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repodovatel239\Desktop\Рабочие документы\Сессия\Сессии старые\"/>
    </mc:Choice>
  </mc:AlternateContent>
  <bookViews>
    <workbookView xWindow="180" yWindow="45" windowWidth="9990" windowHeight="11685" tabRatio="898" firstSheet="6" activeTab="19"/>
  </bookViews>
  <sheets>
    <sheet name="2731" sheetId="152" r:id="rId1"/>
    <sheet name="2732" sheetId="153" r:id="rId2"/>
    <sheet name="2733" sheetId="154" r:id="rId3"/>
    <sheet name="2734" sheetId="155" r:id="rId4"/>
    <sheet name="2735" sheetId="156" r:id="rId5"/>
    <sheet name="2751" sheetId="139" r:id="rId6"/>
    <sheet name="2741" sheetId="141" r:id="rId7"/>
    <sheet name="2742" sheetId="140" r:id="rId8"/>
    <sheet name="2631" sheetId="144" r:id="rId9"/>
    <sheet name="2632" sheetId="145" r:id="rId10"/>
    <sheet name="2633" sheetId="146" r:id="rId11"/>
    <sheet name="2634" sheetId="147" r:id="rId12"/>
    <sheet name="2635д" sheetId="173" r:id="rId13"/>
    <sheet name="2651" sheetId="148" r:id="rId14"/>
    <sheet name="2641" sheetId="149" r:id="rId15"/>
    <sheet name="2642" sheetId="150" r:id="rId16"/>
    <sheet name="2531" sheetId="157" r:id="rId17"/>
    <sheet name="2532" sheetId="158" r:id="rId18"/>
    <sheet name="2533" sheetId="159" r:id="rId19"/>
    <sheet name="2534" sheetId="160" r:id="rId20"/>
    <sheet name="2535д" sheetId="171" r:id="rId21"/>
    <sheet name="2551" sheetId="161" r:id="rId22"/>
    <sheet name="2541" sheetId="162" r:id="rId23"/>
    <sheet name="2542" sheetId="163" r:id="rId24"/>
    <sheet name="2543" sheetId="164" r:id="rId25"/>
    <sheet name="2592д" sheetId="172" r:id="rId26"/>
    <sheet name="2431" sheetId="130" r:id="rId27"/>
    <sheet name="2432" sheetId="131" r:id="rId28"/>
    <sheet name="2433" sheetId="132" r:id="rId29"/>
    <sheet name="2434" sheetId="133" r:id="rId30"/>
    <sheet name="2435" sheetId="134" r:id="rId31"/>
    <sheet name="2436д" sheetId="169" r:id="rId32"/>
    <sheet name="2451" sheetId="138" r:id="rId33"/>
    <sheet name="2441" sheetId="135" r:id="rId34"/>
    <sheet name="2442" sheetId="136" r:id="rId35"/>
    <sheet name="2443" sheetId="137" r:id="rId36"/>
    <sheet name="2492д" sheetId="170" r:id="rId37"/>
    <sheet name="2331" sheetId="90" r:id="rId38"/>
    <sheet name="2332" sheetId="125" r:id="rId39"/>
    <sheet name="2333д" sheetId="166" r:id="rId40"/>
    <sheet name="2334" sheetId="126" r:id="rId41"/>
    <sheet name="2335д" sheetId="167" r:id="rId42"/>
    <sheet name="2351" sheetId="67" r:id="rId43"/>
    <sheet name="2341" sheetId="89" r:id="rId44"/>
    <sheet name="2342" sheetId="127" r:id="rId45"/>
    <sheet name="2343" sheetId="128" r:id="rId46"/>
    <sheet name="2344" sheetId="129" r:id="rId47"/>
    <sheet name="2391д" sheetId="168" r:id="rId48"/>
    <sheet name="сводн." sheetId="37" r:id="rId49"/>
  </sheets>
  <definedNames>
    <definedName name="_xlnm.Print_Area" localSheetId="37">'2331'!$A$1:$AD$46</definedName>
    <definedName name="_xlnm.Print_Area" localSheetId="38">'2332'!$A$1:$AM$46</definedName>
    <definedName name="_xlnm.Print_Area" localSheetId="39">'2333д'!$A$1:$CA$47</definedName>
    <definedName name="_xlnm.Print_Area" localSheetId="40">'2334'!$A$1:$AD$46</definedName>
    <definedName name="_xlnm.Print_Area" localSheetId="43">'2341'!$A$1:$AW$45</definedName>
    <definedName name="_xlnm.Print_Area" localSheetId="44">'2342'!$A$1:$AT$45</definedName>
    <definedName name="_xlnm.Print_Area" localSheetId="45">'2343'!$A$1:$AV$45</definedName>
    <definedName name="_xlnm.Print_Area" localSheetId="46">'2344'!$A$1:$AW$45</definedName>
    <definedName name="_xlnm.Print_Area" localSheetId="42">'2351'!$A$1:$AD$48</definedName>
    <definedName name="_xlnm.Print_Area" localSheetId="47">'2391д'!$A$1:$BX$47</definedName>
    <definedName name="_xlnm.Print_Area" localSheetId="26">'2431'!$A$1:$AP$45</definedName>
    <definedName name="_xlnm.Print_Area" localSheetId="27">'2432'!$A$1:$BE$45</definedName>
    <definedName name="_xlnm.Print_Area" localSheetId="28">'2433'!$A$1:$AS$42</definedName>
    <definedName name="_xlnm.Print_Area" localSheetId="29">'2434'!$A$1:$AR$45</definedName>
    <definedName name="_xlnm.Print_Area" localSheetId="30">'2435'!$A$1:$AD$45</definedName>
    <definedName name="_xlnm.Print_Area" localSheetId="33">'2441'!$A$1:$AV$45</definedName>
    <definedName name="_xlnm.Print_Area" localSheetId="34">'2442'!$A$1:$AW$45</definedName>
    <definedName name="_xlnm.Print_Area" localSheetId="35">'2443'!$A$1:$AR$45</definedName>
    <definedName name="_xlnm.Print_Area" localSheetId="32">'2451'!$A$1:$AW$44</definedName>
    <definedName name="_xlnm.Print_Area" localSheetId="8">'2631'!$A$1:$AU$46</definedName>
    <definedName name="_xlnm.Print_Area" localSheetId="9">'2632'!$A$1:$AG$41</definedName>
    <definedName name="_xlnm.Print_Area" localSheetId="10">'2633'!$A$1:$AW$46</definedName>
    <definedName name="_xlnm.Print_Area" localSheetId="11">'2634'!$A$1:$AW$41</definedName>
    <definedName name="_xlnm.Print_Area" localSheetId="14">'2641'!$A$1:$AW$45</definedName>
    <definedName name="_xlnm.Print_Area" localSheetId="15">'2642'!$A$1:$AO$45</definedName>
    <definedName name="_xlnm.Print_Area" localSheetId="13">'2651'!$A$1:$AD$45</definedName>
    <definedName name="_xlnm.Print_Area" localSheetId="0">'2731'!$A$1:$CG$45</definedName>
    <definedName name="_xlnm.Print_Area" localSheetId="1">'2732'!$A$1:$CJ$45</definedName>
    <definedName name="_xlnm.Print_Area" localSheetId="2">'2733'!$A$1:$CL$45</definedName>
    <definedName name="_xlnm.Print_Area" localSheetId="3">'2734'!$A$1:$CC$45</definedName>
    <definedName name="_xlnm.Print_Area" localSheetId="6">'2741'!$A$1:$AM$45</definedName>
    <definedName name="_xlnm.Print_Area" localSheetId="7">'2742'!$A$1:$AP$45</definedName>
    <definedName name="_xlnm.Print_Area" localSheetId="5">'2751'!$A$1:$AW$45</definedName>
  </definedNames>
  <calcPr calcId="152511"/>
</workbook>
</file>

<file path=xl/calcChain.xml><?xml version="1.0" encoding="utf-8"?>
<calcChain xmlns="http://schemas.openxmlformats.org/spreadsheetml/2006/main">
  <c r="AG11" i="144" l="1"/>
  <c r="AH11" i="144"/>
  <c r="AI11" i="144"/>
  <c r="AJ11" i="144"/>
  <c r="AK11" i="144"/>
  <c r="AL11" i="144"/>
  <c r="AM11" i="144"/>
  <c r="AN11" i="144"/>
  <c r="AO11" i="144"/>
  <c r="AP11" i="144"/>
  <c r="AQ11" i="144"/>
  <c r="AR11" i="144"/>
  <c r="AS11" i="144"/>
  <c r="AT11" i="144"/>
  <c r="AU11" i="144"/>
  <c r="AV11" i="144"/>
  <c r="W11" i="144" l="1"/>
  <c r="Z11" i="144"/>
  <c r="Y11" i="144"/>
  <c r="AC11" i="144" s="1"/>
  <c r="V11" i="144" s="1"/>
  <c r="AB11" i="144"/>
  <c r="X11" i="144"/>
  <c r="AA11" i="144"/>
  <c r="V32" i="140"/>
  <c r="AG7" i="147" l="1"/>
  <c r="AH7" i="147"/>
  <c r="AI7" i="147"/>
  <c r="AJ7" i="147"/>
  <c r="AK7" i="147"/>
  <c r="AL7" i="147"/>
  <c r="AM7" i="147"/>
  <c r="AN7" i="147"/>
  <c r="AO7" i="147"/>
  <c r="AP7" i="147"/>
  <c r="AQ7" i="147"/>
  <c r="AR7" i="147"/>
  <c r="AS7" i="147"/>
  <c r="AT7" i="147"/>
  <c r="AU7" i="147"/>
  <c r="AV7" i="147"/>
  <c r="AG8" i="147"/>
  <c r="AH8" i="147"/>
  <c r="AI8" i="147"/>
  <c r="AW8" i="147" s="1"/>
  <c r="AJ8" i="147"/>
  <c r="AK8" i="147"/>
  <c r="AL8" i="147"/>
  <c r="AM8" i="147"/>
  <c r="AN8" i="147"/>
  <c r="AO8" i="147"/>
  <c r="AP8" i="147"/>
  <c r="AQ8" i="147"/>
  <c r="AR8" i="147"/>
  <c r="AS8" i="147"/>
  <c r="AT8" i="147"/>
  <c r="AU8" i="147"/>
  <c r="AV8" i="147"/>
  <c r="AG9" i="147"/>
  <c r="AH9" i="147"/>
  <c r="AW9" i="147" s="1"/>
  <c r="AI9" i="147"/>
  <c r="AJ9" i="147"/>
  <c r="AK9" i="147"/>
  <c r="AL9" i="147"/>
  <c r="AM9" i="147"/>
  <c r="AN9" i="147"/>
  <c r="AO9" i="147"/>
  <c r="AP9" i="147"/>
  <c r="AQ9" i="147"/>
  <c r="AR9" i="147"/>
  <c r="AS9" i="147"/>
  <c r="AT9" i="147"/>
  <c r="AU9" i="147"/>
  <c r="AV9" i="147"/>
  <c r="AG10" i="147"/>
  <c r="AH10" i="147"/>
  <c r="AI10" i="147"/>
  <c r="AJ10" i="147"/>
  <c r="AK10" i="147"/>
  <c r="AL10" i="147"/>
  <c r="AM10" i="147"/>
  <c r="AN10" i="147"/>
  <c r="AO10" i="147"/>
  <c r="AP10" i="147"/>
  <c r="AQ10" i="147"/>
  <c r="AR10" i="147"/>
  <c r="AS10" i="147"/>
  <c r="AT10" i="147"/>
  <c r="AU10" i="147"/>
  <c r="AV10" i="147"/>
  <c r="AW10" i="147"/>
  <c r="AG11" i="147"/>
  <c r="AH11" i="147"/>
  <c r="AI11" i="147"/>
  <c r="AJ11" i="147"/>
  <c r="AW11" i="147" s="1"/>
  <c r="AK11" i="147"/>
  <c r="AL11" i="147"/>
  <c r="AM11" i="147"/>
  <c r="AN11" i="147"/>
  <c r="AO11" i="147"/>
  <c r="AP11" i="147"/>
  <c r="AQ11" i="147"/>
  <c r="AR11" i="147"/>
  <c r="AS11" i="147"/>
  <c r="AT11" i="147"/>
  <c r="AU11" i="147"/>
  <c r="AV11" i="147"/>
  <c r="AG12" i="147"/>
  <c r="AH12" i="147"/>
  <c r="AI12" i="147"/>
  <c r="AW12" i="147" s="1"/>
  <c r="AJ12" i="147"/>
  <c r="AK12" i="147"/>
  <c r="AL12" i="147"/>
  <c r="AM12" i="147"/>
  <c r="AN12" i="147"/>
  <c r="AO12" i="147"/>
  <c r="AP12" i="147"/>
  <c r="AQ12" i="147"/>
  <c r="AR12" i="147"/>
  <c r="AS12" i="147"/>
  <c r="AT12" i="147"/>
  <c r="AU12" i="147"/>
  <c r="AV12" i="147"/>
  <c r="AG13" i="147"/>
  <c r="AH13" i="147"/>
  <c r="AW13" i="147" s="1"/>
  <c r="AI13" i="147"/>
  <c r="AJ13" i="147"/>
  <c r="AK13" i="147"/>
  <c r="AL13" i="147"/>
  <c r="AM13" i="147"/>
  <c r="AN13" i="147"/>
  <c r="AO13" i="147"/>
  <c r="AP13" i="147"/>
  <c r="AQ13" i="147"/>
  <c r="AR13" i="147"/>
  <c r="AS13" i="147"/>
  <c r="AT13" i="147"/>
  <c r="AU13" i="147"/>
  <c r="AV13" i="147"/>
  <c r="AG14" i="147"/>
  <c r="AH14" i="147"/>
  <c r="AI14" i="147"/>
  <c r="AJ14" i="147"/>
  <c r="AK14" i="147"/>
  <c r="AL14" i="147"/>
  <c r="AM14" i="147"/>
  <c r="AN14" i="147"/>
  <c r="AO14" i="147"/>
  <c r="AP14" i="147"/>
  <c r="AQ14" i="147"/>
  <c r="AR14" i="147"/>
  <c r="AS14" i="147"/>
  <c r="AT14" i="147"/>
  <c r="AU14" i="147"/>
  <c r="AV14" i="147"/>
  <c r="AW14" i="147"/>
  <c r="AG15" i="147"/>
  <c r="AH15" i="147"/>
  <c r="AI15" i="147"/>
  <c r="AJ15" i="147"/>
  <c r="AW15" i="147" s="1"/>
  <c r="AK15" i="147"/>
  <c r="AL15" i="147"/>
  <c r="AM15" i="147"/>
  <c r="AN15" i="147"/>
  <c r="AO15" i="147"/>
  <c r="AP15" i="147"/>
  <c r="AQ15" i="147"/>
  <c r="AR15" i="147"/>
  <c r="AS15" i="147"/>
  <c r="AT15" i="147"/>
  <c r="AU15" i="147"/>
  <c r="AV15" i="147"/>
  <c r="AG16" i="147"/>
  <c r="AH16" i="147"/>
  <c r="AI16" i="147"/>
  <c r="AW16" i="147" s="1"/>
  <c r="AJ16" i="147"/>
  <c r="AK16" i="147"/>
  <c r="AL16" i="147"/>
  <c r="AM16" i="147"/>
  <c r="AN16" i="147"/>
  <c r="AO16" i="147"/>
  <c r="AP16" i="147"/>
  <c r="AQ16" i="147"/>
  <c r="AR16" i="147"/>
  <c r="AS16" i="147"/>
  <c r="AT16" i="147"/>
  <c r="AU16" i="147"/>
  <c r="AV16" i="147"/>
  <c r="AG17" i="147"/>
  <c r="AH17" i="147"/>
  <c r="AI17" i="147"/>
  <c r="AJ17" i="147"/>
  <c r="AK17" i="147"/>
  <c r="AL17" i="147"/>
  <c r="AM17" i="147"/>
  <c r="AN17" i="147"/>
  <c r="AO17" i="147"/>
  <c r="AP17" i="147"/>
  <c r="AQ17" i="147"/>
  <c r="AR17" i="147"/>
  <c r="AS17" i="147"/>
  <c r="AT17" i="147"/>
  <c r="AU17" i="147"/>
  <c r="AV17" i="147"/>
  <c r="AG18" i="147"/>
  <c r="AH18" i="147"/>
  <c r="AI18" i="147"/>
  <c r="AJ18" i="147"/>
  <c r="AK18" i="147"/>
  <c r="AL18" i="147"/>
  <c r="AM18" i="147"/>
  <c r="AN18" i="147"/>
  <c r="AO18" i="147"/>
  <c r="AP18" i="147"/>
  <c r="AQ18" i="147"/>
  <c r="AR18" i="147"/>
  <c r="AS18" i="147"/>
  <c r="AT18" i="147"/>
  <c r="AU18" i="147"/>
  <c r="AV18" i="147"/>
  <c r="AW18" i="147"/>
  <c r="AG19" i="147"/>
  <c r="AH19" i="147"/>
  <c r="AI19" i="147"/>
  <c r="AJ19" i="147"/>
  <c r="AW19" i="147" s="1"/>
  <c r="AK19" i="147"/>
  <c r="AL19" i="147"/>
  <c r="AM19" i="147"/>
  <c r="AN19" i="147"/>
  <c r="AO19" i="147"/>
  <c r="AP19" i="147"/>
  <c r="AQ19" i="147"/>
  <c r="AR19" i="147"/>
  <c r="AS19" i="147"/>
  <c r="AT19" i="147"/>
  <c r="AU19" i="147"/>
  <c r="AV19" i="147"/>
  <c r="AG20" i="147"/>
  <c r="AH20" i="147"/>
  <c r="AI20" i="147"/>
  <c r="AJ20" i="147"/>
  <c r="AK20" i="147"/>
  <c r="AL20" i="147"/>
  <c r="AM20" i="147"/>
  <c r="AN20" i="147"/>
  <c r="AO20" i="147"/>
  <c r="AP20" i="147"/>
  <c r="AQ20" i="147"/>
  <c r="AR20" i="147"/>
  <c r="AS20" i="147"/>
  <c r="AT20" i="147"/>
  <c r="AU20" i="147"/>
  <c r="AV20" i="147"/>
  <c r="AG21" i="147"/>
  <c r="AH21" i="147"/>
  <c r="AW21" i="147" s="1"/>
  <c r="AI21" i="147"/>
  <c r="AJ21" i="147"/>
  <c r="AK21" i="147"/>
  <c r="AL21" i="147"/>
  <c r="AM21" i="147"/>
  <c r="AN21" i="147"/>
  <c r="AO21" i="147"/>
  <c r="AP21" i="147"/>
  <c r="AQ21" i="147"/>
  <c r="AR21" i="147"/>
  <c r="AS21" i="147"/>
  <c r="AT21" i="147"/>
  <c r="AU21" i="147"/>
  <c r="AV21" i="147"/>
  <c r="AG22" i="147"/>
  <c r="AH22" i="147"/>
  <c r="AI22" i="147"/>
  <c r="AJ22" i="147"/>
  <c r="AK22" i="147"/>
  <c r="AL22" i="147"/>
  <c r="AM22" i="147"/>
  <c r="AN22" i="147"/>
  <c r="AO22" i="147"/>
  <c r="AP22" i="147"/>
  <c r="AQ22" i="147"/>
  <c r="AR22" i="147"/>
  <c r="AS22" i="147"/>
  <c r="AT22" i="147"/>
  <c r="AU22" i="147"/>
  <c r="AV22" i="147"/>
  <c r="AW22" i="147"/>
  <c r="AG23" i="147"/>
  <c r="AH23" i="147"/>
  <c r="AI23" i="147"/>
  <c r="AJ23" i="147"/>
  <c r="AK23" i="147"/>
  <c r="AL23" i="147"/>
  <c r="AM23" i="147"/>
  <c r="AN23" i="147"/>
  <c r="AO23" i="147"/>
  <c r="AP23" i="147"/>
  <c r="AQ23" i="147"/>
  <c r="AR23" i="147"/>
  <c r="AS23" i="147"/>
  <c r="AT23" i="147"/>
  <c r="AU23" i="147"/>
  <c r="AV23" i="147"/>
  <c r="AG24" i="147"/>
  <c r="AH24" i="147"/>
  <c r="AI24" i="147"/>
  <c r="AW24" i="147" s="1"/>
  <c r="AJ24" i="147"/>
  <c r="AK24" i="147"/>
  <c r="AL24" i="147"/>
  <c r="AM24" i="147"/>
  <c r="AN24" i="147"/>
  <c r="AO24" i="147"/>
  <c r="AP24" i="147"/>
  <c r="AQ24" i="147"/>
  <c r="AR24" i="147"/>
  <c r="AS24" i="147"/>
  <c r="AT24" i="147"/>
  <c r="AU24" i="147"/>
  <c r="AV24" i="147"/>
  <c r="AG25" i="147"/>
  <c r="AH25" i="147"/>
  <c r="AI25" i="147"/>
  <c r="AJ25" i="147"/>
  <c r="AK25" i="147"/>
  <c r="AL25" i="147"/>
  <c r="AM25" i="147"/>
  <c r="AN25" i="147"/>
  <c r="AO25" i="147"/>
  <c r="AP25" i="147"/>
  <c r="AQ25" i="147"/>
  <c r="AR25" i="147"/>
  <c r="AS25" i="147"/>
  <c r="AT25" i="147"/>
  <c r="AU25" i="147"/>
  <c r="AV25" i="147"/>
  <c r="AG26" i="147"/>
  <c r="AH26" i="147"/>
  <c r="AI26" i="147"/>
  <c r="AJ26" i="147"/>
  <c r="AK26" i="147"/>
  <c r="AL26" i="147"/>
  <c r="AM26" i="147"/>
  <c r="AN26" i="147"/>
  <c r="AO26" i="147"/>
  <c r="AP26" i="147"/>
  <c r="AQ26" i="147"/>
  <c r="AR26" i="147"/>
  <c r="AS26" i="147"/>
  <c r="AT26" i="147"/>
  <c r="AU26" i="147"/>
  <c r="AV26" i="147"/>
  <c r="AW26" i="147"/>
  <c r="AG27" i="147"/>
  <c r="AH27" i="147"/>
  <c r="AI27" i="147"/>
  <c r="AJ27" i="147"/>
  <c r="AK27" i="147"/>
  <c r="AL27" i="147"/>
  <c r="AM27" i="147"/>
  <c r="AN27" i="147"/>
  <c r="AO27" i="147"/>
  <c r="AP27" i="147"/>
  <c r="AQ27" i="147"/>
  <c r="AR27" i="147"/>
  <c r="AS27" i="147"/>
  <c r="AT27" i="147"/>
  <c r="AU27" i="147"/>
  <c r="AV27" i="147"/>
  <c r="AG28" i="147"/>
  <c r="AH28" i="147"/>
  <c r="AI28" i="147"/>
  <c r="AW28" i="147" s="1"/>
  <c r="AJ28" i="147"/>
  <c r="AK28" i="147"/>
  <c r="AL28" i="147"/>
  <c r="AM28" i="147"/>
  <c r="AN28" i="147"/>
  <c r="AO28" i="147"/>
  <c r="AP28" i="147"/>
  <c r="AQ28" i="147"/>
  <c r="AR28" i="147"/>
  <c r="AS28" i="147"/>
  <c r="AT28" i="147"/>
  <c r="AU28" i="147"/>
  <c r="AV28" i="147"/>
  <c r="AG29" i="147"/>
  <c r="AH29" i="147"/>
  <c r="AW29" i="147" s="1"/>
  <c r="AI29" i="147"/>
  <c r="AJ29" i="147"/>
  <c r="AK29" i="147"/>
  <c r="AL29" i="147"/>
  <c r="AM29" i="147"/>
  <c r="AN29" i="147"/>
  <c r="AO29" i="147"/>
  <c r="AP29" i="147"/>
  <c r="AQ29" i="147"/>
  <c r="AR29" i="147"/>
  <c r="AS29" i="147"/>
  <c r="AT29" i="147"/>
  <c r="AU29" i="147"/>
  <c r="AV29" i="147"/>
  <c r="AG30" i="147"/>
  <c r="AH30" i="147"/>
  <c r="AI30" i="147"/>
  <c r="AJ30" i="147"/>
  <c r="AK30" i="147"/>
  <c r="AL30" i="147"/>
  <c r="AM30" i="147"/>
  <c r="AN30" i="147"/>
  <c r="AO30" i="147"/>
  <c r="AP30" i="147"/>
  <c r="AQ30" i="147"/>
  <c r="AR30" i="147"/>
  <c r="AS30" i="147"/>
  <c r="AT30" i="147"/>
  <c r="AU30" i="147"/>
  <c r="AV30" i="147"/>
  <c r="AW30" i="147"/>
  <c r="AG31" i="147"/>
  <c r="AH31" i="147"/>
  <c r="AI31" i="147"/>
  <c r="AJ31" i="147"/>
  <c r="AW31" i="147" s="1"/>
  <c r="AK31" i="147"/>
  <c r="AL31" i="147"/>
  <c r="AM31" i="147"/>
  <c r="AN31" i="147"/>
  <c r="AO31" i="147"/>
  <c r="AP31" i="147"/>
  <c r="AQ31" i="147"/>
  <c r="AR31" i="147"/>
  <c r="AS31" i="147"/>
  <c r="AT31" i="147"/>
  <c r="AU31" i="147"/>
  <c r="AV31" i="147"/>
  <c r="AG32" i="147"/>
  <c r="AH32" i="147"/>
  <c r="AI32" i="147"/>
  <c r="AW32" i="147" s="1"/>
  <c r="AJ32" i="147"/>
  <c r="AK32" i="147"/>
  <c r="AL32" i="147"/>
  <c r="AM32" i="147"/>
  <c r="AN32" i="147"/>
  <c r="AO32" i="147"/>
  <c r="AP32" i="147"/>
  <c r="AQ32" i="147"/>
  <c r="AR32" i="147"/>
  <c r="AS32" i="147"/>
  <c r="AT32" i="147"/>
  <c r="AU32" i="147"/>
  <c r="AV32" i="147"/>
  <c r="AW25" i="147" l="1"/>
  <c r="AW17" i="147"/>
  <c r="AW23" i="147"/>
  <c r="AW20" i="147"/>
  <c r="AW7" i="147"/>
  <c r="AW27" i="147"/>
  <c r="AP25" i="169" l="1"/>
  <c r="AP22" i="169"/>
  <c r="AP11" i="169"/>
  <c r="AH25" i="169" l="1"/>
  <c r="AH22" i="169"/>
  <c r="AH11" i="169"/>
  <c r="AT26" i="166"/>
  <c r="AS26" i="166"/>
  <c r="AR26" i="166"/>
  <c r="AI25" i="169" l="1"/>
  <c r="AI22" i="169"/>
  <c r="AI11" i="169"/>
  <c r="AN25" i="169" l="1"/>
  <c r="AN22" i="169"/>
  <c r="AN11" i="169"/>
  <c r="AO25" i="169" l="1"/>
  <c r="AO22" i="169"/>
  <c r="AO11" i="169"/>
  <c r="AU26" i="166" l="1"/>
  <c r="AQ26" i="166"/>
  <c r="AP26" i="166" l="1"/>
  <c r="AO26" i="166" l="1"/>
  <c r="AG7" i="144" l="1"/>
  <c r="AH7" i="144"/>
  <c r="AI7" i="144"/>
  <c r="AJ7" i="144"/>
  <c r="AK7" i="144"/>
  <c r="AL7" i="144"/>
  <c r="AM7" i="144"/>
  <c r="AN7" i="144"/>
  <c r="AO7" i="144"/>
  <c r="AP7" i="144"/>
  <c r="AQ7" i="144"/>
  <c r="AR7" i="144"/>
  <c r="AS7" i="144"/>
  <c r="AT7" i="144"/>
  <c r="AU7" i="144"/>
  <c r="AV7" i="144"/>
  <c r="AG8" i="144"/>
  <c r="AH8" i="144"/>
  <c r="AI8" i="144"/>
  <c r="AJ8" i="144"/>
  <c r="AK8" i="144"/>
  <c r="AL8" i="144"/>
  <c r="AM8" i="144"/>
  <c r="AN8" i="144"/>
  <c r="AO8" i="144"/>
  <c r="AP8" i="144"/>
  <c r="AQ8" i="144"/>
  <c r="AR8" i="144"/>
  <c r="AS8" i="144"/>
  <c r="AT8" i="144"/>
  <c r="AU8" i="144"/>
  <c r="AV8" i="144"/>
  <c r="AG9" i="144"/>
  <c r="AH9" i="144"/>
  <c r="AI9" i="144"/>
  <c r="AJ9" i="144"/>
  <c r="AK9" i="144"/>
  <c r="AL9" i="144"/>
  <c r="AM9" i="144"/>
  <c r="AN9" i="144"/>
  <c r="AO9" i="144"/>
  <c r="AP9" i="144"/>
  <c r="AQ9" i="144"/>
  <c r="AR9" i="144"/>
  <c r="AS9" i="144"/>
  <c r="AT9" i="144"/>
  <c r="AU9" i="144"/>
  <c r="AV9" i="144"/>
  <c r="AG10" i="144"/>
  <c r="AH10" i="144"/>
  <c r="AI10" i="144"/>
  <c r="AJ10" i="144"/>
  <c r="AK10" i="144"/>
  <c r="AL10" i="144"/>
  <c r="AM10" i="144"/>
  <c r="AN10" i="144"/>
  <c r="AO10" i="144"/>
  <c r="AP10" i="144"/>
  <c r="AQ10" i="144"/>
  <c r="AR10" i="144"/>
  <c r="AS10" i="144"/>
  <c r="AT10" i="144"/>
  <c r="AU10" i="144"/>
  <c r="AV10" i="144"/>
  <c r="AG12" i="144"/>
  <c r="AH12" i="144"/>
  <c r="AI12" i="144"/>
  <c r="AJ12" i="144"/>
  <c r="AK12" i="144"/>
  <c r="AL12" i="144"/>
  <c r="AM12" i="144"/>
  <c r="AN12" i="144"/>
  <c r="AO12" i="144"/>
  <c r="AP12" i="144"/>
  <c r="AQ12" i="144"/>
  <c r="AR12" i="144"/>
  <c r="AS12" i="144"/>
  <c r="AT12" i="144"/>
  <c r="AU12" i="144"/>
  <c r="AV12" i="144"/>
  <c r="AG13" i="144"/>
  <c r="AH13" i="144"/>
  <c r="AI13" i="144"/>
  <c r="AJ13" i="144"/>
  <c r="AK13" i="144"/>
  <c r="AL13" i="144"/>
  <c r="AM13" i="144"/>
  <c r="AN13" i="144"/>
  <c r="AO13" i="144"/>
  <c r="AP13" i="144"/>
  <c r="AQ13" i="144"/>
  <c r="AR13" i="144"/>
  <c r="AS13" i="144"/>
  <c r="AT13" i="144"/>
  <c r="AU13" i="144"/>
  <c r="AV13" i="144"/>
  <c r="AG14" i="144"/>
  <c r="AH14" i="144"/>
  <c r="AI14" i="144"/>
  <c r="AJ14" i="144"/>
  <c r="AK14" i="144"/>
  <c r="AL14" i="144"/>
  <c r="AM14" i="144"/>
  <c r="AN14" i="144"/>
  <c r="AO14" i="144"/>
  <c r="AP14" i="144"/>
  <c r="AQ14" i="144"/>
  <c r="AR14" i="144"/>
  <c r="AS14" i="144"/>
  <c r="AT14" i="144"/>
  <c r="AU14" i="144"/>
  <c r="AV14" i="144"/>
  <c r="AG15" i="144"/>
  <c r="AH15" i="144"/>
  <c r="AI15" i="144"/>
  <c r="AJ15" i="144"/>
  <c r="AK15" i="144"/>
  <c r="AL15" i="144"/>
  <c r="AM15" i="144"/>
  <c r="AN15" i="144"/>
  <c r="AO15" i="144"/>
  <c r="AP15" i="144"/>
  <c r="AQ15" i="144"/>
  <c r="AR15" i="144"/>
  <c r="AS15" i="144"/>
  <c r="AT15" i="144"/>
  <c r="AU15" i="144"/>
  <c r="AV15" i="144"/>
  <c r="AG16" i="144"/>
  <c r="AH16" i="144"/>
  <c r="AI16" i="144"/>
  <c r="AJ16" i="144"/>
  <c r="AK16" i="144"/>
  <c r="AL16" i="144"/>
  <c r="AM16" i="144"/>
  <c r="AN16" i="144"/>
  <c r="AO16" i="144"/>
  <c r="AP16" i="144"/>
  <c r="AQ16" i="144"/>
  <c r="AR16" i="144"/>
  <c r="AS16" i="144"/>
  <c r="AT16" i="144"/>
  <c r="AU16" i="144"/>
  <c r="AV16" i="144"/>
  <c r="AG17" i="144"/>
  <c r="AH17" i="144"/>
  <c r="AI17" i="144"/>
  <c r="AJ17" i="144"/>
  <c r="AK17" i="144"/>
  <c r="AL17" i="144"/>
  <c r="AM17" i="144"/>
  <c r="AN17" i="144"/>
  <c r="AO17" i="144"/>
  <c r="AP17" i="144"/>
  <c r="AQ17" i="144"/>
  <c r="AR17" i="144"/>
  <c r="AS17" i="144"/>
  <c r="AT17" i="144"/>
  <c r="AU17" i="144"/>
  <c r="AV17" i="144"/>
  <c r="AG18" i="144"/>
  <c r="AH18" i="144"/>
  <c r="AI18" i="144"/>
  <c r="AJ18" i="144"/>
  <c r="AK18" i="144"/>
  <c r="AL18" i="144"/>
  <c r="AM18" i="144"/>
  <c r="AN18" i="144"/>
  <c r="AO18" i="144"/>
  <c r="AP18" i="144"/>
  <c r="AQ18" i="144"/>
  <c r="AR18" i="144"/>
  <c r="AS18" i="144"/>
  <c r="AT18" i="144"/>
  <c r="AU18" i="144"/>
  <c r="AV18" i="144"/>
  <c r="AG19" i="144"/>
  <c r="AH19" i="144"/>
  <c r="AI19" i="144"/>
  <c r="AJ19" i="144"/>
  <c r="AK19" i="144"/>
  <c r="AL19" i="144"/>
  <c r="AM19" i="144"/>
  <c r="AN19" i="144"/>
  <c r="AO19" i="144"/>
  <c r="AP19" i="144"/>
  <c r="AQ19" i="144"/>
  <c r="AR19" i="144"/>
  <c r="AS19" i="144"/>
  <c r="AT19" i="144"/>
  <c r="AU19" i="144"/>
  <c r="AV19" i="144"/>
  <c r="AG20" i="144"/>
  <c r="AH20" i="144"/>
  <c r="AI20" i="144"/>
  <c r="AJ20" i="144"/>
  <c r="AK20" i="144"/>
  <c r="AL20" i="144"/>
  <c r="AM20" i="144"/>
  <c r="AN20" i="144"/>
  <c r="AO20" i="144"/>
  <c r="AP20" i="144"/>
  <c r="AQ20" i="144"/>
  <c r="AR20" i="144"/>
  <c r="AS20" i="144"/>
  <c r="AT20" i="144"/>
  <c r="AU20" i="144"/>
  <c r="AV20" i="144"/>
  <c r="AG21" i="144"/>
  <c r="AH21" i="144"/>
  <c r="AI21" i="144"/>
  <c r="AJ21" i="144"/>
  <c r="AK21" i="144"/>
  <c r="AL21" i="144"/>
  <c r="AM21" i="144"/>
  <c r="AN21" i="144"/>
  <c r="AO21" i="144"/>
  <c r="AP21" i="144"/>
  <c r="AQ21" i="144"/>
  <c r="AR21" i="144"/>
  <c r="AS21" i="144"/>
  <c r="AT21" i="144"/>
  <c r="AU21" i="144"/>
  <c r="AV21" i="144"/>
  <c r="AG22" i="144"/>
  <c r="AH22" i="144"/>
  <c r="AI22" i="144"/>
  <c r="AJ22" i="144"/>
  <c r="AK22" i="144"/>
  <c r="AL22" i="144"/>
  <c r="AM22" i="144"/>
  <c r="AN22" i="144"/>
  <c r="AO22" i="144"/>
  <c r="AP22" i="144"/>
  <c r="AQ22" i="144"/>
  <c r="AR22" i="144"/>
  <c r="AS22" i="144"/>
  <c r="AT22" i="144"/>
  <c r="AU22" i="144"/>
  <c r="AV22" i="144"/>
  <c r="AG23" i="144"/>
  <c r="AH23" i="144"/>
  <c r="AI23" i="144"/>
  <c r="AJ23" i="144"/>
  <c r="AK23" i="144"/>
  <c r="AL23" i="144"/>
  <c r="AM23" i="144"/>
  <c r="AN23" i="144"/>
  <c r="AO23" i="144"/>
  <c r="AP23" i="144"/>
  <c r="AQ23" i="144"/>
  <c r="AR23" i="144"/>
  <c r="AS23" i="144"/>
  <c r="AT23" i="144"/>
  <c r="AU23" i="144"/>
  <c r="AV23" i="144"/>
  <c r="AG24" i="144"/>
  <c r="AH24" i="144"/>
  <c r="AI24" i="144"/>
  <c r="AJ24" i="144"/>
  <c r="AK24" i="144"/>
  <c r="AL24" i="144"/>
  <c r="AM24" i="144"/>
  <c r="AN24" i="144"/>
  <c r="AO24" i="144"/>
  <c r="AP24" i="144"/>
  <c r="AQ24" i="144"/>
  <c r="AR24" i="144"/>
  <c r="AS24" i="144"/>
  <c r="AT24" i="144"/>
  <c r="AU24" i="144"/>
  <c r="AV24" i="144"/>
  <c r="AG25" i="144"/>
  <c r="AH25" i="144"/>
  <c r="AI25" i="144"/>
  <c r="AJ25" i="144"/>
  <c r="AK25" i="144"/>
  <c r="AL25" i="144"/>
  <c r="AM25" i="144"/>
  <c r="AN25" i="144"/>
  <c r="AO25" i="144"/>
  <c r="AP25" i="144"/>
  <c r="AQ25" i="144"/>
  <c r="AR25" i="144"/>
  <c r="AS25" i="144"/>
  <c r="AT25" i="144"/>
  <c r="AU25" i="144"/>
  <c r="AV25" i="144"/>
  <c r="AG26" i="144"/>
  <c r="AH26" i="144"/>
  <c r="AI26" i="144"/>
  <c r="AJ26" i="144"/>
  <c r="AK26" i="144"/>
  <c r="AL26" i="144"/>
  <c r="AM26" i="144"/>
  <c r="AN26" i="144"/>
  <c r="AO26" i="144"/>
  <c r="AP26" i="144"/>
  <c r="AQ26" i="144"/>
  <c r="AR26" i="144"/>
  <c r="AS26" i="144"/>
  <c r="AT26" i="144"/>
  <c r="AU26" i="144"/>
  <c r="AV26" i="144"/>
  <c r="AG27" i="144"/>
  <c r="AH27" i="144"/>
  <c r="AI27" i="144"/>
  <c r="AJ27" i="144"/>
  <c r="AK27" i="144"/>
  <c r="AL27" i="144"/>
  <c r="AM27" i="144"/>
  <c r="AN27" i="144"/>
  <c r="AO27" i="144"/>
  <c r="AP27" i="144"/>
  <c r="AQ27" i="144"/>
  <c r="AR27" i="144"/>
  <c r="AS27" i="144"/>
  <c r="AT27" i="144"/>
  <c r="AU27" i="144"/>
  <c r="AV27" i="144"/>
  <c r="AG28" i="144"/>
  <c r="AH28" i="144"/>
  <c r="AI28" i="144"/>
  <c r="AJ28" i="144"/>
  <c r="AK28" i="144"/>
  <c r="AL28" i="144"/>
  <c r="AM28" i="144"/>
  <c r="AN28" i="144"/>
  <c r="AO28" i="144"/>
  <c r="AP28" i="144"/>
  <c r="AQ28" i="144"/>
  <c r="AR28" i="144"/>
  <c r="AS28" i="144"/>
  <c r="AT28" i="144"/>
  <c r="AU28" i="144"/>
  <c r="AV28" i="144"/>
  <c r="AG29" i="144"/>
  <c r="AH29" i="144"/>
  <c r="AI29" i="144"/>
  <c r="AJ29" i="144"/>
  <c r="AK29" i="144"/>
  <c r="AL29" i="144"/>
  <c r="AM29" i="144"/>
  <c r="AN29" i="144"/>
  <c r="AO29" i="144"/>
  <c r="AP29" i="144"/>
  <c r="AQ29" i="144"/>
  <c r="AR29" i="144"/>
  <c r="AS29" i="144"/>
  <c r="AT29" i="144"/>
  <c r="AU29" i="144"/>
  <c r="AV29" i="144"/>
  <c r="AG30" i="144"/>
  <c r="AH30" i="144"/>
  <c r="AI30" i="144"/>
  <c r="AJ30" i="144"/>
  <c r="AK30" i="144"/>
  <c r="AL30" i="144"/>
  <c r="AM30" i="144"/>
  <c r="AN30" i="144"/>
  <c r="AO30" i="144"/>
  <c r="AP30" i="144"/>
  <c r="AQ30" i="144"/>
  <c r="AR30" i="144"/>
  <c r="AS30" i="144"/>
  <c r="AT30" i="144"/>
  <c r="AU30" i="144"/>
  <c r="AV30" i="144"/>
  <c r="AG31" i="144"/>
  <c r="AH31" i="144"/>
  <c r="AI31" i="144"/>
  <c r="AJ31" i="144"/>
  <c r="AK31" i="144"/>
  <c r="AL31" i="144"/>
  <c r="AM31" i="144"/>
  <c r="AN31" i="144"/>
  <c r="AO31" i="144"/>
  <c r="AP31" i="144"/>
  <c r="AQ31" i="144"/>
  <c r="AR31" i="144"/>
  <c r="AS31" i="144"/>
  <c r="AT31" i="144"/>
  <c r="AU31" i="144"/>
  <c r="AV31" i="144"/>
  <c r="AG32" i="144"/>
  <c r="AH32" i="144"/>
  <c r="AI32" i="144"/>
  <c r="AJ32" i="144"/>
  <c r="AK32" i="144"/>
  <c r="AL32" i="144"/>
  <c r="AM32" i="144"/>
  <c r="AN32" i="144"/>
  <c r="AO32" i="144"/>
  <c r="AP32" i="144"/>
  <c r="AQ32" i="144"/>
  <c r="AR32" i="144"/>
  <c r="AS32" i="144"/>
  <c r="AT32" i="144"/>
  <c r="AU32" i="144"/>
  <c r="AV32" i="144"/>
  <c r="AG33" i="144"/>
  <c r="AH33" i="144"/>
  <c r="AI33" i="144"/>
  <c r="AJ33" i="144"/>
  <c r="AK33" i="144"/>
  <c r="AL33" i="144"/>
  <c r="AM33" i="144"/>
  <c r="AN33" i="144"/>
  <c r="AO33" i="144"/>
  <c r="AP33" i="144"/>
  <c r="AQ33" i="144"/>
  <c r="AR33" i="144"/>
  <c r="AS33" i="144"/>
  <c r="AT33" i="144"/>
  <c r="AU33" i="144"/>
  <c r="AV33" i="144"/>
  <c r="AG34" i="144"/>
  <c r="AH34" i="144"/>
  <c r="AA34" i="144" s="1"/>
  <c r="AI34" i="144"/>
  <c r="AJ34" i="144"/>
  <c r="AK34" i="144"/>
  <c r="AL34" i="144"/>
  <c r="AM34" i="144"/>
  <c r="AN34" i="144"/>
  <c r="AO34" i="144"/>
  <c r="AP34" i="144"/>
  <c r="AQ34" i="144"/>
  <c r="AR34" i="144"/>
  <c r="AS34" i="144"/>
  <c r="AT34" i="144"/>
  <c r="AU34" i="144"/>
  <c r="AV34" i="144"/>
  <c r="AG35" i="144"/>
  <c r="AH35" i="144"/>
  <c r="AI35" i="144"/>
  <c r="AJ35" i="144"/>
  <c r="AK35" i="144"/>
  <c r="AL35" i="144"/>
  <c r="AM35" i="144"/>
  <c r="AN35" i="144"/>
  <c r="AO35" i="144"/>
  <c r="AP35" i="144"/>
  <c r="AQ35" i="144"/>
  <c r="AR35" i="144"/>
  <c r="AS35" i="144"/>
  <c r="AT35" i="144"/>
  <c r="AU35" i="144"/>
  <c r="AV35" i="144"/>
  <c r="AG36" i="144"/>
  <c r="AH36" i="144"/>
  <c r="AI36" i="144"/>
  <c r="AJ36" i="144"/>
  <c r="AK36" i="144"/>
  <c r="AL36" i="144"/>
  <c r="AM36" i="144"/>
  <c r="AN36" i="144"/>
  <c r="AO36" i="144"/>
  <c r="AP36" i="144"/>
  <c r="AQ36" i="144"/>
  <c r="AR36" i="144"/>
  <c r="AS36" i="144"/>
  <c r="AT36" i="144"/>
  <c r="AU36" i="144"/>
  <c r="AV36" i="144"/>
  <c r="AG37" i="144"/>
  <c r="AH37" i="144"/>
  <c r="AI37" i="144"/>
  <c r="AJ37" i="144"/>
  <c r="AK37" i="144"/>
  <c r="AL37" i="144"/>
  <c r="AM37" i="144"/>
  <c r="AN37" i="144"/>
  <c r="AO37" i="144"/>
  <c r="AP37" i="144"/>
  <c r="AQ37" i="144"/>
  <c r="AR37" i="144"/>
  <c r="AS37" i="144"/>
  <c r="AT37" i="144"/>
  <c r="AU37" i="144"/>
  <c r="AV37" i="144"/>
  <c r="AG38" i="144"/>
  <c r="AH38" i="144"/>
  <c r="AI38" i="144"/>
  <c r="AJ38" i="144"/>
  <c r="AK38" i="144"/>
  <c r="AL38" i="144"/>
  <c r="AM38" i="144"/>
  <c r="AN38" i="144"/>
  <c r="AO38" i="144"/>
  <c r="AP38" i="144"/>
  <c r="AQ38" i="144"/>
  <c r="AR38" i="144"/>
  <c r="AS38" i="144"/>
  <c r="AT38" i="144"/>
  <c r="AU38" i="144"/>
  <c r="AV38" i="144"/>
  <c r="AB36" i="144"/>
  <c r="AE27" i="173"/>
  <c r="AG27" i="173"/>
  <c r="AH27" i="173"/>
  <c r="AI27" i="173"/>
  <c r="AJ27" i="173"/>
  <c r="AK27" i="173"/>
  <c r="AL27" i="173"/>
  <c r="AM27" i="173"/>
  <c r="AN27" i="173"/>
  <c r="AO27" i="173"/>
  <c r="AP27" i="173"/>
  <c r="AQ27" i="173"/>
  <c r="AR27" i="173"/>
  <c r="AS27" i="173"/>
  <c r="AT27" i="173"/>
  <c r="AU27" i="173"/>
  <c r="AV27" i="173"/>
  <c r="AE28" i="173"/>
  <c r="AG28" i="173"/>
  <c r="AH28" i="173"/>
  <c r="AI28" i="173"/>
  <c r="AJ28" i="173"/>
  <c r="AK28" i="173"/>
  <c r="AL28" i="173"/>
  <c r="AM28" i="173"/>
  <c r="AN28" i="173"/>
  <c r="AO28" i="173"/>
  <c r="AP28" i="173"/>
  <c r="AQ28" i="173"/>
  <c r="AR28" i="173"/>
  <c r="AS28" i="173"/>
  <c r="AT28" i="173"/>
  <c r="AU28" i="173"/>
  <c r="AV28" i="173"/>
  <c r="AE29" i="173"/>
  <c r="AG29" i="173"/>
  <c r="AH29" i="173"/>
  <c r="AI29" i="173"/>
  <c r="AJ29" i="173"/>
  <c r="AK29" i="173"/>
  <c r="AL29" i="173"/>
  <c r="AM29" i="173"/>
  <c r="AN29" i="173"/>
  <c r="AO29" i="173"/>
  <c r="AP29" i="173"/>
  <c r="AQ29" i="173"/>
  <c r="AR29" i="173"/>
  <c r="AS29" i="173"/>
  <c r="AT29" i="173"/>
  <c r="AU29" i="173"/>
  <c r="AV29" i="173"/>
  <c r="AE30" i="173"/>
  <c r="AG30" i="173"/>
  <c r="AH30" i="173"/>
  <c r="AW30" i="173" s="1"/>
  <c r="AI30" i="173"/>
  <c r="AJ30" i="173"/>
  <c r="AK30" i="173"/>
  <c r="AL30" i="173"/>
  <c r="AM30" i="173"/>
  <c r="AN30" i="173"/>
  <c r="AO30" i="173"/>
  <c r="AP30" i="173"/>
  <c r="AQ30" i="173"/>
  <c r="AR30" i="173"/>
  <c r="AS30" i="173"/>
  <c r="AT30" i="173"/>
  <c r="AU30" i="173"/>
  <c r="AV30" i="173"/>
  <c r="AE31" i="173"/>
  <c r="AG31" i="173"/>
  <c r="AH31" i="173"/>
  <c r="AI31" i="173"/>
  <c r="AJ31" i="173"/>
  <c r="AK31" i="173"/>
  <c r="AL31" i="173"/>
  <c r="AM31" i="173"/>
  <c r="AN31" i="173"/>
  <c r="AO31" i="173"/>
  <c r="AP31" i="173"/>
  <c r="AQ31" i="173"/>
  <c r="AR31" i="173"/>
  <c r="AS31" i="173"/>
  <c r="AT31" i="173"/>
  <c r="AU31" i="173"/>
  <c r="AV31" i="173"/>
  <c r="AE31" i="171"/>
  <c r="AG31" i="171"/>
  <c r="AH31" i="171"/>
  <c r="AI31" i="171"/>
  <c r="AJ31" i="171"/>
  <c r="AK31" i="171"/>
  <c r="AL31" i="171"/>
  <c r="AM31" i="171"/>
  <c r="AN31" i="171"/>
  <c r="AO31" i="171"/>
  <c r="AP31" i="171"/>
  <c r="AQ31" i="171"/>
  <c r="AR31" i="171"/>
  <c r="AS31" i="171"/>
  <c r="AT31" i="171"/>
  <c r="AU31" i="171"/>
  <c r="AV31" i="171"/>
  <c r="AE32" i="171"/>
  <c r="AG32" i="171"/>
  <c r="AH32" i="171"/>
  <c r="AI32" i="171"/>
  <c r="AJ32" i="171"/>
  <c r="AW32" i="171" s="1"/>
  <c r="AK32" i="171"/>
  <c r="AL32" i="171"/>
  <c r="AM32" i="171"/>
  <c r="AN32" i="171"/>
  <c r="AO32" i="171"/>
  <c r="AP32" i="171"/>
  <c r="AQ32" i="171"/>
  <c r="AR32" i="171"/>
  <c r="AS32" i="171"/>
  <c r="AT32" i="171"/>
  <c r="AU32" i="171"/>
  <c r="AV32" i="171"/>
  <c r="AE33" i="171"/>
  <c r="AG33" i="171"/>
  <c r="AH33" i="171"/>
  <c r="AI33" i="171"/>
  <c r="AJ33" i="171"/>
  <c r="AK33" i="171"/>
  <c r="AL33" i="171"/>
  <c r="AM33" i="171"/>
  <c r="AN33" i="171"/>
  <c r="AO33" i="171"/>
  <c r="AP33" i="171"/>
  <c r="AQ33" i="171"/>
  <c r="AR33" i="171"/>
  <c r="AS33" i="171"/>
  <c r="AT33" i="171"/>
  <c r="AU33" i="171"/>
  <c r="AV33" i="171"/>
  <c r="AE34" i="171"/>
  <c r="AG34" i="171"/>
  <c r="AH34" i="171"/>
  <c r="AI34" i="171"/>
  <c r="AJ34" i="171"/>
  <c r="AK34" i="171"/>
  <c r="AL34" i="171"/>
  <c r="AM34" i="171"/>
  <c r="AN34" i="171"/>
  <c r="AO34" i="171"/>
  <c r="AP34" i="171"/>
  <c r="AQ34" i="171"/>
  <c r="AR34" i="171"/>
  <c r="AS34" i="171"/>
  <c r="AT34" i="171"/>
  <c r="AU34" i="171"/>
  <c r="AV34" i="171"/>
  <c r="AW34" i="171"/>
  <c r="AE35" i="171"/>
  <c r="AG35" i="171"/>
  <c r="AH35" i="171"/>
  <c r="AI35" i="171"/>
  <c r="AJ35" i="171"/>
  <c r="AK35" i="171"/>
  <c r="AL35" i="171"/>
  <c r="AM35" i="171"/>
  <c r="AN35" i="171"/>
  <c r="AO35" i="171"/>
  <c r="AP35" i="171"/>
  <c r="AQ35" i="171"/>
  <c r="AR35" i="171"/>
  <c r="AS35" i="171"/>
  <c r="AT35" i="171"/>
  <c r="AU35" i="171"/>
  <c r="AV35" i="171"/>
  <c r="AE36" i="171"/>
  <c r="AG36" i="171"/>
  <c r="AH36" i="171"/>
  <c r="AW36" i="171" s="1"/>
  <c r="AI36" i="171"/>
  <c r="AJ36" i="171"/>
  <c r="AK36" i="171"/>
  <c r="AL36" i="171"/>
  <c r="AM36" i="171"/>
  <c r="AN36" i="171"/>
  <c r="AO36" i="171"/>
  <c r="AP36" i="171"/>
  <c r="AQ36" i="171"/>
  <c r="AR36" i="171"/>
  <c r="AS36" i="171"/>
  <c r="AT36" i="171"/>
  <c r="AU36" i="171"/>
  <c r="AV36" i="171"/>
  <c r="AE37" i="171"/>
  <c r="AG37" i="171"/>
  <c r="AH37" i="171"/>
  <c r="AI37" i="171"/>
  <c r="AJ37" i="171"/>
  <c r="AK37" i="171"/>
  <c r="AL37" i="171"/>
  <c r="AM37" i="171"/>
  <c r="AN37" i="171"/>
  <c r="AO37" i="171"/>
  <c r="AP37" i="171"/>
  <c r="AQ37" i="171"/>
  <c r="AR37" i="171"/>
  <c r="AS37" i="171"/>
  <c r="AT37" i="171"/>
  <c r="AU37" i="171"/>
  <c r="AV37" i="171"/>
  <c r="AG7" i="171"/>
  <c r="AH7" i="171"/>
  <c r="AI7" i="171"/>
  <c r="Z7" i="171" s="1"/>
  <c r="AJ7" i="171"/>
  <c r="AK7" i="171"/>
  <c r="AL7" i="171"/>
  <c r="AM7" i="171"/>
  <c r="AN7" i="171"/>
  <c r="AO7" i="171"/>
  <c r="AP7" i="171"/>
  <c r="AQ7" i="171"/>
  <c r="AR7" i="171"/>
  <c r="AS7" i="171"/>
  <c r="AT7" i="171"/>
  <c r="AU7" i="171"/>
  <c r="AV7" i="171"/>
  <c r="AG8" i="171"/>
  <c r="AH8" i="171"/>
  <c r="AI8" i="171"/>
  <c r="AJ8" i="171"/>
  <c r="AK8" i="171"/>
  <c r="AL8" i="171"/>
  <c r="AM8" i="171"/>
  <c r="AN8" i="171"/>
  <c r="AO8" i="171"/>
  <c r="AP8" i="171"/>
  <c r="AQ8" i="171"/>
  <c r="AR8" i="171"/>
  <c r="AS8" i="171"/>
  <c r="AT8" i="171"/>
  <c r="AU8" i="171"/>
  <c r="AV8" i="171"/>
  <c r="AG9" i="171"/>
  <c r="AH9" i="171"/>
  <c r="AI9" i="171"/>
  <c r="AJ9" i="171"/>
  <c r="AK9" i="171"/>
  <c r="AL9" i="171"/>
  <c r="AM9" i="171"/>
  <c r="AN9" i="171"/>
  <c r="AO9" i="171"/>
  <c r="AP9" i="171"/>
  <c r="AQ9" i="171"/>
  <c r="AR9" i="171"/>
  <c r="AS9" i="171"/>
  <c r="AT9" i="171"/>
  <c r="AU9" i="171"/>
  <c r="AV9" i="171"/>
  <c r="AG10" i="171"/>
  <c r="AH10" i="171"/>
  <c r="AI10" i="171"/>
  <c r="AJ10" i="171"/>
  <c r="AK10" i="171"/>
  <c r="AL10" i="171"/>
  <c r="AM10" i="171"/>
  <c r="AN10" i="171"/>
  <c r="AO10" i="171"/>
  <c r="AP10" i="171"/>
  <c r="AQ10" i="171"/>
  <c r="AR10" i="171"/>
  <c r="AS10" i="171"/>
  <c r="AT10" i="171"/>
  <c r="AU10" i="171"/>
  <c r="AV10" i="171"/>
  <c r="AG11" i="171"/>
  <c r="AH11" i="171"/>
  <c r="AI11" i="171"/>
  <c r="AJ11" i="171"/>
  <c r="AK11" i="171"/>
  <c r="AL11" i="171"/>
  <c r="AM11" i="171"/>
  <c r="AN11" i="171"/>
  <c r="AO11" i="171"/>
  <c r="AP11" i="171"/>
  <c r="AQ11" i="171"/>
  <c r="AR11" i="171"/>
  <c r="AS11" i="171"/>
  <c r="AT11" i="171"/>
  <c r="AU11" i="171"/>
  <c r="AV11" i="171"/>
  <c r="AG12" i="171"/>
  <c r="AH12" i="171"/>
  <c r="AI12" i="171"/>
  <c r="AJ12" i="171"/>
  <c r="AK12" i="171"/>
  <c r="AL12" i="171"/>
  <c r="AM12" i="171"/>
  <c r="AN12" i="171"/>
  <c r="AO12" i="171"/>
  <c r="AP12" i="171"/>
  <c r="AQ12" i="171"/>
  <c r="AR12" i="171"/>
  <c r="AS12" i="171"/>
  <c r="AT12" i="171"/>
  <c r="AU12" i="171"/>
  <c r="AV12" i="171"/>
  <c r="AG13" i="171"/>
  <c r="AH13" i="171"/>
  <c r="AI13" i="171"/>
  <c r="AJ13" i="171"/>
  <c r="AK13" i="171"/>
  <c r="AL13" i="171"/>
  <c r="AM13" i="171"/>
  <c r="AN13" i="171"/>
  <c r="AO13" i="171"/>
  <c r="AP13" i="171"/>
  <c r="AQ13" i="171"/>
  <c r="AR13" i="171"/>
  <c r="AS13" i="171"/>
  <c r="AT13" i="171"/>
  <c r="AU13" i="171"/>
  <c r="AV13" i="171"/>
  <c r="AG14" i="171"/>
  <c r="AH14" i="171"/>
  <c r="AI14" i="171"/>
  <c r="AJ14" i="171"/>
  <c r="AK14" i="171"/>
  <c r="AL14" i="171"/>
  <c r="AM14" i="171"/>
  <c r="AN14" i="171"/>
  <c r="AO14" i="171"/>
  <c r="AP14" i="171"/>
  <c r="AQ14" i="171"/>
  <c r="AR14" i="171"/>
  <c r="AS14" i="171"/>
  <c r="AT14" i="171"/>
  <c r="AU14" i="171"/>
  <c r="AV14" i="171"/>
  <c r="AG15" i="171"/>
  <c r="AH15" i="171"/>
  <c r="AI15" i="171"/>
  <c r="AJ15" i="171"/>
  <c r="AK15" i="171"/>
  <c r="AL15" i="171"/>
  <c r="AM15" i="171"/>
  <c r="AN15" i="171"/>
  <c r="AO15" i="171"/>
  <c r="AP15" i="171"/>
  <c r="AQ15" i="171"/>
  <c r="AR15" i="171"/>
  <c r="AS15" i="171"/>
  <c r="AT15" i="171"/>
  <c r="AU15" i="171"/>
  <c r="AV15" i="171"/>
  <c r="AG16" i="171"/>
  <c r="AH16" i="171"/>
  <c r="AI16" i="171"/>
  <c r="AJ16" i="171"/>
  <c r="AK16" i="171"/>
  <c r="AL16" i="171"/>
  <c r="AM16" i="171"/>
  <c r="AN16" i="171"/>
  <c r="AO16" i="171"/>
  <c r="AP16" i="171"/>
  <c r="AQ16" i="171"/>
  <c r="AR16" i="171"/>
  <c r="AS16" i="171"/>
  <c r="AT16" i="171"/>
  <c r="AU16" i="171"/>
  <c r="AV16" i="171"/>
  <c r="AG17" i="171"/>
  <c r="AH17" i="171"/>
  <c r="AI17" i="171"/>
  <c r="AJ17" i="171"/>
  <c r="AK17" i="171"/>
  <c r="AL17" i="171"/>
  <c r="AM17" i="171"/>
  <c r="AN17" i="171"/>
  <c r="AO17" i="171"/>
  <c r="AP17" i="171"/>
  <c r="AQ17" i="171"/>
  <c r="AR17" i="171"/>
  <c r="AS17" i="171"/>
  <c r="AT17" i="171"/>
  <c r="AU17" i="171"/>
  <c r="AV17" i="171"/>
  <c r="AG18" i="171"/>
  <c r="AH18" i="171"/>
  <c r="AW18" i="171" s="1"/>
  <c r="AI18" i="171"/>
  <c r="AJ18" i="171"/>
  <c r="AK18" i="171"/>
  <c r="AL18" i="171"/>
  <c r="AM18" i="171"/>
  <c r="AN18" i="171"/>
  <c r="AO18" i="171"/>
  <c r="AP18" i="171"/>
  <c r="AQ18" i="171"/>
  <c r="AR18" i="171"/>
  <c r="AS18" i="171"/>
  <c r="AT18" i="171"/>
  <c r="AU18" i="171"/>
  <c r="AV18" i="171"/>
  <c r="AG19" i="171"/>
  <c r="AH19" i="171"/>
  <c r="AI19" i="171"/>
  <c r="AJ19" i="171"/>
  <c r="AK19" i="171"/>
  <c r="AL19" i="171"/>
  <c r="AM19" i="171"/>
  <c r="AN19" i="171"/>
  <c r="AO19" i="171"/>
  <c r="AP19" i="171"/>
  <c r="AQ19" i="171"/>
  <c r="AR19" i="171"/>
  <c r="AS19" i="171"/>
  <c r="AT19" i="171"/>
  <c r="AU19" i="171"/>
  <c r="AV19" i="171"/>
  <c r="AG20" i="171"/>
  <c r="AH20" i="171"/>
  <c r="AI20" i="171"/>
  <c r="AJ20" i="171"/>
  <c r="AK20" i="171"/>
  <c r="AL20" i="171"/>
  <c r="AM20" i="171"/>
  <c r="AN20" i="171"/>
  <c r="AO20" i="171"/>
  <c r="AP20" i="171"/>
  <c r="AQ20" i="171"/>
  <c r="AR20" i="171"/>
  <c r="AS20" i="171"/>
  <c r="AT20" i="171"/>
  <c r="AU20" i="171"/>
  <c r="AV20" i="171"/>
  <c r="AG21" i="171"/>
  <c r="AH21" i="171"/>
  <c r="AI21" i="171"/>
  <c r="AJ21" i="171"/>
  <c r="AK21" i="171"/>
  <c r="AL21" i="171"/>
  <c r="AM21" i="171"/>
  <c r="AN21" i="171"/>
  <c r="AO21" i="171"/>
  <c r="AP21" i="171"/>
  <c r="AQ21" i="171"/>
  <c r="AR21" i="171"/>
  <c r="AS21" i="171"/>
  <c r="AT21" i="171"/>
  <c r="AU21" i="171"/>
  <c r="AV21" i="171"/>
  <c r="AG22" i="171"/>
  <c r="AH22" i="171"/>
  <c r="AI22" i="171"/>
  <c r="AJ22" i="171"/>
  <c r="AK22" i="171"/>
  <c r="AL22" i="171"/>
  <c r="AM22" i="171"/>
  <c r="AN22" i="171"/>
  <c r="AO22" i="171"/>
  <c r="AP22" i="171"/>
  <c r="AQ22" i="171"/>
  <c r="AR22" i="171"/>
  <c r="AS22" i="171"/>
  <c r="AT22" i="171"/>
  <c r="AU22" i="171"/>
  <c r="AV22" i="171"/>
  <c r="AG23" i="171"/>
  <c r="AH23" i="171"/>
  <c r="AI23" i="171"/>
  <c r="AJ23" i="171"/>
  <c r="AK23" i="171"/>
  <c r="AL23" i="171"/>
  <c r="AM23" i="171"/>
  <c r="AN23" i="171"/>
  <c r="AO23" i="171"/>
  <c r="AP23" i="171"/>
  <c r="AQ23" i="171"/>
  <c r="AR23" i="171"/>
  <c r="AS23" i="171"/>
  <c r="AT23" i="171"/>
  <c r="AU23" i="171"/>
  <c r="AV23" i="171"/>
  <c r="AG24" i="171"/>
  <c r="AH24" i="171"/>
  <c r="AI24" i="171"/>
  <c r="AJ24" i="171"/>
  <c r="AK24" i="171"/>
  <c r="AL24" i="171"/>
  <c r="AM24" i="171"/>
  <c r="AN24" i="171"/>
  <c r="AO24" i="171"/>
  <c r="AP24" i="171"/>
  <c r="AQ24" i="171"/>
  <c r="AR24" i="171"/>
  <c r="AS24" i="171"/>
  <c r="AT24" i="171"/>
  <c r="AU24" i="171"/>
  <c r="AV24" i="171"/>
  <c r="AG25" i="171"/>
  <c r="AH25" i="171"/>
  <c r="X25" i="171" s="1"/>
  <c r="AI25" i="171"/>
  <c r="AJ25" i="171"/>
  <c r="AK25" i="171"/>
  <c r="AL25" i="171"/>
  <c r="AM25" i="171"/>
  <c r="AN25" i="171"/>
  <c r="AO25" i="171"/>
  <c r="AP25" i="171"/>
  <c r="AQ25" i="171"/>
  <c r="AR25" i="171"/>
  <c r="AS25" i="171"/>
  <c r="AT25" i="171"/>
  <c r="AU25" i="171"/>
  <c r="AV25" i="171"/>
  <c r="AG26" i="171"/>
  <c r="AH26" i="171"/>
  <c r="AI26" i="171"/>
  <c r="AJ26" i="171"/>
  <c r="AK26" i="171"/>
  <c r="AL26" i="171"/>
  <c r="AM26" i="171"/>
  <c r="AN26" i="171"/>
  <c r="AO26" i="171"/>
  <c r="AP26" i="171"/>
  <c r="AQ26" i="171"/>
  <c r="AR26" i="171"/>
  <c r="AS26" i="171"/>
  <c r="AT26" i="171"/>
  <c r="AU26" i="171"/>
  <c r="AV26" i="171"/>
  <c r="AG27" i="171"/>
  <c r="AH27" i="171"/>
  <c r="AI27" i="171"/>
  <c r="AJ27" i="171"/>
  <c r="AK27" i="171"/>
  <c r="AL27" i="171"/>
  <c r="AM27" i="171"/>
  <c r="AN27" i="171"/>
  <c r="AO27" i="171"/>
  <c r="AP27" i="171"/>
  <c r="AQ27" i="171"/>
  <c r="AR27" i="171"/>
  <c r="AS27" i="171"/>
  <c r="AT27" i="171"/>
  <c r="AU27" i="171"/>
  <c r="AV27" i="171"/>
  <c r="AG28" i="171"/>
  <c r="AH28" i="171"/>
  <c r="AI28" i="171"/>
  <c r="AJ28" i="171"/>
  <c r="AK28" i="171"/>
  <c r="AL28" i="171"/>
  <c r="AM28" i="171"/>
  <c r="AN28" i="171"/>
  <c r="AO28" i="171"/>
  <c r="AP28" i="171"/>
  <c r="AQ28" i="171"/>
  <c r="AR28" i="171"/>
  <c r="AS28" i="171"/>
  <c r="AT28" i="171"/>
  <c r="AU28" i="171"/>
  <c r="AV28" i="171"/>
  <c r="AG29" i="171"/>
  <c r="AH29" i="171"/>
  <c r="AI29" i="171"/>
  <c r="AJ29" i="171"/>
  <c r="AK29" i="171"/>
  <c r="AL29" i="171"/>
  <c r="AM29" i="171"/>
  <c r="AN29" i="171"/>
  <c r="AO29" i="171"/>
  <c r="AP29" i="171"/>
  <c r="AQ29" i="171"/>
  <c r="AR29" i="171"/>
  <c r="AS29" i="171"/>
  <c r="AT29" i="171"/>
  <c r="AU29" i="171"/>
  <c r="AV29" i="171"/>
  <c r="AG30" i="171"/>
  <c r="AH30" i="171"/>
  <c r="AI30" i="171"/>
  <c r="AJ30" i="171"/>
  <c r="AK30" i="171"/>
  <c r="AL30" i="171"/>
  <c r="AM30" i="171"/>
  <c r="AN30" i="171"/>
  <c r="AO30" i="171"/>
  <c r="AP30" i="171"/>
  <c r="AQ30" i="171"/>
  <c r="AR30" i="171"/>
  <c r="AS30" i="171"/>
  <c r="AT30" i="171"/>
  <c r="AU30" i="171"/>
  <c r="AV30" i="171"/>
  <c r="AE7" i="171"/>
  <c r="AE8" i="171"/>
  <c r="AE9" i="171"/>
  <c r="AE10" i="171"/>
  <c r="AE11" i="171"/>
  <c r="AE12" i="171"/>
  <c r="AE13" i="171"/>
  <c r="AE14" i="171"/>
  <c r="AE15" i="171"/>
  <c r="AE16" i="171"/>
  <c r="AE17" i="171"/>
  <c r="AE18" i="171"/>
  <c r="AE19" i="171"/>
  <c r="AE20" i="171"/>
  <c r="AE21" i="171"/>
  <c r="AE22" i="171"/>
  <c r="AE23" i="171"/>
  <c r="AE24" i="171"/>
  <c r="AE25" i="171"/>
  <c r="AE26" i="171"/>
  <c r="AE27" i="171"/>
  <c r="AE28" i="171"/>
  <c r="AE29" i="171"/>
  <c r="AE30" i="171"/>
  <c r="AF7" i="170"/>
  <c r="AF8" i="170"/>
  <c r="AF9" i="170"/>
  <c r="AF10" i="170"/>
  <c r="AF11" i="170"/>
  <c r="AF12" i="170"/>
  <c r="AF13" i="170"/>
  <c r="AF14" i="170"/>
  <c r="X15" i="170"/>
  <c r="Y15" i="170"/>
  <c r="AE15" i="170" s="1"/>
  <c r="Z15" i="170"/>
  <c r="AD15" i="170" s="1"/>
  <c r="W15" i="170" s="1"/>
  <c r="AA15" i="170"/>
  <c r="AB15" i="170"/>
  <c r="AC15" i="170"/>
  <c r="AF15" i="170"/>
  <c r="X16" i="170"/>
  <c r="Y16" i="170"/>
  <c r="Z16" i="170"/>
  <c r="AE16" i="170" s="1"/>
  <c r="AA16" i="170"/>
  <c r="AB16" i="170"/>
  <c r="AD16" i="170" s="1"/>
  <c r="W16" i="170" s="1"/>
  <c r="AC16" i="170"/>
  <c r="AF16" i="170"/>
  <c r="X17" i="170"/>
  <c r="Y17" i="170"/>
  <c r="AE17" i="170" s="1"/>
  <c r="Z17" i="170"/>
  <c r="AD17" i="170" s="1"/>
  <c r="W17" i="170" s="1"/>
  <c r="AA17" i="170"/>
  <c r="AB17" i="170"/>
  <c r="AC17" i="170"/>
  <c r="AF17" i="170"/>
  <c r="X18" i="170"/>
  <c r="Y18" i="170"/>
  <c r="Z18" i="170"/>
  <c r="AE18" i="170" s="1"/>
  <c r="AA18" i="170"/>
  <c r="AB18" i="170"/>
  <c r="AD18" i="170" s="1"/>
  <c r="W18" i="170" s="1"/>
  <c r="AC18" i="170"/>
  <c r="AF18" i="170"/>
  <c r="X19" i="170"/>
  <c r="Y19" i="170"/>
  <c r="Z19" i="170"/>
  <c r="AE19" i="170" s="1"/>
  <c r="AA19" i="170"/>
  <c r="AB19" i="170"/>
  <c r="AC19" i="170"/>
  <c r="AF19" i="170"/>
  <c r="X20" i="170"/>
  <c r="Y20" i="170"/>
  <c r="AE20" i="170" s="1"/>
  <c r="Z20" i="170"/>
  <c r="AA20" i="170"/>
  <c r="AB20" i="170"/>
  <c r="AD20" i="170" s="1"/>
  <c r="W20" i="170" s="1"/>
  <c r="AC20" i="170"/>
  <c r="AF20" i="170"/>
  <c r="X21" i="170"/>
  <c r="Y21" i="170"/>
  <c r="AE21" i="170" s="1"/>
  <c r="Z21" i="170"/>
  <c r="AD21" i="170" s="1"/>
  <c r="W21" i="170" s="1"/>
  <c r="AA21" i="170"/>
  <c r="AB21" i="170"/>
  <c r="AC21" i="170"/>
  <c r="AF21" i="170"/>
  <c r="AF6" i="170"/>
  <c r="AH7" i="170"/>
  <c r="AI7" i="170"/>
  <c r="AJ7" i="170"/>
  <c r="AK7" i="170"/>
  <c r="AL7" i="170"/>
  <c r="AM7" i="170"/>
  <c r="AN7" i="170"/>
  <c r="AO7" i="170"/>
  <c r="AP7" i="170"/>
  <c r="AQ7" i="170"/>
  <c r="AR7" i="170"/>
  <c r="AS7" i="170"/>
  <c r="AT7" i="170"/>
  <c r="AU7" i="170"/>
  <c r="AV7" i="170"/>
  <c r="AW7" i="170"/>
  <c r="AH8" i="170"/>
  <c r="AI8" i="170"/>
  <c r="AJ8" i="170"/>
  <c r="AK8" i="170"/>
  <c r="AL8" i="170"/>
  <c r="AM8" i="170"/>
  <c r="AN8" i="170"/>
  <c r="AO8" i="170"/>
  <c r="AP8" i="170"/>
  <c r="AQ8" i="170"/>
  <c r="AR8" i="170"/>
  <c r="AS8" i="170"/>
  <c r="AT8" i="170"/>
  <c r="AU8" i="170"/>
  <c r="AV8" i="170"/>
  <c r="AW8" i="170"/>
  <c r="AH9" i="170"/>
  <c r="AI9" i="170"/>
  <c r="AJ9" i="170"/>
  <c r="AK9" i="170"/>
  <c r="AL9" i="170"/>
  <c r="AM9" i="170"/>
  <c r="AN9" i="170"/>
  <c r="AO9" i="170"/>
  <c r="AP9" i="170"/>
  <c r="AQ9" i="170"/>
  <c r="AR9" i="170"/>
  <c r="AS9" i="170"/>
  <c r="AT9" i="170"/>
  <c r="AU9" i="170"/>
  <c r="AV9" i="170"/>
  <c r="AW9" i="170"/>
  <c r="AH10" i="170"/>
  <c r="AI10" i="170"/>
  <c r="AJ10" i="170"/>
  <c r="AK10" i="170"/>
  <c r="AL10" i="170"/>
  <c r="AM10" i="170"/>
  <c r="AN10" i="170"/>
  <c r="AO10" i="170"/>
  <c r="AP10" i="170"/>
  <c r="AQ10" i="170"/>
  <c r="AR10" i="170"/>
  <c r="AS10" i="170"/>
  <c r="AT10" i="170"/>
  <c r="AU10" i="170"/>
  <c r="AV10" i="170"/>
  <c r="AW10" i="170"/>
  <c r="AH11" i="170"/>
  <c r="AI11" i="170"/>
  <c r="AJ11" i="170"/>
  <c r="AK11" i="170"/>
  <c r="AL11" i="170"/>
  <c r="AM11" i="170"/>
  <c r="AN11" i="170"/>
  <c r="AO11" i="170"/>
  <c r="AP11" i="170"/>
  <c r="AQ11" i="170"/>
  <c r="AR11" i="170"/>
  <c r="AS11" i="170"/>
  <c r="AT11" i="170"/>
  <c r="AU11" i="170"/>
  <c r="AV11" i="170"/>
  <c r="AW11" i="170"/>
  <c r="AH12" i="170"/>
  <c r="AI12" i="170"/>
  <c r="AJ12" i="170"/>
  <c r="AK12" i="170"/>
  <c r="AL12" i="170"/>
  <c r="AM12" i="170"/>
  <c r="AN12" i="170"/>
  <c r="AO12" i="170"/>
  <c r="AP12" i="170"/>
  <c r="AQ12" i="170"/>
  <c r="AR12" i="170"/>
  <c r="AS12" i="170"/>
  <c r="AT12" i="170"/>
  <c r="AU12" i="170"/>
  <c r="AV12" i="170"/>
  <c r="AW12" i="170"/>
  <c r="AH13" i="170"/>
  <c r="AI13" i="170"/>
  <c r="AJ13" i="170"/>
  <c r="AK13" i="170"/>
  <c r="AL13" i="170"/>
  <c r="AM13" i="170"/>
  <c r="AN13" i="170"/>
  <c r="AO13" i="170"/>
  <c r="AP13" i="170"/>
  <c r="AQ13" i="170"/>
  <c r="AR13" i="170"/>
  <c r="AS13" i="170"/>
  <c r="AT13" i="170"/>
  <c r="AU13" i="170"/>
  <c r="AV13" i="170"/>
  <c r="AW13" i="170"/>
  <c r="AH14" i="170"/>
  <c r="AI14" i="170"/>
  <c r="AJ14" i="170"/>
  <c r="AK14" i="170"/>
  <c r="AL14" i="170"/>
  <c r="AM14" i="170"/>
  <c r="AN14" i="170"/>
  <c r="AO14" i="170"/>
  <c r="AP14" i="170"/>
  <c r="AQ14" i="170"/>
  <c r="AR14" i="170"/>
  <c r="AS14" i="170"/>
  <c r="AT14" i="170"/>
  <c r="AU14" i="170"/>
  <c r="AV14" i="170"/>
  <c r="AW14" i="170"/>
  <c r="AH15" i="170"/>
  <c r="AI15" i="170"/>
  <c r="AJ15" i="170"/>
  <c r="AK15" i="170"/>
  <c r="AL15" i="170"/>
  <c r="AM15" i="170"/>
  <c r="AN15" i="170"/>
  <c r="AO15" i="170"/>
  <c r="AP15" i="170"/>
  <c r="AQ15" i="170"/>
  <c r="AR15" i="170"/>
  <c r="AS15" i="170"/>
  <c r="AT15" i="170"/>
  <c r="AU15" i="170"/>
  <c r="AV15" i="170"/>
  <c r="AW15" i="170"/>
  <c r="AH16" i="170"/>
  <c r="AI16" i="170"/>
  <c r="AJ16" i="170"/>
  <c r="AK16" i="170"/>
  <c r="AL16" i="170"/>
  <c r="AM16" i="170"/>
  <c r="AN16" i="170"/>
  <c r="AO16" i="170"/>
  <c r="AP16" i="170"/>
  <c r="AQ16" i="170"/>
  <c r="AR16" i="170"/>
  <c r="AS16" i="170"/>
  <c r="AT16" i="170"/>
  <c r="AU16" i="170"/>
  <c r="AV16" i="170"/>
  <c r="AW16" i="170"/>
  <c r="AH17" i="170"/>
  <c r="AI17" i="170"/>
  <c r="AJ17" i="170"/>
  <c r="AK17" i="170"/>
  <c r="AL17" i="170"/>
  <c r="AM17" i="170"/>
  <c r="AN17" i="170"/>
  <c r="AO17" i="170"/>
  <c r="AP17" i="170"/>
  <c r="AQ17" i="170"/>
  <c r="AR17" i="170"/>
  <c r="AS17" i="170"/>
  <c r="AT17" i="170"/>
  <c r="AU17" i="170"/>
  <c r="AV17" i="170"/>
  <c r="AW17" i="170"/>
  <c r="AH18" i="170"/>
  <c r="AI18" i="170"/>
  <c r="AJ18" i="170"/>
  <c r="AK18" i="170"/>
  <c r="AL18" i="170"/>
  <c r="AM18" i="170"/>
  <c r="AN18" i="170"/>
  <c r="AO18" i="170"/>
  <c r="AP18" i="170"/>
  <c r="AQ18" i="170"/>
  <c r="AR18" i="170"/>
  <c r="AS18" i="170"/>
  <c r="AT18" i="170"/>
  <c r="AU18" i="170"/>
  <c r="AV18" i="170"/>
  <c r="AW18" i="170"/>
  <c r="AH19" i="170"/>
  <c r="AI19" i="170"/>
  <c r="AJ19" i="170"/>
  <c r="AK19" i="170"/>
  <c r="AL19" i="170"/>
  <c r="AM19" i="170"/>
  <c r="AN19" i="170"/>
  <c r="AO19" i="170"/>
  <c r="AP19" i="170"/>
  <c r="AQ19" i="170"/>
  <c r="AR19" i="170"/>
  <c r="AS19" i="170"/>
  <c r="AT19" i="170"/>
  <c r="AU19" i="170"/>
  <c r="AV19" i="170"/>
  <c r="AW19" i="170"/>
  <c r="AH20" i="170"/>
  <c r="AI20" i="170"/>
  <c r="AJ20" i="170"/>
  <c r="AK20" i="170"/>
  <c r="AL20" i="170"/>
  <c r="AM20" i="170"/>
  <c r="AN20" i="170"/>
  <c r="AO20" i="170"/>
  <c r="AP20" i="170"/>
  <c r="AQ20" i="170"/>
  <c r="AR20" i="170"/>
  <c r="AS20" i="170"/>
  <c r="AT20" i="170"/>
  <c r="AU20" i="170"/>
  <c r="AV20" i="170"/>
  <c r="AW20" i="170"/>
  <c r="AH21" i="170"/>
  <c r="AI21" i="170"/>
  <c r="AJ21" i="170"/>
  <c r="AK21" i="170"/>
  <c r="AL21" i="170"/>
  <c r="AM21" i="170"/>
  <c r="AN21" i="170"/>
  <c r="AO21" i="170"/>
  <c r="AP21" i="170"/>
  <c r="AQ21" i="170"/>
  <c r="AR21" i="170"/>
  <c r="AS21" i="170"/>
  <c r="AT21" i="170"/>
  <c r="AU21" i="170"/>
  <c r="AV21" i="170"/>
  <c r="AW21" i="170"/>
  <c r="AI6" i="170"/>
  <c r="AJ6" i="170"/>
  <c r="AK6" i="170"/>
  <c r="AL6" i="170"/>
  <c r="AM6" i="170"/>
  <c r="AN6" i="170"/>
  <c r="AO6" i="170"/>
  <c r="AP6" i="170"/>
  <c r="AQ6" i="170"/>
  <c r="AR6" i="170"/>
  <c r="AS6" i="170"/>
  <c r="AT6" i="170"/>
  <c r="AU6" i="170"/>
  <c r="AV6" i="170"/>
  <c r="AW6" i="170"/>
  <c r="AE7" i="169"/>
  <c r="AE8" i="169"/>
  <c r="AE9" i="169"/>
  <c r="AE10" i="169"/>
  <c r="W11" i="169"/>
  <c r="X11" i="169"/>
  <c r="Y11" i="169"/>
  <c r="Z11" i="169"/>
  <c r="AA11" i="169"/>
  <c r="AB11" i="169"/>
  <c r="AE11" i="169"/>
  <c r="AE12" i="169"/>
  <c r="AE13" i="169"/>
  <c r="AE14" i="169"/>
  <c r="AE15" i="169"/>
  <c r="AE16" i="169"/>
  <c r="AE17" i="169"/>
  <c r="AE18" i="169"/>
  <c r="AE19" i="169"/>
  <c r="AE20" i="169"/>
  <c r="AE21" i="169"/>
  <c r="W22" i="169"/>
  <c r="X22" i="169"/>
  <c r="Y22" i="169"/>
  <c r="Z22" i="169"/>
  <c r="AA22" i="169"/>
  <c r="AB22" i="169"/>
  <c r="AE22" i="169"/>
  <c r="AE23" i="169"/>
  <c r="AE24" i="169"/>
  <c r="W25" i="169"/>
  <c r="X25" i="169"/>
  <c r="Y25" i="169"/>
  <c r="Z25" i="169"/>
  <c r="AA25" i="169"/>
  <c r="AB25" i="169"/>
  <c r="AE25" i="169"/>
  <c r="AE26" i="169"/>
  <c r="AE27" i="169"/>
  <c r="AE28" i="169"/>
  <c r="AE29" i="169"/>
  <c r="AE30" i="169"/>
  <c r="W31" i="169"/>
  <c r="X31" i="169"/>
  <c r="Y31" i="169"/>
  <c r="Z31" i="169"/>
  <c r="AC31" i="169" s="1"/>
  <c r="V31" i="169" s="1"/>
  <c r="AA31" i="169"/>
  <c r="AB31" i="169"/>
  <c r="AE31" i="169"/>
  <c r="W32" i="169"/>
  <c r="X32" i="169"/>
  <c r="AC32" i="169" s="1"/>
  <c r="V32" i="169" s="1"/>
  <c r="Y32" i="169"/>
  <c r="Z32" i="169"/>
  <c r="AA32" i="169"/>
  <c r="AB32" i="169"/>
  <c r="AE32" i="169"/>
  <c r="W33" i="169"/>
  <c r="X33" i="169"/>
  <c r="Y33" i="169"/>
  <c r="Z33" i="169"/>
  <c r="AD33" i="169" s="1"/>
  <c r="AA33" i="169"/>
  <c r="AB33" i="169"/>
  <c r="AE33" i="169"/>
  <c r="W34" i="169"/>
  <c r="X34" i="169"/>
  <c r="AC34" i="169" s="1"/>
  <c r="V34" i="169" s="1"/>
  <c r="Y34" i="169"/>
  <c r="Z34" i="169"/>
  <c r="AA34" i="169"/>
  <c r="AB34" i="169"/>
  <c r="AE34" i="169"/>
  <c r="W35" i="169"/>
  <c r="X35" i="169"/>
  <c r="Y35" i="169"/>
  <c r="AC35" i="169" s="1"/>
  <c r="V35" i="169" s="1"/>
  <c r="Z35" i="169"/>
  <c r="AD35" i="169" s="1"/>
  <c r="AA35" i="169"/>
  <c r="AB35" i="169"/>
  <c r="AE35" i="169"/>
  <c r="W36" i="169"/>
  <c r="X36" i="169"/>
  <c r="AC36" i="169" s="1"/>
  <c r="V36" i="169" s="1"/>
  <c r="Y36" i="169"/>
  <c r="Z36" i="169"/>
  <c r="AA36" i="169"/>
  <c r="AB36" i="169"/>
  <c r="AE36" i="169"/>
  <c r="AG7" i="168"/>
  <c r="AH7" i="168"/>
  <c r="AI7" i="168"/>
  <c r="AJ7" i="168"/>
  <c r="AK7" i="168"/>
  <c r="AL7" i="168"/>
  <c r="AM7" i="168"/>
  <c r="AN7" i="168"/>
  <c r="AO7" i="168"/>
  <c r="AP7" i="168"/>
  <c r="AQ7" i="168"/>
  <c r="AR7" i="168"/>
  <c r="AS7" i="168"/>
  <c r="AT7" i="168"/>
  <c r="AU7" i="168"/>
  <c r="AV7" i="168"/>
  <c r="AG8" i="168"/>
  <c r="AH8" i="168"/>
  <c r="AI8" i="168"/>
  <c r="AJ8" i="168"/>
  <c r="AK8" i="168"/>
  <c r="AL8" i="168"/>
  <c r="AM8" i="168"/>
  <c r="AN8" i="168"/>
  <c r="AO8" i="168"/>
  <c r="AP8" i="168"/>
  <c r="AQ8" i="168"/>
  <c r="AR8" i="168"/>
  <c r="AS8" i="168"/>
  <c r="AT8" i="168"/>
  <c r="AU8" i="168"/>
  <c r="AV8" i="168"/>
  <c r="AG9" i="168"/>
  <c r="AH9" i="168"/>
  <c r="AI9" i="168"/>
  <c r="AJ9" i="168"/>
  <c r="AK9" i="168"/>
  <c r="AL9" i="168"/>
  <c r="AM9" i="168"/>
  <c r="AN9" i="168"/>
  <c r="AO9" i="168"/>
  <c r="AP9" i="168"/>
  <c r="AQ9" i="168"/>
  <c r="AR9" i="168"/>
  <c r="AS9" i="168"/>
  <c r="AT9" i="168"/>
  <c r="AU9" i="168"/>
  <c r="AV9" i="168"/>
  <c r="AG10" i="168"/>
  <c r="AH10" i="168"/>
  <c r="AI10" i="168"/>
  <c r="AJ10" i="168"/>
  <c r="AK10" i="168"/>
  <c r="AL10" i="168"/>
  <c r="AM10" i="168"/>
  <c r="AN10" i="168"/>
  <c r="AO10" i="168"/>
  <c r="AP10" i="168"/>
  <c r="AQ10" i="168"/>
  <c r="AR10" i="168"/>
  <c r="AS10" i="168"/>
  <c r="AT10" i="168"/>
  <c r="AW10" i="168" s="1"/>
  <c r="AU10" i="168"/>
  <c r="AV10" i="168"/>
  <c r="AG11" i="168"/>
  <c r="AH11" i="168"/>
  <c r="AI11" i="168"/>
  <c r="AJ11" i="168"/>
  <c r="AK11" i="168"/>
  <c r="AL11" i="168"/>
  <c r="AM11" i="168"/>
  <c r="AN11" i="168"/>
  <c r="AO11" i="168"/>
  <c r="AP11" i="168"/>
  <c r="AQ11" i="168"/>
  <c r="AR11" i="168"/>
  <c r="AS11" i="168"/>
  <c r="AT11" i="168"/>
  <c r="AU11" i="168"/>
  <c r="AV11" i="168"/>
  <c r="AG12" i="168"/>
  <c r="AH12" i="168"/>
  <c r="AI12" i="168"/>
  <c r="AJ12" i="168"/>
  <c r="AK12" i="168"/>
  <c r="AL12" i="168"/>
  <c r="AM12" i="168"/>
  <c r="AN12" i="168"/>
  <c r="AO12" i="168"/>
  <c r="AP12" i="168"/>
  <c r="AQ12" i="168"/>
  <c r="AR12" i="168"/>
  <c r="AS12" i="168"/>
  <c r="AT12" i="168"/>
  <c r="AU12" i="168"/>
  <c r="AV12" i="168"/>
  <c r="AG13" i="168"/>
  <c r="AH13" i="168"/>
  <c r="AI13" i="168"/>
  <c r="AJ13" i="168"/>
  <c r="AK13" i="168"/>
  <c r="AL13" i="168"/>
  <c r="AM13" i="168"/>
  <c r="AN13" i="168"/>
  <c r="AO13" i="168"/>
  <c r="AP13" i="168"/>
  <c r="AQ13" i="168"/>
  <c r="AR13" i="168"/>
  <c r="AS13" i="168"/>
  <c r="AT13" i="168"/>
  <c r="AU13" i="168"/>
  <c r="AV13" i="168"/>
  <c r="AG14" i="168"/>
  <c r="AH14" i="168"/>
  <c r="AI14" i="168"/>
  <c r="AJ14" i="168"/>
  <c r="AK14" i="168"/>
  <c r="AL14" i="168"/>
  <c r="AM14" i="168"/>
  <c r="AN14" i="168"/>
  <c r="AO14" i="168"/>
  <c r="AP14" i="168"/>
  <c r="AQ14" i="168"/>
  <c r="AR14" i="168"/>
  <c r="AS14" i="168"/>
  <c r="AT14" i="168"/>
  <c r="AW14" i="168" s="1"/>
  <c r="AU14" i="168"/>
  <c r="AV14" i="168"/>
  <c r="AG15" i="168"/>
  <c r="AH15" i="168"/>
  <c r="AI15" i="168"/>
  <c r="AJ15" i="168"/>
  <c r="AK15" i="168"/>
  <c r="AL15" i="168"/>
  <c r="AM15" i="168"/>
  <c r="AN15" i="168"/>
  <c r="AO15" i="168"/>
  <c r="AP15" i="168"/>
  <c r="AQ15" i="168"/>
  <c r="AR15" i="168"/>
  <c r="AS15" i="168"/>
  <c r="AT15" i="168"/>
  <c r="AU15" i="168"/>
  <c r="AV15" i="168"/>
  <c r="AG16" i="168"/>
  <c r="AH16" i="168"/>
  <c r="AI16" i="168"/>
  <c r="AJ16" i="168"/>
  <c r="AK16" i="168"/>
  <c r="AL16" i="168"/>
  <c r="AM16" i="168"/>
  <c r="AN16" i="168"/>
  <c r="AO16" i="168"/>
  <c r="AP16" i="168"/>
  <c r="AQ16" i="168"/>
  <c r="AR16" i="168"/>
  <c r="AS16" i="168"/>
  <c r="AT16" i="168"/>
  <c r="AU16" i="168"/>
  <c r="AV16" i="168"/>
  <c r="AG17" i="168"/>
  <c r="AH17" i="168"/>
  <c r="Z17" i="168" s="1"/>
  <c r="AI17" i="168"/>
  <c r="AJ17" i="168"/>
  <c r="AK17" i="168"/>
  <c r="AL17" i="168"/>
  <c r="AM17" i="168"/>
  <c r="AN17" i="168"/>
  <c r="AO17" i="168"/>
  <c r="AP17" i="168"/>
  <c r="AQ17" i="168"/>
  <c r="AR17" i="168"/>
  <c r="AS17" i="168"/>
  <c r="AT17" i="168"/>
  <c r="AU17" i="168"/>
  <c r="AV17" i="168"/>
  <c r="AG18" i="168"/>
  <c r="W18" i="168" s="1"/>
  <c r="AH18" i="168"/>
  <c r="AI18" i="168"/>
  <c r="AJ18" i="168"/>
  <c r="AK18" i="168"/>
  <c r="AL18" i="168"/>
  <c r="AM18" i="168"/>
  <c r="AN18" i="168"/>
  <c r="AO18" i="168"/>
  <c r="AP18" i="168"/>
  <c r="AQ18" i="168"/>
  <c r="AR18" i="168"/>
  <c r="AS18" i="168"/>
  <c r="AT18" i="168"/>
  <c r="AU18" i="168"/>
  <c r="AV18" i="168"/>
  <c r="AW18" i="168"/>
  <c r="AG19" i="168"/>
  <c r="AH19" i="168"/>
  <c r="AI19" i="168"/>
  <c r="AJ19" i="168"/>
  <c r="AW19" i="168" s="1"/>
  <c r="AK19" i="168"/>
  <c r="AL19" i="168"/>
  <c r="AM19" i="168"/>
  <c r="AN19" i="168"/>
  <c r="AO19" i="168"/>
  <c r="AP19" i="168"/>
  <c r="AQ19" i="168"/>
  <c r="AR19" i="168"/>
  <c r="AS19" i="168"/>
  <c r="AT19" i="168"/>
  <c r="AU19" i="168"/>
  <c r="AV19" i="168"/>
  <c r="AG20" i="168"/>
  <c r="AH20" i="168"/>
  <c r="AI20" i="168"/>
  <c r="X20" i="168" s="1"/>
  <c r="AJ20" i="168"/>
  <c r="AK20" i="168"/>
  <c r="AL20" i="168"/>
  <c r="AM20" i="168"/>
  <c r="AN20" i="168"/>
  <c r="AO20" i="168"/>
  <c r="AP20" i="168"/>
  <c r="AQ20" i="168"/>
  <c r="AR20" i="168"/>
  <c r="AS20" i="168"/>
  <c r="AT20" i="168"/>
  <c r="AU20" i="168"/>
  <c r="AV20" i="168"/>
  <c r="AG21" i="168"/>
  <c r="AH21" i="168"/>
  <c r="X21" i="168" s="1"/>
  <c r="AI21" i="168"/>
  <c r="AJ21" i="168"/>
  <c r="AK21" i="168"/>
  <c r="AL21" i="168"/>
  <c r="AM21" i="168"/>
  <c r="AN21" i="168"/>
  <c r="AO21" i="168"/>
  <c r="AP21" i="168"/>
  <c r="AQ21" i="168"/>
  <c r="AR21" i="168"/>
  <c r="AS21" i="168"/>
  <c r="AT21" i="168"/>
  <c r="AU21" i="168"/>
  <c r="AV21" i="168"/>
  <c r="AG22" i="168"/>
  <c r="Y22" i="168" s="1"/>
  <c r="AH22" i="168"/>
  <c r="AI22" i="168"/>
  <c r="AJ22" i="168"/>
  <c r="AK22" i="168"/>
  <c r="AL22" i="168"/>
  <c r="AM22" i="168"/>
  <c r="AN22" i="168"/>
  <c r="AO22" i="168"/>
  <c r="AP22" i="168"/>
  <c r="AQ22" i="168"/>
  <c r="AR22" i="168"/>
  <c r="AS22" i="168"/>
  <c r="AT22" i="168"/>
  <c r="AU22" i="168"/>
  <c r="AV22" i="168"/>
  <c r="AW22" i="168"/>
  <c r="AG23" i="168"/>
  <c r="AH23" i="168"/>
  <c r="AI23" i="168"/>
  <c r="AJ23" i="168"/>
  <c r="AW23" i="168" s="1"/>
  <c r="AK23" i="168"/>
  <c r="AL23" i="168"/>
  <c r="AM23" i="168"/>
  <c r="AN23" i="168"/>
  <c r="AO23" i="168"/>
  <c r="AP23" i="168"/>
  <c r="AQ23" i="168"/>
  <c r="AR23" i="168"/>
  <c r="AS23" i="168"/>
  <c r="AT23" i="168"/>
  <c r="AU23" i="168"/>
  <c r="AV23" i="168"/>
  <c r="AG24" i="168"/>
  <c r="AH24" i="168"/>
  <c r="AI24" i="168"/>
  <c r="W24" i="168" s="1"/>
  <c r="AJ24" i="168"/>
  <c r="AK24" i="168"/>
  <c r="AL24" i="168"/>
  <c r="AM24" i="168"/>
  <c r="AN24" i="168"/>
  <c r="AO24" i="168"/>
  <c r="AP24" i="168"/>
  <c r="AQ24" i="168"/>
  <c r="AR24" i="168"/>
  <c r="AS24" i="168"/>
  <c r="AT24" i="168"/>
  <c r="AU24" i="168"/>
  <c r="AV24" i="168"/>
  <c r="AG25" i="168"/>
  <c r="AH25" i="168"/>
  <c r="X25" i="168" s="1"/>
  <c r="AI25" i="168"/>
  <c r="AJ25" i="168"/>
  <c r="AK25" i="168"/>
  <c r="AL25" i="168"/>
  <c r="AM25" i="168"/>
  <c r="AN25" i="168"/>
  <c r="AO25" i="168"/>
  <c r="AP25" i="168"/>
  <c r="AQ25" i="168"/>
  <c r="AR25" i="168"/>
  <c r="AS25" i="168"/>
  <c r="AT25" i="168"/>
  <c r="AU25" i="168"/>
  <c r="AV25" i="168"/>
  <c r="AG26" i="168"/>
  <c r="Y26" i="168" s="1"/>
  <c r="AH26" i="168"/>
  <c r="AI26" i="168"/>
  <c r="AJ26" i="168"/>
  <c r="AK26" i="168"/>
  <c r="AL26" i="168"/>
  <c r="AM26" i="168"/>
  <c r="AN26" i="168"/>
  <c r="AO26" i="168"/>
  <c r="AP26" i="168"/>
  <c r="AQ26" i="168"/>
  <c r="AR26" i="168"/>
  <c r="AS26" i="168"/>
  <c r="AT26" i="168"/>
  <c r="AU26" i="168"/>
  <c r="AV26" i="168"/>
  <c r="AW26" i="168"/>
  <c r="AG27" i="168"/>
  <c r="AH27" i="168"/>
  <c r="AI27" i="168"/>
  <c r="AJ27" i="168"/>
  <c r="AW27" i="168" s="1"/>
  <c r="AK27" i="168"/>
  <c r="AL27" i="168"/>
  <c r="AM27" i="168"/>
  <c r="AN27" i="168"/>
  <c r="AO27" i="168"/>
  <c r="AP27" i="168"/>
  <c r="AQ27" i="168"/>
  <c r="AR27" i="168"/>
  <c r="AS27" i="168"/>
  <c r="AT27" i="168"/>
  <c r="AU27" i="168"/>
  <c r="AV27" i="168"/>
  <c r="AG28" i="168"/>
  <c r="AH28" i="168"/>
  <c r="AI28" i="168"/>
  <c r="W28" i="168" s="1"/>
  <c r="AJ28" i="168"/>
  <c r="AK28" i="168"/>
  <c r="AL28" i="168"/>
  <c r="AM28" i="168"/>
  <c r="AN28" i="168"/>
  <c r="AO28" i="168"/>
  <c r="AP28" i="168"/>
  <c r="AQ28" i="168"/>
  <c r="AR28" i="168"/>
  <c r="AS28" i="168"/>
  <c r="AT28" i="168"/>
  <c r="AU28" i="168"/>
  <c r="AV28" i="168"/>
  <c r="AG29" i="168"/>
  <c r="AH29" i="168"/>
  <c r="X29" i="168" s="1"/>
  <c r="AI29" i="168"/>
  <c r="AJ29" i="168"/>
  <c r="AK29" i="168"/>
  <c r="AL29" i="168"/>
  <c r="AM29" i="168"/>
  <c r="AN29" i="168"/>
  <c r="AO29" i="168"/>
  <c r="AP29" i="168"/>
  <c r="AQ29" i="168"/>
  <c r="AR29" i="168"/>
  <c r="AS29" i="168"/>
  <c r="AT29" i="168"/>
  <c r="AU29" i="168"/>
  <c r="AV29" i="168"/>
  <c r="AG30" i="168"/>
  <c r="Y30" i="168" s="1"/>
  <c r="AH30" i="168"/>
  <c r="AI30" i="168"/>
  <c r="AJ30" i="168"/>
  <c r="AK30" i="168"/>
  <c r="AL30" i="168"/>
  <c r="AM30" i="168"/>
  <c r="AN30" i="168"/>
  <c r="AO30" i="168"/>
  <c r="AP30" i="168"/>
  <c r="AQ30" i="168"/>
  <c r="AR30" i="168"/>
  <c r="AS30" i="168"/>
  <c r="AT30" i="168"/>
  <c r="AU30" i="168"/>
  <c r="AV30" i="168"/>
  <c r="AW30" i="168"/>
  <c r="AG31" i="168"/>
  <c r="AH31" i="168"/>
  <c r="AI31" i="168"/>
  <c r="AJ31" i="168"/>
  <c r="AW31" i="168" s="1"/>
  <c r="AK31" i="168"/>
  <c r="AL31" i="168"/>
  <c r="AM31" i="168"/>
  <c r="AN31" i="168"/>
  <c r="AO31" i="168"/>
  <c r="AP31" i="168"/>
  <c r="AQ31" i="168"/>
  <c r="AR31" i="168"/>
  <c r="AS31" i="168"/>
  <c r="AT31" i="168"/>
  <c r="AU31" i="168"/>
  <c r="AV31" i="168"/>
  <c r="AG32" i="168"/>
  <c r="AH32" i="168"/>
  <c r="AI32" i="168"/>
  <c r="W32" i="168" s="1"/>
  <c r="AJ32" i="168"/>
  <c r="AK32" i="168"/>
  <c r="AL32" i="168"/>
  <c r="AM32" i="168"/>
  <c r="AN32" i="168"/>
  <c r="AO32" i="168"/>
  <c r="AP32" i="168"/>
  <c r="AQ32" i="168"/>
  <c r="AR32" i="168"/>
  <c r="AS32" i="168"/>
  <c r="AT32" i="168"/>
  <c r="AU32" i="168"/>
  <c r="AV32" i="168"/>
  <c r="AG33" i="168"/>
  <c r="AH33" i="168"/>
  <c r="X33" i="168" s="1"/>
  <c r="AI33" i="168"/>
  <c r="AJ33" i="168"/>
  <c r="AK33" i="168"/>
  <c r="AL33" i="168"/>
  <c r="AM33" i="168"/>
  <c r="AN33" i="168"/>
  <c r="AO33" i="168"/>
  <c r="AP33" i="168"/>
  <c r="AQ33" i="168"/>
  <c r="AR33" i="168"/>
  <c r="AS33" i="168"/>
  <c r="AT33" i="168"/>
  <c r="AU33" i="168"/>
  <c r="AV33" i="168"/>
  <c r="AG34" i="168"/>
  <c r="Y34" i="168" s="1"/>
  <c r="AH34" i="168"/>
  <c r="AI34" i="168"/>
  <c r="AJ34" i="168"/>
  <c r="AK34" i="168"/>
  <c r="AL34" i="168"/>
  <c r="AM34" i="168"/>
  <c r="AN34" i="168"/>
  <c r="AO34" i="168"/>
  <c r="AP34" i="168"/>
  <c r="AQ34" i="168"/>
  <c r="AR34" i="168"/>
  <c r="AS34" i="168"/>
  <c r="AT34" i="168"/>
  <c r="AU34" i="168"/>
  <c r="AV34" i="168"/>
  <c r="AW34" i="168"/>
  <c r="AG35" i="168"/>
  <c r="AH35" i="168"/>
  <c r="AI35" i="168"/>
  <c r="AJ35" i="168"/>
  <c r="AW35" i="168" s="1"/>
  <c r="AK35" i="168"/>
  <c r="AL35" i="168"/>
  <c r="AM35" i="168"/>
  <c r="AN35" i="168"/>
  <c r="AO35" i="168"/>
  <c r="AP35" i="168"/>
  <c r="AQ35" i="168"/>
  <c r="AR35" i="168"/>
  <c r="AS35" i="168"/>
  <c r="AT35" i="168"/>
  <c r="AU35" i="168"/>
  <c r="AV35" i="168"/>
  <c r="AG36" i="168"/>
  <c r="AH36" i="168"/>
  <c r="AI36" i="168"/>
  <c r="W36" i="168" s="1"/>
  <c r="AJ36" i="168"/>
  <c r="AK36" i="168"/>
  <c r="AL36" i="168"/>
  <c r="AM36" i="168"/>
  <c r="AN36" i="168"/>
  <c r="AO36" i="168"/>
  <c r="AP36" i="168"/>
  <c r="AQ36" i="168"/>
  <c r="AR36" i="168"/>
  <c r="AS36" i="168"/>
  <c r="AT36" i="168"/>
  <c r="AU36" i="168"/>
  <c r="AV36" i="168"/>
  <c r="AG37" i="168"/>
  <c r="AH37" i="168"/>
  <c r="X37" i="168" s="1"/>
  <c r="AI37" i="168"/>
  <c r="AJ37" i="168"/>
  <c r="AK37" i="168"/>
  <c r="AL37" i="168"/>
  <c r="AM37" i="168"/>
  <c r="AN37" i="168"/>
  <c r="AO37" i="168"/>
  <c r="AP37" i="168"/>
  <c r="AQ37" i="168"/>
  <c r="AR37" i="168"/>
  <c r="AS37" i="168"/>
  <c r="AT37" i="168"/>
  <c r="AU37" i="168"/>
  <c r="AV37" i="168"/>
  <c r="AG38" i="168"/>
  <c r="Y38" i="168" s="1"/>
  <c r="AH38" i="168"/>
  <c r="AI38" i="168"/>
  <c r="AJ38" i="168"/>
  <c r="AK38" i="168"/>
  <c r="AL38" i="168"/>
  <c r="AM38" i="168"/>
  <c r="AN38" i="168"/>
  <c r="AO38" i="168"/>
  <c r="AP38" i="168"/>
  <c r="AQ38" i="168"/>
  <c r="AR38" i="168"/>
  <c r="AS38" i="168"/>
  <c r="AT38" i="168"/>
  <c r="AU38" i="168"/>
  <c r="AV38" i="168"/>
  <c r="AW38" i="168"/>
  <c r="AG39" i="168"/>
  <c r="AH39" i="168"/>
  <c r="AI39" i="168"/>
  <c r="AJ39" i="168"/>
  <c r="AW39" i="168" s="1"/>
  <c r="AK39" i="168"/>
  <c r="AL39" i="168"/>
  <c r="AM39" i="168"/>
  <c r="AN39" i="168"/>
  <c r="AO39" i="168"/>
  <c r="AP39" i="168"/>
  <c r="AQ39" i="168"/>
  <c r="AR39" i="168"/>
  <c r="AS39" i="168"/>
  <c r="AT39" i="168"/>
  <c r="AU39" i="168"/>
  <c r="AV39" i="168"/>
  <c r="Y16" i="168"/>
  <c r="AE16" i="168"/>
  <c r="Y17" i="168"/>
  <c r="AE17" i="168"/>
  <c r="Z18" i="168"/>
  <c r="AE18" i="168"/>
  <c r="Z19" i="168"/>
  <c r="AE19" i="168"/>
  <c r="W20" i="168"/>
  <c r="AA20" i="168"/>
  <c r="AE20" i="168"/>
  <c r="W21" i="168"/>
  <c r="AA21" i="168"/>
  <c r="AE21" i="168"/>
  <c r="X22" i="168"/>
  <c r="AB22" i="168"/>
  <c r="AE22" i="168"/>
  <c r="Y23" i="168"/>
  <c r="AE23" i="168"/>
  <c r="Z24" i="168"/>
  <c r="AE24" i="168"/>
  <c r="W25" i="168"/>
  <c r="AA25" i="168"/>
  <c r="AE25" i="168"/>
  <c r="X26" i="168"/>
  <c r="AB26" i="168"/>
  <c r="AE26" i="168"/>
  <c r="Y27" i="168"/>
  <c r="AE27" i="168"/>
  <c r="Z28" i="168"/>
  <c r="AE28" i="168"/>
  <c r="W29" i="168"/>
  <c r="AA29" i="168"/>
  <c r="AE29" i="168"/>
  <c r="X30" i="168"/>
  <c r="AB30" i="168"/>
  <c r="AE30" i="168"/>
  <c r="Y31" i="168"/>
  <c r="AE31" i="168"/>
  <c r="Z32" i="168"/>
  <c r="AE32" i="168"/>
  <c r="W33" i="168"/>
  <c r="AA33" i="168"/>
  <c r="AE33" i="168"/>
  <c r="X34" i="168"/>
  <c r="AB34" i="168"/>
  <c r="AE34" i="168"/>
  <c r="Y35" i="168"/>
  <c r="AE35" i="168"/>
  <c r="Z36" i="168"/>
  <c r="AE36" i="168"/>
  <c r="W37" i="168"/>
  <c r="AA37" i="168"/>
  <c r="AE37" i="168"/>
  <c r="X38" i="168"/>
  <c r="AB38" i="168"/>
  <c r="AE38" i="168"/>
  <c r="AG20" i="167"/>
  <c r="AH20" i="167"/>
  <c r="AI20" i="167"/>
  <c r="AW20" i="167" s="1"/>
  <c r="AJ20" i="167"/>
  <c r="AK20" i="167"/>
  <c r="AL20" i="167"/>
  <c r="AM20" i="167"/>
  <c r="AN20" i="167"/>
  <c r="AO20" i="167"/>
  <c r="AP20" i="167"/>
  <c r="AQ20" i="167"/>
  <c r="AR20" i="167"/>
  <c r="AS20" i="167"/>
  <c r="AT20" i="167"/>
  <c r="AU20" i="167"/>
  <c r="AV20" i="167"/>
  <c r="AG21" i="167"/>
  <c r="AH21" i="167"/>
  <c r="W21" i="167" s="1"/>
  <c r="AI21" i="167"/>
  <c r="AJ21" i="167"/>
  <c r="AK21" i="167"/>
  <c r="AL21" i="167"/>
  <c r="AM21" i="167"/>
  <c r="AN21" i="167"/>
  <c r="AO21" i="167"/>
  <c r="AP21" i="167"/>
  <c r="AQ21" i="167"/>
  <c r="AR21" i="167"/>
  <c r="AS21" i="167"/>
  <c r="AT21" i="167"/>
  <c r="AU21" i="167"/>
  <c r="AV21" i="167"/>
  <c r="AG22" i="167"/>
  <c r="X22" i="167" s="1"/>
  <c r="AH22" i="167"/>
  <c r="AI22" i="167"/>
  <c r="AJ22" i="167"/>
  <c r="AK22" i="167"/>
  <c r="AL22" i="167"/>
  <c r="AM22" i="167"/>
  <c r="AN22" i="167"/>
  <c r="AO22" i="167"/>
  <c r="AP22" i="167"/>
  <c r="AQ22" i="167"/>
  <c r="AR22" i="167"/>
  <c r="AS22" i="167"/>
  <c r="AT22" i="167"/>
  <c r="AU22" i="167"/>
  <c r="AV22" i="167"/>
  <c r="AW22" i="167"/>
  <c r="AG23" i="167"/>
  <c r="AH23" i="167"/>
  <c r="AI23" i="167"/>
  <c r="AJ23" i="167"/>
  <c r="X23" i="167" s="1"/>
  <c r="AK23" i="167"/>
  <c r="AL23" i="167"/>
  <c r="AM23" i="167"/>
  <c r="AN23" i="167"/>
  <c r="AO23" i="167"/>
  <c r="AP23" i="167"/>
  <c r="AQ23" i="167"/>
  <c r="AR23" i="167"/>
  <c r="AS23" i="167"/>
  <c r="AT23" i="167"/>
  <c r="AU23" i="167"/>
  <c r="AV23" i="167"/>
  <c r="AG24" i="167"/>
  <c r="AH24" i="167"/>
  <c r="AI24" i="167"/>
  <c r="AW24" i="167" s="1"/>
  <c r="AJ24" i="167"/>
  <c r="AK24" i="167"/>
  <c r="AL24" i="167"/>
  <c r="AM24" i="167"/>
  <c r="AN24" i="167"/>
  <c r="AO24" i="167"/>
  <c r="AP24" i="167"/>
  <c r="AQ24" i="167"/>
  <c r="AR24" i="167"/>
  <c r="AS24" i="167"/>
  <c r="AT24" i="167"/>
  <c r="AU24" i="167"/>
  <c r="AV24" i="167"/>
  <c r="AG25" i="167"/>
  <c r="AH25" i="167"/>
  <c r="Z25" i="167" s="1"/>
  <c r="AI25" i="167"/>
  <c r="AJ25" i="167"/>
  <c r="AK25" i="167"/>
  <c r="AL25" i="167"/>
  <c r="AM25" i="167"/>
  <c r="AN25" i="167"/>
  <c r="AO25" i="167"/>
  <c r="AP25" i="167"/>
  <c r="AQ25" i="167"/>
  <c r="AR25" i="167"/>
  <c r="AS25" i="167"/>
  <c r="AT25" i="167"/>
  <c r="AU25" i="167"/>
  <c r="AV25" i="167"/>
  <c r="AG26" i="167"/>
  <c r="W26" i="167" s="1"/>
  <c r="AH26" i="167"/>
  <c r="AI26" i="167"/>
  <c r="AJ26" i="167"/>
  <c r="AK26" i="167"/>
  <c r="AL26" i="167"/>
  <c r="AM26" i="167"/>
  <c r="AN26" i="167"/>
  <c r="AO26" i="167"/>
  <c r="AP26" i="167"/>
  <c r="AQ26" i="167"/>
  <c r="AR26" i="167"/>
  <c r="AS26" i="167"/>
  <c r="AT26" i="167"/>
  <c r="AU26" i="167"/>
  <c r="AV26" i="167"/>
  <c r="AW26" i="167"/>
  <c r="AG27" i="167"/>
  <c r="AH27" i="167"/>
  <c r="AI27" i="167"/>
  <c r="AJ27" i="167"/>
  <c r="X27" i="167" s="1"/>
  <c r="AK27" i="167"/>
  <c r="AL27" i="167"/>
  <c r="AM27" i="167"/>
  <c r="AN27" i="167"/>
  <c r="AO27" i="167"/>
  <c r="AP27" i="167"/>
  <c r="AQ27" i="167"/>
  <c r="AR27" i="167"/>
  <c r="AS27" i="167"/>
  <c r="AT27" i="167"/>
  <c r="AU27" i="167"/>
  <c r="AV27" i="167"/>
  <c r="AG28" i="167"/>
  <c r="AH28" i="167"/>
  <c r="AI28" i="167"/>
  <c r="AW28" i="167" s="1"/>
  <c r="AJ28" i="167"/>
  <c r="AK28" i="167"/>
  <c r="AL28" i="167"/>
  <c r="AM28" i="167"/>
  <c r="AN28" i="167"/>
  <c r="AO28" i="167"/>
  <c r="AP28" i="167"/>
  <c r="AQ28" i="167"/>
  <c r="AR28" i="167"/>
  <c r="AS28" i="167"/>
  <c r="AT28" i="167"/>
  <c r="AU28" i="167"/>
  <c r="AV28" i="167"/>
  <c r="AG29" i="167"/>
  <c r="AH29" i="167"/>
  <c r="Z29" i="167" s="1"/>
  <c r="AI29" i="167"/>
  <c r="AJ29" i="167"/>
  <c r="AK29" i="167"/>
  <c r="AL29" i="167"/>
  <c r="AM29" i="167"/>
  <c r="AN29" i="167"/>
  <c r="AO29" i="167"/>
  <c r="AP29" i="167"/>
  <c r="AQ29" i="167"/>
  <c r="AR29" i="167"/>
  <c r="AS29" i="167"/>
  <c r="AT29" i="167"/>
  <c r="AU29" i="167"/>
  <c r="AV29" i="167"/>
  <c r="AG30" i="167"/>
  <c r="W30" i="167" s="1"/>
  <c r="AH30" i="167"/>
  <c r="AI30" i="167"/>
  <c r="AJ30" i="167"/>
  <c r="AK30" i="167"/>
  <c r="AL30" i="167"/>
  <c r="AM30" i="167"/>
  <c r="AN30" i="167"/>
  <c r="AO30" i="167"/>
  <c r="AP30" i="167"/>
  <c r="AQ30" i="167"/>
  <c r="AR30" i="167"/>
  <c r="AS30" i="167"/>
  <c r="AT30" i="167"/>
  <c r="AU30" i="167"/>
  <c r="AV30" i="167"/>
  <c r="AW30" i="167"/>
  <c r="AG31" i="167"/>
  <c r="AH31" i="167"/>
  <c r="AI31" i="167"/>
  <c r="AJ31" i="167"/>
  <c r="X31" i="167" s="1"/>
  <c r="AK31" i="167"/>
  <c r="AL31" i="167"/>
  <c r="AM31" i="167"/>
  <c r="AN31" i="167"/>
  <c r="AO31" i="167"/>
  <c r="AP31" i="167"/>
  <c r="AQ31" i="167"/>
  <c r="AR31" i="167"/>
  <c r="AS31" i="167"/>
  <c r="AT31" i="167"/>
  <c r="AU31" i="167"/>
  <c r="AV31" i="167"/>
  <c r="AG32" i="167"/>
  <c r="AH32" i="167"/>
  <c r="AI32" i="167"/>
  <c r="AW32" i="167" s="1"/>
  <c r="AJ32" i="167"/>
  <c r="AK32" i="167"/>
  <c r="AL32" i="167"/>
  <c r="AM32" i="167"/>
  <c r="AN32" i="167"/>
  <c r="AO32" i="167"/>
  <c r="AP32" i="167"/>
  <c r="AQ32" i="167"/>
  <c r="AR32" i="167"/>
  <c r="AS32" i="167"/>
  <c r="AT32" i="167"/>
  <c r="AU32" i="167"/>
  <c r="AV32" i="167"/>
  <c r="AG33" i="167"/>
  <c r="AH33" i="167"/>
  <c r="Z33" i="167" s="1"/>
  <c r="AI33" i="167"/>
  <c r="AJ33" i="167"/>
  <c r="AK33" i="167"/>
  <c r="AL33" i="167"/>
  <c r="AM33" i="167"/>
  <c r="AN33" i="167"/>
  <c r="AO33" i="167"/>
  <c r="AP33" i="167"/>
  <c r="AQ33" i="167"/>
  <c r="AR33" i="167"/>
  <c r="AS33" i="167"/>
  <c r="AT33" i="167"/>
  <c r="AU33" i="167"/>
  <c r="AV33" i="167"/>
  <c r="AG34" i="167"/>
  <c r="W34" i="167" s="1"/>
  <c r="AH34" i="167"/>
  <c r="AI34" i="167"/>
  <c r="AJ34" i="167"/>
  <c r="AK34" i="167"/>
  <c r="AL34" i="167"/>
  <c r="AM34" i="167"/>
  <c r="AN34" i="167"/>
  <c r="AO34" i="167"/>
  <c r="AP34" i="167"/>
  <c r="AQ34" i="167"/>
  <c r="AR34" i="167"/>
  <c r="AS34" i="167"/>
  <c r="AT34" i="167"/>
  <c r="AU34" i="167"/>
  <c r="AV34" i="167"/>
  <c r="AW34" i="167"/>
  <c r="AG35" i="167"/>
  <c r="AH35" i="167"/>
  <c r="AI35" i="167"/>
  <c r="AJ35" i="167"/>
  <c r="X35" i="167" s="1"/>
  <c r="AK35" i="167"/>
  <c r="AL35" i="167"/>
  <c r="AM35" i="167"/>
  <c r="AN35" i="167"/>
  <c r="AO35" i="167"/>
  <c r="AP35" i="167"/>
  <c r="AQ35" i="167"/>
  <c r="AR35" i="167"/>
  <c r="AS35" i="167"/>
  <c r="AT35" i="167"/>
  <c r="AU35" i="167"/>
  <c r="AV35" i="167"/>
  <c r="AG36" i="167"/>
  <c r="AH36" i="167"/>
  <c r="AI36" i="167"/>
  <c r="AW36" i="167" s="1"/>
  <c r="AJ36" i="167"/>
  <c r="AK36" i="167"/>
  <c r="AL36" i="167"/>
  <c r="AM36" i="167"/>
  <c r="AN36" i="167"/>
  <c r="AO36" i="167"/>
  <c r="AP36" i="167"/>
  <c r="AQ36" i="167"/>
  <c r="AR36" i="167"/>
  <c r="AS36" i="167"/>
  <c r="AT36" i="167"/>
  <c r="AU36" i="167"/>
  <c r="AV36" i="167"/>
  <c r="AG37" i="167"/>
  <c r="AH37" i="167"/>
  <c r="Z37" i="167" s="1"/>
  <c r="AI37" i="167"/>
  <c r="AJ37" i="167"/>
  <c r="AK37" i="167"/>
  <c r="AL37" i="167"/>
  <c r="AM37" i="167"/>
  <c r="AN37" i="167"/>
  <c r="AO37" i="167"/>
  <c r="AP37" i="167"/>
  <c r="AQ37" i="167"/>
  <c r="AR37" i="167"/>
  <c r="AS37" i="167"/>
  <c r="AT37" i="167"/>
  <c r="AU37" i="167"/>
  <c r="AV37" i="167"/>
  <c r="AG38" i="167"/>
  <c r="W38" i="167" s="1"/>
  <c r="AH38" i="167"/>
  <c r="AI38" i="167"/>
  <c r="AJ38" i="167"/>
  <c r="AK38" i="167"/>
  <c r="AL38" i="167"/>
  <c r="AM38" i="167"/>
  <c r="AN38" i="167"/>
  <c r="AO38" i="167"/>
  <c r="AP38" i="167"/>
  <c r="AQ38" i="167"/>
  <c r="AR38" i="167"/>
  <c r="AS38" i="167"/>
  <c r="AT38" i="167"/>
  <c r="AU38" i="167"/>
  <c r="AV38" i="167"/>
  <c r="AW38" i="167"/>
  <c r="AG39" i="167"/>
  <c r="AH39" i="167"/>
  <c r="AI39" i="167"/>
  <c r="AJ39" i="167"/>
  <c r="X39" i="167" s="1"/>
  <c r="AK39" i="167"/>
  <c r="AL39" i="167"/>
  <c r="AM39" i="167"/>
  <c r="AN39" i="167"/>
  <c r="AO39" i="167"/>
  <c r="AP39" i="167"/>
  <c r="AQ39" i="167"/>
  <c r="AR39" i="167"/>
  <c r="AS39" i="167"/>
  <c r="AT39" i="167"/>
  <c r="AU39" i="167"/>
  <c r="AV39" i="167"/>
  <c r="Y20" i="167"/>
  <c r="AE20" i="167"/>
  <c r="Y21" i="167"/>
  <c r="AE21" i="167"/>
  <c r="Z22" i="167"/>
  <c r="AE22" i="167"/>
  <c r="Z23" i="167"/>
  <c r="AE23" i="167"/>
  <c r="W24" i="167"/>
  <c r="AA24" i="167"/>
  <c r="AE24" i="167"/>
  <c r="X25" i="167"/>
  <c r="AB25" i="167"/>
  <c r="AE25" i="167"/>
  <c r="Y26" i="167"/>
  <c r="AE26" i="167"/>
  <c r="Z27" i="167"/>
  <c r="AE27" i="167"/>
  <c r="W28" i="167"/>
  <c r="AA28" i="167"/>
  <c r="AE28" i="167"/>
  <c r="X29" i="167"/>
  <c r="AB29" i="167"/>
  <c r="AE29" i="167"/>
  <c r="Y30" i="167"/>
  <c r="AE30" i="167"/>
  <c r="Z31" i="167"/>
  <c r="AE31" i="167"/>
  <c r="W32" i="167"/>
  <c r="AA32" i="167"/>
  <c r="AE32" i="167"/>
  <c r="X33" i="167"/>
  <c r="AB33" i="167"/>
  <c r="AE33" i="167"/>
  <c r="Y34" i="167"/>
  <c r="AE34" i="167"/>
  <c r="Z35" i="167"/>
  <c r="AE35" i="167"/>
  <c r="W36" i="167"/>
  <c r="AA36" i="167"/>
  <c r="AE36" i="167"/>
  <c r="X37" i="167"/>
  <c r="AB37" i="167"/>
  <c r="AE37" i="167"/>
  <c r="Y38" i="167"/>
  <c r="AE38" i="167"/>
  <c r="Z39" i="167"/>
  <c r="AE39" i="167"/>
  <c r="W30" i="166"/>
  <c r="X30" i="166"/>
  <c r="AD30" i="166" s="1"/>
  <c r="Y30" i="166"/>
  <c r="AC30" i="166" s="1"/>
  <c r="V30" i="166" s="1"/>
  <c r="Z30" i="166"/>
  <c r="AA30" i="166"/>
  <c r="AB30" i="166"/>
  <c r="W31" i="166"/>
  <c r="X31" i="166"/>
  <c r="AC31" i="166" s="1"/>
  <c r="V31" i="166" s="1"/>
  <c r="Y31" i="166"/>
  <c r="Z31" i="166"/>
  <c r="AA31" i="166"/>
  <c r="AB31" i="166"/>
  <c r="W32" i="166"/>
  <c r="X32" i="166"/>
  <c r="AC32" i="166" s="1"/>
  <c r="V32" i="166" s="1"/>
  <c r="Y32" i="166"/>
  <c r="Z32" i="166"/>
  <c r="AA32" i="166"/>
  <c r="AB32" i="166"/>
  <c r="W33" i="166"/>
  <c r="X33" i="166"/>
  <c r="Y33" i="166"/>
  <c r="Z33" i="166"/>
  <c r="AD33" i="166" s="1"/>
  <c r="AA33" i="166"/>
  <c r="AB33" i="166"/>
  <c r="W34" i="166"/>
  <c r="X34" i="166"/>
  <c r="AD34" i="166" s="1"/>
  <c r="Y34" i="166"/>
  <c r="AC34" i="166" s="1"/>
  <c r="V34" i="166" s="1"/>
  <c r="Z34" i="166"/>
  <c r="AA34" i="166"/>
  <c r="AB34" i="166"/>
  <c r="W35" i="166"/>
  <c r="X35" i="166"/>
  <c r="AC35" i="166" s="1"/>
  <c r="V35" i="166" s="1"/>
  <c r="Y35" i="166"/>
  <c r="Z35" i="166"/>
  <c r="AA35" i="166"/>
  <c r="AB35" i="166"/>
  <c r="W36" i="166"/>
  <c r="X36" i="166"/>
  <c r="AC36" i="166" s="1"/>
  <c r="V36" i="166" s="1"/>
  <c r="Y36" i="166"/>
  <c r="Z36" i="166"/>
  <c r="AA36" i="166"/>
  <c r="AB36" i="166"/>
  <c r="W37" i="166"/>
  <c r="X37" i="166"/>
  <c r="Y37" i="166"/>
  <c r="Z37" i="166"/>
  <c r="AD37" i="166" s="1"/>
  <c r="AA37" i="166"/>
  <c r="AB37" i="166"/>
  <c r="W38" i="166"/>
  <c r="X38" i="166"/>
  <c r="AD38" i="166" s="1"/>
  <c r="Y38" i="166"/>
  <c r="AC38" i="166" s="1"/>
  <c r="V38" i="166" s="1"/>
  <c r="Z38" i="166"/>
  <c r="AA38" i="166"/>
  <c r="AB38" i="166"/>
  <c r="W26" i="166"/>
  <c r="X26" i="166"/>
  <c r="Y26" i="166"/>
  <c r="Z26" i="166"/>
  <c r="AA26" i="166"/>
  <c r="AB26" i="166"/>
  <c r="AE26" i="166"/>
  <c r="B63" i="37"/>
  <c r="B61" i="37"/>
  <c r="B58" i="37"/>
  <c r="B55" i="37"/>
  <c r="AA35" i="171" l="1"/>
  <c r="Y34" i="171"/>
  <c r="W31" i="171"/>
  <c r="AW37" i="171"/>
  <c r="Y36" i="171"/>
  <c r="X33" i="171"/>
  <c r="W35" i="171"/>
  <c r="AW31" i="171"/>
  <c r="W37" i="171"/>
  <c r="W33" i="171"/>
  <c r="Y32" i="171"/>
  <c r="AW34" i="144"/>
  <c r="AE34" i="144" s="1"/>
  <c r="AW38" i="144"/>
  <c r="Y37" i="144"/>
  <c r="X36" i="144"/>
  <c r="X35" i="144"/>
  <c r="W34" i="144"/>
  <c r="Z37" i="144"/>
  <c r="Y36" i="144"/>
  <c r="AB35" i="144"/>
  <c r="AW35" i="144"/>
  <c r="AE35" i="144" s="1"/>
  <c r="X34" i="144"/>
  <c r="AW10" i="144"/>
  <c r="AE10" i="144" s="1"/>
  <c r="X9" i="144"/>
  <c r="AW7" i="144"/>
  <c r="AE7" i="144" s="1"/>
  <c r="Z31" i="173"/>
  <c r="AW29" i="173"/>
  <c r="W28" i="173"/>
  <c r="Y30" i="173"/>
  <c r="Y29" i="173"/>
  <c r="AW28" i="173"/>
  <c r="Y31" i="173"/>
  <c r="X29" i="173"/>
  <c r="Z16" i="168"/>
  <c r="Z7" i="144"/>
  <c r="Y32" i="144"/>
  <c r="Y31" i="144"/>
  <c r="X30" i="144"/>
  <c r="W29" i="144"/>
  <c r="Z28" i="144"/>
  <c r="Y27" i="144"/>
  <c r="X26" i="144"/>
  <c r="W25" i="144"/>
  <c r="AA25" i="144"/>
  <c r="Z24" i="144"/>
  <c r="W24" i="144"/>
  <c r="AA21" i="144"/>
  <c r="X18" i="144"/>
  <c r="W17" i="144"/>
  <c r="W16" i="144"/>
  <c r="Y15" i="144"/>
  <c r="X14" i="144"/>
  <c r="X13" i="144"/>
  <c r="Y10" i="144"/>
  <c r="AB9" i="144"/>
  <c r="AW11" i="168"/>
  <c r="AW7" i="168"/>
  <c r="Z10" i="144"/>
  <c r="W8" i="144"/>
  <c r="AW27" i="173"/>
  <c r="Z27" i="173"/>
  <c r="Z33" i="144"/>
  <c r="Z32" i="144"/>
  <c r="W28" i="144"/>
  <c r="Y23" i="144"/>
  <c r="Z16" i="144"/>
  <c r="Z12" i="144"/>
  <c r="X17" i="171"/>
  <c r="X8" i="171"/>
  <c r="AW15" i="168"/>
  <c r="W33" i="144"/>
  <c r="AW31" i="144"/>
  <c r="AE31" i="144" s="1"/>
  <c r="AB30" i="144"/>
  <c r="AW30" i="144"/>
  <c r="AE30" i="144" s="1"/>
  <c r="Y30" i="144"/>
  <c r="X29" i="144"/>
  <c r="AA29" i="144"/>
  <c r="AW27" i="144"/>
  <c r="AE27" i="144" s="1"/>
  <c r="AB26" i="144"/>
  <c r="AW26" i="144"/>
  <c r="AE26" i="144" s="1"/>
  <c r="Y26" i="144"/>
  <c r="AW23" i="144"/>
  <c r="AE23" i="144" s="1"/>
  <c r="Y22" i="144"/>
  <c r="W21" i="144"/>
  <c r="Z20" i="144"/>
  <c r="Y19" i="144"/>
  <c r="AB18" i="144"/>
  <c r="AW18" i="144"/>
  <c r="AE18" i="144" s="1"/>
  <c r="Y18" i="144"/>
  <c r="X17" i="144"/>
  <c r="AA17" i="144"/>
  <c r="AW15" i="144"/>
  <c r="AE15" i="144" s="1"/>
  <c r="AB14" i="144"/>
  <c r="AW14" i="144"/>
  <c r="AE14" i="144" s="1"/>
  <c r="Y14" i="144"/>
  <c r="AB13" i="144"/>
  <c r="AW12" i="144"/>
  <c r="AE12" i="144" s="1"/>
  <c r="AA8" i="144"/>
  <c r="Y29" i="171"/>
  <c r="AW22" i="144"/>
  <c r="AE22" i="144" s="1"/>
  <c r="AW19" i="144"/>
  <c r="AE19" i="144" s="1"/>
  <c r="AB22" i="144"/>
  <c r="X25" i="144"/>
  <c r="W20" i="144"/>
  <c r="X22" i="144"/>
  <c r="X21" i="144"/>
  <c r="Y13" i="144"/>
  <c r="X8" i="144"/>
  <c r="Y9" i="144"/>
  <c r="Y14" i="170"/>
  <c r="X13" i="170"/>
  <c r="AA12" i="170"/>
  <c r="AC10" i="170"/>
  <c r="X9" i="170"/>
  <c r="X7" i="170"/>
  <c r="Z27" i="171"/>
  <c r="AC14" i="170"/>
  <c r="Z14" i="170"/>
  <c r="Y13" i="170"/>
  <c r="AB13" i="170"/>
  <c r="Z12" i="170"/>
  <c r="X12" i="170"/>
  <c r="Y11" i="170"/>
  <c r="AB10" i="170"/>
  <c r="Y10" i="170"/>
  <c r="X10" i="170"/>
  <c r="Z10" i="170"/>
  <c r="Y9" i="170"/>
  <c r="AB9" i="170"/>
  <c r="Z8" i="170"/>
  <c r="AB7" i="170"/>
  <c r="Y7" i="170"/>
  <c r="AD25" i="169"/>
  <c r="AC22" i="169"/>
  <c r="V22" i="169" s="1"/>
  <c r="AD11" i="169"/>
  <c r="AW13" i="168"/>
  <c r="AW12" i="168"/>
  <c r="AW9" i="168"/>
  <c r="AW8" i="168"/>
  <c r="AB14" i="170"/>
  <c r="X14" i="170"/>
  <c r="AA14" i="170"/>
  <c r="AA13" i="170"/>
  <c r="Z13" i="170"/>
  <c r="AC13" i="170"/>
  <c r="AC12" i="170"/>
  <c r="Y12" i="170"/>
  <c r="AB12" i="170"/>
  <c r="AB11" i="170"/>
  <c r="AA11" i="170"/>
  <c r="Z11" i="170"/>
  <c r="X11" i="170"/>
  <c r="AC11" i="170"/>
  <c r="AA10" i="170"/>
  <c r="AA9" i="170"/>
  <c r="Z9" i="170"/>
  <c r="AC9" i="170"/>
  <c r="AB8" i="170"/>
  <c r="X8" i="170"/>
  <c r="Y8" i="170"/>
  <c r="AA8" i="170"/>
  <c r="AC8" i="170"/>
  <c r="AA7" i="170"/>
  <c r="Z7" i="170"/>
  <c r="AC7" i="170"/>
  <c r="AA20" i="171"/>
  <c r="AA12" i="171"/>
  <c r="AW10" i="171"/>
  <c r="AB9" i="171"/>
  <c r="AD26" i="166"/>
  <c r="AB37" i="144"/>
  <c r="X37" i="144"/>
  <c r="AA36" i="144"/>
  <c r="W36" i="144"/>
  <c r="AA35" i="144"/>
  <c r="W35" i="144"/>
  <c r="Z34" i="144"/>
  <c r="Y33" i="144"/>
  <c r="AB32" i="144"/>
  <c r="X32" i="144"/>
  <c r="AB31" i="144"/>
  <c r="X31" i="144"/>
  <c r="AA30" i="144"/>
  <c r="W30" i="144"/>
  <c r="Z29" i="144"/>
  <c r="Y28" i="144"/>
  <c r="AB27" i="144"/>
  <c r="X27" i="144"/>
  <c r="AA26" i="144"/>
  <c r="W26" i="144"/>
  <c r="Z25" i="144"/>
  <c r="Y24" i="144"/>
  <c r="AB23" i="144"/>
  <c r="X23" i="144"/>
  <c r="AA22" i="144"/>
  <c r="W22" i="144"/>
  <c r="Z21" i="144"/>
  <c r="Y20" i="144"/>
  <c r="AB19" i="144"/>
  <c r="X19" i="144"/>
  <c r="AA18" i="144"/>
  <c r="W18" i="144"/>
  <c r="Z17" i="144"/>
  <c r="Y16" i="144"/>
  <c r="AB15" i="144"/>
  <c r="X15" i="144"/>
  <c r="AA14" i="144"/>
  <c r="W14" i="144"/>
  <c r="AA13" i="144"/>
  <c r="W13" i="144"/>
  <c r="Y12" i="144"/>
  <c r="AB10" i="144"/>
  <c r="X10" i="144"/>
  <c r="AA9" i="144"/>
  <c r="W9" i="144"/>
  <c r="Z8" i="144"/>
  <c r="Y7" i="144"/>
  <c r="AW37" i="144"/>
  <c r="AE37" i="144" s="1"/>
  <c r="AW33" i="144"/>
  <c r="AE33" i="144" s="1"/>
  <c r="AW29" i="144"/>
  <c r="AE29" i="144" s="1"/>
  <c r="AW25" i="144"/>
  <c r="AE25" i="144" s="1"/>
  <c r="AW21" i="144"/>
  <c r="AE21" i="144" s="1"/>
  <c r="AW17" i="144"/>
  <c r="AE17" i="144" s="1"/>
  <c r="AW13" i="144"/>
  <c r="AE13" i="144" s="1"/>
  <c r="AW9" i="144"/>
  <c r="AE9" i="144" s="1"/>
  <c r="AA37" i="144"/>
  <c r="W37" i="144"/>
  <c r="Z36" i="144"/>
  <c r="Z35" i="144"/>
  <c r="Y34" i="144"/>
  <c r="AB33" i="144"/>
  <c r="X33" i="144"/>
  <c r="AA32" i="144"/>
  <c r="W32" i="144"/>
  <c r="AA31" i="144"/>
  <c r="W31" i="144"/>
  <c r="Z30" i="144"/>
  <c r="Y29" i="144"/>
  <c r="AB28" i="144"/>
  <c r="X28" i="144"/>
  <c r="AA27" i="144"/>
  <c r="W27" i="144"/>
  <c r="Z26" i="144"/>
  <c r="Y25" i="144"/>
  <c r="AB24" i="144"/>
  <c r="X24" i="144"/>
  <c r="AA23" i="144"/>
  <c r="W23" i="144"/>
  <c r="Z22" i="144"/>
  <c r="Y21" i="144"/>
  <c r="AB20" i="144"/>
  <c r="X20" i="144"/>
  <c r="AA19" i="144"/>
  <c r="W19" i="144"/>
  <c r="Z18" i="144"/>
  <c r="Y17" i="144"/>
  <c r="AB16" i="144"/>
  <c r="X16" i="144"/>
  <c r="AA15" i="144"/>
  <c r="W15" i="144"/>
  <c r="Z14" i="144"/>
  <c r="Z13" i="144"/>
  <c r="AB12" i="144"/>
  <c r="X12" i="144"/>
  <c r="AA10" i="144"/>
  <c r="W10" i="144"/>
  <c r="Z9" i="144"/>
  <c r="Y8" i="144"/>
  <c r="AB7" i="144"/>
  <c r="X7" i="144"/>
  <c r="AW36" i="144"/>
  <c r="AE36" i="144" s="1"/>
  <c r="AW32" i="144"/>
  <c r="AE32" i="144" s="1"/>
  <c r="AW28" i="144"/>
  <c r="AE28" i="144" s="1"/>
  <c r="AW24" i="144"/>
  <c r="AE24" i="144" s="1"/>
  <c r="AW20" i="144"/>
  <c r="AE20" i="144" s="1"/>
  <c r="AW16" i="144"/>
  <c r="AE16" i="144" s="1"/>
  <c r="AW8" i="144"/>
  <c r="AE8" i="144" s="1"/>
  <c r="Y35" i="144"/>
  <c r="AB34" i="144"/>
  <c r="AA33" i="144"/>
  <c r="Z31" i="144"/>
  <c r="AB29" i="144"/>
  <c r="AA28" i="144"/>
  <c r="Z27" i="144"/>
  <c r="AB25" i="144"/>
  <c r="AA24" i="144"/>
  <c r="Z23" i="144"/>
  <c r="AB21" i="144"/>
  <c r="AA20" i="144"/>
  <c r="Z19" i="144"/>
  <c r="AB17" i="144"/>
  <c r="AA16" i="144"/>
  <c r="Z15" i="144"/>
  <c r="AA12" i="144"/>
  <c r="W12" i="144"/>
  <c r="AB8" i="144"/>
  <c r="AA7" i="144"/>
  <c r="W7" i="144"/>
  <c r="AB30" i="173"/>
  <c r="W29" i="173"/>
  <c r="Z28" i="173"/>
  <c r="Y27" i="173"/>
  <c r="AW31" i="173"/>
  <c r="AB31" i="173"/>
  <c r="X31" i="173"/>
  <c r="AA30" i="173"/>
  <c r="W30" i="173"/>
  <c r="Z29" i="173"/>
  <c r="Y28" i="173"/>
  <c r="AB27" i="173"/>
  <c r="X27" i="173"/>
  <c r="AA29" i="173"/>
  <c r="AA31" i="173"/>
  <c r="W31" i="173"/>
  <c r="Z30" i="173"/>
  <c r="AB28" i="173"/>
  <c r="X28" i="173"/>
  <c r="AA27" i="173"/>
  <c r="W27" i="173"/>
  <c r="X30" i="173"/>
  <c r="AB29" i="173"/>
  <c r="AA28" i="173"/>
  <c r="X36" i="171"/>
  <c r="Z35" i="171"/>
  <c r="X34" i="171"/>
  <c r="AB32" i="171"/>
  <c r="Z31" i="171"/>
  <c r="Y37" i="171"/>
  <c r="AA36" i="171"/>
  <c r="W36" i="171"/>
  <c r="Y35" i="171"/>
  <c r="AA34" i="171"/>
  <c r="W34" i="171"/>
  <c r="Y33" i="171"/>
  <c r="AA32" i="171"/>
  <c r="W32" i="171"/>
  <c r="Y31" i="171"/>
  <c r="Z37" i="171"/>
  <c r="AB36" i="171"/>
  <c r="Z33" i="171"/>
  <c r="X32" i="171"/>
  <c r="AB37" i="171"/>
  <c r="X37" i="171"/>
  <c r="Z36" i="171"/>
  <c r="AW35" i="171"/>
  <c r="AB35" i="171"/>
  <c r="X35" i="171"/>
  <c r="Z34" i="171"/>
  <c r="AW33" i="171"/>
  <c r="AB33" i="171"/>
  <c r="Z32" i="171"/>
  <c r="AB31" i="171"/>
  <c r="X31" i="171"/>
  <c r="AB34" i="171"/>
  <c r="AA37" i="171"/>
  <c r="AA33" i="171"/>
  <c r="AA31" i="171"/>
  <c r="Y14" i="171"/>
  <c r="Y13" i="171"/>
  <c r="W12" i="171"/>
  <c r="Z11" i="171"/>
  <c r="AW22" i="171"/>
  <c r="X21" i="171"/>
  <c r="W20" i="171"/>
  <c r="Z18" i="171"/>
  <c r="AB17" i="171"/>
  <c r="W16" i="171"/>
  <c r="Z15" i="171"/>
  <c r="W28" i="171"/>
  <c r="AA28" i="171"/>
  <c r="X9" i="171"/>
  <c r="AW26" i="171"/>
  <c r="AB25" i="171"/>
  <c r="X24" i="171"/>
  <c r="Z23" i="171"/>
  <c r="AW19" i="171"/>
  <c r="AB29" i="171"/>
  <c r="Y26" i="171"/>
  <c r="AB21" i="171"/>
  <c r="Y18" i="171"/>
  <c r="AB13" i="171"/>
  <c r="Y10" i="171"/>
  <c r="Y25" i="171"/>
  <c r="X20" i="171"/>
  <c r="AW15" i="171"/>
  <c r="AW14" i="171"/>
  <c r="Z14" i="171"/>
  <c r="Y9" i="171"/>
  <c r="X29" i="171"/>
  <c r="AA24" i="171"/>
  <c r="AA16" i="171"/>
  <c r="X13" i="171"/>
  <c r="AA8" i="171"/>
  <c r="AW27" i="171"/>
  <c r="Z26" i="171"/>
  <c r="Y21" i="171"/>
  <c r="X16" i="171"/>
  <c r="AW11" i="171"/>
  <c r="Z10" i="171"/>
  <c r="W24" i="171"/>
  <c r="Y22" i="171"/>
  <c r="Z19" i="171"/>
  <c r="W8" i="171"/>
  <c r="Y30" i="171"/>
  <c r="X28" i="171"/>
  <c r="AW23" i="171"/>
  <c r="Z22" i="171"/>
  <c r="Y17" i="171"/>
  <c r="X12" i="171"/>
  <c r="AW7" i="171"/>
  <c r="AW30" i="171"/>
  <c r="Z30" i="171"/>
  <c r="AB30" i="171"/>
  <c r="X30" i="171"/>
  <c r="AA29" i="171"/>
  <c r="W29" i="171"/>
  <c r="Z28" i="171"/>
  <c r="Y27" i="171"/>
  <c r="AB26" i="171"/>
  <c r="X26" i="171"/>
  <c r="AA25" i="171"/>
  <c r="W25" i="171"/>
  <c r="Z24" i="171"/>
  <c r="Y23" i="171"/>
  <c r="AB22" i="171"/>
  <c r="X22" i="171"/>
  <c r="AA21" i="171"/>
  <c r="W21" i="171"/>
  <c r="Z20" i="171"/>
  <c r="Y19" i="171"/>
  <c r="AB18" i="171"/>
  <c r="X18" i="171"/>
  <c r="AA17" i="171"/>
  <c r="W17" i="171"/>
  <c r="Z16" i="171"/>
  <c r="Y15" i="171"/>
  <c r="AB14" i="171"/>
  <c r="X14" i="171"/>
  <c r="AA13" i="171"/>
  <c r="W13" i="171"/>
  <c r="Z12" i="171"/>
  <c r="Y11" i="171"/>
  <c r="AB10" i="171"/>
  <c r="X10" i="171"/>
  <c r="AA9" i="171"/>
  <c r="W9" i="171"/>
  <c r="Z8" i="171"/>
  <c r="Y7" i="171"/>
  <c r="AW29" i="171"/>
  <c r="AW25" i="171"/>
  <c r="AW21" i="171"/>
  <c r="AW17" i="171"/>
  <c r="AW13" i="171"/>
  <c r="AW9" i="171"/>
  <c r="AA30" i="171"/>
  <c r="W30" i="171"/>
  <c r="Z29" i="171"/>
  <c r="Y28" i="171"/>
  <c r="AB27" i="171"/>
  <c r="X27" i="171"/>
  <c r="AA26" i="171"/>
  <c r="W26" i="171"/>
  <c r="Z25" i="171"/>
  <c r="Y24" i="171"/>
  <c r="AB23" i="171"/>
  <c r="X23" i="171"/>
  <c r="AA22" i="171"/>
  <c r="W22" i="171"/>
  <c r="Z21" i="171"/>
  <c r="Y20" i="171"/>
  <c r="AB19" i="171"/>
  <c r="X19" i="171"/>
  <c r="AA18" i="171"/>
  <c r="W18" i="171"/>
  <c r="Z17" i="171"/>
  <c r="Y16" i="171"/>
  <c r="AB15" i="171"/>
  <c r="X15" i="171"/>
  <c r="AA14" i="171"/>
  <c r="W14" i="171"/>
  <c r="Z13" i="171"/>
  <c r="Y12" i="171"/>
  <c r="AB11" i="171"/>
  <c r="X11" i="171"/>
  <c r="AA10" i="171"/>
  <c r="W10" i="171"/>
  <c r="Z9" i="171"/>
  <c r="Y8" i="171"/>
  <c r="AB7" i="171"/>
  <c r="X7" i="171"/>
  <c r="AW28" i="171"/>
  <c r="AW24" i="171"/>
  <c r="AW20" i="171"/>
  <c r="AW16" i="171"/>
  <c r="AW12" i="171"/>
  <c r="AW8" i="171"/>
  <c r="AB28" i="171"/>
  <c r="AA27" i="171"/>
  <c r="W27" i="171"/>
  <c r="AB24" i="171"/>
  <c r="AA23" i="171"/>
  <c r="W23" i="171"/>
  <c r="AB20" i="171"/>
  <c r="AA19" i="171"/>
  <c r="W19" i="171"/>
  <c r="AB16" i="171"/>
  <c r="AA15" i="171"/>
  <c r="W15" i="171"/>
  <c r="AB12" i="171"/>
  <c r="AA11" i="171"/>
  <c r="W11" i="171"/>
  <c r="AB8" i="171"/>
  <c r="AA7" i="171"/>
  <c r="W7" i="171"/>
  <c r="AD19" i="170"/>
  <c r="W19" i="170" s="1"/>
  <c r="AX15" i="170"/>
  <c r="AX21" i="170"/>
  <c r="AX17" i="170"/>
  <c r="AX20" i="170"/>
  <c r="AD31" i="169"/>
  <c r="AC33" i="169"/>
  <c r="V33" i="169" s="1"/>
  <c r="AC25" i="169"/>
  <c r="V25" i="169" s="1"/>
  <c r="AC11" i="169"/>
  <c r="V11" i="169" s="1"/>
  <c r="AD36" i="169"/>
  <c r="AD34" i="169"/>
  <c r="AD32" i="169"/>
  <c r="AD22" i="169"/>
  <c r="AC22" i="168"/>
  <c r="V22" i="168" s="1"/>
  <c r="AD37" i="168"/>
  <c r="AC21" i="168"/>
  <c r="V21" i="168" s="1"/>
  <c r="AA38" i="168"/>
  <c r="W38" i="168"/>
  <c r="Z37" i="168"/>
  <c r="Y36" i="168"/>
  <c r="AB35" i="168"/>
  <c r="X35" i="168"/>
  <c r="AA34" i="168"/>
  <c r="W34" i="168"/>
  <c r="Z33" i="168"/>
  <c r="Y32" i="168"/>
  <c r="AB31" i="168"/>
  <c r="X31" i="168"/>
  <c r="AD31" i="168" s="1"/>
  <c r="AA30" i="168"/>
  <c r="W30" i="168"/>
  <c r="Z29" i="168"/>
  <c r="Y28" i="168"/>
  <c r="AB27" i="168"/>
  <c r="X27" i="168"/>
  <c r="AA26" i="168"/>
  <c r="W26" i="168"/>
  <c r="Z25" i="168"/>
  <c r="Y24" i="168"/>
  <c r="AB23" i="168"/>
  <c r="X23" i="168"/>
  <c r="AD23" i="168" s="1"/>
  <c r="AA22" i="168"/>
  <c r="W22" i="168"/>
  <c r="Z21" i="168"/>
  <c r="Z20" i="168"/>
  <c r="Y19" i="168"/>
  <c r="Y18" i="168"/>
  <c r="AB17" i="168"/>
  <c r="X17" i="168"/>
  <c r="AD17" i="168" s="1"/>
  <c r="AB16" i="168"/>
  <c r="X16" i="168"/>
  <c r="AW37" i="168"/>
  <c r="AW33" i="168"/>
  <c r="AW29" i="168"/>
  <c r="AW25" i="168"/>
  <c r="AW21" i="168"/>
  <c r="AW17" i="168"/>
  <c r="AD22" i="168"/>
  <c r="Z38" i="168"/>
  <c r="AD38" i="168" s="1"/>
  <c r="Y37" i="168"/>
  <c r="AB36" i="168"/>
  <c r="X36" i="168"/>
  <c r="AA35" i="168"/>
  <c r="W35" i="168"/>
  <c r="Z34" i="168"/>
  <c r="AC34" i="168" s="1"/>
  <c r="V34" i="168" s="1"/>
  <c r="Y33" i="168"/>
  <c r="AC33" i="168" s="1"/>
  <c r="V33" i="168" s="1"/>
  <c r="AB32" i="168"/>
  <c r="X32" i="168"/>
  <c r="AA31" i="168"/>
  <c r="AC31" i="168" s="1"/>
  <c r="V31" i="168" s="1"/>
  <c r="W31" i="168"/>
  <c r="Z30" i="168"/>
  <c r="AD30" i="168" s="1"/>
  <c r="Y29" i="168"/>
  <c r="AD29" i="168" s="1"/>
  <c r="AB28" i="168"/>
  <c r="X28" i="168"/>
  <c r="AA27" i="168"/>
  <c r="W27" i="168"/>
  <c r="Z26" i="168"/>
  <c r="AC26" i="168" s="1"/>
  <c r="V26" i="168" s="1"/>
  <c r="Y25" i="168"/>
  <c r="AC25" i="168" s="1"/>
  <c r="V25" i="168" s="1"/>
  <c r="AB24" i="168"/>
  <c r="X24" i="168"/>
  <c r="AA23" i="168"/>
  <c r="W23" i="168"/>
  <c r="Z22" i="168"/>
  <c r="Y21" i="168"/>
  <c r="Y20" i="168"/>
  <c r="AD20" i="168" s="1"/>
  <c r="AB19" i="168"/>
  <c r="X19" i="168"/>
  <c r="AB18" i="168"/>
  <c r="X18" i="168"/>
  <c r="AA17" i="168"/>
  <c r="W17" i="168"/>
  <c r="AA16" i="168"/>
  <c r="W16" i="168"/>
  <c r="AW36" i="168"/>
  <c r="AW32" i="168"/>
  <c r="AW28" i="168"/>
  <c r="AW24" i="168"/>
  <c r="AW20" i="168"/>
  <c r="AW16" i="168"/>
  <c r="AD26" i="168"/>
  <c r="AB37" i="168"/>
  <c r="AA36" i="168"/>
  <c r="Z35" i="168"/>
  <c r="AC35" i="168" s="1"/>
  <c r="V35" i="168" s="1"/>
  <c r="AB33" i="168"/>
  <c r="AA32" i="168"/>
  <c r="Z31" i="168"/>
  <c r="AB29" i="168"/>
  <c r="AC29" i="168" s="1"/>
  <c r="V29" i="168" s="1"/>
  <c r="AA28" i="168"/>
  <c r="Z27" i="168"/>
  <c r="AB25" i="168"/>
  <c r="AA24" i="168"/>
  <c r="Z23" i="168"/>
  <c r="AB21" i="168"/>
  <c r="AB20" i="168"/>
  <c r="AA19" i="168"/>
  <c r="AC19" i="168" s="1"/>
  <c r="V19" i="168" s="1"/>
  <c r="W19" i="168"/>
  <c r="AA18" i="168"/>
  <c r="AC38" i="168"/>
  <c r="V38" i="168" s="1"/>
  <c r="AC36" i="168"/>
  <c r="V36" i="168" s="1"/>
  <c r="AC30" i="168"/>
  <c r="V30" i="168" s="1"/>
  <c r="AA39" i="167"/>
  <c r="AD39" i="167" s="1"/>
  <c r="W39" i="167"/>
  <c r="Z38" i="167"/>
  <c r="Y37" i="167"/>
  <c r="AB36" i="167"/>
  <c r="X36" i="167"/>
  <c r="AA35" i="167"/>
  <c r="W35" i="167"/>
  <c r="Z34" i="167"/>
  <c r="Y33" i="167"/>
  <c r="AB32" i="167"/>
  <c r="X32" i="167"/>
  <c r="AA31" i="167"/>
  <c r="AD31" i="167" s="1"/>
  <c r="W31" i="167"/>
  <c r="Z30" i="167"/>
  <c r="Y29" i="167"/>
  <c r="AB28" i="167"/>
  <c r="X28" i="167"/>
  <c r="AA27" i="167"/>
  <c r="W27" i="167"/>
  <c r="Z26" i="167"/>
  <c r="Y25" i="167"/>
  <c r="AD25" i="167" s="1"/>
  <c r="AB24" i="167"/>
  <c r="X24" i="167"/>
  <c r="AA23" i="167"/>
  <c r="AC23" i="167" s="1"/>
  <c r="V23" i="167" s="1"/>
  <c r="W23" i="167"/>
  <c r="AA22" i="167"/>
  <c r="W22" i="167"/>
  <c r="Z21" i="167"/>
  <c r="Z20" i="167"/>
  <c r="AW39" i="167"/>
  <c r="AW35" i="167"/>
  <c r="AW31" i="167"/>
  <c r="AW27" i="167"/>
  <c r="AW23" i="167"/>
  <c r="Y39" i="167"/>
  <c r="AB38" i="167"/>
  <c r="X38" i="167"/>
  <c r="AA37" i="167"/>
  <c r="W37" i="167"/>
  <c r="Z36" i="167"/>
  <c r="Y35" i="167"/>
  <c r="AB34" i="167"/>
  <c r="X34" i="167"/>
  <c r="AA33" i="167"/>
  <c r="W33" i="167"/>
  <c r="Z32" i="167"/>
  <c r="Y31" i="167"/>
  <c r="AB30" i="167"/>
  <c r="X30" i="167"/>
  <c r="AA29" i="167"/>
  <c r="AC29" i="167" s="1"/>
  <c r="V29" i="167" s="1"/>
  <c r="W29" i="167"/>
  <c r="Z28" i="167"/>
  <c r="Y27" i="167"/>
  <c r="AB26" i="167"/>
  <c r="X26" i="167"/>
  <c r="AA25" i="167"/>
  <c r="W25" i="167"/>
  <c r="Z24" i="167"/>
  <c r="Y23" i="167"/>
  <c r="Y22" i="167"/>
  <c r="AD22" i="167" s="1"/>
  <c r="AB21" i="167"/>
  <c r="X21" i="167"/>
  <c r="AD21" i="167" s="1"/>
  <c r="AB20" i="167"/>
  <c r="X20" i="167"/>
  <c r="AW37" i="167"/>
  <c r="AW33" i="167"/>
  <c r="AW29" i="167"/>
  <c r="AW25" i="167"/>
  <c r="AW21" i="167"/>
  <c r="AC34" i="167"/>
  <c r="V34" i="167" s="1"/>
  <c r="AB39" i="167"/>
  <c r="AA38" i="167"/>
  <c r="Y36" i="167"/>
  <c r="AC36" i="167" s="1"/>
  <c r="V36" i="167" s="1"/>
  <c r="AB35" i="167"/>
  <c r="AA34" i="167"/>
  <c r="Y32" i="167"/>
  <c r="AB31" i="167"/>
  <c r="AA30" i="167"/>
  <c r="Y28" i="167"/>
  <c r="AB27" i="167"/>
  <c r="AA26" i="167"/>
  <c r="AC26" i="167" s="1"/>
  <c r="V26" i="167" s="1"/>
  <c r="Y24" i="167"/>
  <c r="AC24" i="167" s="1"/>
  <c r="V24" i="167" s="1"/>
  <c r="AB23" i="167"/>
  <c r="AB22" i="167"/>
  <c r="AA21" i="167"/>
  <c r="AC21" i="167" s="1"/>
  <c r="V21" i="167" s="1"/>
  <c r="AA20" i="167"/>
  <c r="W20" i="167"/>
  <c r="AD37" i="167"/>
  <c r="AD35" i="167"/>
  <c r="AD33" i="167"/>
  <c r="AC37" i="166"/>
  <c r="V37" i="166" s="1"/>
  <c r="AD36" i="166"/>
  <c r="AC33" i="166"/>
  <c r="V33" i="166" s="1"/>
  <c r="AD32" i="166"/>
  <c r="AD35" i="166"/>
  <c r="AD31" i="166"/>
  <c r="AC26" i="166"/>
  <c r="V26" i="166" s="1"/>
  <c r="AJ25" i="169"/>
  <c r="AJ22" i="169"/>
  <c r="AJ11" i="169"/>
  <c r="AL25" i="169"/>
  <c r="AL22" i="169"/>
  <c r="AL11" i="169"/>
  <c r="AD33" i="171" l="1"/>
  <c r="AC33" i="171"/>
  <c r="AD36" i="144"/>
  <c r="AC36" i="144"/>
  <c r="V36" i="144" s="1"/>
  <c r="AD35" i="144"/>
  <c r="AD34" i="144"/>
  <c r="AC37" i="144"/>
  <c r="V37" i="144" s="1"/>
  <c r="AD14" i="171"/>
  <c r="AC29" i="173"/>
  <c r="V29" i="173" s="1"/>
  <c r="AD18" i="144"/>
  <c r="AD15" i="144"/>
  <c r="AC24" i="144"/>
  <c r="V24" i="144" s="1"/>
  <c r="AC26" i="144"/>
  <c r="V26" i="144" s="1"/>
  <c r="AC22" i="144"/>
  <c r="V22" i="144" s="1"/>
  <c r="AC15" i="144"/>
  <c r="V15" i="144" s="1"/>
  <c r="AD33" i="144"/>
  <c r="AC30" i="144"/>
  <c r="V30" i="144" s="1"/>
  <c r="AC29" i="144"/>
  <c r="V29" i="144" s="1"/>
  <c r="AD27" i="144"/>
  <c r="AC23" i="144"/>
  <c r="V23" i="144" s="1"/>
  <c r="AC21" i="144"/>
  <c r="V21" i="144" s="1"/>
  <c r="AC18" i="144"/>
  <c r="V18" i="144" s="1"/>
  <c r="AC14" i="144"/>
  <c r="V14" i="144" s="1"/>
  <c r="AC25" i="171"/>
  <c r="AD9" i="171"/>
  <c r="AD13" i="170"/>
  <c r="W13" i="170" s="1"/>
  <c r="AC31" i="144"/>
  <c r="V31" i="144" s="1"/>
  <c r="AD28" i="144"/>
  <c r="AC27" i="144"/>
  <c r="V27" i="144" s="1"/>
  <c r="AD26" i="144"/>
  <c r="AD20" i="144"/>
  <c r="AD16" i="144"/>
  <c r="AD12" i="144"/>
  <c r="AC33" i="144"/>
  <c r="V33" i="144" s="1"/>
  <c r="AD23" i="144"/>
  <c r="AC17" i="144"/>
  <c r="V17" i="144" s="1"/>
  <c r="AD19" i="144"/>
  <c r="AD22" i="144"/>
  <c r="AC25" i="144"/>
  <c r="V25" i="144" s="1"/>
  <c r="AD30" i="144"/>
  <c r="AD32" i="144"/>
  <c r="AC7" i="144"/>
  <c r="V7" i="144" s="1"/>
  <c r="AD10" i="144"/>
  <c r="AC13" i="144"/>
  <c r="V13" i="144" s="1"/>
  <c r="AD8" i="144"/>
  <c r="AC12" i="144"/>
  <c r="V12" i="144" s="1"/>
  <c r="AC9" i="144"/>
  <c r="V9" i="144" s="1"/>
  <c r="AD14" i="144"/>
  <c r="AD11" i="144"/>
  <c r="AD12" i="170"/>
  <c r="W12" i="170" s="1"/>
  <c r="AE14" i="170"/>
  <c r="AE12" i="170"/>
  <c r="AE11" i="170"/>
  <c r="AE10" i="170"/>
  <c r="AE8" i="170"/>
  <c r="AD14" i="170"/>
  <c r="W14" i="170" s="1"/>
  <c r="AE13" i="170"/>
  <c r="AD11" i="170"/>
  <c r="W11" i="170" s="1"/>
  <c r="AD10" i="170"/>
  <c r="W10" i="170" s="1"/>
  <c r="AD9" i="170"/>
  <c r="W9" i="170" s="1"/>
  <c r="AE9" i="170"/>
  <c r="AD8" i="170"/>
  <c r="W8" i="170" s="1"/>
  <c r="AE7" i="170"/>
  <c r="AD7" i="170"/>
  <c r="W7" i="170" s="1"/>
  <c r="AD17" i="144"/>
  <c r="AC35" i="144"/>
  <c r="V35" i="144" s="1"/>
  <c r="AC10" i="144"/>
  <c r="V10" i="144" s="1"/>
  <c r="AD31" i="144"/>
  <c r="AC8" i="144"/>
  <c r="V8" i="144" s="1"/>
  <c r="AD24" i="144"/>
  <c r="AC19" i="144"/>
  <c r="V19" i="144" s="1"/>
  <c r="AD9" i="144"/>
  <c r="AC20" i="144"/>
  <c r="V20" i="144" s="1"/>
  <c r="AC28" i="144"/>
  <c r="V28" i="144" s="1"/>
  <c r="AD21" i="144"/>
  <c r="AD29" i="144"/>
  <c r="AC34" i="144"/>
  <c r="V34" i="144" s="1"/>
  <c r="AC16" i="144"/>
  <c r="V16" i="144" s="1"/>
  <c r="AD7" i="144"/>
  <c r="AD25" i="144"/>
  <c r="AC32" i="144"/>
  <c r="V32" i="144" s="1"/>
  <c r="AD37" i="144"/>
  <c r="AD13" i="144"/>
  <c r="AD27" i="173"/>
  <c r="AC27" i="173"/>
  <c r="AD28" i="173"/>
  <c r="AC28" i="173"/>
  <c r="V28" i="173" s="1"/>
  <c r="AD31" i="173"/>
  <c r="AC31" i="173"/>
  <c r="V31" i="173" s="1"/>
  <c r="AD29" i="173"/>
  <c r="AC30" i="173"/>
  <c r="V30" i="173" s="1"/>
  <c r="AD30" i="173"/>
  <c r="AC35" i="171"/>
  <c r="AD35" i="171"/>
  <c r="AD37" i="171"/>
  <c r="AC37" i="171"/>
  <c r="AC36" i="171"/>
  <c r="AD36" i="171"/>
  <c r="AD31" i="171"/>
  <c r="AC31" i="171"/>
  <c r="AC32" i="171"/>
  <c r="AD32" i="171"/>
  <c r="AC34" i="171"/>
  <c r="AD34" i="171"/>
  <c r="AD22" i="171"/>
  <c r="AD25" i="171"/>
  <c r="AD15" i="171"/>
  <c r="AD13" i="171"/>
  <c r="AC21" i="171"/>
  <c r="AC17" i="171"/>
  <c r="AD17" i="171"/>
  <c r="AC9" i="171"/>
  <c r="AD10" i="171"/>
  <c r="AD21" i="171"/>
  <c r="AD29" i="171"/>
  <c r="AD7" i="171"/>
  <c r="AC23" i="171"/>
  <c r="AD28" i="171"/>
  <c r="AC15" i="171"/>
  <c r="AC7" i="171"/>
  <c r="AC8" i="171"/>
  <c r="AC11" i="171"/>
  <c r="AC19" i="171"/>
  <c r="AC24" i="171"/>
  <c r="AD27" i="171"/>
  <c r="AD30" i="171"/>
  <c r="AD23" i="171"/>
  <c r="AC13" i="171"/>
  <c r="AC29" i="171"/>
  <c r="AC14" i="171"/>
  <c r="AC22" i="171"/>
  <c r="AC30" i="171"/>
  <c r="AD18" i="171"/>
  <c r="AC27" i="171"/>
  <c r="AD8" i="171"/>
  <c r="AC16" i="171"/>
  <c r="AC12" i="171"/>
  <c r="AC20" i="171"/>
  <c r="AC28" i="171"/>
  <c r="AD11" i="171"/>
  <c r="AD16" i="171"/>
  <c r="AD24" i="171"/>
  <c r="AD19" i="171"/>
  <c r="AC10" i="171"/>
  <c r="AC18" i="171"/>
  <c r="AC26" i="171"/>
  <c r="AD26" i="171"/>
  <c r="AD20" i="171"/>
  <c r="AD12" i="171"/>
  <c r="AX19" i="170"/>
  <c r="AX16" i="170"/>
  <c r="AX18" i="170"/>
  <c r="AC23" i="168"/>
  <c r="V23" i="168" s="1"/>
  <c r="AD36" i="168"/>
  <c r="AD21" i="168"/>
  <c r="AD24" i="168"/>
  <c r="AD32" i="168"/>
  <c r="AC37" i="168"/>
  <c r="V37" i="168" s="1"/>
  <c r="AC20" i="168"/>
  <c r="V20" i="168" s="1"/>
  <c r="AD28" i="168"/>
  <c r="AC27" i="168"/>
  <c r="V27" i="168" s="1"/>
  <c r="AD16" i="168"/>
  <c r="AC16" i="168"/>
  <c r="V16" i="168" s="1"/>
  <c r="AC24" i="168"/>
  <c r="V24" i="168" s="1"/>
  <c r="AD27" i="168"/>
  <c r="AC32" i="168"/>
  <c r="V32" i="168" s="1"/>
  <c r="AD35" i="168"/>
  <c r="AD34" i="168"/>
  <c r="AD18" i="168"/>
  <c r="AC18" i="168"/>
  <c r="V18" i="168" s="1"/>
  <c r="AC28" i="168"/>
  <c r="V28" i="168" s="1"/>
  <c r="AC17" i="168"/>
  <c r="V17" i="168" s="1"/>
  <c r="AD25" i="168"/>
  <c r="AD33" i="168"/>
  <c r="AD19" i="168"/>
  <c r="AD27" i="167"/>
  <c r="AD30" i="167"/>
  <c r="AC35" i="167"/>
  <c r="V35" i="167" s="1"/>
  <c r="AD38" i="167"/>
  <c r="AC38" i="167"/>
  <c r="V38" i="167" s="1"/>
  <c r="AD24" i="167"/>
  <c r="AD29" i="167"/>
  <c r="AD32" i="167"/>
  <c r="AC37" i="167"/>
  <c r="V37" i="167" s="1"/>
  <c r="AC30" i="167"/>
  <c r="V30" i="167" s="1"/>
  <c r="AC32" i="167"/>
  <c r="V32" i="167" s="1"/>
  <c r="AC28" i="167"/>
  <c r="V28" i="167" s="1"/>
  <c r="AD20" i="167"/>
  <c r="AC20" i="167"/>
  <c r="V20" i="167" s="1"/>
  <c r="AC25" i="167"/>
  <c r="V25" i="167" s="1"/>
  <c r="AC27" i="167"/>
  <c r="V27" i="167" s="1"/>
  <c r="AC22" i="167"/>
  <c r="V22" i="167" s="1"/>
  <c r="AD23" i="167"/>
  <c r="AD26" i="167"/>
  <c r="AC31" i="167"/>
  <c r="V31" i="167" s="1"/>
  <c r="AD34" i="167"/>
  <c r="AC39" i="167"/>
  <c r="V39" i="167" s="1"/>
  <c r="AD28" i="167"/>
  <c r="AC33" i="167"/>
  <c r="V33" i="167" s="1"/>
  <c r="AD36" i="167"/>
  <c r="AN26" i="166"/>
  <c r="V27" i="173" l="1"/>
  <c r="AM25" i="169"/>
  <c r="AM22" i="169"/>
  <c r="AM11" i="169"/>
  <c r="AF39" i="173" l="1"/>
  <c r="AF38" i="173"/>
  <c r="CB37" i="173"/>
  <c r="CA37" i="173"/>
  <c r="BZ37" i="173"/>
  <c r="BY37" i="173"/>
  <c r="BX37" i="173"/>
  <c r="BW37" i="173"/>
  <c r="BV37" i="173"/>
  <c r="BU37" i="173"/>
  <c r="BT37" i="173"/>
  <c r="BS37" i="173"/>
  <c r="BR37" i="173"/>
  <c r="BQ37" i="173"/>
  <c r="BP37" i="173"/>
  <c r="BO37" i="173"/>
  <c r="BN37" i="173"/>
  <c r="BM37" i="173"/>
  <c r="BL37" i="173"/>
  <c r="BK37" i="173"/>
  <c r="BJ37" i="173"/>
  <c r="BI37" i="173"/>
  <c r="BH37" i="173"/>
  <c r="BG37" i="173"/>
  <c r="BF37" i="173"/>
  <c r="BE37" i="173"/>
  <c r="BD37" i="173"/>
  <c r="BC37" i="173"/>
  <c r="BB37" i="173"/>
  <c r="BA37" i="173"/>
  <c r="AZ37" i="173"/>
  <c r="AY37" i="173"/>
  <c r="AX37" i="173"/>
  <c r="AF37" i="173"/>
  <c r="AF36" i="173"/>
  <c r="AF35" i="173"/>
  <c r="AF34" i="173"/>
  <c r="AV26" i="173"/>
  <c r="AU26" i="173"/>
  <c r="AT26" i="173"/>
  <c r="AS26" i="173"/>
  <c r="AR26" i="173"/>
  <c r="AQ26" i="173"/>
  <c r="AP26" i="173"/>
  <c r="AO26" i="173"/>
  <c r="AN26" i="173"/>
  <c r="AM26" i="173"/>
  <c r="AL26" i="173"/>
  <c r="AK26" i="173"/>
  <c r="AJ26" i="173"/>
  <c r="AI26" i="173"/>
  <c r="AH26" i="173"/>
  <c r="AG26" i="173"/>
  <c r="AE26" i="173"/>
  <c r="AV25" i="173"/>
  <c r="AU25" i="173"/>
  <c r="AT25" i="173"/>
  <c r="AS25" i="173"/>
  <c r="AR25" i="173"/>
  <c r="AQ25" i="173"/>
  <c r="AP25" i="173"/>
  <c r="AO25" i="173"/>
  <c r="AN25" i="173"/>
  <c r="AM25" i="173"/>
  <c r="AL25" i="173"/>
  <c r="AK25" i="173"/>
  <c r="AJ25" i="173"/>
  <c r="AI25" i="173"/>
  <c r="AH25" i="173"/>
  <c r="AG25" i="173"/>
  <c r="AE25" i="173"/>
  <c r="AV24" i="173"/>
  <c r="AU24" i="173"/>
  <c r="AT24" i="173"/>
  <c r="AS24" i="173"/>
  <c r="AR24" i="173"/>
  <c r="AQ24" i="173"/>
  <c r="AP24" i="173"/>
  <c r="AO24" i="173"/>
  <c r="AN24" i="173"/>
  <c r="AM24" i="173"/>
  <c r="AL24" i="173"/>
  <c r="AK24" i="173"/>
  <c r="AJ24" i="173"/>
  <c r="AI24" i="173"/>
  <c r="AH24" i="173"/>
  <c r="AG24" i="173"/>
  <c r="AE24" i="173"/>
  <c r="AV23" i="173"/>
  <c r="AU23" i="173"/>
  <c r="AT23" i="173"/>
  <c r="AS23" i="173"/>
  <c r="AR23" i="173"/>
  <c r="AQ23" i="173"/>
  <c r="AP23" i="173"/>
  <c r="AO23" i="173"/>
  <c r="AN23" i="173"/>
  <c r="AM23" i="173"/>
  <c r="AL23" i="173"/>
  <c r="AK23" i="173"/>
  <c r="AJ23" i="173"/>
  <c r="AI23" i="173"/>
  <c r="AH23" i="173"/>
  <c r="AG23" i="173"/>
  <c r="AE23" i="173"/>
  <c r="AV22" i="173"/>
  <c r="AU22" i="173"/>
  <c r="AT22" i="173"/>
  <c r="AS22" i="173"/>
  <c r="AR22" i="173"/>
  <c r="AQ22" i="173"/>
  <c r="AP22" i="173"/>
  <c r="AO22" i="173"/>
  <c r="AN22" i="173"/>
  <c r="AM22" i="173"/>
  <c r="AL22" i="173"/>
  <c r="AK22" i="173"/>
  <c r="AJ22" i="173"/>
  <c r="AI22" i="173"/>
  <c r="AH22" i="173"/>
  <c r="AG22" i="173"/>
  <c r="AE22" i="173"/>
  <c r="AV21" i="173"/>
  <c r="AU21" i="173"/>
  <c r="AT21" i="173"/>
  <c r="AS21" i="173"/>
  <c r="AR21" i="173"/>
  <c r="AQ21" i="173"/>
  <c r="AP21" i="173"/>
  <c r="AO21" i="173"/>
  <c r="AN21" i="173"/>
  <c r="AM21" i="173"/>
  <c r="AL21" i="173"/>
  <c r="AK21" i="173"/>
  <c r="AJ21" i="173"/>
  <c r="AI21" i="173"/>
  <c r="AH21" i="173"/>
  <c r="AG21" i="173"/>
  <c r="AE21" i="173"/>
  <c r="AV20" i="173"/>
  <c r="AU20" i="173"/>
  <c r="AT20" i="173"/>
  <c r="AS20" i="173"/>
  <c r="AR20" i="173"/>
  <c r="AQ20" i="173"/>
  <c r="AP20" i="173"/>
  <c r="AO20" i="173"/>
  <c r="AN20" i="173"/>
  <c r="AM20" i="173"/>
  <c r="AL20" i="173"/>
  <c r="AK20" i="173"/>
  <c r="AJ20" i="173"/>
  <c r="AI20" i="173"/>
  <c r="AH20" i="173"/>
  <c r="AG20" i="173"/>
  <c r="AE20" i="173"/>
  <c r="AV19" i="173"/>
  <c r="AU19" i="173"/>
  <c r="AT19" i="173"/>
  <c r="AS19" i="173"/>
  <c r="AR19" i="173"/>
  <c r="AQ19" i="173"/>
  <c r="AP19" i="173"/>
  <c r="AO19" i="173"/>
  <c r="AN19" i="173"/>
  <c r="AM19" i="173"/>
  <c r="AL19" i="173"/>
  <c r="AK19" i="173"/>
  <c r="AJ19" i="173"/>
  <c r="AI19" i="173"/>
  <c r="AH19" i="173"/>
  <c r="AG19" i="173"/>
  <c r="AE19" i="173"/>
  <c r="AV18" i="173"/>
  <c r="AU18" i="173"/>
  <c r="AT18" i="173"/>
  <c r="AS18" i="173"/>
  <c r="AR18" i="173"/>
  <c r="AQ18" i="173"/>
  <c r="AP18" i="173"/>
  <c r="AO18" i="173"/>
  <c r="AN18" i="173"/>
  <c r="AM18" i="173"/>
  <c r="AL18" i="173"/>
  <c r="AK18" i="173"/>
  <c r="AJ18" i="173"/>
  <c r="AI18" i="173"/>
  <c r="AH18" i="173"/>
  <c r="AG18" i="173"/>
  <c r="AE18" i="173"/>
  <c r="AV17" i="173"/>
  <c r="AU17" i="173"/>
  <c r="AT17" i="173"/>
  <c r="AS17" i="173"/>
  <c r="AR17" i="173"/>
  <c r="AQ17" i="173"/>
  <c r="AP17" i="173"/>
  <c r="AO17" i="173"/>
  <c r="AN17" i="173"/>
  <c r="AM17" i="173"/>
  <c r="AL17" i="173"/>
  <c r="AK17" i="173"/>
  <c r="AJ17" i="173"/>
  <c r="AI17" i="173"/>
  <c r="AH17" i="173"/>
  <c r="AG17" i="173"/>
  <c r="AE17" i="173"/>
  <c r="AV16" i="173"/>
  <c r="AU16" i="173"/>
  <c r="AT16" i="173"/>
  <c r="AS16" i="173"/>
  <c r="AR16" i="173"/>
  <c r="AQ16" i="173"/>
  <c r="AP16" i="173"/>
  <c r="AO16" i="173"/>
  <c r="AN16" i="173"/>
  <c r="AM16" i="173"/>
  <c r="AL16" i="173"/>
  <c r="AK16" i="173"/>
  <c r="AJ16" i="173"/>
  <c r="AI16" i="173"/>
  <c r="AH16" i="173"/>
  <c r="AG16" i="173"/>
  <c r="AE16" i="173"/>
  <c r="AV15" i="173"/>
  <c r="AU15" i="173"/>
  <c r="AT15" i="173"/>
  <c r="AS15" i="173"/>
  <c r="AR15" i="173"/>
  <c r="AQ15" i="173"/>
  <c r="AP15" i="173"/>
  <c r="AO15" i="173"/>
  <c r="AN15" i="173"/>
  <c r="AM15" i="173"/>
  <c r="AL15" i="173"/>
  <c r="AK15" i="173"/>
  <c r="AJ15" i="173"/>
  <c r="AI15" i="173"/>
  <c r="AH15" i="173"/>
  <c r="AG15" i="173"/>
  <c r="AE15" i="173"/>
  <c r="AV14" i="173"/>
  <c r="AU14" i="173"/>
  <c r="AT14" i="173"/>
  <c r="AS14" i="173"/>
  <c r="AR14" i="173"/>
  <c r="AQ14" i="173"/>
  <c r="AP14" i="173"/>
  <c r="AO14" i="173"/>
  <c r="AN14" i="173"/>
  <c r="AM14" i="173"/>
  <c r="AL14" i="173"/>
  <c r="AK14" i="173"/>
  <c r="AJ14" i="173"/>
  <c r="AI14" i="173"/>
  <c r="AH14" i="173"/>
  <c r="AG14" i="173"/>
  <c r="AE14" i="173"/>
  <c r="AV13" i="173"/>
  <c r="AU13" i="173"/>
  <c r="AT13" i="173"/>
  <c r="AS13" i="173"/>
  <c r="AR13" i="173"/>
  <c r="AQ13" i="173"/>
  <c r="AP13" i="173"/>
  <c r="AO13" i="173"/>
  <c r="AN13" i="173"/>
  <c r="AM13" i="173"/>
  <c r="AL13" i="173"/>
  <c r="AK13" i="173"/>
  <c r="AJ13" i="173"/>
  <c r="AI13" i="173"/>
  <c r="AH13" i="173"/>
  <c r="AG13" i="173"/>
  <c r="AE13" i="173"/>
  <c r="AV12" i="173"/>
  <c r="AU12" i="173"/>
  <c r="AT12" i="173"/>
  <c r="AS12" i="173"/>
  <c r="AR12" i="173"/>
  <c r="AQ12" i="173"/>
  <c r="AP12" i="173"/>
  <c r="AO12" i="173"/>
  <c r="AN12" i="173"/>
  <c r="AM12" i="173"/>
  <c r="AL12" i="173"/>
  <c r="AK12" i="173"/>
  <c r="AJ12" i="173"/>
  <c r="AI12" i="173"/>
  <c r="AH12" i="173"/>
  <c r="AG12" i="173"/>
  <c r="AE12" i="173"/>
  <c r="AV11" i="173"/>
  <c r="AU11" i="173"/>
  <c r="AT11" i="173"/>
  <c r="AS11" i="173"/>
  <c r="AR11" i="173"/>
  <c r="AQ11" i="173"/>
  <c r="AP11" i="173"/>
  <c r="AO11" i="173"/>
  <c r="AN11" i="173"/>
  <c r="AM11" i="173"/>
  <c r="AL11" i="173"/>
  <c r="AK11" i="173"/>
  <c r="AJ11" i="173"/>
  <c r="AI11" i="173"/>
  <c r="AH11" i="173"/>
  <c r="AG11" i="173"/>
  <c r="AE11" i="173"/>
  <c r="AV10" i="173"/>
  <c r="AU10" i="173"/>
  <c r="AT10" i="173"/>
  <c r="AS10" i="173"/>
  <c r="AR10" i="173"/>
  <c r="AQ10" i="173"/>
  <c r="AP10" i="173"/>
  <c r="AO10" i="173"/>
  <c r="AN10" i="173"/>
  <c r="AM10" i="173"/>
  <c r="AL10" i="173"/>
  <c r="AK10" i="173"/>
  <c r="AJ10" i="173"/>
  <c r="AI10" i="173"/>
  <c r="AH10" i="173"/>
  <c r="AG10" i="173"/>
  <c r="AE10" i="173"/>
  <c r="AV9" i="173"/>
  <c r="AU9" i="173"/>
  <c r="AT9" i="173"/>
  <c r="AS9" i="173"/>
  <c r="AR9" i="173"/>
  <c r="AQ9" i="173"/>
  <c r="AP9" i="173"/>
  <c r="AO9" i="173"/>
  <c r="AN9" i="173"/>
  <c r="AM9" i="173"/>
  <c r="AL9" i="173"/>
  <c r="AK9" i="173"/>
  <c r="AJ9" i="173"/>
  <c r="AI9" i="173"/>
  <c r="AH9" i="173"/>
  <c r="AG9" i="173"/>
  <c r="AE9" i="173"/>
  <c r="AV8" i="173"/>
  <c r="AU8" i="173"/>
  <c r="AT8" i="173"/>
  <c r="AS8" i="173"/>
  <c r="AR8" i="173"/>
  <c r="AQ8" i="173"/>
  <c r="AP8" i="173"/>
  <c r="AO8" i="173"/>
  <c r="AN8" i="173"/>
  <c r="AM8" i="173"/>
  <c r="AL8" i="173"/>
  <c r="AK8" i="173"/>
  <c r="AJ8" i="173"/>
  <c r="AI8" i="173"/>
  <c r="AH8" i="173"/>
  <c r="AG8" i="173"/>
  <c r="AE8" i="173"/>
  <c r="AV7" i="173"/>
  <c r="AU7" i="173"/>
  <c r="AT7" i="173"/>
  <c r="AS7" i="173"/>
  <c r="AR7" i="173"/>
  <c r="AQ7" i="173"/>
  <c r="AP7" i="173"/>
  <c r="AO7" i="173"/>
  <c r="AN7" i="173"/>
  <c r="AM7" i="173"/>
  <c r="AL7" i="173"/>
  <c r="AK7" i="173"/>
  <c r="AJ7" i="173"/>
  <c r="AI7" i="173"/>
  <c r="AH7" i="173"/>
  <c r="AG7" i="173"/>
  <c r="AE7" i="173"/>
  <c r="AV6" i="173"/>
  <c r="AU6" i="173"/>
  <c r="AT6" i="173"/>
  <c r="AS6" i="173"/>
  <c r="AR6" i="173"/>
  <c r="AQ6" i="173"/>
  <c r="AP6" i="173"/>
  <c r="AO6" i="173"/>
  <c r="AN6" i="173"/>
  <c r="AM6" i="173"/>
  <c r="AL6" i="173"/>
  <c r="AK6" i="173"/>
  <c r="AJ6" i="173"/>
  <c r="AI6" i="173"/>
  <c r="AH6" i="173"/>
  <c r="AG6" i="173"/>
  <c r="D1" i="173"/>
  <c r="AF23" i="172"/>
  <c r="AF22" i="172"/>
  <c r="CB21" i="172"/>
  <c r="CA21" i="172"/>
  <c r="BZ21" i="172"/>
  <c r="BY21" i="172"/>
  <c r="BX21" i="172"/>
  <c r="BW21" i="172"/>
  <c r="BV21" i="172"/>
  <c r="BU21" i="172"/>
  <c r="BT21" i="172"/>
  <c r="BS21" i="172"/>
  <c r="BR21" i="172"/>
  <c r="BQ21" i="172"/>
  <c r="BP21" i="172"/>
  <c r="BO21" i="172"/>
  <c r="BN21" i="172"/>
  <c r="BM21" i="172"/>
  <c r="BL21" i="172"/>
  <c r="BK21" i="172"/>
  <c r="BJ21" i="172"/>
  <c r="BI21" i="172"/>
  <c r="BH21" i="172"/>
  <c r="BG21" i="172"/>
  <c r="BF21" i="172"/>
  <c r="BE21" i="172"/>
  <c r="BD21" i="172"/>
  <c r="BC21" i="172"/>
  <c r="BB21" i="172"/>
  <c r="BA21" i="172"/>
  <c r="AZ21" i="172"/>
  <c r="AY21" i="172"/>
  <c r="AX21" i="172"/>
  <c r="AF21" i="172"/>
  <c r="AF20" i="172"/>
  <c r="AF19" i="172"/>
  <c r="AF18" i="172"/>
  <c r="AV15" i="172"/>
  <c r="AU15" i="172"/>
  <c r="AT15" i="172"/>
  <c r="AS15" i="172"/>
  <c r="AR15" i="172"/>
  <c r="AQ15" i="172"/>
  <c r="AP15" i="172"/>
  <c r="AO15" i="172"/>
  <c r="AN15" i="172"/>
  <c r="AM15" i="172"/>
  <c r="AL15" i="172"/>
  <c r="AK15" i="172"/>
  <c r="AJ15" i="172"/>
  <c r="AI15" i="172"/>
  <c r="AH15" i="172"/>
  <c r="AG15" i="172"/>
  <c r="AE15" i="172"/>
  <c r="AV14" i="172"/>
  <c r="AU14" i="172"/>
  <c r="AT14" i="172"/>
  <c r="AS14" i="172"/>
  <c r="AR14" i="172"/>
  <c r="AQ14" i="172"/>
  <c r="AP14" i="172"/>
  <c r="AO14" i="172"/>
  <c r="AN14" i="172"/>
  <c r="AM14" i="172"/>
  <c r="AL14" i="172"/>
  <c r="AK14" i="172"/>
  <c r="AJ14" i="172"/>
  <c r="AI14" i="172"/>
  <c r="AH14" i="172"/>
  <c r="AG14" i="172"/>
  <c r="AE14" i="172"/>
  <c r="AV13" i="172"/>
  <c r="AU13" i="172"/>
  <c r="AT13" i="172"/>
  <c r="AS13" i="172"/>
  <c r="AR13" i="172"/>
  <c r="AQ13" i="172"/>
  <c r="AP13" i="172"/>
  <c r="AO13" i="172"/>
  <c r="AN13" i="172"/>
  <c r="AM13" i="172"/>
  <c r="AL13" i="172"/>
  <c r="AK13" i="172"/>
  <c r="AJ13" i="172"/>
  <c r="AI13" i="172"/>
  <c r="AH13" i="172"/>
  <c r="AG13" i="172"/>
  <c r="AE13" i="172"/>
  <c r="AV12" i="172"/>
  <c r="AU12" i="172"/>
  <c r="AT12" i="172"/>
  <c r="AS12" i="172"/>
  <c r="AR12" i="172"/>
  <c r="AQ12" i="172"/>
  <c r="AP12" i="172"/>
  <c r="AO12" i="172"/>
  <c r="AN12" i="172"/>
  <c r="AM12" i="172"/>
  <c r="AL12" i="172"/>
  <c r="AK12" i="172"/>
  <c r="AJ12" i="172"/>
  <c r="AI12" i="172"/>
  <c r="AH12" i="172"/>
  <c r="AG12" i="172"/>
  <c r="AE12" i="172"/>
  <c r="AV11" i="172"/>
  <c r="AU11" i="172"/>
  <c r="AT11" i="172"/>
  <c r="AS11" i="172"/>
  <c r="AR11" i="172"/>
  <c r="AQ11" i="172"/>
  <c r="AP11" i="172"/>
  <c r="AO11" i="172"/>
  <c r="AN11" i="172"/>
  <c r="AM11" i="172"/>
  <c r="AL11" i="172"/>
  <c r="AK11" i="172"/>
  <c r="AJ11" i="172"/>
  <c r="AI11" i="172"/>
  <c r="AH11" i="172"/>
  <c r="AG11" i="172"/>
  <c r="AE11" i="172"/>
  <c r="AV10" i="172"/>
  <c r="AU10" i="172"/>
  <c r="AT10" i="172"/>
  <c r="AS10" i="172"/>
  <c r="AR10" i="172"/>
  <c r="AQ10" i="172"/>
  <c r="AP10" i="172"/>
  <c r="AO10" i="172"/>
  <c r="AN10" i="172"/>
  <c r="AM10" i="172"/>
  <c r="AL10" i="172"/>
  <c r="AK10" i="172"/>
  <c r="AJ10" i="172"/>
  <c r="AI10" i="172"/>
  <c r="AH10" i="172"/>
  <c r="AG10" i="172"/>
  <c r="AW10" i="172" s="1"/>
  <c r="AE10" i="172"/>
  <c r="AV9" i="172"/>
  <c r="AU9" i="172"/>
  <c r="AT9" i="172"/>
  <c r="AS9" i="172"/>
  <c r="AR9" i="172"/>
  <c r="AQ9" i="172"/>
  <c r="AP9" i="172"/>
  <c r="AO9" i="172"/>
  <c r="AN9" i="172"/>
  <c r="AM9" i="172"/>
  <c r="AL9" i="172"/>
  <c r="AK9" i="172"/>
  <c r="AJ9" i="172"/>
  <c r="AI9" i="172"/>
  <c r="AH9" i="172"/>
  <c r="W9" i="172" s="1"/>
  <c r="AG9" i="172"/>
  <c r="AE9" i="172"/>
  <c r="AV8" i="172"/>
  <c r="AU8" i="172"/>
  <c r="AT8" i="172"/>
  <c r="AS8" i="172"/>
  <c r="AR8" i="172"/>
  <c r="AQ8" i="172"/>
  <c r="AP8" i="172"/>
  <c r="AO8" i="172"/>
  <c r="AN8" i="172"/>
  <c r="AM8" i="172"/>
  <c r="AL8" i="172"/>
  <c r="AK8" i="172"/>
  <c r="AJ8" i="172"/>
  <c r="AI8" i="172"/>
  <c r="AH8" i="172"/>
  <c r="AG8" i="172"/>
  <c r="AE8" i="172"/>
  <c r="AV7" i="172"/>
  <c r="AU7" i="172"/>
  <c r="AT7" i="172"/>
  <c r="AS7" i="172"/>
  <c r="AR7" i="172"/>
  <c r="AQ7" i="172"/>
  <c r="AP7" i="172"/>
  <c r="AO7" i="172"/>
  <c r="AN7" i="172"/>
  <c r="AM7" i="172"/>
  <c r="AL7" i="172"/>
  <c r="AK7" i="172"/>
  <c r="AJ7" i="172"/>
  <c r="AI7" i="172"/>
  <c r="AH7" i="172"/>
  <c r="AG7" i="172"/>
  <c r="AE7" i="172"/>
  <c r="AV6" i="172"/>
  <c r="AU6" i="172"/>
  <c r="AT6" i="172"/>
  <c r="AS6" i="172"/>
  <c r="AR6" i="172"/>
  <c r="AQ6" i="172"/>
  <c r="AP6" i="172"/>
  <c r="AO6" i="172"/>
  <c r="AN6" i="172"/>
  <c r="AM6" i="172"/>
  <c r="AL6" i="172"/>
  <c r="AK6" i="172"/>
  <c r="AJ6" i="172"/>
  <c r="AI6" i="172"/>
  <c r="AH6" i="172"/>
  <c r="AG6" i="172"/>
  <c r="AE6" i="172"/>
  <c r="D1" i="172"/>
  <c r="AF45" i="171"/>
  <c r="AF44" i="171"/>
  <c r="CB43" i="171"/>
  <c r="CA43" i="171"/>
  <c r="BZ43" i="171"/>
  <c r="BY43" i="171"/>
  <c r="BX43" i="171"/>
  <c r="BW43" i="171"/>
  <c r="BV43" i="171"/>
  <c r="BU43" i="171"/>
  <c r="BT43" i="171"/>
  <c r="BS43" i="171"/>
  <c r="BR43" i="171"/>
  <c r="BQ43" i="171"/>
  <c r="BP43" i="171"/>
  <c r="BO43" i="171"/>
  <c r="BN43" i="171"/>
  <c r="BM43" i="171"/>
  <c r="BL43" i="171"/>
  <c r="BK43" i="171"/>
  <c r="BJ43" i="171"/>
  <c r="BI43" i="171"/>
  <c r="BH43" i="171"/>
  <c r="BG43" i="171"/>
  <c r="BF43" i="171"/>
  <c r="BE43" i="171"/>
  <c r="BD43" i="171"/>
  <c r="BC43" i="171"/>
  <c r="BB43" i="171"/>
  <c r="BA43" i="171"/>
  <c r="AZ43" i="171"/>
  <c r="AY43" i="171"/>
  <c r="AX43" i="171"/>
  <c r="AF43" i="171"/>
  <c r="AF42" i="171"/>
  <c r="AF41" i="171"/>
  <c r="AF40" i="171"/>
  <c r="AV6" i="171"/>
  <c r="AU6" i="171"/>
  <c r="AT6" i="171"/>
  <c r="AS6" i="171"/>
  <c r="AR6" i="171"/>
  <c r="AQ6" i="171"/>
  <c r="AP6" i="171"/>
  <c r="AO6" i="171"/>
  <c r="AN6" i="171"/>
  <c r="AM6" i="171"/>
  <c r="AL6" i="171"/>
  <c r="AK6" i="171"/>
  <c r="AJ6" i="171"/>
  <c r="AI6" i="171"/>
  <c r="AH6" i="171"/>
  <c r="AG6" i="171"/>
  <c r="AE6" i="171"/>
  <c r="D1" i="171"/>
  <c r="AG29" i="170"/>
  <c r="AG28" i="170"/>
  <c r="CC27" i="170"/>
  <c r="CB27" i="170"/>
  <c r="CA27" i="170"/>
  <c r="BZ27" i="170"/>
  <c r="BY27" i="170"/>
  <c r="BX27" i="170"/>
  <c r="BW27" i="170"/>
  <c r="BV27" i="170"/>
  <c r="BU27" i="170"/>
  <c r="BT27" i="170"/>
  <c r="BS27" i="170"/>
  <c r="BR27" i="170"/>
  <c r="BQ27" i="170"/>
  <c r="BP27" i="170"/>
  <c r="BO27" i="170"/>
  <c r="BN27" i="170"/>
  <c r="BM27" i="170"/>
  <c r="BL27" i="170"/>
  <c r="BK27" i="170"/>
  <c r="BJ27" i="170"/>
  <c r="BI27" i="170"/>
  <c r="BH27" i="170"/>
  <c r="BG27" i="170"/>
  <c r="BF27" i="170"/>
  <c r="BE27" i="170"/>
  <c r="BD27" i="170"/>
  <c r="BC27" i="170"/>
  <c r="BB27" i="170"/>
  <c r="BA27" i="170"/>
  <c r="AZ27" i="170"/>
  <c r="AY27" i="170"/>
  <c r="AG27" i="170"/>
  <c r="AG26" i="170"/>
  <c r="AG25" i="170"/>
  <c r="AG24" i="170"/>
  <c r="AH6" i="170"/>
  <c r="D1" i="170"/>
  <c r="AF44" i="169"/>
  <c r="AF43" i="169"/>
  <c r="CB42" i="169"/>
  <c r="CA42" i="169"/>
  <c r="BZ42" i="169"/>
  <c r="BY42" i="169"/>
  <c r="BX42" i="169"/>
  <c r="BW42" i="169"/>
  <c r="BV42" i="169"/>
  <c r="BU42" i="169"/>
  <c r="BT42" i="169"/>
  <c r="BS42" i="169"/>
  <c r="BR42" i="169"/>
  <c r="BQ42" i="169"/>
  <c r="BP42" i="169"/>
  <c r="BO42" i="169"/>
  <c r="BN42" i="169"/>
  <c r="BM42" i="169"/>
  <c r="BL42" i="169"/>
  <c r="BK42" i="169"/>
  <c r="BJ42" i="169"/>
  <c r="BI42" i="169"/>
  <c r="BH42" i="169"/>
  <c r="BG42" i="169"/>
  <c r="BF42" i="169"/>
  <c r="BE42" i="169"/>
  <c r="BD42" i="169"/>
  <c r="BC42" i="169"/>
  <c r="BB42" i="169"/>
  <c r="BA42" i="169"/>
  <c r="AZ42" i="169"/>
  <c r="AY42" i="169"/>
  <c r="AX42" i="169"/>
  <c r="AF42" i="169"/>
  <c r="AF41" i="169"/>
  <c r="AF40" i="169"/>
  <c r="AF39" i="169"/>
  <c r="AV36" i="169"/>
  <c r="AU36" i="169"/>
  <c r="AT36" i="169"/>
  <c r="AS36" i="169"/>
  <c r="AR36" i="169"/>
  <c r="AQ36" i="169"/>
  <c r="AP36" i="169"/>
  <c r="AO36" i="169"/>
  <c r="AN36" i="169"/>
  <c r="AM36" i="169"/>
  <c r="AL36" i="169"/>
  <c r="AK36" i="169"/>
  <c r="AJ36" i="169"/>
  <c r="AI36" i="169"/>
  <c r="AH36" i="169"/>
  <c r="AG36" i="169"/>
  <c r="AV35" i="169"/>
  <c r="AU35" i="169"/>
  <c r="AT35" i="169"/>
  <c r="AS35" i="169"/>
  <c r="AR35" i="169"/>
  <c r="AQ35" i="169"/>
  <c r="AP35" i="169"/>
  <c r="AO35" i="169"/>
  <c r="AN35" i="169"/>
  <c r="AM35" i="169"/>
  <c r="AL35" i="169"/>
  <c r="AK35" i="169"/>
  <c r="AJ35" i="169"/>
  <c r="AI35" i="169"/>
  <c r="AH35" i="169"/>
  <c r="AG35" i="169"/>
  <c r="AV34" i="169"/>
  <c r="AU34" i="169"/>
  <c r="AT34" i="169"/>
  <c r="AS34" i="169"/>
  <c r="AR34" i="169"/>
  <c r="AQ34" i="169"/>
  <c r="AP34" i="169"/>
  <c r="AO34" i="169"/>
  <c r="AN34" i="169"/>
  <c r="AM34" i="169"/>
  <c r="AL34" i="169"/>
  <c r="AK34" i="169"/>
  <c r="AJ34" i="169"/>
  <c r="AI34" i="169"/>
  <c r="AH34" i="169"/>
  <c r="AG34" i="169"/>
  <c r="AV33" i="169"/>
  <c r="AU33" i="169"/>
  <c r="AT33" i="169"/>
  <c r="AS33" i="169"/>
  <c r="AR33" i="169"/>
  <c r="AQ33" i="169"/>
  <c r="AP33" i="169"/>
  <c r="AO33" i="169"/>
  <c r="AN33" i="169"/>
  <c r="AM33" i="169"/>
  <c r="AL33" i="169"/>
  <c r="AK33" i="169"/>
  <c r="AJ33" i="169"/>
  <c r="AI33" i="169"/>
  <c r="AH33" i="169"/>
  <c r="AG33" i="169"/>
  <c r="AV32" i="169"/>
  <c r="AU32" i="169"/>
  <c r="AT32" i="169"/>
  <c r="AS32" i="169"/>
  <c r="AR32" i="169"/>
  <c r="AQ32" i="169"/>
  <c r="AP32" i="169"/>
  <c r="AO32" i="169"/>
  <c r="AN32" i="169"/>
  <c r="AM32" i="169"/>
  <c r="AL32" i="169"/>
  <c r="AK32" i="169"/>
  <c r="AJ32" i="169"/>
  <c r="AI32" i="169"/>
  <c r="AH32" i="169"/>
  <c r="AG32" i="169"/>
  <c r="AV31" i="169"/>
  <c r="AU31" i="169"/>
  <c r="AT31" i="169"/>
  <c r="AS31" i="169"/>
  <c r="AR31" i="169"/>
  <c r="AQ31" i="169"/>
  <c r="AP31" i="169"/>
  <c r="AO31" i="169"/>
  <c r="AN31" i="169"/>
  <c r="AM31" i="169"/>
  <c r="AL31" i="169"/>
  <c r="AK31" i="169"/>
  <c r="AJ31" i="169"/>
  <c r="AI31" i="169"/>
  <c r="AH31" i="169"/>
  <c r="AG31" i="169"/>
  <c r="AV30" i="169"/>
  <c r="AU30" i="169"/>
  <c r="AT30" i="169"/>
  <c r="AS30" i="169"/>
  <c r="AR30" i="169"/>
  <c r="AQ30" i="169"/>
  <c r="AP30" i="169"/>
  <c r="AO30" i="169"/>
  <c r="AN30" i="169"/>
  <c r="AM30" i="169"/>
  <c r="AL30" i="169"/>
  <c r="AK30" i="169"/>
  <c r="AJ30" i="169"/>
  <c r="AI30" i="169"/>
  <c r="AH30" i="169"/>
  <c r="AG30" i="169"/>
  <c r="AW30" i="169" s="1"/>
  <c r="AV29" i="169"/>
  <c r="AU29" i="169"/>
  <c r="AT29" i="169"/>
  <c r="AS29" i="169"/>
  <c r="AR29" i="169"/>
  <c r="AQ29" i="169"/>
  <c r="AP29" i="169"/>
  <c r="AO29" i="169"/>
  <c r="AN29" i="169"/>
  <c r="AM29" i="169"/>
  <c r="AL29" i="169"/>
  <c r="AK29" i="169"/>
  <c r="AJ29" i="169"/>
  <c r="AI29" i="169"/>
  <c r="AH29" i="169"/>
  <c r="AG29" i="169"/>
  <c r="AV28" i="169"/>
  <c r="AU28" i="169"/>
  <c r="AT28" i="169"/>
  <c r="AS28" i="169"/>
  <c r="AR28" i="169"/>
  <c r="AQ28" i="169"/>
  <c r="AP28" i="169"/>
  <c r="AO28" i="169"/>
  <c r="AN28" i="169"/>
  <c r="AM28" i="169"/>
  <c r="AL28" i="169"/>
  <c r="AK28" i="169"/>
  <c r="AJ28" i="169"/>
  <c r="AI28" i="169"/>
  <c r="AH28" i="169"/>
  <c r="AG28" i="169"/>
  <c r="AV27" i="169"/>
  <c r="AU27" i="169"/>
  <c r="AT27" i="169"/>
  <c r="AS27" i="169"/>
  <c r="AR27" i="169"/>
  <c r="AQ27" i="169"/>
  <c r="AP27" i="169"/>
  <c r="AO27" i="169"/>
  <c r="AN27" i="169"/>
  <c r="AM27" i="169"/>
  <c r="AL27" i="169"/>
  <c r="AK27" i="169"/>
  <c r="AJ27" i="169"/>
  <c r="AI27" i="169"/>
  <c r="AH27" i="169"/>
  <c r="AG27" i="169"/>
  <c r="AV26" i="169"/>
  <c r="AU26" i="169"/>
  <c r="AT26" i="169"/>
  <c r="AS26" i="169"/>
  <c r="AR26" i="169"/>
  <c r="AQ26" i="169"/>
  <c r="AP26" i="169"/>
  <c r="AO26" i="169"/>
  <c r="AN26" i="169"/>
  <c r="AM26" i="169"/>
  <c r="AL26" i="169"/>
  <c r="AK26" i="169"/>
  <c r="AJ26" i="169"/>
  <c r="AI26" i="169"/>
  <c r="AH26" i="169"/>
  <c r="AG26" i="169"/>
  <c r="AV24" i="169"/>
  <c r="AU24" i="169"/>
  <c r="AT24" i="169"/>
  <c r="AS24" i="169"/>
  <c r="AR24" i="169"/>
  <c r="AQ24" i="169"/>
  <c r="AP24" i="169"/>
  <c r="AO24" i="169"/>
  <c r="AN24" i="169"/>
  <c r="AM24" i="169"/>
  <c r="AL24" i="169"/>
  <c r="AK24" i="169"/>
  <c r="AJ24" i="169"/>
  <c r="AI24" i="169"/>
  <c r="AH24" i="169"/>
  <c r="AG24" i="169"/>
  <c r="AV23" i="169"/>
  <c r="AU23" i="169"/>
  <c r="AT23" i="169"/>
  <c r="AS23" i="169"/>
  <c r="AR23" i="169"/>
  <c r="AQ23" i="169"/>
  <c r="AP23" i="169"/>
  <c r="AO23" i="169"/>
  <c r="AN23" i="169"/>
  <c r="AM23" i="169"/>
  <c r="AL23" i="169"/>
  <c r="AK23" i="169"/>
  <c r="AJ23" i="169"/>
  <c r="AI23" i="169"/>
  <c r="AH23" i="169"/>
  <c r="AG23" i="169"/>
  <c r="AV21" i="169"/>
  <c r="AU21" i="169"/>
  <c r="AT21" i="169"/>
  <c r="AS21" i="169"/>
  <c r="AR21" i="169"/>
  <c r="AQ21" i="169"/>
  <c r="AP21" i="169"/>
  <c r="AO21" i="169"/>
  <c r="AN21" i="169"/>
  <c r="AM21" i="169"/>
  <c r="AL21" i="169"/>
  <c r="AK21" i="169"/>
  <c r="AJ21" i="169"/>
  <c r="AI21" i="169"/>
  <c r="AH21" i="169"/>
  <c r="AG21" i="169"/>
  <c r="AV20" i="169"/>
  <c r="AU20" i="169"/>
  <c r="AT20" i="169"/>
  <c r="AS20" i="169"/>
  <c r="AR20" i="169"/>
  <c r="AQ20" i="169"/>
  <c r="AP20" i="169"/>
  <c r="AO20" i="169"/>
  <c r="AN20" i="169"/>
  <c r="AM20" i="169"/>
  <c r="AL20" i="169"/>
  <c r="AK20" i="169"/>
  <c r="AJ20" i="169"/>
  <c r="AI20" i="169"/>
  <c r="AH20" i="169"/>
  <c r="AG20" i="169"/>
  <c r="AV19" i="169"/>
  <c r="AU19" i="169"/>
  <c r="AT19" i="169"/>
  <c r="AS19" i="169"/>
  <c r="AR19" i="169"/>
  <c r="AQ19" i="169"/>
  <c r="AP19" i="169"/>
  <c r="AO19" i="169"/>
  <c r="AN19" i="169"/>
  <c r="AM19" i="169"/>
  <c r="AL19" i="169"/>
  <c r="AK19" i="169"/>
  <c r="AJ19" i="169"/>
  <c r="AI19" i="169"/>
  <c r="AH19" i="169"/>
  <c r="AG19" i="169"/>
  <c r="AV18" i="169"/>
  <c r="AU18" i="169"/>
  <c r="AT18" i="169"/>
  <c r="AS18" i="169"/>
  <c r="AR18" i="169"/>
  <c r="AQ18" i="169"/>
  <c r="AP18" i="169"/>
  <c r="AO18" i="169"/>
  <c r="AN18" i="169"/>
  <c r="AM18" i="169"/>
  <c r="AL18" i="169"/>
  <c r="AK18" i="169"/>
  <c r="AJ18" i="169"/>
  <c r="AI18" i="169"/>
  <c r="AH18" i="169"/>
  <c r="AG18" i="169"/>
  <c r="AV17" i="169"/>
  <c r="AU17" i="169"/>
  <c r="AT17" i="169"/>
  <c r="AS17" i="169"/>
  <c r="AR17" i="169"/>
  <c r="AQ17" i="169"/>
  <c r="AP17" i="169"/>
  <c r="AO17" i="169"/>
  <c r="AN17" i="169"/>
  <c r="AM17" i="169"/>
  <c r="AL17" i="169"/>
  <c r="AK17" i="169"/>
  <c r="AJ17" i="169"/>
  <c r="AI17" i="169"/>
  <c r="AH17" i="169"/>
  <c r="AG17" i="169"/>
  <c r="AV16" i="169"/>
  <c r="AU16" i="169"/>
  <c r="AT16" i="169"/>
  <c r="AS16" i="169"/>
  <c r="AR16" i="169"/>
  <c r="AQ16" i="169"/>
  <c r="AP16" i="169"/>
  <c r="AO16" i="169"/>
  <c r="AN16" i="169"/>
  <c r="AM16" i="169"/>
  <c r="AL16" i="169"/>
  <c r="AK16" i="169"/>
  <c r="AJ16" i="169"/>
  <c r="AI16" i="169"/>
  <c r="AH16" i="169"/>
  <c r="AG16" i="169"/>
  <c r="AV15" i="169"/>
  <c r="AU15" i="169"/>
  <c r="AT15" i="169"/>
  <c r="AS15" i="169"/>
  <c r="AR15" i="169"/>
  <c r="AQ15" i="169"/>
  <c r="AP15" i="169"/>
  <c r="AO15" i="169"/>
  <c r="AN15" i="169"/>
  <c r="AM15" i="169"/>
  <c r="AL15" i="169"/>
  <c r="AK15" i="169"/>
  <c r="AJ15" i="169"/>
  <c r="AI15" i="169"/>
  <c r="AH15" i="169"/>
  <c r="AG15" i="169"/>
  <c r="AV14" i="169"/>
  <c r="AU14" i="169"/>
  <c r="AT14" i="169"/>
  <c r="AS14" i="169"/>
  <c r="AR14" i="169"/>
  <c r="AQ14" i="169"/>
  <c r="AP14" i="169"/>
  <c r="AO14" i="169"/>
  <c r="AN14" i="169"/>
  <c r="AM14" i="169"/>
  <c r="AL14" i="169"/>
  <c r="AK14" i="169"/>
  <c r="AJ14" i="169"/>
  <c r="AI14" i="169"/>
  <c r="AH14" i="169"/>
  <c r="AG14" i="169"/>
  <c r="AV13" i="169"/>
  <c r="AU13" i="169"/>
  <c r="AT13" i="169"/>
  <c r="AS13" i="169"/>
  <c r="AR13" i="169"/>
  <c r="AQ13" i="169"/>
  <c r="AP13" i="169"/>
  <c r="AO13" i="169"/>
  <c r="AN13" i="169"/>
  <c r="AM13" i="169"/>
  <c r="AL13" i="169"/>
  <c r="AK13" i="169"/>
  <c r="AJ13" i="169"/>
  <c r="AI13" i="169"/>
  <c r="AH13" i="169"/>
  <c r="AG13" i="169"/>
  <c r="AV12" i="169"/>
  <c r="AU12" i="169"/>
  <c r="AT12" i="169"/>
  <c r="AS12" i="169"/>
  <c r="AR12" i="169"/>
  <c r="AQ12" i="169"/>
  <c r="AP12" i="169"/>
  <c r="AO12" i="169"/>
  <c r="AN12" i="169"/>
  <c r="AM12" i="169"/>
  <c r="AL12" i="169"/>
  <c r="AK12" i="169"/>
  <c r="AJ12" i="169"/>
  <c r="AI12" i="169"/>
  <c r="AH12" i="169"/>
  <c r="AG12" i="169"/>
  <c r="AV10" i="169"/>
  <c r="AU10" i="169"/>
  <c r="AT10" i="169"/>
  <c r="AS10" i="169"/>
  <c r="AR10" i="169"/>
  <c r="AQ10" i="169"/>
  <c r="AP10" i="169"/>
  <c r="AO10" i="169"/>
  <c r="AN10" i="169"/>
  <c r="AM10" i="169"/>
  <c r="AL10" i="169"/>
  <c r="AK10" i="169"/>
  <c r="AJ10" i="169"/>
  <c r="AI10" i="169"/>
  <c r="AH10" i="169"/>
  <c r="AG10" i="169"/>
  <c r="AV9" i="169"/>
  <c r="AU9" i="169"/>
  <c r="AT9" i="169"/>
  <c r="AS9" i="169"/>
  <c r="AR9" i="169"/>
  <c r="AQ9" i="169"/>
  <c r="AP9" i="169"/>
  <c r="AO9" i="169"/>
  <c r="AN9" i="169"/>
  <c r="AM9" i="169"/>
  <c r="AL9" i="169"/>
  <c r="AK9" i="169"/>
  <c r="AJ9" i="169"/>
  <c r="AI9" i="169"/>
  <c r="AH9" i="169"/>
  <c r="AG9" i="169"/>
  <c r="AV8" i="169"/>
  <c r="AU8" i="169"/>
  <c r="AT8" i="169"/>
  <c r="AS8" i="169"/>
  <c r="AR8" i="169"/>
  <c r="AQ8" i="169"/>
  <c r="AP8" i="169"/>
  <c r="AO8" i="169"/>
  <c r="AN8" i="169"/>
  <c r="AM8" i="169"/>
  <c r="AL8" i="169"/>
  <c r="AK8" i="169"/>
  <c r="AJ8" i="169"/>
  <c r="AI8" i="169"/>
  <c r="AH8" i="169"/>
  <c r="AG8" i="169"/>
  <c r="AV7" i="169"/>
  <c r="AU7" i="169"/>
  <c r="AT7" i="169"/>
  <c r="AS7" i="169"/>
  <c r="AR7" i="169"/>
  <c r="AQ7" i="169"/>
  <c r="AP7" i="169"/>
  <c r="AO7" i="169"/>
  <c r="AN7" i="169"/>
  <c r="AM7" i="169"/>
  <c r="AL7" i="169"/>
  <c r="AK7" i="169"/>
  <c r="AJ7" i="169"/>
  <c r="AI7" i="169"/>
  <c r="AH7" i="169"/>
  <c r="AG7" i="169"/>
  <c r="AV6" i="169"/>
  <c r="AU6" i="169"/>
  <c r="AT6" i="169"/>
  <c r="AS6" i="169"/>
  <c r="AR6" i="169"/>
  <c r="AQ6" i="169"/>
  <c r="AP6" i="169"/>
  <c r="AO6" i="169"/>
  <c r="AN6" i="169"/>
  <c r="AM6" i="169"/>
  <c r="AL6" i="169"/>
  <c r="AK6" i="169"/>
  <c r="AJ6" i="169"/>
  <c r="AI6" i="169"/>
  <c r="AH6" i="169"/>
  <c r="AG6" i="169"/>
  <c r="AE6" i="169"/>
  <c r="D1" i="169"/>
  <c r="AF47" i="168"/>
  <c r="AF46" i="168"/>
  <c r="CB45" i="168"/>
  <c r="CA45" i="168"/>
  <c r="BZ45" i="168"/>
  <c r="BY45" i="168"/>
  <c r="BX45" i="168"/>
  <c r="BW45" i="168"/>
  <c r="BV45" i="168"/>
  <c r="BU45" i="168"/>
  <c r="BT45" i="168"/>
  <c r="BS45" i="168"/>
  <c r="BR45" i="168"/>
  <c r="BQ45" i="168"/>
  <c r="BP45" i="168"/>
  <c r="BO45" i="168"/>
  <c r="BN45" i="168"/>
  <c r="BM45" i="168"/>
  <c r="BL45" i="168"/>
  <c r="BK45" i="168"/>
  <c r="BJ45" i="168"/>
  <c r="BI45" i="168"/>
  <c r="BH45" i="168"/>
  <c r="BG45" i="168"/>
  <c r="BF45" i="168"/>
  <c r="BE45" i="168"/>
  <c r="BD45" i="168"/>
  <c r="BC45" i="168"/>
  <c r="BB45" i="168"/>
  <c r="BA45" i="168"/>
  <c r="AZ45" i="168"/>
  <c r="AY45" i="168"/>
  <c r="AX45" i="168"/>
  <c r="AF45" i="168"/>
  <c r="AF44" i="168"/>
  <c r="AF43" i="168"/>
  <c r="AF42" i="168"/>
  <c r="AA39" i="168"/>
  <c r="Y39" i="168"/>
  <c r="AE39" i="168"/>
  <c r="W39" i="168"/>
  <c r="E39" i="168"/>
  <c r="AE15" i="168"/>
  <c r="AE14" i="168"/>
  <c r="AE13" i="168"/>
  <c r="AE12" i="168"/>
  <c r="AE11" i="168"/>
  <c r="AE10" i="168"/>
  <c r="AE9" i="168"/>
  <c r="AE8" i="168"/>
  <c r="AE7" i="168"/>
  <c r="AV6" i="168"/>
  <c r="AU6" i="168"/>
  <c r="AT6" i="168"/>
  <c r="AT41" i="168" s="1"/>
  <c r="AS6" i="168"/>
  <c r="AR6" i="168"/>
  <c r="AQ6" i="168"/>
  <c r="AP6" i="168"/>
  <c r="AO6" i="168"/>
  <c r="AN6" i="168"/>
  <c r="AM6" i="168"/>
  <c r="AL6" i="168"/>
  <c r="AK6" i="168"/>
  <c r="AJ6" i="168"/>
  <c r="AI6" i="168"/>
  <c r="AH6" i="168"/>
  <c r="AG6" i="168"/>
  <c r="AE6" i="168"/>
  <c r="D1" i="168"/>
  <c r="AF47" i="167"/>
  <c r="AF46" i="167"/>
  <c r="CB45" i="167"/>
  <c r="CA45" i="167"/>
  <c r="BZ45" i="167"/>
  <c r="BY45" i="167"/>
  <c r="BX45" i="167"/>
  <c r="BW45" i="167"/>
  <c r="BV45" i="167"/>
  <c r="BU45" i="167"/>
  <c r="BT45" i="167"/>
  <c r="BS45" i="167"/>
  <c r="BR45" i="167"/>
  <c r="BQ45" i="167"/>
  <c r="BP45" i="167"/>
  <c r="BO45" i="167"/>
  <c r="BN45" i="167"/>
  <c r="BM45" i="167"/>
  <c r="BL45" i="167"/>
  <c r="BK45" i="167"/>
  <c r="BJ45" i="167"/>
  <c r="BI45" i="167"/>
  <c r="BH45" i="167"/>
  <c r="BG45" i="167"/>
  <c r="BF45" i="167"/>
  <c r="BE45" i="167"/>
  <c r="BD45" i="167"/>
  <c r="BC45" i="167"/>
  <c r="BB45" i="167"/>
  <c r="BA45" i="167"/>
  <c r="AZ45" i="167"/>
  <c r="AY45" i="167"/>
  <c r="AX45" i="167"/>
  <c r="AF45" i="167"/>
  <c r="AF44" i="167"/>
  <c r="AF43" i="167"/>
  <c r="AF42" i="167"/>
  <c r="E39" i="167"/>
  <c r="AV19" i="167"/>
  <c r="AU19" i="167"/>
  <c r="AT19" i="167"/>
  <c r="AS19" i="167"/>
  <c r="AR19" i="167"/>
  <c r="AQ19" i="167"/>
  <c r="AP19" i="167"/>
  <c r="AO19" i="167"/>
  <c r="AN19" i="167"/>
  <c r="AM19" i="167"/>
  <c r="AL19" i="167"/>
  <c r="AK19" i="167"/>
  <c r="AJ19" i="167"/>
  <c r="AI19" i="167"/>
  <c r="AH19" i="167"/>
  <c r="AG19" i="167"/>
  <c r="AE19" i="167"/>
  <c r="AV18" i="167"/>
  <c r="AU18" i="167"/>
  <c r="AT18" i="167"/>
  <c r="AS18" i="167"/>
  <c r="AR18" i="167"/>
  <c r="AQ18" i="167"/>
  <c r="AP18" i="167"/>
  <c r="AO18" i="167"/>
  <c r="AN18" i="167"/>
  <c r="AM18" i="167"/>
  <c r="AL18" i="167"/>
  <c r="AK18" i="167"/>
  <c r="AJ18" i="167"/>
  <c r="AI18" i="167"/>
  <c r="AH18" i="167"/>
  <c r="AG18" i="167"/>
  <c r="AE18" i="167"/>
  <c r="AV17" i="167"/>
  <c r="AU17" i="167"/>
  <c r="AT17" i="167"/>
  <c r="AS17" i="167"/>
  <c r="AR17" i="167"/>
  <c r="AQ17" i="167"/>
  <c r="AP17" i="167"/>
  <c r="AO17" i="167"/>
  <c r="AN17" i="167"/>
  <c r="AM17" i="167"/>
  <c r="AL17" i="167"/>
  <c r="AK17" i="167"/>
  <c r="AJ17" i="167"/>
  <c r="AI17" i="167"/>
  <c r="AH17" i="167"/>
  <c r="AG17" i="167"/>
  <c r="AE17" i="167"/>
  <c r="AV16" i="167"/>
  <c r="AU16" i="167"/>
  <c r="AT16" i="167"/>
  <c r="AS16" i="167"/>
  <c r="AR16" i="167"/>
  <c r="AQ16" i="167"/>
  <c r="AP16" i="167"/>
  <c r="AO16" i="167"/>
  <c r="AN16" i="167"/>
  <c r="AM16" i="167"/>
  <c r="AL16" i="167"/>
  <c r="AK16" i="167"/>
  <c r="AJ16" i="167"/>
  <c r="AI16" i="167"/>
  <c r="AH16" i="167"/>
  <c r="AG16" i="167"/>
  <c r="AE16" i="167"/>
  <c r="AV15" i="167"/>
  <c r="AU15" i="167"/>
  <c r="AT15" i="167"/>
  <c r="AS15" i="167"/>
  <c r="AR15" i="167"/>
  <c r="AQ15" i="167"/>
  <c r="AP15" i="167"/>
  <c r="AO15" i="167"/>
  <c r="AN15" i="167"/>
  <c r="AM15" i="167"/>
  <c r="AL15" i="167"/>
  <c r="AK15" i="167"/>
  <c r="AJ15" i="167"/>
  <c r="AI15" i="167"/>
  <c r="AH15" i="167"/>
  <c r="AG15" i="167"/>
  <c r="AE15" i="167"/>
  <c r="AV14" i="167"/>
  <c r="AU14" i="167"/>
  <c r="AT14" i="167"/>
  <c r="AS14" i="167"/>
  <c r="AR14" i="167"/>
  <c r="AQ14" i="167"/>
  <c r="AP14" i="167"/>
  <c r="AO14" i="167"/>
  <c r="AN14" i="167"/>
  <c r="AM14" i="167"/>
  <c r="AL14" i="167"/>
  <c r="AK14" i="167"/>
  <c r="AJ14" i="167"/>
  <c r="AI14" i="167"/>
  <c r="AH14" i="167"/>
  <c r="AG14" i="167"/>
  <c r="AE14" i="167"/>
  <c r="AV13" i="167"/>
  <c r="AU13" i="167"/>
  <c r="AT13" i="167"/>
  <c r="AS13" i="167"/>
  <c r="AR13" i="167"/>
  <c r="AQ13" i="167"/>
  <c r="AP13" i="167"/>
  <c r="AO13" i="167"/>
  <c r="AN13" i="167"/>
  <c r="AM13" i="167"/>
  <c r="AL13" i="167"/>
  <c r="AK13" i="167"/>
  <c r="AJ13" i="167"/>
  <c r="AI13" i="167"/>
  <c r="AH13" i="167"/>
  <c r="AG13" i="167"/>
  <c r="AE13" i="167"/>
  <c r="AV12" i="167"/>
  <c r="AU12" i="167"/>
  <c r="AT12" i="167"/>
  <c r="AS12" i="167"/>
  <c r="AR12" i="167"/>
  <c r="AQ12" i="167"/>
  <c r="AP12" i="167"/>
  <c r="AO12" i="167"/>
  <c r="AN12" i="167"/>
  <c r="AM12" i="167"/>
  <c r="AL12" i="167"/>
  <c r="AK12" i="167"/>
  <c r="AJ12" i="167"/>
  <c r="AI12" i="167"/>
  <c r="AH12" i="167"/>
  <c r="AG12" i="167"/>
  <c r="AE12" i="167"/>
  <c r="AV11" i="167"/>
  <c r="AU11" i="167"/>
  <c r="AT11" i="167"/>
  <c r="AS11" i="167"/>
  <c r="AR11" i="167"/>
  <c r="AQ11" i="167"/>
  <c r="AP11" i="167"/>
  <c r="AO11" i="167"/>
  <c r="AN11" i="167"/>
  <c r="AM11" i="167"/>
  <c r="AL11" i="167"/>
  <c r="AK11" i="167"/>
  <c r="AJ11" i="167"/>
  <c r="AI11" i="167"/>
  <c r="AH11" i="167"/>
  <c r="AG11" i="167"/>
  <c r="AE11" i="167"/>
  <c r="AV10" i="167"/>
  <c r="AU10" i="167"/>
  <c r="AT10" i="167"/>
  <c r="AS10" i="167"/>
  <c r="AR10" i="167"/>
  <c r="AQ10" i="167"/>
  <c r="AP10" i="167"/>
  <c r="AO10" i="167"/>
  <c r="AN10" i="167"/>
  <c r="AM10" i="167"/>
  <c r="AL10" i="167"/>
  <c r="AK10" i="167"/>
  <c r="AJ10" i="167"/>
  <c r="AI10" i="167"/>
  <c r="AH10" i="167"/>
  <c r="AG10" i="167"/>
  <c r="AE10" i="167"/>
  <c r="AV9" i="167"/>
  <c r="AU9" i="167"/>
  <c r="AT9" i="167"/>
  <c r="AS9" i="167"/>
  <c r="AR9" i="167"/>
  <c r="AQ9" i="167"/>
  <c r="AP9" i="167"/>
  <c r="AO9" i="167"/>
  <c r="AN9" i="167"/>
  <c r="AM9" i="167"/>
  <c r="AL9" i="167"/>
  <c r="AK9" i="167"/>
  <c r="AJ9" i="167"/>
  <c r="AI9" i="167"/>
  <c r="AH9" i="167"/>
  <c r="AG9" i="167"/>
  <c r="AE9" i="167"/>
  <c r="AV8" i="167"/>
  <c r="AU8" i="167"/>
  <c r="AT8" i="167"/>
  <c r="AS8" i="167"/>
  <c r="AR8" i="167"/>
  <c r="AQ8" i="167"/>
  <c r="AP8" i="167"/>
  <c r="AO8" i="167"/>
  <c r="AN8" i="167"/>
  <c r="AM8" i="167"/>
  <c r="AL8" i="167"/>
  <c r="AK8" i="167"/>
  <c r="AJ8" i="167"/>
  <c r="AI8" i="167"/>
  <c r="AH8" i="167"/>
  <c r="AG8" i="167"/>
  <c r="AE8" i="167"/>
  <c r="AV7" i="167"/>
  <c r="AU7" i="167"/>
  <c r="AT7" i="167"/>
  <c r="AS7" i="167"/>
  <c r="AR7" i="167"/>
  <c r="AQ7" i="167"/>
  <c r="AP7" i="167"/>
  <c r="AO7" i="167"/>
  <c r="AN7" i="167"/>
  <c r="AM7" i="167"/>
  <c r="AL7" i="167"/>
  <c r="AK7" i="167"/>
  <c r="AJ7" i="167"/>
  <c r="AI7" i="167"/>
  <c r="AH7" i="167"/>
  <c r="AG7" i="167"/>
  <c r="AE7" i="167"/>
  <c r="AV6" i="167"/>
  <c r="AU6" i="167"/>
  <c r="AT6" i="167"/>
  <c r="AS6" i="167"/>
  <c r="AR6" i="167"/>
  <c r="AQ6" i="167"/>
  <c r="AP6" i="167"/>
  <c r="AO6" i="167"/>
  <c r="AN6" i="167"/>
  <c r="AM6" i="167"/>
  <c r="AL6" i="167"/>
  <c r="AK6" i="167"/>
  <c r="AJ6" i="167"/>
  <c r="AI6" i="167"/>
  <c r="AH6" i="167"/>
  <c r="AG6" i="167"/>
  <c r="AE6" i="167"/>
  <c r="D1" i="167"/>
  <c r="AM26" i="166"/>
  <c r="AI26" i="166"/>
  <c r="AL26" i="166"/>
  <c r="AK26" i="166"/>
  <c r="AJ26" i="166"/>
  <c r="AF47" i="166"/>
  <c r="AF46" i="166"/>
  <c r="CB45" i="166"/>
  <c r="CA45" i="166"/>
  <c r="BZ45" i="166"/>
  <c r="BY45" i="166"/>
  <c r="BX45" i="166"/>
  <c r="BW45" i="166"/>
  <c r="BV45" i="166"/>
  <c r="BU45" i="166"/>
  <c r="BT45" i="166"/>
  <c r="BS45" i="166"/>
  <c r="BR45" i="166"/>
  <c r="BQ45" i="166"/>
  <c r="BP45" i="166"/>
  <c r="BO45" i="166"/>
  <c r="BN45" i="166"/>
  <c r="BM45" i="166"/>
  <c r="BL45" i="166"/>
  <c r="BK45" i="166"/>
  <c r="BJ45" i="166"/>
  <c r="BI45" i="166"/>
  <c r="BH45" i="166"/>
  <c r="BG45" i="166"/>
  <c r="BF45" i="166"/>
  <c r="BE45" i="166"/>
  <c r="BD45" i="166"/>
  <c r="BC45" i="166"/>
  <c r="BB45" i="166"/>
  <c r="BA45" i="166"/>
  <c r="AZ45" i="166"/>
  <c r="AY45" i="166"/>
  <c r="AX45" i="166"/>
  <c r="AF45" i="166"/>
  <c r="AF44" i="166"/>
  <c r="AF43" i="166"/>
  <c r="AF42" i="166"/>
  <c r="AV39" i="166"/>
  <c r="AU39" i="166"/>
  <c r="AT39" i="166"/>
  <c r="AS39" i="166"/>
  <c r="AR39" i="166"/>
  <c r="AQ39" i="166"/>
  <c r="AP39" i="166"/>
  <c r="AO39" i="166"/>
  <c r="AN39" i="166"/>
  <c r="AM39" i="166"/>
  <c r="AL39" i="166"/>
  <c r="AK39" i="166"/>
  <c r="AJ39" i="166"/>
  <c r="AI39" i="166"/>
  <c r="Y39" i="166" s="1"/>
  <c r="AH39" i="166"/>
  <c r="AG39" i="166"/>
  <c r="AE39" i="166"/>
  <c r="E39" i="166"/>
  <c r="AV38" i="166"/>
  <c r="AU38" i="166"/>
  <c r="AT38" i="166"/>
  <c r="AS38" i="166"/>
  <c r="AR38" i="166"/>
  <c r="AQ38" i="166"/>
  <c r="AP38" i="166"/>
  <c r="AO38" i="166"/>
  <c r="AN38" i="166"/>
  <c r="AM38" i="166"/>
  <c r="AL38" i="166"/>
  <c r="AK38" i="166"/>
  <c r="AJ38" i="166"/>
  <c r="AI38" i="166"/>
  <c r="AH38" i="166"/>
  <c r="AG38" i="166"/>
  <c r="AE38" i="166"/>
  <c r="AV37" i="166"/>
  <c r="AU37" i="166"/>
  <c r="AT37" i="166"/>
  <c r="AS37" i="166"/>
  <c r="AR37" i="166"/>
  <c r="AQ37" i="166"/>
  <c r="AP37" i="166"/>
  <c r="AO37" i="166"/>
  <c r="AN37" i="166"/>
  <c r="AM37" i="166"/>
  <c r="AL37" i="166"/>
  <c r="AK37" i="166"/>
  <c r="AJ37" i="166"/>
  <c r="AI37" i="166"/>
  <c r="AH37" i="166"/>
  <c r="AG37" i="166"/>
  <c r="AE37" i="166"/>
  <c r="AV36" i="166"/>
  <c r="AU36" i="166"/>
  <c r="AT36" i="166"/>
  <c r="AS36" i="166"/>
  <c r="AR36" i="166"/>
  <c r="AQ36" i="166"/>
  <c r="AP36" i="166"/>
  <c r="AO36" i="166"/>
  <c r="AN36" i="166"/>
  <c r="AM36" i="166"/>
  <c r="AL36" i="166"/>
  <c r="AK36" i="166"/>
  <c r="AJ36" i="166"/>
  <c r="AI36" i="166"/>
  <c r="AH36" i="166"/>
  <c r="AG36" i="166"/>
  <c r="AE36" i="166"/>
  <c r="AV35" i="166"/>
  <c r="AU35" i="166"/>
  <c r="AT35" i="166"/>
  <c r="AS35" i="166"/>
  <c r="AR35" i="166"/>
  <c r="AQ35" i="166"/>
  <c r="AP35" i="166"/>
  <c r="AO35" i="166"/>
  <c r="AN35" i="166"/>
  <c r="AM35" i="166"/>
  <c r="AL35" i="166"/>
  <c r="AK35" i="166"/>
  <c r="AJ35" i="166"/>
  <c r="AI35" i="166"/>
  <c r="AH35" i="166"/>
  <c r="AG35" i="166"/>
  <c r="AE35" i="166"/>
  <c r="AV34" i="166"/>
  <c r="AU34" i="166"/>
  <c r="AT34" i="166"/>
  <c r="AS34" i="166"/>
  <c r="AR34" i="166"/>
  <c r="AQ34" i="166"/>
  <c r="AP34" i="166"/>
  <c r="AO34" i="166"/>
  <c r="AN34" i="166"/>
  <c r="AM34" i="166"/>
  <c r="AL34" i="166"/>
  <c r="AK34" i="166"/>
  <c r="AJ34" i="166"/>
  <c r="AI34" i="166"/>
  <c r="AH34" i="166"/>
  <c r="AG34" i="166"/>
  <c r="AE34" i="166"/>
  <c r="AV33" i="166"/>
  <c r="AU33" i="166"/>
  <c r="AT33" i="166"/>
  <c r="AS33" i="166"/>
  <c r="AR33" i="166"/>
  <c r="AQ33" i="166"/>
  <c r="AP33" i="166"/>
  <c r="AO33" i="166"/>
  <c r="AN33" i="166"/>
  <c r="AM33" i="166"/>
  <c r="AL33" i="166"/>
  <c r="AK33" i="166"/>
  <c r="AJ33" i="166"/>
  <c r="AI33" i="166"/>
  <c r="AH33" i="166"/>
  <c r="AG33" i="166"/>
  <c r="AE33" i="166"/>
  <c r="AV32" i="166"/>
  <c r="AU32" i="166"/>
  <c r="AT32" i="166"/>
  <c r="AS32" i="166"/>
  <c r="AR32" i="166"/>
  <c r="AQ32" i="166"/>
  <c r="AP32" i="166"/>
  <c r="AO32" i="166"/>
  <c r="AN32" i="166"/>
  <c r="AM32" i="166"/>
  <c r="AL32" i="166"/>
  <c r="AK32" i="166"/>
  <c r="AJ32" i="166"/>
  <c r="AI32" i="166"/>
  <c r="AH32" i="166"/>
  <c r="AG32" i="166"/>
  <c r="AE32" i="166"/>
  <c r="AV31" i="166"/>
  <c r="AU31" i="166"/>
  <c r="AT31" i="166"/>
  <c r="AS31" i="166"/>
  <c r="AR31" i="166"/>
  <c r="AQ31" i="166"/>
  <c r="AP31" i="166"/>
  <c r="AO31" i="166"/>
  <c r="AN31" i="166"/>
  <c r="AM31" i="166"/>
  <c r="AL31" i="166"/>
  <c r="AK31" i="166"/>
  <c r="AJ31" i="166"/>
  <c r="AI31" i="166"/>
  <c r="AH31" i="166"/>
  <c r="AG31" i="166"/>
  <c r="AE31" i="166"/>
  <c r="AV30" i="166"/>
  <c r="AU30" i="166"/>
  <c r="AT30" i="166"/>
  <c r="AS30" i="166"/>
  <c r="AR30" i="166"/>
  <c r="AQ30" i="166"/>
  <c r="AP30" i="166"/>
  <c r="AO30" i="166"/>
  <c r="AN30" i="166"/>
  <c r="AM30" i="166"/>
  <c r="AL30" i="166"/>
  <c r="AK30" i="166"/>
  <c r="AJ30" i="166"/>
  <c r="AI30" i="166"/>
  <c r="AH30" i="166"/>
  <c r="AG30" i="166"/>
  <c r="AE30" i="166"/>
  <c r="AV29" i="166"/>
  <c r="AU29" i="166"/>
  <c r="AT29" i="166"/>
  <c r="AS29" i="166"/>
  <c r="AR29" i="166"/>
  <c r="AQ29" i="166"/>
  <c r="AP29" i="166"/>
  <c r="AO29" i="166"/>
  <c r="AN29" i="166"/>
  <c r="AM29" i="166"/>
  <c r="AL29" i="166"/>
  <c r="AK29" i="166"/>
  <c r="AJ29" i="166"/>
  <c r="AI29" i="166"/>
  <c r="AH29" i="166"/>
  <c r="AG29" i="166"/>
  <c r="AE29" i="166"/>
  <c r="AV28" i="166"/>
  <c r="AU28" i="166"/>
  <c r="AT28" i="166"/>
  <c r="AS28" i="166"/>
  <c r="AR28" i="166"/>
  <c r="AQ28" i="166"/>
  <c r="AP28" i="166"/>
  <c r="AO28" i="166"/>
  <c r="AN28" i="166"/>
  <c r="AM28" i="166"/>
  <c r="AL28" i="166"/>
  <c r="AK28" i="166"/>
  <c r="AJ28" i="166"/>
  <c r="AI28" i="166"/>
  <c r="AH28" i="166"/>
  <c r="AG28" i="166"/>
  <c r="AE28" i="166"/>
  <c r="AV27" i="166"/>
  <c r="AU27" i="166"/>
  <c r="AT27" i="166"/>
  <c r="AS27" i="166"/>
  <c r="AR27" i="166"/>
  <c r="AQ27" i="166"/>
  <c r="AP27" i="166"/>
  <c r="AO27" i="166"/>
  <c r="AN27" i="166"/>
  <c r="AM27" i="166"/>
  <c r="AL27" i="166"/>
  <c r="AK27" i="166"/>
  <c r="AJ27" i="166"/>
  <c r="AI27" i="166"/>
  <c r="AH27" i="166"/>
  <c r="AG27" i="166"/>
  <c r="AE27" i="166"/>
  <c r="AV25" i="166"/>
  <c r="AU25" i="166"/>
  <c r="AT25" i="166"/>
  <c r="AS25" i="166"/>
  <c r="AR25" i="166"/>
  <c r="AQ25" i="166"/>
  <c r="AP25" i="166"/>
  <c r="AO25" i="166"/>
  <c r="AN25" i="166"/>
  <c r="AM25" i="166"/>
  <c r="AL25" i="166"/>
  <c r="AK25" i="166"/>
  <c r="AJ25" i="166"/>
  <c r="AI25" i="166"/>
  <c r="AH25" i="166"/>
  <c r="AG25" i="166"/>
  <c r="AE25" i="166"/>
  <c r="AV24" i="166"/>
  <c r="AU24" i="166"/>
  <c r="AT24" i="166"/>
  <c r="AS24" i="166"/>
  <c r="AR24" i="166"/>
  <c r="AQ24" i="166"/>
  <c r="AP24" i="166"/>
  <c r="AO24" i="166"/>
  <c r="AN24" i="166"/>
  <c r="AM24" i="166"/>
  <c r="AL24" i="166"/>
  <c r="AK24" i="166"/>
  <c r="AJ24" i="166"/>
  <c r="AI24" i="166"/>
  <c r="AH24" i="166"/>
  <c r="AG24" i="166"/>
  <c r="AE24" i="166"/>
  <c r="AV23" i="166"/>
  <c r="AU23" i="166"/>
  <c r="AT23" i="166"/>
  <c r="AS23" i="166"/>
  <c r="AR23" i="166"/>
  <c r="AQ23" i="166"/>
  <c r="AP23" i="166"/>
  <c r="AO23" i="166"/>
  <c r="AN23" i="166"/>
  <c r="AM23" i="166"/>
  <c r="AL23" i="166"/>
  <c r="AK23" i="166"/>
  <c r="AJ23" i="166"/>
  <c r="AI23" i="166"/>
  <c r="AH23" i="166"/>
  <c r="AG23" i="166"/>
  <c r="AE23" i="166"/>
  <c r="AV22" i="166"/>
  <c r="AU22" i="166"/>
  <c r="AT22" i="166"/>
  <c r="AS22" i="166"/>
  <c r="AR22" i="166"/>
  <c r="AQ22" i="166"/>
  <c r="AP22" i="166"/>
  <c r="AO22" i="166"/>
  <c r="AN22" i="166"/>
  <c r="AM22" i="166"/>
  <c r="AL22" i="166"/>
  <c r="AK22" i="166"/>
  <c r="AJ22" i="166"/>
  <c r="AI22" i="166"/>
  <c r="AH22" i="166"/>
  <c r="AG22" i="166"/>
  <c r="AE22" i="166"/>
  <c r="AV21" i="166"/>
  <c r="AU21" i="166"/>
  <c r="AT21" i="166"/>
  <c r="AS21" i="166"/>
  <c r="AR21" i="166"/>
  <c r="AQ21" i="166"/>
  <c r="AP21" i="166"/>
  <c r="AO21" i="166"/>
  <c r="AN21" i="166"/>
  <c r="AM21" i="166"/>
  <c r="AL21" i="166"/>
  <c r="AK21" i="166"/>
  <c r="AJ21" i="166"/>
  <c r="AI21" i="166"/>
  <c r="AH21" i="166"/>
  <c r="AG21" i="166"/>
  <c r="AE21" i="166"/>
  <c r="AV20" i="166"/>
  <c r="AU20" i="166"/>
  <c r="AT20" i="166"/>
  <c r="AS20" i="166"/>
  <c r="AR20" i="166"/>
  <c r="AQ20" i="166"/>
  <c r="AP20" i="166"/>
  <c r="AO20" i="166"/>
  <c r="AN20" i="166"/>
  <c r="AM20" i="166"/>
  <c r="AL20" i="166"/>
  <c r="AK20" i="166"/>
  <c r="AJ20" i="166"/>
  <c r="AI20" i="166"/>
  <c r="AH20" i="166"/>
  <c r="AG20" i="166"/>
  <c r="AE20" i="166"/>
  <c r="AV19" i="166"/>
  <c r="AU19" i="166"/>
  <c r="AT19" i="166"/>
  <c r="AS19" i="166"/>
  <c r="AR19" i="166"/>
  <c r="AQ19" i="166"/>
  <c r="AP19" i="166"/>
  <c r="AO19" i="166"/>
  <c r="AN19" i="166"/>
  <c r="AM19" i="166"/>
  <c r="AL19" i="166"/>
  <c r="AK19" i="166"/>
  <c r="AJ19" i="166"/>
  <c r="AI19" i="166"/>
  <c r="AH19" i="166"/>
  <c r="AG19" i="166"/>
  <c r="AE19" i="166"/>
  <c r="AV18" i="166"/>
  <c r="AU18" i="166"/>
  <c r="AT18" i="166"/>
  <c r="AS18" i="166"/>
  <c r="AR18" i="166"/>
  <c r="AQ18" i="166"/>
  <c r="AP18" i="166"/>
  <c r="AO18" i="166"/>
  <c r="AN18" i="166"/>
  <c r="AM18" i="166"/>
  <c r="AL18" i="166"/>
  <c r="AK18" i="166"/>
  <c r="AJ18" i="166"/>
  <c r="AI18" i="166"/>
  <c r="AH18" i="166"/>
  <c r="AG18" i="166"/>
  <c r="AE18" i="166"/>
  <c r="AV17" i="166"/>
  <c r="AU17" i="166"/>
  <c r="AT17" i="166"/>
  <c r="AS17" i="166"/>
  <c r="AR17" i="166"/>
  <c r="AQ17" i="166"/>
  <c r="AP17" i="166"/>
  <c r="AO17" i="166"/>
  <c r="AN17" i="166"/>
  <c r="AM17" i="166"/>
  <c r="AL17" i="166"/>
  <c r="AK17" i="166"/>
  <c r="AJ17" i="166"/>
  <c r="AI17" i="166"/>
  <c r="AH17" i="166"/>
  <c r="AG17" i="166"/>
  <c r="AE17" i="166"/>
  <c r="AV16" i="166"/>
  <c r="AU16" i="166"/>
  <c r="AT16" i="166"/>
  <c r="AS16" i="166"/>
  <c r="AR16" i="166"/>
  <c r="AQ16" i="166"/>
  <c r="AP16" i="166"/>
  <c r="AO16" i="166"/>
  <c r="AN16" i="166"/>
  <c r="AM16" i="166"/>
  <c r="AL16" i="166"/>
  <c r="AK16" i="166"/>
  <c r="AJ16" i="166"/>
  <c r="AI16" i="166"/>
  <c r="AH16" i="166"/>
  <c r="AG16" i="166"/>
  <c r="AE16" i="166"/>
  <c r="AV15" i="166"/>
  <c r="AU15" i="166"/>
  <c r="AT15" i="166"/>
  <c r="AS15" i="166"/>
  <c r="AR15" i="166"/>
  <c r="AQ15" i="166"/>
  <c r="AP15" i="166"/>
  <c r="AO15" i="166"/>
  <c r="AN15" i="166"/>
  <c r="AM15" i="166"/>
  <c r="AL15" i="166"/>
  <c r="AK15" i="166"/>
  <c r="AJ15" i="166"/>
  <c r="AI15" i="166"/>
  <c r="AH15" i="166"/>
  <c r="AG15" i="166"/>
  <c r="AE15" i="166"/>
  <c r="AV14" i="166"/>
  <c r="AU14" i="166"/>
  <c r="AT14" i="166"/>
  <c r="AS14" i="166"/>
  <c r="AR14" i="166"/>
  <c r="AQ14" i="166"/>
  <c r="AP14" i="166"/>
  <c r="AO14" i="166"/>
  <c r="AN14" i="166"/>
  <c r="AM14" i="166"/>
  <c r="AL14" i="166"/>
  <c r="AK14" i="166"/>
  <c r="AJ14" i="166"/>
  <c r="AI14" i="166"/>
  <c r="AH14" i="166"/>
  <c r="AG14" i="166"/>
  <c r="AE14" i="166"/>
  <c r="AV13" i="166"/>
  <c r="AU13" i="166"/>
  <c r="AT13" i="166"/>
  <c r="AS13" i="166"/>
  <c r="AR13" i="166"/>
  <c r="AQ13" i="166"/>
  <c r="AP13" i="166"/>
  <c r="AO13" i="166"/>
  <c r="AN13" i="166"/>
  <c r="AM13" i="166"/>
  <c r="AL13" i="166"/>
  <c r="AK13" i="166"/>
  <c r="AJ13" i="166"/>
  <c r="AI13" i="166"/>
  <c r="AH13" i="166"/>
  <c r="AG13" i="166"/>
  <c r="AE13" i="166"/>
  <c r="AV12" i="166"/>
  <c r="AU12" i="166"/>
  <c r="AT12" i="166"/>
  <c r="AS12" i="166"/>
  <c r="AR12" i="166"/>
  <c r="AQ12" i="166"/>
  <c r="AP12" i="166"/>
  <c r="AO12" i="166"/>
  <c r="AN12" i="166"/>
  <c r="AM12" i="166"/>
  <c r="AL12" i="166"/>
  <c r="AK12" i="166"/>
  <c r="AJ12" i="166"/>
  <c r="AI12" i="166"/>
  <c r="AH12" i="166"/>
  <c r="AG12" i="166"/>
  <c r="AE12" i="166"/>
  <c r="AV11" i="166"/>
  <c r="AU11" i="166"/>
  <c r="AT11" i="166"/>
  <c r="AS11" i="166"/>
  <c r="AR11" i="166"/>
  <c r="AQ11" i="166"/>
  <c r="AP11" i="166"/>
  <c r="AO11" i="166"/>
  <c r="AN11" i="166"/>
  <c r="AM11" i="166"/>
  <c r="AL11" i="166"/>
  <c r="AK11" i="166"/>
  <c r="AJ11" i="166"/>
  <c r="AI11" i="166"/>
  <c r="AH11" i="166"/>
  <c r="AG11" i="166"/>
  <c r="AE11" i="166"/>
  <c r="AV10" i="166"/>
  <c r="AU10" i="166"/>
  <c r="AT10" i="166"/>
  <c r="AS10" i="166"/>
  <c r="AR10" i="166"/>
  <c r="AQ10" i="166"/>
  <c r="AP10" i="166"/>
  <c r="AO10" i="166"/>
  <c r="AN10" i="166"/>
  <c r="AM10" i="166"/>
  <c r="AL10" i="166"/>
  <c r="AK10" i="166"/>
  <c r="AJ10" i="166"/>
  <c r="AI10" i="166"/>
  <c r="AH10" i="166"/>
  <c r="AG10" i="166"/>
  <c r="AE10" i="166"/>
  <c r="AV9" i="166"/>
  <c r="AU9" i="166"/>
  <c r="AT9" i="166"/>
  <c r="AS9" i="166"/>
  <c r="AR9" i="166"/>
  <c r="AQ9" i="166"/>
  <c r="AP9" i="166"/>
  <c r="AO9" i="166"/>
  <c r="AN9" i="166"/>
  <c r="AM9" i="166"/>
  <c r="AL9" i="166"/>
  <c r="AK9" i="166"/>
  <c r="AJ9" i="166"/>
  <c r="AI9" i="166"/>
  <c r="AH9" i="166"/>
  <c r="AG9" i="166"/>
  <c r="AE9" i="166"/>
  <c r="AV8" i="166"/>
  <c r="AU8" i="166"/>
  <c r="AT8" i="166"/>
  <c r="AS8" i="166"/>
  <c r="AR8" i="166"/>
  <c r="AQ8" i="166"/>
  <c r="AP8" i="166"/>
  <c r="AO8" i="166"/>
  <c r="AN8" i="166"/>
  <c r="AM8" i="166"/>
  <c r="AL8" i="166"/>
  <c r="AK8" i="166"/>
  <c r="AJ8" i="166"/>
  <c r="AI8" i="166"/>
  <c r="AH8" i="166"/>
  <c r="AG8" i="166"/>
  <c r="AE8" i="166"/>
  <c r="AV7" i="166"/>
  <c r="AU7" i="166"/>
  <c r="AT7" i="166"/>
  <c r="AS7" i="166"/>
  <c r="AR7" i="166"/>
  <c r="AQ7" i="166"/>
  <c r="AP7" i="166"/>
  <c r="AO7" i="166"/>
  <c r="AN7" i="166"/>
  <c r="AM7" i="166"/>
  <c r="AL7" i="166"/>
  <c r="AK7" i="166"/>
  <c r="AJ7" i="166"/>
  <c r="AI7" i="166"/>
  <c r="AH7" i="166"/>
  <c r="AG7" i="166"/>
  <c r="AE7" i="166"/>
  <c r="AV6" i="166"/>
  <c r="AU6" i="166"/>
  <c r="AT6" i="166"/>
  <c r="AS6" i="166"/>
  <c r="AR6" i="166"/>
  <c r="AQ6" i="166"/>
  <c r="AP6" i="166"/>
  <c r="AO6" i="166"/>
  <c r="AN6" i="166"/>
  <c r="AM6" i="166"/>
  <c r="AL6" i="166"/>
  <c r="AK6" i="166"/>
  <c r="AJ6" i="166"/>
  <c r="AI6" i="166"/>
  <c r="AH6" i="166"/>
  <c r="AG6" i="166"/>
  <c r="AE6" i="166"/>
  <c r="D1" i="166"/>
  <c r="X6" i="170" l="1"/>
  <c r="AC6" i="170"/>
  <c r="Y6" i="170"/>
  <c r="AA6" i="170"/>
  <c r="Z6" i="170"/>
  <c r="AB6" i="170"/>
  <c r="Y24" i="173"/>
  <c r="X12" i="173"/>
  <c r="Y11" i="172"/>
  <c r="Y8" i="169"/>
  <c r="X8" i="169"/>
  <c r="Z8" i="169"/>
  <c r="W8" i="169"/>
  <c r="AA8" i="169"/>
  <c r="AC8" i="169" s="1"/>
  <c r="V8" i="169" s="1"/>
  <c r="AB8" i="169"/>
  <c r="Z19" i="169"/>
  <c r="W19" i="169"/>
  <c r="AA19" i="169"/>
  <c r="Y19" i="169"/>
  <c r="X19" i="169"/>
  <c r="AB19" i="169"/>
  <c r="AB22" i="173"/>
  <c r="AB14" i="173"/>
  <c r="X7" i="173"/>
  <c r="AL33" i="173"/>
  <c r="W18" i="169"/>
  <c r="AA18" i="169"/>
  <c r="X18" i="169"/>
  <c r="AB18" i="169"/>
  <c r="Y18" i="169"/>
  <c r="Z18" i="169"/>
  <c r="X29" i="169"/>
  <c r="AB29" i="169"/>
  <c r="AA29" i="169"/>
  <c r="Y29" i="169"/>
  <c r="Z29" i="169"/>
  <c r="W29" i="169"/>
  <c r="Y30" i="169"/>
  <c r="Z30" i="169"/>
  <c r="W30" i="169"/>
  <c r="AA30" i="169"/>
  <c r="X30" i="169"/>
  <c r="AB30" i="169"/>
  <c r="Y28" i="169"/>
  <c r="X28" i="169"/>
  <c r="Z28" i="169"/>
  <c r="AB28" i="169"/>
  <c r="W28" i="169"/>
  <c r="AA28" i="169"/>
  <c r="Z27" i="169"/>
  <c r="W27" i="169"/>
  <c r="AA27" i="169"/>
  <c r="Y27" i="169"/>
  <c r="X27" i="169"/>
  <c r="AB27" i="169"/>
  <c r="W26" i="169"/>
  <c r="AA26" i="169"/>
  <c r="X26" i="169"/>
  <c r="AB26" i="169"/>
  <c r="Y26" i="169"/>
  <c r="Z26" i="169"/>
  <c r="W24" i="169"/>
  <c r="AA24" i="169"/>
  <c r="X24" i="169"/>
  <c r="AB24" i="169"/>
  <c r="Y24" i="169"/>
  <c r="Z24" i="169"/>
  <c r="X23" i="169"/>
  <c r="Y23" i="169"/>
  <c r="Z23" i="169"/>
  <c r="W23" i="169"/>
  <c r="AA23" i="169"/>
  <c r="AB23" i="169"/>
  <c r="X21" i="169"/>
  <c r="AB21" i="169"/>
  <c r="Y21" i="169"/>
  <c r="Z21" i="169"/>
  <c r="W21" i="169"/>
  <c r="AA21" i="169"/>
  <c r="Y20" i="169"/>
  <c r="X20" i="169"/>
  <c r="Z20" i="169"/>
  <c r="AB20" i="169"/>
  <c r="W20" i="169"/>
  <c r="AA20" i="169"/>
  <c r="X17" i="169"/>
  <c r="AB17" i="169"/>
  <c r="Y17" i="169"/>
  <c r="Z17" i="169"/>
  <c r="W17" i="169"/>
  <c r="AA17" i="169"/>
  <c r="Y16" i="169"/>
  <c r="AB16" i="169"/>
  <c r="Z16" i="169"/>
  <c r="X16" i="169"/>
  <c r="W16" i="169"/>
  <c r="AA16" i="169"/>
  <c r="Z15" i="169"/>
  <c r="W15" i="169"/>
  <c r="AA15" i="169"/>
  <c r="X15" i="169"/>
  <c r="AB15" i="169"/>
  <c r="Y15" i="169"/>
  <c r="W14" i="169"/>
  <c r="AA14" i="169"/>
  <c r="Z14" i="169"/>
  <c r="X14" i="169"/>
  <c r="AB14" i="169"/>
  <c r="Y14" i="169"/>
  <c r="X13" i="169"/>
  <c r="AB13" i="169"/>
  <c r="AA13" i="169"/>
  <c r="Y13" i="169"/>
  <c r="W13" i="169"/>
  <c r="Z13" i="169"/>
  <c r="Y12" i="169"/>
  <c r="X12" i="169"/>
  <c r="Z12" i="169"/>
  <c r="AA12" i="169"/>
  <c r="AB12" i="169"/>
  <c r="W12" i="169"/>
  <c r="Y10" i="169"/>
  <c r="Z10" i="169"/>
  <c r="W10" i="169"/>
  <c r="AA10" i="169"/>
  <c r="X10" i="169"/>
  <c r="AB10" i="169"/>
  <c r="Z9" i="169"/>
  <c r="Y9" i="169"/>
  <c r="W9" i="169"/>
  <c r="AA9" i="169"/>
  <c r="X9" i="169"/>
  <c r="AB9" i="169"/>
  <c r="Z7" i="169"/>
  <c r="W7" i="169"/>
  <c r="X7" i="169"/>
  <c r="AB7" i="169"/>
  <c r="Y7" i="169"/>
  <c r="AA7" i="169"/>
  <c r="W9" i="167"/>
  <c r="X17" i="167"/>
  <c r="Y16" i="173"/>
  <c r="AB9" i="173"/>
  <c r="Z26" i="173"/>
  <c r="AB23" i="173"/>
  <c r="W22" i="173"/>
  <c r="AW20" i="173"/>
  <c r="Z18" i="173"/>
  <c r="AB15" i="173"/>
  <c r="AW12" i="173"/>
  <c r="W11" i="173"/>
  <c r="AA10" i="173"/>
  <c r="W10" i="173"/>
  <c r="AA7" i="173"/>
  <c r="AA6" i="173"/>
  <c r="X14" i="168"/>
  <c r="AP44" i="168"/>
  <c r="X6" i="168"/>
  <c r="X10" i="167"/>
  <c r="AB10" i="168"/>
  <c r="AW32" i="169"/>
  <c r="AW7" i="169"/>
  <c r="Z8" i="173"/>
  <c r="X9" i="173"/>
  <c r="X11" i="173"/>
  <c r="Y12" i="173"/>
  <c r="AW13" i="173"/>
  <c r="W14" i="173"/>
  <c r="AW21" i="173"/>
  <c r="AB6" i="173"/>
  <c r="Z7" i="173"/>
  <c r="X8" i="173"/>
  <c r="AB11" i="173"/>
  <c r="AB12" i="173"/>
  <c r="Z14" i="173"/>
  <c r="Y17" i="173"/>
  <c r="AO36" i="173"/>
  <c r="Y20" i="173"/>
  <c r="Z22" i="173"/>
  <c r="Y25" i="173"/>
  <c r="AA8" i="173"/>
  <c r="Y9" i="173"/>
  <c r="Z10" i="173"/>
  <c r="Y13" i="173"/>
  <c r="AW16" i="173"/>
  <c r="Y21" i="173"/>
  <c r="AW24" i="173"/>
  <c r="Z6" i="173"/>
  <c r="AM35" i="173"/>
  <c r="AM36" i="173"/>
  <c r="AM32" i="173"/>
  <c r="AM39" i="173"/>
  <c r="AM33" i="173"/>
  <c r="AM37" i="173"/>
  <c r="AM34" i="173"/>
  <c r="AM38" i="173"/>
  <c r="AU35" i="173"/>
  <c r="AU36" i="173"/>
  <c r="AU32" i="173"/>
  <c r="AU39" i="173"/>
  <c r="AU33" i="173"/>
  <c r="AU38" i="173"/>
  <c r="AU37" i="173"/>
  <c r="AU34" i="173"/>
  <c r="AA19" i="173"/>
  <c r="W19" i="173"/>
  <c r="Z19" i="173"/>
  <c r="Y19" i="173"/>
  <c r="AW19" i="173"/>
  <c r="AI38" i="173"/>
  <c r="W6" i="173"/>
  <c r="AJ36" i="173"/>
  <c r="AJ32" i="173"/>
  <c r="AJ39" i="173"/>
  <c r="AJ33" i="173"/>
  <c r="AJ38" i="173"/>
  <c r="AJ37" i="173"/>
  <c r="AJ34" i="173"/>
  <c r="AN36" i="173"/>
  <c r="AN32" i="173"/>
  <c r="AN39" i="173"/>
  <c r="AN33" i="173"/>
  <c r="AN38" i="173"/>
  <c r="AN37" i="173"/>
  <c r="AN34" i="173"/>
  <c r="AN35" i="173"/>
  <c r="AR36" i="173"/>
  <c r="AR32" i="173"/>
  <c r="AR39" i="173"/>
  <c r="AR33" i="173"/>
  <c r="AR38" i="173"/>
  <c r="AR37" i="173"/>
  <c r="AR34" i="173"/>
  <c r="AR35" i="173"/>
  <c r="AV36" i="173"/>
  <c r="AV32" i="173"/>
  <c r="AV39" i="173"/>
  <c r="AV33" i="173"/>
  <c r="AV38" i="173"/>
  <c r="AV37" i="173"/>
  <c r="AV34" i="173"/>
  <c r="AV35" i="173"/>
  <c r="Y8" i="173"/>
  <c r="AW10" i="173"/>
  <c r="Z13" i="173"/>
  <c r="AB13" i="173"/>
  <c r="AA14" i="173"/>
  <c r="Y14" i="173"/>
  <c r="AW18" i="173"/>
  <c r="X19" i="173"/>
  <c r="AB20" i="173"/>
  <c r="X20" i="173"/>
  <c r="Z21" i="173"/>
  <c r="AB21" i="173"/>
  <c r="AA22" i="173"/>
  <c r="Y22" i="173"/>
  <c r="AW26" i="173"/>
  <c r="AJ35" i="173"/>
  <c r="AQ35" i="173"/>
  <c r="AQ36" i="173"/>
  <c r="AQ32" i="173"/>
  <c r="AQ39" i="173"/>
  <c r="AQ33" i="173"/>
  <c r="AQ38" i="173"/>
  <c r="X6" i="173"/>
  <c r="AG39" i="173"/>
  <c r="AG33" i="173"/>
  <c r="AG38" i="173"/>
  <c r="AG37" i="173"/>
  <c r="AG34" i="173"/>
  <c r="AG35" i="173"/>
  <c r="AG36" i="173"/>
  <c r="AG32" i="173"/>
  <c r="AW6" i="173"/>
  <c r="AK39" i="173"/>
  <c r="AK33" i="173"/>
  <c r="AK38" i="173"/>
  <c r="AK37" i="173"/>
  <c r="AK34" i="173"/>
  <c r="AK35" i="173"/>
  <c r="AK36" i="173"/>
  <c r="AK32" i="173"/>
  <c r="AO39" i="173"/>
  <c r="AO33" i="173"/>
  <c r="AO38" i="173"/>
  <c r="AO37" i="173"/>
  <c r="AO34" i="173"/>
  <c r="AO35" i="173"/>
  <c r="AS39" i="173"/>
  <c r="AS33" i="173"/>
  <c r="AS38" i="173"/>
  <c r="AS37" i="173"/>
  <c r="AS34" i="173"/>
  <c r="AS35" i="173"/>
  <c r="AS36" i="173"/>
  <c r="AS32" i="173"/>
  <c r="Y7" i="173"/>
  <c r="AW7" i="173"/>
  <c r="AW8" i="173"/>
  <c r="Z9" i="173"/>
  <c r="AB10" i="173"/>
  <c r="Z11" i="173"/>
  <c r="Y11" i="173"/>
  <c r="AW11" i="173"/>
  <c r="AA15" i="173"/>
  <c r="W15" i="173"/>
  <c r="Z15" i="173"/>
  <c r="Y15" i="173"/>
  <c r="AW15" i="173"/>
  <c r="AW17" i="173"/>
  <c r="W18" i="173"/>
  <c r="AB18" i="173"/>
  <c r="AB19" i="173"/>
  <c r="AA23" i="173"/>
  <c r="W23" i="173"/>
  <c r="Z23" i="173"/>
  <c r="Y23" i="173"/>
  <c r="AW23" i="173"/>
  <c r="AW25" i="173"/>
  <c r="W26" i="173"/>
  <c r="AB26" i="173"/>
  <c r="AI35" i="173"/>
  <c r="AI36" i="173"/>
  <c r="AI32" i="173"/>
  <c r="AI39" i="173"/>
  <c r="AI33" i="173"/>
  <c r="AI37" i="173"/>
  <c r="AI34" i="173"/>
  <c r="Y6" i="173"/>
  <c r="AH38" i="173"/>
  <c r="AH37" i="173"/>
  <c r="AH34" i="173"/>
  <c r="AH35" i="173"/>
  <c r="AH36" i="173"/>
  <c r="AH32" i="173"/>
  <c r="AH39" i="173"/>
  <c r="AH33" i="173"/>
  <c r="AL38" i="173"/>
  <c r="AL37" i="173"/>
  <c r="AL34" i="173"/>
  <c r="AL35" i="173"/>
  <c r="AL36" i="173"/>
  <c r="AL32" i="173"/>
  <c r="AP38" i="173"/>
  <c r="AP37" i="173"/>
  <c r="AP34" i="173"/>
  <c r="AP35" i="173"/>
  <c r="AP36" i="173"/>
  <c r="AP32" i="173"/>
  <c r="AP39" i="173"/>
  <c r="AP33" i="173"/>
  <c r="AT38" i="173"/>
  <c r="AT37" i="173"/>
  <c r="AT34" i="173"/>
  <c r="AT35" i="173"/>
  <c r="AT36" i="173"/>
  <c r="AT32" i="173"/>
  <c r="AT39" i="173"/>
  <c r="AT33" i="173"/>
  <c r="W7" i="173"/>
  <c r="AB7" i="173"/>
  <c r="W8" i="173"/>
  <c r="AB8" i="173"/>
  <c r="AW9" i="173"/>
  <c r="AA9" i="173"/>
  <c r="W9" i="173"/>
  <c r="Y10" i="173"/>
  <c r="AA11" i="173"/>
  <c r="AW14" i="173"/>
  <c r="X15" i="173"/>
  <c r="AB16" i="173"/>
  <c r="X16" i="173"/>
  <c r="Z17" i="173"/>
  <c r="AB17" i="173"/>
  <c r="AA18" i="173"/>
  <c r="Y18" i="173"/>
  <c r="AW22" i="173"/>
  <c r="X23" i="173"/>
  <c r="AB24" i="173"/>
  <c r="X24" i="173"/>
  <c r="Z25" i="173"/>
  <c r="AB25" i="173"/>
  <c r="AA26" i="173"/>
  <c r="Y26" i="173"/>
  <c r="AO32" i="173"/>
  <c r="AQ34" i="173"/>
  <c r="AQ37" i="173"/>
  <c r="AL39" i="173"/>
  <c r="X10" i="173"/>
  <c r="Z12" i="173"/>
  <c r="W13" i="173"/>
  <c r="AA13" i="173"/>
  <c r="X14" i="173"/>
  <c r="Z16" i="173"/>
  <c r="W17" i="173"/>
  <c r="AA17" i="173"/>
  <c r="X18" i="173"/>
  <c r="Z20" i="173"/>
  <c r="W21" i="173"/>
  <c r="AA21" i="173"/>
  <c r="X22" i="173"/>
  <c r="Z24" i="173"/>
  <c r="W25" i="173"/>
  <c r="AA25" i="173"/>
  <c r="X26" i="173"/>
  <c r="W12" i="173"/>
  <c r="AA12" i="173"/>
  <c r="X13" i="173"/>
  <c r="W16" i="173"/>
  <c r="AA16" i="173"/>
  <c r="X17" i="173"/>
  <c r="W20" i="173"/>
  <c r="AA20" i="173"/>
  <c r="X21" i="173"/>
  <c r="W24" i="173"/>
  <c r="AA24" i="173"/>
  <c r="X25" i="173"/>
  <c r="Y7" i="172"/>
  <c r="Y8" i="172"/>
  <c r="Y15" i="172"/>
  <c r="AB6" i="172"/>
  <c r="AA9" i="172"/>
  <c r="Z8" i="172"/>
  <c r="AB10" i="172"/>
  <c r="AW11" i="172"/>
  <c r="AW7" i="172"/>
  <c r="Z9" i="172"/>
  <c r="Y13" i="172"/>
  <c r="AW15" i="172"/>
  <c r="AK20" i="172"/>
  <c r="AK23" i="172"/>
  <c r="AK17" i="172"/>
  <c r="AK22" i="172"/>
  <c r="AK21" i="172"/>
  <c r="AK18" i="172"/>
  <c r="AK19" i="172"/>
  <c r="AK16" i="172"/>
  <c r="AS20" i="172"/>
  <c r="AS23" i="172"/>
  <c r="AS17" i="172"/>
  <c r="AS22" i="172"/>
  <c r="AS21" i="172"/>
  <c r="AS18" i="172"/>
  <c r="AS16" i="172"/>
  <c r="AS19" i="172"/>
  <c r="AW6" i="172"/>
  <c r="AA14" i="172"/>
  <c r="W14" i="172"/>
  <c r="Z14" i="172"/>
  <c r="Y14" i="172"/>
  <c r="AW14" i="172"/>
  <c r="X6" i="172"/>
  <c r="AB7" i="172"/>
  <c r="X7" i="172"/>
  <c r="AA7" i="172"/>
  <c r="W7" i="172"/>
  <c r="AT20" i="172"/>
  <c r="AW13" i="172"/>
  <c r="X14" i="172"/>
  <c r="AB15" i="172"/>
  <c r="X15" i="172"/>
  <c r="AA15" i="172"/>
  <c r="W15" i="172"/>
  <c r="AM23" i="172"/>
  <c r="AU17" i="172"/>
  <c r="AB8" i="172"/>
  <c r="X8" i="172"/>
  <c r="AI23" i="172"/>
  <c r="AQ17" i="172"/>
  <c r="Y9" i="172"/>
  <c r="AJ21" i="172"/>
  <c r="AJ18" i="172"/>
  <c r="AV22" i="172"/>
  <c r="Y12" i="172"/>
  <c r="W13" i="172"/>
  <c r="Z13" i="172"/>
  <c r="AB14" i="172"/>
  <c r="AG20" i="172"/>
  <c r="AG23" i="172"/>
  <c r="AG17" i="172"/>
  <c r="AG22" i="172"/>
  <c r="AG21" i="172"/>
  <c r="AG18" i="172"/>
  <c r="AA6" i="172"/>
  <c r="W6" i="172"/>
  <c r="AG19" i="172"/>
  <c r="Z6" i="172"/>
  <c r="AG16" i="172"/>
  <c r="Y6" i="172"/>
  <c r="AO20" i="172"/>
  <c r="AO23" i="172"/>
  <c r="AO17" i="172"/>
  <c r="AO22" i="172"/>
  <c r="AO21" i="172"/>
  <c r="AO18" i="172"/>
  <c r="AO16" i="172"/>
  <c r="AO19" i="172"/>
  <c r="AB12" i="172"/>
  <c r="X12" i="172"/>
  <c r="AA10" i="172"/>
  <c r="W10" i="172"/>
  <c r="Z10" i="172"/>
  <c r="Y10" i="172"/>
  <c r="AE23" i="172"/>
  <c r="AJ22" i="172"/>
  <c r="AN22" i="172"/>
  <c r="AR21" i="172"/>
  <c r="AW9" i="172"/>
  <c r="X10" i="172"/>
  <c r="AB11" i="172"/>
  <c r="X11" i="172"/>
  <c r="AA11" i="172"/>
  <c r="W11" i="172"/>
  <c r="Z12" i="172"/>
  <c r="AA13" i="172"/>
  <c r="AH23" i="172"/>
  <c r="AH17" i="172"/>
  <c r="AH22" i="172"/>
  <c r="AH21" i="172"/>
  <c r="AH18" i="172"/>
  <c r="AH19" i="172"/>
  <c r="AH16" i="172"/>
  <c r="AL23" i="172"/>
  <c r="AL17" i="172"/>
  <c r="AL22" i="172"/>
  <c r="AL21" i="172"/>
  <c r="AL18" i="172"/>
  <c r="AL19" i="172"/>
  <c r="AL16" i="172"/>
  <c r="AP23" i="172"/>
  <c r="AP17" i="172"/>
  <c r="AP22" i="172"/>
  <c r="AP21" i="172"/>
  <c r="AP18" i="172"/>
  <c r="AP19" i="172"/>
  <c r="AP16" i="172"/>
  <c r="AT23" i="172"/>
  <c r="AT17" i="172"/>
  <c r="AT22" i="172"/>
  <c r="AT21" i="172"/>
  <c r="AT18" i="172"/>
  <c r="AT19" i="172"/>
  <c r="AT16" i="172"/>
  <c r="Z7" i="172"/>
  <c r="W8" i="172"/>
  <c r="AA8" i="172"/>
  <c r="X9" i="172"/>
  <c r="AB9" i="172"/>
  <c r="Z11" i="172"/>
  <c r="W12" i="172"/>
  <c r="AA12" i="172"/>
  <c r="X13" i="172"/>
  <c r="AB13" i="172"/>
  <c r="Z15" i="172"/>
  <c r="AN18" i="172"/>
  <c r="AH20" i="172"/>
  <c r="AN21" i="172"/>
  <c r="AI22" i="172"/>
  <c r="AI21" i="172"/>
  <c r="AI18" i="172"/>
  <c r="AI19" i="172"/>
  <c r="AI16" i="172"/>
  <c r="AI20" i="172"/>
  <c r="AM22" i="172"/>
  <c r="AM21" i="172"/>
  <c r="AM18" i="172"/>
  <c r="AM19" i="172"/>
  <c r="AM16" i="172"/>
  <c r="AM20" i="172"/>
  <c r="AQ22" i="172"/>
  <c r="AQ21" i="172"/>
  <c r="AQ18" i="172"/>
  <c r="AQ19" i="172"/>
  <c r="AQ16" i="172"/>
  <c r="AQ20" i="172"/>
  <c r="AU22" i="172"/>
  <c r="AU21" i="172"/>
  <c r="AU18" i="172"/>
  <c r="AU19" i="172"/>
  <c r="AU16" i="172"/>
  <c r="AU20" i="172"/>
  <c r="AW8" i="172"/>
  <c r="AW12" i="172"/>
  <c r="AI17" i="172"/>
  <c r="AR18" i="172"/>
  <c r="AL20" i="172"/>
  <c r="AQ23" i="172"/>
  <c r="AE22" i="172"/>
  <c r="AE21" i="172"/>
  <c r="AE18" i="172"/>
  <c r="AE19" i="172"/>
  <c r="AE20" i="172"/>
  <c r="AJ19" i="172"/>
  <c r="AJ16" i="172"/>
  <c r="AJ20" i="172"/>
  <c r="AJ23" i="172"/>
  <c r="AJ17" i="172"/>
  <c r="AN19" i="172"/>
  <c r="AN16" i="172"/>
  <c r="AN20" i="172"/>
  <c r="AN23" i="172"/>
  <c r="AN17" i="172"/>
  <c r="AR19" i="172"/>
  <c r="AR16" i="172"/>
  <c r="AR20" i="172"/>
  <c r="AR23" i="172"/>
  <c r="AR17" i="172"/>
  <c r="AV19" i="172"/>
  <c r="AV16" i="172"/>
  <c r="AV20" i="172"/>
  <c r="AV23" i="172"/>
  <c r="AV17" i="172"/>
  <c r="AM17" i="172"/>
  <c r="AV18" i="172"/>
  <c r="AP20" i="172"/>
  <c r="AV21" i="172"/>
  <c r="AR22" i="172"/>
  <c r="AU23" i="172"/>
  <c r="AW6" i="171"/>
  <c r="X6" i="171"/>
  <c r="AI44" i="171"/>
  <c r="AL39" i="171"/>
  <c r="AE43" i="171"/>
  <c r="AJ41" i="171"/>
  <c r="AB6" i="171"/>
  <c r="AO45" i="171"/>
  <c r="AO39" i="171"/>
  <c r="AO44" i="171"/>
  <c r="AO43" i="171"/>
  <c r="AO40" i="171"/>
  <c r="AO41" i="171"/>
  <c r="AO38" i="171"/>
  <c r="AO42" i="171"/>
  <c r="Y6" i="171"/>
  <c r="AH44" i="171"/>
  <c r="AH43" i="171"/>
  <c r="AH40" i="171"/>
  <c r="AH41" i="171"/>
  <c r="AH38" i="171"/>
  <c r="AH42" i="171"/>
  <c r="AH45" i="171"/>
  <c r="AH39" i="171"/>
  <c r="AL44" i="171"/>
  <c r="AL43" i="171"/>
  <c r="AL40" i="171"/>
  <c r="AL41" i="171"/>
  <c r="AL38" i="171"/>
  <c r="AL42" i="171"/>
  <c r="AP44" i="171"/>
  <c r="AP43" i="171"/>
  <c r="AP40" i="171"/>
  <c r="AP41" i="171"/>
  <c r="AP38" i="171"/>
  <c r="AP42" i="171"/>
  <c r="AP45" i="171"/>
  <c r="AP39" i="171"/>
  <c r="AT44" i="171"/>
  <c r="AT43" i="171"/>
  <c r="AT40" i="171"/>
  <c r="AT41" i="171"/>
  <c r="AT38" i="171"/>
  <c r="AT42" i="171"/>
  <c r="AT45" i="171"/>
  <c r="AT39" i="171"/>
  <c r="AE40" i="171"/>
  <c r="AK45" i="171"/>
  <c r="AK39" i="171"/>
  <c r="AK44" i="171"/>
  <c r="AK43" i="171"/>
  <c r="AK40" i="171"/>
  <c r="AK41" i="171"/>
  <c r="AK38" i="171"/>
  <c r="AK42" i="171"/>
  <c r="AI41" i="171"/>
  <c r="AI38" i="171"/>
  <c r="AI42" i="171"/>
  <c r="AI45" i="171"/>
  <c r="AI39" i="171"/>
  <c r="AI43" i="171"/>
  <c r="AI40" i="171"/>
  <c r="AM41" i="171"/>
  <c r="AM38" i="171"/>
  <c r="AM42" i="171"/>
  <c r="AM45" i="171"/>
  <c r="AM39" i="171"/>
  <c r="AM43" i="171"/>
  <c r="AM40" i="171"/>
  <c r="AM44" i="171"/>
  <c r="AU41" i="171"/>
  <c r="AU38" i="171"/>
  <c r="AU42" i="171"/>
  <c r="AU45" i="171"/>
  <c r="AU39" i="171"/>
  <c r="AU44" i="171"/>
  <c r="AU43" i="171"/>
  <c r="AU40" i="171"/>
  <c r="AG45" i="171"/>
  <c r="AG39" i="171"/>
  <c r="AG44" i="171"/>
  <c r="AG43" i="171"/>
  <c r="AG40" i="171"/>
  <c r="AG41" i="171"/>
  <c r="AG38" i="171"/>
  <c r="AG42" i="171"/>
  <c r="AS45" i="171"/>
  <c r="AS39" i="171"/>
  <c r="AS44" i="171"/>
  <c r="AS43" i="171"/>
  <c r="AS40" i="171"/>
  <c r="AS41" i="171"/>
  <c r="AS38" i="171"/>
  <c r="AS42" i="171"/>
  <c r="Z6" i="171"/>
  <c r="AQ41" i="171"/>
  <c r="AQ38" i="171"/>
  <c r="AQ42" i="171"/>
  <c r="AQ45" i="171"/>
  <c r="AQ39" i="171"/>
  <c r="AQ44" i="171"/>
  <c r="W6" i="171"/>
  <c r="AA6" i="171"/>
  <c r="AE41" i="171"/>
  <c r="AE42" i="171"/>
  <c r="AE45" i="171"/>
  <c r="AE44" i="171"/>
  <c r="AJ42" i="171"/>
  <c r="AJ45" i="171"/>
  <c r="AJ39" i="171"/>
  <c r="AJ44" i="171"/>
  <c r="AJ43" i="171"/>
  <c r="AJ40" i="171"/>
  <c r="AJ38" i="171"/>
  <c r="AN42" i="171"/>
  <c r="AN45" i="171"/>
  <c r="AN39" i="171"/>
  <c r="AN44" i="171"/>
  <c r="AN43" i="171"/>
  <c r="AN40" i="171"/>
  <c r="AN41" i="171"/>
  <c r="AR42" i="171"/>
  <c r="AR45" i="171"/>
  <c r="AR39" i="171"/>
  <c r="AR44" i="171"/>
  <c r="AR43" i="171"/>
  <c r="AR40" i="171"/>
  <c r="AR41" i="171"/>
  <c r="AR38" i="171"/>
  <c r="AV42" i="171"/>
  <c r="AV45" i="171"/>
  <c r="AV39" i="171"/>
  <c r="AV44" i="171"/>
  <c r="AV43" i="171"/>
  <c r="AV40" i="171"/>
  <c r="AV41" i="171"/>
  <c r="AV38" i="171"/>
  <c r="AN38" i="171"/>
  <c r="AQ40" i="171"/>
  <c r="AQ43" i="171"/>
  <c r="AL45" i="171"/>
  <c r="AK24" i="170"/>
  <c r="AW28" i="170"/>
  <c r="AK27" i="170"/>
  <c r="AP26" i="170"/>
  <c r="AP22" i="170"/>
  <c r="AP29" i="170"/>
  <c r="AP23" i="170"/>
  <c r="AP28" i="170"/>
  <c r="AP27" i="170"/>
  <c r="AP24" i="170"/>
  <c r="AI29" i="170"/>
  <c r="AI23" i="170"/>
  <c r="AI28" i="170"/>
  <c r="AI27" i="170"/>
  <c r="AI24" i="170"/>
  <c r="AI25" i="170"/>
  <c r="AI26" i="170"/>
  <c r="AI22" i="170"/>
  <c r="AM29" i="170"/>
  <c r="AM23" i="170"/>
  <c r="AM28" i="170"/>
  <c r="AM27" i="170"/>
  <c r="AM24" i="170"/>
  <c r="AM25" i="170"/>
  <c r="AM26" i="170"/>
  <c r="AM22" i="170"/>
  <c r="AQ29" i="170"/>
  <c r="AQ23" i="170"/>
  <c r="AQ28" i="170"/>
  <c r="AQ27" i="170"/>
  <c r="AQ24" i="170"/>
  <c r="AQ25" i="170"/>
  <c r="AQ26" i="170"/>
  <c r="AQ22" i="170"/>
  <c r="AU29" i="170"/>
  <c r="AU23" i="170"/>
  <c r="AU28" i="170"/>
  <c r="AU27" i="170"/>
  <c r="AU24" i="170"/>
  <c r="AU25" i="170"/>
  <c r="AL26" i="170"/>
  <c r="AL22" i="170"/>
  <c r="AL29" i="170"/>
  <c r="AL23" i="170"/>
  <c r="AL28" i="170"/>
  <c r="AL27" i="170"/>
  <c r="AL24" i="170"/>
  <c r="AL25" i="170"/>
  <c r="AJ28" i="170"/>
  <c r="AJ27" i="170"/>
  <c r="AJ24" i="170"/>
  <c r="AJ25" i="170"/>
  <c r="AJ26" i="170"/>
  <c r="AJ22" i="170"/>
  <c r="AJ23" i="170"/>
  <c r="AN28" i="170"/>
  <c r="AN27" i="170"/>
  <c r="AN24" i="170"/>
  <c r="AN25" i="170"/>
  <c r="AN26" i="170"/>
  <c r="AN22" i="170"/>
  <c r="AN23" i="170"/>
  <c r="AN29" i="170"/>
  <c r="AR28" i="170"/>
  <c r="AR27" i="170"/>
  <c r="AR24" i="170"/>
  <c r="AR25" i="170"/>
  <c r="AR26" i="170"/>
  <c r="AR22" i="170"/>
  <c r="AR29" i="170"/>
  <c r="AV28" i="170"/>
  <c r="AV27" i="170"/>
  <c r="AV24" i="170"/>
  <c r="AV25" i="170"/>
  <c r="AV26" i="170"/>
  <c r="AV22" i="170"/>
  <c r="AV29" i="170"/>
  <c r="AV23" i="170"/>
  <c r="AU22" i="170"/>
  <c r="AU26" i="170"/>
  <c r="AH26" i="170"/>
  <c r="AH22" i="170"/>
  <c r="AH29" i="170"/>
  <c r="AH23" i="170"/>
  <c r="AH28" i="170"/>
  <c r="AH27" i="170"/>
  <c r="AH24" i="170"/>
  <c r="AH25" i="170"/>
  <c r="AT26" i="170"/>
  <c r="AT22" i="170"/>
  <c r="AT29" i="170"/>
  <c r="AT23" i="170"/>
  <c r="AT28" i="170"/>
  <c r="AT27" i="170"/>
  <c r="AT24" i="170"/>
  <c r="AT25" i="170"/>
  <c r="AP25" i="170"/>
  <c r="AF28" i="170"/>
  <c r="AF27" i="170"/>
  <c r="AF24" i="170"/>
  <c r="AF25" i="170"/>
  <c r="AF26" i="170"/>
  <c r="AF29" i="170"/>
  <c r="AK25" i="170"/>
  <c r="AK26" i="170"/>
  <c r="AK22" i="170"/>
  <c r="AK29" i="170"/>
  <c r="AK23" i="170"/>
  <c r="AK28" i="170"/>
  <c r="AO25" i="170"/>
  <c r="AO26" i="170"/>
  <c r="AO22" i="170"/>
  <c r="AO29" i="170"/>
  <c r="AO23" i="170"/>
  <c r="AO28" i="170"/>
  <c r="AO27" i="170"/>
  <c r="AO24" i="170"/>
  <c r="AS25" i="170"/>
  <c r="AS26" i="170"/>
  <c r="AS22" i="170"/>
  <c r="AS29" i="170"/>
  <c r="AS23" i="170"/>
  <c r="AS28" i="170"/>
  <c r="AS27" i="170"/>
  <c r="AS24" i="170"/>
  <c r="AW25" i="170"/>
  <c r="AW26" i="170"/>
  <c r="AW22" i="170"/>
  <c r="AW29" i="170"/>
  <c r="AW23" i="170"/>
  <c r="AW27" i="170"/>
  <c r="AW24" i="170"/>
  <c r="AR23" i="170"/>
  <c r="AJ29" i="170"/>
  <c r="Y6" i="169"/>
  <c r="AW16" i="169"/>
  <c r="AW20" i="169"/>
  <c r="AW24" i="169"/>
  <c r="AW27" i="169"/>
  <c r="AW29" i="169"/>
  <c r="AS41" i="169"/>
  <c r="AW14" i="169"/>
  <c r="AV43" i="169"/>
  <c r="AB6" i="169"/>
  <c r="AQ38" i="169"/>
  <c r="AR39" i="169"/>
  <c r="AW9" i="169"/>
  <c r="AW12" i="169"/>
  <c r="AH44" i="169"/>
  <c r="AH43" i="169"/>
  <c r="AH42" i="169"/>
  <c r="AH39" i="169"/>
  <c r="AH40" i="169"/>
  <c r="AH41" i="169"/>
  <c r="AH38" i="169"/>
  <c r="AH37" i="169"/>
  <c r="AL44" i="169"/>
  <c r="AL43" i="169"/>
  <c r="AL42" i="169"/>
  <c r="AL39" i="169"/>
  <c r="AL40" i="169"/>
  <c r="AL41" i="169"/>
  <c r="AL38" i="169"/>
  <c r="AL37" i="169"/>
  <c r="AT44" i="169"/>
  <c r="AT43" i="169"/>
  <c r="AT42" i="169"/>
  <c r="AT39" i="169"/>
  <c r="AT40" i="169"/>
  <c r="AT41" i="169"/>
  <c r="AT38" i="169"/>
  <c r="Z6" i="169"/>
  <c r="AI43" i="169"/>
  <c r="AI40" i="169"/>
  <c r="AI41" i="169"/>
  <c r="AI37" i="169"/>
  <c r="AI39" i="169"/>
  <c r="AM43" i="169"/>
  <c r="AM40" i="169"/>
  <c r="AM41" i="169"/>
  <c r="AM37" i="169"/>
  <c r="AM42" i="169"/>
  <c r="AM38" i="169"/>
  <c r="AM44" i="169"/>
  <c r="AM39" i="169"/>
  <c r="AQ43" i="169"/>
  <c r="AQ40" i="169"/>
  <c r="AQ41" i="169"/>
  <c r="AQ37" i="169"/>
  <c r="AQ39" i="169"/>
  <c r="AQ44" i="169"/>
  <c r="AU43" i="169"/>
  <c r="AU40" i="169"/>
  <c r="AU41" i="169"/>
  <c r="AU37" i="169"/>
  <c r="AU44" i="169"/>
  <c r="AU42" i="169"/>
  <c r="AU38" i="169"/>
  <c r="AU39" i="169"/>
  <c r="W6" i="169"/>
  <c r="AA6" i="169"/>
  <c r="AP44" i="169"/>
  <c r="AP43" i="169"/>
  <c r="AP42" i="169"/>
  <c r="AP39" i="169"/>
  <c r="AP40" i="169"/>
  <c r="AP41" i="169"/>
  <c r="AP38" i="169"/>
  <c r="AP37" i="169"/>
  <c r="AW13" i="169"/>
  <c r="AQ42" i="169"/>
  <c r="AE43" i="169"/>
  <c r="AE40" i="169"/>
  <c r="AE41" i="169"/>
  <c r="AE44" i="169"/>
  <c r="AE42" i="169"/>
  <c r="AE39" i="169"/>
  <c r="AJ41" i="169"/>
  <c r="AJ37" i="169"/>
  <c r="AJ44" i="169"/>
  <c r="AJ38" i="169"/>
  <c r="AJ40" i="169"/>
  <c r="AJ43" i="169"/>
  <c r="AJ42" i="169"/>
  <c r="AN41" i="169"/>
  <c r="AN37" i="169"/>
  <c r="AN44" i="169"/>
  <c r="AN38" i="169"/>
  <c r="AN42" i="169"/>
  <c r="AN43" i="169"/>
  <c r="AN39" i="169"/>
  <c r="AN40" i="169"/>
  <c r="AR41" i="169"/>
  <c r="AR37" i="169"/>
  <c r="AR44" i="169"/>
  <c r="AR38" i="169"/>
  <c r="AR43" i="169"/>
  <c r="AR40" i="169"/>
  <c r="AR42" i="169"/>
  <c r="AV41" i="169"/>
  <c r="AV37" i="169"/>
  <c r="AV44" i="169"/>
  <c r="AV38" i="169"/>
  <c r="AV42" i="169"/>
  <c r="AV39" i="169"/>
  <c r="AV40" i="169"/>
  <c r="X6" i="169"/>
  <c r="AW6" i="169"/>
  <c r="AW10" i="169"/>
  <c r="AW15" i="169"/>
  <c r="AW17" i="169"/>
  <c r="AW18" i="169"/>
  <c r="AW21" i="169"/>
  <c r="AW23" i="169"/>
  <c r="AW26" i="169"/>
  <c r="AW28" i="169"/>
  <c r="AW31" i="169"/>
  <c r="AW33" i="169"/>
  <c r="AT37" i="169"/>
  <c r="AW8" i="169"/>
  <c r="AS40" i="169"/>
  <c r="AG44" i="169"/>
  <c r="AG38" i="169"/>
  <c r="AG43" i="169"/>
  <c r="AG42" i="169"/>
  <c r="AG39" i="169"/>
  <c r="AG41" i="169"/>
  <c r="AG40" i="169"/>
  <c r="AG37" i="169"/>
  <c r="AK44" i="169"/>
  <c r="AK38" i="169"/>
  <c r="AK43" i="169"/>
  <c r="AK42" i="169"/>
  <c r="AK39" i="169"/>
  <c r="AK37" i="169"/>
  <c r="AO44" i="169"/>
  <c r="AO38" i="169"/>
  <c r="AO43" i="169"/>
  <c r="AO42" i="169"/>
  <c r="AO39" i="169"/>
  <c r="AO41" i="169"/>
  <c r="AO40" i="169"/>
  <c r="AO37" i="169"/>
  <c r="AS44" i="169"/>
  <c r="AS38" i="169"/>
  <c r="AS43" i="169"/>
  <c r="AS42" i="169"/>
  <c r="AS39" i="169"/>
  <c r="AS37" i="169"/>
  <c r="AW19" i="169"/>
  <c r="AI38" i="169"/>
  <c r="AJ39" i="169"/>
  <c r="AK40" i="169"/>
  <c r="AK41" i="169"/>
  <c r="AI42" i="169"/>
  <c r="AI44" i="169"/>
  <c r="AW34" i="169"/>
  <c r="AW35" i="169"/>
  <c r="AW36" i="169"/>
  <c r="Y11" i="168"/>
  <c r="AL43" i="168"/>
  <c r="Y13" i="168"/>
  <c r="X10" i="168"/>
  <c r="Y8" i="168"/>
  <c r="Y7" i="168"/>
  <c r="Z12" i="168"/>
  <c r="AA9" i="168"/>
  <c r="AA13" i="168"/>
  <c r="AB12" i="168"/>
  <c r="Z13" i="168"/>
  <c r="AB6" i="168"/>
  <c r="W9" i="168"/>
  <c r="AB9" i="168"/>
  <c r="Y12" i="168"/>
  <c r="Z8" i="168"/>
  <c r="AB14" i="168"/>
  <c r="AB8" i="168"/>
  <c r="Y9" i="168"/>
  <c r="AB15" i="168"/>
  <c r="X15" i="168"/>
  <c r="Z9" i="168"/>
  <c r="AJ47" i="168"/>
  <c r="AR46" i="168"/>
  <c r="AV45" i="168"/>
  <c r="AA10" i="168"/>
  <c r="W10" i="168"/>
  <c r="Z10" i="168"/>
  <c r="Y10" i="168"/>
  <c r="W13" i="168"/>
  <c r="AB13" i="168"/>
  <c r="AB7" i="168"/>
  <c r="X7" i="168"/>
  <c r="AH42" i="168"/>
  <c r="Y15" i="168"/>
  <c r="AJ46" i="168"/>
  <c r="AN45" i="168"/>
  <c r="AR47" i="168"/>
  <c r="AV46" i="168"/>
  <c r="AB11" i="168"/>
  <c r="X11" i="168"/>
  <c r="AG44" i="168"/>
  <c r="AG43" i="168"/>
  <c r="AG42" i="168"/>
  <c r="AG41" i="168"/>
  <c r="AG47" i="168"/>
  <c r="AG46" i="168"/>
  <c r="AG45" i="168"/>
  <c r="AA6" i="168"/>
  <c r="W6" i="168"/>
  <c r="Z6" i="168"/>
  <c r="Y6" i="168"/>
  <c r="AG40" i="168"/>
  <c r="AK44" i="168"/>
  <c r="AK43" i="168"/>
  <c r="AK42" i="168"/>
  <c r="AK41" i="168"/>
  <c r="AK47" i="168"/>
  <c r="AK46" i="168"/>
  <c r="AK45" i="168"/>
  <c r="AK40" i="168"/>
  <c r="AO44" i="168"/>
  <c r="AO43" i="168"/>
  <c r="AO42" i="168"/>
  <c r="AO41" i="168"/>
  <c r="AO47" i="168"/>
  <c r="AO46" i="168"/>
  <c r="AO45" i="168"/>
  <c r="AO40" i="168"/>
  <c r="AS44" i="168"/>
  <c r="AS43" i="168"/>
  <c r="AS42" i="168"/>
  <c r="AS41" i="168"/>
  <c r="AS47" i="168"/>
  <c r="AS46" i="168"/>
  <c r="AS45" i="168"/>
  <c r="AS40" i="168"/>
  <c r="AW6" i="168"/>
  <c r="AA14" i="168"/>
  <c r="W14" i="168"/>
  <c r="Z14" i="168"/>
  <c r="Y14" i="168"/>
  <c r="AH47" i="168"/>
  <c r="AH46" i="168"/>
  <c r="AH45" i="168"/>
  <c r="AH40" i="168"/>
  <c r="AL47" i="168"/>
  <c r="AL46" i="168"/>
  <c r="AL45" i="168"/>
  <c r="AL40" i="168"/>
  <c r="AP47" i="168"/>
  <c r="AP46" i="168"/>
  <c r="AP45" i="168"/>
  <c r="AP40" i="168"/>
  <c r="AT47" i="168"/>
  <c r="AT46" i="168"/>
  <c r="AT45" i="168"/>
  <c r="AT40" i="168"/>
  <c r="Z7" i="168"/>
  <c r="W8" i="168"/>
  <c r="AA8" i="168"/>
  <c r="X9" i="168"/>
  <c r="Z11" i="168"/>
  <c r="W12" i="168"/>
  <c r="AA12" i="168"/>
  <c r="X13" i="168"/>
  <c r="Z15" i="168"/>
  <c r="AH41" i="168"/>
  <c r="AL42" i="168"/>
  <c r="AP43" i="168"/>
  <c r="AT44" i="168"/>
  <c r="AJ45" i="168"/>
  <c r="AN47" i="168"/>
  <c r="AI47" i="168"/>
  <c r="AI46" i="168"/>
  <c r="AI45" i="168"/>
  <c r="AI40" i="168"/>
  <c r="AI44" i="168"/>
  <c r="AI43" i="168"/>
  <c r="AI42" i="168"/>
  <c r="AI41" i="168"/>
  <c r="AM47" i="168"/>
  <c r="AM46" i="168"/>
  <c r="AM45" i="168"/>
  <c r="AM40" i="168"/>
  <c r="AM44" i="168"/>
  <c r="AM43" i="168"/>
  <c r="AM42" i="168"/>
  <c r="AM41" i="168"/>
  <c r="AQ47" i="168"/>
  <c r="AQ46" i="168"/>
  <c r="AQ45" i="168"/>
  <c r="AQ40" i="168"/>
  <c r="AQ44" i="168"/>
  <c r="AQ43" i="168"/>
  <c r="AQ42" i="168"/>
  <c r="AQ41" i="168"/>
  <c r="AU47" i="168"/>
  <c r="AU46" i="168"/>
  <c r="AU45" i="168"/>
  <c r="AU40" i="168"/>
  <c r="AU44" i="168"/>
  <c r="AU43" i="168"/>
  <c r="AU42" i="168"/>
  <c r="AU41" i="168"/>
  <c r="W7" i="168"/>
  <c r="AA7" i="168"/>
  <c r="X8" i="168"/>
  <c r="W11" i="168"/>
  <c r="AA11" i="168"/>
  <c r="X12" i="168"/>
  <c r="W15" i="168"/>
  <c r="AA15" i="168"/>
  <c r="Z39" i="168"/>
  <c r="AB39" i="168"/>
  <c r="X39" i="168"/>
  <c r="AL41" i="168"/>
  <c r="AP42" i="168"/>
  <c r="AT43" i="168"/>
  <c r="AH44" i="168"/>
  <c r="AE47" i="168"/>
  <c r="AE46" i="168"/>
  <c r="AE45" i="168"/>
  <c r="AE44" i="168"/>
  <c r="AE43" i="168"/>
  <c r="AE42" i="168"/>
  <c r="AJ40" i="168"/>
  <c r="AJ44" i="168"/>
  <c r="AJ43" i="168"/>
  <c r="AJ42" i="168"/>
  <c r="AJ41" i="168"/>
  <c r="AN40" i="168"/>
  <c r="AN44" i="168"/>
  <c r="AN43" i="168"/>
  <c r="AN42" i="168"/>
  <c r="AN41" i="168"/>
  <c r="AR40" i="168"/>
  <c r="AR44" i="168"/>
  <c r="AR43" i="168"/>
  <c r="AR42" i="168"/>
  <c r="AR41" i="168"/>
  <c r="AV40" i="168"/>
  <c r="AV44" i="168"/>
  <c r="AV43" i="168"/>
  <c r="AV42" i="168"/>
  <c r="AV41" i="168"/>
  <c r="AP41" i="168"/>
  <c r="AT42" i="168"/>
  <c r="AH43" i="168"/>
  <c r="AL44" i="168"/>
  <c r="AR45" i="168"/>
  <c r="AN46" i="168"/>
  <c r="AV47" i="168"/>
  <c r="AA9" i="167"/>
  <c r="Z16" i="167"/>
  <c r="Y7" i="167"/>
  <c r="Y19" i="167"/>
  <c r="AB18" i="167"/>
  <c r="AW15" i="167"/>
  <c r="Y11" i="167"/>
  <c r="Y8" i="167"/>
  <c r="AB6" i="167"/>
  <c r="W13" i="167"/>
  <c r="Y15" i="167"/>
  <c r="Z17" i="167"/>
  <c r="X18" i="167"/>
  <c r="AW7" i="167"/>
  <c r="Z8" i="167"/>
  <c r="Y16" i="167"/>
  <c r="W17" i="167"/>
  <c r="AB10" i="167"/>
  <c r="Z9" i="167"/>
  <c r="AB14" i="167"/>
  <c r="AA17" i="167"/>
  <c r="AK44" i="167"/>
  <c r="AK43" i="167"/>
  <c r="AK42" i="167"/>
  <c r="AK41" i="167"/>
  <c r="AK47" i="167"/>
  <c r="AK46" i="167"/>
  <c r="AK45" i="167"/>
  <c r="AK40" i="167"/>
  <c r="AS44" i="167"/>
  <c r="AS43" i="167"/>
  <c r="AS42" i="167"/>
  <c r="AS41" i="167"/>
  <c r="AS47" i="167"/>
  <c r="AS46" i="167"/>
  <c r="AS45" i="167"/>
  <c r="AS40" i="167"/>
  <c r="AA12" i="167"/>
  <c r="AB12" i="167"/>
  <c r="X12" i="167"/>
  <c r="W12" i="167"/>
  <c r="AT45" i="167"/>
  <c r="Z13" i="167"/>
  <c r="AM43" i="167"/>
  <c r="W8" i="167"/>
  <c r="X8" i="167"/>
  <c r="AA8" i="167"/>
  <c r="AQ41" i="167"/>
  <c r="AU42" i="167"/>
  <c r="AE44" i="167"/>
  <c r="X9" i="167"/>
  <c r="AJ42" i="167"/>
  <c r="AN44" i="167"/>
  <c r="AN46" i="167"/>
  <c r="AR43" i="167"/>
  <c r="AA10" i="167"/>
  <c r="W10" i="167"/>
  <c r="Z10" i="167"/>
  <c r="Y10" i="167"/>
  <c r="AW10" i="167"/>
  <c r="AW11" i="167"/>
  <c r="Y12" i="167"/>
  <c r="AB16" i="167"/>
  <c r="X16" i="167"/>
  <c r="AA16" i="167"/>
  <c r="W16" i="167"/>
  <c r="AA18" i="167"/>
  <c r="W18" i="167"/>
  <c r="Z18" i="167"/>
  <c r="Y18" i="167"/>
  <c r="AW18" i="167"/>
  <c r="AW19" i="167"/>
  <c r="AG44" i="167"/>
  <c r="AG43" i="167"/>
  <c r="AG42" i="167"/>
  <c r="AG41" i="167"/>
  <c r="AG47" i="167"/>
  <c r="AG46" i="167"/>
  <c r="AG45" i="167"/>
  <c r="AG40" i="167"/>
  <c r="AA6" i="167"/>
  <c r="W6" i="167"/>
  <c r="Z6" i="167"/>
  <c r="Y6" i="167"/>
  <c r="AO44" i="167"/>
  <c r="AO43" i="167"/>
  <c r="AO42" i="167"/>
  <c r="AO41" i="167"/>
  <c r="AO47" i="167"/>
  <c r="AO46" i="167"/>
  <c r="AO45" i="167"/>
  <c r="AO40" i="167"/>
  <c r="AW6" i="167"/>
  <c r="AB13" i="167"/>
  <c r="X13" i="167"/>
  <c r="AA14" i="167"/>
  <c r="W14" i="167"/>
  <c r="Y14" i="167"/>
  <c r="Z14" i="167"/>
  <c r="AW14" i="167"/>
  <c r="X6" i="167"/>
  <c r="AP42" i="167"/>
  <c r="AB7" i="167"/>
  <c r="X7" i="167"/>
  <c r="AA7" i="167"/>
  <c r="AH43" i="167"/>
  <c r="W7" i="167"/>
  <c r="Z7" i="167"/>
  <c r="X14" i="167"/>
  <c r="AB15" i="167"/>
  <c r="X15" i="167"/>
  <c r="AA15" i="167"/>
  <c r="W15" i="167"/>
  <c r="Z15" i="167"/>
  <c r="AN47" i="167"/>
  <c r="AV46" i="167"/>
  <c r="AE42" i="167"/>
  <c r="AN42" i="167"/>
  <c r="AR41" i="167"/>
  <c r="AV43" i="167"/>
  <c r="AB11" i="167"/>
  <c r="X11" i="167"/>
  <c r="Z11" i="167"/>
  <c r="AA11" i="167"/>
  <c r="W11" i="167"/>
  <c r="Z12" i="167"/>
  <c r="AA13" i="167"/>
  <c r="AB19" i="167"/>
  <c r="X19" i="167"/>
  <c r="AA19" i="167"/>
  <c r="W19" i="167"/>
  <c r="Z19" i="167"/>
  <c r="AL47" i="167"/>
  <c r="AL46" i="167"/>
  <c r="AL44" i="167"/>
  <c r="AL42" i="167"/>
  <c r="AL40" i="167"/>
  <c r="AT47" i="167"/>
  <c r="AT46" i="167"/>
  <c r="AT44" i="167"/>
  <c r="AT43" i="167"/>
  <c r="AT41" i="167"/>
  <c r="AW13" i="167"/>
  <c r="AB17" i="167"/>
  <c r="AV45" i="167"/>
  <c r="AP46" i="167"/>
  <c r="AI47" i="167"/>
  <c r="AI46" i="167"/>
  <c r="AI45" i="167"/>
  <c r="AI43" i="167"/>
  <c r="AI41" i="167"/>
  <c r="AQ47" i="167"/>
  <c r="AQ46" i="167"/>
  <c r="AQ45" i="167"/>
  <c r="AQ44" i="167"/>
  <c r="AQ42" i="167"/>
  <c r="AQ40" i="167"/>
  <c r="AB8" i="167"/>
  <c r="Y9" i="167"/>
  <c r="AW12" i="167"/>
  <c r="Y13" i="167"/>
  <c r="AW16" i="167"/>
  <c r="Y17" i="167"/>
  <c r="AI40" i="167"/>
  <c r="AT40" i="167"/>
  <c r="AL41" i="167"/>
  <c r="AV41" i="167"/>
  <c r="AI44" i="167"/>
  <c r="AV44" i="167"/>
  <c r="AL45" i="167"/>
  <c r="AH44" i="167"/>
  <c r="AH42" i="167"/>
  <c r="AH40" i="167"/>
  <c r="AH45" i="167"/>
  <c r="AP43" i="167"/>
  <c r="AP41" i="167"/>
  <c r="AP45" i="167"/>
  <c r="AB9" i="167"/>
  <c r="AW9" i="167"/>
  <c r="AW17" i="167"/>
  <c r="AP40" i="167"/>
  <c r="AH41" i="167"/>
  <c r="AL43" i="167"/>
  <c r="AP44" i="167"/>
  <c r="AH47" i="167"/>
  <c r="AM47" i="167"/>
  <c r="AM46" i="167"/>
  <c r="AM45" i="167"/>
  <c r="AM44" i="167"/>
  <c r="AM42" i="167"/>
  <c r="AM40" i="167"/>
  <c r="AU47" i="167"/>
  <c r="AU46" i="167"/>
  <c r="AU45" i="167"/>
  <c r="AU44" i="167"/>
  <c r="AU43" i="167"/>
  <c r="AU41" i="167"/>
  <c r="AW8" i="167"/>
  <c r="AE47" i="167"/>
  <c r="AE46" i="167"/>
  <c r="AE45" i="167"/>
  <c r="AE43" i="167"/>
  <c r="AJ40" i="167"/>
  <c r="AJ45" i="167"/>
  <c r="AJ43" i="167"/>
  <c r="AJ41" i="167"/>
  <c r="AJ47" i="167"/>
  <c r="AJ46" i="167"/>
  <c r="AN40" i="167"/>
  <c r="AN43" i="167"/>
  <c r="AN41" i="167"/>
  <c r="AR40" i="167"/>
  <c r="AR45" i="167"/>
  <c r="AR42" i="167"/>
  <c r="AR47" i="167"/>
  <c r="AR46" i="167"/>
  <c r="AR44" i="167"/>
  <c r="AV40" i="167"/>
  <c r="AV47" i="167"/>
  <c r="AV42" i="167"/>
  <c r="AU40" i="167"/>
  <c r="AM41" i="167"/>
  <c r="AI42" i="167"/>
  <c r="AT42" i="167"/>
  <c r="AQ43" i="167"/>
  <c r="AJ44" i="167"/>
  <c r="AN45" i="167"/>
  <c r="AH46" i="167"/>
  <c r="AP47" i="167"/>
  <c r="X22" i="166"/>
  <c r="X6" i="166"/>
  <c r="AB29" i="166"/>
  <c r="AB10" i="166"/>
  <c r="AA13" i="166"/>
  <c r="X14" i="166"/>
  <c r="AB16" i="166"/>
  <c r="AW21" i="166"/>
  <c r="Z24" i="166"/>
  <c r="X27" i="166"/>
  <c r="AB28" i="166"/>
  <c r="AB27" i="166"/>
  <c r="Z8" i="166"/>
  <c r="Y11" i="166"/>
  <c r="Y17" i="166"/>
  <c r="Y19" i="166"/>
  <c r="Y23" i="166"/>
  <c r="AW30" i="166"/>
  <c r="AW37" i="166"/>
  <c r="AW39" i="166"/>
  <c r="AA9" i="166"/>
  <c r="X10" i="166"/>
  <c r="AB19" i="166"/>
  <c r="AB22" i="166"/>
  <c r="W25" i="166"/>
  <c r="Y28" i="166"/>
  <c r="X29" i="166"/>
  <c r="AA25" i="166"/>
  <c r="Y9" i="166"/>
  <c r="Y13" i="166"/>
  <c r="Y16" i="166"/>
  <c r="Z17" i="166"/>
  <c r="AA18" i="166"/>
  <c r="AW20" i="166"/>
  <c r="W21" i="166"/>
  <c r="Z21" i="166"/>
  <c r="AW23" i="166"/>
  <c r="AB24" i="166"/>
  <c r="Z25" i="166"/>
  <c r="AA27" i="166"/>
  <c r="AW32" i="166"/>
  <c r="AB8" i="166"/>
  <c r="Z9" i="166"/>
  <c r="Z13" i="166"/>
  <c r="AW15" i="166"/>
  <c r="AW17" i="166"/>
  <c r="X18" i="166"/>
  <c r="AB20" i="166"/>
  <c r="AA21" i="166"/>
  <c r="AB23" i="166"/>
  <c r="AW25" i="166"/>
  <c r="Y29" i="166"/>
  <c r="AW34" i="166"/>
  <c r="AW36" i="166"/>
  <c r="AA17" i="166"/>
  <c r="AW9" i="166"/>
  <c r="Z12" i="166"/>
  <c r="AW13" i="166"/>
  <c r="AB15" i="166"/>
  <c r="AW16" i="166"/>
  <c r="W17" i="166"/>
  <c r="AB17" i="166"/>
  <c r="AB18" i="166"/>
  <c r="AW19" i="166"/>
  <c r="Z20" i="166"/>
  <c r="Y20" i="166"/>
  <c r="Y21" i="166"/>
  <c r="AA22" i="166"/>
  <c r="Y24" i="166"/>
  <c r="AW28" i="166"/>
  <c r="AB7" i="166"/>
  <c r="X7" i="166"/>
  <c r="AA7" i="166"/>
  <c r="W7" i="166"/>
  <c r="AB11" i="166"/>
  <c r="X11" i="166"/>
  <c r="Y7" i="166"/>
  <c r="AG40" i="166"/>
  <c r="AG44" i="166"/>
  <c r="AG43" i="166"/>
  <c r="AG42" i="166"/>
  <c r="AG41" i="166"/>
  <c r="AG47" i="166"/>
  <c r="AG46" i="166"/>
  <c r="AG45" i="166"/>
  <c r="AA6" i="166"/>
  <c r="W6" i="166"/>
  <c r="Z6" i="166"/>
  <c r="Y6" i="166"/>
  <c r="AK40" i="166"/>
  <c r="AK44" i="166"/>
  <c r="AK43" i="166"/>
  <c r="AK42" i="166"/>
  <c r="AK41" i="166"/>
  <c r="AK47" i="166"/>
  <c r="AK46" i="166"/>
  <c r="AK45" i="166"/>
  <c r="AO40" i="166"/>
  <c r="AO44" i="166"/>
  <c r="AO43" i="166"/>
  <c r="AO42" i="166"/>
  <c r="AO41" i="166"/>
  <c r="AO47" i="166"/>
  <c r="AO46" i="166"/>
  <c r="AO45" i="166"/>
  <c r="AS40" i="166"/>
  <c r="AS44" i="166"/>
  <c r="AS43" i="166"/>
  <c r="AS42" i="166"/>
  <c r="AS41" i="166"/>
  <c r="AS47" i="166"/>
  <c r="AS46" i="166"/>
  <c r="AS45" i="166"/>
  <c r="AW6" i="166"/>
  <c r="AW7" i="166"/>
  <c r="AW8" i="166"/>
  <c r="W9" i="166"/>
  <c r="AB9" i="166"/>
  <c r="Y12" i="166"/>
  <c r="AB12" i="166"/>
  <c r="X12" i="166"/>
  <c r="AA14" i="166"/>
  <c r="W14" i="166"/>
  <c r="Z14" i="166"/>
  <c r="AW14" i="166"/>
  <c r="Y14" i="166"/>
  <c r="AB6" i="166"/>
  <c r="Y8" i="166"/>
  <c r="X8" i="166"/>
  <c r="AA10" i="166"/>
  <c r="W10" i="166"/>
  <c r="Z10" i="166"/>
  <c r="Y10" i="166"/>
  <c r="AW10" i="166"/>
  <c r="AW11" i="166"/>
  <c r="AW12" i="166"/>
  <c r="W13" i="166"/>
  <c r="AB13" i="166"/>
  <c r="AB14" i="166"/>
  <c r="AW22" i="166"/>
  <c r="AW27" i="166"/>
  <c r="Z29" i="166"/>
  <c r="AW31" i="166"/>
  <c r="AW35" i="166"/>
  <c r="Z16" i="166"/>
  <c r="AH44" i="166"/>
  <c r="AH43" i="166"/>
  <c r="AH42" i="166"/>
  <c r="AH41" i="166"/>
  <c r="AH47" i="166"/>
  <c r="AH46" i="166"/>
  <c r="AH45" i="166"/>
  <c r="AH40" i="166"/>
  <c r="AL44" i="166"/>
  <c r="AL43" i="166"/>
  <c r="AL42" i="166"/>
  <c r="AL41" i="166"/>
  <c r="AL47" i="166"/>
  <c r="AL46" i="166"/>
  <c r="AL45" i="166"/>
  <c r="AL40" i="166"/>
  <c r="AP44" i="166"/>
  <c r="AP43" i="166"/>
  <c r="AP42" i="166"/>
  <c r="AP41" i="166"/>
  <c r="AP47" i="166"/>
  <c r="AP46" i="166"/>
  <c r="AP45" i="166"/>
  <c r="AP40" i="166"/>
  <c r="AT44" i="166"/>
  <c r="AT43" i="166"/>
  <c r="AT42" i="166"/>
  <c r="AT41" i="166"/>
  <c r="AT47" i="166"/>
  <c r="AT46" i="166"/>
  <c r="AT45" i="166"/>
  <c r="AT40" i="166"/>
  <c r="Z7" i="166"/>
  <c r="W8" i="166"/>
  <c r="AA8" i="166"/>
  <c r="X9" i="166"/>
  <c r="Z11" i="166"/>
  <c r="W12" i="166"/>
  <c r="AA12" i="166"/>
  <c r="X13" i="166"/>
  <c r="Z15" i="166"/>
  <c r="W16" i="166"/>
  <c r="AA16" i="166"/>
  <c r="X17" i="166"/>
  <c r="Y18" i="166"/>
  <c r="Z19" i="166"/>
  <c r="W20" i="166"/>
  <c r="AA20" i="166"/>
  <c r="X21" i="166"/>
  <c r="AB21" i="166"/>
  <c r="Y22" i="166"/>
  <c r="Z23" i="166"/>
  <c r="W24" i="166"/>
  <c r="AA24" i="166"/>
  <c r="X25" i="166"/>
  <c r="AB25" i="166"/>
  <c r="Y27" i="166"/>
  <c r="Z28" i="166"/>
  <c r="W29" i="166"/>
  <c r="AA29" i="166"/>
  <c r="AM47" i="166"/>
  <c r="AM46" i="166"/>
  <c r="AM45" i="166"/>
  <c r="AM40" i="166"/>
  <c r="AM44" i="166"/>
  <c r="AM43" i="166"/>
  <c r="AM42" i="166"/>
  <c r="AM41" i="166"/>
  <c r="W11" i="166"/>
  <c r="AA11" i="166"/>
  <c r="W15" i="166"/>
  <c r="AA15" i="166"/>
  <c r="X16" i="166"/>
  <c r="Z18" i="166"/>
  <c r="W19" i="166"/>
  <c r="AA19" i="166"/>
  <c r="X20" i="166"/>
  <c r="Z22" i="166"/>
  <c r="W23" i="166"/>
  <c r="AA23" i="166"/>
  <c r="X24" i="166"/>
  <c r="AW24" i="166"/>
  <c r="Y25" i="166"/>
  <c r="Z27" i="166"/>
  <c r="W28" i="166"/>
  <c r="AA28" i="166"/>
  <c r="AW29" i="166"/>
  <c r="AW33" i="166"/>
  <c r="Y15" i="166"/>
  <c r="AW18" i="166"/>
  <c r="AI47" i="166"/>
  <c r="AI46" i="166"/>
  <c r="AI45" i="166"/>
  <c r="AI40" i="166"/>
  <c r="AI44" i="166"/>
  <c r="AI43" i="166"/>
  <c r="AI42" i="166"/>
  <c r="AI41" i="166"/>
  <c r="AQ47" i="166"/>
  <c r="AQ46" i="166"/>
  <c r="AQ45" i="166"/>
  <c r="AQ40" i="166"/>
  <c r="AQ44" i="166"/>
  <c r="AQ43" i="166"/>
  <c r="AQ42" i="166"/>
  <c r="AQ41" i="166"/>
  <c r="AU47" i="166"/>
  <c r="AU46" i="166"/>
  <c r="AU45" i="166"/>
  <c r="AU40" i="166"/>
  <c r="AU44" i="166"/>
  <c r="AU43" i="166"/>
  <c r="AU42" i="166"/>
  <c r="AU41" i="166"/>
  <c r="AE47" i="166"/>
  <c r="AE46" i="166"/>
  <c r="AE45" i="166"/>
  <c r="AE44" i="166"/>
  <c r="AE43" i="166"/>
  <c r="AE42" i="166"/>
  <c r="AJ47" i="166"/>
  <c r="AJ46" i="166"/>
  <c r="AJ45" i="166"/>
  <c r="AJ40" i="166"/>
  <c r="AJ44" i="166"/>
  <c r="AJ43" i="166"/>
  <c r="AJ42" i="166"/>
  <c r="AJ41" i="166"/>
  <c r="AN47" i="166"/>
  <c r="AN46" i="166"/>
  <c r="AN45" i="166"/>
  <c r="AN40" i="166"/>
  <c r="AN44" i="166"/>
  <c r="AN43" i="166"/>
  <c r="AN42" i="166"/>
  <c r="AN41" i="166"/>
  <c r="AR47" i="166"/>
  <c r="AR46" i="166"/>
  <c r="AR45" i="166"/>
  <c r="AR40" i="166"/>
  <c r="AR44" i="166"/>
  <c r="AR43" i="166"/>
  <c r="AR42" i="166"/>
  <c r="AR41" i="166"/>
  <c r="AV47" i="166"/>
  <c r="AV46" i="166"/>
  <c r="AV45" i="166"/>
  <c r="AV40" i="166"/>
  <c r="AV44" i="166"/>
  <c r="AV43" i="166"/>
  <c r="AV42" i="166"/>
  <c r="AV41" i="166"/>
  <c r="X15" i="166"/>
  <c r="W18" i="166"/>
  <c r="X19" i="166"/>
  <c r="W22" i="166"/>
  <c r="X23" i="166"/>
  <c r="W27" i="166"/>
  <c r="X28" i="166"/>
  <c r="AA39" i="166"/>
  <c r="W39" i="166"/>
  <c r="Z39" i="166"/>
  <c r="AB39" i="166"/>
  <c r="X39" i="166"/>
  <c r="AW38" i="166"/>
  <c r="AE6" i="170" l="1"/>
  <c r="AD6" i="170"/>
  <c r="AC8" i="173"/>
  <c r="V8" i="173" s="1"/>
  <c r="AI42" i="173"/>
  <c r="AD8" i="169"/>
  <c r="AC19" i="169"/>
  <c r="V19" i="169" s="1"/>
  <c r="AD19" i="169"/>
  <c r="AD27" i="169"/>
  <c r="AC18" i="169"/>
  <c r="V18" i="169" s="1"/>
  <c r="AD18" i="169"/>
  <c r="AD29" i="169"/>
  <c r="AC29" i="169"/>
  <c r="V29" i="169" s="1"/>
  <c r="AC30" i="169"/>
  <c r="V30" i="169" s="1"/>
  <c r="AD30" i="169"/>
  <c r="AC28" i="169"/>
  <c r="V28" i="169" s="1"/>
  <c r="AD28" i="169"/>
  <c r="AC27" i="169"/>
  <c r="V27" i="169" s="1"/>
  <c r="AC26" i="169"/>
  <c r="V26" i="169" s="1"/>
  <c r="AD26" i="169"/>
  <c r="AC24" i="169"/>
  <c r="V24" i="169" s="1"/>
  <c r="AD24" i="169"/>
  <c r="AC23" i="169"/>
  <c r="V23" i="169" s="1"/>
  <c r="AD23" i="169"/>
  <c r="AC21" i="169"/>
  <c r="V21" i="169" s="1"/>
  <c r="AD21" i="169"/>
  <c r="AC20" i="169"/>
  <c r="V20" i="169" s="1"/>
  <c r="AD20" i="169"/>
  <c r="AD17" i="169"/>
  <c r="AC17" i="169"/>
  <c r="V17" i="169" s="1"/>
  <c r="AC16" i="169"/>
  <c r="V16" i="169" s="1"/>
  <c r="AD16" i="169"/>
  <c r="AD15" i="169"/>
  <c r="AC15" i="169"/>
  <c r="V15" i="169" s="1"/>
  <c r="AC14" i="169"/>
  <c r="V14" i="169" s="1"/>
  <c r="AD14" i="169"/>
  <c r="AC13" i="169"/>
  <c r="V13" i="169" s="1"/>
  <c r="AD13" i="169"/>
  <c r="AC12" i="169"/>
  <c r="V12" i="169" s="1"/>
  <c r="AD12" i="169"/>
  <c r="AC10" i="169"/>
  <c r="V10" i="169" s="1"/>
  <c r="AD10" i="169"/>
  <c r="AD9" i="169"/>
  <c r="AC9" i="169"/>
  <c r="V9" i="169" s="1"/>
  <c r="AD7" i="169"/>
  <c r="AC7" i="169"/>
  <c r="V7" i="169" s="1"/>
  <c r="X32" i="173"/>
  <c r="W32" i="173"/>
  <c r="C62" i="37" s="1"/>
  <c r="C63" i="37" s="1"/>
  <c r="AA32" i="173"/>
  <c r="G62" i="37" s="1"/>
  <c r="G63" i="37" s="1"/>
  <c r="Y32" i="173"/>
  <c r="E62" i="37" s="1"/>
  <c r="E63" i="37" s="1"/>
  <c r="AB32" i="173"/>
  <c r="H62" i="37" s="1"/>
  <c r="H63" i="37" s="1"/>
  <c r="Z32" i="173"/>
  <c r="F62" i="37" s="1"/>
  <c r="F63" i="37" s="1"/>
  <c r="AD12" i="173"/>
  <c r="V8" i="171"/>
  <c r="AD14" i="168"/>
  <c r="AI47" i="169"/>
  <c r="AD11" i="173"/>
  <c r="AC12" i="173"/>
  <c r="V12" i="173" s="1"/>
  <c r="AD9" i="173"/>
  <c r="AD8" i="173"/>
  <c r="AA39" i="173"/>
  <c r="AB38" i="173"/>
  <c r="AC11" i="173"/>
  <c r="V11" i="173" s="1"/>
  <c r="Y38" i="173"/>
  <c r="Y37" i="173"/>
  <c r="Y35" i="173"/>
  <c r="Y36" i="173"/>
  <c r="Y34" i="173"/>
  <c r="Y39" i="173"/>
  <c r="AB36" i="173"/>
  <c r="AC9" i="173"/>
  <c r="V9" i="173" s="1"/>
  <c r="AC25" i="173"/>
  <c r="V25" i="173" s="1"/>
  <c r="AD25" i="173"/>
  <c r="AD20" i="173"/>
  <c r="AC20" i="173"/>
  <c r="V20" i="173" s="1"/>
  <c r="AB35" i="173"/>
  <c r="AB34" i="173"/>
  <c r="AA36" i="173"/>
  <c r="AC21" i="173"/>
  <c r="V21" i="173" s="1"/>
  <c r="AD21" i="173"/>
  <c r="AD16" i="173"/>
  <c r="AC16" i="173"/>
  <c r="V16" i="173" s="1"/>
  <c r="AC13" i="173"/>
  <c r="V13" i="173" s="1"/>
  <c r="AD13" i="173"/>
  <c r="AD23" i="173"/>
  <c r="AC23" i="173"/>
  <c r="V23" i="173" s="1"/>
  <c r="AD15" i="173"/>
  <c r="AC15" i="173"/>
  <c r="V15" i="173" s="1"/>
  <c r="AD7" i="173"/>
  <c r="AW39" i="173"/>
  <c r="AW38" i="173"/>
  <c r="AW37" i="173"/>
  <c r="AE6" i="173"/>
  <c r="AB37" i="173"/>
  <c r="AB39" i="173"/>
  <c r="AA35" i="173"/>
  <c r="AA34" i="173"/>
  <c r="AD24" i="173"/>
  <c r="AC24" i="173"/>
  <c r="V24" i="173" s="1"/>
  <c r="AA38" i="173"/>
  <c r="AC17" i="173"/>
  <c r="V17" i="173" s="1"/>
  <c r="AD17" i="173"/>
  <c r="AD26" i="173"/>
  <c r="AC26" i="173"/>
  <c r="V26" i="173" s="1"/>
  <c r="AD22" i="173"/>
  <c r="AC22" i="173"/>
  <c r="V22" i="173" s="1"/>
  <c r="AD18" i="173"/>
  <c r="AC18" i="173"/>
  <c r="V18" i="173" s="1"/>
  <c r="AD14" i="173"/>
  <c r="AC14" i="173"/>
  <c r="V14" i="173" s="1"/>
  <c r="AC10" i="173"/>
  <c r="V10" i="173" s="1"/>
  <c r="AD10" i="173"/>
  <c r="AC7" i="173"/>
  <c r="V7" i="173" s="1"/>
  <c r="F32" i="173" a="1"/>
  <c r="X37" i="173"/>
  <c r="AC6" i="173"/>
  <c r="AD6" i="173"/>
  <c r="AD19" i="173"/>
  <c r="AC19" i="173"/>
  <c r="V19" i="173" s="1"/>
  <c r="W37" i="173"/>
  <c r="Z36" i="173"/>
  <c r="Z39" i="173"/>
  <c r="Z34" i="173"/>
  <c r="Z37" i="173"/>
  <c r="Z35" i="173"/>
  <c r="Z38" i="173"/>
  <c r="AA37" i="173"/>
  <c r="AI26" i="172"/>
  <c r="AB23" i="172"/>
  <c r="AB21" i="172"/>
  <c r="W16" i="172"/>
  <c r="C60" i="37" s="1"/>
  <c r="W21" i="172"/>
  <c r="F16" i="172" a="1"/>
  <c r="AA20" i="172"/>
  <c r="AA23" i="172"/>
  <c r="AA18" i="172"/>
  <c r="AA22" i="172"/>
  <c r="AA19" i="172"/>
  <c r="AA21" i="172"/>
  <c r="AA16" i="172"/>
  <c r="G60" i="37" s="1"/>
  <c r="AC8" i="172"/>
  <c r="V8" i="172" s="1"/>
  <c r="AD8" i="172"/>
  <c r="AD7" i="172"/>
  <c r="AC7" i="172"/>
  <c r="V7" i="172" s="1"/>
  <c r="AB20" i="172"/>
  <c r="AB22" i="172"/>
  <c r="AD10" i="172"/>
  <c r="AC10" i="172"/>
  <c r="V10" i="172" s="1"/>
  <c r="Y23" i="172"/>
  <c r="Y18" i="172"/>
  <c r="Y22" i="172"/>
  <c r="Y21" i="172"/>
  <c r="Y19" i="172"/>
  <c r="Y20" i="172"/>
  <c r="AD14" i="172"/>
  <c r="AC14" i="172"/>
  <c r="V14" i="172" s="1"/>
  <c r="AW23" i="172"/>
  <c r="AW22" i="172"/>
  <c r="AW21" i="172"/>
  <c r="AD13" i="172"/>
  <c r="AC13" i="172"/>
  <c r="V13" i="172" s="1"/>
  <c r="AD11" i="172"/>
  <c r="AC11" i="172"/>
  <c r="V11" i="172" s="1"/>
  <c r="AC12" i="172"/>
  <c r="V12" i="172" s="1"/>
  <c r="AD12" i="172"/>
  <c r="Z22" i="172"/>
  <c r="Z21" i="172"/>
  <c r="Z19" i="172"/>
  <c r="Z16" i="172"/>
  <c r="F60" i="37" s="1"/>
  <c r="Z20" i="172"/>
  <c r="Z18" i="172"/>
  <c r="Z23" i="172"/>
  <c r="AD15" i="172"/>
  <c r="AC15" i="172"/>
  <c r="V15" i="172" s="1"/>
  <c r="AB16" i="172"/>
  <c r="H60" i="37" s="1"/>
  <c r="AB18" i="172"/>
  <c r="AD9" i="172"/>
  <c r="AC9" i="172"/>
  <c r="V9" i="172" s="1"/>
  <c r="X21" i="172"/>
  <c r="X16" i="172"/>
  <c r="D60" i="37" s="1"/>
  <c r="AD6" i="172"/>
  <c r="AC6" i="172"/>
  <c r="V6" i="172" s="1"/>
  <c r="AB19" i="172"/>
  <c r="AD6" i="171"/>
  <c r="AW45" i="171"/>
  <c r="X38" i="171"/>
  <c r="V12" i="171"/>
  <c r="AI48" i="171"/>
  <c r="AC6" i="171"/>
  <c r="V6" i="171" s="1"/>
  <c r="V13" i="171"/>
  <c r="V22" i="171"/>
  <c r="V19" i="171"/>
  <c r="V16" i="171"/>
  <c r="V28" i="171"/>
  <c r="V26" i="171"/>
  <c r="V11" i="171"/>
  <c r="V14" i="171"/>
  <c r="F38" i="171" a="1"/>
  <c r="V10" i="171"/>
  <c r="AB45" i="171"/>
  <c r="AB40" i="171"/>
  <c r="AB44" i="171"/>
  <c r="AB43" i="171"/>
  <c r="AB41" i="171"/>
  <c r="AB38" i="171"/>
  <c r="H59" i="37" s="1"/>
  <c r="AB42" i="171"/>
  <c r="AW43" i="171"/>
  <c r="V27" i="171"/>
  <c r="V15" i="171"/>
  <c r="V20" i="171"/>
  <c r="V30" i="171"/>
  <c r="V25" i="171"/>
  <c r="V17" i="171"/>
  <c r="AA45" i="171"/>
  <c r="AA40" i="171"/>
  <c r="AA44" i="171"/>
  <c r="AA43" i="171"/>
  <c r="AA41" i="171"/>
  <c r="AA38" i="171"/>
  <c r="G59" i="37" s="1"/>
  <c r="AA42" i="171"/>
  <c r="V29" i="171"/>
  <c r="V21" i="171"/>
  <c r="AW44" i="171"/>
  <c r="V23" i="171"/>
  <c r="V24" i="171"/>
  <c r="V9" i="171"/>
  <c r="V18" i="171"/>
  <c r="V7" i="171"/>
  <c r="W43" i="171"/>
  <c r="W38" i="171"/>
  <c r="C59" i="37" s="1"/>
  <c r="Z42" i="171"/>
  <c r="Z45" i="171"/>
  <c r="Z40" i="171"/>
  <c r="Z43" i="171"/>
  <c r="Z41" i="171"/>
  <c r="Z44" i="171"/>
  <c r="Z38" i="171"/>
  <c r="F59" i="37" s="1"/>
  <c r="Y44" i="171"/>
  <c r="Y43" i="171"/>
  <c r="Y41" i="171"/>
  <c r="Y42" i="171"/>
  <c r="Y40" i="171"/>
  <c r="Y45" i="171"/>
  <c r="X43" i="171"/>
  <c r="AJ32" i="170"/>
  <c r="AA24" i="170"/>
  <c r="Y22" i="170"/>
  <c r="AA25" i="170"/>
  <c r="AX13" i="170"/>
  <c r="AA27" i="170"/>
  <c r="AX12" i="170"/>
  <c r="X22" i="170"/>
  <c r="C57" i="37" s="1"/>
  <c r="X27" i="170"/>
  <c r="AX8" i="170"/>
  <c r="AA22" i="170"/>
  <c r="F57" i="37" s="1"/>
  <c r="AA28" i="170"/>
  <c r="AX7" i="170"/>
  <c r="AX14" i="170"/>
  <c r="AX11" i="170"/>
  <c r="Y27" i="170"/>
  <c r="Z29" i="170"/>
  <c r="Z24" i="170"/>
  <c r="Z28" i="170"/>
  <c r="Z27" i="170"/>
  <c r="Z25" i="170"/>
  <c r="Z26" i="170"/>
  <c r="AC29" i="170"/>
  <c r="AC24" i="170"/>
  <c r="AC28" i="170"/>
  <c r="AC27" i="170"/>
  <c r="AC25" i="170"/>
  <c r="AC26" i="170"/>
  <c r="AC22" i="170"/>
  <c r="H57" i="37" s="1"/>
  <c r="AA26" i="170"/>
  <c r="AB26" i="170"/>
  <c r="AB22" i="170"/>
  <c r="G57" i="37" s="1"/>
  <c r="AB29" i="170"/>
  <c r="AB24" i="170"/>
  <c r="AB28" i="170"/>
  <c r="AB27" i="170"/>
  <c r="AB25" i="170"/>
  <c r="G22" i="170" a="1"/>
  <c r="AX9" i="170"/>
  <c r="AX10" i="170"/>
  <c r="AA29" i="170"/>
  <c r="W6" i="170"/>
  <c r="AX6" i="170" s="1"/>
  <c r="Y43" i="169"/>
  <c r="AA44" i="169"/>
  <c r="AA39" i="169"/>
  <c r="AA43" i="169"/>
  <c r="AA41" i="169"/>
  <c r="AA37" i="169"/>
  <c r="G56" i="37" s="1"/>
  <c r="AA42" i="169"/>
  <c r="AA40" i="169"/>
  <c r="Y41" i="169"/>
  <c r="Y44" i="169"/>
  <c r="AW44" i="169"/>
  <c r="AW43" i="169"/>
  <c r="AW42" i="169"/>
  <c r="X42" i="169"/>
  <c r="X37" i="169"/>
  <c r="D56" i="37" s="1"/>
  <c r="Y40" i="169"/>
  <c r="F37" i="169" a="1"/>
  <c r="Z43" i="169"/>
  <c r="Z41" i="169"/>
  <c r="Z37" i="169"/>
  <c r="F56" i="37" s="1"/>
  <c r="Z40" i="169"/>
  <c r="Z44" i="169"/>
  <c r="Z42" i="169"/>
  <c r="Z39" i="169"/>
  <c r="AB44" i="169"/>
  <c r="AB39" i="169"/>
  <c r="AB43" i="169"/>
  <c r="AB42" i="169"/>
  <c r="AB40" i="169"/>
  <c r="AB37" i="169"/>
  <c r="H56" i="37" s="1"/>
  <c r="AB41" i="169"/>
  <c r="Y42" i="169"/>
  <c r="AC6" i="169"/>
  <c r="V6" i="169" s="1"/>
  <c r="AD6" i="169"/>
  <c r="W42" i="169"/>
  <c r="W37" i="169"/>
  <c r="C56" i="37" s="1"/>
  <c r="Y39" i="169"/>
  <c r="AC6" i="168"/>
  <c r="V6" i="168" s="1"/>
  <c r="X45" i="168"/>
  <c r="AB44" i="168"/>
  <c r="AC14" i="168"/>
  <c r="V14" i="168" s="1"/>
  <c r="AW45" i="168"/>
  <c r="AD10" i="168"/>
  <c r="AD39" i="168"/>
  <c r="AC39" i="168"/>
  <c r="V39" i="168" s="1"/>
  <c r="AB47" i="168"/>
  <c r="AC8" i="168"/>
  <c r="V8" i="168" s="1"/>
  <c r="AD8" i="168"/>
  <c r="F40" i="168" a="1"/>
  <c r="AA44" i="168"/>
  <c r="AA43" i="168"/>
  <c r="AA42" i="168"/>
  <c r="AA45" i="168"/>
  <c r="AA40" i="168"/>
  <c r="G54" i="37" s="1"/>
  <c r="AA47" i="168"/>
  <c r="AA46" i="168"/>
  <c r="AC10" i="168"/>
  <c r="V10" i="168" s="1"/>
  <c r="AB40" i="168"/>
  <c r="H54" i="37" s="1"/>
  <c r="AB42" i="168"/>
  <c r="AC12" i="168"/>
  <c r="V12" i="168" s="1"/>
  <c r="AD12" i="168"/>
  <c r="AD13" i="168"/>
  <c r="AC13" i="168"/>
  <c r="V13" i="168" s="1"/>
  <c r="AD9" i="168"/>
  <c r="AC9" i="168"/>
  <c r="V9" i="168" s="1"/>
  <c r="Y47" i="168"/>
  <c r="Y46" i="168"/>
  <c r="Y45" i="168"/>
  <c r="Y44" i="168"/>
  <c r="Y42" i="168"/>
  <c r="Y43" i="168"/>
  <c r="AD6" i="168"/>
  <c r="AB45" i="168"/>
  <c r="AB43" i="168"/>
  <c r="W45" i="168"/>
  <c r="W40" i="168"/>
  <c r="C54" i="37" s="1"/>
  <c r="Z47" i="168"/>
  <c r="Z46" i="168"/>
  <c r="Z45" i="168"/>
  <c r="Z40" i="168"/>
  <c r="F54" i="37" s="1"/>
  <c r="Z44" i="168"/>
  <c r="Z43" i="168"/>
  <c r="Z42" i="168"/>
  <c r="X40" i="168"/>
  <c r="D54" i="37" s="1"/>
  <c r="AD11" i="168"/>
  <c r="AC11" i="168"/>
  <c r="V11" i="168" s="1"/>
  <c r="AD7" i="168"/>
  <c r="AC7" i="168"/>
  <c r="V7" i="168" s="1"/>
  <c r="AD15" i="168"/>
  <c r="AC15" i="168"/>
  <c r="V15" i="168" s="1"/>
  <c r="AB46" i="168"/>
  <c r="AC17" i="167"/>
  <c r="V17" i="167" s="1"/>
  <c r="AC10" i="167"/>
  <c r="V10" i="167" s="1"/>
  <c r="AB47" i="167"/>
  <c r="AB44" i="167"/>
  <c r="AC18" i="167"/>
  <c r="V18" i="167" s="1"/>
  <c r="AD17" i="167"/>
  <c r="AD10" i="167"/>
  <c r="AD14" i="167"/>
  <c r="AC14" i="167"/>
  <c r="V14" i="167" s="1"/>
  <c r="AD13" i="167"/>
  <c r="AC13" i="167"/>
  <c r="V13" i="167" s="1"/>
  <c r="AD11" i="167"/>
  <c r="AC11" i="167"/>
  <c r="V11" i="167" s="1"/>
  <c r="AD7" i="167"/>
  <c r="AC7" i="167"/>
  <c r="V7" i="167" s="1"/>
  <c r="W45" i="167"/>
  <c r="W40" i="167"/>
  <c r="C53" i="37" s="1"/>
  <c r="AC16" i="167"/>
  <c r="V16" i="167" s="1"/>
  <c r="AD16" i="167"/>
  <c r="AB40" i="167"/>
  <c r="H53" i="37" s="1"/>
  <c r="AB42" i="167"/>
  <c r="AD18" i="167"/>
  <c r="AD15" i="167"/>
  <c r="AC15" i="167"/>
  <c r="V15" i="167" s="1"/>
  <c r="AW45" i="167"/>
  <c r="AA45" i="167"/>
  <c r="AA44" i="167"/>
  <c r="AA42" i="167"/>
  <c r="AA40" i="167"/>
  <c r="G53" i="37" s="1"/>
  <c r="AA47" i="167"/>
  <c r="AA46" i="167"/>
  <c r="AA43" i="167"/>
  <c r="AD9" i="167"/>
  <c r="AC9" i="167"/>
  <c r="V9" i="167" s="1"/>
  <c r="AC12" i="167"/>
  <c r="V12" i="167" s="1"/>
  <c r="AD12" i="167"/>
  <c r="AB45" i="167"/>
  <c r="AB43" i="167"/>
  <c r="AD19" i="167"/>
  <c r="AC19" i="167"/>
  <c r="V19" i="167" s="1"/>
  <c r="X45" i="167"/>
  <c r="X40" i="167"/>
  <c r="D53" i="37" s="1"/>
  <c r="AD6" i="167"/>
  <c r="AC6" i="167"/>
  <c r="V6" i="167" s="1"/>
  <c r="Z47" i="167"/>
  <c r="Z46" i="167"/>
  <c r="Z45" i="167"/>
  <c r="Z40" i="167"/>
  <c r="F53" i="37" s="1"/>
  <c r="Z44" i="167"/>
  <c r="Z42" i="167"/>
  <c r="Z43" i="167"/>
  <c r="Y43" i="167"/>
  <c r="Y45" i="167"/>
  <c r="Y47" i="167"/>
  <c r="Y42" i="167"/>
  <c r="Y46" i="167"/>
  <c r="Y44" i="167"/>
  <c r="F40" i="167" a="1"/>
  <c r="AC8" i="167"/>
  <c r="V8" i="167" s="1"/>
  <c r="AD8" i="167"/>
  <c r="AB46" i="167"/>
  <c r="AC29" i="166"/>
  <c r="V29" i="166" s="1"/>
  <c r="AD18" i="166"/>
  <c r="AD14" i="166"/>
  <c r="AD22" i="166"/>
  <c r="AC22" i="166"/>
  <c r="V22" i="166" s="1"/>
  <c r="X40" i="166"/>
  <c r="AC14" i="166"/>
  <c r="V14" i="166" s="1"/>
  <c r="AC27" i="166"/>
  <c r="V27" i="166" s="1"/>
  <c r="AD10" i="166"/>
  <c r="X45" i="166"/>
  <c r="AC12" i="166"/>
  <c r="V12" i="166" s="1"/>
  <c r="AD12" i="166"/>
  <c r="Y44" i="166"/>
  <c r="Y43" i="166"/>
  <c r="Y42" i="166"/>
  <c r="Y47" i="166"/>
  <c r="Y46" i="166"/>
  <c r="Y45" i="166"/>
  <c r="AC10" i="166"/>
  <c r="V10" i="166" s="1"/>
  <c r="AD6" i="166"/>
  <c r="AD23" i="166"/>
  <c r="AC23" i="166"/>
  <c r="V23" i="166" s="1"/>
  <c r="AC15" i="166"/>
  <c r="V15" i="166" s="1"/>
  <c r="AD15" i="166"/>
  <c r="AD29" i="166"/>
  <c r="AD21" i="166"/>
  <c r="AC21" i="166"/>
  <c r="V21" i="166" s="1"/>
  <c r="AC18" i="166"/>
  <c r="V18" i="166" s="1"/>
  <c r="AB44" i="166"/>
  <c r="AB43" i="166"/>
  <c r="AB42" i="166"/>
  <c r="AB47" i="166"/>
  <c r="AB46" i="166"/>
  <c r="AB45" i="166"/>
  <c r="AB40" i="166"/>
  <c r="H52" i="37" s="1"/>
  <c r="Z47" i="166"/>
  <c r="Z46" i="166"/>
  <c r="Z45" i="166"/>
  <c r="Z40" i="166"/>
  <c r="F52" i="37" s="1"/>
  <c r="Z44" i="166"/>
  <c r="Z43" i="166"/>
  <c r="Z42" i="166"/>
  <c r="AD27" i="166"/>
  <c r="W45" i="166"/>
  <c r="W40" i="166"/>
  <c r="C52" i="37" s="1"/>
  <c r="AD11" i="166"/>
  <c r="AC11" i="166"/>
  <c r="V11" i="166" s="1"/>
  <c r="AD7" i="166"/>
  <c r="AC7" i="166"/>
  <c r="V7" i="166" s="1"/>
  <c r="AD28" i="166"/>
  <c r="AC28" i="166"/>
  <c r="V28" i="166" s="1"/>
  <c r="AD19" i="166"/>
  <c r="AC19" i="166"/>
  <c r="V19" i="166" s="1"/>
  <c r="AC24" i="166"/>
  <c r="V24" i="166" s="1"/>
  <c r="AD24" i="166"/>
  <c r="AC20" i="166"/>
  <c r="V20" i="166" s="1"/>
  <c r="AD20" i="166"/>
  <c r="AC16" i="166"/>
  <c r="V16" i="166" s="1"/>
  <c r="AD16" i="166"/>
  <c r="AD25" i="166"/>
  <c r="AC25" i="166"/>
  <c r="V25" i="166" s="1"/>
  <c r="AD39" i="166"/>
  <c r="AC39" i="166"/>
  <c r="V39" i="166" s="1"/>
  <c r="AD17" i="166"/>
  <c r="AC17" i="166"/>
  <c r="V17" i="166" s="1"/>
  <c r="AD13" i="166"/>
  <c r="AC13" i="166"/>
  <c r="V13" i="166" s="1"/>
  <c r="AD9" i="166"/>
  <c r="AC9" i="166"/>
  <c r="V9" i="166" s="1"/>
  <c r="AC8" i="166"/>
  <c r="V8" i="166" s="1"/>
  <c r="AD8" i="166"/>
  <c r="AW45" i="166"/>
  <c r="AA47" i="166"/>
  <c r="AA46" i="166"/>
  <c r="AA45" i="166"/>
  <c r="AA40" i="166"/>
  <c r="G52" i="37" s="1"/>
  <c r="AA44" i="166"/>
  <c r="AA43" i="166"/>
  <c r="AA42" i="166"/>
  <c r="F40" i="166" a="1"/>
  <c r="AC6" i="166"/>
  <c r="V6" i="166" s="1"/>
  <c r="D62" i="37" l="1"/>
  <c r="D63" i="37" s="1"/>
  <c r="S63" i="37" s="1"/>
  <c r="AD32" i="173"/>
  <c r="S62" i="37" s="1"/>
  <c r="G55" i="37"/>
  <c r="H55" i="37"/>
  <c r="H58" i="37"/>
  <c r="C58" i="37"/>
  <c r="F58" i="37"/>
  <c r="F55" i="37"/>
  <c r="G58" i="37"/>
  <c r="Z22" i="170"/>
  <c r="E57" i="37" s="1"/>
  <c r="D57" i="37"/>
  <c r="D58" i="37" s="1"/>
  <c r="Y38" i="171"/>
  <c r="E59" i="37" s="1"/>
  <c r="D59" i="37"/>
  <c r="D61" i="37" s="1"/>
  <c r="F61" i="37"/>
  <c r="H61" i="37"/>
  <c r="C61" i="37"/>
  <c r="C55" i="37"/>
  <c r="V6" i="173"/>
  <c r="V39" i="173" s="1"/>
  <c r="AC32" i="173"/>
  <c r="G61" i="37"/>
  <c r="Y40" i="166"/>
  <c r="E52" i="37" s="1"/>
  <c r="D52" i="37"/>
  <c r="AX29" i="170"/>
  <c r="AX28" i="170"/>
  <c r="AX27" i="170"/>
  <c r="AD38" i="173"/>
  <c r="AD37" i="173"/>
  <c r="AD39" i="173"/>
  <c r="S39" i="173"/>
  <c r="O39" i="173"/>
  <c r="K39" i="173"/>
  <c r="G39" i="173"/>
  <c r="S38" i="173"/>
  <c r="O38" i="173"/>
  <c r="K38" i="173"/>
  <c r="G38" i="173"/>
  <c r="S37" i="173"/>
  <c r="O37" i="173"/>
  <c r="K37" i="173"/>
  <c r="G37" i="173"/>
  <c r="S36" i="173"/>
  <c r="O36" i="173"/>
  <c r="K36" i="173"/>
  <c r="G36" i="173"/>
  <c r="S35" i="173"/>
  <c r="O35" i="173"/>
  <c r="K35" i="173"/>
  <c r="G35" i="173"/>
  <c r="S34" i="173"/>
  <c r="O34" i="173"/>
  <c r="K34" i="173"/>
  <c r="G34" i="173"/>
  <c r="S33" i="173"/>
  <c r="O33" i="173"/>
  <c r="K33" i="173"/>
  <c r="G33" i="173"/>
  <c r="S32" i="173"/>
  <c r="O32" i="173"/>
  <c r="K32" i="173"/>
  <c r="G32" i="173"/>
  <c r="R39" i="173"/>
  <c r="N39" i="173"/>
  <c r="J39" i="173"/>
  <c r="F39" i="173"/>
  <c r="R38" i="173"/>
  <c r="N38" i="173"/>
  <c r="J38" i="173"/>
  <c r="F38" i="173"/>
  <c r="R37" i="173"/>
  <c r="N37" i="173"/>
  <c r="J37" i="173"/>
  <c r="F37" i="173"/>
  <c r="R36" i="173"/>
  <c r="N36" i="173"/>
  <c r="J36" i="173"/>
  <c r="F36" i="173"/>
  <c r="R35" i="173"/>
  <c r="N35" i="173"/>
  <c r="J35" i="173"/>
  <c r="F35" i="173"/>
  <c r="R34" i="173"/>
  <c r="N34" i="173"/>
  <c r="J34" i="173"/>
  <c r="F34" i="173"/>
  <c r="R33" i="173"/>
  <c r="N33" i="173"/>
  <c r="J33" i="173"/>
  <c r="F33" i="173"/>
  <c r="R32" i="173"/>
  <c r="N32" i="173"/>
  <c r="J32" i="173"/>
  <c r="F32" i="173"/>
  <c r="U39" i="173"/>
  <c r="Q39" i="173"/>
  <c r="M39" i="173"/>
  <c r="I39" i="173"/>
  <c r="U38" i="173"/>
  <c r="Q38" i="173"/>
  <c r="M38" i="173"/>
  <c r="I38" i="173"/>
  <c r="U37" i="173"/>
  <c r="Q37" i="173"/>
  <c r="M37" i="173"/>
  <c r="I37" i="173"/>
  <c r="U36" i="173"/>
  <c r="Q36" i="173"/>
  <c r="M36" i="173"/>
  <c r="I36" i="173"/>
  <c r="U35" i="173"/>
  <c r="Q35" i="173"/>
  <c r="M35" i="173"/>
  <c r="I35" i="173"/>
  <c r="U34" i="173"/>
  <c r="Q34" i="173"/>
  <c r="M34" i="173"/>
  <c r="I34" i="173"/>
  <c r="U33" i="173"/>
  <c r="Q33" i="173"/>
  <c r="M33" i="173"/>
  <c r="I33" i="173"/>
  <c r="U32" i="173"/>
  <c r="Q32" i="173"/>
  <c r="M32" i="173"/>
  <c r="I32" i="173"/>
  <c r="P39" i="173"/>
  <c r="P38" i="173"/>
  <c r="P37" i="173"/>
  <c r="P36" i="173"/>
  <c r="P35" i="173"/>
  <c r="P34" i="173"/>
  <c r="P33" i="173"/>
  <c r="P32" i="173"/>
  <c r="L39" i="173"/>
  <c r="L38" i="173"/>
  <c r="L37" i="173"/>
  <c r="L36" i="173"/>
  <c r="L35" i="173"/>
  <c r="L34" i="173"/>
  <c r="L33" i="173"/>
  <c r="L32" i="173"/>
  <c r="H39" i="173"/>
  <c r="H38" i="173"/>
  <c r="H37" i="173"/>
  <c r="H36" i="173"/>
  <c r="H35" i="173"/>
  <c r="H34" i="173"/>
  <c r="H33" i="173"/>
  <c r="H32" i="173"/>
  <c r="T37" i="173"/>
  <c r="T33" i="173"/>
  <c r="T34" i="173"/>
  <c r="T36" i="173"/>
  <c r="T32" i="173"/>
  <c r="T39" i="173"/>
  <c r="T35" i="173"/>
  <c r="T38" i="173"/>
  <c r="AE35" i="173"/>
  <c r="AE36" i="173"/>
  <c r="AE39" i="173"/>
  <c r="AE38" i="173"/>
  <c r="AE37" i="173"/>
  <c r="AE34" i="173"/>
  <c r="R23" i="172"/>
  <c r="N23" i="172"/>
  <c r="J23" i="172"/>
  <c r="F23" i="172"/>
  <c r="R22" i="172"/>
  <c r="N22" i="172"/>
  <c r="J22" i="172"/>
  <c r="F22" i="172"/>
  <c r="R21" i="172"/>
  <c r="N21" i="172"/>
  <c r="J21" i="172"/>
  <c r="F21" i="172"/>
  <c r="R20" i="172"/>
  <c r="N20" i="172"/>
  <c r="J20" i="172"/>
  <c r="F20" i="172"/>
  <c r="R19" i="172"/>
  <c r="N19" i="172"/>
  <c r="J19" i="172"/>
  <c r="F19" i="172"/>
  <c r="R18" i="172"/>
  <c r="N18" i="172"/>
  <c r="J18" i="172"/>
  <c r="F18" i="172"/>
  <c r="R17" i="172"/>
  <c r="N17" i="172"/>
  <c r="J17" i="172"/>
  <c r="F17" i="172"/>
  <c r="R16" i="172"/>
  <c r="N16" i="172"/>
  <c r="J16" i="172"/>
  <c r="F16" i="172"/>
  <c r="U23" i="172"/>
  <c r="Q23" i="172"/>
  <c r="M23" i="172"/>
  <c r="I23" i="172"/>
  <c r="U22" i="172"/>
  <c r="Q22" i="172"/>
  <c r="M22" i="172"/>
  <c r="I22" i="172"/>
  <c r="U21" i="172"/>
  <c r="Q21" i="172"/>
  <c r="M21" i="172"/>
  <c r="I21" i="172"/>
  <c r="U20" i="172"/>
  <c r="Q20" i="172"/>
  <c r="M20" i="172"/>
  <c r="I20" i="172"/>
  <c r="U19" i="172"/>
  <c r="Q19" i="172"/>
  <c r="M19" i="172"/>
  <c r="I19" i="172"/>
  <c r="U18" i="172"/>
  <c r="Q18" i="172"/>
  <c r="M18" i="172"/>
  <c r="I18" i="172"/>
  <c r="U17" i="172"/>
  <c r="Q17" i="172"/>
  <c r="M17" i="172"/>
  <c r="I17" i="172"/>
  <c r="U16" i="172"/>
  <c r="Q16" i="172"/>
  <c r="M16" i="172"/>
  <c r="I16" i="172"/>
  <c r="T23" i="172"/>
  <c r="P23" i="172"/>
  <c r="L23" i="172"/>
  <c r="H23" i="172"/>
  <c r="T22" i="172"/>
  <c r="P22" i="172"/>
  <c r="L22" i="172"/>
  <c r="H22" i="172"/>
  <c r="T21" i="172"/>
  <c r="P21" i="172"/>
  <c r="L21" i="172"/>
  <c r="H21" i="172"/>
  <c r="T20" i="172"/>
  <c r="P20" i="172"/>
  <c r="L20" i="172"/>
  <c r="H20" i="172"/>
  <c r="T19" i="172"/>
  <c r="P19" i="172"/>
  <c r="L19" i="172"/>
  <c r="H19" i="172"/>
  <c r="T18" i="172"/>
  <c r="P18" i="172"/>
  <c r="L18" i="172"/>
  <c r="H18" i="172"/>
  <c r="T17" i="172"/>
  <c r="P17" i="172"/>
  <c r="L17" i="172"/>
  <c r="H17" i="172"/>
  <c r="T16" i="172"/>
  <c r="P16" i="172"/>
  <c r="L16" i="172"/>
  <c r="H16" i="172"/>
  <c r="K23" i="172"/>
  <c r="K22" i="172"/>
  <c r="K21" i="172"/>
  <c r="K20" i="172"/>
  <c r="K19" i="172"/>
  <c r="K18" i="172"/>
  <c r="K17" i="172"/>
  <c r="K16" i="172"/>
  <c r="O22" i="172"/>
  <c r="G23" i="172"/>
  <c r="G22" i="172"/>
  <c r="G21" i="172"/>
  <c r="G20" i="172"/>
  <c r="G19" i="172"/>
  <c r="G18" i="172"/>
  <c r="G17" i="172"/>
  <c r="G16" i="172"/>
  <c r="S23" i="172"/>
  <c r="S22" i="172"/>
  <c r="S21" i="172"/>
  <c r="S20" i="172"/>
  <c r="S19" i="172"/>
  <c r="S18" i="172"/>
  <c r="S17" i="172"/>
  <c r="S16" i="172"/>
  <c r="O21" i="172"/>
  <c r="O19" i="172"/>
  <c r="O18" i="172"/>
  <c r="O23" i="172"/>
  <c r="O17" i="172"/>
  <c r="O20" i="172"/>
  <c r="O16" i="172"/>
  <c r="Y16" i="172"/>
  <c r="V21" i="172"/>
  <c r="V23" i="172"/>
  <c r="V18" i="172"/>
  <c r="L60" i="37" s="1"/>
  <c r="V22" i="172"/>
  <c r="V19" i="172"/>
  <c r="N60" i="37" s="1"/>
  <c r="V20" i="172"/>
  <c r="P60" i="37" s="1"/>
  <c r="V17" i="172"/>
  <c r="J60" i="37" s="1"/>
  <c r="AD23" i="172"/>
  <c r="AD22" i="172"/>
  <c r="AD21" i="172"/>
  <c r="V45" i="171"/>
  <c r="AD43" i="171"/>
  <c r="AD44" i="171"/>
  <c r="V41" i="171"/>
  <c r="N59" i="37" s="1"/>
  <c r="U45" i="171"/>
  <c r="Q45" i="171"/>
  <c r="M45" i="171"/>
  <c r="I45" i="171"/>
  <c r="U44" i="171"/>
  <c r="Q44" i="171"/>
  <c r="M44" i="171"/>
  <c r="I44" i="171"/>
  <c r="U43" i="171"/>
  <c r="Q43" i="171"/>
  <c r="M43" i="171"/>
  <c r="I43" i="171"/>
  <c r="U42" i="171"/>
  <c r="Q42" i="171"/>
  <c r="M42" i="171"/>
  <c r="I42" i="171"/>
  <c r="U41" i="171"/>
  <c r="Q41" i="171"/>
  <c r="M41" i="171"/>
  <c r="I41" i="171"/>
  <c r="U40" i="171"/>
  <c r="Q40" i="171"/>
  <c r="M40" i="171"/>
  <c r="I40" i="171"/>
  <c r="U39" i="171"/>
  <c r="Q39" i="171"/>
  <c r="M39" i="171"/>
  <c r="I39" i="171"/>
  <c r="U38" i="171"/>
  <c r="Q38" i="171"/>
  <c r="M38" i="171"/>
  <c r="I38" i="171"/>
  <c r="T45" i="171"/>
  <c r="P45" i="171"/>
  <c r="L45" i="171"/>
  <c r="H45" i="171"/>
  <c r="T44" i="171"/>
  <c r="P44" i="171"/>
  <c r="L44" i="171"/>
  <c r="H44" i="171"/>
  <c r="T43" i="171"/>
  <c r="P43" i="171"/>
  <c r="L43" i="171"/>
  <c r="H43" i="171"/>
  <c r="T42" i="171"/>
  <c r="P42" i="171"/>
  <c r="L42" i="171"/>
  <c r="H42" i="171"/>
  <c r="T41" i="171"/>
  <c r="P41" i="171"/>
  <c r="L41" i="171"/>
  <c r="H41" i="171"/>
  <c r="T40" i="171"/>
  <c r="P40" i="171"/>
  <c r="L40" i="171"/>
  <c r="H40" i="171"/>
  <c r="T39" i="171"/>
  <c r="P39" i="171"/>
  <c r="L39" i="171"/>
  <c r="H39" i="171"/>
  <c r="T38" i="171"/>
  <c r="P38" i="171"/>
  <c r="L38" i="171"/>
  <c r="H38" i="171"/>
  <c r="S45" i="171"/>
  <c r="O45" i="171"/>
  <c r="K45" i="171"/>
  <c r="G45" i="171"/>
  <c r="S44" i="171"/>
  <c r="O44" i="171"/>
  <c r="K44" i="171"/>
  <c r="G44" i="171"/>
  <c r="S43" i="171"/>
  <c r="O43" i="171"/>
  <c r="K43" i="171"/>
  <c r="G43" i="171"/>
  <c r="S42" i="171"/>
  <c r="O42" i="171"/>
  <c r="K42" i="171"/>
  <c r="G42" i="171"/>
  <c r="S41" i="171"/>
  <c r="O41" i="171"/>
  <c r="K41" i="171"/>
  <c r="G41" i="171"/>
  <c r="S40" i="171"/>
  <c r="O40" i="171"/>
  <c r="K40" i="171"/>
  <c r="G40" i="171"/>
  <c r="S39" i="171"/>
  <c r="O39" i="171"/>
  <c r="K39" i="171"/>
  <c r="G39" i="171"/>
  <c r="S38" i="171"/>
  <c r="O38" i="171"/>
  <c r="K38" i="171"/>
  <c r="G38" i="171"/>
  <c r="R45" i="171"/>
  <c r="R44" i="171"/>
  <c r="R43" i="171"/>
  <c r="R42" i="171"/>
  <c r="R41" i="171"/>
  <c r="R40" i="171"/>
  <c r="R39" i="171"/>
  <c r="R38" i="171"/>
  <c r="N45" i="171"/>
  <c r="N44" i="171"/>
  <c r="N43" i="171"/>
  <c r="N42" i="171"/>
  <c r="N41" i="171"/>
  <c r="N40" i="171"/>
  <c r="N39" i="171"/>
  <c r="N38" i="171"/>
  <c r="J45" i="171"/>
  <c r="J44" i="171"/>
  <c r="J43" i="171"/>
  <c r="J42" i="171"/>
  <c r="J41" i="171"/>
  <c r="J40" i="171"/>
  <c r="J39" i="171"/>
  <c r="J38" i="171"/>
  <c r="F43" i="171"/>
  <c r="F39" i="171"/>
  <c r="F42" i="171"/>
  <c r="F38" i="171"/>
  <c r="F45" i="171"/>
  <c r="F41" i="171"/>
  <c r="F44" i="171"/>
  <c r="F40" i="171"/>
  <c r="V43" i="171"/>
  <c r="V44" i="171"/>
  <c r="AD45" i="171"/>
  <c r="V39" i="171"/>
  <c r="J59" i="37" s="1"/>
  <c r="V40" i="171"/>
  <c r="L59" i="37" s="1"/>
  <c r="V42" i="171"/>
  <c r="P59" i="37" s="1"/>
  <c r="AE29" i="170"/>
  <c r="AE28" i="170"/>
  <c r="AE27" i="170"/>
  <c r="W27" i="170"/>
  <c r="W23" i="170"/>
  <c r="J57" i="37" s="1"/>
  <c r="W29" i="170"/>
  <c r="W24" i="170"/>
  <c r="L57" i="37" s="1"/>
  <c r="W28" i="170"/>
  <c r="W25" i="170"/>
  <c r="N57" i="37" s="1"/>
  <c r="W26" i="170"/>
  <c r="P57" i="37" s="1"/>
  <c r="T29" i="170"/>
  <c r="P29" i="170"/>
  <c r="L29" i="170"/>
  <c r="H29" i="170"/>
  <c r="T28" i="170"/>
  <c r="P28" i="170"/>
  <c r="L28" i="170"/>
  <c r="H28" i="170"/>
  <c r="T27" i="170"/>
  <c r="P27" i="170"/>
  <c r="L27" i="170"/>
  <c r="H27" i="170"/>
  <c r="T26" i="170"/>
  <c r="P26" i="170"/>
  <c r="L26" i="170"/>
  <c r="H26" i="170"/>
  <c r="T25" i="170"/>
  <c r="P25" i="170"/>
  <c r="L25" i="170"/>
  <c r="H25" i="170"/>
  <c r="T24" i="170"/>
  <c r="P24" i="170"/>
  <c r="L24" i="170"/>
  <c r="H24" i="170"/>
  <c r="T23" i="170"/>
  <c r="P23" i="170"/>
  <c r="L23" i="170"/>
  <c r="H23" i="170"/>
  <c r="T22" i="170"/>
  <c r="P22" i="170"/>
  <c r="L22" i="170"/>
  <c r="H22" i="170"/>
  <c r="S29" i="170"/>
  <c r="O29" i="170"/>
  <c r="K29" i="170"/>
  <c r="G29" i="170"/>
  <c r="S28" i="170"/>
  <c r="O28" i="170"/>
  <c r="K28" i="170"/>
  <c r="G28" i="170"/>
  <c r="S27" i="170"/>
  <c r="O27" i="170"/>
  <c r="K27" i="170"/>
  <c r="G27" i="170"/>
  <c r="S26" i="170"/>
  <c r="O26" i="170"/>
  <c r="K26" i="170"/>
  <c r="G26" i="170"/>
  <c r="S25" i="170"/>
  <c r="O25" i="170"/>
  <c r="K25" i="170"/>
  <c r="G25" i="170"/>
  <c r="S24" i="170"/>
  <c r="O24" i="170"/>
  <c r="K24" i="170"/>
  <c r="G24" i="170"/>
  <c r="S23" i="170"/>
  <c r="O23" i="170"/>
  <c r="K23" i="170"/>
  <c r="G23" i="170"/>
  <c r="S22" i="170"/>
  <c r="O22" i="170"/>
  <c r="K22" i="170"/>
  <c r="G22" i="170"/>
  <c r="V29" i="170"/>
  <c r="R29" i="170"/>
  <c r="N29" i="170"/>
  <c r="J29" i="170"/>
  <c r="V28" i="170"/>
  <c r="R28" i="170"/>
  <c r="N28" i="170"/>
  <c r="J28" i="170"/>
  <c r="V27" i="170"/>
  <c r="R27" i="170"/>
  <c r="N27" i="170"/>
  <c r="J27" i="170"/>
  <c r="V26" i="170"/>
  <c r="R26" i="170"/>
  <c r="N26" i="170"/>
  <c r="J26" i="170"/>
  <c r="V25" i="170"/>
  <c r="R25" i="170"/>
  <c r="N25" i="170"/>
  <c r="J25" i="170"/>
  <c r="V24" i="170"/>
  <c r="R24" i="170"/>
  <c r="N24" i="170"/>
  <c r="J24" i="170"/>
  <c r="V23" i="170"/>
  <c r="R23" i="170"/>
  <c r="N23" i="170"/>
  <c r="J23" i="170"/>
  <c r="V22" i="170"/>
  <c r="R22" i="170"/>
  <c r="N22" i="170"/>
  <c r="J22" i="170"/>
  <c r="M29" i="170"/>
  <c r="M28" i="170"/>
  <c r="M27" i="170"/>
  <c r="M26" i="170"/>
  <c r="M25" i="170"/>
  <c r="M24" i="170"/>
  <c r="M23" i="170"/>
  <c r="M22" i="170"/>
  <c r="I29" i="170"/>
  <c r="I28" i="170"/>
  <c r="I27" i="170"/>
  <c r="I26" i="170"/>
  <c r="I25" i="170"/>
  <c r="I24" i="170"/>
  <c r="I23" i="170"/>
  <c r="I22" i="170"/>
  <c r="U29" i="170"/>
  <c r="U28" i="170"/>
  <c r="U27" i="170"/>
  <c r="U26" i="170"/>
  <c r="U25" i="170"/>
  <c r="U24" i="170"/>
  <c r="U23" i="170"/>
  <c r="U22" i="170"/>
  <c r="Q29" i="170"/>
  <c r="Q25" i="170"/>
  <c r="Q22" i="170"/>
  <c r="Q28" i="170"/>
  <c r="Q24" i="170"/>
  <c r="Q27" i="170"/>
  <c r="Q23" i="170"/>
  <c r="Q26" i="170"/>
  <c r="AD44" i="169"/>
  <c r="AD43" i="169"/>
  <c r="AD42" i="169"/>
  <c r="R44" i="169"/>
  <c r="N44" i="169"/>
  <c r="J44" i="169"/>
  <c r="F44" i="169"/>
  <c r="R43" i="169"/>
  <c r="N43" i="169"/>
  <c r="J43" i="169"/>
  <c r="F43" i="169"/>
  <c r="R42" i="169"/>
  <c r="N42" i="169"/>
  <c r="J42" i="169"/>
  <c r="F42" i="169"/>
  <c r="R41" i="169"/>
  <c r="N41" i="169"/>
  <c r="J41" i="169"/>
  <c r="F41" i="169"/>
  <c r="R40" i="169"/>
  <c r="N40" i="169"/>
  <c r="J40" i="169"/>
  <c r="F40" i="169"/>
  <c r="R39" i="169"/>
  <c r="N39" i="169"/>
  <c r="J39" i="169"/>
  <c r="F39" i="169"/>
  <c r="R38" i="169"/>
  <c r="N38" i="169"/>
  <c r="J38" i="169"/>
  <c r="F38" i="169"/>
  <c r="R37" i="169"/>
  <c r="N37" i="169"/>
  <c r="J37" i="169"/>
  <c r="F37" i="169"/>
  <c r="U44" i="169"/>
  <c r="Q44" i="169"/>
  <c r="M44" i="169"/>
  <c r="I44" i="169"/>
  <c r="U43" i="169"/>
  <c r="Q43" i="169"/>
  <c r="M43" i="169"/>
  <c r="I43" i="169"/>
  <c r="U42" i="169"/>
  <c r="Q42" i="169"/>
  <c r="M42" i="169"/>
  <c r="I42" i="169"/>
  <c r="U41" i="169"/>
  <c r="Q41" i="169"/>
  <c r="M41" i="169"/>
  <c r="I41" i="169"/>
  <c r="U40" i="169"/>
  <c r="Q40" i="169"/>
  <c r="M40" i="169"/>
  <c r="I40" i="169"/>
  <c r="U39" i="169"/>
  <c r="Q39" i="169"/>
  <c r="M39" i="169"/>
  <c r="I39" i="169"/>
  <c r="U38" i="169"/>
  <c r="Q38" i="169"/>
  <c r="M38" i="169"/>
  <c r="I38" i="169"/>
  <c r="U37" i="169"/>
  <c r="Q37" i="169"/>
  <c r="M37" i="169"/>
  <c r="I37" i="169"/>
  <c r="T44" i="169"/>
  <c r="L44" i="169"/>
  <c r="T43" i="169"/>
  <c r="L43" i="169"/>
  <c r="T42" i="169"/>
  <c r="L42" i="169"/>
  <c r="T41" i="169"/>
  <c r="L41" i="169"/>
  <c r="T40" i="169"/>
  <c r="L40" i="169"/>
  <c r="T39" i="169"/>
  <c r="L39" i="169"/>
  <c r="T38" i="169"/>
  <c r="L38" i="169"/>
  <c r="T37" i="169"/>
  <c r="L37" i="169"/>
  <c r="S44" i="169"/>
  <c r="K44" i="169"/>
  <c r="S43" i="169"/>
  <c r="K43" i="169"/>
  <c r="S42" i="169"/>
  <c r="K42" i="169"/>
  <c r="S41" i="169"/>
  <c r="K41" i="169"/>
  <c r="S40" i="169"/>
  <c r="K40" i="169"/>
  <c r="S39" i="169"/>
  <c r="K39" i="169"/>
  <c r="S38" i="169"/>
  <c r="K38" i="169"/>
  <c r="S37" i="169"/>
  <c r="K37" i="169"/>
  <c r="P44" i="169"/>
  <c r="H44" i="169"/>
  <c r="P43" i="169"/>
  <c r="H43" i="169"/>
  <c r="P42" i="169"/>
  <c r="H42" i="169"/>
  <c r="P41" i="169"/>
  <c r="H41" i="169"/>
  <c r="P40" i="169"/>
  <c r="H40" i="169"/>
  <c r="P39" i="169"/>
  <c r="H39" i="169"/>
  <c r="P38" i="169"/>
  <c r="H38" i="169"/>
  <c r="P37" i="169"/>
  <c r="H37" i="169"/>
  <c r="G43" i="169"/>
  <c r="G41" i="169"/>
  <c r="G39" i="169"/>
  <c r="G37" i="169"/>
  <c r="O37" i="169"/>
  <c r="O44" i="169"/>
  <c r="O42" i="169"/>
  <c r="O40" i="169"/>
  <c r="O38" i="169"/>
  <c r="O43" i="169"/>
  <c r="O41" i="169"/>
  <c r="O39" i="169"/>
  <c r="G44" i="169"/>
  <c r="G42" i="169"/>
  <c r="G40" i="169"/>
  <c r="G38" i="169"/>
  <c r="Y37" i="169"/>
  <c r="V44" i="169"/>
  <c r="V39" i="169"/>
  <c r="L56" i="37" s="1"/>
  <c r="V43" i="169"/>
  <c r="V40" i="169"/>
  <c r="N56" i="37" s="1"/>
  <c r="V42" i="169"/>
  <c r="V41" i="169"/>
  <c r="P56" i="37" s="1"/>
  <c r="V38" i="169"/>
  <c r="J56" i="37" s="1"/>
  <c r="AD45" i="168"/>
  <c r="V45" i="168"/>
  <c r="AD42" i="168"/>
  <c r="AD47" i="168"/>
  <c r="V42" i="168"/>
  <c r="L54" i="37" s="1"/>
  <c r="AD43" i="168"/>
  <c r="AD46" i="168"/>
  <c r="R47" i="168"/>
  <c r="N47" i="168"/>
  <c r="J47" i="168"/>
  <c r="F47" i="168"/>
  <c r="R46" i="168"/>
  <c r="N46" i="168"/>
  <c r="J46" i="168"/>
  <c r="F46" i="168"/>
  <c r="R45" i="168"/>
  <c r="N45" i="168"/>
  <c r="J45" i="168"/>
  <c r="F45" i="168"/>
  <c r="R44" i="168"/>
  <c r="N44" i="168"/>
  <c r="J44" i="168"/>
  <c r="F44" i="168"/>
  <c r="R43" i="168"/>
  <c r="N43" i="168"/>
  <c r="J43" i="168"/>
  <c r="F43" i="168"/>
  <c r="R42" i="168"/>
  <c r="N42" i="168"/>
  <c r="J42" i="168"/>
  <c r="F42" i="168"/>
  <c r="R41" i="168"/>
  <c r="N41" i="168"/>
  <c r="J41" i="168"/>
  <c r="F41" i="168"/>
  <c r="R40" i="168"/>
  <c r="N40" i="168"/>
  <c r="J40" i="168"/>
  <c r="F40" i="168"/>
  <c r="U47" i="168"/>
  <c r="Q47" i="168"/>
  <c r="M47" i="168"/>
  <c r="I47" i="168"/>
  <c r="U46" i="168"/>
  <c r="Q46" i="168"/>
  <c r="M46" i="168"/>
  <c r="I46" i="168"/>
  <c r="U45" i="168"/>
  <c r="Q45" i="168"/>
  <c r="M45" i="168"/>
  <c r="I45" i="168"/>
  <c r="U44" i="168"/>
  <c r="Q44" i="168"/>
  <c r="M44" i="168"/>
  <c r="I44" i="168"/>
  <c r="U43" i="168"/>
  <c r="Q43" i="168"/>
  <c r="M43" i="168"/>
  <c r="I43" i="168"/>
  <c r="U42" i="168"/>
  <c r="Q42" i="168"/>
  <c r="M42" i="168"/>
  <c r="I42" i="168"/>
  <c r="U41" i="168"/>
  <c r="Q41" i="168"/>
  <c r="M41" i="168"/>
  <c r="I41" i="168"/>
  <c r="U40" i="168"/>
  <c r="Q40" i="168"/>
  <c r="M40" i="168"/>
  <c r="I40" i="168"/>
  <c r="T47" i="168"/>
  <c r="P47" i="168"/>
  <c r="L47" i="168"/>
  <c r="H47" i="168"/>
  <c r="T46" i="168"/>
  <c r="P46" i="168"/>
  <c r="L46" i="168"/>
  <c r="H46" i="168"/>
  <c r="T45" i="168"/>
  <c r="P45" i="168"/>
  <c r="L45" i="168"/>
  <c r="H45" i="168"/>
  <c r="T44" i="168"/>
  <c r="P44" i="168"/>
  <c r="L44" i="168"/>
  <c r="H44" i="168"/>
  <c r="T43" i="168"/>
  <c r="P43" i="168"/>
  <c r="L43" i="168"/>
  <c r="H43" i="168"/>
  <c r="T42" i="168"/>
  <c r="P42" i="168"/>
  <c r="L42" i="168"/>
  <c r="H42" i="168"/>
  <c r="T41" i="168"/>
  <c r="P41" i="168"/>
  <c r="L41" i="168"/>
  <c r="H41" i="168"/>
  <c r="T40" i="168"/>
  <c r="P40" i="168"/>
  <c r="L40" i="168"/>
  <c r="H40" i="168"/>
  <c r="O47" i="168"/>
  <c r="O46" i="168"/>
  <c r="O45" i="168"/>
  <c r="O44" i="168"/>
  <c r="O43" i="168"/>
  <c r="O42" i="168"/>
  <c r="O41" i="168"/>
  <c r="O40" i="168"/>
  <c r="K47" i="168"/>
  <c r="K46" i="168"/>
  <c r="K45" i="168"/>
  <c r="K44" i="168"/>
  <c r="K43" i="168"/>
  <c r="K42" i="168"/>
  <c r="K41" i="168"/>
  <c r="K40" i="168"/>
  <c r="S41" i="168"/>
  <c r="G47" i="168"/>
  <c r="G46" i="168"/>
  <c r="G45" i="168"/>
  <c r="G44" i="168"/>
  <c r="G43" i="168"/>
  <c r="G42" i="168"/>
  <c r="G41" i="168"/>
  <c r="G40" i="168"/>
  <c r="S47" i="168"/>
  <c r="S46" i="168"/>
  <c r="S45" i="168"/>
  <c r="S44" i="168"/>
  <c r="S43" i="168"/>
  <c r="S42" i="168"/>
  <c r="S40" i="168"/>
  <c r="V41" i="168"/>
  <c r="J54" i="37" s="1"/>
  <c r="V43" i="168"/>
  <c r="N54" i="37" s="1"/>
  <c r="V46" i="168"/>
  <c r="V44" i="168"/>
  <c r="P54" i="37" s="1"/>
  <c r="Y40" i="168"/>
  <c r="AD44" i="168"/>
  <c r="V47" i="168"/>
  <c r="AD46" i="167"/>
  <c r="AD42" i="167"/>
  <c r="R47" i="167"/>
  <c r="N47" i="167"/>
  <c r="J47" i="167"/>
  <c r="F47" i="167"/>
  <c r="R46" i="167"/>
  <c r="N46" i="167"/>
  <c r="J46" i="167"/>
  <c r="F46" i="167"/>
  <c r="R45" i="167"/>
  <c r="N45" i="167"/>
  <c r="J45" i="167"/>
  <c r="F45" i="167"/>
  <c r="R44" i="167"/>
  <c r="N44" i="167"/>
  <c r="J44" i="167"/>
  <c r="F44" i="167"/>
  <c r="R43" i="167"/>
  <c r="N43" i="167"/>
  <c r="J43" i="167"/>
  <c r="F43" i="167"/>
  <c r="R42" i="167"/>
  <c r="N42" i="167"/>
  <c r="J42" i="167"/>
  <c r="F42" i="167"/>
  <c r="R41" i="167"/>
  <c r="N41" i="167"/>
  <c r="J41" i="167"/>
  <c r="F41" i="167"/>
  <c r="R40" i="167"/>
  <c r="N40" i="167"/>
  <c r="J40" i="167"/>
  <c r="F40" i="167"/>
  <c r="Q47" i="167"/>
  <c r="L47" i="167"/>
  <c r="G47" i="167"/>
  <c r="Q46" i="167"/>
  <c r="L46" i="167"/>
  <c r="G46" i="167"/>
  <c r="Q45" i="167"/>
  <c r="L45" i="167"/>
  <c r="G45" i="167"/>
  <c r="Q44" i="167"/>
  <c r="L44" i="167"/>
  <c r="G44" i="167"/>
  <c r="Q43" i="167"/>
  <c r="L43" i="167"/>
  <c r="G43" i="167"/>
  <c r="Q42" i="167"/>
  <c r="L42" i="167"/>
  <c r="G42" i="167"/>
  <c r="Q41" i="167"/>
  <c r="L41" i="167"/>
  <c r="G41" i="167"/>
  <c r="Q40" i="167"/>
  <c r="L40" i="167"/>
  <c r="G40" i="167"/>
  <c r="U47" i="167"/>
  <c r="P47" i="167"/>
  <c r="K47" i="167"/>
  <c r="U46" i="167"/>
  <c r="P46" i="167"/>
  <c r="K46" i="167"/>
  <c r="U45" i="167"/>
  <c r="P45" i="167"/>
  <c r="K45" i="167"/>
  <c r="U44" i="167"/>
  <c r="P44" i="167"/>
  <c r="K44" i="167"/>
  <c r="U43" i="167"/>
  <c r="P43" i="167"/>
  <c r="K43" i="167"/>
  <c r="U42" i="167"/>
  <c r="P42" i="167"/>
  <c r="K42" i="167"/>
  <c r="U41" i="167"/>
  <c r="P41" i="167"/>
  <c r="K41" i="167"/>
  <c r="U40" i="167"/>
  <c r="P40" i="167"/>
  <c r="K40" i="167"/>
  <c r="S47" i="167"/>
  <c r="H47" i="167"/>
  <c r="M46" i="167"/>
  <c r="S45" i="167"/>
  <c r="H45" i="167"/>
  <c r="M44" i="167"/>
  <c r="S43" i="167"/>
  <c r="H43" i="167"/>
  <c r="M42" i="167"/>
  <c r="S41" i="167"/>
  <c r="H41" i="167"/>
  <c r="M40" i="167"/>
  <c r="S46" i="167"/>
  <c r="H46" i="167"/>
  <c r="M45" i="167"/>
  <c r="S44" i="167"/>
  <c r="H44" i="167"/>
  <c r="M43" i="167"/>
  <c r="H42" i="167"/>
  <c r="M41" i="167"/>
  <c r="S40" i="167"/>
  <c r="H40" i="167"/>
  <c r="O47" i="167"/>
  <c r="T46" i="167"/>
  <c r="I46" i="167"/>
  <c r="O45" i="167"/>
  <c r="T44" i="167"/>
  <c r="I44" i="167"/>
  <c r="O43" i="167"/>
  <c r="T42" i="167"/>
  <c r="I42" i="167"/>
  <c r="O41" i="167"/>
  <c r="T40" i="167"/>
  <c r="I40" i="167"/>
  <c r="M47" i="167"/>
  <c r="S42" i="167"/>
  <c r="O46" i="167"/>
  <c r="T43" i="167"/>
  <c r="I41" i="167"/>
  <c r="T45" i="167"/>
  <c r="I43" i="167"/>
  <c r="O40" i="167"/>
  <c r="T47" i="167"/>
  <c r="I45" i="167"/>
  <c r="O42" i="167"/>
  <c r="I47" i="167"/>
  <c r="O44" i="167"/>
  <c r="T41" i="167"/>
  <c r="V45" i="167"/>
  <c r="V44" i="167"/>
  <c r="P53" i="37" s="1"/>
  <c r="V43" i="167"/>
  <c r="N53" i="37" s="1"/>
  <c r="V42" i="167"/>
  <c r="L53" i="37" s="1"/>
  <c r="V47" i="167"/>
  <c r="V46" i="167"/>
  <c r="V41" i="167"/>
  <c r="J53" i="37" s="1"/>
  <c r="AD44" i="167"/>
  <c r="AD45" i="167"/>
  <c r="AD47" i="167"/>
  <c r="AD43" i="167"/>
  <c r="Y40" i="167"/>
  <c r="AD43" i="166"/>
  <c r="V41" i="166"/>
  <c r="J52" i="37" s="1"/>
  <c r="V45" i="166"/>
  <c r="V44" i="166"/>
  <c r="P52" i="37" s="1"/>
  <c r="V43" i="166"/>
  <c r="N52" i="37" s="1"/>
  <c r="V42" i="166"/>
  <c r="L52" i="37" s="1"/>
  <c r="V47" i="166"/>
  <c r="V46" i="166"/>
  <c r="S47" i="166"/>
  <c r="O47" i="166"/>
  <c r="K47" i="166"/>
  <c r="G47" i="166"/>
  <c r="S46" i="166"/>
  <c r="O46" i="166"/>
  <c r="K46" i="166"/>
  <c r="G46" i="166"/>
  <c r="S45" i="166"/>
  <c r="O45" i="166"/>
  <c r="K45" i="166"/>
  <c r="G45" i="166"/>
  <c r="S44" i="166"/>
  <c r="O44" i="166"/>
  <c r="K44" i="166"/>
  <c r="G44" i="166"/>
  <c r="S43" i="166"/>
  <c r="O43" i="166"/>
  <c r="K43" i="166"/>
  <c r="G43" i="166"/>
  <c r="S42" i="166"/>
  <c r="O42" i="166"/>
  <c r="K42" i="166"/>
  <c r="G42" i="166"/>
  <c r="S41" i="166"/>
  <c r="O41" i="166"/>
  <c r="K41" i="166"/>
  <c r="G41" i="166"/>
  <c r="S40" i="166"/>
  <c r="O40" i="166"/>
  <c r="K40" i="166"/>
  <c r="G40" i="166"/>
  <c r="R47" i="166"/>
  <c r="N47" i="166"/>
  <c r="J47" i="166"/>
  <c r="F47" i="166"/>
  <c r="R46" i="166"/>
  <c r="N46" i="166"/>
  <c r="J46" i="166"/>
  <c r="F46" i="166"/>
  <c r="R45" i="166"/>
  <c r="N45" i="166"/>
  <c r="J45" i="166"/>
  <c r="F45" i="166"/>
  <c r="R44" i="166"/>
  <c r="N44" i="166"/>
  <c r="J44" i="166"/>
  <c r="F44" i="166"/>
  <c r="R43" i="166"/>
  <c r="N43" i="166"/>
  <c r="J43" i="166"/>
  <c r="F43" i="166"/>
  <c r="R42" i="166"/>
  <c r="N42" i="166"/>
  <c r="J42" i="166"/>
  <c r="F42" i="166"/>
  <c r="R41" i="166"/>
  <c r="N41" i="166"/>
  <c r="J41" i="166"/>
  <c r="F41" i="166"/>
  <c r="R40" i="166"/>
  <c r="N40" i="166"/>
  <c r="J40" i="166"/>
  <c r="F40" i="166"/>
  <c r="U47" i="166"/>
  <c r="Q47" i="166"/>
  <c r="M47" i="166"/>
  <c r="I47" i="166"/>
  <c r="U46" i="166"/>
  <c r="Q46" i="166"/>
  <c r="M46" i="166"/>
  <c r="I46" i="166"/>
  <c r="U45" i="166"/>
  <c r="Q45" i="166"/>
  <c r="M45" i="166"/>
  <c r="I45" i="166"/>
  <c r="U44" i="166"/>
  <c r="Q44" i="166"/>
  <c r="M44" i="166"/>
  <c r="I44" i="166"/>
  <c r="U43" i="166"/>
  <c r="Q43" i="166"/>
  <c r="M43" i="166"/>
  <c r="I43" i="166"/>
  <c r="U42" i="166"/>
  <c r="Q42" i="166"/>
  <c r="M42" i="166"/>
  <c r="I42" i="166"/>
  <c r="U41" i="166"/>
  <c r="Q41" i="166"/>
  <c r="M41" i="166"/>
  <c r="I41" i="166"/>
  <c r="U40" i="166"/>
  <c r="Q40" i="166"/>
  <c r="M40" i="166"/>
  <c r="I40" i="166"/>
  <c r="T47" i="166"/>
  <c r="P47" i="166"/>
  <c r="L47" i="166"/>
  <c r="H47" i="166"/>
  <c r="T46" i="166"/>
  <c r="P46" i="166"/>
  <c r="L46" i="166"/>
  <c r="H46" i="166"/>
  <c r="T45" i="166"/>
  <c r="P45" i="166"/>
  <c r="L45" i="166"/>
  <c r="H45" i="166"/>
  <c r="T44" i="166"/>
  <c r="P44" i="166"/>
  <c r="L44" i="166"/>
  <c r="H44" i="166"/>
  <c r="T43" i="166"/>
  <c r="P43" i="166"/>
  <c r="L43" i="166"/>
  <c r="H43" i="166"/>
  <c r="T42" i="166"/>
  <c r="P42" i="166"/>
  <c r="L42" i="166"/>
  <c r="H42" i="166"/>
  <c r="T41" i="166"/>
  <c r="P41" i="166"/>
  <c r="L41" i="166"/>
  <c r="H41" i="166"/>
  <c r="T40" i="166"/>
  <c r="P40" i="166"/>
  <c r="L40" i="166"/>
  <c r="H40" i="166"/>
  <c r="AD46" i="166"/>
  <c r="AD44" i="166"/>
  <c r="AD45" i="166"/>
  <c r="AD47" i="166"/>
  <c r="AD42" i="166"/>
  <c r="B27" i="37"/>
  <c r="B26" i="37"/>
  <c r="B25" i="37"/>
  <c r="I62" i="37" l="1"/>
  <c r="I63" i="37" s="1"/>
  <c r="AD22" i="170"/>
  <c r="AE22" i="170"/>
  <c r="S57" i="37" s="1"/>
  <c r="V35" i="173"/>
  <c r="N62" i="37" s="1"/>
  <c r="N63" i="37" s="1"/>
  <c r="V33" i="173"/>
  <c r="J62" i="37" s="1"/>
  <c r="J63" i="37" s="1"/>
  <c r="V37" i="173"/>
  <c r="V34" i="173"/>
  <c r="L62" i="37" s="1"/>
  <c r="L63" i="37" s="1"/>
  <c r="V38" i="173"/>
  <c r="V36" i="173"/>
  <c r="P62" i="37" s="1"/>
  <c r="P63" i="37" s="1"/>
  <c r="AC38" i="171"/>
  <c r="AD38" i="171"/>
  <c r="S59" i="37" s="1"/>
  <c r="X39" i="171"/>
  <c r="L58" i="37"/>
  <c r="X38" i="169"/>
  <c r="AD38" i="169" s="1"/>
  <c r="E56" i="37"/>
  <c r="I56" i="37" s="1"/>
  <c r="P58" i="37"/>
  <c r="R56" i="37"/>
  <c r="N58" i="37"/>
  <c r="AC40" i="168"/>
  <c r="E54" i="37"/>
  <c r="I54" i="37" s="1"/>
  <c r="R54" i="37"/>
  <c r="X41" i="166"/>
  <c r="AD41" i="166" s="1"/>
  <c r="Y23" i="170"/>
  <c r="AE23" i="170" s="1"/>
  <c r="J58" i="37"/>
  <c r="R57" i="37"/>
  <c r="I57" i="37"/>
  <c r="L61" i="37"/>
  <c r="I59" i="37"/>
  <c r="P61" i="37"/>
  <c r="R59" i="37"/>
  <c r="N61" i="37"/>
  <c r="L55" i="37"/>
  <c r="N55" i="37"/>
  <c r="P55" i="37"/>
  <c r="AC40" i="167"/>
  <c r="E53" i="37"/>
  <c r="I53" i="37" s="1"/>
  <c r="R53" i="37"/>
  <c r="AD16" i="172"/>
  <c r="S60" i="37" s="1"/>
  <c r="E60" i="37"/>
  <c r="J61" i="37"/>
  <c r="R60" i="37"/>
  <c r="AD40" i="166"/>
  <c r="S52" i="37" s="1"/>
  <c r="AC40" i="166"/>
  <c r="J55" i="37"/>
  <c r="R52" i="37"/>
  <c r="I52" i="37"/>
  <c r="D55" i="37"/>
  <c r="X33" i="173"/>
  <c r="AD33" i="173" s="1"/>
  <c r="AC37" i="169"/>
  <c r="AD37" i="169"/>
  <c r="S56" i="37" s="1"/>
  <c r="X17" i="172"/>
  <c r="AC16" i="172"/>
  <c r="AD40" i="168"/>
  <c r="S54" i="37" s="1"/>
  <c r="X41" i="168"/>
  <c r="AD41" i="168" s="1"/>
  <c r="X41" i="167"/>
  <c r="AD41" i="167" s="1"/>
  <c r="AD40" i="167"/>
  <c r="S53" i="37" s="1"/>
  <c r="R62" i="37" l="1"/>
  <c r="R63" i="37" s="1"/>
  <c r="O56" i="37"/>
  <c r="M56" i="37"/>
  <c r="Q56" i="37"/>
  <c r="K56" i="37"/>
  <c r="E58" i="37"/>
  <c r="S58" i="37" s="1"/>
  <c r="M54" i="37"/>
  <c r="K54" i="37"/>
  <c r="Q54" i="37"/>
  <c r="O54" i="37"/>
  <c r="Q57" i="37"/>
  <c r="K57" i="37"/>
  <c r="O57" i="37"/>
  <c r="M57" i="37"/>
  <c r="R58" i="37"/>
  <c r="I58" i="37"/>
  <c r="K59" i="37"/>
  <c r="M59" i="37"/>
  <c r="Q59" i="37"/>
  <c r="O59" i="37"/>
  <c r="O53" i="37"/>
  <c r="Q53" i="37"/>
  <c r="M53" i="37"/>
  <c r="K53" i="37"/>
  <c r="E55" i="37"/>
  <c r="S55" i="37" s="1"/>
  <c r="O60" i="37"/>
  <c r="M60" i="37"/>
  <c r="Q60" i="37"/>
  <c r="K60" i="37"/>
  <c r="R61" i="37"/>
  <c r="E61" i="37"/>
  <c r="S61" i="37" s="1"/>
  <c r="I60" i="37"/>
  <c r="I55" i="37"/>
  <c r="M52" i="37"/>
  <c r="Q52" i="37"/>
  <c r="K52" i="37"/>
  <c r="R55" i="37"/>
  <c r="O52" i="37"/>
  <c r="AG27" i="163"/>
  <c r="AH27" i="163"/>
  <c r="AI27" i="163"/>
  <c r="AJ27" i="163"/>
  <c r="AK27" i="163"/>
  <c r="AL27" i="163"/>
  <c r="AM27" i="163"/>
  <c r="AN27" i="163"/>
  <c r="AO27" i="163"/>
  <c r="AP27" i="163"/>
  <c r="AQ27" i="163"/>
  <c r="AR27" i="163"/>
  <c r="AS27" i="163"/>
  <c r="AT27" i="163"/>
  <c r="AU27" i="163"/>
  <c r="AV27" i="163"/>
  <c r="AW27" i="163"/>
  <c r="M62" i="37" l="1"/>
  <c r="O62" i="37"/>
  <c r="Q62" i="37"/>
  <c r="K62" i="37"/>
  <c r="T56" i="37"/>
  <c r="T54" i="37"/>
  <c r="T57" i="37"/>
  <c r="Q58" i="37"/>
  <c r="O58" i="37"/>
  <c r="M58" i="37"/>
  <c r="K58" i="37"/>
  <c r="T59" i="37"/>
  <c r="T53" i="37"/>
  <c r="O63" i="37"/>
  <c r="K63" i="37"/>
  <c r="M63" i="37"/>
  <c r="Q63" i="37"/>
  <c r="T60" i="37"/>
  <c r="I61" i="37"/>
  <c r="O61" i="37"/>
  <c r="M61" i="37"/>
  <c r="K61" i="37"/>
  <c r="Q61" i="37"/>
  <c r="T52" i="37"/>
  <c r="K55" i="37"/>
  <c r="M55" i="37"/>
  <c r="Q55" i="37"/>
  <c r="O55" i="37"/>
  <c r="AG7" i="152"/>
  <c r="AH7" i="152"/>
  <c r="AI7" i="152"/>
  <c r="AJ7" i="152"/>
  <c r="AK7" i="152"/>
  <c r="AL7" i="152"/>
  <c r="AM7" i="152"/>
  <c r="AN7" i="152"/>
  <c r="AO7" i="152"/>
  <c r="AP7" i="152"/>
  <c r="AQ7" i="152"/>
  <c r="AR7" i="152"/>
  <c r="AS7" i="152"/>
  <c r="AT7" i="152"/>
  <c r="AU7" i="152"/>
  <c r="AV7" i="152"/>
  <c r="AG8" i="152"/>
  <c r="AH8" i="152"/>
  <c r="AI8" i="152"/>
  <c r="AJ8" i="152"/>
  <c r="AK8" i="152"/>
  <c r="AL8" i="152"/>
  <c r="AM8" i="152"/>
  <c r="AN8" i="152"/>
  <c r="AO8" i="152"/>
  <c r="AP8" i="152"/>
  <c r="AQ8" i="152"/>
  <c r="AR8" i="152"/>
  <c r="AS8" i="152"/>
  <c r="AT8" i="152"/>
  <c r="AU8" i="152"/>
  <c r="AV8" i="152"/>
  <c r="AG9" i="152"/>
  <c r="AH9" i="152"/>
  <c r="AW9" i="152" s="1"/>
  <c r="AI9" i="152"/>
  <c r="AJ9" i="152"/>
  <c r="AK9" i="152"/>
  <c r="AL9" i="152"/>
  <c r="AM9" i="152"/>
  <c r="AN9" i="152"/>
  <c r="AO9" i="152"/>
  <c r="AP9" i="152"/>
  <c r="AQ9" i="152"/>
  <c r="AR9" i="152"/>
  <c r="AS9" i="152"/>
  <c r="AT9" i="152"/>
  <c r="AU9" i="152"/>
  <c r="AV9" i="152"/>
  <c r="AG10" i="152"/>
  <c r="AH10" i="152"/>
  <c r="AI10" i="152"/>
  <c r="AJ10" i="152"/>
  <c r="AK10" i="152"/>
  <c r="AL10" i="152"/>
  <c r="AW10" i="152" s="1"/>
  <c r="AM10" i="152"/>
  <c r="AN10" i="152"/>
  <c r="AO10" i="152"/>
  <c r="AP10" i="152"/>
  <c r="AQ10" i="152"/>
  <c r="AR10" i="152"/>
  <c r="AS10" i="152"/>
  <c r="AT10" i="152"/>
  <c r="AU10" i="152"/>
  <c r="AV10" i="152"/>
  <c r="AG11" i="152"/>
  <c r="AH11" i="152"/>
  <c r="AI11" i="152"/>
  <c r="AJ11" i="152"/>
  <c r="AK11" i="152"/>
  <c r="AL11" i="152"/>
  <c r="AM11" i="152"/>
  <c r="AN11" i="152"/>
  <c r="AO11" i="152"/>
  <c r="AP11" i="152"/>
  <c r="AQ11" i="152"/>
  <c r="AR11" i="152"/>
  <c r="AS11" i="152"/>
  <c r="AT11" i="152"/>
  <c r="AU11" i="152"/>
  <c r="AV11" i="152"/>
  <c r="AG12" i="152"/>
  <c r="AH12" i="152"/>
  <c r="AI12" i="152"/>
  <c r="AJ12" i="152"/>
  <c r="AK12" i="152"/>
  <c r="AL12" i="152"/>
  <c r="AM12" i="152"/>
  <c r="AN12" i="152"/>
  <c r="AO12" i="152"/>
  <c r="AP12" i="152"/>
  <c r="AQ12" i="152"/>
  <c r="AR12" i="152"/>
  <c r="AS12" i="152"/>
  <c r="AT12" i="152"/>
  <c r="AU12" i="152"/>
  <c r="AV12" i="152"/>
  <c r="AG13" i="152"/>
  <c r="AH13" i="152"/>
  <c r="AI13" i="152"/>
  <c r="AJ13" i="152"/>
  <c r="AK13" i="152"/>
  <c r="AL13" i="152"/>
  <c r="AM13" i="152"/>
  <c r="AN13" i="152"/>
  <c r="AO13" i="152"/>
  <c r="AP13" i="152"/>
  <c r="AQ13" i="152"/>
  <c r="AR13" i="152"/>
  <c r="AS13" i="152"/>
  <c r="AT13" i="152"/>
  <c r="AU13" i="152"/>
  <c r="AV13" i="152"/>
  <c r="AG14" i="152"/>
  <c r="AH14" i="152"/>
  <c r="AI14" i="152"/>
  <c r="AJ14" i="152"/>
  <c r="AK14" i="152"/>
  <c r="AL14" i="152"/>
  <c r="AM14" i="152"/>
  <c r="AN14" i="152"/>
  <c r="AO14" i="152"/>
  <c r="AP14" i="152"/>
  <c r="AQ14" i="152"/>
  <c r="AR14" i="152"/>
  <c r="AS14" i="152"/>
  <c r="AT14" i="152"/>
  <c r="AU14" i="152"/>
  <c r="AV14" i="152"/>
  <c r="AG15" i="152"/>
  <c r="AH15" i="152"/>
  <c r="AI15" i="152"/>
  <c r="AJ15" i="152"/>
  <c r="AK15" i="152"/>
  <c r="AL15" i="152"/>
  <c r="AM15" i="152"/>
  <c r="AN15" i="152"/>
  <c r="AO15" i="152"/>
  <c r="AP15" i="152"/>
  <c r="AQ15" i="152"/>
  <c r="AR15" i="152"/>
  <c r="AS15" i="152"/>
  <c r="AT15" i="152"/>
  <c r="AU15" i="152"/>
  <c r="AV15" i="152"/>
  <c r="AG16" i="152"/>
  <c r="AH16" i="152"/>
  <c r="AI16" i="152"/>
  <c r="AJ16" i="152"/>
  <c r="AK16" i="152"/>
  <c r="AL16" i="152"/>
  <c r="AM16" i="152"/>
  <c r="AN16" i="152"/>
  <c r="AO16" i="152"/>
  <c r="AP16" i="152"/>
  <c r="AQ16" i="152"/>
  <c r="AR16" i="152"/>
  <c r="AS16" i="152"/>
  <c r="AT16" i="152"/>
  <c r="AU16" i="152"/>
  <c r="AV16" i="152"/>
  <c r="AG17" i="152"/>
  <c r="AH17" i="152"/>
  <c r="AI17" i="152"/>
  <c r="AJ17" i="152"/>
  <c r="AK17" i="152"/>
  <c r="AL17" i="152"/>
  <c r="AM17" i="152"/>
  <c r="AN17" i="152"/>
  <c r="AO17" i="152"/>
  <c r="AP17" i="152"/>
  <c r="AQ17" i="152"/>
  <c r="AR17" i="152"/>
  <c r="AS17" i="152"/>
  <c r="AT17" i="152"/>
  <c r="AU17" i="152"/>
  <c r="AV17" i="152"/>
  <c r="AG18" i="152"/>
  <c r="AH18" i="152"/>
  <c r="AI18" i="152"/>
  <c r="AJ18" i="152"/>
  <c r="AK18" i="152"/>
  <c r="AL18" i="152"/>
  <c r="AM18" i="152"/>
  <c r="AN18" i="152"/>
  <c r="AO18" i="152"/>
  <c r="AP18" i="152"/>
  <c r="AQ18" i="152"/>
  <c r="AR18" i="152"/>
  <c r="AS18" i="152"/>
  <c r="AT18" i="152"/>
  <c r="AU18" i="152"/>
  <c r="AV18" i="152"/>
  <c r="AG19" i="152"/>
  <c r="AH19" i="152"/>
  <c r="AI19" i="152"/>
  <c r="AJ19" i="152"/>
  <c r="AK19" i="152"/>
  <c r="AL19" i="152"/>
  <c r="AM19" i="152"/>
  <c r="AN19" i="152"/>
  <c r="AO19" i="152"/>
  <c r="AP19" i="152"/>
  <c r="AQ19" i="152"/>
  <c r="AR19" i="152"/>
  <c r="AS19" i="152"/>
  <c r="AT19" i="152"/>
  <c r="AU19" i="152"/>
  <c r="AV19" i="152"/>
  <c r="AG20" i="152"/>
  <c r="AH20" i="152"/>
  <c r="AI20" i="152"/>
  <c r="AJ20" i="152"/>
  <c r="AK20" i="152"/>
  <c r="AL20" i="152"/>
  <c r="AM20" i="152"/>
  <c r="AN20" i="152"/>
  <c r="AO20" i="152"/>
  <c r="AP20" i="152"/>
  <c r="AQ20" i="152"/>
  <c r="AR20" i="152"/>
  <c r="AS20" i="152"/>
  <c r="AT20" i="152"/>
  <c r="AU20" i="152"/>
  <c r="AV20" i="152"/>
  <c r="AG21" i="152"/>
  <c r="AH21" i="152"/>
  <c r="AI21" i="152"/>
  <c r="AJ21" i="152"/>
  <c r="AK21" i="152"/>
  <c r="AL21" i="152"/>
  <c r="AM21" i="152"/>
  <c r="AN21" i="152"/>
  <c r="AO21" i="152"/>
  <c r="AP21" i="152"/>
  <c r="AQ21" i="152"/>
  <c r="AR21" i="152"/>
  <c r="AS21" i="152"/>
  <c r="AT21" i="152"/>
  <c r="AU21" i="152"/>
  <c r="AV21" i="152"/>
  <c r="AG22" i="152"/>
  <c r="AH22" i="152"/>
  <c r="AI22" i="152"/>
  <c r="AW22" i="152" s="1"/>
  <c r="AJ22" i="152"/>
  <c r="AK22" i="152"/>
  <c r="AL22" i="152"/>
  <c r="AM22" i="152"/>
  <c r="AN22" i="152"/>
  <c r="AO22" i="152"/>
  <c r="AP22" i="152"/>
  <c r="AQ22" i="152"/>
  <c r="AR22" i="152"/>
  <c r="AS22" i="152"/>
  <c r="AT22" i="152"/>
  <c r="AU22" i="152"/>
  <c r="AV22" i="152"/>
  <c r="AG23" i="152"/>
  <c r="AH23" i="152"/>
  <c r="AI23" i="152"/>
  <c r="AJ23" i="152"/>
  <c r="AK23" i="152"/>
  <c r="AL23" i="152"/>
  <c r="AM23" i="152"/>
  <c r="AN23" i="152"/>
  <c r="AO23" i="152"/>
  <c r="AP23" i="152"/>
  <c r="AQ23" i="152"/>
  <c r="AR23" i="152"/>
  <c r="AS23" i="152"/>
  <c r="AT23" i="152"/>
  <c r="AU23" i="152"/>
  <c r="AV23" i="152"/>
  <c r="AG24" i="152"/>
  <c r="AH24" i="152"/>
  <c r="AI24" i="152"/>
  <c r="AJ24" i="152"/>
  <c r="AK24" i="152"/>
  <c r="AL24" i="152"/>
  <c r="AM24" i="152"/>
  <c r="AN24" i="152"/>
  <c r="AO24" i="152"/>
  <c r="AP24" i="152"/>
  <c r="AQ24" i="152"/>
  <c r="AR24" i="152"/>
  <c r="AS24" i="152"/>
  <c r="AT24" i="152"/>
  <c r="AU24" i="152"/>
  <c r="AV24" i="152"/>
  <c r="AG25" i="152"/>
  <c r="AH25" i="152"/>
  <c r="AI25" i="152"/>
  <c r="AJ25" i="152"/>
  <c r="AK25" i="152"/>
  <c r="AL25" i="152"/>
  <c r="AM25" i="152"/>
  <c r="AN25" i="152"/>
  <c r="AO25" i="152"/>
  <c r="AP25" i="152"/>
  <c r="AQ25" i="152"/>
  <c r="AR25" i="152"/>
  <c r="AS25" i="152"/>
  <c r="AT25" i="152"/>
  <c r="AU25" i="152"/>
  <c r="AV25" i="152"/>
  <c r="AG26" i="152"/>
  <c r="AH26" i="152"/>
  <c r="AI26" i="152"/>
  <c r="AJ26" i="152"/>
  <c r="AK26" i="152"/>
  <c r="AL26" i="152"/>
  <c r="AM26" i="152"/>
  <c r="AN26" i="152"/>
  <c r="AO26" i="152"/>
  <c r="AP26" i="152"/>
  <c r="AQ26" i="152"/>
  <c r="AR26" i="152"/>
  <c r="AS26" i="152"/>
  <c r="AT26" i="152"/>
  <c r="AU26" i="152"/>
  <c r="AV26" i="152"/>
  <c r="AG27" i="152"/>
  <c r="AH27" i="152"/>
  <c r="AI27" i="152"/>
  <c r="AJ27" i="152"/>
  <c r="AK27" i="152"/>
  <c r="AL27" i="152"/>
  <c r="AM27" i="152"/>
  <c r="AN27" i="152"/>
  <c r="AO27" i="152"/>
  <c r="AP27" i="152"/>
  <c r="AQ27" i="152"/>
  <c r="AR27" i="152"/>
  <c r="AS27" i="152"/>
  <c r="AT27" i="152"/>
  <c r="AU27" i="152"/>
  <c r="AV27" i="152"/>
  <c r="AG28" i="152"/>
  <c r="AH28" i="152"/>
  <c r="AI28" i="152"/>
  <c r="AJ28" i="152"/>
  <c r="AK28" i="152"/>
  <c r="AL28" i="152"/>
  <c r="AM28" i="152"/>
  <c r="AN28" i="152"/>
  <c r="AO28" i="152"/>
  <c r="AP28" i="152"/>
  <c r="AQ28" i="152"/>
  <c r="AR28" i="152"/>
  <c r="AS28" i="152"/>
  <c r="AT28" i="152"/>
  <c r="AU28" i="152"/>
  <c r="AV28" i="152"/>
  <c r="AG29" i="152"/>
  <c r="AH29" i="152"/>
  <c r="AI29" i="152"/>
  <c r="AJ29" i="152"/>
  <c r="AK29" i="152"/>
  <c r="AL29" i="152"/>
  <c r="AM29" i="152"/>
  <c r="AN29" i="152"/>
  <c r="AO29" i="152"/>
  <c r="AP29" i="152"/>
  <c r="AQ29" i="152"/>
  <c r="AR29" i="152"/>
  <c r="AS29" i="152"/>
  <c r="AT29" i="152"/>
  <c r="AU29" i="152"/>
  <c r="AV29" i="152"/>
  <c r="AG30" i="152"/>
  <c r="AH30" i="152"/>
  <c r="AI30" i="152"/>
  <c r="AJ30" i="152"/>
  <c r="AK30" i="152"/>
  <c r="AL30" i="152"/>
  <c r="AM30" i="152"/>
  <c r="AN30" i="152"/>
  <c r="AO30" i="152"/>
  <c r="AP30" i="152"/>
  <c r="AQ30" i="152"/>
  <c r="AR30" i="152"/>
  <c r="AS30" i="152"/>
  <c r="AT30" i="152"/>
  <c r="AU30" i="152"/>
  <c r="AV30" i="152"/>
  <c r="AG31" i="152"/>
  <c r="AH31" i="152"/>
  <c r="AI31" i="152"/>
  <c r="AJ31" i="152"/>
  <c r="AW31" i="152" s="1"/>
  <c r="AK31" i="152"/>
  <c r="AL31" i="152"/>
  <c r="AM31" i="152"/>
  <c r="AN31" i="152"/>
  <c r="AO31" i="152"/>
  <c r="AP31" i="152"/>
  <c r="AQ31" i="152"/>
  <c r="AR31" i="152"/>
  <c r="AS31" i="152"/>
  <c r="AT31" i="152"/>
  <c r="AU31" i="152"/>
  <c r="AV31" i="152"/>
  <c r="AG32" i="152"/>
  <c r="AH32" i="152"/>
  <c r="AI32" i="152"/>
  <c r="AJ32" i="152"/>
  <c r="AK32" i="152"/>
  <c r="AL32" i="152"/>
  <c r="AM32" i="152"/>
  <c r="AN32" i="152"/>
  <c r="AO32" i="152"/>
  <c r="AP32" i="152"/>
  <c r="AQ32" i="152"/>
  <c r="AR32" i="152"/>
  <c r="AS32" i="152"/>
  <c r="AT32" i="152"/>
  <c r="AU32" i="152"/>
  <c r="AV32" i="152"/>
  <c r="AG33" i="152"/>
  <c r="AH33" i="152"/>
  <c r="AI33" i="152"/>
  <c r="AJ33" i="152"/>
  <c r="AK33" i="152"/>
  <c r="AL33" i="152"/>
  <c r="AM33" i="152"/>
  <c r="AN33" i="152"/>
  <c r="AO33" i="152"/>
  <c r="AP33" i="152"/>
  <c r="AQ33" i="152"/>
  <c r="AR33" i="152"/>
  <c r="AS33" i="152"/>
  <c r="AT33" i="152"/>
  <c r="AU33" i="152"/>
  <c r="AV33" i="152"/>
  <c r="AG34" i="152"/>
  <c r="AH34" i="152"/>
  <c r="AI34" i="152"/>
  <c r="AJ34" i="152"/>
  <c r="AW34" i="152" s="1"/>
  <c r="AK34" i="152"/>
  <c r="AL34" i="152"/>
  <c r="AM34" i="152"/>
  <c r="AN34" i="152"/>
  <c r="AO34" i="152"/>
  <c r="AP34" i="152"/>
  <c r="AQ34" i="152"/>
  <c r="AR34" i="152"/>
  <c r="AS34" i="152"/>
  <c r="AT34" i="152"/>
  <c r="AU34" i="152"/>
  <c r="AV34" i="152"/>
  <c r="AG35" i="152"/>
  <c r="AH35" i="152"/>
  <c r="AI35" i="152"/>
  <c r="AJ35" i="152"/>
  <c r="AK35" i="152"/>
  <c r="AL35" i="152"/>
  <c r="AM35" i="152"/>
  <c r="AN35" i="152"/>
  <c r="AO35" i="152"/>
  <c r="AP35" i="152"/>
  <c r="AQ35" i="152"/>
  <c r="AR35" i="152"/>
  <c r="AS35" i="152"/>
  <c r="AT35" i="152"/>
  <c r="AU35" i="152"/>
  <c r="AV35" i="152"/>
  <c r="AG36" i="152"/>
  <c r="AH36" i="152"/>
  <c r="AI36" i="152"/>
  <c r="AW36" i="152" s="1"/>
  <c r="AJ36" i="152"/>
  <c r="AK36" i="152"/>
  <c r="AL36" i="152"/>
  <c r="AM36" i="152"/>
  <c r="AN36" i="152"/>
  <c r="AO36" i="152"/>
  <c r="AP36" i="152"/>
  <c r="AQ36" i="152"/>
  <c r="AR36" i="152"/>
  <c r="AS36" i="152"/>
  <c r="AT36" i="152"/>
  <c r="AU36" i="152"/>
  <c r="AV36" i="152"/>
  <c r="AG37" i="152"/>
  <c r="AH37" i="152"/>
  <c r="AI37" i="152"/>
  <c r="AJ37" i="152"/>
  <c r="AK37" i="152"/>
  <c r="AL37" i="152"/>
  <c r="AM37" i="152"/>
  <c r="AN37" i="152"/>
  <c r="AO37" i="152"/>
  <c r="AP37" i="152"/>
  <c r="AQ37" i="152"/>
  <c r="AR37" i="152"/>
  <c r="AS37" i="152"/>
  <c r="AT37" i="152"/>
  <c r="AU37" i="152"/>
  <c r="AV37" i="152"/>
  <c r="T62" i="37" l="1"/>
  <c r="T58" i="37"/>
  <c r="T55" i="37"/>
  <c r="T63" i="37"/>
  <c r="T61" i="37"/>
  <c r="AW37" i="152"/>
  <c r="AW32" i="152"/>
  <c r="AW33" i="152"/>
  <c r="AW35" i="152"/>
  <c r="AW14" i="152"/>
  <c r="AW20" i="152"/>
  <c r="AW30" i="152"/>
  <c r="AW15" i="152"/>
  <c r="AW26" i="152"/>
  <c r="AW25" i="152"/>
  <c r="AW18" i="152"/>
  <c r="AW7" i="152"/>
  <c r="AW8" i="152"/>
  <c r="AW23" i="152"/>
  <c r="AW24" i="152"/>
  <c r="AW19" i="152"/>
  <c r="AW27" i="152"/>
  <c r="AW21" i="152"/>
  <c r="AW16" i="152"/>
  <c r="AW11" i="152"/>
  <c r="AW28" i="152"/>
  <c r="AW17" i="152"/>
  <c r="AW12" i="152"/>
  <c r="AW29" i="152"/>
  <c r="AW13" i="152"/>
  <c r="AG7" i="157"/>
  <c r="AH7" i="157"/>
  <c r="AI7" i="157"/>
  <c r="AJ7" i="157"/>
  <c r="AK7" i="157"/>
  <c r="AL7" i="157"/>
  <c r="AM7" i="157"/>
  <c r="AN7" i="157"/>
  <c r="AO7" i="157"/>
  <c r="AP7" i="157"/>
  <c r="AQ7" i="157"/>
  <c r="AR7" i="157"/>
  <c r="AS7" i="157"/>
  <c r="AT7" i="157"/>
  <c r="AU7" i="157"/>
  <c r="AV7" i="157"/>
  <c r="AG8" i="157"/>
  <c r="AH8" i="157"/>
  <c r="AI8" i="157"/>
  <c r="AJ8" i="157"/>
  <c r="AK8" i="157"/>
  <c r="AL8" i="157"/>
  <c r="AM8" i="157"/>
  <c r="AN8" i="157"/>
  <c r="AO8" i="157"/>
  <c r="AP8" i="157"/>
  <c r="AQ8" i="157"/>
  <c r="AR8" i="157"/>
  <c r="AS8" i="157"/>
  <c r="AT8" i="157"/>
  <c r="AU8" i="157"/>
  <c r="AV8" i="157"/>
  <c r="AG9" i="157"/>
  <c r="AH9" i="157"/>
  <c r="AI9" i="157"/>
  <c r="AJ9" i="157"/>
  <c r="AK9" i="157"/>
  <c r="AL9" i="157"/>
  <c r="AM9" i="157"/>
  <c r="AN9" i="157"/>
  <c r="AO9" i="157"/>
  <c r="AP9" i="157"/>
  <c r="AQ9" i="157"/>
  <c r="AR9" i="157"/>
  <c r="AS9" i="157"/>
  <c r="AT9" i="157"/>
  <c r="AU9" i="157"/>
  <c r="AV9" i="157"/>
  <c r="AG10" i="157"/>
  <c r="AH10" i="157"/>
  <c r="AI10" i="157"/>
  <c r="AJ10" i="157"/>
  <c r="AK10" i="157"/>
  <c r="AL10" i="157"/>
  <c r="AM10" i="157"/>
  <c r="AN10" i="157"/>
  <c r="AO10" i="157"/>
  <c r="AP10" i="157"/>
  <c r="AQ10" i="157"/>
  <c r="AR10" i="157"/>
  <c r="AS10" i="157"/>
  <c r="AT10" i="157"/>
  <c r="AU10" i="157"/>
  <c r="AV10" i="157"/>
  <c r="AG11" i="157"/>
  <c r="AH11" i="157"/>
  <c r="AI11" i="157"/>
  <c r="AJ11" i="157"/>
  <c r="AK11" i="157"/>
  <c r="AL11" i="157"/>
  <c r="AM11" i="157"/>
  <c r="AN11" i="157"/>
  <c r="AO11" i="157"/>
  <c r="AP11" i="157"/>
  <c r="AQ11" i="157"/>
  <c r="AR11" i="157"/>
  <c r="AS11" i="157"/>
  <c r="AT11" i="157"/>
  <c r="AU11" i="157"/>
  <c r="AV11" i="157"/>
  <c r="AG12" i="157"/>
  <c r="AH12" i="157"/>
  <c r="AI12" i="157"/>
  <c r="AJ12" i="157"/>
  <c r="AK12" i="157"/>
  <c r="AL12" i="157"/>
  <c r="AM12" i="157"/>
  <c r="AN12" i="157"/>
  <c r="AO12" i="157"/>
  <c r="AP12" i="157"/>
  <c r="AQ12" i="157"/>
  <c r="AR12" i="157"/>
  <c r="AS12" i="157"/>
  <c r="AT12" i="157"/>
  <c r="AU12" i="157"/>
  <c r="AV12" i="157"/>
  <c r="AG13" i="157"/>
  <c r="AH13" i="157"/>
  <c r="AI13" i="157"/>
  <c r="AJ13" i="157"/>
  <c r="AK13" i="157"/>
  <c r="AL13" i="157"/>
  <c r="AM13" i="157"/>
  <c r="AN13" i="157"/>
  <c r="AO13" i="157"/>
  <c r="AP13" i="157"/>
  <c r="AQ13" i="157"/>
  <c r="AR13" i="157"/>
  <c r="AS13" i="157"/>
  <c r="AT13" i="157"/>
  <c r="AU13" i="157"/>
  <c r="AV13" i="157"/>
  <c r="AG14" i="157"/>
  <c r="AH14" i="157"/>
  <c r="AI14" i="157"/>
  <c r="AJ14" i="157"/>
  <c r="AK14" i="157"/>
  <c r="AL14" i="157"/>
  <c r="AM14" i="157"/>
  <c r="AN14" i="157"/>
  <c r="AO14" i="157"/>
  <c r="AP14" i="157"/>
  <c r="AQ14" i="157"/>
  <c r="AR14" i="157"/>
  <c r="AS14" i="157"/>
  <c r="AT14" i="157"/>
  <c r="AU14" i="157"/>
  <c r="AV14" i="157"/>
  <c r="AG15" i="157"/>
  <c r="AH15" i="157"/>
  <c r="AI15" i="157"/>
  <c r="AJ15" i="157"/>
  <c r="AK15" i="157"/>
  <c r="AL15" i="157"/>
  <c r="AM15" i="157"/>
  <c r="AN15" i="157"/>
  <c r="AO15" i="157"/>
  <c r="AP15" i="157"/>
  <c r="AQ15" i="157"/>
  <c r="AR15" i="157"/>
  <c r="AS15" i="157"/>
  <c r="AT15" i="157"/>
  <c r="AU15" i="157"/>
  <c r="AV15" i="157"/>
  <c r="AG16" i="157"/>
  <c r="AH16" i="157"/>
  <c r="AI16" i="157"/>
  <c r="AJ16" i="157"/>
  <c r="AK16" i="157"/>
  <c r="AL16" i="157"/>
  <c r="AM16" i="157"/>
  <c r="AN16" i="157"/>
  <c r="AO16" i="157"/>
  <c r="AP16" i="157"/>
  <c r="AQ16" i="157"/>
  <c r="AR16" i="157"/>
  <c r="AS16" i="157"/>
  <c r="AT16" i="157"/>
  <c r="AU16" i="157"/>
  <c r="AV16" i="157"/>
  <c r="AG17" i="157"/>
  <c r="AH17" i="157"/>
  <c r="AI17" i="157"/>
  <c r="AJ17" i="157"/>
  <c r="AK17" i="157"/>
  <c r="AL17" i="157"/>
  <c r="AM17" i="157"/>
  <c r="AN17" i="157"/>
  <c r="AO17" i="157"/>
  <c r="AP17" i="157"/>
  <c r="AQ17" i="157"/>
  <c r="AR17" i="157"/>
  <c r="AS17" i="157"/>
  <c r="AT17" i="157"/>
  <c r="AU17" i="157"/>
  <c r="AV17" i="157"/>
  <c r="AG18" i="157"/>
  <c r="AH18" i="157"/>
  <c r="AI18" i="157"/>
  <c r="AJ18" i="157"/>
  <c r="AK18" i="157"/>
  <c r="AL18" i="157"/>
  <c r="AM18" i="157"/>
  <c r="AN18" i="157"/>
  <c r="AO18" i="157"/>
  <c r="AP18" i="157"/>
  <c r="AQ18" i="157"/>
  <c r="AR18" i="157"/>
  <c r="AS18" i="157"/>
  <c r="AT18" i="157"/>
  <c r="AU18" i="157"/>
  <c r="AV18" i="157"/>
  <c r="AG19" i="157"/>
  <c r="AH19" i="157"/>
  <c r="AI19" i="157"/>
  <c r="AJ19" i="157"/>
  <c r="AK19" i="157"/>
  <c r="AL19" i="157"/>
  <c r="AM19" i="157"/>
  <c r="AN19" i="157"/>
  <c r="AO19" i="157"/>
  <c r="AP19" i="157"/>
  <c r="AQ19" i="157"/>
  <c r="AR19" i="157"/>
  <c r="AS19" i="157"/>
  <c r="AT19" i="157"/>
  <c r="AU19" i="157"/>
  <c r="AV19" i="157"/>
  <c r="AG20" i="157"/>
  <c r="AH20" i="157"/>
  <c r="AI20" i="157"/>
  <c r="AJ20" i="157"/>
  <c r="AK20" i="157"/>
  <c r="AL20" i="157"/>
  <c r="AM20" i="157"/>
  <c r="AN20" i="157"/>
  <c r="AO20" i="157"/>
  <c r="AP20" i="157"/>
  <c r="AQ20" i="157"/>
  <c r="AR20" i="157"/>
  <c r="AS20" i="157"/>
  <c r="AT20" i="157"/>
  <c r="AU20" i="157"/>
  <c r="AV20" i="157"/>
  <c r="AG21" i="157"/>
  <c r="AH21" i="157"/>
  <c r="AI21" i="157"/>
  <c r="AJ21" i="157"/>
  <c r="AK21" i="157"/>
  <c r="AL21" i="157"/>
  <c r="AM21" i="157"/>
  <c r="AN21" i="157"/>
  <c r="AO21" i="157"/>
  <c r="AP21" i="157"/>
  <c r="AQ21" i="157"/>
  <c r="AR21" i="157"/>
  <c r="AS21" i="157"/>
  <c r="AT21" i="157"/>
  <c r="AU21" i="157"/>
  <c r="AV21" i="157"/>
  <c r="AG22" i="157"/>
  <c r="AH22" i="157"/>
  <c r="AI22" i="157"/>
  <c r="AJ22" i="157"/>
  <c r="AK22" i="157"/>
  <c r="AL22" i="157"/>
  <c r="AM22" i="157"/>
  <c r="AN22" i="157"/>
  <c r="AO22" i="157"/>
  <c r="AP22" i="157"/>
  <c r="AQ22" i="157"/>
  <c r="AR22" i="157"/>
  <c r="AS22" i="157"/>
  <c r="AT22" i="157"/>
  <c r="AU22" i="157"/>
  <c r="AV22" i="157"/>
  <c r="AG23" i="157"/>
  <c r="AH23" i="157"/>
  <c r="AI23" i="157"/>
  <c r="AJ23" i="157"/>
  <c r="AK23" i="157"/>
  <c r="AL23" i="157"/>
  <c r="AM23" i="157"/>
  <c r="AN23" i="157"/>
  <c r="AO23" i="157"/>
  <c r="AP23" i="157"/>
  <c r="AQ23" i="157"/>
  <c r="AR23" i="157"/>
  <c r="AS23" i="157"/>
  <c r="AT23" i="157"/>
  <c r="AU23" i="157"/>
  <c r="AV23" i="157"/>
  <c r="AG24" i="157"/>
  <c r="AH24" i="157"/>
  <c r="AI24" i="157"/>
  <c r="AJ24" i="157"/>
  <c r="AK24" i="157"/>
  <c r="AL24" i="157"/>
  <c r="AM24" i="157"/>
  <c r="AN24" i="157"/>
  <c r="AO24" i="157"/>
  <c r="AP24" i="157"/>
  <c r="AQ24" i="157"/>
  <c r="AR24" i="157"/>
  <c r="AS24" i="157"/>
  <c r="AT24" i="157"/>
  <c r="AU24" i="157"/>
  <c r="AV24" i="157"/>
  <c r="AG25" i="157"/>
  <c r="AH25" i="157"/>
  <c r="AI25" i="157"/>
  <c r="AJ25" i="157"/>
  <c r="AK25" i="157"/>
  <c r="AL25" i="157"/>
  <c r="AM25" i="157"/>
  <c r="AN25" i="157"/>
  <c r="AO25" i="157"/>
  <c r="AP25" i="157"/>
  <c r="AQ25" i="157"/>
  <c r="AR25" i="157"/>
  <c r="AS25" i="157"/>
  <c r="AT25" i="157"/>
  <c r="AU25" i="157"/>
  <c r="AV25" i="157"/>
  <c r="AG26" i="157"/>
  <c r="AH26" i="157"/>
  <c r="AI26" i="157"/>
  <c r="AJ26" i="157"/>
  <c r="AK26" i="157"/>
  <c r="AL26" i="157"/>
  <c r="AM26" i="157"/>
  <c r="AN26" i="157"/>
  <c r="AO26" i="157"/>
  <c r="AP26" i="157"/>
  <c r="AQ26" i="157"/>
  <c r="AR26" i="157"/>
  <c r="AS26" i="157"/>
  <c r="AT26" i="157"/>
  <c r="AU26" i="157"/>
  <c r="AV26" i="157"/>
  <c r="AG27" i="157"/>
  <c r="AH27" i="157"/>
  <c r="AI27" i="157"/>
  <c r="AJ27" i="157"/>
  <c r="AK27" i="157"/>
  <c r="AL27" i="157"/>
  <c r="AM27" i="157"/>
  <c r="AN27" i="157"/>
  <c r="AO27" i="157"/>
  <c r="AP27" i="157"/>
  <c r="AQ27" i="157"/>
  <c r="AR27" i="157"/>
  <c r="AS27" i="157"/>
  <c r="AT27" i="157"/>
  <c r="AU27" i="157"/>
  <c r="AV27" i="157"/>
  <c r="AG28" i="157"/>
  <c r="AH28" i="157"/>
  <c r="AI28" i="157"/>
  <c r="AJ28" i="157"/>
  <c r="AK28" i="157"/>
  <c r="AL28" i="157"/>
  <c r="AM28" i="157"/>
  <c r="AN28" i="157"/>
  <c r="AO28" i="157"/>
  <c r="AP28" i="157"/>
  <c r="AQ28" i="157"/>
  <c r="AR28" i="157"/>
  <c r="AS28" i="157"/>
  <c r="AT28" i="157"/>
  <c r="AU28" i="157"/>
  <c r="AV28" i="157"/>
  <c r="AG29" i="157"/>
  <c r="AH29" i="157"/>
  <c r="AI29" i="157"/>
  <c r="AJ29" i="157"/>
  <c r="AK29" i="157"/>
  <c r="AL29" i="157"/>
  <c r="AM29" i="157"/>
  <c r="AN29" i="157"/>
  <c r="AO29" i="157"/>
  <c r="AP29" i="157"/>
  <c r="AQ29" i="157"/>
  <c r="AR29" i="157"/>
  <c r="AS29" i="157"/>
  <c r="AT29" i="157"/>
  <c r="AU29" i="157"/>
  <c r="AV29" i="157"/>
  <c r="AG30" i="157"/>
  <c r="AH30" i="157"/>
  <c r="AI30" i="157"/>
  <c r="AJ30" i="157"/>
  <c r="AK30" i="157"/>
  <c r="AL30" i="157"/>
  <c r="AM30" i="157"/>
  <c r="AN30" i="157"/>
  <c r="AO30" i="157"/>
  <c r="AP30" i="157"/>
  <c r="AQ30" i="157"/>
  <c r="AR30" i="157"/>
  <c r="AS30" i="157"/>
  <c r="AT30" i="157"/>
  <c r="AU30" i="157"/>
  <c r="AV30" i="157"/>
  <c r="AG31" i="157"/>
  <c r="AH31" i="157"/>
  <c r="AI31" i="157"/>
  <c r="AJ31" i="157"/>
  <c r="AK31" i="157"/>
  <c r="AL31" i="157"/>
  <c r="AM31" i="157"/>
  <c r="AN31" i="157"/>
  <c r="AO31" i="157"/>
  <c r="AP31" i="157"/>
  <c r="AQ31" i="157"/>
  <c r="AR31" i="157"/>
  <c r="AS31" i="157"/>
  <c r="AT31" i="157"/>
  <c r="AU31" i="157"/>
  <c r="AV31" i="157"/>
  <c r="AG32" i="157"/>
  <c r="AH32" i="157"/>
  <c r="AI32" i="157"/>
  <c r="AJ32" i="157"/>
  <c r="AK32" i="157"/>
  <c r="AL32" i="157"/>
  <c r="AM32" i="157"/>
  <c r="AN32" i="157"/>
  <c r="AO32" i="157"/>
  <c r="AP32" i="157"/>
  <c r="AQ32" i="157"/>
  <c r="AR32" i="157"/>
  <c r="AS32" i="157"/>
  <c r="AT32" i="157"/>
  <c r="AU32" i="157"/>
  <c r="AV32" i="157"/>
  <c r="AG33" i="157"/>
  <c r="AH33" i="157"/>
  <c r="AI33" i="157"/>
  <c r="AJ33" i="157"/>
  <c r="AK33" i="157"/>
  <c r="AL33" i="157"/>
  <c r="AM33" i="157"/>
  <c r="AN33" i="157"/>
  <c r="AO33" i="157"/>
  <c r="AP33" i="157"/>
  <c r="AQ33" i="157"/>
  <c r="AR33" i="157"/>
  <c r="AS33" i="157"/>
  <c r="AT33" i="157"/>
  <c r="AU33" i="157"/>
  <c r="AV33" i="157"/>
  <c r="AG34" i="157"/>
  <c r="AH34" i="157"/>
  <c r="AI34" i="157"/>
  <c r="AJ34" i="157"/>
  <c r="AK34" i="157"/>
  <c r="AL34" i="157"/>
  <c r="AM34" i="157"/>
  <c r="AN34" i="157"/>
  <c r="AO34" i="157"/>
  <c r="AP34" i="157"/>
  <c r="AQ34" i="157"/>
  <c r="AR34" i="157"/>
  <c r="AS34" i="157"/>
  <c r="AT34" i="157"/>
  <c r="AU34" i="157"/>
  <c r="AV34" i="157"/>
  <c r="AG35" i="157"/>
  <c r="AH35" i="157"/>
  <c r="AI35" i="157"/>
  <c r="AJ35" i="157"/>
  <c r="AK35" i="157"/>
  <c r="AL35" i="157"/>
  <c r="AM35" i="157"/>
  <c r="AN35" i="157"/>
  <c r="AO35" i="157"/>
  <c r="AP35" i="157"/>
  <c r="AQ35" i="157"/>
  <c r="AR35" i="157"/>
  <c r="AS35" i="157"/>
  <c r="AT35" i="157"/>
  <c r="AU35" i="157"/>
  <c r="AV35" i="157"/>
  <c r="AG36" i="157"/>
  <c r="AH36" i="157"/>
  <c r="AI36" i="157"/>
  <c r="AJ36" i="157"/>
  <c r="AK36" i="157"/>
  <c r="AL36" i="157"/>
  <c r="AM36" i="157"/>
  <c r="AN36" i="157"/>
  <c r="AO36" i="157"/>
  <c r="AP36" i="157"/>
  <c r="AQ36" i="157"/>
  <c r="AR36" i="157"/>
  <c r="AS36" i="157"/>
  <c r="AT36" i="157"/>
  <c r="AU36" i="157"/>
  <c r="AV36" i="157"/>
  <c r="AA12" i="157" l="1"/>
  <c r="W12" i="157"/>
  <c r="Z12" i="157"/>
  <c r="Y12" i="157"/>
  <c r="AB12" i="157"/>
  <c r="X12" i="157"/>
  <c r="AC12" i="157" l="1"/>
  <c r="V12" i="157" s="1"/>
  <c r="E37" i="129"/>
  <c r="E37" i="164"/>
  <c r="B31" i="37" s="1"/>
  <c r="E37" i="163"/>
  <c r="B30" i="37" s="1"/>
  <c r="E37" i="162"/>
  <c r="B29" i="37" s="1"/>
  <c r="E37" i="161"/>
  <c r="B28" i="37" s="1"/>
  <c r="E37" i="160"/>
  <c r="AG7" i="159"/>
  <c r="AH7" i="159"/>
  <c r="AI7" i="159"/>
  <c r="AJ7" i="159"/>
  <c r="AK7" i="159"/>
  <c r="AL7" i="159"/>
  <c r="AM7" i="159"/>
  <c r="AN7" i="159"/>
  <c r="AO7" i="159"/>
  <c r="AP7" i="159"/>
  <c r="AQ7" i="159"/>
  <c r="AR7" i="159"/>
  <c r="AS7" i="159"/>
  <c r="AT7" i="159"/>
  <c r="AU7" i="159"/>
  <c r="AV7" i="159"/>
  <c r="AG8" i="159"/>
  <c r="AH8" i="159"/>
  <c r="AI8" i="159"/>
  <c r="AJ8" i="159"/>
  <c r="AK8" i="159"/>
  <c r="AL8" i="159"/>
  <c r="AM8" i="159"/>
  <c r="AN8" i="159"/>
  <c r="AO8" i="159"/>
  <c r="AP8" i="159"/>
  <c r="AQ8" i="159"/>
  <c r="AR8" i="159"/>
  <c r="AS8" i="159"/>
  <c r="AT8" i="159"/>
  <c r="AU8" i="159"/>
  <c r="AV8" i="159"/>
  <c r="AG9" i="159"/>
  <c r="AH9" i="159"/>
  <c r="AI9" i="159"/>
  <c r="AJ9" i="159"/>
  <c r="AK9" i="159"/>
  <c r="AL9" i="159"/>
  <c r="AM9" i="159"/>
  <c r="AN9" i="159"/>
  <c r="AO9" i="159"/>
  <c r="AP9" i="159"/>
  <c r="AQ9" i="159"/>
  <c r="AR9" i="159"/>
  <c r="AS9" i="159"/>
  <c r="AT9" i="159"/>
  <c r="AU9" i="159"/>
  <c r="AV9" i="159"/>
  <c r="AG10" i="159"/>
  <c r="AH10" i="159"/>
  <c r="AI10" i="159"/>
  <c r="AJ10" i="159"/>
  <c r="AK10" i="159"/>
  <c r="AL10" i="159"/>
  <c r="AM10" i="159"/>
  <c r="AN10" i="159"/>
  <c r="AO10" i="159"/>
  <c r="AP10" i="159"/>
  <c r="AQ10" i="159"/>
  <c r="AR10" i="159"/>
  <c r="AS10" i="159"/>
  <c r="AT10" i="159"/>
  <c r="AU10" i="159"/>
  <c r="AV10" i="159"/>
  <c r="AG11" i="159"/>
  <c r="AH11" i="159"/>
  <c r="AI11" i="159"/>
  <c r="AJ11" i="159"/>
  <c r="AK11" i="159"/>
  <c r="AL11" i="159"/>
  <c r="AM11" i="159"/>
  <c r="AN11" i="159"/>
  <c r="AO11" i="159"/>
  <c r="AP11" i="159"/>
  <c r="AQ11" i="159"/>
  <c r="AR11" i="159"/>
  <c r="AS11" i="159"/>
  <c r="AT11" i="159"/>
  <c r="AU11" i="159"/>
  <c r="AV11" i="159"/>
  <c r="AG12" i="159"/>
  <c r="AH12" i="159"/>
  <c r="AI12" i="159"/>
  <c r="AJ12" i="159"/>
  <c r="AK12" i="159"/>
  <c r="AL12" i="159"/>
  <c r="AM12" i="159"/>
  <c r="AN12" i="159"/>
  <c r="AO12" i="159"/>
  <c r="AP12" i="159"/>
  <c r="AQ12" i="159"/>
  <c r="AR12" i="159"/>
  <c r="AS12" i="159"/>
  <c r="AT12" i="159"/>
  <c r="AU12" i="159"/>
  <c r="AV12" i="159"/>
  <c r="AG13" i="159"/>
  <c r="AH13" i="159"/>
  <c r="AI13" i="159"/>
  <c r="AJ13" i="159"/>
  <c r="AK13" i="159"/>
  <c r="AL13" i="159"/>
  <c r="AM13" i="159"/>
  <c r="AN13" i="159"/>
  <c r="AO13" i="159"/>
  <c r="AP13" i="159"/>
  <c r="AQ13" i="159"/>
  <c r="AR13" i="159"/>
  <c r="AS13" i="159"/>
  <c r="AT13" i="159"/>
  <c r="AU13" i="159"/>
  <c r="AV13" i="159"/>
  <c r="AG14" i="159"/>
  <c r="AH14" i="159"/>
  <c r="AI14" i="159"/>
  <c r="AJ14" i="159"/>
  <c r="AK14" i="159"/>
  <c r="AL14" i="159"/>
  <c r="AM14" i="159"/>
  <c r="AN14" i="159"/>
  <c r="AO14" i="159"/>
  <c r="AP14" i="159"/>
  <c r="AQ14" i="159"/>
  <c r="AR14" i="159"/>
  <c r="AS14" i="159"/>
  <c r="AT14" i="159"/>
  <c r="AU14" i="159"/>
  <c r="AV14" i="159"/>
  <c r="AG15" i="159"/>
  <c r="AH15" i="159"/>
  <c r="AI15" i="159"/>
  <c r="AJ15" i="159"/>
  <c r="AK15" i="159"/>
  <c r="AL15" i="159"/>
  <c r="AM15" i="159"/>
  <c r="AN15" i="159"/>
  <c r="AO15" i="159"/>
  <c r="AP15" i="159"/>
  <c r="AQ15" i="159"/>
  <c r="AR15" i="159"/>
  <c r="AS15" i="159"/>
  <c r="AT15" i="159"/>
  <c r="AU15" i="159"/>
  <c r="AV15" i="159"/>
  <c r="AG16" i="159"/>
  <c r="AH16" i="159"/>
  <c r="AI16" i="159"/>
  <c r="AJ16" i="159"/>
  <c r="AK16" i="159"/>
  <c r="AL16" i="159"/>
  <c r="AM16" i="159"/>
  <c r="AN16" i="159"/>
  <c r="AO16" i="159"/>
  <c r="AP16" i="159"/>
  <c r="AQ16" i="159"/>
  <c r="AR16" i="159"/>
  <c r="AS16" i="159"/>
  <c r="AT16" i="159"/>
  <c r="AU16" i="159"/>
  <c r="AV16" i="159"/>
  <c r="AG17" i="159"/>
  <c r="AH17" i="159"/>
  <c r="AI17" i="159"/>
  <c r="AJ17" i="159"/>
  <c r="AK17" i="159"/>
  <c r="AL17" i="159"/>
  <c r="AM17" i="159"/>
  <c r="AN17" i="159"/>
  <c r="AO17" i="159"/>
  <c r="AP17" i="159"/>
  <c r="AQ17" i="159"/>
  <c r="AR17" i="159"/>
  <c r="AS17" i="159"/>
  <c r="AT17" i="159"/>
  <c r="AU17" i="159"/>
  <c r="AV17" i="159"/>
  <c r="AG18" i="159"/>
  <c r="AH18" i="159"/>
  <c r="AI18" i="159"/>
  <c r="AJ18" i="159"/>
  <c r="AK18" i="159"/>
  <c r="AL18" i="159"/>
  <c r="AM18" i="159"/>
  <c r="AN18" i="159"/>
  <c r="AO18" i="159"/>
  <c r="AP18" i="159"/>
  <c r="AQ18" i="159"/>
  <c r="AR18" i="159"/>
  <c r="AS18" i="159"/>
  <c r="AT18" i="159"/>
  <c r="AU18" i="159"/>
  <c r="AV18" i="159"/>
  <c r="AG19" i="159"/>
  <c r="AH19" i="159"/>
  <c r="AI19" i="159"/>
  <c r="AJ19" i="159"/>
  <c r="AK19" i="159"/>
  <c r="AL19" i="159"/>
  <c r="AM19" i="159"/>
  <c r="AN19" i="159"/>
  <c r="AO19" i="159"/>
  <c r="AP19" i="159"/>
  <c r="AQ19" i="159"/>
  <c r="AR19" i="159"/>
  <c r="AS19" i="159"/>
  <c r="AT19" i="159"/>
  <c r="AU19" i="159"/>
  <c r="AV19" i="159"/>
  <c r="AG20" i="159"/>
  <c r="AH20" i="159"/>
  <c r="AI20" i="159"/>
  <c r="AJ20" i="159"/>
  <c r="AK20" i="159"/>
  <c r="AL20" i="159"/>
  <c r="AM20" i="159"/>
  <c r="AN20" i="159"/>
  <c r="AO20" i="159"/>
  <c r="AP20" i="159"/>
  <c r="AQ20" i="159"/>
  <c r="AR20" i="159"/>
  <c r="AS20" i="159"/>
  <c r="AT20" i="159"/>
  <c r="AU20" i="159"/>
  <c r="AV20" i="159"/>
  <c r="AG21" i="159"/>
  <c r="AH21" i="159"/>
  <c r="AI21" i="159"/>
  <c r="AJ21" i="159"/>
  <c r="AK21" i="159"/>
  <c r="AL21" i="159"/>
  <c r="AM21" i="159"/>
  <c r="AN21" i="159"/>
  <c r="AO21" i="159"/>
  <c r="AP21" i="159"/>
  <c r="AQ21" i="159"/>
  <c r="AR21" i="159"/>
  <c r="AS21" i="159"/>
  <c r="AT21" i="159"/>
  <c r="AU21" i="159"/>
  <c r="AV21" i="159"/>
  <c r="AG22" i="159"/>
  <c r="AH22" i="159"/>
  <c r="AI22" i="159"/>
  <c r="AJ22" i="159"/>
  <c r="AK22" i="159"/>
  <c r="AL22" i="159"/>
  <c r="AM22" i="159"/>
  <c r="AN22" i="159"/>
  <c r="AO22" i="159"/>
  <c r="AP22" i="159"/>
  <c r="AQ22" i="159"/>
  <c r="AR22" i="159"/>
  <c r="AS22" i="159"/>
  <c r="AT22" i="159"/>
  <c r="AU22" i="159"/>
  <c r="AV22" i="159"/>
  <c r="AG23" i="159"/>
  <c r="AH23" i="159"/>
  <c r="AI23" i="159"/>
  <c r="AJ23" i="159"/>
  <c r="AK23" i="159"/>
  <c r="AL23" i="159"/>
  <c r="AM23" i="159"/>
  <c r="AN23" i="159"/>
  <c r="AO23" i="159"/>
  <c r="AP23" i="159"/>
  <c r="AQ23" i="159"/>
  <c r="AR23" i="159"/>
  <c r="AS23" i="159"/>
  <c r="AT23" i="159"/>
  <c r="AU23" i="159"/>
  <c r="AV23" i="159"/>
  <c r="AG24" i="159"/>
  <c r="AH24" i="159"/>
  <c r="AI24" i="159"/>
  <c r="AJ24" i="159"/>
  <c r="AK24" i="159"/>
  <c r="AL24" i="159"/>
  <c r="AM24" i="159"/>
  <c r="AN24" i="159"/>
  <c r="AO24" i="159"/>
  <c r="AP24" i="159"/>
  <c r="AQ24" i="159"/>
  <c r="AR24" i="159"/>
  <c r="AS24" i="159"/>
  <c r="AT24" i="159"/>
  <c r="AU24" i="159"/>
  <c r="AV24" i="159"/>
  <c r="AG25" i="159"/>
  <c r="AH25" i="159"/>
  <c r="AI25" i="159"/>
  <c r="AJ25" i="159"/>
  <c r="AK25" i="159"/>
  <c r="AL25" i="159"/>
  <c r="AM25" i="159"/>
  <c r="AN25" i="159"/>
  <c r="AO25" i="159"/>
  <c r="AP25" i="159"/>
  <c r="AQ25" i="159"/>
  <c r="AR25" i="159"/>
  <c r="AS25" i="159"/>
  <c r="AT25" i="159"/>
  <c r="AU25" i="159"/>
  <c r="AV25" i="159"/>
  <c r="AG26" i="159"/>
  <c r="AH26" i="159"/>
  <c r="AI26" i="159"/>
  <c r="AJ26" i="159"/>
  <c r="AK26" i="159"/>
  <c r="AL26" i="159"/>
  <c r="AM26" i="159"/>
  <c r="AN26" i="159"/>
  <c r="AO26" i="159"/>
  <c r="AP26" i="159"/>
  <c r="AQ26" i="159"/>
  <c r="AR26" i="159"/>
  <c r="AS26" i="159"/>
  <c r="AT26" i="159"/>
  <c r="AU26" i="159"/>
  <c r="AV26" i="159"/>
  <c r="AG27" i="159"/>
  <c r="AH27" i="159"/>
  <c r="AI27" i="159"/>
  <c r="AJ27" i="159"/>
  <c r="AK27" i="159"/>
  <c r="AL27" i="159"/>
  <c r="AM27" i="159"/>
  <c r="AN27" i="159"/>
  <c r="AO27" i="159"/>
  <c r="AP27" i="159"/>
  <c r="AQ27" i="159"/>
  <c r="AR27" i="159"/>
  <c r="AS27" i="159"/>
  <c r="AT27" i="159"/>
  <c r="AU27" i="159"/>
  <c r="AV27" i="159"/>
  <c r="AG28" i="159"/>
  <c r="AH28" i="159"/>
  <c r="AI28" i="159"/>
  <c r="AJ28" i="159"/>
  <c r="AK28" i="159"/>
  <c r="AL28" i="159"/>
  <c r="AM28" i="159"/>
  <c r="AN28" i="159"/>
  <c r="AO28" i="159"/>
  <c r="AP28" i="159"/>
  <c r="AQ28" i="159"/>
  <c r="AR28" i="159"/>
  <c r="AS28" i="159"/>
  <c r="AT28" i="159"/>
  <c r="AU28" i="159"/>
  <c r="AV28" i="159"/>
  <c r="AG29" i="159"/>
  <c r="AH29" i="159"/>
  <c r="AI29" i="159"/>
  <c r="AJ29" i="159"/>
  <c r="AK29" i="159"/>
  <c r="AL29" i="159"/>
  <c r="AM29" i="159"/>
  <c r="AN29" i="159"/>
  <c r="AO29" i="159"/>
  <c r="AP29" i="159"/>
  <c r="AQ29" i="159"/>
  <c r="AR29" i="159"/>
  <c r="AS29" i="159"/>
  <c r="AT29" i="159"/>
  <c r="AU29" i="159"/>
  <c r="AV29" i="159"/>
  <c r="AG30" i="159"/>
  <c r="AH30" i="159"/>
  <c r="AI30" i="159"/>
  <c r="AJ30" i="159"/>
  <c r="AK30" i="159"/>
  <c r="AL30" i="159"/>
  <c r="AM30" i="159"/>
  <c r="AN30" i="159"/>
  <c r="AO30" i="159"/>
  <c r="AP30" i="159"/>
  <c r="AQ30" i="159"/>
  <c r="AR30" i="159"/>
  <c r="AS30" i="159"/>
  <c r="AT30" i="159"/>
  <c r="AU30" i="159"/>
  <c r="AV30" i="159"/>
  <c r="AG31" i="159"/>
  <c r="AH31" i="159"/>
  <c r="AI31" i="159"/>
  <c r="AJ31" i="159"/>
  <c r="AK31" i="159"/>
  <c r="AL31" i="159"/>
  <c r="AM31" i="159"/>
  <c r="AN31" i="159"/>
  <c r="AO31" i="159"/>
  <c r="AP31" i="159"/>
  <c r="AQ31" i="159"/>
  <c r="AR31" i="159"/>
  <c r="AS31" i="159"/>
  <c r="AT31" i="159"/>
  <c r="AU31" i="159"/>
  <c r="AV31" i="159"/>
  <c r="AG32" i="159"/>
  <c r="AH32" i="159"/>
  <c r="AI32" i="159"/>
  <c r="AJ32" i="159"/>
  <c r="AK32" i="159"/>
  <c r="AL32" i="159"/>
  <c r="AM32" i="159"/>
  <c r="AN32" i="159"/>
  <c r="AO32" i="159"/>
  <c r="AP32" i="159"/>
  <c r="AQ32" i="159"/>
  <c r="AR32" i="159"/>
  <c r="AS32" i="159"/>
  <c r="AT32" i="159"/>
  <c r="AU32" i="159"/>
  <c r="AV32" i="159"/>
  <c r="AG33" i="159"/>
  <c r="AH33" i="159"/>
  <c r="AI33" i="159"/>
  <c r="AJ33" i="159"/>
  <c r="AK33" i="159"/>
  <c r="AL33" i="159"/>
  <c r="AM33" i="159"/>
  <c r="AN33" i="159"/>
  <c r="AO33" i="159"/>
  <c r="AP33" i="159"/>
  <c r="AQ33" i="159"/>
  <c r="AR33" i="159"/>
  <c r="AS33" i="159"/>
  <c r="AT33" i="159"/>
  <c r="AU33" i="159"/>
  <c r="AV33" i="159"/>
  <c r="AG34" i="159"/>
  <c r="AH34" i="159"/>
  <c r="AI34" i="159"/>
  <c r="AJ34" i="159"/>
  <c r="AK34" i="159"/>
  <c r="AL34" i="159"/>
  <c r="AM34" i="159"/>
  <c r="AN34" i="159"/>
  <c r="AO34" i="159"/>
  <c r="AP34" i="159"/>
  <c r="AQ34" i="159"/>
  <c r="AR34" i="159"/>
  <c r="AS34" i="159"/>
  <c r="AT34" i="159"/>
  <c r="AU34" i="159"/>
  <c r="AV34" i="159"/>
  <c r="AG35" i="159"/>
  <c r="AH35" i="159"/>
  <c r="AI35" i="159"/>
  <c r="AJ35" i="159"/>
  <c r="AK35" i="159"/>
  <c r="AL35" i="159"/>
  <c r="AM35" i="159"/>
  <c r="AN35" i="159"/>
  <c r="AO35" i="159"/>
  <c r="AP35" i="159"/>
  <c r="AQ35" i="159"/>
  <c r="AR35" i="159"/>
  <c r="AS35" i="159"/>
  <c r="AT35" i="159"/>
  <c r="AU35" i="159"/>
  <c r="AV35" i="159"/>
  <c r="AG36" i="159"/>
  <c r="AH36" i="159"/>
  <c r="AI36" i="159"/>
  <c r="AJ36" i="159"/>
  <c r="AK36" i="159"/>
  <c r="AL36" i="159"/>
  <c r="AM36" i="159"/>
  <c r="AN36" i="159"/>
  <c r="AO36" i="159"/>
  <c r="AP36" i="159"/>
  <c r="AQ36" i="159"/>
  <c r="AR36" i="159"/>
  <c r="AS36" i="159"/>
  <c r="AT36" i="159"/>
  <c r="AU36" i="159"/>
  <c r="AV36" i="159"/>
  <c r="AG37" i="159"/>
  <c r="AH37" i="159"/>
  <c r="AI37" i="159"/>
  <c r="AJ37" i="159"/>
  <c r="AK37" i="159"/>
  <c r="AL37" i="159"/>
  <c r="AM37" i="159"/>
  <c r="AN37" i="159"/>
  <c r="AO37" i="159"/>
  <c r="AP37" i="159"/>
  <c r="AQ37" i="159"/>
  <c r="AR37" i="159"/>
  <c r="AS37" i="159"/>
  <c r="AT37" i="159"/>
  <c r="AU37" i="159"/>
  <c r="AV37" i="159"/>
  <c r="AE37" i="159"/>
  <c r="E38" i="159"/>
  <c r="E37" i="158"/>
  <c r="E37" i="157"/>
  <c r="B24" i="37" s="1"/>
  <c r="AF45" i="164"/>
  <c r="AF44" i="164"/>
  <c r="CB43" i="164"/>
  <c r="CA43" i="164"/>
  <c r="BZ43" i="164"/>
  <c r="BY43" i="164"/>
  <c r="BX43" i="164"/>
  <c r="BW43" i="164"/>
  <c r="BV43" i="164"/>
  <c r="BU43" i="164"/>
  <c r="BT43" i="164"/>
  <c r="BS43" i="164"/>
  <c r="BR43" i="164"/>
  <c r="BQ43" i="164"/>
  <c r="BP43" i="164"/>
  <c r="BO43" i="164"/>
  <c r="BN43" i="164"/>
  <c r="BM43" i="164"/>
  <c r="BL43" i="164"/>
  <c r="BK43" i="164"/>
  <c r="BJ43" i="164"/>
  <c r="BI43" i="164"/>
  <c r="BH43" i="164"/>
  <c r="BG43" i="164"/>
  <c r="BF43" i="164"/>
  <c r="BE43" i="164"/>
  <c r="BD43" i="164"/>
  <c r="BC43" i="164"/>
  <c r="BB43" i="164"/>
  <c r="BA43" i="164"/>
  <c r="AZ43" i="164"/>
  <c r="AY43" i="164"/>
  <c r="AX43" i="164"/>
  <c r="AF43" i="164"/>
  <c r="AF42" i="164"/>
  <c r="AF41" i="164"/>
  <c r="AF40" i="164"/>
  <c r="AV37" i="164"/>
  <c r="AU37" i="164"/>
  <c r="AT37" i="164"/>
  <c r="AS37" i="164"/>
  <c r="AR37" i="164"/>
  <c r="AQ37" i="164"/>
  <c r="AP37" i="164"/>
  <c r="AO37" i="164"/>
  <c r="AN37" i="164"/>
  <c r="AM37" i="164"/>
  <c r="AL37" i="164"/>
  <c r="AK37" i="164"/>
  <c r="AJ37" i="164"/>
  <c r="AI37" i="164"/>
  <c r="AH37" i="164"/>
  <c r="AG37" i="164"/>
  <c r="AE37" i="164"/>
  <c r="AV36" i="164"/>
  <c r="AU36" i="164"/>
  <c r="AT36" i="164"/>
  <c r="AS36" i="164"/>
  <c r="AR36" i="164"/>
  <c r="AQ36" i="164"/>
  <c r="AP36" i="164"/>
  <c r="AO36" i="164"/>
  <c r="AN36" i="164"/>
  <c r="AM36" i="164"/>
  <c r="AL36" i="164"/>
  <c r="AK36" i="164"/>
  <c r="AJ36" i="164"/>
  <c r="AI36" i="164"/>
  <c r="AH36" i="164"/>
  <c r="AG36" i="164"/>
  <c r="AE36" i="164"/>
  <c r="AV35" i="164"/>
  <c r="AU35" i="164"/>
  <c r="AT35" i="164"/>
  <c r="AS35" i="164"/>
  <c r="AR35" i="164"/>
  <c r="AQ35" i="164"/>
  <c r="AP35" i="164"/>
  <c r="AO35" i="164"/>
  <c r="AN35" i="164"/>
  <c r="AM35" i="164"/>
  <c r="AL35" i="164"/>
  <c r="AK35" i="164"/>
  <c r="AJ35" i="164"/>
  <c r="AI35" i="164"/>
  <c r="AH35" i="164"/>
  <c r="AG35" i="164"/>
  <c r="AE35" i="164"/>
  <c r="AV34" i="164"/>
  <c r="AU34" i="164"/>
  <c r="AT34" i="164"/>
  <c r="AS34" i="164"/>
  <c r="AR34" i="164"/>
  <c r="AQ34" i="164"/>
  <c r="AP34" i="164"/>
  <c r="AO34" i="164"/>
  <c r="AN34" i="164"/>
  <c r="AM34" i="164"/>
  <c r="AL34" i="164"/>
  <c r="AK34" i="164"/>
  <c r="AJ34" i="164"/>
  <c r="AI34" i="164"/>
  <c r="AH34" i="164"/>
  <c r="AG34" i="164"/>
  <c r="AE34" i="164"/>
  <c r="AV33" i="164"/>
  <c r="AU33" i="164"/>
  <c r="AT33" i="164"/>
  <c r="AS33" i="164"/>
  <c r="AR33" i="164"/>
  <c r="AQ33" i="164"/>
  <c r="AP33" i="164"/>
  <c r="AO33" i="164"/>
  <c r="AN33" i="164"/>
  <c r="AM33" i="164"/>
  <c r="AL33" i="164"/>
  <c r="AK33" i="164"/>
  <c r="AJ33" i="164"/>
  <c r="AI33" i="164"/>
  <c r="AH33" i="164"/>
  <c r="AG33" i="164"/>
  <c r="AE33" i="164"/>
  <c r="AV32" i="164"/>
  <c r="AU32" i="164"/>
  <c r="AT32" i="164"/>
  <c r="AS32" i="164"/>
  <c r="AR32" i="164"/>
  <c r="AQ32" i="164"/>
  <c r="AP32" i="164"/>
  <c r="AO32" i="164"/>
  <c r="AN32" i="164"/>
  <c r="AM32" i="164"/>
  <c r="AL32" i="164"/>
  <c r="AK32" i="164"/>
  <c r="AJ32" i="164"/>
  <c r="AI32" i="164"/>
  <c r="AH32" i="164"/>
  <c r="Z32" i="164" s="1"/>
  <c r="AG32" i="164"/>
  <c r="AE32" i="164"/>
  <c r="AV31" i="164"/>
  <c r="AU31" i="164"/>
  <c r="AT31" i="164"/>
  <c r="AS31" i="164"/>
  <c r="AR31" i="164"/>
  <c r="AQ31" i="164"/>
  <c r="AP31" i="164"/>
  <c r="AO31" i="164"/>
  <c r="AN31" i="164"/>
  <c r="AM31" i="164"/>
  <c r="AL31" i="164"/>
  <c r="AK31" i="164"/>
  <c r="AJ31" i="164"/>
  <c r="AI31" i="164"/>
  <c r="AH31" i="164"/>
  <c r="AG31" i="164"/>
  <c r="AE31" i="164"/>
  <c r="AV30" i="164"/>
  <c r="AU30" i="164"/>
  <c r="AT30" i="164"/>
  <c r="AS30" i="164"/>
  <c r="AR30" i="164"/>
  <c r="AQ30" i="164"/>
  <c r="AP30" i="164"/>
  <c r="AO30" i="164"/>
  <c r="AN30" i="164"/>
  <c r="AM30" i="164"/>
  <c r="AL30" i="164"/>
  <c r="AK30" i="164"/>
  <c r="AJ30" i="164"/>
  <c r="AI30" i="164"/>
  <c r="AH30" i="164"/>
  <c r="AG30" i="164"/>
  <c r="AE30" i="164"/>
  <c r="AV29" i="164"/>
  <c r="AU29" i="164"/>
  <c r="AT29" i="164"/>
  <c r="AS29" i="164"/>
  <c r="AR29" i="164"/>
  <c r="AQ29" i="164"/>
  <c r="AP29" i="164"/>
  <c r="AO29" i="164"/>
  <c r="AN29" i="164"/>
  <c r="AM29" i="164"/>
  <c r="AL29" i="164"/>
  <c r="AK29" i="164"/>
  <c r="AJ29" i="164"/>
  <c r="AI29" i="164"/>
  <c r="AH29" i="164"/>
  <c r="AG29" i="164"/>
  <c r="AE29" i="164"/>
  <c r="AV28" i="164"/>
  <c r="AU28" i="164"/>
  <c r="AT28" i="164"/>
  <c r="AS28" i="164"/>
  <c r="AR28" i="164"/>
  <c r="AQ28" i="164"/>
  <c r="AP28" i="164"/>
  <c r="AO28" i="164"/>
  <c r="AN28" i="164"/>
  <c r="AM28" i="164"/>
  <c r="AL28" i="164"/>
  <c r="AK28" i="164"/>
  <c r="AJ28" i="164"/>
  <c r="AI28" i="164"/>
  <c r="AH28" i="164"/>
  <c r="AG28" i="164"/>
  <c r="AE28" i="164"/>
  <c r="AV27" i="164"/>
  <c r="AU27" i="164"/>
  <c r="AT27" i="164"/>
  <c r="AS27" i="164"/>
  <c r="AR27" i="164"/>
  <c r="AQ27" i="164"/>
  <c r="AP27" i="164"/>
  <c r="AO27" i="164"/>
  <c r="AN27" i="164"/>
  <c r="AM27" i="164"/>
  <c r="AL27" i="164"/>
  <c r="AK27" i="164"/>
  <c r="AJ27" i="164"/>
  <c r="AI27" i="164"/>
  <c r="AH27" i="164"/>
  <c r="AG27" i="164"/>
  <c r="AE27" i="164"/>
  <c r="AV26" i="164"/>
  <c r="AU26" i="164"/>
  <c r="AT26" i="164"/>
  <c r="AS26" i="164"/>
  <c r="AR26" i="164"/>
  <c r="AQ26" i="164"/>
  <c r="AP26" i="164"/>
  <c r="AO26" i="164"/>
  <c r="AN26" i="164"/>
  <c r="AM26" i="164"/>
  <c r="AL26" i="164"/>
  <c r="AK26" i="164"/>
  <c r="AJ26" i="164"/>
  <c r="AI26" i="164"/>
  <c r="AH26" i="164"/>
  <c r="AG26" i="164"/>
  <c r="AE26" i="164"/>
  <c r="AV25" i="164"/>
  <c r="AU25" i="164"/>
  <c r="AT25" i="164"/>
  <c r="AS25" i="164"/>
  <c r="AR25" i="164"/>
  <c r="AQ25" i="164"/>
  <c r="AP25" i="164"/>
  <c r="AO25" i="164"/>
  <c r="AN25" i="164"/>
  <c r="AM25" i="164"/>
  <c r="AL25" i="164"/>
  <c r="AK25" i="164"/>
  <c r="AJ25" i="164"/>
  <c r="AI25" i="164"/>
  <c r="AH25" i="164"/>
  <c r="W25" i="164" s="1"/>
  <c r="AG25" i="164"/>
  <c r="AE25" i="164"/>
  <c r="AV24" i="164"/>
  <c r="AU24" i="164"/>
  <c r="AT24" i="164"/>
  <c r="AS24" i="164"/>
  <c r="AR24" i="164"/>
  <c r="AQ24" i="164"/>
  <c r="AP24" i="164"/>
  <c r="AO24" i="164"/>
  <c r="AN24" i="164"/>
  <c r="AM24" i="164"/>
  <c r="AL24" i="164"/>
  <c r="AK24" i="164"/>
  <c r="AJ24" i="164"/>
  <c r="AI24" i="164"/>
  <c r="AH24" i="164"/>
  <c r="AG24" i="164"/>
  <c r="AE24" i="164"/>
  <c r="AV23" i="164"/>
  <c r="AU23" i="164"/>
  <c r="AT23" i="164"/>
  <c r="AS23" i="164"/>
  <c r="AR23" i="164"/>
  <c r="AQ23" i="164"/>
  <c r="AP23" i="164"/>
  <c r="AO23" i="164"/>
  <c r="AN23" i="164"/>
  <c r="AM23" i="164"/>
  <c r="AL23" i="164"/>
  <c r="AK23" i="164"/>
  <c r="AJ23" i="164"/>
  <c r="AI23" i="164"/>
  <c r="AH23" i="164"/>
  <c r="AG23" i="164"/>
  <c r="AE23" i="164"/>
  <c r="AV22" i="164"/>
  <c r="AU22" i="164"/>
  <c r="AT22" i="164"/>
  <c r="AS22" i="164"/>
  <c r="AR22" i="164"/>
  <c r="AQ22" i="164"/>
  <c r="AP22" i="164"/>
  <c r="AO22" i="164"/>
  <c r="AN22" i="164"/>
  <c r="AM22" i="164"/>
  <c r="AL22" i="164"/>
  <c r="AK22" i="164"/>
  <c r="AJ22" i="164"/>
  <c r="AI22" i="164"/>
  <c r="AH22" i="164"/>
  <c r="AG22" i="164"/>
  <c r="AE22" i="164"/>
  <c r="AV21" i="164"/>
  <c r="AU21" i="164"/>
  <c r="AT21" i="164"/>
  <c r="AS21" i="164"/>
  <c r="AR21" i="164"/>
  <c r="AQ21" i="164"/>
  <c r="AP21" i="164"/>
  <c r="AO21" i="164"/>
  <c r="AN21" i="164"/>
  <c r="AM21" i="164"/>
  <c r="AL21" i="164"/>
  <c r="AK21" i="164"/>
  <c r="AJ21" i="164"/>
  <c r="AI21" i="164"/>
  <c r="AH21" i="164"/>
  <c r="W21" i="164" s="1"/>
  <c r="AG21" i="164"/>
  <c r="AE21" i="164"/>
  <c r="AV20" i="164"/>
  <c r="AU20" i="164"/>
  <c r="AT20" i="164"/>
  <c r="AS20" i="164"/>
  <c r="AR20" i="164"/>
  <c r="AQ20" i="164"/>
  <c r="AP20" i="164"/>
  <c r="AO20" i="164"/>
  <c r="AN20" i="164"/>
  <c r="AM20" i="164"/>
  <c r="AL20" i="164"/>
  <c r="AK20" i="164"/>
  <c r="AJ20" i="164"/>
  <c r="AI20" i="164"/>
  <c r="AH20" i="164"/>
  <c r="AG20" i="164"/>
  <c r="AE20" i="164"/>
  <c r="AV19" i="164"/>
  <c r="AU19" i="164"/>
  <c r="AT19" i="164"/>
  <c r="AS19" i="164"/>
  <c r="AR19" i="164"/>
  <c r="AQ19" i="164"/>
  <c r="AP19" i="164"/>
  <c r="AO19" i="164"/>
  <c r="AN19" i="164"/>
  <c r="AM19" i="164"/>
  <c r="AL19" i="164"/>
  <c r="AK19" i="164"/>
  <c r="AJ19" i="164"/>
  <c r="AI19" i="164"/>
  <c r="AH19" i="164"/>
  <c r="AG19" i="164"/>
  <c r="AE19" i="164"/>
  <c r="AV18" i="164"/>
  <c r="AU18" i="164"/>
  <c r="AT18" i="164"/>
  <c r="AS18" i="164"/>
  <c r="AR18" i="164"/>
  <c r="AQ18" i="164"/>
  <c r="AP18" i="164"/>
  <c r="AO18" i="164"/>
  <c r="AN18" i="164"/>
  <c r="AM18" i="164"/>
  <c r="AL18" i="164"/>
  <c r="AK18" i="164"/>
  <c r="AJ18" i="164"/>
  <c r="AI18" i="164"/>
  <c r="AH18" i="164"/>
  <c r="AG18" i="164"/>
  <c r="AE18" i="164"/>
  <c r="AV17" i="164"/>
  <c r="AU17" i="164"/>
  <c r="AT17" i="164"/>
  <c r="AS17" i="164"/>
  <c r="AR17" i="164"/>
  <c r="AQ17" i="164"/>
  <c r="AP17" i="164"/>
  <c r="AO17" i="164"/>
  <c r="AN17" i="164"/>
  <c r="AM17" i="164"/>
  <c r="AL17" i="164"/>
  <c r="AK17" i="164"/>
  <c r="AJ17" i="164"/>
  <c r="AI17" i="164"/>
  <c r="AH17" i="164"/>
  <c r="W17" i="164" s="1"/>
  <c r="AG17" i="164"/>
  <c r="AE17" i="164"/>
  <c r="AV16" i="164"/>
  <c r="AU16" i="164"/>
  <c r="AT16" i="164"/>
  <c r="AS16" i="164"/>
  <c r="AR16" i="164"/>
  <c r="AQ16" i="164"/>
  <c r="AP16" i="164"/>
  <c r="AO16" i="164"/>
  <c r="AN16" i="164"/>
  <c r="AM16" i="164"/>
  <c r="AL16" i="164"/>
  <c r="AK16" i="164"/>
  <c r="AJ16" i="164"/>
  <c r="AI16" i="164"/>
  <c r="AH16" i="164"/>
  <c r="W16" i="164" s="1"/>
  <c r="AG16" i="164"/>
  <c r="AE16" i="164"/>
  <c r="AV15" i="164"/>
  <c r="AU15" i="164"/>
  <c r="AT15" i="164"/>
  <c r="AS15" i="164"/>
  <c r="AR15" i="164"/>
  <c r="AQ15" i="164"/>
  <c r="AP15" i="164"/>
  <c r="AO15" i="164"/>
  <c r="AN15" i="164"/>
  <c r="AM15" i="164"/>
  <c r="AL15" i="164"/>
  <c r="AK15" i="164"/>
  <c r="AJ15" i="164"/>
  <c r="AI15" i="164"/>
  <c r="AH15" i="164"/>
  <c r="AG15" i="164"/>
  <c r="AE15" i="164"/>
  <c r="AV14" i="164"/>
  <c r="AU14" i="164"/>
  <c r="AT14" i="164"/>
  <c r="AS14" i="164"/>
  <c r="AR14" i="164"/>
  <c r="AQ14" i="164"/>
  <c r="AP14" i="164"/>
  <c r="AO14" i="164"/>
  <c r="AN14" i="164"/>
  <c r="AM14" i="164"/>
  <c r="AL14" i="164"/>
  <c r="AK14" i="164"/>
  <c r="AJ14" i="164"/>
  <c r="AI14" i="164"/>
  <c r="AH14" i="164"/>
  <c r="AG14" i="164"/>
  <c r="AE14" i="164"/>
  <c r="AV13" i="164"/>
  <c r="AU13" i="164"/>
  <c r="AT13" i="164"/>
  <c r="AS13" i="164"/>
  <c r="AR13" i="164"/>
  <c r="AQ13" i="164"/>
  <c r="AP13" i="164"/>
  <c r="AO13" i="164"/>
  <c r="AN13" i="164"/>
  <c r="AM13" i="164"/>
  <c r="AL13" i="164"/>
  <c r="AK13" i="164"/>
  <c r="AJ13" i="164"/>
  <c r="AI13" i="164"/>
  <c r="AH13" i="164"/>
  <c r="AG13" i="164"/>
  <c r="AE13" i="164"/>
  <c r="AV12" i="164"/>
  <c r="AU12" i="164"/>
  <c r="AT12" i="164"/>
  <c r="AS12" i="164"/>
  <c r="AR12" i="164"/>
  <c r="AQ12" i="164"/>
  <c r="AP12" i="164"/>
  <c r="AO12" i="164"/>
  <c r="AN12" i="164"/>
  <c r="AM12" i="164"/>
  <c r="AL12" i="164"/>
  <c r="AK12" i="164"/>
  <c r="AJ12" i="164"/>
  <c r="AI12" i="164"/>
  <c r="AH12" i="164"/>
  <c r="W12" i="164" s="1"/>
  <c r="AG12" i="164"/>
  <c r="AE12" i="164"/>
  <c r="AV11" i="164"/>
  <c r="AU11" i="164"/>
  <c r="AT11" i="164"/>
  <c r="AS11" i="164"/>
  <c r="AR11" i="164"/>
  <c r="AQ11" i="164"/>
  <c r="AP11" i="164"/>
  <c r="AO11" i="164"/>
  <c r="AN11" i="164"/>
  <c r="AM11" i="164"/>
  <c r="AL11" i="164"/>
  <c r="AK11" i="164"/>
  <c r="AJ11" i="164"/>
  <c r="AI11" i="164"/>
  <c r="AH11" i="164"/>
  <c r="AG11" i="164"/>
  <c r="AE11" i="164"/>
  <c r="AV10" i="164"/>
  <c r="AU10" i="164"/>
  <c r="AT10" i="164"/>
  <c r="AS10" i="164"/>
  <c r="AR10" i="164"/>
  <c r="AQ10" i="164"/>
  <c r="AP10" i="164"/>
  <c r="AO10" i="164"/>
  <c r="AN10" i="164"/>
  <c r="AM10" i="164"/>
  <c r="AL10" i="164"/>
  <c r="AK10" i="164"/>
  <c r="AJ10" i="164"/>
  <c r="AI10" i="164"/>
  <c r="AH10" i="164"/>
  <c r="AG10" i="164"/>
  <c r="AE10" i="164"/>
  <c r="AV9" i="164"/>
  <c r="AU9" i="164"/>
  <c r="AT9" i="164"/>
  <c r="AS9" i="164"/>
  <c r="AR9" i="164"/>
  <c r="AQ9" i="164"/>
  <c r="AP9" i="164"/>
  <c r="AO9" i="164"/>
  <c r="AN9" i="164"/>
  <c r="AM9" i="164"/>
  <c r="AL9" i="164"/>
  <c r="AK9" i="164"/>
  <c r="AJ9" i="164"/>
  <c r="AI9" i="164"/>
  <c r="AH9" i="164"/>
  <c r="AG9" i="164"/>
  <c r="AE9" i="164"/>
  <c r="AV8" i="164"/>
  <c r="AU8" i="164"/>
  <c r="AT8" i="164"/>
  <c r="AS8" i="164"/>
  <c r="AR8" i="164"/>
  <c r="AQ8" i="164"/>
  <c r="AP8" i="164"/>
  <c r="AO8" i="164"/>
  <c r="AN8" i="164"/>
  <c r="AM8" i="164"/>
  <c r="AL8" i="164"/>
  <c r="AK8" i="164"/>
  <c r="AJ8" i="164"/>
  <c r="AI8" i="164"/>
  <c r="AH8" i="164"/>
  <c r="AG8" i="164"/>
  <c r="AE8" i="164"/>
  <c r="AV7" i="164"/>
  <c r="AU7" i="164"/>
  <c r="AT7" i="164"/>
  <c r="AS7" i="164"/>
  <c r="AR7" i="164"/>
  <c r="AQ7" i="164"/>
  <c r="AP7" i="164"/>
  <c r="AO7" i="164"/>
  <c r="AN7" i="164"/>
  <c r="AM7" i="164"/>
  <c r="AL7" i="164"/>
  <c r="AK7" i="164"/>
  <c r="AJ7" i="164"/>
  <c r="AI7" i="164"/>
  <c r="AH7" i="164"/>
  <c r="AG7" i="164"/>
  <c r="AE7" i="164"/>
  <c r="AV6" i="164"/>
  <c r="AU6" i="164"/>
  <c r="AT6" i="164"/>
  <c r="AS6" i="164"/>
  <c r="AR6" i="164"/>
  <c r="AQ6" i="164"/>
  <c r="AP6" i="164"/>
  <c r="AO6" i="164"/>
  <c r="AN6" i="164"/>
  <c r="AM6" i="164"/>
  <c r="AL6" i="164"/>
  <c r="AK6" i="164"/>
  <c r="AJ6" i="164"/>
  <c r="AI6" i="164"/>
  <c r="AH6" i="164"/>
  <c r="AG6" i="164"/>
  <c r="AE6" i="164"/>
  <c r="D1" i="164"/>
  <c r="AF45" i="163"/>
  <c r="AF44" i="163"/>
  <c r="CB43" i="163"/>
  <c r="CA43" i="163"/>
  <c r="BZ43" i="163"/>
  <c r="BY43" i="163"/>
  <c r="BX43" i="163"/>
  <c r="BW43" i="163"/>
  <c r="BV43" i="163"/>
  <c r="BU43" i="163"/>
  <c r="BT43" i="163"/>
  <c r="BS43" i="163"/>
  <c r="BR43" i="163"/>
  <c r="BQ43" i="163"/>
  <c r="BP43" i="163"/>
  <c r="BO43" i="163"/>
  <c r="BN43" i="163"/>
  <c r="BM43" i="163"/>
  <c r="BL43" i="163"/>
  <c r="BK43" i="163"/>
  <c r="BJ43" i="163"/>
  <c r="BI43" i="163"/>
  <c r="BH43" i="163"/>
  <c r="BG43" i="163"/>
  <c r="BF43" i="163"/>
  <c r="BE43" i="163"/>
  <c r="BD43" i="163"/>
  <c r="BC43" i="163"/>
  <c r="BB43" i="163"/>
  <c r="BA43" i="163"/>
  <c r="AZ43" i="163"/>
  <c r="AY43" i="163"/>
  <c r="AX43" i="163"/>
  <c r="AF43" i="163"/>
  <c r="AF42" i="163"/>
  <c r="AF41" i="163"/>
  <c r="AF40" i="163"/>
  <c r="AV37" i="163"/>
  <c r="AU37" i="163"/>
  <c r="AT37" i="163"/>
  <c r="AS37" i="163"/>
  <c r="AR37" i="163"/>
  <c r="AQ37" i="163"/>
  <c r="AP37" i="163"/>
  <c r="AO37" i="163"/>
  <c r="AN37" i="163"/>
  <c r="AM37" i="163"/>
  <c r="AL37" i="163"/>
  <c r="AK37" i="163"/>
  <c r="AJ37" i="163"/>
  <c r="AI37" i="163"/>
  <c r="AH37" i="163"/>
  <c r="AA37" i="163" s="1"/>
  <c r="AG37" i="163"/>
  <c r="Y37" i="163" s="1"/>
  <c r="AE37" i="163"/>
  <c r="W37" i="163"/>
  <c r="AV36" i="163"/>
  <c r="AU36" i="163"/>
  <c r="AT36" i="163"/>
  <c r="AS36" i="163"/>
  <c r="AR36" i="163"/>
  <c r="AQ36" i="163"/>
  <c r="AP36" i="163"/>
  <c r="AO36" i="163"/>
  <c r="AN36" i="163"/>
  <c r="AM36" i="163"/>
  <c r="AL36" i="163"/>
  <c r="AK36" i="163"/>
  <c r="AJ36" i="163"/>
  <c r="AI36" i="163"/>
  <c r="AH36" i="163"/>
  <c r="AG36" i="163"/>
  <c r="AE36" i="163"/>
  <c r="AV35" i="163"/>
  <c r="AU35" i="163"/>
  <c r="AT35" i="163"/>
  <c r="AS35" i="163"/>
  <c r="AR35" i="163"/>
  <c r="AQ35" i="163"/>
  <c r="AP35" i="163"/>
  <c r="AO35" i="163"/>
  <c r="AN35" i="163"/>
  <c r="AM35" i="163"/>
  <c r="AL35" i="163"/>
  <c r="AK35" i="163"/>
  <c r="AJ35" i="163"/>
  <c r="AA35" i="163" s="1"/>
  <c r="AI35" i="163"/>
  <c r="AH35" i="163"/>
  <c r="AG35" i="163"/>
  <c r="AE35" i="163"/>
  <c r="AV34" i="163"/>
  <c r="AU34" i="163"/>
  <c r="AT34" i="163"/>
  <c r="AS34" i="163"/>
  <c r="AR34" i="163"/>
  <c r="AQ34" i="163"/>
  <c r="AP34" i="163"/>
  <c r="AO34" i="163"/>
  <c r="AN34" i="163"/>
  <c r="AM34" i="163"/>
  <c r="AL34" i="163"/>
  <c r="AK34" i="163"/>
  <c r="AJ34" i="163"/>
  <c r="AI34" i="163"/>
  <c r="AA34" i="163" s="1"/>
  <c r="AH34" i="163"/>
  <c r="AG34" i="163"/>
  <c r="AE34" i="163"/>
  <c r="AV33" i="163"/>
  <c r="AU33" i="163"/>
  <c r="AT33" i="163"/>
  <c r="AS33" i="163"/>
  <c r="AR33" i="163"/>
  <c r="AQ33" i="163"/>
  <c r="AP33" i="163"/>
  <c r="AO33" i="163"/>
  <c r="AN33" i="163"/>
  <c r="AM33" i="163"/>
  <c r="AL33" i="163"/>
  <c r="AK33" i="163"/>
  <c r="AJ33" i="163"/>
  <c r="AI33" i="163"/>
  <c r="AH33" i="163"/>
  <c r="AB33" i="163" s="1"/>
  <c r="AG33" i="163"/>
  <c r="Z33" i="163" s="1"/>
  <c r="AE33" i="163"/>
  <c r="AV32" i="163"/>
  <c r="AU32" i="163"/>
  <c r="AT32" i="163"/>
  <c r="AS32" i="163"/>
  <c r="AR32" i="163"/>
  <c r="AQ32" i="163"/>
  <c r="AP32" i="163"/>
  <c r="AO32" i="163"/>
  <c r="AN32" i="163"/>
  <c r="AM32" i="163"/>
  <c r="AL32" i="163"/>
  <c r="AK32" i="163"/>
  <c r="AJ32" i="163"/>
  <c r="AI32" i="163"/>
  <c r="AH32" i="163"/>
  <c r="AG32" i="163"/>
  <c r="AE32" i="163"/>
  <c r="AV31" i="163"/>
  <c r="AU31" i="163"/>
  <c r="AT31" i="163"/>
  <c r="AS31" i="163"/>
  <c r="AR31" i="163"/>
  <c r="AQ31" i="163"/>
  <c r="AP31" i="163"/>
  <c r="AO31" i="163"/>
  <c r="AN31" i="163"/>
  <c r="AM31" i="163"/>
  <c r="AL31" i="163"/>
  <c r="AK31" i="163"/>
  <c r="AJ31" i="163"/>
  <c r="AI31" i="163"/>
  <c r="AH31" i="163"/>
  <c r="AG31" i="163"/>
  <c r="AE31" i="163"/>
  <c r="AV30" i="163"/>
  <c r="AU30" i="163"/>
  <c r="AT30" i="163"/>
  <c r="AS30" i="163"/>
  <c r="AR30" i="163"/>
  <c r="AQ30" i="163"/>
  <c r="AP30" i="163"/>
  <c r="AO30" i="163"/>
  <c r="AN30" i="163"/>
  <c r="AM30" i="163"/>
  <c r="AL30" i="163"/>
  <c r="AK30" i="163"/>
  <c r="AJ30" i="163"/>
  <c r="AI30" i="163"/>
  <c r="AH30" i="163"/>
  <c r="AG30" i="163"/>
  <c r="Y30" i="163" s="1"/>
  <c r="AE30" i="163"/>
  <c r="AV29" i="163"/>
  <c r="AU29" i="163"/>
  <c r="AT29" i="163"/>
  <c r="AS29" i="163"/>
  <c r="AR29" i="163"/>
  <c r="AQ29" i="163"/>
  <c r="AP29" i="163"/>
  <c r="AO29" i="163"/>
  <c r="AN29" i="163"/>
  <c r="AM29" i="163"/>
  <c r="AL29" i="163"/>
  <c r="AK29" i="163"/>
  <c r="AJ29" i="163"/>
  <c r="AI29" i="163"/>
  <c r="AH29" i="163"/>
  <c r="AG29" i="163"/>
  <c r="AE29" i="163"/>
  <c r="AV28" i="163"/>
  <c r="AU28" i="163"/>
  <c r="AT28" i="163"/>
  <c r="AS28" i="163"/>
  <c r="AR28" i="163"/>
  <c r="AQ28" i="163"/>
  <c r="AP28" i="163"/>
  <c r="AO28" i="163"/>
  <c r="AN28" i="163"/>
  <c r="AM28" i="163"/>
  <c r="AL28" i="163"/>
  <c r="AK28" i="163"/>
  <c r="AJ28" i="163"/>
  <c r="AI28" i="163"/>
  <c r="AH28" i="163"/>
  <c r="AG28" i="163"/>
  <c r="AE28" i="163"/>
  <c r="AE27" i="163"/>
  <c r="AV26" i="163"/>
  <c r="AU26" i="163"/>
  <c r="AT26" i="163"/>
  <c r="AS26" i="163"/>
  <c r="AR26" i="163"/>
  <c r="AQ26" i="163"/>
  <c r="AP26" i="163"/>
  <c r="AO26" i="163"/>
  <c r="AN26" i="163"/>
  <c r="AM26" i="163"/>
  <c r="AL26" i="163"/>
  <c r="AK26" i="163"/>
  <c r="AJ26" i="163"/>
  <c r="AI26" i="163"/>
  <c r="AH26" i="163"/>
  <c r="AG26" i="163"/>
  <c r="AE26" i="163"/>
  <c r="AV25" i="163"/>
  <c r="AU25" i="163"/>
  <c r="AT25" i="163"/>
  <c r="AS25" i="163"/>
  <c r="AR25" i="163"/>
  <c r="AQ25" i="163"/>
  <c r="AP25" i="163"/>
  <c r="AO25" i="163"/>
  <c r="AN25" i="163"/>
  <c r="AM25" i="163"/>
  <c r="AL25" i="163"/>
  <c r="AK25" i="163"/>
  <c r="AJ25" i="163"/>
  <c r="AI25" i="163"/>
  <c r="AH25" i="163"/>
  <c r="AG25" i="163"/>
  <c r="AE25" i="163"/>
  <c r="AV24" i="163"/>
  <c r="AU24" i="163"/>
  <c r="AT24" i="163"/>
  <c r="AS24" i="163"/>
  <c r="AR24" i="163"/>
  <c r="AQ24" i="163"/>
  <c r="AP24" i="163"/>
  <c r="AO24" i="163"/>
  <c r="AN24" i="163"/>
  <c r="AM24" i="163"/>
  <c r="AL24" i="163"/>
  <c r="AK24" i="163"/>
  <c r="AJ24" i="163"/>
  <c r="AI24" i="163"/>
  <c r="AH24" i="163"/>
  <c r="AG24" i="163"/>
  <c r="AE24" i="163"/>
  <c r="AV23" i="163"/>
  <c r="AU23" i="163"/>
  <c r="AT23" i="163"/>
  <c r="AS23" i="163"/>
  <c r="AR23" i="163"/>
  <c r="AQ23" i="163"/>
  <c r="AP23" i="163"/>
  <c r="AO23" i="163"/>
  <c r="AN23" i="163"/>
  <c r="AM23" i="163"/>
  <c r="AL23" i="163"/>
  <c r="AK23" i="163"/>
  <c r="AJ23" i="163"/>
  <c r="AI23" i="163"/>
  <c r="AH23" i="163"/>
  <c r="AG23" i="163"/>
  <c r="AE23" i="163"/>
  <c r="AV22" i="163"/>
  <c r="AU22" i="163"/>
  <c r="AT22" i="163"/>
  <c r="AS22" i="163"/>
  <c r="AR22" i="163"/>
  <c r="AQ22" i="163"/>
  <c r="AP22" i="163"/>
  <c r="AO22" i="163"/>
  <c r="AN22" i="163"/>
  <c r="AM22" i="163"/>
  <c r="AL22" i="163"/>
  <c r="AK22" i="163"/>
  <c r="W22" i="163" s="1"/>
  <c r="AJ22" i="163"/>
  <c r="AI22" i="163"/>
  <c r="AH22" i="163"/>
  <c r="AG22" i="163"/>
  <c r="AW22" i="163" s="1"/>
  <c r="AE22" i="163"/>
  <c r="AV21" i="163"/>
  <c r="AU21" i="163"/>
  <c r="AT21" i="163"/>
  <c r="AS21" i="163"/>
  <c r="AR21" i="163"/>
  <c r="AQ21" i="163"/>
  <c r="AP21" i="163"/>
  <c r="AO21" i="163"/>
  <c r="AN21" i="163"/>
  <c r="AM21" i="163"/>
  <c r="AL21" i="163"/>
  <c r="AK21" i="163"/>
  <c r="AJ21" i="163"/>
  <c r="AI21" i="163"/>
  <c r="AH21" i="163"/>
  <c r="AG21" i="163"/>
  <c r="AE21" i="163"/>
  <c r="AV20" i="163"/>
  <c r="AU20" i="163"/>
  <c r="AT20" i="163"/>
  <c r="AS20" i="163"/>
  <c r="AR20" i="163"/>
  <c r="AQ20" i="163"/>
  <c r="AP20" i="163"/>
  <c r="AO20" i="163"/>
  <c r="AN20" i="163"/>
  <c r="AM20" i="163"/>
  <c r="AL20" i="163"/>
  <c r="AK20" i="163"/>
  <c r="AJ20" i="163"/>
  <c r="AI20" i="163"/>
  <c r="AH20" i="163"/>
  <c r="AG20" i="163"/>
  <c r="AE20" i="163"/>
  <c r="AV19" i="163"/>
  <c r="AU19" i="163"/>
  <c r="AT19" i="163"/>
  <c r="AS19" i="163"/>
  <c r="AR19" i="163"/>
  <c r="AQ19" i="163"/>
  <c r="AP19" i="163"/>
  <c r="AO19" i="163"/>
  <c r="AN19" i="163"/>
  <c r="AM19" i="163"/>
  <c r="AL19" i="163"/>
  <c r="AK19" i="163"/>
  <c r="AJ19" i="163"/>
  <c r="AI19" i="163"/>
  <c r="AH19" i="163"/>
  <c r="AG19" i="163"/>
  <c r="AE19" i="163"/>
  <c r="AV18" i="163"/>
  <c r="AU18" i="163"/>
  <c r="AT18" i="163"/>
  <c r="AS18" i="163"/>
  <c r="AR18" i="163"/>
  <c r="AQ18" i="163"/>
  <c r="AP18" i="163"/>
  <c r="AO18" i="163"/>
  <c r="AN18" i="163"/>
  <c r="AM18" i="163"/>
  <c r="AL18" i="163"/>
  <c r="AK18" i="163"/>
  <c r="AJ18" i="163"/>
  <c r="AI18" i="163"/>
  <c r="AH18" i="163"/>
  <c r="AG18" i="163"/>
  <c r="AE18" i="163"/>
  <c r="AV17" i="163"/>
  <c r="AU17" i="163"/>
  <c r="AT17" i="163"/>
  <c r="AS17" i="163"/>
  <c r="AR17" i="163"/>
  <c r="AQ17" i="163"/>
  <c r="AP17" i="163"/>
  <c r="AO17" i="163"/>
  <c r="AN17" i="163"/>
  <c r="AM17" i="163"/>
  <c r="AL17" i="163"/>
  <c r="AK17" i="163"/>
  <c r="AJ17" i="163"/>
  <c r="AI17" i="163"/>
  <c r="AH17" i="163"/>
  <c r="AG17" i="163"/>
  <c r="AE17" i="163"/>
  <c r="AV16" i="163"/>
  <c r="AU16" i="163"/>
  <c r="AT16" i="163"/>
  <c r="AS16" i="163"/>
  <c r="AR16" i="163"/>
  <c r="AQ16" i="163"/>
  <c r="AP16" i="163"/>
  <c r="AO16" i="163"/>
  <c r="AN16" i="163"/>
  <c r="AM16" i="163"/>
  <c r="AL16" i="163"/>
  <c r="AK16" i="163"/>
  <c r="AJ16" i="163"/>
  <c r="AI16" i="163"/>
  <c r="AH16" i="163"/>
  <c r="AB16" i="163" s="1"/>
  <c r="AG16" i="163"/>
  <c r="AE16" i="163"/>
  <c r="AV15" i="163"/>
  <c r="AU15" i="163"/>
  <c r="AT15" i="163"/>
  <c r="AS15" i="163"/>
  <c r="AR15" i="163"/>
  <c r="AQ15" i="163"/>
  <c r="AP15" i="163"/>
  <c r="AO15" i="163"/>
  <c r="AN15" i="163"/>
  <c r="AM15" i="163"/>
  <c r="AL15" i="163"/>
  <c r="AK15" i="163"/>
  <c r="AJ15" i="163"/>
  <c r="AI15" i="163"/>
  <c r="AH15" i="163"/>
  <c r="AG15" i="163"/>
  <c r="AE15" i="163"/>
  <c r="AV14" i="163"/>
  <c r="AU14" i="163"/>
  <c r="AT14" i="163"/>
  <c r="AS14" i="163"/>
  <c r="AR14" i="163"/>
  <c r="AQ14" i="163"/>
  <c r="AP14" i="163"/>
  <c r="AO14" i="163"/>
  <c r="AN14" i="163"/>
  <c r="AM14" i="163"/>
  <c r="AL14" i="163"/>
  <c r="AK14" i="163"/>
  <c r="AJ14" i="163"/>
  <c r="AI14" i="163"/>
  <c r="AH14" i="163"/>
  <c r="AG14" i="163"/>
  <c r="AE14" i="163"/>
  <c r="AV13" i="163"/>
  <c r="AU13" i="163"/>
  <c r="AT13" i="163"/>
  <c r="AS13" i="163"/>
  <c r="AR13" i="163"/>
  <c r="AQ13" i="163"/>
  <c r="AP13" i="163"/>
  <c r="AO13" i="163"/>
  <c r="AN13" i="163"/>
  <c r="AM13" i="163"/>
  <c r="AL13" i="163"/>
  <c r="AK13" i="163"/>
  <c r="AJ13" i="163"/>
  <c r="AI13" i="163"/>
  <c r="AH13" i="163"/>
  <c r="AG13" i="163"/>
  <c r="AE13" i="163"/>
  <c r="AV12" i="163"/>
  <c r="AU12" i="163"/>
  <c r="AT12" i="163"/>
  <c r="AS12" i="163"/>
  <c r="AR12" i="163"/>
  <c r="AQ12" i="163"/>
  <c r="AP12" i="163"/>
  <c r="AO12" i="163"/>
  <c r="AN12" i="163"/>
  <c r="AM12" i="163"/>
  <c r="AL12" i="163"/>
  <c r="AK12" i="163"/>
  <c r="AJ12" i="163"/>
  <c r="AI12" i="163"/>
  <c r="AH12" i="163"/>
  <c r="AG12" i="163"/>
  <c r="AE12" i="163"/>
  <c r="AV11" i="163"/>
  <c r="AU11" i="163"/>
  <c r="AT11" i="163"/>
  <c r="AS11" i="163"/>
  <c r="AR11" i="163"/>
  <c r="AQ11" i="163"/>
  <c r="AP11" i="163"/>
  <c r="AO11" i="163"/>
  <c r="AN11" i="163"/>
  <c r="AM11" i="163"/>
  <c r="AL11" i="163"/>
  <c r="AK11" i="163"/>
  <c r="AJ11" i="163"/>
  <c r="AI11" i="163"/>
  <c r="AH11" i="163"/>
  <c r="AG11" i="163"/>
  <c r="AE11" i="163"/>
  <c r="AV10" i="163"/>
  <c r="AU10" i="163"/>
  <c r="AT10" i="163"/>
  <c r="AS10" i="163"/>
  <c r="AR10" i="163"/>
  <c r="AQ10" i="163"/>
  <c r="AP10" i="163"/>
  <c r="AO10" i="163"/>
  <c r="AN10" i="163"/>
  <c r="W10" i="163" s="1"/>
  <c r="AM10" i="163"/>
  <c r="AL10" i="163"/>
  <c r="AK10" i="163"/>
  <c r="AJ10" i="163"/>
  <c r="AI10" i="163"/>
  <c r="AH10" i="163"/>
  <c r="AG10" i="163"/>
  <c r="AE10" i="163"/>
  <c r="AV9" i="163"/>
  <c r="AU9" i="163"/>
  <c r="AT9" i="163"/>
  <c r="AS9" i="163"/>
  <c r="AR9" i="163"/>
  <c r="AQ9" i="163"/>
  <c r="AP9" i="163"/>
  <c r="AO9" i="163"/>
  <c r="AN9" i="163"/>
  <c r="AM9" i="163"/>
  <c r="AL9" i="163"/>
  <c r="AK9" i="163"/>
  <c r="AJ9" i="163"/>
  <c r="AI9" i="163"/>
  <c r="AH9" i="163"/>
  <c r="AG9" i="163"/>
  <c r="AE9" i="163"/>
  <c r="AV8" i="163"/>
  <c r="AU8" i="163"/>
  <c r="AT8" i="163"/>
  <c r="AS8" i="163"/>
  <c r="AR8" i="163"/>
  <c r="AQ8" i="163"/>
  <c r="AP8" i="163"/>
  <c r="AO8" i="163"/>
  <c r="AN8" i="163"/>
  <c r="AM8" i="163"/>
  <c r="AL8" i="163"/>
  <c r="AK8" i="163"/>
  <c r="AJ8" i="163"/>
  <c r="AI8" i="163"/>
  <c r="AH8" i="163"/>
  <c r="AG8" i="163"/>
  <c r="AE8" i="163"/>
  <c r="AV7" i="163"/>
  <c r="AU7" i="163"/>
  <c r="AT7" i="163"/>
  <c r="AS7" i="163"/>
  <c r="AR7" i="163"/>
  <c r="AQ7" i="163"/>
  <c r="AP7" i="163"/>
  <c r="AO7" i="163"/>
  <c r="AN7" i="163"/>
  <c r="AM7" i="163"/>
  <c r="AL7" i="163"/>
  <c r="AK7" i="163"/>
  <c r="AJ7" i="163"/>
  <c r="AI7" i="163"/>
  <c r="AH7" i="163"/>
  <c r="AG7" i="163"/>
  <c r="AE7" i="163"/>
  <c r="AV6" i="163"/>
  <c r="AU6" i="163"/>
  <c r="AT6" i="163"/>
  <c r="AS6" i="163"/>
  <c r="AR6" i="163"/>
  <c r="AQ6" i="163"/>
  <c r="AP6" i="163"/>
  <c r="AO6" i="163"/>
  <c r="AN6" i="163"/>
  <c r="AM6" i="163"/>
  <c r="AL6" i="163"/>
  <c r="AK6" i="163"/>
  <c r="AJ6" i="163"/>
  <c r="AI6" i="163"/>
  <c r="AH6" i="163"/>
  <c r="AG6" i="163"/>
  <c r="AE6" i="163"/>
  <c r="D1" i="163"/>
  <c r="AF45" i="162"/>
  <c r="AF44" i="162"/>
  <c r="CB43" i="162"/>
  <c r="CA43" i="162"/>
  <c r="BZ43" i="162"/>
  <c r="BY43" i="162"/>
  <c r="BX43" i="162"/>
  <c r="BW43" i="162"/>
  <c r="BV43" i="162"/>
  <c r="BU43" i="162"/>
  <c r="BT43" i="162"/>
  <c r="BS43" i="162"/>
  <c r="BR43" i="162"/>
  <c r="BQ43" i="162"/>
  <c r="BP43" i="162"/>
  <c r="BO43" i="162"/>
  <c r="BN43" i="162"/>
  <c r="BM43" i="162"/>
  <c r="BL43" i="162"/>
  <c r="BK43" i="162"/>
  <c r="BJ43" i="162"/>
  <c r="BI43" i="162"/>
  <c r="BH43" i="162"/>
  <c r="BG43" i="162"/>
  <c r="BF43" i="162"/>
  <c r="BE43" i="162"/>
  <c r="BD43" i="162"/>
  <c r="BC43" i="162"/>
  <c r="BB43" i="162"/>
  <c r="BA43" i="162"/>
  <c r="AZ43" i="162"/>
  <c r="AY43" i="162"/>
  <c r="AX43" i="162"/>
  <c r="AF43" i="162"/>
  <c r="AF42" i="162"/>
  <c r="AF41" i="162"/>
  <c r="AF40" i="162"/>
  <c r="AV37" i="162"/>
  <c r="AU37" i="162"/>
  <c r="AT37" i="162"/>
  <c r="AS37" i="162"/>
  <c r="AR37" i="162"/>
  <c r="AQ37" i="162"/>
  <c r="AP37" i="162"/>
  <c r="AO37" i="162"/>
  <c r="AN37" i="162"/>
  <c r="AM37" i="162"/>
  <c r="AL37" i="162"/>
  <c r="AK37" i="162"/>
  <c r="AJ37" i="162"/>
  <c r="AI37" i="162"/>
  <c r="AH37" i="162"/>
  <c r="X37" i="162" s="1"/>
  <c r="AG37" i="162"/>
  <c r="AE37" i="162"/>
  <c r="AV36" i="162"/>
  <c r="AU36" i="162"/>
  <c r="AT36" i="162"/>
  <c r="AS36" i="162"/>
  <c r="AR36" i="162"/>
  <c r="AQ36" i="162"/>
  <c r="AP36" i="162"/>
  <c r="AO36" i="162"/>
  <c r="AN36" i="162"/>
  <c r="AM36" i="162"/>
  <c r="AL36" i="162"/>
  <c r="AK36" i="162"/>
  <c r="AJ36" i="162"/>
  <c r="AI36" i="162"/>
  <c r="AH36" i="162"/>
  <c r="AG36" i="162"/>
  <c r="AE36" i="162"/>
  <c r="AV35" i="162"/>
  <c r="AU35" i="162"/>
  <c r="AT35" i="162"/>
  <c r="AS35" i="162"/>
  <c r="AR35" i="162"/>
  <c r="AQ35" i="162"/>
  <c r="AP35" i="162"/>
  <c r="AO35" i="162"/>
  <c r="AN35" i="162"/>
  <c r="AM35" i="162"/>
  <c r="AL35" i="162"/>
  <c r="AK35" i="162"/>
  <c r="AJ35" i="162"/>
  <c r="AI35" i="162"/>
  <c r="AH35" i="162"/>
  <c r="AG35" i="162"/>
  <c r="AE35" i="162"/>
  <c r="AV34" i="162"/>
  <c r="AU34" i="162"/>
  <c r="AT34" i="162"/>
  <c r="AS34" i="162"/>
  <c r="AR34" i="162"/>
  <c r="AQ34" i="162"/>
  <c r="AP34" i="162"/>
  <c r="AO34" i="162"/>
  <c r="AN34" i="162"/>
  <c r="AM34" i="162"/>
  <c r="AL34" i="162"/>
  <c r="AK34" i="162"/>
  <c r="AJ34" i="162"/>
  <c r="AI34" i="162"/>
  <c r="AH34" i="162"/>
  <c r="AG34" i="162"/>
  <c r="AB34" i="162" s="1"/>
  <c r="AE34" i="162"/>
  <c r="AV33" i="162"/>
  <c r="AU33" i="162"/>
  <c r="AT33" i="162"/>
  <c r="AS33" i="162"/>
  <c r="AR33" i="162"/>
  <c r="AQ33" i="162"/>
  <c r="AP33" i="162"/>
  <c r="AO33" i="162"/>
  <c r="AN33" i="162"/>
  <c r="AM33" i="162"/>
  <c r="AL33" i="162"/>
  <c r="AK33" i="162"/>
  <c r="AJ33" i="162"/>
  <c r="AI33" i="162"/>
  <c r="AH33" i="162"/>
  <c r="AG33" i="162"/>
  <c r="AE33" i="162"/>
  <c r="AV32" i="162"/>
  <c r="AU32" i="162"/>
  <c r="AT32" i="162"/>
  <c r="AS32" i="162"/>
  <c r="AR32" i="162"/>
  <c r="AQ32" i="162"/>
  <c r="AP32" i="162"/>
  <c r="AO32" i="162"/>
  <c r="AN32" i="162"/>
  <c r="AM32" i="162"/>
  <c r="AL32" i="162"/>
  <c r="AK32" i="162"/>
  <c r="AJ32" i="162"/>
  <c r="AI32" i="162"/>
  <c r="AH32" i="162"/>
  <c r="AG32" i="162"/>
  <c r="AE32" i="162"/>
  <c r="AV31" i="162"/>
  <c r="AU31" i="162"/>
  <c r="AT31" i="162"/>
  <c r="AS31" i="162"/>
  <c r="AR31" i="162"/>
  <c r="AQ31" i="162"/>
  <c r="AP31" i="162"/>
  <c r="AO31" i="162"/>
  <c r="AN31" i="162"/>
  <c r="AM31" i="162"/>
  <c r="AL31" i="162"/>
  <c r="AK31" i="162"/>
  <c r="AJ31" i="162"/>
  <c r="AI31" i="162"/>
  <c r="AH31" i="162"/>
  <c r="AG31" i="162"/>
  <c r="AE31" i="162"/>
  <c r="AV30" i="162"/>
  <c r="AU30" i="162"/>
  <c r="AT30" i="162"/>
  <c r="AS30" i="162"/>
  <c r="AR30" i="162"/>
  <c r="AQ30" i="162"/>
  <c r="AP30" i="162"/>
  <c r="AO30" i="162"/>
  <c r="AN30" i="162"/>
  <c r="AM30" i="162"/>
  <c r="AL30" i="162"/>
  <c r="AK30" i="162"/>
  <c r="AJ30" i="162"/>
  <c r="AI30" i="162"/>
  <c r="AH30" i="162"/>
  <c r="AG30" i="162"/>
  <c r="AE30" i="162"/>
  <c r="AV29" i="162"/>
  <c r="AU29" i="162"/>
  <c r="AT29" i="162"/>
  <c r="AS29" i="162"/>
  <c r="AR29" i="162"/>
  <c r="AQ29" i="162"/>
  <c r="AP29" i="162"/>
  <c r="AO29" i="162"/>
  <c r="AN29" i="162"/>
  <c r="AM29" i="162"/>
  <c r="AL29" i="162"/>
  <c r="AK29" i="162"/>
  <c r="AJ29" i="162"/>
  <c r="AI29" i="162"/>
  <c r="AH29" i="162"/>
  <c r="AG29" i="162"/>
  <c r="AE29" i="162"/>
  <c r="AV28" i="162"/>
  <c r="AU28" i="162"/>
  <c r="AT28" i="162"/>
  <c r="AS28" i="162"/>
  <c r="AR28" i="162"/>
  <c r="AQ28" i="162"/>
  <c r="AP28" i="162"/>
  <c r="AO28" i="162"/>
  <c r="AN28" i="162"/>
  <c r="AM28" i="162"/>
  <c r="AL28" i="162"/>
  <c r="AK28" i="162"/>
  <c r="AJ28" i="162"/>
  <c r="AI28" i="162"/>
  <c r="AH28" i="162"/>
  <c r="AG28" i="162"/>
  <c r="AE28" i="162"/>
  <c r="AV27" i="162"/>
  <c r="AU27" i="162"/>
  <c r="AT27" i="162"/>
  <c r="AS27" i="162"/>
  <c r="AR27" i="162"/>
  <c r="AQ27" i="162"/>
  <c r="AP27" i="162"/>
  <c r="AO27" i="162"/>
  <c r="AN27" i="162"/>
  <c r="AM27" i="162"/>
  <c r="AL27" i="162"/>
  <c r="AK27" i="162"/>
  <c r="AJ27" i="162"/>
  <c r="AI27" i="162"/>
  <c r="AH27" i="162"/>
  <c r="AG27" i="162"/>
  <c r="AW27" i="162" s="1"/>
  <c r="AE27" i="162"/>
  <c r="AV26" i="162"/>
  <c r="AU26" i="162"/>
  <c r="AT26" i="162"/>
  <c r="AS26" i="162"/>
  <c r="AR26" i="162"/>
  <c r="AQ26" i="162"/>
  <c r="AP26" i="162"/>
  <c r="AO26" i="162"/>
  <c r="AN26" i="162"/>
  <c r="AM26" i="162"/>
  <c r="AL26" i="162"/>
  <c r="AK26" i="162"/>
  <c r="AJ26" i="162"/>
  <c r="AI26" i="162"/>
  <c r="AH26" i="162"/>
  <c r="AG26" i="162"/>
  <c r="AE26" i="162"/>
  <c r="AV25" i="162"/>
  <c r="AU25" i="162"/>
  <c r="AT25" i="162"/>
  <c r="AS25" i="162"/>
  <c r="AR25" i="162"/>
  <c r="AQ25" i="162"/>
  <c r="AP25" i="162"/>
  <c r="AO25" i="162"/>
  <c r="AN25" i="162"/>
  <c r="AM25" i="162"/>
  <c r="AL25" i="162"/>
  <c r="AK25" i="162"/>
  <c r="AJ25" i="162"/>
  <c r="AI25" i="162"/>
  <c r="AH25" i="162"/>
  <c r="AG25" i="162"/>
  <c r="AE25" i="162"/>
  <c r="AV24" i="162"/>
  <c r="AU24" i="162"/>
  <c r="AT24" i="162"/>
  <c r="AS24" i="162"/>
  <c r="AR24" i="162"/>
  <c r="AQ24" i="162"/>
  <c r="AP24" i="162"/>
  <c r="AO24" i="162"/>
  <c r="AN24" i="162"/>
  <c r="AM24" i="162"/>
  <c r="AL24" i="162"/>
  <c r="AK24" i="162"/>
  <c r="AJ24" i="162"/>
  <c r="AI24" i="162"/>
  <c r="AH24" i="162"/>
  <c r="AG24" i="162"/>
  <c r="AE24" i="162"/>
  <c r="AV23" i="162"/>
  <c r="AU23" i="162"/>
  <c r="AT23" i="162"/>
  <c r="AS23" i="162"/>
  <c r="AR23" i="162"/>
  <c r="AQ23" i="162"/>
  <c r="AP23" i="162"/>
  <c r="AO23" i="162"/>
  <c r="AN23" i="162"/>
  <c r="AM23" i="162"/>
  <c r="AL23" i="162"/>
  <c r="AK23" i="162"/>
  <c r="AJ23" i="162"/>
  <c r="AI23" i="162"/>
  <c r="AH23" i="162"/>
  <c r="AG23" i="162"/>
  <c r="AE23" i="162"/>
  <c r="AV22" i="162"/>
  <c r="AU22" i="162"/>
  <c r="AT22" i="162"/>
  <c r="AS22" i="162"/>
  <c r="AR22" i="162"/>
  <c r="AQ22" i="162"/>
  <c r="AP22" i="162"/>
  <c r="AO22" i="162"/>
  <c r="AN22" i="162"/>
  <c r="AM22" i="162"/>
  <c r="AL22" i="162"/>
  <c r="AK22" i="162"/>
  <c r="AJ22" i="162"/>
  <c r="AI22" i="162"/>
  <c r="AH22" i="162"/>
  <c r="AG22" i="162"/>
  <c r="AE22" i="162"/>
  <c r="AV21" i="162"/>
  <c r="AU21" i="162"/>
  <c r="AT21" i="162"/>
  <c r="AS21" i="162"/>
  <c r="AR21" i="162"/>
  <c r="AQ21" i="162"/>
  <c r="AP21" i="162"/>
  <c r="AO21" i="162"/>
  <c r="AN21" i="162"/>
  <c r="AM21" i="162"/>
  <c r="AL21" i="162"/>
  <c r="AK21" i="162"/>
  <c r="AJ21" i="162"/>
  <c r="AI21" i="162"/>
  <c r="AH21" i="162"/>
  <c r="AG21" i="162"/>
  <c r="AE21" i="162"/>
  <c r="AV20" i="162"/>
  <c r="AU20" i="162"/>
  <c r="AT20" i="162"/>
  <c r="AS20" i="162"/>
  <c r="AR20" i="162"/>
  <c r="AQ20" i="162"/>
  <c r="AP20" i="162"/>
  <c r="AO20" i="162"/>
  <c r="AN20" i="162"/>
  <c r="AM20" i="162"/>
  <c r="AL20" i="162"/>
  <c r="AK20" i="162"/>
  <c r="AJ20" i="162"/>
  <c r="AI20" i="162"/>
  <c r="AH20" i="162"/>
  <c r="AG20" i="162"/>
  <c r="AE20" i="162"/>
  <c r="AV19" i="162"/>
  <c r="AU19" i="162"/>
  <c r="AT19" i="162"/>
  <c r="AS19" i="162"/>
  <c r="AR19" i="162"/>
  <c r="AQ19" i="162"/>
  <c r="AP19" i="162"/>
  <c r="AO19" i="162"/>
  <c r="AN19" i="162"/>
  <c r="AM19" i="162"/>
  <c r="AL19" i="162"/>
  <c r="AK19" i="162"/>
  <c r="AJ19" i="162"/>
  <c r="AI19" i="162"/>
  <c r="AH19" i="162"/>
  <c r="AG19" i="162"/>
  <c r="AE19" i="162"/>
  <c r="AV18" i="162"/>
  <c r="AU18" i="162"/>
  <c r="AT18" i="162"/>
  <c r="AS18" i="162"/>
  <c r="AR18" i="162"/>
  <c r="AQ18" i="162"/>
  <c r="AP18" i="162"/>
  <c r="AO18" i="162"/>
  <c r="AN18" i="162"/>
  <c r="AM18" i="162"/>
  <c r="AL18" i="162"/>
  <c r="AK18" i="162"/>
  <c r="AJ18" i="162"/>
  <c r="AI18" i="162"/>
  <c r="AH18" i="162"/>
  <c r="AG18" i="162"/>
  <c r="AE18" i="162"/>
  <c r="AV17" i="162"/>
  <c r="AU17" i="162"/>
  <c r="AT17" i="162"/>
  <c r="AS17" i="162"/>
  <c r="AR17" i="162"/>
  <c r="AQ17" i="162"/>
  <c r="AP17" i="162"/>
  <c r="AO17" i="162"/>
  <c r="AN17" i="162"/>
  <c r="AM17" i="162"/>
  <c r="AL17" i="162"/>
  <c r="AK17" i="162"/>
  <c r="AJ17" i="162"/>
  <c r="AI17" i="162"/>
  <c r="AH17" i="162"/>
  <c r="AG17" i="162"/>
  <c r="AE17" i="162"/>
  <c r="AV16" i="162"/>
  <c r="AU16" i="162"/>
  <c r="AT16" i="162"/>
  <c r="AS16" i="162"/>
  <c r="AR16" i="162"/>
  <c r="AQ16" i="162"/>
  <c r="AP16" i="162"/>
  <c r="AO16" i="162"/>
  <c r="AN16" i="162"/>
  <c r="AM16" i="162"/>
  <c r="AL16" i="162"/>
  <c r="AK16" i="162"/>
  <c r="AJ16" i="162"/>
  <c r="AI16" i="162"/>
  <c r="AH16" i="162"/>
  <c r="AG16" i="162"/>
  <c r="AE16" i="162"/>
  <c r="AV15" i="162"/>
  <c r="AU15" i="162"/>
  <c r="AT15" i="162"/>
  <c r="AS15" i="162"/>
  <c r="AR15" i="162"/>
  <c r="AQ15" i="162"/>
  <c r="AP15" i="162"/>
  <c r="AO15" i="162"/>
  <c r="AN15" i="162"/>
  <c r="AM15" i="162"/>
  <c r="AL15" i="162"/>
  <c r="AK15" i="162"/>
  <c r="AJ15" i="162"/>
  <c r="AI15" i="162"/>
  <c r="AH15" i="162"/>
  <c r="AG15" i="162"/>
  <c r="AE15" i="162"/>
  <c r="AV14" i="162"/>
  <c r="AU14" i="162"/>
  <c r="AT14" i="162"/>
  <c r="AS14" i="162"/>
  <c r="AR14" i="162"/>
  <c r="AQ14" i="162"/>
  <c r="AP14" i="162"/>
  <c r="AO14" i="162"/>
  <c r="AN14" i="162"/>
  <c r="AM14" i="162"/>
  <c r="AL14" i="162"/>
  <c r="AK14" i="162"/>
  <c r="AJ14" i="162"/>
  <c r="AI14" i="162"/>
  <c r="AH14" i="162"/>
  <c r="AG14" i="162"/>
  <c r="AE14" i="162"/>
  <c r="AV13" i="162"/>
  <c r="AU13" i="162"/>
  <c r="AT13" i="162"/>
  <c r="AS13" i="162"/>
  <c r="AR13" i="162"/>
  <c r="AQ13" i="162"/>
  <c r="AP13" i="162"/>
  <c r="AO13" i="162"/>
  <c r="AN13" i="162"/>
  <c r="AM13" i="162"/>
  <c r="AL13" i="162"/>
  <c r="AK13" i="162"/>
  <c r="AJ13" i="162"/>
  <c r="AI13" i="162"/>
  <c r="AH13" i="162"/>
  <c r="AG13" i="162"/>
  <c r="AE13" i="162"/>
  <c r="AV12" i="162"/>
  <c r="AU12" i="162"/>
  <c r="AT12" i="162"/>
  <c r="AS12" i="162"/>
  <c r="AR12" i="162"/>
  <c r="AQ12" i="162"/>
  <c r="AP12" i="162"/>
  <c r="AO12" i="162"/>
  <c r="AN12" i="162"/>
  <c r="AM12" i="162"/>
  <c r="AL12" i="162"/>
  <c r="AK12" i="162"/>
  <c r="AJ12" i="162"/>
  <c r="AI12" i="162"/>
  <c r="AH12" i="162"/>
  <c r="AG12" i="162"/>
  <c r="AE12" i="162"/>
  <c r="AV11" i="162"/>
  <c r="AU11" i="162"/>
  <c r="AT11" i="162"/>
  <c r="AS11" i="162"/>
  <c r="AR11" i="162"/>
  <c r="AQ11" i="162"/>
  <c r="AP11" i="162"/>
  <c r="AO11" i="162"/>
  <c r="AN11" i="162"/>
  <c r="AM11" i="162"/>
  <c r="AL11" i="162"/>
  <c r="AK11" i="162"/>
  <c r="AJ11" i="162"/>
  <c r="AI11" i="162"/>
  <c r="AH11" i="162"/>
  <c r="W11" i="162" s="1"/>
  <c r="AG11" i="162"/>
  <c r="AE11" i="162"/>
  <c r="AV10" i="162"/>
  <c r="AU10" i="162"/>
  <c r="AT10" i="162"/>
  <c r="AS10" i="162"/>
  <c r="AR10" i="162"/>
  <c r="AQ10" i="162"/>
  <c r="AP10" i="162"/>
  <c r="AO10" i="162"/>
  <c r="AN10" i="162"/>
  <c r="AM10" i="162"/>
  <c r="AL10" i="162"/>
  <c r="AK10" i="162"/>
  <c r="AJ10" i="162"/>
  <c r="AI10" i="162"/>
  <c r="AH10" i="162"/>
  <c r="AG10" i="162"/>
  <c r="AE10" i="162"/>
  <c r="AV9" i="162"/>
  <c r="AU9" i="162"/>
  <c r="AT9" i="162"/>
  <c r="AS9" i="162"/>
  <c r="AR9" i="162"/>
  <c r="AQ9" i="162"/>
  <c r="AP9" i="162"/>
  <c r="AO9" i="162"/>
  <c r="AN9" i="162"/>
  <c r="AM9" i="162"/>
  <c r="AL9" i="162"/>
  <c r="AK9" i="162"/>
  <c r="AJ9" i="162"/>
  <c r="AI9" i="162"/>
  <c r="AH9" i="162"/>
  <c r="AG9" i="162"/>
  <c r="AE9" i="162"/>
  <c r="AV8" i="162"/>
  <c r="AU8" i="162"/>
  <c r="AT8" i="162"/>
  <c r="AS8" i="162"/>
  <c r="AR8" i="162"/>
  <c r="AQ8" i="162"/>
  <c r="AP8" i="162"/>
  <c r="AO8" i="162"/>
  <c r="AN8" i="162"/>
  <c r="AM8" i="162"/>
  <c r="AL8" i="162"/>
  <c r="AK8" i="162"/>
  <c r="AJ8" i="162"/>
  <c r="AI8" i="162"/>
  <c r="AH8" i="162"/>
  <c r="AG8" i="162"/>
  <c r="AE8" i="162"/>
  <c r="AV7" i="162"/>
  <c r="AU7" i="162"/>
  <c r="AT7" i="162"/>
  <c r="AS7" i="162"/>
  <c r="AR7" i="162"/>
  <c r="AQ7" i="162"/>
  <c r="AP7" i="162"/>
  <c r="AO7" i="162"/>
  <c r="AN7" i="162"/>
  <c r="AM7" i="162"/>
  <c r="AL7" i="162"/>
  <c r="AK7" i="162"/>
  <c r="AJ7" i="162"/>
  <c r="AI7" i="162"/>
  <c r="AH7" i="162"/>
  <c r="AG7" i="162"/>
  <c r="AE7" i="162"/>
  <c r="AV6" i="162"/>
  <c r="AU6" i="162"/>
  <c r="AT6" i="162"/>
  <c r="AS6" i="162"/>
  <c r="AR6" i="162"/>
  <c r="AQ6" i="162"/>
  <c r="AP6" i="162"/>
  <c r="AO6" i="162"/>
  <c r="AN6" i="162"/>
  <c r="AM6" i="162"/>
  <c r="AL6" i="162"/>
  <c r="AK6" i="162"/>
  <c r="AJ6" i="162"/>
  <c r="AI6" i="162"/>
  <c r="AH6" i="162"/>
  <c r="AG6" i="162"/>
  <c r="AE6" i="162"/>
  <c r="D1" i="162"/>
  <c r="AF45" i="161"/>
  <c r="AF44" i="161"/>
  <c r="CB43" i="161"/>
  <c r="CA43" i="161"/>
  <c r="BZ43" i="161"/>
  <c r="BY43" i="161"/>
  <c r="BX43" i="161"/>
  <c r="BW43" i="161"/>
  <c r="BV43" i="161"/>
  <c r="BU43" i="161"/>
  <c r="BT43" i="161"/>
  <c r="BS43" i="161"/>
  <c r="BR43" i="161"/>
  <c r="BQ43" i="161"/>
  <c r="BP43" i="161"/>
  <c r="BO43" i="161"/>
  <c r="BN43" i="161"/>
  <c r="BM43" i="161"/>
  <c r="BL43" i="161"/>
  <c r="BK43" i="161"/>
  <c r="BJ43" i="161"/>
  <c r="BI43" i="161"/>
  <c r="BH43" i="161"/>
  <c r="BG43" i="161"/>
  <c r="BF43" i="161"/>
  <c r="BE43" i="161"/>
  <c r="BD43" i="161"/>
  <c r="BC43" i="161"/>
  <c r="BB43" i="161"/>
  <c r="BA43" i="161"/>
  <c r="AZ43" i="161"/>
  <c r="AY43" i="161"/>
  <c r="AX43" i="161"/>
  <c r="AF43" i="161"/>
  <c r="AF42" i="161"/>
  <c r="AF41" i="161"/>
  <c r="AF40" i="161"/>
  <c r="AV37" i="161"/>
  <c r="AU37" i="161"/>
  <c r="AT37" i="161"/>
  <c r="AS37" i="161"/>
  <c r="AR37" i="161"/>
  <c r="AQ37" i="161"/>
  <c r="AP37" i="161"/>
  <c r="AO37" i="161"/>
  <c r="AN37" i="161"/>
  <c r="AM37" i="161"/>
  <c r="AL37" i="161"/>
  <c r="AK37" i="161"/>
  <c r="AJ37" i="161"/>
  <c r="AI37" i="161"/>
  <c r="AH37" i="161"/>
  <c r="AG37" i="161"/>
  <c r="AE37" i="161"/>
  <c r="AV36" i="161"/>
  <c r="AU36" i="161"/>
  <c r="AT36" i="161"/>
  <c r="AS36" i="161"/>
  <c r="AR36" i="161"/>
  <c r="AQ36" i="161"/>
  <c r="AP36" i="161"/>
  <c r="AO36" i="161"/>
  <c r="AN36" i="161"/>
  <c r="AM36" i="161"/>
  <c r="AL36" i="161"/>
  <c r="AK36" i="161"/>
  <c r="AJ36" i="161"/>
  <c r="AI36" i="161"/>
  <c r="AH36" i="161"/>
  <c r="Y36" i="161" s="1"/>
  <c r="AG36" i="161"/>
  <c r="AE36" i="161"/>
  <c r="AV35" i="161"/>
  <c r="AU35" i="161"/>
  <c r="AT35" i="161"/>
  <c r="AS35" i="161"/>
  <c r="AR35" i="161"/>
  <c r="AQ35" i="161"/>
  <c r="AP35" i="161"/>
  <c r="AO35" i="161"/>
  <c r="AN35" i="161"/>
  <c r="AM35" i="161"/>
  <c r="AL35" i="161"/>
  <c r="AK35" i="161"/>
  <c r="AJ35" i="161"/>
  <c r="AI35" i="161"/>
  <c r="AH35" i="161"/>
  <c r="AG35" i="161"/>
  <c r="AE35" i="161"/>
  <c r="AV34" i="161"/>
  <c r="AU34" i="161"/>
  <c r="AT34" i="161"/>
  <c r="AS34" i="161"/>
  <c r="AR34" i="161"/>
  <c r="AQ34" i="161"/>
  <c r="AP34" i="161"/>
  <c r="AO34" i="161"/>
  <c r="AN34" i="161"/>
  <c r="AM34" i="161"/>
  <c r="AL34" i="161"/>
  <c r="AK34" i="161"/>
  <c r="AJ34" i="161"/>
  <c r="AI34" i="161"/>
  <c r="AH34" i="161"/>
  <c r="AG34" i="161"/>
  <c r="AE34" i="161"/>
  <c r="AV33" i="161"/>
  <c r="AU33" i="161"/>
  <c r="AT33" i="161"/>
  <c r="AS33" i="161"/>
  <c r="AR33" i="161"/>
  <c r="AQ33" i="161"/>
  <c r="AP33" i="161"/>
  <c r="AO33" i="161"/>
  <c r="AN33" i="161"/>
  <c r="AM33" i="161"/>
  <c r="AL33" i="161"/>
  <c r="AK33" i="161"/>
  <c r="AJ33" i="161"/>
  <c r="AI33" i="161"/>
  <c r="AH33" i="161"/>
  <c r="Y33" i="161" s="1"/>
  <c r="AG33" i="161"/>
  <c r="AE33" i="161"/>
  <c r="AV32" i="161"/>
  <c r="AU32" i="161"/>
  <c r="AT32" i="161"/>
  <c r="AS32" i="161"/>
  <c r="AR32" i="161"/>
  <c r="AQ32" i="161"/>
  <c r="AP32" i="161"/>
  <c r="AO32" i="161"/>
  <c r="AN32" i="161"/>
  <c r="AM32" i="161"/>
  <c r="AL32" i="161"/>
  <c r="AK32" i="161"/>
  <c r="AJ32" i="161"/>
  <c r="AI32" i="161"/>
  <c r="AH32" i="161"/>
  <c r="AG32" i="161"/>
  <c r="AE32" i="161"/>
  <c r="AV31" i="161"/>
  <c r="AU31" i="161"/>
  <c r="AT31" i="161"/>
  <c r="AS31" i="161"/>
  <c r="AR31" i="161"/>
  <c r="AQ31" i="161"/>
  <c r="AP31" i="161"/>
  <c r="AO31" i="161"/>
  <c r="AN31" i="161"/>
  <c r="AM31" i="161"/>
  <c r="AL31" i="161"/>
  <c r="AK31" i="161"/>
  <c r="AJ31" i="161"/>
  <c r="AI31" i="161"/>
  <c r="AH31" i="161"/>
  <c r="AG31" i="161"/>
  <c r="AE31" i="161"/>
  <c r="AV30" i="161"/>
  <c r="AU30" i="161"/>
  <c r="AT30" i="161"/>
  <c r="AS30" i="161"/>
  <c r="AR30" i="161"/>
  <c r="AQ30" i="161"/>
  <c r="AP30" i="161"/>
  <c r="AO30" i="161"/>
  <c r="AN30" i="161"/>
  <c r="AM30" i="161"/>
  <c r="AL30" i="161"/>
  <c r="AK30" i="161"/>
  <c r="AJ30" i="161"/>
  <c r="AI30" i="161"/>
  <c r="AH30" i="161"/>
  <c r="AG30" i="161"/>
  <c r="AE30" i="161"/>
  <c r="AV29" i="161"/>
  <c r="AU29" i="161"/>
  <c r="AT29" i="161"/>
  <c r="AS29" i="161"/>
  <c r="AR29" i="161"/>
  <c r="AQ29" i="161"/>
  <c r="AP29" i="161"/>
  <c r="AO29" i="161"/>
  <c r="AN29" i="161"/>
  <c r="AM29" i="161"/>
  <c r="AL29" i="161"/>
  <c r="AK29" i="161"/>
  <c r="AJ29" i="161"/>
  <c r="AI29" i="161"/>
  <c r="AH29" i="161"/>
  <c r="AG29" i="161"/>
  <c r="AE29" i="161"/>
  <c r="AV28" i="161"/>
  <c r="AU28" i="161"/>
  <c r="AT28" i="161"/>
  <c r="AS28" i="161"/>
  <c r="AR28" i="161"/>
  <c r="AQ28" i="161"/>
  <c r="AP28" i="161"/>
  <c r="AO28" i="161"/>
  <c r="AN28" i="161"/>
  <c r="AM28" i="161"/>
  <c r="AL28" i="161"/>
  <c r="AK28" i="161"/>
  <c r="AJ28" i="161"/>
  <c r="AI28" i="161"/>
  <c r="AH28" i="161"/>
  <c r="AG28" i="161"/>
  <c r="AE28" i="161"/>
  <c r="AV27" i="161"/>
  <c r="AU27" i="161"/>
  <c r="AT27" i="161"/>
  <c r="AS27" i="161"/>
  <c r="AR27" i="161"/>
  <c r="AQ27" i="161"/>
  <c r="AP27" i="161"/>
  <c r="AO27" i="161"/>
  <c r="AN27" i="161"/>
  <c r="AM27" i="161"/>
  <c r="AL27" i="161"/>
  <c r="AK27" i="161"/>
  <c r="AJ27" i="161"/>
  <c r="AI27" i="161"/>
  <c r="AH27" i="161"/>
  <c r="AG27" i="161"/>
  <c r="AE27" i="161"/>
  <c r="AV26" i="161"/>
  <c r="AU26" i="161"/>
  <c r="AT26" i="161"/>
  <c r="AS26" i="161"/>
  <c r="AR26" i="161"/>
  <c r="AQ26" i="161"/>
  <c r="AP26" i="161"/>
  <c r="AO26" i="161"/>
  <c r="AN26" i="161"/>
  <c r="AM26" i="161"/>
  <c r="AL26" i="161"/>
  <c r="AK26" i="161"/>
  <c r="AJ26" i="161"/>
  <c r="AI26" i="161"/>
  <c r="AH26" i="161"/>
  <c r="AG26" i="161"/>
  <c r="AE26" i="161"/>
  <c r="W26" i="161"/>
  <c r="AV25" i="161"/>
  <c r="AU25" i="161"/>
  <c r="AT25" i="161"/>
  <c r="AS25" i="161"/>
  <c r="AR25" i="161"/>
  <c r="AQ25" i="161"/>
  <c r="AP25" i="161"/>
  <c r="AO25" i="161"/>
  <c r="AN25" i="161"/>
  <c r="AM25" i="161"/>
  <c r="AL25" i="161"/>
  <c r="AK25" i="161"/>
  <c r="AJ25" i="161"/>
  <c r="AI25" i="161"/>
  <c r="AH25" i="161"/>
  <c r="AG25" i="161"/>
  <c r="AE25" i="161"/>
  <c r="AV24" i="161"/>
  <c r="AU24" i="161"/>
  <c r="AT24" i="161"/>
  <c r="AS24" i="161"/>
  <c r="AR24" i="161"/>
  <c r="AQ24" i="161"/>
  <c r="AP24" i="161"/>
  <c r="AO24" i="161"/>
  <c r="AN24" i="161"/>
  <c r="AM24" i="161"/>
  <c r="AL24" i="161"/>
  <c r="AK24" i="161"/>
  <c r="AJ24" i="161"/>
  <c r="AI24" i="161"/>
  <c r="AH24" i="161"/>
  <c r="AG24" i="161"/>
  <c r="AE24" i="161"/>
  <c r="AV23" i="161"/>
  <c r="AU23" i="161"/>
  <c r="AT23" i="161"/>
  <c r="AS23" i="161"/>
  <c r="AR23" i="161"/>
  <c r="AQ23" i="161"/>
  <c r="AP23" i="161"/>
  <c r="AO23" i="161"/>
  <c r="AN23" i="161"/>
  <c r="AM23" i="161"/>
  <c r="AL23" i="161"/>
  <c r="AK23" i="161"/>
  <c r="AJ23" i="161"/>
  <c r="AI23" i="161"/>
  <c r="AH23" i="161"/>
  <c r="AG23" i="161"/>
  <c r="AE23" i="161"/>
  <c r="AV22" i="161"/>
  <c r="AU22" i="161"/>
  <c r="AT22" i="161"/>
  <c r="AS22" i="161"/>
  <c r="AR22" i="161"/>
  <c r="AQ22" i="161"/>
  <c r="AP22" i="161"/>
  <c r="AO22" i="161"/>
  <c r="AN22" i="161"/>
  <c r="AM22" i="161"/>
  <c r="AL22" i="161"/>
  <c r="AK22" i="161"/>
  <c r="AJ22" i="161"/>
  <c r="AI22" i="161"/>
  <c r="AH22" i="161"/>
  <c r="AG22" i="161"/>
  <c r="AE22" i="161"/>
  <c r="AV21" i="161"/>
  <c r="AU21" i="161"/>
  <c r="AT21" i="161"/>
  <c r="AS21" i="161"/>
  <c r="AR21" i="161"/>
  <c r="AQ21" i="161"/>
  <c r="AP21" i="161"/>
  <c r="AO21" i="161"/>
  <c r="AN21" i="161"/>
  <c r="AM21" i="161"/>
  <c r="AL21" i="161"/>
  <c r="AK21" i="161"/>
  <c r="AJ21" i="161"/>
  <c r="AI21" i="161"/>
  <c r="AH21" i="161"/>
  <c r="AG21" i="161"/>
  <c r="AE21" i="161"/>
  <c r="AV20" i="161"/>
  <c r="AU20" i="161"/>
  <c r="AT20" i="161"/>
  <c r="AS20" i="161"/>
  <c r="AR20" i="161"/>
  <c r="AQ20" i="161"/>
  <c r="AP20" i="161"/>
  <c r="AO20" i="161"/>
  <c r="AN20" i="161"/>
  <c r="AM20" i="161"/>
  <c r="AL20" i="161"/>
  <c r="AK20" i="161"/>
  <c r="AJ20" i="161"/>
  <c r="AI20" i="161"/>
  <c r="AH20" i="161"/>
  <c r="AG20" i="161"/>
  <c r="AE20" i="161"/>
  <c r="AV19" i="161"/>
  <c r="AU19" i="161"/>
  <c r="AT19" i="161"/>
  <c r="AS19" i="161"/>
  <c r="AR19" i="161"/>
  <c r="AQ19" i="161"/>
  <c r="AP19" i="161"/>
  <c r="AO19" i="161"/>
  <c r="AN19" i="161"/>
  <c r="AM19" i="161"/>
  <c r="AL19" i="161"/>
  <c r="AK19" i="161"/>
  <c r="AJ19" i="161"/>
  <c r="AI19" i="161"/>
  <c r="AH19" i="161"/>
  <c r="AG19" i="161"/>
  <c r="AE19" i="161"/>
  <c r="W19" i="161"/>
  <c r="AV18" i="161"/>
  <c r="AU18" i="161"/>
  <c r="AT18" i="161"/>
  <c r="AS18" i="161"/>
  <c r="AR18" i="161"/>
  <c r="AQ18" i="161"/>
  <c r="AP18" i="161"/>
  <c r="AO18" i="161"/>
  <c r="AN18" i="161"/>
  <c r="AM18" i="161"/>
  <c r="AL18" i="161"/>
  <c r="AK18" i="161"/>
  <c r="AJ18" i="161"/>
  <c r="AI18" i="161"/>
  <c r="AH18" i="161"/>
  <c r="AG18" i="161"/>
  <c r="AE18" i="161"/>
  <c r="AV17" i="161"/>
  <c r="AU17" i="161"/>
  <c r="AT17" i="161"/>
  <c r="AS17" i="161"/>
  <c r="AR17" i="161"/>
  <c r="AQ17" i="161"/>
  <c r="AP17" i="161"/>
  <c r="AO17" i="161"/>
  <c r="AN17" i="161"/>
  <c r="AM17" i="161"/>
  <c r="AL17" i="161"/>
  <c r="AK17" i="161"/>
  <c r="AJ17" i="161"/>
  <c r="AI17" i="161"/>
  <c r="AH17" i="161"/>
  <c r="AG17" i="161"/>
  <c r="AE17" i="161"/>
  <c r="AV16" i="161"/>
  <c r="AU16" i="161"/>
  <c r="AT16" i="161"/>
  <c r="AS16" i="161"/>
  <c r="AR16" i="161"/>
  <c r="AQ16" i="161"/>
  <c r="AP16" i="161"/>
  <c r="AO16" i="161"/>
  <c r="AN16" i="161"/>
  <c r="AM16" i="161"/>
  <c r="AL16" i="161"/>
  <c r="AK16" i="161"/>
  <c r="AJ16" i="161"/>
  <c r="AI16" i="161"/>
  <c r="AH16" i="161"/>
  <c r="AG16" i="161"/>
  <c r="AE16" i="161"/>
  <c r="AV15" i="161"/>
  <c r="AU15" i="161"/>
  <c r="AT15" i="161"/>
  <c r="AS15" i="161"/>
  <c r="AR15" i="161"/>
  <c r="AQ15" i="161"/>
  <c r="AP15" i="161"/>
  <c r="AO15" i="161"/>
  <c r="AN15" i="161"/>
  <c r="AM15" i="161"/>
  <c r="AL15" i="161"/>
  <c r="AK15" i="161"/>
  <c r="AJ15" i="161"/>
  <c r="AI15" i="161"/>
  <c r="AH15" i="161"/>
  <c r="AG15" i="161"/>
  <c r="AE15" i="161"/>
  <c r="AV14" i="161"/>
  <c r="AU14" i="161"/>
  <c r="AT14" i="161"/>
  <c r="AS14" i="161"/>
  <c r="AR14" i="161"/>
  <c r="AQ14" i="161"/>
  <c r="AP14" i="161"/>
  <c r="AO14" i="161"/>
  <c r="AN14" i="161"/>
  <c r="AM14" i="161"/>
  <c r="AL14" i="161"/>
  <c r="AK14" i="161"/>
  <c r="AJ14" i="161"/>
  <c r="AI14" i="161"/>
  <c r="AH14" i="161"/>
  <c r="AG14" i="161"/>
  <c r="AE14" i="161"/>
  <c r="AV13" i="161"/>
  <c r="AU13" i="161"/>
  <c r="AT13" i="161"/>
  <c r="AS13" i="161"/>
  <c r="AR13" i="161"/>
  <c r="AQ13" i="161"/>
  <c r="AP13" i="161"/>
  <c r="AO13" i="161"/>
  <c r="AN13" i="161"/>
  <c r="AM13" i="161"/>
  <c r="AL13" i="161"/>
  <c r="AK13" i="161"/>
  <c r="AJ13" i="161"/>
  <c r="AI13" i="161"/>
  <c r="AH13" i="161"/>
  <c r="AG13" i="161"/>
  <c r="AE13" i="161"/>
  <c r="AV12" i="161"/>
  <c r="AU12" i="161"/>
  <c r="AT12" i="161"/>
  <c r="AS12" i="161"/>
  <c r="AR12" i="161"/>
  <c r="AQ12" i="161"/>
  <c r="AP12" i="161"/>
  <c r="AO12" i="161"/>
  <c r="AN12" i="161"/>
  <c r="AM12" i="161"/>
  <c r="AL12" i="161"/>
  <c r="AK12" i="161"/>
  <c r="AJ12" i="161"/>
  <c r="AI12" i="161"/>
  <c r="AH12" i="161"/>
  <c r="AG12" i="161"/>
  <c r="AE12" i="161"/>
  <c r="AV11" i="161"/>
  <c r="AU11" i="161"/>
  <c r="AT11" i="161"/>
  <c r="AS11" i="161"/>
  <c r="AR11" i="161"/>
  <c r="AQ11" i="161"/>
  <c r="AP11" i="161"/>
  <c r="AO11" i="161"/>
  <c r="AN11" i="161"/>
  <c r="AM11" i="161"/>
  <c r="AL11" i="161"/>
  <c r="AK11" i="161"/>
  <c r="AJ11" i="161"/>
  <c r="AI11" i="161"/>
  <c r="AH11" i="161"/>
  <c r="AG11" i="161"/>
  <c r="AE11" i="161"/>
  <c r="AV10" i="161"/>
  <c r="AU10" i="161"/>
  <c r="AT10" i="161"/>
  <c r="AS10" i="161"/>
  <c r="AR10" i="161"/>
  <c r="AQ10" i="161"/>
  <c r="AP10" i="161"/>
  <c r="AO10" i="161"/>
  <c r="AN10" i="161"/>
  <c r="AM10" i="161"/>
  <c r="AL10" i="161"/>
  <c r="AK10" i="161"/>
  <c r="AJ10" i="161"/>
  <c r="AI10" i="161"/>
  <c r="AH10" i="161"/>
  <c r="W10" i="161" s="1"/>
  <c r="AG10" i="161"/>
  <c r="AE10" i="161"/>
  <c r="AV9" i="161"/>
  <c r="AU9" i="161"/>
  <c r="AT9" i="161"/>
  <c r="AS9" i="161"/>
  <c r="AR9" i="161"/>
  <c r="AQ9" i="161"/>
  <c r="AP9" i="161"/>
  <c r="AO9" i="161"/>
  <c r="AN9" i="161"/>
  <c r="AM9" i="161"/>
  <c r="AL9" i="161"/>
  <c r="AK9" i="161"/>
  <c r="AJ9" i="161"/>
  <c r="AI9" i="161"/>
  <c r="AH9" i="161"/>
  <c r="AG9" i="161"/>
  <c r="AE9" i="161"/>
  <c r="AV8" i="161"/>
  <c r="AU8" i="161"/>
  <c r="AT8" i="161"/>
  <c r="AS8" i="161"/>
  <c r="AR8" i="161"/>
  <c r="AQ8" i="161"/>
  <c r="AP8" i="161"/>
  <c r="AO8" i="161"/>
  <c r="AN8" i="161"/>
  <c r="AM8" i="161"/>
  <c r="AL8" i="161"/>
  <c r="AK8" i="161"/>
  <c r="AJ8" i="161"/>
  <c r="AI8" i="161"/>
  <c r="AH8" i="161"/>
  <c r="AG8" i="161"/>
  <c r="AE8" i="161"/>
  <c r="AV7" i="161"/>
  <c r="AU7" i="161"/>
  <c r="AT7" i="161"/>
  <c r="AT42" i="161" s="1"/>
  <c r="AS7" i="161"/>
  <c r="AR7" i="161"/>
  <c r="AQ7" i="161"/>
  <c r="AP7" i="161"/>
  <c r="AO7" i="161"/>
  <c r="AN7" i="161"/>
  <c r="AM7" i="161"/>
  <c r="AL7" i="161"/>
  <c r="AK7" i="161"/>
  <c r="AJ7" i="161"/>
  <c r="AI7" i="161"/>
  <c r="AH7" i="161"/>
  <c r="AG7" i="161"/>
  <c r="AE7" i="161"/>
  <c r="AV6" i="161"/>
  <c r="AU6" i="161"/>
  <c r="AT6" i="161"/>
  <c r="AS6" i="161"/>
  <c r="AR6" i="161"/>
  <c r="AQ6" i="161"/>
  <c r="AP6" i="161"/>
  <c r="AO6" i="161"/>
  <c r="AN6" i="161"/>
  <c r="AM6" i="161"/>
  <c r="AL6" i="161"/>
  <c r="AK6" i="161"/>
  <c r="AJ6" i="161"/>
  <c r="AI6" i="161"/>
  <c r="AH6" i="161"/>
  <c r="AG6" i="161"/>
  <c r="AE6" i="161"/>
  <c r="D1" i="161"/>
  <c r="AF45" i="160"/>
  <c r="AF44" i="160"/>
  <c r="CB43" i="160"/>
  <c r="CA43" i="160"/>
  <c r="BZ43" i="160"/>
  <c r="BY43" i="160"/>
  <c r="BX43" i="160"/>
  <c r="BW43" i="160"/>
  <c r="BV43" i="160"/>
  <c r="BU43" i="160"/>
  <c r="BT43" i="160"/>
  <c r="BS43" i="160"/>
  <c r="BR43" i="160"/>
  <c r="BQ43" i="160"/>
  <c r="BP43" i="160"/>
  <c r="BO43" i="160"/>
  <c r="BN43" i="160"/>
  <c r="BM43" i="160"/>
  <c r="BL43" i="160"/>
  <c r="BK43" i="160"/>
  <c r="BJ43" i="160"/>
  <c r="BI43" i="160"/>
  <c r="BH43" i="160"/>
  <c r="BG43" i="160"/>
  <c r="BF43" i="160"/>
  <c r="BE43" i="160"/>
  <c r="BD43" i="160"/>
  <c r="BC43" i="160"/>
  <c r="BB43" i="160"/>
  <c r="BA43" i="160"/>
  <c r="AZ43" i="160"/>
  <c r="AY43" i="160"/>
  <c r="AX43" i="160"/>
  <c r="AF43" i="160"/>
  <c r="AF42" i="160"/>
  <c r="AF41" i="160"/>
  <c r="AF40" i="160"/>
  <c r="AV37" i="160"/>
  <c r="AU37" i="160"/>
  <c r="AT37" i="160"/>
  <c r="AS37" i="160"/>
  <c r="AR37" i="160"/>
  <c r="AQ37" i="160"/>
  <c r="AP37" i="160"/>
  <c r="AO37" i="160"/>
  <c r="AN37" i="160"/>
  <c r="AM37" i="160"/>
  <c r="AL37" i="160"/>
  <c r="AK37" i="160"/>
  <c r="AJ37" i="160"/>
  <c r="AI37" i="160"/>
  <c r="W37" i="160" s="1"/>
  <c r="AH37" i="160"/>
  <c r="AG37" i="160"/>
  <c r="AE37" i="160"/>
  <c r="AV36" i="160"/>
  <c r="AU36" i="160"/>
  <c r="AT36" i="160"/>
  <c r="AS36" i="160"/>
  <c r="AR36" i="160"/>
  <c r="AQ36" i="160"/>
  <c r="AP36" i="160"/>
  <c r="AO36" i="160"/>
  <c r="X36" i="160" s="1"/>
  <c r="AN36" i="160"/>
  <c r="AM36" i="160"/>
  <c r="AL36" i="160"/>
  <c r="AK36" i="160"/>
  <c r="AJ36" i="160"/>
  <c r="AI36" i="160"/>
  <c r="AH36" i="160"/>
  <c r="AG36" i="160"/>
  <c r="AE36" i="160"/>
  <c r="AV35" i="160"/>
  <c r="AU35" i="160"/>
  <c r="AT35" i="160"/>
  <c r="AS35" i="160"/>
  <c r="AR35" i="160"/>
  <c r="AQ35" i="160"/>
  <c r="AP35" i="160"/>
  <c r="AO35" i="160"/>
  <c r="AN35" i="160"/>
  <c r="AM35" i="160"/>
  <c r="AL35" i="160"/>
  <c r="AK35" i="160"/>
  <c r="AJ35" i="160"/>
  <c r="AI35" i="160"/>
  <c r="AH35" i="160"/>
  <c r="AG35" i="160"/>
  <c r="AB35" i="160" s="1"/>
  <c r="AE35" i="160"/>
  <c r="X35" i="160"/>
  <c r="AV34" i="160"/>
  <c r="AU34" i="160"/>
  <c r="AT34" i="160"/>
  <c r="AS34" i="160"/>
  <c r="AR34" i="160"/>
  <c r="AQ34" i="160"/>
  <c r="AP34" i="160"/>
  <c r="AO34" i="160"/>
  <c r="AN34" i="160"/>
  <c r="AM34" i="160"/>
  <c r="AL34" i="160"/>
  <c r="AK34" i="160"/>
  <c r="AJ34" i="160"/>
  <c r="AI34" i="160"/>
  <c r="AH34" i="160"/>
  <c r="AG34" i="160"/>
  <c r="AE34" i="160"/>
  <c r="AV33" i="160"/>
  <c r="AU33" i="160"/>
  <c r="AT33" i="160"/>
  <c r="AS33" i="160"/>
  <c r="AR33" i="160"/>
  <c r="AQ33" i="160"/>
  <c r="AP33" i="160"/>
  <c r="AO33" i="160"/>
  <c r="AN33" i="160"/>
  <c r="AM33" i="160"/>
  <c r="AL33" i="160"/>
  <c r="AK33" i="160"/>
  <c r="AJ33" i="160"/>
  <c r="AI33" i="160"/>
  <c r="AH33" i="160"/>
  <c r="AG33" i="160"/>
  <c r="AE33" i="160"/>
  <c r="AV32" i="160"/>
  <c r="AU32" i="160"/>
  <c r="AT32" i="160"/>
  <c r="AS32" i="160"/>
  <c r="AR32" i="160"/>
  <c r="AQ32" i="160"/>
  <c r="AP32" i="160"/>
  <c r="AO32" i="160"/>
  <c r="AN32" i="160"/>
  <c r="AM32" i="160"/>
  <c r="AL32" i="160"/>
  <c r="AK32" i="160"/>
  <c r="AJ32" i="160"/>
  <c r="AI32" i="160"/>
  <c r="AH32" i="160"/>
  <c r="AG32" i="160"/>
  <c r="Y32" i="160" s="1"/>
  <c r="AE32" i="160"/>
  <c r="AV31" i="160"/>
  <c r="AU31" i="160"/>
  <c r="AT31" i="160"/>
  <c r="AS31" i="160"/>
  <c r="AR31" i="160"/>
  <c r="AQ31" i="160"/>
  <c r="AP31" i="160"/>
  <c r="AO31" i="160"/>
  <c r="AN31" i="160"/>
  <c r="AM31" i="160"/>
  <c r="AL31" i="160"/>
  <c r="AK31" i="160"/>
  <c r="AJ31" i="160"/>
  <c r="AI31" i="160"/>
  <c r="AH31" i="160"/>
  <c r="AG31" i="160"/>
  <c r="AE31" i="160"/>
  <c r="AV30" i="160"/>
  <c r="AU30" i="160"/>
  <c r="AT30" i="160"/>
  <c r="AS30" i="160"/>
  <c r="AR30" i="160"/>
  <c r="AQ30" i="160"/>
  <c r="AP30" i="160"/>
  <c r="AO30" i="160"/>
  <c r="AN30" i="160"/>
  <c r="AM30" i="160"/>
  <c r="AL30" i="160"/>
  <c r="AK30" i="160"/>
  <c r="AJ30" i="160"/>
  <c r="AI30" i="160"/>
  <c r="AH30" i="160"/>
  <c r="AG30" i="160"/>
  <c r="AE30" i="160"/>
  <c r="AV29" i="160"/>
  <c r="AU29" i="160"/>
  <c r="AT29" i="160"/>
  <c r="AS29" i="160"/>
  <c r="AR29" i="160"/>
  <c r="AQ29" i="160"/>
  <c r="AP29" i="160"/>
  <c r="AO29" i="160"/>
  <c r="AN29" i="160"/>
  <c r="AM29" i="160"/>
  <c r="AL29" i="160"/>
  <c r="AK29" i="160"/>
  <c r="Z29" i="160" s="1"/>
  <c r="AJ29" i="160"/>
  <c r="AI29" i="160"/>
  <c r="AH29" i="160"/>
  <c r="AG29" i="160"/>
  <c r="AE29" i="160"/>
  <c r="AV28" i="160"/>
  <c r="AU28" i="160"/>
  <c r="AT28" i="160"/>
  <c r="AS28" i="160"/>
  <c r="AR28" i="160"/>
  <c r="AQ28" i="160"/>
  <c r="AP28" i="160"/>
  <c r="AO28" i="160"/>
  <c r="AN28" i="160"/>
  <c r="AM28" i="160"/>
  <c r="AL28" i="160"/>
  <c r="AK28" i="160"/>
  <c r="AJ28" i="160"/>
  <c r="AI28" i="160"/>
  <c r="AH28" i="160"/>
  <c r="AG28" i="160"/>
  <c r="AE28" i="160"/>
  <c r="AV27" i="160"/>
  <c r="AU27" i="160"/>
  <c r="AT27" i="160"/>
  <c r="AS27" i="160"/>
  <c r="AR27" i="160"/>
  <c r="AQ27" i="160"/>
  <c r="AP27" i="160"/>
  <c r="AO27" i="160"/>
  <c r="AN27" i="160"/>
  <c r="AM27" i="160"/>
  <c r="AL27" i="160"/>
  <c r="AK27" i="160"/>
  <c r="AJ27" i="160"/>
  <c r="AI27" i="160"/>
  <c r="AH27" i="160"/>
  <c r="AG27" i="160"/>
  <c r="AE27" i="160"/>
  <c r="AV26" i="160"/>
  <c r="AU26" i="160"/>
  <c r="AT26" i="160"/>
  <c r="AS26" i="160"/>
  <c r="AR26" i="160"/>
  <c r="AQ26" i="160"/>
  <c r="AP26" i="160"/>
  <c r="AO26" i="160"/>
  <c r="AN26" i="160"/>
  <c r="AM26" i="160"/>
  <c r="AL26" i="160"/>
  <c r="AK26" i="160"/>
  <c r="AJ26" i="160"/>
  <c r="AI26" i="160"/>
  <c r="AH26" i="160"/>
  <c r="AG26" i="160"/>
  <c r="AE26" i="160"/>
  <c r="AV25" i="160"/>
  <c r="AU25" i="160"/>
  <c r="AT25" i="160"/>
  <c r="AS25" i="160"/>
  <c r="AR25" i="160"/>
  <c r="AQ25" i="160"/>
  <c r="AP25" i="160"/>
  <c r="AO25" i="160"/>
  <c r="AN25" i="160"/>
  <c r="AM25" i="160"/>
  <c r="AL25" i="160"/>
  <c r="AK25" i="160"/>
  <c r="AJ25" i="160"/>
  <c r="AI25" i="160"/>
  <c r="AH25" i="160"/>
  <c r="AG25" i="160"/>
  <c r="AE25" i="160"/>
  <c r="AV24" i="160"/>
  <c r="AU24" i="160"/>
  <c r="AT24" i="160"/>
  <c r="AS24" i="160"/>
  <c r="AR24" i="160"/>
  <c r="AQ24" i="160"/>
  <c r="AP24" i="160"/>
  <c r="AO24" i="160"/>
  <c r="AN24" i="160"/>
  <c r="AM24" i="160"/>
  <c r="AL24" i="160"/>
  <c r="AK24" i="160"/>
  <c r="AJ24" i="160"/>
  <c r="AI24" i="160"/>
  <c r="AH24" i="160"/>
  <c r="AG24" i="160"/>
  <c r="AE24" i="160"/>
  <c r="AV23" i="160"/>
  <c r="AU23" i="160"/>
  <c r="AT23" i="160"/>
  <c r="AS23" i="160"/>
  <c r="AR23" i="160"/>
  <c r="AQ23" i="160"/>
  <c r="AP23" i="160"/>
  <c r="AO23" i="160"/>
  <c r="AN23" i="160"/>
  <c r="AM23" i="160"/>
  <c r="AL23" i="160"/>
  <c r="AK23" i="160"/>
  <c r="AJ23" i="160"/>
  <c r="AI23" i="160"/>
  <c r="AH23" i="160"/>
  <c r="AG23" i="160"/>
  <c r="AE23" i="160"/>
  <c r="AV22" i="160"/>
  <c r="AU22" i="160"/>
  <c r="AT22" i="160"/>
  <c r="AS22" i="160"/>
  <c r="AR22" i="160"/>
  <c r="AQ22" i="160"/>
  <c r="AP22" i="160"/>
  <c r="AO22" i="160"/>
  <c r="AN22" i="160"/>
  <c r="AM22" i="160"/>
  <c r="AL22" i="160"/>
  <c r="AK22" i="160"/>
  <c r="AJ22" i="160"/>
  <c r="AI22" i="160"/>
  <c r="AH22" i="160"/>
  <c r="AG22" i="160"/>
  <c r="AE22" i="160"/>
  <c r="AV21" i="160"/>
  <c r="AU21" i="160"/>
  <c r="AT21" i="160"/>
  <c r="AS21" i="160"/>
  <c r="AR21" i="160"/>
  <c r="AQ21" i="160"/>
  <c r="AP21" i="160"/>
  <c r="AO21" i="160"/>
  <c r="AN21" i="160"/>
  <c r="AM21" i="160"/>
  <c r="AL21" i="160"/>
  <c r="AK21" i="160"/>
  <c r="AJ21" i="160"/>
  <c r="AI21" i="160"/>
  <c r="AH21" i="160"/>
  <c r="AG21" i="160"/>
  <c r="AE21" i="160"/>
  <c r="AV20" i="160"/>
  <c r="AU20" i="160"/>
  <c r="AT20" i="160"/>
  <c r="AS20" i="160"/>
  <c r="AR20" i="160"/>
  <c r="AQ20" i="160"/>
  <c r="AP20" i="160"/>
  <c r="AO20" i="160"/>
  <c r="AN20" i="160"/>
  <c r="AM20" i="160"/>
  <c r="AL20" i="160"/>
  <c r="AK20" i="160"/>
  <c r="AJ20" i="160"/>
  <c r="AI20" i="160"/>
  <c r="AH20" i="160"/>
  <c r="AG20" i="160"/>
  <c r="AE20" i="160"/>
  <c r="AV19" i="160"/>
  <c r="AU19" i="160"/>
  <c r="AT19" i="160"/>
  <c r="AS19" i="160"/>
  <c r="AR19" i="160"/>
  <c r="AQ19" i="160"/>
  <c r="AP19" i="160"/>
  <c r="AO19" i="160"/>
  <c r="X19" i="160" s="1"/>
  <c r="AN19" i="160"/>
  <c r="AM19" i="160"/>
  <c r="AL19" i="160"/>
  <c r="AK19" i="160"/>
  <c r="AJ19" i="160"/>
  <c r="AI19" i="160"/>
  <c r="AH19" i="160"/>
  <c r="AG19" i="160"/>
  <c r="AE19" i="160"/>
  <c r="AV18" i="160"/>
  <c r="AU18" i="160"/>
  <c r="AT18" i="160"/>
  <c r="AS18" i="160"/>
  <c r="AR18" i="160"/>
  <c r="AQ18" i="160"/>
  <c r="AP18" i="160"/>
  <c r="AO18" i="160"/>
  <c r="AN18" i="160"/>
  <c r="AM18" i="160"/>
  <c r="AL18" i="160"/>
  <c r="AK18" i="160"/>
  <c r="AJ18" i="160"/>
  <c r="AI18" i="160"/>
  <c r="AH18" i="160"/>
  <c r="AG18" i="160"/>
  <c r="AE18" i="160"/>
  <c r="AV17" i="160"/>
  <c r="AU17" i="160"/>
  <c r="AT17" i="160"/>
  <c r="AS17" i="160"/>
  <c r="AR17" i="160"/>
  <c r="AQ17" i="160"/>
  <c r="AP17" i="160"/>
  <c r="AO17" i="160"/>
  <c r="AN17" i="160"/>
  <c r="AM17" i="160"/>
  <c r="AL17" i="160"/>
  <c r="AK17" i="160"/>
  <c r="AJ17" i="160"/>
  <c r="AI17" i="160"/>
  <c r="AH17" i="160"/>
  <c r="AG17" i="160"/>
  <c r="AE17" i="160"/>
  <c r="AV16" i="160"/>
  <c r="AU16" i="160"/>
  <c r="AT16" i="160"/>
  <c r="AS16" i="160"/>
  <c r="AR16" i="160"/>
  <c r="AQ16" i="160"/>
  <c r="AP16" i="160"/>
  <c r="AO16" i="160"/>
  <c r="AN16" i="160"/>
  <c r="AM16" i="160"/>
  <c r="AL16" i="160"/>
  <c r="AK16" i="160"/>
  <c r="AJ16" i="160"/>
  <c r="AI16" i="160"/>
  <c r="AH16" i="160"/>
  <c r="AG16" i="160"/>
  <c r="AE16" i="160"/>
  <c r="AV15" i="160"/>
  <c r="AU15" i="160"/>
  <c r="AT15" i="160"/>
  <c r="AS15" i="160"/>
  <c r="AR15" i="160"/>
  <c r="AQ15" i="160"/>
  <c r="AP15" i="160"/>
  <c r="AO15" i="160"/>
  <c r="AN15" i="160"/>
  <c r="AM15" i="160"/>
  <c r="AL15" i="160"/>
  <c r="AK15" i="160"/>
  <c r="AJ15" i="160"/>
  <c r="AI15" i="160"/>
  <c r="AH15" i="160"/>
  <c r="AG15" i="160"/>
  <c r="AE15" i="160"/>
  <c r="AV14" i="160"/>
  <c r="AU14" i="160"/>
  <c r="AT14" i="160"/>
  <c r="AS14" i="160"/>
  <c r="AR14" i="160"/>
  <c r="AQ14" i="160"/>
  <c r="AP14" i="160"/>
  <c r="AO14" i="160"/>
  <c r="AN14" i="160"/>
  <c r="AM14" i="160"/>
  <c r="AL14" i="160"/>
  <c r="AK14" i="160"/>
  <c r="AJ14" i="160"/>
  <c r="AI14" i="160"/>
  <c r="AH14" i="160"/>
  <c r="AG14" i="160"/>
  <c r="AE14" i="160"/>
  <c r="AV13" i="160"/>
  <c r="AU13" i="160"/>
  <c r="AT13" i="160"/>
  <c r="AS13" i="160"/>
  <c r="AR13" i="160"/>
  <c r="AQ13" i="160"/>
  <c r="AP13" i="160"/>
  <c r="AO13" i="160"/>
  <c r="AN13" i="160"/>
  <c r="AM13" i="160"/>
  <c r="AL13" i="160"/>
  <c r="AK13" i="160"/>
  <c r="AJ13" i="160"/>
  <c r="AI13" i="160"/>
  <c r="AH13" i="160"/>
  <c r="AG13" i="160"/>
  <c r="AE13" i="160"/>
  <c r="AV12" i="160"/>
  <c r="AU12" i="160"/>
  <c r="AT12" i="160"/>
  <c r="AS12" i="160"/>
  <c r="AR12" i="160"/>
  <c r="AQ12" i="160"/>
  <c r="AP12" i="160"/>
  <c r="AO12" i="160"/>
  <c r="AN12" i="160"/>
  <c r="AM12" i="160"/>
  <c r="AL12" i="160"/>
  <c r="AK12" i="160"/>
  <c r="AJ12" i="160"/>
  <c r="AI12" i="160"/>
  <c r="AH12" i="160"/>
  <c r="AG12" i="160"/>
  <c r="AE12" i="160"/>
  <c r="AV11" i="160"/>
  <c r="AU11" i="160"/>
  <c r="AT11" i="160"/>
  <c r="AS11" i="160"/>
  <c r="AR11" i="160"/>
  <c r="AQ11" i="160"/>
  <c r="AP11" i="160"/>
  <c r="AO11" i="160"/>
  <c r="AN11" i="160"/>
  <c r="AM11" i="160"/>
  <c r="AL11" i="160"/>
  <c r="AK11" i="160"/>
  <c r="AJ11" i="160"/>
  <c r="AI11" i="160"/>
  <c r="AH11" i="160"/>
  <c r="AG11" i="160"/>
  <c r="AE11" i="160"/>
  <c r="AV10" i="160"/>
  <c r="AU10" i="160"/>
  <c r="AT10" i="160"/>
  <c r="AS10" i="160"/>
  <c r="AR10" i="160"/>
  <c r="AQ10" i="160"/>
  <c r="AP10" i="160"/>
  <c r="AO10" i="160"/>
  <c r="AN10" i="160"/>
  <c r="AM10" i="160"/>
  <c r="AL10" i="160"/>
  <c r="AK10" i="160"/>
  <c r="AJ10" i="160"/>
  <c r="AI10" i="160"/>
  <c r="AH10" i="160"/>
  <c r="AG10" i="160"/>
  <c r="AE10" i="160"/>
  <c r="AV9" i="160"/>
  <c r="AU9" i="160"/>
  <c r="AT9" i="160"/>
  <c r="AS9" i="160"/>
  <c r="AR9" i="160"/>
  <c r="AQ9" i="160"/>
  <c r="AP9" i="160"/>
  <c r="AO9" i="160"/>
  <c r="AN9" i="160"/>
  <c r="AM9" i="160"/>
  <c r="AL9" i="160"/>
  <c r="AK9" i="160"/>
  <c r="AJ9" i="160"/>
  <c r="AI9" i="160"/>
  <c r="AH9" i="160"/>
  <c r="AG9" i="160"/>
  <c r="AE9" i="160"/>
  <c r="AV8" i="160"/>
  <c r="AU8" i="160"/>
  <c r="AT8" i="160"/>
  <c r="AS8" i="160"/>
  <c r="AR8" i="160"/>
  <c r="AQ8" i="160"/>
  <c r="AP8" i="160"/>
  <c r="AO8" i="160"/>
  <c r="AN8" i="160"/>
  <c r="AM8" i="160"/>
  <c r="AL8" i="160"/>
  <c r="AK8" i="160"/>
  <c r="AJ8" i="160"/>
  <c r="AI8" i="160"/>
  <c r="AH8" i="160"/>
  <c r="AG8" i="160"/>
  <c r="AE8" i="160"/>
  <c r="AV7" i="160"/>
  <c r="AU7" i="160"/>
  <c r="AT7" i="160"/>
  <c r="AS7" i="160"/>
  <c r="AR7" i="160"/>
  <c r="AR40" i="160" s="1"/>
  <c r="AQ7" i="160"/>
  <c r="AP7" i="160"/>
  <c r="AO7" i="160"/>
  <c r="AN7" i="160"/>
  <c r="AM7" i="160"/>
  <c r="AL7" i="160"/>
  <c r="AK7" i="160"/>
  <c r="AJ7" i="160"/>
  <c r="AI7" i="160"/>
  <c r="AH7" i="160"/>
  <c r="AG7" i="160"/>
  <c r="AE7" i="160"/>
  <c r="AV6" i="160"/>
  <c r="AU6" i="160"/>
  <c r="AT6" i="160"/>
  <c r="AS6" i="160"/>
  <c r="AR6" i="160"/>
  <c r="AQ6" i="160"/>
  <c r="AP6" i="160"/>
  <c r="AO6" i="160"/>
  <c r="AN6" i="160"/>
  <c r="AM6" i="160"/>
  <c r="AL6" i="160"/>
  <c r="AK6" i="160"/>
  <c r="AJ6" i="160"/>
  <c r="AI6" i="160"/>
  <c r="AH6" i="160"/>
  <c r="AG6" i="160"/>
  <c r="AE6" i="160"/>
  <c r="D1" i="160"/>
  <c r="AF46" i="159"/>
  <c r="AF45" i="159"/>
  <c r="CB44" i="159"/>
  <c r="CA44" i="159"/>
  <c r="BZ44" i="159"/>
  <c r="BY44" i="159"/>
  <c r="BX44" i="159"/>
  <c r="BW44" i="159"/>
  <c r="BV44" i="159"/>
  <c r="BU44" i="159"/>
  <c r="BT44" i="159"/>
  <c r="BS44" i="159"/>
  <c r="BR44" i="159"/>
  <c r="BQ44" i="159"/>
  <c r="BP44" i="159"/>
  <c r="BO44" i="159"/>
  <c r="BN44" i="159"/>
  <c r="BM44" i="159"/>
  <c r="BL44" i="159"/>
  <c r="BK44" i="159"/>
  <c r="BJ44" i="159"/>
  <c r="BI44" i="159"/>
  <c r="BH44" i="159"/>
  <c r="BG44" i="159"/>
  <c r="BF44" i="159"/>
  <c r="BE44" i="159"/>
  <c r="BD44" i="159"/>
  <c r="BC44" i="159"/>
  <c r="BB44" i="159"/>
  <c r="BA44" i="159"/>
  <c r="AZ44" i="159"/>
  <c r="AY44" i="159"/>
  <c r="AX44" i="159"/>
  <c r="AF44" i="159"/>
  <c r="AF43" i="159"/>
  <c r="AF42" i="159"/>
  <c r="AF41" i="159"/>
  <c r="AV38" i="159"/>
  <c r="AU38" i="159"/>
  <c r="AT38" i="159"/>
  <c r="AS38" i="159"/>
  <c r="AR38" i="159"/>
  <c r="AQ38" i="159"/>
  <c r="AP38" i="159"/>
  <c r="AO38" i="159"/>
  <c r="AN38" i="159"/>
  <c r="AM38" i="159"/>
  <c r="AL38" i="159"/>
  <c r="AK38" i="159"/>
  <c r="AJ38" i="159"/>
  <c r="AI38" i="159"/>
  <c r="AH38" i="159"/>
  <c r="AG38" i="159"/>
  <c r="AE38" i="159"/>
  <c r="AE36" i="159"/>
  <c r="AE35" i="159"/>
  <c r="AE34" i="159"/>
  <c r="AE33" i="159"/>
  <c r="AE32" i="159"/>
  <c r="AE31" i="159"/>
  <c r="AE30" i="159"/>
  <c r="AE29" i="159"/>
  <c r="AE28" i="159"/>
  <c r="AE27" i="159"/>
  <c r="AE26" i="159"/>
  <c r="AE25" i="159"/>
  <c r="AE24" i="159"/>
  <c r="AE23" i="159"/>
  <c r="AE22" i="159"/>
  <c r="AE21" i="159"/>
  <c r="AE20" i="159"/>
  <c r="AE19" i="159"/>
  <c r="AE18" i="159"/>
  <c r="AE17" i="159"/>
  <c r="AE16" i="159"/>
  <c r="AE15" i="159"/>
  <c r="AE14" i="159"/>
  <c r="AE13" i="159"/>
  <c r="AE12" i="159"/>
  <c r="AE11" i="159"/>
  <c r="AE10" i="159"/>
  <c r="AE9" i="159"/>
  <c r="AE8" i="159"/>
  <c r="AE7" i="159"/>
  <c r="AV6" i="159"/>
  <c r="AU6" i="159"/>
  <c r="AT6" i="159"/>
  <c r="AS6" i="159"/>
  <c r="AR6" i="159"/>
  <c r="AQ6" i="159"/>
  <c r="AP6" i="159"/>
  <c r="AO6" i="159"/>
  <c r="AN6" i="159"/>
  <c r="AM6" i="159"/>
  <c r="AL6" i="159"/>
  <c r="AK6" i="159"/>
  <c r="AJ6" i="159"/>
  <c r="AI6" i="159"/>
  <c r="AH6" i="159"/>
  <c r="AG6" i="159"/>
  <c r="AE6" i="159"/>
  <c r="D1" i="159"/>
  <c r="AF45" i="158"/>
  <c r="AF44" i="158"/>
  <c r="CB43" i="158"/>
  <c r="CA43" i="158"/>
  <c r="BZ43" i="158"/>
  <c r="BY43" i="158"/>
  <c r="BX43" i="158"/>
  <c r="BW43" i="158"/>
  <c r="BV43" i="158"/>
  <c r="BU43" i="158"/>
  <c r="BT43" i="158"/>
  <c r="BS43" i="158"/>
  <c r="BR43" i="158"/>
  <c r="BQ43" i="158"/>
  <c r="BP43" i="158"/>
  <c r="BO43" i="158"/>
  <c r="BN43" i="158"/>
  <c r="BM43" i="158"/>
  <c r="BL43" i="158"/>
  <c r="BK43" i="158"/>
  <c r="BJ43" i="158"/>
  <c r="BI43" i="158"/>
  <c r="BH43" i="158"/>
  <c r="BG43" i="158"/>
  <c r="BF43" i="158"/>
  <c r="BE43" i="158"/>
  <c r="BD43" i="158"/>
  <c r="BC43" i="158"/>
  <c r="BB43" i="158"/>
  <c r="BA43" i="158"/>
  <c r="AZ43" i="158"/>
  <c r="AY43" i="158"/>
  <c r="AX43" i="158"/>
  <c r="AF43" i="158"/>
  <c r="AF42" i="158"/>
  <c r="AF41" i="158"/>
  <c r="AF40" i="158"/>
  <c r="AV37" i="158"/>
  <c r="AU37" i="158"/>
  <c r="AT37" i="158"/>
  <c r="AS37" i="158"/>
  <c r="AR37" i="158"/>
  <c r="AQ37" i="158"/>
  <c r="AP37" i="158"/>
  <c r="AO37" i="158"/>
  <c r="AN37" i="158"/>
  <c r="AM37" i="158"/>
  <c r="AL37" i="158"/>
  <c r="AK37" i="158"/>
  <c r="AJ37" i="158"/>
  <c r="Y37" i="158" s="1"/>
  <c r="AI37" i="158"/>
  <c r="AH37" i="158"/>
  <c r="AG37" i="158"/>
  <c r="AE37" i="158"/>
  <c r="AV36" i="158"/>
  <c r="AU36" i="158"/>
  <c r="AT36" i="158"/>
  <c r="AS36" i="158"/>
  <c r="AR36" i="158"/>
  <c r="AQ36" i="158"/>
  <c r="AP36" i="158"/>
  <c r="AO36" i="158"/>
  <c r="AN36" i="158"/>
  <c r="AM36" i="158"/>
  <c r="AL36" i="158"/>
  <c r="AK36" i="158"/>
  <c r="AJ36" i="158"/>
  <c r="AI36" i="158"/>
  <c r="Y36" i="158" s="1"/>
  <c r="AH36" i="158"/>
  <c r="AG36" i="158"/>
  <c r="AE36" i="158"/>
  <c r="AV35" i="158"/>
  <c r="AU35" i="158"/>
  <c r="AT35" i="158"/>
  <c r="AS35" i="158"/>
  <c r="AR35" i="158"/>
  <c r="AQ35" i="158"/>
  <c r="AP35" i="158"/>
  <c r="AO35" i="158"/>
  <c r="AN35" i="158"/>
  <c r="AM35" i="158"/>
  <c r="AL35" i="158"/>
  <c r="AK35" i="158"/>
  <c r="AJ35" i="158"/>
  <c r="AI35" i="158"/>
  <c r="AH35" i="158"/>
  <c r="AG35" i="158"/>
  <c r="AE35" i="158"/>
  <c r="AV34" i="158"/>
  <c r="AU34" i="158"/>
  <c r="AT34" i="158"/>
  <c r="AS34" i="158"/>
  <c r="AR34" i="158"/>
  <c r="AQ34" i="158"/>
  <c r="AP34" i="158"/>
  <c r="AO34" i="158"/>
  <c r="AN34" i="158"/>
  <c r="AM34" i="158"/>
  <c r="AL34" i="158"/>
  <c r="AK34" i="158"/>
  <c r="AJ34" i="158"/>
  <c r="AI34" i="158"/>
  <c r="AH34" i="158"/>
  <c r="AG34" i="158"/>
  <c r="AE34" i="158"/>
  <c r="AV33" i="158"/>
  <c r="AU33" i="158"/>
  <c r="AT33" i="158"/>
  <c r="AS33" i="158"/>
  <c r="AR33" i="158"/>
  <c r="AQ33" i="158"/>
  <c r="AP33" i="158"/>
  <c r="AO33" i="158"/>
  <c r="AN33" i="158"/>
  <c r="AM33" i="158"/>
  <c r="AL33" i="158"/>
  <c r="AK33" i="158"/>
  <c r="AJ33" i="158"/>
  <c r="AI33" i="158"/>
  <c r="AH33" i="158"/>
  <c r="AG33" i="158"/>
  <c r="AE33" i="158"/>
  <c r="AV32" i="158"/>
  <c r="AU32" i="158"/>
  <c r="AT32" i="158"/>
  <c r="AS32" i="158"/>
  <c r="AR32" i="158"/>
  <c r="AQ32" i="158"/>
  <c r="AP32" i="158"/>
  <c r="AO32" i="158"/>
  <c r="AN32" i="158"/>
  <c r="AM32" i="158"/>
  <c r="AL32" i="158"/>
  <c r="AK32" i="158"/>
  <c r="AJ32" i="158"/>
  <c r="AI32" i="158"/>
  <c r="AH32" i="158"/>
  <c r="AG32" i="158"/>
  <c r="AE32" i="158"/>
  <c r="AV31" i="158"/>
  <c r="AU31" i="158"/>
  <c r="AT31" i="158"/>
  <c r="AS31" i="158"/>
  <c r="AR31" i="158"/>
  <c r="AQ31" i="158"/>
  <c r="AP31" i="158"/>
  <c r="AO31" i="158"/>
  <c r="AN31" i="158"/>
  <c r="AM31" i="158"/>
  <c r="AL31" i="158"/>
  <c r="W31" i="158" s="1"/>
  <c r="AK31" i="158"/>
  <c r="AJ31" i="158"/>
  <c r="AI31" i="158"/>
  <c r="AH31" i="158"/>
  <c r="AG31" i="158"/>
  <c r="AE31" i="158"/>
  <c r="AV30" i="158"/>
  <c r="AU30" i="158"/>
  <c r="AT30" i="158"/>
  <c r="AS30" i="158"/>
  <c r="AR30" i="158"/>
  <c r="AQ30" i="158"/>
  <c r="AP30" i="158"/>
  <c r="AO30" i="158"/>
  <c r="AN30" i="158"/>
  <c r="AM30" i="158"/>
  <c r="AL30" i="158"/>
  <c r="AK30" i="158"/>
  <c r="AJ30" i="158"/>
  <c r="AI30" i="158"/>
  <c r="AH30" i="158"/>
  <c r="AG30" i="158"/>
  <c r="AE30" i="158"/>
  <c r="AV29" i="158"/>
  <c r="AU29" i="158"/>
  <c r="AT29" i="158"/>
  <c r="AS29" i="158"/>
  <c r="AR29" i="158"/>
  <c r="AQ29" i="158"/>
  <c r="AP29" i="158"/>
  <c r="AO29" i="158"/>
  <c r="Y29" i="158" s="1"/>
  <c r="AN29" i="158"/>
  <c r="AM29" i="158"/>
  <c r="AL29" i="158"/>
  <c r="AK29" i="158"/>
  <c r="AJ29" i="158"/>
  <c r="AI29" i="158"/>
  <c r="AH29" i="158"/>
  <c r="AG29" i="158"/>
  <c r="AE29" i="158"/>
  <c r="AV28" i="158"/>
  <c r="AU28" i="158"/>
  <c r="AT28" i="158"/>
  <c r="AS28" i="158"/>
  <c r="AR28" i="158"/>
  <c r="AQ28" i="158"/>
  <c r="AP28" i="158"/>
  <c r="AO28" i="158"/>
  <c r="AN28" i="158"/>
  <c r="AM28" i="158"/>
  <c r="AL28" i="158"/>
  <c r="AK28" i="158"/>
  <c r="AJ28" i="158"/>
  <c r="AI28" i="158"/>
  <c r="AH28" i="158"/>
  <c r="AG28" i="158"/>
  <c r="AE28" i="158"/>
  <c r="AV27" i="158"/>
  <c r="AU27" i="158"/>
  <c r="AT27" i="158"/>
  <c r="AS27" i="158"/>
  <c r="AR27" i="158"/>
  <c r="AQ27" i="158"/>
  <c r="AP27" i="158"/>
  <c r="AO27" i="158"/>
  <c r="AN27" i="158"/>
  <c r="AM27" i="158"/>
  <c r="AL27" i="158"/>
  <c r="AK27" i="158"/>
  <c r="AJ27" i="158"/>
  <c r="AI27" i="158"/>
  <c r="AH27" i="158"/>
  <c r="AG27" i="158"/>
  <c r="AE27" i="158"/>
  <c r="AV26" i="158"/>
  <c r="AU26" i="158"/>
  <c r="AT26" i="158"/>
  <c r="AS26" i="158"/>
  <c r="AR26" i="158"/>
  <c r="AQ26" i="158"/>
  <c r="AP26" i="158"/>
  <c r="AO26" i="158"/>
  <c r="AN26" i="158"/>
  <c r="AM26" i="158"/>
  <c r="AL26" i="158"/>
  <c r="AK26" i="158"/>
  <c r="AJ26" i="158"/>
  <c r="AI26" i="158"/>
  <c r="AH26" i="158"/>
  <c r="AG26" i="158"/>
  <c r="AE26" i="158"/>
  <c r="AV25" i="158"/>
  <c r="AU25" i="158"/>
  <c r="AT25" i="158"/>
  <c r="AS25" i="158"/>
  <c r="AR25" i="158"/>
  <c r="AQ25" i="158"/>
  <c r="AP25" i="158"/>
  <c r="AO25" i="158"/>
  <c r="AN25" i="158"/>
  <c r="AM25" i="158"/>
  <c r="AL25" i="158"/>
  <c r="AK25" i="158"/>
  <c r="AJ25" i="158"/>
  <c r="AI25" i="158"/>
  <c r="AH25" i="158"/>
  <c r="AG25" i="158"/>
  <c r="AE25" i="158"/>
  <c r="AV24" i="158"/>
  <c r="AU24" i="158"/>
  <c r="AT24" i="158"/>
  <c r="AS24" i="158"/>
  <c r="AR24" i="158"/>
  <c r="AQ24" i="158"/>
  <c r="AP24" i="158"/>
  <c r="AO24" i="158"/>
  <c r="AN24" i="158"/>
  <c r="AM24" i="158"/>
  <c r="AL24" i="158"/>
  <c r="AK24" i="158"/>
  <c r="AJ24" i="158"/>
  <c r="AI24" i="158"/>
  <c r="AH24" i="158"/>
  <c r="AG24" i="158"/>
  <c r="AE24" i="158"/>
  <c r="AV23" i="158"/>
  <c r="AU23" i="158"/>
  <c r="AT23" i="158"/>
  <c r="AS23" i="158"/>
  <c r="AR23" i="158"/>
  <c r="AQ23" i="158"/>
  <c r="AP23" i="158"/>
  <c r="AO23" i="158"/>
  <c r="AN23" i="158"/>
  <c r="AM23" i="158"/>
  <c r="AL23" i="158"/>
  <c r="AK23" i="158"/>
  <c r="AJ23" i="158"/>
  <c r="AI23" i="158"/>
  <c r="AH23" i="158"/>
  <c r="AG23" i="158"/>
  <c r="AE23" i="158"/>
  <c r="AV22" i="158"/>
  <c r="AU22" i="158"/>
  <c r="AT22" i="158"/>
  <c r="AS22" i="158"/>
  <c r="AR22" i="158"/>
  <c r="AQ22" i="158"/>
  <c r="AP22" i="158"/>
  <c r="AO22" i="158"/>
  <c r="AN22" i="158"/>
  <c r="AM22" i="158"/>
  <c r="AL22" i="158"/>
  <c r="AK22" i="158"/>
  <c r="AJ22" i="158"/>
  <c r="AI22" i="158"/>
  <c r="AH22" i="158"/>
  <c r="AG22" i="158"/>
  <c r="AE22" i="158"/>
  <c r="AV21" i="158"/>
  <c r="AU21" i="158"/>
  <c r="AT21" i="158"/>
  <c r="AS21" i="158"/>
  <c r="AR21" i="158"/>
  <c r="AQ21" i="158"/>
  <c r="AP21" i="158"/>
  <c r="AO21" i="158"/>
  <c r="AN21" i="158"/>
  <c r="AM21" i="158"/>
  <c r="AL21" i="158"/>
  <c r="AK21" i="158"/>
  <c r="AJ21" i="158"/>
  <c r="AI21" i="158"/>
  <c r="AH21" i="158"/>
  <c r="AG21" i="158"/>
  <c r="AE21" i="158"/>
  <c r="AV20" i="158"/>
  <c r="AU20" i="158"/>
  <c r="AT20" i="158"/>
  <c r="AS20" i="158"/>
  <c r="AR20" i="158"/>
  <c r="AQ20" i="158"/>
  <c r="AP20" i="158"/>
  <c r="AO20" i="158"/>
  <c r="AN20" i="158"/>
  <c r="AM20" i="158"/>
  <c r="AL20" i="158"/>
  <c r="AK20" i="158"/>
  <c r="AJ20" i="158"/>
  <c r="AI20" i="158"/>
  <c r="AH20" i="158"/>
  <c r="AG20" i="158"/>
  <c r="AE20" i="158"/>
  <c r="AV19" i="158"/>
  <c r="AU19" i="158"/>
  <c r="AT19" i="158"/>
  <c r="AS19" i="158"/>
  <c r="AR19" i="158"/>
  <c r="AQ19" i="158"/>
  <c r="AP19" i="158"/>
  <c r="AO19" i="158"/>
  <c r="AN19" i="158"/>
  <c r="AM19" i="158"/>
  <c r="AL19" i="158"/>
  <c r="AK19" i="158"/>
  <c r="AJ19" i="158"/>
  <c r="AI19" i="158"/>
  <c r="AH19" i="158"/>
  <c r="AG19" i="158"/>
  <c r="AE19" i="158"/>
  <c r="AV18" i="158"/>
  <c r="AU18" i="158"/>
  <c r="AT18" i="158"/>
  <c r="AS18" i="158"/>
  <c r="AR18" i="158"/>
  <c r="AQ18" i="158"/>
  <c r="AP18" i="158"/>
  <c r="AO18" i="158"/>
  <c r="AN18" i="158"/>
  <c r="AM18" i="158"/>
  <c r="AL18" i="158"/>
  <c r="AK18" i="158"/>
  <c r="AJ18" i="158"/>
  <c r="AI18" i="158"/>
  <c r="AH18" i="158"/>
  <c r="AG18" i="158"/>
  <c r="AE18" i="158"/>
  <c r="AV17" i="158"/>
  <c r="AU17" i="158"/>
  <c r="AT17" i="158"/>
  <c r="AS17" i="158"/>
  <c r="AR17" i="158"/>
  <c r="AQ17" i="158"/>
  <c r="AP17" i="158"/>
  <c r="AO17" i="158"/>
  <c r="AN17" i="158"/>
  <c r="AM17" i="158"/>
  <c r="AL17" i="158"/>
  <c r="AK17" i="158"/>
  <c r="AJ17" i="158"/>
  <c r="AI17" i="158"/>
  <c r="AH17" i="158"/>
  <c r="AG17" i="158"/>
  <c r="AE17" i="158"/>
  <c r="AV16" i="158"/>
  <c r="AU16" i="158"/>
  <c r="AT16" i="158"/>
  <c r="AS16" i="158"/>
  <c r="AR16" i="158"/>
  <c r="AQ16" i="158"/>
  <c r="AP16" i="158"/>
  <c r="AO16" i="158"/>
  <c r="AN16" i="158"/>
  <c r="AM16" i="158"/>
  <c r="AL16" i="158"/>
  <c r="AK16" i="158"/>
  <c r="AJ16" i="158"/>
  <c r="AI16" i="158"/>
  <c r="AH16" i="158"/>
  <c r="AG16" i="158"/>
  <c r="AE16" i="158"/>
  <c r="AV15" i="158"/>
  <c r="AU15" i="158"/>
  <c r="AT15" i="158"/>
  <c r="AS15" i="158"/>
  <c r="AR15" i="158"/>
  <c r="AQ15" i="158"/>
  <c r="AP15" i="158"/>
  <c r="AO15" i="158"/>
  <c r="AN15" i="158"/>
  <c r="AM15" i="158"/>
  <c r="AL15" i="158"/>
  <c r="AK15" i="158"/>
  <c r="AJ15" i="158"/>
  <c r="AI15" i="158"/>
  <c r="AH15" i="158"/>
  <c r="AG15" i="158"/>
  <c r="AE15" i="158"/>
  <c r="AV14" i="158"/>
  <c r="AU14" i="158"/>
  <c r="AT14" i="158"/>
  <c r="AS14" i="158"/>
  <c r="AR14" i="158"/>
  <c r="AQ14" i="158"/>
  <c r="AP14" i="158"/>
  <c r="AO14" i="158"/>
  <c r="AN14" i="158"/>
  <c r="AM14" i="158"/>
  <c r="AL14" i="158"/>
  <c r="AK14" i="158"/>
  <c r="AJ14" i="158"/>
  <c r="AI14" i="158"/>
  <c r="AH14" i="158"/>
  <c r="AG14" i="158"/>
  <c r="AE14" i="158"/>
  <c r="AV13" i="158"/>
  <c r="AU13" i="158"/>
  <c r="AT13" i="158"/>
  <c r="AS13" i="158"/>
  <c r="AR13" i="158"/>
  <c r="AQ13" i="158"/>
  <c r="AP13" i="158"/>
  <c r="AO13" i="158"/>
  <c r="AN13" i="158"/>
  <c r="AM13" i="158"/>
  <c r="AL13" i="158"/>
  <c r="AK13" i="158"/>
  <c r="AJ13" i="158"/>
  <c r="AI13" i="158"/>
  <c r="AH13" i="158"/>
  <c r="AG13" i="158"/>
  <c r="AE13" i="158"/>
  <c r="AV12" i="158"/>
  <c r="AU12" i="158"/>
  <c r="AT12" i="158"/>
  <c r="AS12" i="158"/>
  <c r="AR12" i="158"/>
  <c r="AQ12" i="158"/>
  <c r="AP12" i="158"/>
  <c r="AO12" i="158"/>
  <c r="AN12" i="158"/>
  <c r="AM12" i="158"/>
  <c r="AL12" i="158"/>
  <c r="AK12" i="158"/>
  <c r="AJ12" i="158"/>
  <c r="AI12" i="158"/>
  <c r="AH12" i="158"/>
  <c r="AG12" i="158"/>
  <c r="AE12" i="158"/>
  <c r="AV11" i="158"/>
  <c r="AU11" i="158"/>
  <c r="AT11" i="158"/>
  <c r="AS11" i="158"/>
  <c r="AR11" i="158"/>
  <c r="AQ11" i="158"/>
  <c r="AP11" i="158"/>
  <c r="AO11" i="158"/>
  <c r="AN11" i="158"/>
  <c r="AM11" i="158"/>
  <c r="AL11" i="158"/>
  <c r="AK11" i="158"/>
  <c r="AJ11" i="158"/>
  <c r="AI11" i="158"/>
  <c r="AH11" i="158"/>
  <c r="AG11" i="158"/>
  <c r="AE11" i="158"/>
  <c r="AV10" i="158"/>
  <c r="AU10" i="158"/>
  <c r="AT10" i="158"/>
  <c r="AS10" i="158"/>
  <c r="AR10" i="158"/>
  <c r="AQ10" i="158"/>
  <c r="AP10" i="158"/>
  <c r="AO10" i="158"/>
  <c r="AN10" i="158"/>
  <c r="AM10" i="158"/>
  <c r="AL10" i="158"/>
  <c r="AK10" i="158"/>
  <c r="AJ10" i="158"/>
  <c r="AI10" i="158"/>
  <c r="AH10" i="158"/>
  <c r="AG10" i="158"/>
  <c r="AE10" i="158"/>
  <c r="AV9" i="158"/>
  <c r="AU9" i="158"/>
  <c r="AT9" i="158"/>
  <c r="AS9" i="158"/>
  <c r="AR9" i="158"/>
  <c r="AQ9" i="158"/>
  <c r="AP9" i="158"/>
  <c r="AO9" i="158"/>
  <c r="AN9" i="158"/>
  <c r="AM9" i="158"/>
  <c r="AL9" i="158"/>
  <c r="AK9" i="158"/>
  <c r="AJ9" i="158"/>
  <c r="AI9" i="158"/>
  <c r="AH9" i="158"/>
  <c r="AG9" i="158"/>
  <c r="AE9" i="158"/>
  <c r="AV8" i="158"/>
  <c r="AU8" i="158"/>
  <c r="AT8" i="158"/>
  <c r="AS8" i="158"/>
  <c r="AR8" i="158"/>
  <c r="AQ8" i="158"/>
  <c r="AP8" i="158"/>
  <c r="AO8" i="158"/>
  <c r="AN8" i="158"/>
  <c r="AM8" i="158"/>
  <c r="AL8" i="158"/>
  <c r="AK8" i="158"/>
  <c r="AJ8" i="158"/>
  <c r="AI8" i="158"/>
  <c r="AH8" i="158"/>
  <c r="AG8" i="158"/>
  <c r="AE8" i="158"/>
  <c r="AV7" i="158"/>
  <c r="AU7" i="158"/>
  <c r="AT7" i="158"/>
  <c r="AS7" i="158"/>
  <c r="AR7" i="158"/>
  <c r="AQ7" i="158"/>
  <c r="AP7" i="158"/>
  <c r="AO7" i="158"/>
  <c r="AN7" i="158"/>
  <c r="AM7" i="158"/>
  <c r="AL7" i="158"/>
  <c r="AK7" i="158"/>
  <c r="AJ7" i="158"/>
  <c r="AI7" i="158"/>
  <c r="AH7" i="158"/>
  <c r="AG7" i="158"/>
  <c r="AE7" i="158"/>
  <c r="AV6" i="158"/>
  <c r="AU6" i="158"/>
  <c r="AT6" i="158"/>
  <c r="AS6" i="158"/>
  <c r="AR6" i="158"/>
  <c r="AQ6" i="158"/>
  <c r="AP6" i="158"/>
  <c r="AO6" i="158"/>
  <c r="AN6" i="158"/>
  <c r="AM6" i="158"/>
  <c r="AL6" i="158"/>
  <c r="AK6" i="158"/>
  <c r="AJ6" i="158"/>
  <c r="AI6" i="158"/>
  <c r="AH6" i="158"/>
  <c r="AG6" i="158"/>
  <c r="AE6" i="158"/>
  <c r="D1" i="158"/>
  <c r="AF45" i="157"/>
  <c r="AF44" i="157"/>
  <c r="CB43" i="157"/>
  <c r="CA43" i="157"/>
  <c r="BZ43" i="157"/>
  <c r="BY43" i="157"/>
  <c r="BX43" i="157"/>
  <c r="BW43" i="157"/>
  <c r="BV43" i="157"/>
  <c r="BU43" i="157"/>
  <c r="BT43" i="157"/>
  <c r="BS43" i="157"/>
  <c r="BR43" i="157"/>
  <c r="BQ43" i="157"/>
  <c r="BP43" i="157"/>
  <c r="BO43" i="157"/>
  <c r="BN43" i="157"/>
  <c r="BM43" i="157"/>
  <c r="BL43" i="157"/>
  <c r="BK43" i="157"/>
  <c r="BJ43" i="157"/>
  <c r="BI43" i="157"/>
  <c r="BH43" i="157"/>
  <c r="BG43" i="157"/>
  <c r="BF43" i="157"/>
  <c r="BE43" i="157"/>
  <c r="BD43" i="157"/>
  <c r="BC43" i="157"/>
  <c r="BB43" i="157"/>
  <c r="BA43" i="157"/>
  <c r="AZ43" i="157"/>
  <c r="AY43" i="157"/>
  <c r="AX43" i="157"/>
  <c r="AF43" i="157"/>
  <c r="AF42" i="157"/>
  <c r="AF41" i="157"/>
  <c r="AF40" i="157"/>
  <c r="AV37" i="157"/>
  <c r="AU37" i="157"/>
  <c r="AT37" i="157"/>
  <c r="AS37" i="157"/>
  <c r="AR37" i="157"/>
  <c r="AQ37" i="157"/>
  <c r="AP37" i="157"/>
  <c r="AO37" i="157"/>
  <c r="AN37" i="157"/>
  <c r="AM37" i="157"/>
  <c r="AL37" i="157"/>
  <c r="AK37" i="157"/>
  <c r="AJ37" i="157"/>
  <c r="AI37" i="157"/>
  <c r="AH37" i="157"/>
  <c r="AG37" i="157"/>
  <c r="AE37" i="157"/>
  <c r="X36" i="157"/>
  <c r="AE36" i="157"/>
  <c r="AE35" i="157"/>
  <c r="AE34" i="157"/>
  <c r="W34" i="157"/>
  <c r="AW33" i="157"/>
  <c r="AE33" i="157"/>
  <c r="Y32" i="157"/>
  <c r="AE32" i="157"/>
  <c r="AE31" i="157"/>
  <c r="AE30" i="157"/>
  <c r="Z29" i="157"/>
  <c r="AE29" i="157"/>
  <c r="AE28" i="157"/>
  <c r="AE27" i="157"/>
  <c r="AE26" i="157"/>
  <c r="W26" i="157"/>
  <c r="AE25" i="157"/>
  <c r="Y24" i="157"/>
  <c r="AE24" i="157"/>
  <c r="AE23" i="157"/>
  <c r="AA22" i="157"/>
  <c r="AE22" i="157"/>
  <c r="AE21" i="157"/>
  <c r="AE20" i="157"/>
  <c r="AE19" i="157"/>
  <c r="X18" i="157"/>
  <c r="AE18" i="157"/>
  <c r="AE17" i="157"/>
  <c r="AE16" i="157"/>
  <c r="AE15" i="157"/>
  <c r="AE14" i="157"/>
  <c r="AE13" i="157"/>
  <c r="AE12" i="157"/>
  <c r="AE11" i="157"/>
  <c r="AE10" i="157"/>
  <c r="AE9" i="157"/>
  <c r="AB8" i="157"/>
  <c r="AE8" i="157"/>
  <c r="AE7" i="157"/>
  <c r="AV6" i="157"/>
  <c r="AU6" i="157"/>
  <c r="AT6" i="157"/>
  <c r="AS6" i="157"/>
  <c r="AR6" i="157"/>
  <c r="AQ6" i="157"/>
  <c r="AP6" i="157"/>
  <c r="AO6" i="157"/>
  <c r="AN6" i="157"/>
  <c r="AM6" i="157"/>
  <c r="AL6" i="157"/>
  <c r="AK6" i="157"/>
  <c r="AJ6" i="157"/>
  <c r="AI6" i="157"/>
  <c r="AH6" i="157"/>
  <c r="AG6" i="157"/>
  <c r="AE6" i="157"/>
  <c r="D1" i="157"/>
  <c r="E37" i="150"/>
  <c r="B22" i="37" s="1"/>
  <c r="E37" i="149"/>
  <c r="B21" i="37" s="1"/>
  <c r="E37" i="148"/>
  <c r="B20" i="37" s="1"/>
  <c r="E33" i="147"/>
  <c r="B19" i="37" s="1"/>
  <c r="E38" i="146"/>
  <c r="B18" i="37" s="1"/>
  <c r="E33" i="145"/>
  <c r="B17" i="37" s="1"/>
  <c r="E38" i="144"/>
  <c r="B16" i="37" s="1"/>
  <c r="AB37" i="157" l="1"/>
  <c r="AB30" i="164"/>
  <c r="W33" i="164"/>
  <c r="AB34" i="164"/>
  <c r="AA33" i="164"/>
  <c r="X37" i="164"/>
  <c r="Y28" i="163"/>
  <c r="Z29" i="163"/>
  <c r="X31" i="163"/>
  <c r="Y36" i="163"/>
  <c r="AB28" i="163"/>
  <c r="W35" i="163"/>
  <c r="Y32" i="163"/>
  <c r="Y27" i="162"/>
  <c r="W33" i="162"/>
  <c r="Z32" i="162"/>
  <c r="AJ43" i="161"/>
  <c r="AV44" i="161"/>
  <c r="AB35" i="161"/>
  <c r="X36" i="161"/>
  <c r="B32" i="37"/>
  <c r="Z34" i="161"/>
  <c r="AB36" i="161"/>
  <c r="Z37" i="157"/>
  <c r="AB31" i="163"/>
  <c r="W11" i="161"/>
  <c r="Y24" i="161"/>
  <c r="X6" i="164"/>
  <c r="AB10" i="163"/>
  <c r="W30" i="160"/>
  <c r="Y18" i="160"/>
  <c r="W18" i="160"/>
  <c r="Z26" i="158"/>
  <c r="AB24" i="158"/>
  <c r="AW12" i="158"/>
  <c r="AB12" i="158"/>
  <c r="AN39" i="161"/>
  <c r="X10" i="162"/>
  <c r="W17" i="162"/>
  <c r="X23" i="163"/>
  <c r="AA22" i="163"/>
  <c r="AA7" i="161"/>
  <c r="Y27" i="164"/>
  <c r="W20" i="164"/>
  <c r="AB7" i="164"/>
  <c r="Y23" i="162"/>
  <c r="AW33" i="159"/>
  <c r="AB26" i="158"/>
  <c r="W23" i="158"/>
  <c r="X8" i="158"/>
  <c r="X32" i="161"/>
  <c r="W22" i="161"/>
  <c r="Y18" i="161"/>
  <c r="W18" i="161"/>
  <c r="Z18" i="161"/>
  <c r="X14" i="161"/>
  <c r="W24" i="164"/>
  <c r="AB13" i="164"/>
  <c r="AA13" i="162"/>
  <c r="Z34" i="160"/>
  <c r="AA30" i="160"/>
  <c r="AB30" i="160"/>
  <c r="AB27" i="160"/>
  <c r="AB23" i="160"/>
  <c r="AB19" i="160"/>
  <c r="X16" i="160"/>
  <c r="X12" i="160"/>
  <c r="X8" i="160"/>
  <c r="AW35" i="158"/>
  <c r="X24" i="158"/>
  <c r="AW17" i="158"/>
  <c r="X16" i="158"/>
  <c r="Y14" i="158"/>
  <c r="Y13" i="158"/>
  <c r="X12" i="158"/>
  <c r="Y9" i="158"/>
  <c r="AB23" i="163"/>
  <c r="AB20" i="163"/>
  <c r="AB6" i="163"/>
  <c r="AA37" i="159"/>
  <c r="AW32" i="159"/>
  <c r="AW30" i="159"/>
  <c r="AW26" i="159"/>
  <c r="AW24" i="159"/>
  <c r="AW22" i="159"/>
  <c r="AW20" i="159"/>
  <c r="AW18" i="159"/>
  <c r="AW16" i="159"/>
  <c r="AW14" i="159"/>
  <c r="AW10" i="159"/>
  <c r="AW20" i="158"/>
  <c r="X20" i="158"/>
  <c r="W11" i="160"/>
  <c r="W15" i="160"/>
  <c r="X31" i="160"/>
  <c r="Z33" i="160"/>
  <c r="X7" i="160"/>
  <c r="X11" i="160"/>
  <c r="Z31" i="161"/>
  <c r="AA31" i="161"/>
  <c r="W15" i="161"/>
  <c r="Y13" i="161"/>
  <c r="X16" i="161"/>
  <c r="AB33" i="158"/>
  <c r="Y30" i="158"/>
  <c r="Z30" i="158"/>
  <c r="X28" i="158"/>
  <c r="AW28" i="158"/>
  <c r="AA27" i="158"/>
  <c r="AW25" i="158"/>
  <c r="Y22" i="158"/>
  <c r="Y21" i="158"/>
  <c r="W15" i="158"/>
  <c r="AB7" i="158"/>
  <c r="W7" i="158"/>
  <c r="Z6" i="158"/>
  <c r="AB9" i="164"/>
  <c r="Z8" i="164"/>
  <c r="AB31" i="160"/>
  <c r="Y28" i="160"/>
  <c r="Y26" i="160"/>
  <c r="W24" i="160"/>
  <c r="AA24" i="160"/>
  <c r="AA22" i="160"/>
  <c r="AB21" i="160"/>
  <c r="AA20" i="160"/>
  <c r="Z14" i="160"/>
  <c r="Y13" i="160"/>
  <c r="AB10" i="160"/>
  <c r="Y9" i="160"/>
  <c r="Z6" i="160"/>
  <c r="Z34" i="158"/>
  <c r="AB32" i="158"/>
  <c r="AB28" i="158"/>
  <c r="AB27" i="158"/>
  <c r="Y25" i="158"/>
  <c r="AA23" i="158"/>
  <c r="Z22" i="158"/>
  <c r="AB20" i="158"/>
  <c r="AA19" i="158"/>
  <c r="AB19" i="158"/>
  <c r="AB18" i="158"/>
  <c r="AA15" i="158"/>
  <c r="Z14" i="158"/>
  <c r="AA11" i="158"/>
  <c r="Z10" i="158"/>
  <c r="AA8" i="158"/>
  <c r="AB8" i="158"/>
  <c r="Z30" i="161"/>
  <c r="Y29" i="161"/>
  <c r="AB27" i="161"/>
  <c r="Z26" i="161"/>
  <c r="AB23" i="161"/>
  <c r="Z22" i="161"/>
  <c r="Y20" i="161"/>
  <c r="Z14" i="161"/>
  <c r="AB12" i="161"/>
  <c r="Y9" i="161"/>
  <c r="Y8" i="161"/>
  <c r="W13" i="164"/>
  <c r="AB26" i="164"/>
  <c r="AB27" i="163"/>
  <c r="Z13" i="163"/>
  <c r="W6" i="163"/>
  <c r="AW13" i="162"/>
  <c r="Y13" i="162"/>
  <c r="W25" i="162"/>
  <c r="W13" i="162"/>
  <c r="AW19" i="162"/>
  <c r="Y19" i="162"/>
  <c r="Y26" i="163"/>
  <c r="AB25" i="163"/>
  <c r="Y24" i="163"/>
  <c r="Z21" i="163"/>
  <c r="X19" i="163"/>
  <c r="AB19" i="163"/>
  <c r="Y18" i="163"/>
  <c r="Z17" i="163"/>
  <c r="AW14" i="163"/>
  <c r="AA14" i="163"/>
  <c r="AB12" i="163"/>
  <c r="X11" i="163"/>
  <c r="AW9" i="163"/>
  <c r="X7" i="163"/>
  <c r="AB26" i="162"/>
  <c r="Z24" i="162"/>
  <c r="AB18" i="162"/>
  <c r="Z16" i="162"/>
  <c r="AA15" i="162"/>
  <c r="X12" i="162"/>
  <c r="Y9" i="162"/>
  <c r="AW36" i="159"/>
  <c r="AW34" i="159"/>
  <c r="AW28" i="159"/>
  <c r="W27" i="159"/>
  <c r="AW12" i="159"/>
  <c r="AW8" i="159"/>
  <c r="X35" i="157"/>
  <c r="W35" i="157"/>
  <c r="Y28" i="157"/>
  <c r="AB27" i="157"/>
  <c r="Y25" i="157"/>
  <c r="Y16" i="157"/>
  <c r="W13" i="157"/>
  <c r="X13" i="157"/>
  <c r="X19" i="157"/>
  <c r="Y20" i="157"/>
  <c r="Y15" i="157"/>
  <c r="AA21" i="157"/>
  <c r="X9" i="157"/>
  <c r="AW10" i="157"/>
  <c r="AA17" i="157"/>
  <c r="AW20" i="157"/>
  <c r="Z20" i="157"/>
  <c r="AA8" i="157"/>
  <c r="Y7" i="157"/>
  <c r="AA6" i="157"/>
  <c r="AB37" i="164"/>
  <c r="AA29" i="164"/>
  <c r="X30" i="164"/>
  <c r="Y31" i="164"/>
  <c r="Y36" i="164"/>
  <c r="AV44" i="164"/>
  <c r="Y32" i="164"/>
  <c r="Z33" i="164"/>
  <c r="Y35" i="164"/>
  <c r="AA17" i="164"/>
  <c r="AA21" i="164"/>
  <c r="AJ40" i="164"/>
  <c r="AW8" i="164"/>
  <c r="W9" i="164"/>
  <c r="AB10" i="164"/>
  <c r="AA16" i="164"/>
  <c r="AB17" i="164"/>
  <c r="AA20" i="164"/>
  <c r="AB21" i="164"/>
  <c r="AA24" i="164"/>
  <c r="AB25" i="164"/>
  <c r="Z29" i="164"/>
  <c r="AB14" i="164"/>
  <c r="AW6" i="164"/>
  <c r="AB8" i="164"/>
  <c r="AA12" i="164"/>
  <c r="AA13" i="164"/>
  <c r="X17" i="164"/>
  <c r="X21" i="164"/>
  <c r="X25" i="164"/>
  <c r="Z28" i="164"/>
  <c r="AB18" i="164"/>
  <c r="AB22" i="164"/>
  <c r="AA25" i="164"/>
  <c r="AW7" i="164"/>
  <c r="Y8" i="164"/>
  <c r="AA9" i="164"/>
  <c r="X9" i="164"/>
  <c r="Y11" i="164"/>
  <c r="AJ43" i="164"/>
  <c r="AW27" i="164"/>
  <c r="AW29" i="163"/>
  <c r="W30" i="163"/>
  <c r="AW32" i="163"/>
  <c r="Y33" i="163"/>
  <c r="AB35" i="163"/>
  <c r="Z34" i="163"/>
  <c r="AB29" i="163"/>
  <c r="AA30" i="163"/>
  <c r="AB30" i="163"/>
  <c r="AB32" i="163"/>
  <c r="Y34" i="163"/>
  <c r="AW28" i="163"/>
  <c r="Y29" i="163"/>
  <c r="Z30" i="163"/>
  <c r="AW31" i="163"/>
  <c r="AW33" i="163"/>
  <c r="W34" i="163"/>
  <c r="Z36" i="163"/>
  <c r="AW37" i="163"/>
  <c r="AA6" i="163"/>
  <c r="Y6" i="163"/>
  <c r="AW7" i="163"/>
  <c r="AB9" i="163"/>
  <c r="AA10" i="163"/>
  <c r="Y10" i="163"/>
  <c r="AB11" i="163"/>
  <c r="Y12" i="163"/>
  <c r="AW13" i="163"/>
  <c r="W14" i="163"/>
  <c r="AW15" i="163"/>
  <c r="Y16" i="163"/>
  <c r="AW17" i="163"/>
  <c r="AA18" i="163"/>
  <c r="AW19" i="163"/>
  <c r="Y20" i="163"/>
  <c r="AW21" i="163"/>
  <c r="AW24" i="163"/>
  <c r="Z25" i="163"/>
  <c r="Y25" i="163"/>
  <c r="Z26" i="163"/>
  <c r="AW8" i="163"/>
  <c r="Z9" i="163"/>
  <c r="Y9" i="163"/>
  <c r="Z10" i="163"/>
  <c r="AB13" i="163"/>
  <c r="Y14" i="163"/>
  <c r="AB17" i="163"/>
  <c r="AW18" i="163"/>
  <c r="AB21" i="163"/>
  <c r="Y22" i="163"/>
  <c r="AB24" i="163"/>
  <c r="AW26" i="163"/>
  <c r="X27" i="163"/>
  <c r="AA26" i="163"/>
  <c r="AB8" i="163"/>
  <c r="AW10" i="163"/>
  <c r="AW12" i="163"/>
  <c r="Y13" i="163"/>
  <c r="Z14" i="163"/>
  <c r="AW16" i="163"/>
  <c r="Y17" i="163"/>
  <c r="AW20" i="163"/>
  <c r="Y21" i="163"/>
  <c r="Z22" i="163"/>
  <c r="AW23" i="163"/>
  <c r="AW25" i="163"/>
  <c r="W26" i="163"/>
  <c r="AJ40" i="162"/>
  <c r="AV44" i="162"/>
  <c r="AW31" i="162"/>
  <c r="AB33" i="162"/>
  <c r="Y32" i="162"/>
  <c r="Y31" i="162"/>
  <c r="Y33" i="162"/>
  <c r="Z6" i="162"/>
  <c r="AB8" i="162"/>
  <c r="AW9" i="162"/>
  <c r="AA10" i="162"/>
  <c r="AA11" i="162"/>
  <c r="X14" i="162"/>
  <c r="W15" i="162"/>
  <c r="AW15" i="162"/>
  <c r="AB17" i="162"/>
  <c r="Y21" i="162"/>
  <c r="AW23" i="162"/>
  <c r="AB25" i="162"/>
  <c r="Y29" i="162"/>
  <c r="Y11" i="162"/>
  <c r="AW7" i="162"/>
  <c r="Z9" i="162"/>
  <c r="Z12" i="162"/>
  <c r="Y15" i="162"/>
  <c r="Y16" i="162"/>
  <c r="Y24" i="162"/>
  <c r="X6" i="162"/>
  <c r="AB7" i="162"/>
  <c r="Y8" i="162"/>
  <c r="W9" i="162"/>
  <c r="Z10" i="162"/>
  <c r="AW11" i="162"/>
  <c r="Z14" i="162"/>
  <c r="Y17" i="162"/>
  <c r="X22" i="162"/>
  <c r="Y25" i="162"/>
  <c r="AA10" i="161"/>
  <c r="Y14" i="161"/>
  <c r="Y7" i="161"/>
  <c r="Z8" i="161"/>
  <c r="W9" i="161"/>
  <c r="AB10" i="161"/>
  <c r="Y11" i="161"/>
  <c r="AB15" i="161"/>
  <c r="Y16" i="161"/>
  <c r="AB19" i="161"/>
  <c r="Z21" i="161"/>
  <c r="AA22" i="161"/>
  <c r="AB24" i="161"/>
  <c r="Z25" i="161"/>
  <c r="AA26" i="161"/>
  <c r="Z29" i="161"/>
  <c r="Y30" i="161"/>
  <c r="W31" i="161"/>
  <c r="X7" i="161"/>
  <c r="AB8" i="161"/>
  <c r="AA11" i="161"/>
  <c r="AA13" i="161"/>
  <c r="AA14" i="161"/>
  <c r="AB16" i="161"/>
  <c r="Z17" i="161"/>
  <c r="AA18" i="161"/>
  <c r="X28" i="161"/>
  <c r="Z6" i="161"/>
  <c r="AB6" i="161"/>
  <c r="X8" i="161"/>
  <c r="Y10" i="161"/>
  <c r="X12" i="161"/>
  <c r="Z13" i="161"/>
  <c r="W13" i="161"/>
  <c r="W14" i="161"/>
  <c r="X20" i="161"/>
  <c r="Y22" i="161"/>
  <c r="W23" i="161"/>
  <c r="X24" i="161"/>
  <c r="Y26" i="161"/>
  <c r="W27" i="161"/>
  <c r="Y28" i="161"/>
  <c r="AA30" i="161"/>
  <c r="AB31" i="161"/>
  <c r="Y34" i="161"/>
  <c r="W35" i="161"/>
  <c r="AB32" i="161"/>
  <c r="AQ38" i="161"/>
  <c r="AO41" i="161"/>
  <c r="AT38" i="160"/>
  <c r="Z35" i="160"/>
  <c r="X37" i="160"/>
  <c r="AA37" i="160"/>
  <c r="AS42" i="160"/>
  <c r="Y30" i="160"/>
  <c r="AA34" i="160"/>
  <c r="AA35" i="160"/>
  <c r="Z30" i="160"/>
  <c r="Y34" i="160"/>
  <c r="Y35" i="160"/>
  <c r="Z7" i="160"/>
  <c r="AW9" i="160"/>
  <c r="Z11" i="160"/>
  <c r="AW13" i="160"/>
  <c r="Y14" i="160"/>
  <c r="AB15" i="160"/>
  <c r="AW17" i="160"/>
  <c r="AA18" i="160"/>
  <c r="Z19" i="160"/>
  <c r="Z21" i="160"/>
  <c r="Z23" i="160"/>
  <c r="Z26" i="160"/>
  <c r="X27" i="160"/>
  <c r="AA16" i="160"/>
  <c r="Z25" i="160"/>
  <c r="W7" i="160"/>
  <c r="AB9" i="160"/>
  <c r="Y10" i="160"/>
  <c r="AB13" i="160"/>
  <c r="Z15" i="160"/>
  <c r="AB17" i="160"/>
  <c r="AB18" i="160"/>
  <c r="Y25" i="160"/>
  <c r="W26" i="160"/>
  <c r="AB26" i="160"/>
  <c r="AA15" i="160"/>
  <c r="AL38" i="160"/>
  <c r="AA7" i="160"/>
  <c r="AA8" i="160"/>
  <c r="AA11" i="160"/>
  <c r="AA12" i="160"/>
  <c r="AW14" i="160"/>
  <c r="Y19" i="160"/>
  <c r="W20" i="160"/>
  <c r="X21" i="160"/>
  <c r="W22" i="160"/>
  <c r="X23" i="160"/>
  <c r="AA26" i="160"/>
  <c r="W37" i="159"/>
  <c r="AW17" i="159"/>
  <c r="AW35" i="159"/>
  <c r="AW31" i="159"/>
  <c r="AW23" i="159"/>
  <c r="AW19" i="159"/>
  <c r="AW7" i="159"/>
  <c r="AW29" i="159"/>
  <c r="AW13" i="159"/>
  <c r="AW25" i="159"/>
  <c r="AW15" i="159"/>
  <c r="AW9" i="159"/>
  <c r="X37" i="159"/>
  <c r="AW27" i="159"/>
  <c r="AW21" i="159"/>
  <c r="AW11" i="159"/>
  <c r="W11" i="159"/>
  <c r="AB31" i="159"/>
  <c r="Z37" i="159"/>
  <c r="AW37" i="159"/>
  <c r="W15" i="159"/>
  <c r="Y37" i="159"/>
  <c r="W19" i="159"/>
  <c r="AB37" i="159"/>
  <c r="Z6" i="159"/>
  <c r="AO42" i="159"/>
  <c r="X19" i="159"/>
  <c r="Y22" i="159"/>
  <c r="AB27" i="159"/>
  <c r="AA7" i="159"/>
  <c r="X8" i="159"/>
  <c r="AB10" i="159"/>
  <c r="AB12" i="159"/>
  <c r="AB14" i="159"/>
  <c r="W18" i="159"/>
  <c r="AB21" i="159"/>
  <c r="Z22" i="159"/>
  <c r="W26" i="159"/>
  <c r="W7" i="159"/>
  <c r="AA16" i="159"/>
  <c r="AB23" i="159"/>
  <c r="AA11" i="159"/>
  <c r="AA15" i="159"/>
  <c r="AB6" i="159"/>
  <c r="AA8" i="159"/>
  <c r="Y10" i="159"/>
  <c r="AB11" i="159"/>
  <c r="AA12" i="159"/>
  <c r="Y14" i="159"/>
  <c r="AB15" i="159"/>
  <c r="AB19" i="159"/>
  <c r="AA19" i="159"/>
  <c r="Y20" i="159"/>
  <c r="W23" i="159"/>
  <c r="AB28" i="159"/>
  <c r="W30" i="159"/>
  <c r="AB36" i="159"/>
  <c r="AA6" i="159"/>
  <c r="AB7" i="159"/>
  <c r="Z11" i="159"/>
  <c r="X12" i="159"/>
  <c r="Z15" i="159"/>
  <c r="X16" i="159"/>
  <c r="AB17" i="159"/>
  <c r="AA20" i="159"/>
  <c r="AA26" i="159"/>
  <c r="AA27" i="159"/>
  <c r="Y32" i="159"/>
  <c r="Y34" i="159"/>
  <c r="Z7" i="159"/>
  <c r="AB9" i="159"/>
  <c r="AB13" i="159"/>
  <c r="X17" i="159"/>
  <c r="Z19" i="159"/>
  <c r="W20" i="159"/>
  <c r="Y21" i="159"/>
  <c r="W22" i="159"/>
  <c r="AA23" i="159"/>
  <c r="Z26" i="159"/>
  <c r="Y28" i="159"/>
  <c r="Z29" i="159"/>
  <c r="Y35" i="159"/>
  <c r="Y38" i="159"/>
  <c r="AK44" i="159"/>
  <c r="Y30" i="159"/>
  <c r="X35" i="159"/>
  <c r="X36" i="159"/>
  <c r="Y36" i="159"/>
  <c r="AU43" i="159"/>
  <c r="Z30" i="159"/>
  <c r="X31" i="159"/>
  <c r="Z35" i="159"/>
  <c r="AA30" i="159"/>
  <c r="Y29" i="159"/>
  <c r="AB30" i="159"/>
  <c r="AB35" i="159"/>
  <c r="AA35" i="159"/>
  <c r="AW32" i="158"/>
  <c r="Y33" i="158"/>
  <c r="AW34" i="158"/>
  <c r="W35" i="158"/>
  <c r="AW37" i="158"/>
  <c r="X32" i="158"/>
  <c r="AB34" i="158"/>
  <c r="AA35" i="158"/>
  <c r="Z36" i="158"/>
  <c r="AA37" i="158"/>
  <c r="AA31" i="158"/>
  <c r="AW33" i="158"/>
  <c r="Y34" i="158"/>
  <c r="AB16" i="158"/>
  <c r="Z18" i="158"/>
  <c r="AB6" i="158"/>
  <c r="Z7" i="158"/>
  <c r="AB17" i="158"/>
  <c r="AW9" i="158"/>
  <c r="AB10" i="158"/>
  <c r="AW13" i="158"/>
  <c r="AB14" i="158"/>
  <c r="AB15" i="158"/>
  <c r="AW16" i="158"/>
  <c r="Y17" i="158"/>
  <c r="Y18" i="158"/>
  <c r="W19" i="158"/>
  <c r="AW21" i="158"/>
  <c r="AB22" i="158"/>
  <c r="AB23" i="158"/>
  <c r="AW24" i="158"/>
  <c r="Y26" i="158"/>
  <c r="W27" i="158"/>
  <c r="AW29" i="158"/>
  <c r="AB30" i="158"/>
  <c r="AB31" i="158"/>
  <c r="Z11" i="158"/>
  <c r="Z19" i="158"/>
  <c r="AB25" i="158"/>
  <c r="Z27" i="158"/>
  <c r="AB9" i="158"/>
  <c r="AB13" i="158"/>
  <c r="Z15" i="158"/>
  <c r="AB21" i="158"/>
  <c r="Z23" i="158"/>
  <c r="AB29" i="158"/>
  <c r="Z31" i="158"/>
  <c r="Y10" i="158"/>
  <c r="X15" i="157"/>
  <c r="Z8" i="157"/>
  <c r="Y10" i="157"/>
  <c r="AW11" i="157"/>
  <c r="AB13" i="157"/>
  <c r="AA13" i="157"/>
  <c r="AB15" i="157"/>
  <c r="AA26" i="157"/>
  <c r="Z7" i="157"/>
  <c r="AB14" i="157"/>
  <c r="AW7" i="157"/>
  <c r="W8" i="157"/>
  <c r="AB11" i="157"/>
  <c r="AW16" i="157"/>
  <c r="W17" i="157"/>
  <c r="W18" i="157"/>
  <c r="Y19" i="157"/>
  <c r="Z25" i="157"/>
  <c r="Z26" i="157"/>
  <c r="X27" i="157"/>
  <c r="Z16" i="157"/>
  <c r="AB7" i="157"/>
  <c r="AA9" i="157"/>
  <c r="Y11" i="157"/>
  <c r="Z13" i="157"/>
  <c r="AB19" i="157"/>
  <c r="AW24" i="157"/>
  <c r="AA34" i="157"/>
  <c r="Z33" i="157"/>
  <c r="Z34" i="157"/>
  <c r="AW32" i="157"/>
  <c r="Y35" i="157"/>
  <c r="AK42" i="164"/>
  <c r="AK38" i="164"/>
  <c r="AK45" i="164"/>
  <c r="AK39" i="164"/>
  <c r="AK44" i="164"/>
  <c r="AK43" i="164"/>
  <c r="AK40" i="164"/>
  <c r="AK41" i="164"/>
  <c r="AW10" i="164"/>
  <c r="Y14" i="164"/>
  <c r="AW14" i="164"/>
  <c r="Y18" i="164"/>
  <c r="AB19" i="164"/>
  <c r="X19" i="164"/>
  <c r="AA19" i="164"/>
  <c r="W19" i="164"/>
  <c r="Z12" i="164"/>
  <c r="AW12" i="164"/>
  <c r="Z16" i="164"/>
  <c r="Y16" i="164"/>
  <c r="Z20" i="164"/>
  <c r="Y20" i="164"/>
  <c r="Z24" i="164"/>
  <c r="Y24" i="164"/>
  <c r="AA26" i="164"/>
  <c r="W26" i="164"/>
  <c r="Z26" i="164"/>
  <c r="Y26" i="164"/>
  <c r="AW26" i="164"/>
  <c r="Y28" i="164"/>
  <c r="W29" i="164"/>
  <c r="AB32" i="164"/>
  <c r="X32" i="164"/>
  <c r="AA32" i="164"/>
  <c r="W32" i="164"/>
  <c r="Y33" i="164"/>
  <c r="X33" i="164"/>
  <c r="AA34" i="164"/>
  <c r="W34" i="164"/>
  <c r="Z34" i="164"/>
  <c r="Y34" i="164"/>
  <c r="AW34" i="164"/>
  <c r="AB35" i="164"/>
  <c r="AG42" i="164"/>
  <c r="AG38" i="164"/>
  <c r="AG45" i="164"/>
  <c r="AG39" i="164"/>
  <c r="AG44" i="164"/>
  <c r="AG43" i="164"/>
  <c r="AG40" i="164"/>
  <c r="AG41" i="164"/>
  <c r="AO42" i="164"/>
  <c r="AO38" i="164"/>
  <c r="AO45" i="164"/>
  <c r="AO39" i="164"/>
  <c r="AO44" i="164"/>
  <c r="AO43" i="164"/>
  <c r="AO40" i="164"/>
  <c r="AA10" i="164"/>
  <c r="W10" i="164"/>
  <c r="Z10" i="164"/>
  <c r="AA14" i="164"/>
  <c r="W14" i="164"/>
  <c r="Z14" i="164"/>
  <c r="AB15" i="164"/>
  <c r="X15" i="164"/>
  <c r="AA15" i="164"/>
  <c r="W15" i="164"/>
  <c r="AA18" i="164"/>
  <c r="W18" i="164"/>
  <c r="Z18" i="164"/>
  <c r="AA22" i="164"/>
  <c r="W22" i="164"/>
  <c r="Z22" i="164"/>
  <c r="AB23" i="164"/>
  <c r="X23" i="164"/>
  <c r="AA23" i="164"/>
  <c r="W23" i="164"/>
  <c r="AB31" i="164"/>
  <c r="X31" i="164"/>
  <c r="AA31" i="164"/>
  <c r="W31" i="164"/>
  <c r="Z31" i="164"/>
  <c r="Y6" i="164"/>
  <c r="AH45" i="164"/>
  <c r="AH39" i="164"/>
  <c r="AH44" i="164"/>
  <c r="AH43" i="164"/>
  <c r="AH40" i="164"/>
  <c r="AH41" i="164"/>
  <c r="AH42" i="164"/>
  <c r="AH38" i="164"/>
  <c r="AL45" i="164"/>
  <c r="AL39" i="164"/>
  <c r="AL44" i="164"/>
  <c r="AL43" i="164"/>
  <c r="AL40" i="164"/>
  <c r="AL41" i="164"/>
  <c r="AL42" i="164"/>
  <c r="AL38" i="164"/>
  <c r="AP45" i="164"/>
  <c r="AP39" i="164"/>
  <c r="AP44" i="164"/>
  <c r="AP43" i="164"/>
  <c r="AP40" i="164"/>
  <c r="AP41" i="164"/>
  <c r="AP42" i="164"/>
  <c r="AP38" i="164"/>
  <c r="AT45" i="164"/>
  <c r="AT39" i="164"/>
  <c r="AT44" i="164"/>
  <c r="AT43" i="164"/>
  <c r="AT40" i="164"/>
  <c r="AT41" i="164"/>
  <c r="Z7" i="164"/>
  <c r="W8" i="164"/>
  <c r="Z6" i="164"/>
  <c r="AI44" i="164"/>
  <c r="AI43" i="164"/>
  <c r="AI40" i="164"/>
  <c r="AI41" i="164"/>
  <c r="AI42" i="164"/>
  <c r="AI38" i="164"/>
  <c r="AI39" i="164"/>
  <c r="AM44" i="164"/>
  <c r="AM43" i="164"/>
  <c r="AM40" i="164"/>
  <c r="AM41" i="164"/>
  <c r="AM42" i="164"/>
  <c r="AM38" i="164"/>
  <c r="AM39" i="164"/>
  <c r="AM45" i="164"/>
  <c r="AQ44" i="164"/>
  <c r="AQ43" i="164"/>
  <c r="AQ40" i="164"/>
  <c r="AQ41" i="164"/>
  <c r="AQ42" i="164"/>
  <c r="AQ38" i="164"/>
  <c r="AQ45" i="164"/>
  <c r="AU44" i="164"/>
  <c r="AU43" i="164"/>
  <c r="AU40" i="164"/>
  <c r="AU41" i="164"/>
  <c r="AU42" i="164"/>
  <c r="AU38" i="164"/>
  <c r="AU45" i="164"/>
  <c r="AU39" i="164"/>
  <c r="W7" i="164"/>
  <c r="AA7" i="164"/>
  <c r="X8" i="164"/>
  <c r="Z9" i="164"/>
  <c r="Y9" i="164"/>
  <c r="AW9" i="164"/>
  <c r="X13" i="164"/>
  <c r="Z13" i="164"/>
  <c r="Y13" i="164"/>
  <c r="AW13" i="164"/>
  <c r="Y15" i="164"/>
  <c r="Z17" i="164"/>
  <c r="Y17" i="164"/>
  <c r="AW17" i="164"/>
  <c r="Y19" i="164"/>
  <c r="Z21" i="164"/>
  <c r="Y21" i="164"/>
  <c r="AW21" i="164"/>
  <c r="Y23" i="164"/>
  <c r="Z25" i="164"/>
  <c r="X26" i="164"/>
  <c r="AB27" i="164"/>
  <c r="X27" i="164"/>
  <c r="AA27" i="164"/>
  <c r="W27" i="164"/>
  <c r="Z27" i="164"/>
  <c r="AW33" i="164"/>
  <c r="X34" i="164"/>
  <c r="AT38" i="164"/>
  <c r="AT42" i="164"/>
  <c r="AB6" i="164"/>
  <c r="AS42" i="164"/>
  <c r="AS38" i="164"/>
  <c r="AS45" i="164"/>
  <c r="AS39" i="164"/>
  <c r="AS44" i="164"/>
  <c r="AS43" i="164"/>
  <c r="AS40" i="164"/>
  <c r="AS41" i="164"/>
  <c r="Y7" i="164"/>
  <c r="Y10" i="164"/>
  <c r="AB11" i="164"/>
  <c r="X11" i="164"/>
  <c r="AA11" i="164"/>
  <c r="W11" i="164"/>
  <c r="AW18" i="164"/>
  <c r="Y22" i="164"/>
  <c r="AW22" i="164"/>
  <c r="AO41" i="164"/>
  <c r="AA8" i="164"/>
  <c r="W6" i="164"/>
  <c r="AA6" i="164"/>
  <c r="AE44" i="164"/>
  <c r="AE43" i="164"/>
  <c r="AE40" i="164"/>
  <c r="AE41" i="164"/>
  <c r="AE42" i="164"/>
  <c r="AE45" i="164"/>
  <c r="AJ41" i="164"/>
  <c r="AJ42" i="164"/>
  <c r="AJ38" i="164"/>
  <c r="AJ45" i="164"/>
  <c r="AJ39" i="164"/>
  <c r="AJ44" i="164"/>
  <c r="AN41" i="164"/>
  <c r="AN42" i="164"/>
  <c r="AN38" i="164"/>
  <c r="AN45" i="164"/>
  <c r="AN39" i="164"/>
  <c r="AN44" i="164"/>
  <c r="AN43" i="164"/>
  <c r="AN40" i="164"/>
  <c r="AR41" i="164"/>
  <c r="AR42" i="164"/>
  <c r="AR38" i="164"/>
  <c r="AR45" i="164"/>
  <c r="AR39" i="164"/>
  <c r="AR44" i="164"/>
  <c r="AR43" i="164"/>
  <c r="AR40" i="164"/>
  <c r="AV41" i="164"/>
  <c r="AV42" i="164"/>
  <c r="AV38" i="164"/>
  <c r="AV45" i="164"/>
  <c r="AV39" i="164"/>
  <c r="AV43" i="164"/>
  <c r="AV40" i="164"/>
  <c r="X7" i="164"/>
  <c r="X10" i="164"/>
  <c r="Z11" i="164"/>
  <c r="AW11" i="164"/>
  <c r="Y12" i="164"/>
  <c r="AB12" i="164"/>
  <c r="X12" i="164"/>
  <c r="X14" i="164"/>
  <c r="Z15" i="164"/>
  <c r="AW15" i="164"/>
  <c r="AB16" i="164"/>
  <c r="X16" i="164"/>
  <c r="X18" i="164"/>
  <c r="Z19" i="164"/>
  <c r="AW19" i="164"/>
  <c r="AB20" i="164"/>
  <c r="X20" i="164"/>
  <c r="X22" i="164"/>
  <c r="Z23" i="164"/>
  <c r="AW23" i="164"/>
  <c r="AB24" i="164"/>
  <c r="X24" i="164"/>
  <c r="AB28" i="164"/>
  <c r="X28" i="164"/>
  <c r="AA28" i="164"/>
  <c r="W28" i="164"/>
  <c r="AB29" i="164"/>
  <c r="X29" i="164"/>
  <c r="AA30" i="164"/>
  <c r="W30" i="164"/>
  <c r="Z30" i="164"/>
  <c r="Y30" i="164"/>
  <c r="AW30" i="164"/>
  <c r="AW31" i="164"/>
  <c r="AA35" i="164"/>
  <c r="W35" i="164"/>
  <c r="AA36" i="164"/>
  <c r="W36" i="164"/>
  <c r="Z36" i="164"/>
  <c r="X36" i="164"/>
  <c r="AB36" i="164"/>
  <c r="AW36" i="164"/>
  <c r="AQ39" i="164"/>
  <c r="AI45" i="164"/>
  <c r="AW25" i="164"/>
  <c r="AW29" i="164"/>
  <c r="AB33" i="164"/>
  <c r="Z35" i="164"/>
  <c r="AA37" i="164"/>
  <c r="W37" i="164"/>
  <c r="Z37" i="164"/>
  <c r="Y37" i="164"/>
  <c r="AD37" i="164" s="1"/>
  <c r="AW37" i="164"/>
  <c r="AW16" i="164"/>
  <c r="AW20" i="164"/>
  <c r="AW24" i="164"/>
  <c r="Y25" i="164"/>
  <c r="AW28" i="164"/>
  <c r="Y29" i="164"/>
  <c r="AW32" i="164"/>
  <c r="AW35" i="164"/>
  <c r="X35" i="164"/>
  <c r="AE44" i="163"/>
  <c r="AE43" i="163"/>
  <c r="AE40" i="163"/>
  <c r="AE41" i="163"/>
  <c r="AE42" i="163"/>
  <c r="AE45" i="163"/>
  <c r="AR41" i="163"/>
  <c r="AR42" i="163"/>
  <c r="AR38" i="163"/>
  <c r="AR45" i="163"/>
  <c r="AR39" i="163"/>
  <c r="AR44" i="163"/>
  <c r="AR43" i="163"/>
  <c r="AR40" i="163"/>
  <c r="Y8" i="163"/>
  <c r="X6" i="163"/>
  <c r="AG42" i="163"/>
  <c r="AG38" i="163"/>
  <c r="AG45" i="163"/>
  <c r="AG39" i="163"/>
  <c r="AG44" i="163"/>
  <c r="AG43" i="163"/>
  <c r="AG40" i="163"/>
  <c r="AG41" i="163"/>
  <c r="AK42" i="163"/>
  <c r="AK38" i="163"/>
  <c r="AK45" i="163"/>
  <c r="AK39" i="163"/>
  <c r="AK44" i="163"/>
  <c r="AK43" i="163"/>
  <c r="AK40" i="163"/>
  <c r="AK41" i="163"/>
  <c r="AO42" i="163"/>
  <c r="AO38" i="163"/>
  <c r="AO45" i="163"/>
  <c r="AO39" i="163"/>
  <c r="AO44" i="163"/>
  <c r="AO43" i="163"/>
  <c r="AO40" i="163"/>
  <c r="AO41" i="163"/>
  <c r="AS42" i="163"/>
  <c r="AS38" i="163"/>
  <c r="AS45" i="163"/>
  <c r="AS39" i="163"/>
  <c r="AS44" i="163"/>
  <c r="AS43" i="163"/>
  <c r="AS40" i="163"/>
  <c r="AS41" i="163"/>
  <c r="AW6" i="163"/>
  <c r="Y7" i="163"/>
  <c r="Z8" i="163"/>
  <c r="W9" i="163"/>
  <c r="AA9" i="163"/>
  <c r="X10" i="163"/>
  <c r="Y11" i="163"/>
  <c r="Z12" i="163"/>
  <c r="W13" i="163"/>
  <c r="AA13" i="163"/>
  <c r="X14" i="163"/>
  <c r="AB14" i="163"/>
  <c r="Y15" i="163"/>
  <c r="Z16" i="163"/>
  <c r="W17" i="163"/>
  <c r="AA17" i="163"/>
  <c r="X18" i="163"/>
  <c r="AB18" i="163"/>
  <c r="Y19" i="163"/>
  <c r="Z20" i="163"/>
  <c r="W21" i="163"/>
  <c r="AA21" i="163"/>
  <c r="X22" i="163"/>
  <c r="AB22" i="163"/>
  <c r="Y23" i="163"/>
  <c r="Z24" i="163"/>
  <c r="W25" i="163"/>
  <c r="AA25" i="163"/>
  <c r="X26" i="163"/>
  <c r="AB26" i="163"/>
  <c r="Y27" i="163"/>
  <c r="Z28" i="163"/>
  <c r="W29" i="163"/>
  <c r="AA29" i="163"/>
  <c r="X30" i="163"/>
  <c r="AW30" i="163"/>
  <c r="Y31" i="163"/>
  <c r="Z32" i="163"/>
  <c r="W33" i="163"/>
  <c r="AA33" i="163"/>
  <c r="X34" i="163"/>
  <c r="AB34" i="163"/>
  <c r="AW34" i="163"/>
  <c r="Y35" i="163"/>
  <c r="AH45" i="163"/>
  <c r="AH39" i="163"/>
  <c r="AH44" i="163"/>
  <c r="AH43" i="163"/>
  <c r="AH40" i="163"/>
  <c r="AH41" i="163"/>
  <c r="AH42" i="163"/>
  <c r="AH38" i="163"/>
  <c r="AL45" i="163"/>
  <c r="AL39" i="163"/>
  <c r="AL44" i="163"/>
  <c r="AL43" i="163"/>
  <c r="AL40" i="163"/>
  <c r="AL41" i="163"/>
  <c r="AL42" i="163"/>
  <c r="AL38" i="163"/>
  <c r="AP45" i="163"/>
  <c r="AP39" i="163"/>
  <c r="AP44" i="163"/>
  <c r="AP43" i="163"/>
  <c r="AP40" i="163"/>
  <c r="AP41" i="163"/>
  <c r="AP42" i="163"/>
  <c r="AP38" i="163"/>
  <c r="AT45" i="163"/>
  <c r="AT39" i="163"/>
  <c r="AT44" i="163"/>
  <c r="AT43" i="163"/>
  <c r="AT40" i="163"/>
  <c r="AT41" i="163"/>
  <c r="AT42" i="163"/>
  <c r="AT38" i="163"/>
  <c r="Z7" i="163"/>
  <c r="W8" i="163"/>
  <c r="AA8" i="163"/>
  <c r="X9" i="163"/>
  <c r="Z11" i="163"/>
  <c r="W12" i="163"/>
  <c r="AA12" i="163"/>
  <c r="X13" i="163"/>
  <c r="Z15" i="163"/>
  <c r="W16" i="163"/>
  <c r="AA16" i="163"/>
  <c r="X17" i="163"/>
  <c r="Z19" i="163"/>
  <c r="W20" i="163"/>
  <c r="AA20" i="163"/>
  <c r="X21" i="163"/>
  <c r="Z23" i="163"/>
  <c r="W24" i="163"/>
  <c r="AA24" i="163"/>
  <c r="X25" i="163"/>
  <c r="Z27" i="163"/>
  <c r="W28" i="163"/>
  <c r="AA28" i="163"/>
  <c r="X29" i="163"/>
  <c r="Z31" i="163"/>
  <c r="W32" i="163"/>
  <c r="AA32" i="163"/>
  <c r="X33" i="163"/>
  <c r="Z35" i="163"/>
  <c r="AJ41" i="163"/>
  <c r="AJ42" i="163"/>
  <c r="AJ38" i="163"/>
  <c r="AJ45" i="163"/>
  <c r="AJ39" i="163"/>
  <c r="AJ44" i="163"/>
  <c r="AJ43" i="163"/>
  <c r="AJ40" i="163"/>
  <c r="AV41" i="163"/>
  <c r="AV42" i="163"/>
  <c r="AV38" i="163"/>
  <c r="AV45" i="163"/>
  <c r="AV39" i="163"/>
  <c r="AV44" i="163"/>
  <c r="AV43" i="163"/>
  <c r="AV40" i="163"/>
  <c r="AB7" i="163"/>
  <c r="AW11" i="163"/>
  <c r="AB15" i="163"/>
  <c r="Z6" i="163"/>
  <c r="AI44" i="163"/>
  <c r="AI43" i="163"/>
  <c r="AI40" i="163"/>
  <c r="AI41" i="163"/>
  <c r="AI42" i="163"/>
  <c r="AI38" i="163"/>
  <c r="AI45" i="163"/>
  <c r="AI39" i="163"/>
  <c r="AM44" i="163"/>
  <c r="AM43" i="163"/>
  <c r="AM40" i="163"/>
  <c r="AM41" i="163"/>
  <c r="AM42" i="163"/>
  <c r="AM38" i="163"/>
  <c r="AM45" i="163"/>
  <c r="AM39" i="163"/>
  <c r="AQ44" i="163"/>
  <c r="AQ43" i="163"/>
  <c r="AQ40" i="163"/>
  <c r="AQ41" i="163"/>
  <c r="AQ42" i="163"/>
  <c r="AQ38" i="163"/>
  <c r="AQ45" i="163"/>
  <c r="AQ39" i="163"/>
  <c r="AU44" i="163"/>
  <c r="AU43" i="163"/>
  <c r="AU40" i="163"/>
  <c r="AU41" i="163"/>
  <c r="AU42" i="163"/>
  <c r="AU38" i="163"/>
  <c r="AU45" i="163"/>
  <c r="AU39" i="163"/>
  <c r="W7" i="163"/>
  <c r="AA7" i="163"/>
  <c r="X8" i="163"/>
  <c r="W11" i="163"/>
  <c r="AA11" i="163"/>
  <c r="X12" i="163"/>
  <c r="W15" i="163"/>
  <c r="AA15" i="163"/>
  <c r="X16" i="163"/>
  <c r="Z18" i="163"/>
  <c r="W19" i="163"/>
  <c r="AA19" i="163"/>
  <c r="X20" i="163"/>
  <c r="W23" i="163"/>
  <c r="AA23" i="163"/>
  <c r="X24" i="163"/>
  <c r="W27" i="163"/>
  <c r="AA27" i="163"/>
  <c r="X28" i="163"/>
  <c r="W31" i="163"/>
  <c r="AA31" i="163"/>
  <c r="X32" i="163"/>
  <c r="AW35" i="163"/>
  <c r="AN41" i="163"/>
  <c r="AN42" i="163"/>
  <c r="AN38" i="163"/>
  <c r="AN45" i="163"/>
  <c r="AN39" i="163"/>
  <c r="AN44" i="163"/>
  <c r="AN43" i="163"/>
  <c r="AN40" i="163"/>
  <c r="X15" i="163"/>
  <c r="W18" i="163"/>
  <c r="X35" i="163"/>
  <c r="AA36" i="163"/>
  <c r="W36" i="163"/>
  <c r="AB36" i="163"/>
  <c r="X36" i="163"/>
  <c r="AW36" i="163"/>
  <c r="X37" i="163"/>
  <c r="AB37" i="163"/>
  <c r="Z37" i="163"/>
  <c r="AK42" i="162"/>
  <c r="AK38" i="162"/>
  <c r="AK45" i="162"/>
  <c r="AK39" i="162"/>
  <c r="AK44" i="162"/>
  <c r="AK43" i="162"/>
  <c r="AK40" i="162"/>
  <c r="AK41" i="162"/>
  <c r="AW6" i="162"/>
  <c r="AW22" i="162"/>
  <c r="AA30" i="162"/>
  <c r="W30" i="162"/>
  <c r="Z30" i="162"/>
  <c r="Y30" i="162"/>
  <c r="AA35" i="162"/>
  <c r="W35" i="162"/>
  <c r="AA36" i="162"/>
  <c r="W36" i="162"/>
  <c r="Z36" i="162"/>
  <c r="X36" i="162"/>
  <c r="AB36" i="162"/>
  <c r="AW36" i="162"/>
  <c r="AJ43" i="162"/>
  <c r="Y6" i="162"/>
  <c r="AH45" i="162"/>
  <c r="AH39" i="162"/>
  <c r="AH44" i="162"/>
  <c r="AH43" i="162"/>
  <c r="AH40" i="162"/>
  <c r="AH41" i="162"/>
  <c r="AH42" i="162"/>
  <c r="AH38" i="162"/>
  <c r="AL45" i="162"/>
  <c r="AL39" i="162"/>
  <c r="AL44" i="162"/>
  <c r="AL43" i="162"/>
  <c r="AL40" i="162"/>
  <c r="AL41" i="162"/>
  <c r="AL42" i="162"/>
  <c r="AL38" i="162"/>
  <c r="AP45" i="162"/>
  <c r="AP39" i="162"/>
  <c r="AP44" i="162"/>
  <c r="AP43" i="162"/>
  <c r="AP40" i="162"/>
  <c r="AP41" i="162"/>
  <c r="AP42" i="162"/>
  <c r="AP38" i="162"/>
  <c r="AT45" i="162"/>
  <c r="AT39" i="162"/>
  <c r="AT44" i="162"/>
  <c r="AT43" i="162"/>
  <c r="AT40" i="162"/>
  <c r="AT41" i="162"/>
  <c r="Z7" i="162"/>
  <c r="W8" i="162"/>
  <c r="AA8" i="162"/>
  <c r="X9" i="162"/>
  <c r="AB9" i="162"/>
  <c r="AB11" i="162"/>
  <c r="X11" i="162"/>
  <c r="Z11" i="162"/>
  <c r="Z13" i="162"/>
  <c r="AB13" i="162"/>
  <c r="X13" i="162"/>
  <c r="AB15" i="162"/>
  <c r="X15" i="162"/>
  <c r="Z15" i="162"/>
  <c r="AA17" i="162"/>
  <c r="Z21" i="162"/>
  <c r="AB23" i="162"/>
  <c r="X23" i="162"/>
  <c r="AA23" i="162"/>
  <c r="W23" i="162"/>
  <c r="Z23" i="162"/>
  <c r="AA25" i="162"/>
  <c r="Z29" i="162"/>
  <c r="X30" i="162"/>
  <c r="AB31" i="162"/>
  <c r="X31" i="162"/>
  <c r="AA31" i="162"/>
  <c r="W31" i="162"/>
  <c r="Z31" i="162"/>
  <c r="AA33" i="162"/>
  <c r="AB6" i="162"/>
  <c r="AO42" i="162"/>
  <c r="AO38" i="162"/>
  <c r="AO45" i="162"/>
  <c r="AO39" i="162"/>
  <c r="AO44" i="162"/>
  <c r="AO43" i="162"/>
  <c r="AO40" i="162"/>
  <c r="Z8" i="162"/>
  <c r="AA9" i="162"/>
  <c r="AA22" i="162"/>
  <c r="W22" i="162"/>
  <c r="Z22" i="162"/>
  <c r="Y22" i="162"/>
  <c r="AW30" i="162"/>
  <c r="AO41" i="162"/>
  <c r="AI44" i="162"/>
  <c r="AI43" i="162"/>
  <c r="AI40" i="162"/>
  <c r="AI41" i="162"/>
  <c r="AI42" i="162"/>
  <c r="AI38" i="162"/>
  <c r="AI39" i="162"/>
  <c r="AM44" i="162"/>
  <c r="AM43" i="162"/>
  <c r="AM40" i="162"/>
  <c r="AM41" i="162"/>
  <c r="AM42" i="162"/>
  <c r="AM38" i="162"/>
  <c r="AM39" i="162"/>
  <c r="AM45" i="162"/>
  <c r="AQ44" i="162"/>
  <c r="AQ43" i="162"/>
  <c r="AQ40" i="162"/>
  <c r="AQ41" i="162"/>
  <c r="AQ42" i="162"/>
  <c r="AQ38" i="162"/>
  <c r="AQ45" i="162"/>
  <c r="AU44" i="162"/>
  <c r="AU43" i="162"/>
  <c r="AU40" i="162"/>
  <c r="AU41" i="162"/>
  <c r="AU42" i="162"/>
  <c r="AU38" i="162"/>
  <c r="AU45" i="162"/>
  <c r="AU39" i="162"/>
  <c r="W7" i="162"/>
  <c r="AA7" i="162"/>
  <c r="X8" i="162"/>
  <c r="AW8" i="162"/>
  <c r="Y10" i="162"/>
  <c r="AW10" i="162"/>
  <c r="Y12" i="162"/>
  <c r="AA12" i="162"/>
  <c r="W12" i="162"/>
  <c r="AW12" i="162"/>
  <c r="AA14" i="162"/>
  <c r="W14" i="162"/>
  <c r="Y14" i="162"/>
  <c r="AW14" i="162"/>
  <c r="AB16" i="162"/>
  <c r="X16" i="162"/>
  <c r="AA18" i="162"/>
  <c r="W18" i="162"/>
  <c r="Z18" i="162"/>
  <c r="Y18" i="162"/>
  <c r="AW18" i="162"/>
  <c r="Y20" i="162"/>
  <c r="W21" i="162"/>
  <c r="AB21" i="162"/>
  <c r="AB22" i="162"/>
  <c r="AB24" i="162"/>
  <c r="X24" i="162"/>
  <c r="AA26" i="162"/>
  <c r="W26" i="162"/>
  <c r="Z26" i="162"/>
  <c r="Y26" i="162"/>
  <c r="AW26" i="162"/>
  <c r="Y28" i="162"/>
  <c r="W29" i="162"/>
  <c r="AB29" i="162"/>
  <c r="AB30" i="162"/>
  <c r="AB32" i="162"/>
  <c r="X32" i="162"/>
  <c r="AA34" i="162"/>
  <c r="W34" i="162"/>
  <c r="Z34" i="162"/>
  <c r="Y34" i="162"/>
  <c r="AW34" i="162"/>
  <c r="AB35" i="162"/>
  <c r="Y36" i="162"/>
  <c r="AT38" i="162"/>
  <c r="AT42" i="162"/>
  <c r="AG42" i="162"/>
  <c r="AG38" i="162"/>
  <c r="AG45" i="162"/>
  <c r="AG39" i="162"/>
  <c r="AG44" i="162"/>
  <c r="AG43" i="162"/>
  <c r="AG40" i="162"/>
  <c r="AG41" i="162"/>
  <c r="AS42" i="162"/>
  <c r="AS38" i="162"/>
  <c r="AS45" i="162"/>
  <c r="AS39" i="162"/>
  <c r="AS44" i="162"/>
  <c r="AS43" i="162"/>
  <c r="AS40" i="162"/>
  <c r="AS41" i="162"/>
  <c r="Y7" i="162"/>
  <c r="AB20" i="162"/>
  <c r="X20" i="162"/>
  <c r="AB28" i="162"/>
  <c r="X28" i="162"/>
  <c r="W6" i="162"/>
  <c r="AA6" i="162"/>
  <c r="AE44" i="162"/>
  <c r="AE43" i="162"/>
  <c r="AE40" i="162"/>
  <c r="AE41" i="162"/>
  <c r="AE42" i="162"/>
  <c r="AE45" i="162"/>
  <c r="AJ41" i="162"/>
  <c r="AJ42" i="162"/>
  <c r="AJ38" i="162"/>
  <c r="AJ45" i="162"/>
  <c r="AJ39" i="162"/>
  <c r="AJ44" i="162"/>
  <c r="AN41" i="162"/>
  <c r="AN42" i="162"/>
  <c r="AN38" i="162"/>
  <c r="AN45" i="162"/>
  <c r="AN39" i="162"/>
  <c r="AN44" i="162"/>
  <c r="AN43" i="162"/>
  <c r="AN40" i="162"/>
  <c r="AR41" i="162"/>
  <c r="AR42" i="162"/>
  <c r="AR38" i="162"/>
  <c r="AR45" i="162"/>
  <c r="AR39" i="162"/>
  <c r="AR44" i="162"/>
  <c r="AR43" i="162"/>
  <c r="AR40" i="162"/>
  <c r="AV41" i="162"/>
  <c r="AV42" i="162"/>
  <c r="AV38" i="162"/>
  <c r="AV45" i="162"/>
  <c r="AV39" i="162"/>
  <c r="AV43" i="162"/>
  <c r="AV40" i="162"/>
  <c r="X7" i="162"/>
  <c r="W10" i="162"/>
  <c r="AB10" i="162"/>
  <c r="AB12" i="162"/>
  <c r="AB14" i="162"/>
  <c r="Z17" i="162"/>
  <c r="X18" i="162"/>
  <c r="AB19" i="162"/>
  <c r="X19" i="162"/>
  <c r="AA19" i="162"/>
  <c r="W19" i="162"/>
  <c r="Z19" i="162"/>
  <c r="Z20" i="162"/>
  <c r="AA21" i="162"/>
  <c r="Z25" i="162"/>
  <c r="X26" i="162"/>
  <c r="AB27" i="162"/>
  <c r="X27" i="162"/>
  <c r="AA27" i="162"/>
  <c r="W27" i="162"/>
  <c r="Z27" i="162"/>
  <c r="Z28" i="162"/>
  <c r="AA29" i="162"/>
  <c r="Z33" i="162"/>
  <c r="X34" i="162"/>
  <c r="Y35" i="162"/>
  <c r="AQ39" i="162"/>
  <c r="AI45" i="162"/>
  <c r="W16" i="162"/>
  <c r="AA16" i="162"/>
  <c r="X17" i="162"/>
  <c r="AW17" i="162"/>
  <c r="W20" i="162"/>
  <c r="AA20" i="162"/>
  <c r="X21" i="162"/>
  <c r="AW21" i="162"/>
  <c r="W24" i="162"/>
  <c r="AA24" i="162"/>
  <c r="X25" i="162"/>
  <c r="AW25" i="162"/>
  <c r="W28" i="162"/>
  <c r="AA28" i="162"/>
  <c r="X29" i="162"/>
  <c r="AW29" i="162"/>
  <c r="W32" i="162"/>
  <c r="AA32" i="162"/>
  <c r="X33" i="162"/>
  <c r="AW33" i="162"/>
  <c r="Z35" i="162"/>
  <c r="AA37" i="162"/>
  <c r="W37" i="162"/>
  <c r="Z37" i="162"/>
  <c r="Y37" i="162"/>
  <c r="AW37" i="162"/>
  <c r="AW16" i="162"/>
  <c r="AW20" i="162"/>
  <c r="AW24" i="162"/>
  <c r="AW28" i="162"/>
  <c r="AW32" i="162"/>
  <c r="AW35" i="162"/>
  <c r="X35" i="162"/>
  <c r="AB37" i="162"/>
  <c r="AA6" i="161"/>
  <c r="AG42" i="161"/>
  <c r="AG38" i="161"/>
  <c r="AG45" i="161"/>
  <c r="AG39" i="161"/>
  <c r="AG44" i="161"/>
  <c r="AG43" i="161"/>
  <c r="AG40" i="161"/>
  <c r="Y6" i="161"/>
  <c r="AG41" i="161"/>
  <c r="AK42" i="161"/>
  <c r="AK38" i="161"/>
  <c r="AK45" i="161"/>
  <c r="AK39" i="161"/>
  <c r="AK44" i="161"/>
  <c r="AK43" i="161"/>
  <c r="AK40" i="161"/>
  <c r="AK41" i="161"/>
  <c r="AO42" i="161"/>
  <c r="AO38" i="161"/>
  <c r="AO45" i="161"/>
  <c r="AO39" i="161"/>
  <c r="AO44" i="161"/>
  <c r="AO43" i="161"/>
  <c r="AO40" i="161"/>
  <c r="AS42" i="161"/>
  <c r="AS38" i="161"/>
  <c r="AS45" i="161"/>
  <c r="AS39" i="161"/>
  <c r="AS44" i="161"/>
  <c r="AS43" i="161"/>
  <c r="AS40" i="161"/>
  <c r="AS41" i="161"/>
  <c r="AW6" i="161"/>
  <c r="Z7" i="161"/>
  <c r="AW7" i="161"/>
  <c r="X10" i="161"/>
  <c r="X11" i="161"/>
  <c r="AW13" i="161"/>
  <c r="X15" i="161"/>
  <c r="Z15" i="161"/>
  <c r="Y15" i="161"/>
  <c r="AW15" i="161"/>
  <c r="Y17" i="161"/>
  <c r="X19" i="161"/>
  <c r="Z19" i="161"/>
  <c r="Y19" i="161"/>
  <c r="AW19" i="161"/>
  <c r="Y21" i="161"/>
  <c r="X23" i="161"/>
  <c r="Z23" i="161"/>
  <c r="Y23" i="161"/>
  <c r="AW23" i="161"/>
  <c r="Y25" i="161"/>
  <c r="X27" i="161"/>
  <c r="Z27" i="161"/>
  <c r="Y27" i="161"/>
  <c r="AW27" i="161"/>
  <c r="X31" i="161"/>
  <c r="AB34" i="161"/>
  <c r="X34" i="161"/>
  <c r="AJ40" i="161"/>
  <c r="AE44" i="161"/>
  <c r="AE43" i="161"/>
  <c r="AE40" i="161"/>
  <c r="AE41" i="161"/>
  <c r="AE42" i="161"/>
  <c r="AE45" i="161"/>
  <c r="AB9" i="161"/>
  <c r="X9" i="161"/>
  <c r="AA12" i="161"/>
  <c r="W12" i="161"/>
  <c r="AW12" i="161"/>
  <c r="AB20" i="161"/>
  <c r="AB28" i="161"/>
  <c r="AA37" i="161"/>
  <c r="W37" i="161"/>
  <c r="Z37" i="161"/>
  <c r="X37" i="161"/>
  <c r="AB37" i="161"/>
  <c r="AW37" i="161"/>
  <c r="W6" i="161"/>
  <c r="AH42" i="161"/>
  <c r="AL42" i="161"/>
  <c r="AT38" i="161"/>
  <c r="W7" i="161"/>
  <c r="AB7" i="161"/>
  <c r="AA8" i="161"/>
  <c r="W8" i="161"/>
  <c r="AW8" i="161"/>
  <c r="Z9" i="161"/>
  <c r="Z10" i="161"/>
  <c r="Y12" i="161"/>
  <c r="AB13" i="161"/>
  <c r="X13" i="161"/>
  <c r="AB14" i="161"/>
  <c r="AA15" i="161"/>
  <c r="AW17" i="161"/>
  <c r="AB18" i="161"/>
  <c r="X18" i="161"/>
  <c r="AA19" i="161"/>
  <c r="AW21" i="161"/>
  <c r="AB22" i="161"/>
  <c r="X22" i="161"/>
  <c r="AA23" i="161"/>
  <c r="AW25" i="161"/>
  <c r="AB26" i="161"/>
  <c r="X26" i="161"/>
  <c r="AA27" i="161"/>
  <c r="AW29" i="161"/>
  <c r="AB30" i="161"/>
  <c r="X30" i="161"/>
  <c r="Y37" i="161"/>
  <c r="AJ41" i="161"/>
  <c r="AJ42" i="161"/>
  <c r="AJ38" i="161"/>
  <c r="AJ45" i="161"/>
  <c r="AJ39" i="161"/>
  <c r="AJ44" i="161"/>
  <c r="AN41" i="161"/>
  <c r="AN42" i="161"/>
  <c r="AN38" i="161"/>
  <c r="AN45" i="161"/>
  <c r="AN44" i="161"/>
  <c r="AN43" i="161"/>
  <c r="AN40" i="161"/>
  <c r="AR41" i="161"/>
  <c r="AR42" i="161"/>
  <c r="AR38" i="161"/>
  <c r="AR45" i="161"/>
  <c r="AR44" i="161"/>
  <c r="AR43" i="161"/>
  <c r="AR40" i="161"/>
  <c r="AR39" i="161"/>
  <c r="AV41" i="161"/>
  <c r="AV42" i="161"/>
  <c r="AV38" i="161"/>
  <c r="AV45" i="161"/>
  <c r="AV43" i="161"/>
  <c r="AV40" i="161"/>
  <c r="AB11" i="161"/>
  <c r="AB33" i="161"/>
  <c r="X33" i="161"/>
  <c r="AA33" i="161"/>
  <c r="W33" i="161"/>
  <c r="Z33" i="161"/>
  <c r="X6" i="161"/>
  <c r="AI44" i="161"/>
  <c r="AI43" i="161"/>
  <c r="AI40" i="161"/>
  <c r="AI41" i="161"/>
  <c r="AI42" i="161"/>
  <c r="AI39" i="161"/>
  <c r="AM44" i="161"/>
  <c r="AM43" i="161"/>
  <c r="AM40" i="161"/>
  <c r="AM41" i="161"/>
  <c r="AM42" i="161"/>
  <c r="AM39" i="161"/>
  <c r="AM38" i="161"/>
  <c r="AM45" i="161"/>
  <c r="AQ44" i="161"/>
  <c r="AQ43" i="161"/>
  <c r="AQ40" i="161"/>
  <c r="AQ41" i="161"/>
  <c r="AQ42" i="161"/>
  <c r="AQ45" i="161"/>
  <c r="AQ39" i="161"/>
  <c r="AU44" i="161"/>
  <c r="AU43" i="161"/>
  <c r="AU40" i="161"/>
  <c r="AU41" i="161"/>
  <c r="AU42" i="161"/>
  <c r="AU45" i="161"/>
  <c r="AU39" i="161"/>
  <c r="AU38" i="161"/>
  <c r="AA9" i="161"/>
  <c r="AW9" i="161"/>
  <c r="AW10" i="161"/>
  <c r="Z11" i="161"/>
  <c r="AW11" i="161"/>
  <c r="Z12" i="161"/>
  <c r="AA16" i="161"/>
  <c r="W16" i="161"/>
  <c r="Z16" i="161"/>
  <c r="AW16" i="161"/>
  <c r="AB17" i="161"/>
  <c r="X17" i="161"/>
  <c r="AA17" i="161"/>
  <c r="W17" i="161"/>
  <c r="AA20" i="161"/>
  <c r="W20" i="161"/>
  <c r="Z20" i="161"/>
  <c r="AW20" i="161"/>
  <c r="AB21" i="161"/>
  <c r="X21" i="161"/>
  <c r="AA21" i="161"/>
  <c r="W21" i="161"/>
  <c r="AA24" i="161"/>
  <c r="W24" i="161"/>
  <c r="Z24" i="161"/>
  <c r="AW24" i="161"/>
  <c r="AB25" i="161"/>
  <c r="X25" i="161"/>
  <c r="AA25" i="161"/>
  <c r="W25" i="161"/>
  <c r="AA28" i="161"/>
  <c r="W28" i="161"/>
  <c r="Z28" i="161"/>
  <c r="AW28" i="161"/>
  <c r="AB29" i="161"/>
  <c r="X29" i="161"/>
  <c r="AA29" i="161"/>
  <c r="W29" i="161"/>
  <c r="W30" i="161"/>
  <c r="AA32" i="161"/>
  <c r="W32" i="161"/>
  <c r="Z32" i="161"/>
  <c r="Y32" i="161"/>
  <c r="AW32" i="161"/>
  <c r="AW33" i="161"/>
  <c r="AA35" i="161"/>
  <c r="Y35" i="161"/>
  <c r="X35" i="161"/>
  <c r="AI38" i="161"/>
  <c r="AV39" i="161"/>
  <c r="AI45" i="161"/>
  <c r="AW31" i="161"/>
  <c r="W34" i="161"/>
  <c r="AA34" i="161"/>
  <c r="AA36" i="161"/>
  <c r="W36" i="161"/>
  <c r="Z36" i="161"/>
  <c r="AW36" i="161"/>
  <c r="AL38" i="161"/>
  <c r="AW14" i="161"/>
  <c r="AW18" i="161"/>
  <c r="AW22" i="161"/>
  <c r="AW26" i="161"/>
  <c r="AW30" i="161"/>
  <c r="Y31" i="161"/>
  <c r="AW34" i="161"/>
  <c r="AH45" i="161"/>
  <c r="AH39" i="161"/>
  <c r="AH44" i="161"/>
  <c r="AH43" i="161"/>
  <c r="AH40" i="161"/>
  <c r="AH41" i="161"/>
  <c r="AL45" i="161"/>
  <c r="AL39" i="161"/>
  <c r="AL44" i="161"/>
  <c r="AL43" i="161"/>
  <c r="AL40" i="161"/>
  <c r="AL41" i="161"/>
  <c r="AP45" i="161"/>
  <c r="AP39" i="161"/>
  <c r="AP44" i="161"/>
  <c r="AP43" i="161"/>
  <c r="AP40" i="161"/>
  <c r="AP41" i="161"/>
  <c r="AT45" i="161"/>
  <c r="AT39" i="161"/>
  <c r="AT44" i="161"/>
  <c r="AT43" i="161"/>
  <c r="AT40" i="161"/>
  <c r="AT41" i="161"/>
  <c r="Z35" i="161"/>
  <c r="AW35" i="161"/>
  <c r="AH38" i="161"/>
  <c r="AP38" i="161"/>
  <c r="AP42" i="161"/>
  <c r="AI44" i="160"/>
  <c r="AI41" i="160"/>
  <c r="AI42" i="160"/>
  <c r="AI38" i="160"/>
  <c r="AI40" i="160"/>
  <c r="AQ44" i="160"/>
  <c r="AQ41" i="160"/>
  <c r="AQ42" i="160"/>
  <c r="AQ38" i="160"/>
  <c r="AQ40" i="160"/>
  <c r="AQ45" i="160"/>
  <c r="Z10" i="160"/>
  <c r="AW16" i="160"/>
  <c r="Y17" i="160"/>
  <c r="AQ39" i="160"/>
  <c r="AQ43" i="160"/>
  <c r="AJ42" i="160"/>
  <c r="AJ38" i="160"/>
  <c r="AJ45" i="160"/>
  <c r="AJ39" i="160"/>
  <c r="AJ41" i="160"/>
  <c r="AJ44" i="160"/>
  <c r="AJ43" i="160"/>
  <c r="AV42" i="160"/>
  <c r="AV38" i="160"/>
  <c r="AV45" i="160"/>
  <c r="AV39" i="160"/>
  <c r="AV43" i="160"/>
  <c r="AV40" i="160"/>
  <c r="AV41" i="160"/>
  <c r="Y8" i="160"/>
  <c r="Z9" i="160"/>
  <c r="W10" i="160"/>
  <c r="AB11" i="160"/>
  <c r="AW11" i="160"/>
  <c r="Y12" i="160"/>
  <c r="W14" i="160"/>
  <c r="AA14" i="160"/>
  <c r="X15" i="160"/>
  <c r="AW15" i="160"/>
  <c r="Y16" i="160"/>
  <c r="Z17" i="160"/>
  <c r="X18" i="160"/>
  <c r="Y20" i="160"/>
  <c r="AW20" i="160"/>
  <c r="Y22" i="160"/>
  <c r="Z22" i="160"/>
  <c r="Y24" i="160"/>
  <c r="AW24" i="160"/>
  <c r="AB29" i="160"/>
  <c r="X29" i="160"/>
  <c r="AA31" i="160"/>
  <c r="W31" i="160"/>
  <c r="Z31" i="160"/>
  <c r="Y31" i="160"/>
  <c r="AW31" i="160"/>
  <c r="AW32" i="160"/>
  <c r="Y33" i="160"/>
  <c r="W34" i="160"/>
  <c r="AB34" i="160"/>
  <c r="AV44" i="160"/>
  <c r="AB28" i="160"/>
  <c r="X28" i="160"/>
  <c r="AA28" i="160"/>
  <c r="W28" i="160"/>
  <c r="Z28" i="160"/>
  <c r="AA6" i="160"/>
  <c r="AE44" i="160"/>
  <c r="AE41" i="160"/>
  <c r="AE42" i="160"/>
  <c r="AE45" i="160"/>
  <c r="AE43" i="160"/>
  <c r="AE40" i="160"/>
  <c r="AR42" i="160"/>
  <c r="AR38" i="160"/>
  <c r="AR45" i="160"/>
  <c r="AR39" i="160"/>
  <c r="AR44" i="160"/>
  <c r="AR41" i="160"/>
  <c r="AR43" i="160"/>
  <c r="AW7" i="160"/>
  <c r="AA10" i="160"/>
  <c r="X6" i="160"/>
  <c r="AB6" i="160"/>
  <c r="AG45" i="160"/>
  <c r="AG39" i="160"/>
  <c r="AG44" i="160"/>
  <c r="AG43" i="160"/>
  <c r="AG40" i="160"/>
  <c r="AG42" i="160"/>
  <c r="AG41" i="160"/>
  <c r="AG38" i="160"/>
  <c r="AK45" i="160"/>
  <c r="AK39" i="160"/>
  <c r="AK44" i="160"/>
  <c r="AK43" i="160"/>
  <c r="AK40" i="160"/>
  <c r="AK38" i="160"/>
  <c r="AO45" i="160"/>
  <c r="AO39" i="160"/>
  <c r="AO44" i="160"/>
  <c r="AO43" i="160"/>
  <c r="AO40" i="160"/>
  <c r="AO42" i="160"/>
  <c r="AO41" i="160"/>
  <c r="AO38" i="160"/>
  <c r="AS45" i="160"/>
  <c r="AS39" i="160"/>
  <c r="AS44" i="160"/>
  <c r="AS43" i="160"/>
  <c r="AS40" i="160"/>
  <c r="AS38" i="160"/>
  <c r="AW6" i="160"/>
  <c r="Y7" i="160"/>
  <c r="Z8" i="160"/>
  <c r="W9" i="160"/>
  <c r="AA9" i="160"/>
  <c r="X10" i="160"/>
  <c r="AW10" i="160"/>
  <c r="Y11" i="160"/>
  <c r="Z12" i="160"/>
  <c r="W13" i="160"/>
  <c r="AA13" i="160"/>
  <c r="X14" i="160"/>
  <c r="AB14" i="160"/>
  <c r="Y15" i="160"/>
  <c r="Z16" i="160"/>
  <c r="W17" i="160"/>
  <c r="AA17" i="160"/>
  <c r="AB20" i="160"/>
  <c r="X20" i="160"/>
  <c r="Z20" i="160"/>
  <c r="AB22" i="160"/>
  <c r="X22" i="160"/>
  <c r="AB24" i="160"/>
  <c r="X24" i="160"/>
  <c r="Z24" i="160"/>
  <c r="AB32" i="160"/>
  <c r="X32" i="160"/>
  <c r="AA32" i="160"/>
  <c r="W32" i="160"/>
  <c r="Z32" i="160"/>
  <c r="Z36" i="160"/>
  <c r="Y36" i="160"/>
  <c r="W36" i="160"/>
  <c r="AB36" i="160"/>
  <c r="AA36" i="160"/>
  <c r="AW36" i="160"/>
  <c r="AM44" i="160"/>
  <c r="AM41" i="160"/>
  <c r="AM42" i="160"/>
  <c r="AM38" i="160"/>
  <c r="AM43" i="160"/>
  <c r="AM39" i="160"/>
  <c r="AM45" i="160"/>
  <c r="AM40" i="160"/>
  <c r="AU44" i="160"/>
  <c r="AU41" i="160"/>
  <c r="AU42" i="160"/>
  <c r="AU38" i="160"/>
  <c r="AU45" i="160"/>
  <c r="AU43" i="160"/>
  <c r="AU39" i="160"/>
  <c r="AU40" i="160"/>
  <c r="AB8" i="160"/>
  <c r="AW8" i="160"/>
  <c r="AB12" i="160"/>
  <c r="AW12" i="160"/>
  <c r="AB16" i="160"/>
  <c r="AS41" i="160"/>
  <c r="W6" i="160"/>
  <c r="AN42" i="160"/>
  <c r="AN38" i="160"/>
  <c r="AN45" i="160"/>
  <c r="AN39" i="160"/>
  <c r="AN43" i="160"/>
  <c r="AN44" i="160"/>
  <c r="AN40" i="160"/>
  <c r="AN41" i="160"/>
  <c r="AB7" i="160"/>
  <c r="Z13" i="160"/>
  <c r="Y6" i="160"/>
  <c r="AH45" i="160"/>
  <c r="AH44" i="160"/>
  <c r="AH43" i="160"/>
  <c r="AH40" i="160"/>
  <c r="AH41" i="160"/>
  <c r="AH42" i="160"/>
  <c r="AH39" i="160"/>
  <c r="AH38" i="160"/>
  <c r="AL45" i="160"/>
  <c r="AL44" i="160"/>
  <c r="AL43" i="160"/>
  <c r="AL40" i="160"/>
  <c r="AL41" i="160"/>
  <c r="AL42" i="160"/>
  <c r="AL39" i="160"/>
  <c r="AP45" i="160"/>
  <c r="AP44" i="160"/>
  <c r="AP43" i="160"/>
  <c r="AP40" i="160"/>
  <c r="AP41" i="160"/>
  <c r="AP42" i="160"/>
  <c r="AP39" i="160"/>
  <c r="AP38" i="160"/>
  <c r="AT45" i="160"/>
  <c r="AT44" i="160"/>
  <c r="AT43" i="160"/>
  <c r="AT40" i="160"/>
  <c r="AT41" i="160"/>
  <c r="AT42" i="160"/>
  <c r="AT39" i="160"/>
  <c r="W8" i="160"/>
  <c r="X9" i="160"/>
  <c r="W12" i="160"/>
  <c r="X13" i="160"/>
  <c r="W16" i="160"/>
  <c r="X17" i="160"/>
  <c r="Z18" i="160"/>
  <c r="AW18" i="160"/>
  <c r="AA19" i="160"/>
  <c r="AC19" i="160" s="1"/>
  <c r="V19" i="160" s="1"/>
  <c r="W19" i="160"/>
  <c r="AW19" i="160"/>
  <c r="Y21" i="160"/>
  <c r="AA21" i="160"/>
  <c r="W21" i="160"/>
  <c r="AW21" i="160"/>
  <c r="AA23" i="160"/>
  <c r="W23" i="160"/>
  <c r="Y23" i="160"/>
  <c r="AW23" i="160"/>
  <c r="AB25" i="160"/>
  <c r="X25" i="160"/>
  <c r="AA27" i="160"/>
  <c r="W27" i="160"/>
  <c r="Z27" i="160"/>
  <c r="Y27" i="160"/>
  <c r="AW27" i="160"/>
  <c r="AW28" i="160"/>
  <c r="Y29" i="160"/>
  <c r="AB33" i="160"/>
  <c r="X33" i="160"/>
  <c r="AI39" i="160"/>
  <c r="AJ40" i="160"/>
  <c r="AK41" i="160"/>
  <c r="AK42" i="160"/>
  <c r="AI43" i="160"/>
  <c r="AI45" i="160"/>
  <c r="AW22" i="160"/>
  <c r="W25" i="160"/>
  <c r="AA25" i="160"/>
  <c r="X26" i="160"/>
  <c r="AW26" i="160"/>
  <c r="W29" i="160"/>
  <c r="AA29" i="160"/>
  <c r="X30" i="160"/>
  <c r="AW30" i="160"/>
  <c r="W33" i="160"/>
  <c r="AA33" i="160"/>
  <c r="X34" i="160"/>
  <c r="AW34" i="160"/>
  <c r="AB37" i="160"/>
  <c r="AW25" i="160"/>
  <c r="AW29" i="160"/>
  <c r="AW33" i="160"/>
  <c r="W35" i="160"/>
  <c r="AW35" i="160"/>
  <c r="Z37" i="160"/>
  <c r="Y37" i="160"/>
  <c r="AD37" i="160" s="1"/>
  <c r="AW37" i="160"/>
  <c r="AM45" i="159"/>
  <c r="AM44" i="159"/>
  <c r="AM41" i="159"/>
  <c r="AM42" i="159"/>
  <c r="AM40" i="159"/>
  <c r="AM39" i="159"/>
  <c r="AM46" i="159"/>
  <c r="AB8" i="159"/>
  <c r="Y9" i="159"/>
  <c r="Z10" i="159"/>
  <c r="Y13" i="159"/>
  <c r="Z14" i="159"/>
  <c r="AB16" i="159"/>
  <c r="Y17" i="159"/>
  <c r="AB18" i="159"/>
  <c r="X18" i="159"/>
  <c r="AB20" i="159"/>
  <c r="Y24" i="159"/>
  <c r="AB25" i="159"/>
  <c r="X25" i="159"/>
  <c r="AB33" i="159"/>
  <c r="X33" i="159"/>
  <c r="AG42" i="159"/>
  <c r="AN42" i="159"/>
  <c r="AN43" i="159"/>
  <c r="AN39" i="159"/>
  <c r="AN46" i="159"/>
  <c r="AN41" i="159"/>
  <c r="AN45" i="159"/>
  <c r="AN44" i="159"/>
  <c r="AR42" i="159"/>
  <c r="AR43" i="159"/>
  <c r="AR39" i="159"/>
  <c r="AR46" i="159"/>
  <c r="AR45" i="159"/>
  <c r="AR44" i="159"/>
  <c r="AR40" i="159"/>
  <c r="AR41" i="159"/>
  <c r="AV42" i="159"/>
  <c r="AV43" i="159"/>
  <c r="AV39" i="159"/>
  <c r="AV46" i="159"/>
  <c r="AV44" i="159"/>
  <c r="AV41" i="159"/>
  <c r="X7" i="159"/>
  <c r="Y8" i="159"/>
  <c r="Z9" i="159"/>
  <c r="W10" i="159"/>
  <c r="AA10" i="159"/>
  <c r="X11" i="159"/>
  <c r="Y12" i="159"/>
  <c r="Z13" i="159"/>
  <c r="W14" i="159"/>
  <c r="AA14" i="159"/>
  <c r="X15" i="159"/>
  <c r="Y16" i="159"/>
  <c r="Z17" i="159"/>
  <c r="Y18" i="159"/>
  <c r="X20" i="159"/>
  <c r="X21" i="159"/>
  <c r="AA22" i="159"/>
  <c r="AB24" i="159"/>
  <c r="Z34" i="159"/>
  <c r="AN40" i="159"/>
  <c r="AO41" i="159"/>
  <c r="AV45" i="159"/>
  <c r="AI45" i="159"/>
  <c r="AI44" i="159"/>
  <c r="AI41" i="159"/>
  <c r="AI42" i="159"/>
  <c r="AI43" i="159"/>
  <c r="AI40" i="159"/>
  <c r="AU45" i="159"/>
  <c r="AU44" i="159"/>
  <c r="AU41" i="159"/>
  <c r="AU42" i="159"/>
  <c r="AU46" i="159"/>
  <c r="AU40" i="159"/>
  <c r="AU39" i="159"/>
  <c r="AG41" i="159"/>
  <c r="AM43" i="159"/>
  <c r="AJ42" i="159"/>
  <c r="AJ43" i="159"/>
  <c r="AJ39" i="159"/>
  <c r="AJ46" i="159"/>
  <c r="AJ44" i="159"/>
  <c r="AJ40" i="159"/>
  <c r="AJ45" i="159"/>
  <c r="AJ41" i="159"/>
  <c r="X6" i="159"/>
  <c r="AG43" i="159"/>
  <c r="AG39" i="159"/>
  <c r="AG46" i="159"/>
  <c r="AG40" i="159"/>
  <c r="AG45" i="159"/>
  <c r="AG44" i="159"/>
  <c r="AK43" i="159"/>
  <c r="AK39" i="159"/>
  <c r="AK46" i="159"/>
  <c r="AK40" i="159"/>
  <c r="AK45" i="159"/>
  <c r="AK42" i="159"/>
  <c r="AK41" i="159"/>
  <c r="AO43" i="159"/>
  <c r="AO39" i="159"/>
  <c r="AO46" i="159"/>
  <c r="AO40" i="159"/>
  <c r="AO45" i="159"/>
  <c r="AO44" i="159"/>
  <c r="AS43" i="159"/>
  <c r="AS39" i="159"/>
  <c r="AS46" i="159"/>
  <c r="AS40" i="159"/>
  <c r="AS45" i="159"/>
  <c r="AS44" i="159"/>
  <c r="AS42" i="159"/>
  <c r="AS41" i="159"/>
  <c r="AW6" i="159"/>
  <c r="Y7" i="159"/>
  <c r="Z8" i="159"/>
  <c r="W9" i="159"/>
  <c r="AA9" i="159"/>
  <c r="X10" i="159"/>
  <c r="Y11" i="159"/>
  <c r="Z12" i="159"/>
  <c r="W13" i="159"/>
  <c r="AA13" i="159"/>
  <c r="X14" i="159"/>
  <c r="Y15" i="159"/>
  <c r="Z16" i="159"/>
  <c r="W17" i="159"/>
  <c r="AA17" i="159"/>
  <c r="Z18" i="159"/>
  <c r="AB22" i="159"/>
  <c r="X22" i="159"/>
  <c r="X23" i="159"/>
  <c r="Z23" i="159"/>
  <c r="Y23" i="159"/>
  <c r="Y25" i="159"/>
  <c r="AB26" i="159"/>
  <c r="X27" i="159"/>
  <c r="Z27" i="159"/>
  <c r="Y27" i="159"/>
  <c r="AB29" i="159"/>
  <c r="X29" i="159"/>
  <c r="AA31" i="159"/>
  <c r="W31" i="159"/>
  <c r="Z31" i="159"/>
  <c r="Y31" i="159"/>
  <c r="Y33" i="159"/>
  <c r="W34" i="159"/>
  <c r="AB34" i="159"/>
  <c r="AI39" i="159"/>
  <c r="AV40" i="159"/>
  <c r="AQ45" i="159"/>
  <c r="AQ44" i="159"/>
  <c r="AQ41" i="159"/>
  <c r="AQ42" i="159"/>
  <c r="AQ46" i="159"/>
  <c r="AQ43" i="159"/>
  <c r="AQ40" i="159"/>
  <c r="AA21" i="159"/>
  <c r="W21" i="159"/>
  <c r="AA24" i="159"/>
  <c r="W24" i="159"/>
  <c r="Z24" i="159"/>
  <c r="AA28" i="159"/>
  <c r="W28" i="159"/>
  <c r="Z28" i="159"/>
  <c r="W6" i="159"/>
  <c r="AE45" i="159"/>
  <c r="AE44" i="159"/>
  <c r="AE41" i="159"/>
  <c r="AE42" i="159"/>
  <c r="AE43" i="159"/>
  <c r="AE46" i="159"/>
  <c r="Y6" i="159"/>
  <c r="AH46" i="159"/>
  <c r="AH40" i="159"/>
  <c r="AH45" i="159"/>
  <c r="AH44" i="159"/>
  <c r="AH41" i="159"/>
  <c r="AH39" i="159"/>
  <c r="AH43" i="159"/>
  <c r="AH42" i="159"/>
  <c r="AL46" i="159"/>
  <c r="AL40" i="159"/>
  <c r="AL45" i="159"/>
  <c r="AL44" i="159"/>
  <c r="AL41" i="159"/>
  <c r="AL43" i="159"/>
  <c r="AL42" i="159"/>
  <c r="AL39" i="159"/>
  <c r="AP46" i="159"/>
  <c r="AP40" i="159"/>
  <c r="AP45" i="159"/>
  <c r="AP44" i="159"/>
  <c r="AP41" i="159"/>
  <c r="AP39" i="159"/>
  <c r="AP43" i="159"/>
  <c r="AP42" i="159"/>
  <c r="AT46" i="159"/>
  <c r="AT40" i="159"/>
  <c r="AT45" i="159"/>
  <c r="AT44" i="159"/>
  <c r="AT41" i="159"/>
  <c r="AT43" i="159"/>
  <c r="AT42" i="159"/>
  <c r="AT39" i="159"/>
  <c r="W8" i="159"/>
  <c r="X9" i="159"/>
  <c r="W12" i="159"/>
  <c r="X13" i="159"/>
  <c r="W16" i="159"/>
  <c r="AA18" i="159"/>
  <c r="Y19" i="159"/>
  <c r="Z20" i="159"/>
  <c r="Z21" i="159"/>
  <c r="X24" i="159"/>
  <c r="Z25" i="159"/>
  <c r="Y26" i="159"/>
  <c r="X28" i="159"/>
  <c r="AB32" i="159"/>
  <c r="X32" i="159"/>
  <c r="AA32" i="159"/>
  <c r="W32" i="159"/>
  <c r="Z32" i="159"/>
  <c r="Z33" i="159"/>
  <c r="AA34" i="159"/>
  <c r="AA38" i="159"/>
  <c r="W38" i="159"/>
  <c r="Z38" i="159"/>
  <c r="X38" i="159"/>
  <c r="AB38" i="159"/>
  <c r="AW38" i="159"/>
  <c r="AQ39" i="159"/>
  <c r="AI46" i="159"/>
  <c r="W25" i="159"/>
  <c r="AA25" i="159"/>
  <c r="X26" i="159"/>
  <c r="W29" i="159"/>
  <c r="AA29" i="159"/>
  <c r="X30" i="159"/>
  <c r="W33" i="159"/>
  <c r="AA33" i="159"/>
  <c r="X34" i="159"/>
  <c r="AA36" i="159"/>
  <c r="W36" i="159"/>
  <c r="Z36" i="159"/>
  <c r="W35" i="159"/>
  <c r="AQ44" i="158"/>
  <c r="AQ43" i="158"/>
  <c r="AQ40" i="158"/>
  <c r="AQ41" i="158"/>
  <c r="AQ42" i="158"/>
  <c r="AQ38" i="158"/>
  <c r="AQ45" i="158"/>
  <c r="AQ39" i="158"/>
  <c r="AA7" i="158"/>
  <c r="AW8" i="158"/>
  <c r="W6" i="158"/>
  <c r="AA6" i="158"/>
  <c r="AE44" i="158"/>
  <c r="AE43" i="158"/>
  <c r="AE40" i="158"/>
  <c r="AE41" i="158"/>
  <c r="AE42" i="158"/>
  <c r="AE45" i="158"/>
  <c r="AJ41" i="158"/>
  <c r="AJ42" i="158"/>
  <c r="AJ38" i="158"/>
  <c r="AJ45" i="158"/>
  <c r="AJ39" i="158"/>
  <c r="AJ44" i="158"/>
  <c r="AJ43" i="158"/>
  <c r="AJ40" i="158"/>
  <c r="AN41" i="158"/>
  <c r="AN42" i="158"/>
  <c r="AN38" i="158"/>
  <c r="AN45" i="158"/>
  <c r="AN39" i="158"/>
  <c r="AN44" i="158"/>
  <c r="AN43" i="158"/>
  <c r="AN40" i="158"/>
  <c r="AR41" i="158"/>
  <c r="AR42" i="158"/>
  <c r="AR38" i="158"/>
  <c r="AR45" i="158"/>
  <c r="AR39" i="158"/>
  <c r="AR44" i="158"/>
  <c r="AR43" i="158"/>
  <c r="AR40" i="158"/>
  <c r="AV41" i="158"/>
  <c r="AV42" i="158"/>
  <c r="AV38" i="158"/>
  <c r="AV45" i="158"/>
  <c r="AV39" i="158"/>
  <c r="AV44" i="158"/>
  <c r="AV43" i="158"/>
  <c r="AV40" i="158"/>
  <c r="X7" i="158"/>
  <c r="AW7" i="158"/>
  <c r="Y8" i="158"/>
  <c r="Z9" i="158"/>
  <c r="W10" i="158"/>
  <c r="AA10" i="158"/>
  <c r="X11" i="158"/>
  <c r="AB11" i="158"/>
  <c r="AW11" i="158"/>
  <c r="Y12" i="158"/>
  <c r="Z13" i="158"/>
  <c r="W14" i="158"/>
  <c r="AA14" i="158"/>
  <c r="X15" i="158"/>
  <c r="AW15" i="158"/>
  <c r="Y16" i="158"/>
  <c r="Z17" i="158"/>
  <c r="W18" i="158"/>
  <c r="AA18" i="158"/>
  <c r="X19" i="158"/>
  <c r="AW19" i="158"/>
  <c r="Y20" i="158"/>
  <c r="Z21" i="158"/>
  <c r="W22" i="158"/>
  <c r="AA22" i="158"/>
  <c r="X23" i="158"/>
  <c r="AW23" i="158"/>
  <c r="Y24" i="158"/>
  <c r="Z25" i="158"/>
  <c r="W26" i="158"/>
  <c r="AA26" i="158"/>
  <c r="X27" i="158"/>
  <c r="AW27" i="158"/>
  <c r="Y28" i="158"/>
  <c r="Z29" i="158"/>
  <c r="W30" i="158"/>
  <c r="AA30" i="158"/>
  <c r="X31" i="158"/>
  <c r="AW31" i="158"/>
  <c r="Y32" i="158"/>
  <c r="Z33" i="158"/>
  <c r="W34" i="158"/>
  <c r="AA34" i="158"/>
  <c r="X35" i="158"/>
  <c r="AB35" i="158"/>
  <c r="AA36" i="158"/>
  <c r="W36" i="158"/>
  <c r="AB36" i="158"/>
  <c r="X36" i="158"/>
  <c r="X6" i="158"/>
  <c r="AG42" i="158"/>
  <c r="AG38" i="158"/>
  <c r="AG45" i="158"/>
  <c r="AG39" i="158"/>
  <c r="AG44" i="158"/>
  <c r="AG43" i="158"/>
  <c r="AG40" i="158"/>
  <c r="AG41" i="158"/>
  <c r="AK42" i="158"/>
  <c r="AK38" i="158"/>
  <c r="AK45" i="158"/>
  <c r="AK39" i="158"/>
  <c r="AK44" i="158"/>
  <c r="AK43" i="158"/>
  <c r="AK40" i="158"/>
  <c r="AK41" i="158"/>
  <c r="AO42" i="158"/>
  <c r="AO38" i="158"/>
  <c r="AO45" i="158"/>
  <c r="AO39" i="158"/>
  <c r="AO44" i="158"/>
  <c r="AO43" i="158"/>
  <c r="AO40" i="158"/>
  <c r="AO41" i="158"/>
  <c r="AS42" i="158"/>
  <c r="AS38" i="158"/>
  <c r="AS45" i="158"/>
  <c r="AS39" i="158"/>
  <c r="AS44" i="158"/>
  <c r="AS43" i="158"/>
  <c r="AS40" i="158"/>
  <c r="AS41" i="158"/>
  <c r="AW6" i="158"/>
  <c r="Y7" i="158"/>
  <c r="Z8" i="158"/>
  <c r="W9" i="158"/>
  <c r="AA9" i="158"/>
  <c r="X10" i="158"/>
  <c r="AW10" i="158"/>
  <c r="Y11" i="158"/>
  <c r="Z12" i="158"/>
  <c r="W13" i="158"/>
  <c r="AA13" i="158"/>
  <c r="X14" i="158"/>
  <c r="AW14" i="158"/>
  <c r="Y15" i="158"/>
  <c r="Z16" i="158"/>
  <c r="W17" i="158"/>
  <c r="AA17" i="158"/>
  <c r="X18" i="158"/>
  <c r="AW18" i="158"/>
  <c r="Y19" i="158"/>
  <c r="Z20" i="158"/>
  <c r="W21" i="158"/>
  <c r="AA21" i="158"/>
  <c r="X22" i="158"/>
  <c r="AW22" i="158"/>
  <c r="Y23" i="158"/>
  <c r="Z24" i="158"/>
  <c r="W25" i="158"/>
  <c r="AA25" i="158"/>
  <c r="X26" i="158"/>
  <c r="AW26" i="158"/>
  <c r="Y27" i="158"/>
  <c r="Z28" i="158"/>
  <c r="W29" i="158"/>
  <c r="AA29" i="158"/>
  <c r="X30" i="158"/>
  <c r="AW30" i="158"/>
  <c r="Y31" i="158"/>
  <c r="Z32" i="158"/>
  <c r="W33" i="158"/>
  <c r="AA33" i="158"/>
  <c r="X34" i="158"/>
  <c r="Y35" i="158"/>
  <c r="AI44" i="158"/>
  <c r="AI43" i="158"/>
  <c r="AI40" i="158"/>
  <c r="AI41" i="158"/>
  <c r="AI42" i="158"/>
  <c r="AI38" i="158"/>
  <c r="AI45" i="158"/>
  <c r="AI39" i="158"/>
  <c r="AU44" i="158"/>
  <c r="AU43" i="158"/>
  <c r="AU40" i="158"/>
  <c r="AU41" i="158"/>
  <c r="AU42" i="158"/>
  <c r="AU38" i="158"/>
  <c r="AU45" i="158"/>
  <c r="AU39" i="158"/>
  <c r="Y6" i="158"/>
  <c r="AH45" i="158"/>
  <c r="AH39" i="158"/>
  <c r="AH44" i="158"/>
  <c r="AH43" i="158"/>
  <c r="AH40" i="158"/>
  <c r="AH41" i="158"/>
  <c r="AH42" i="158"/>
  <c r="AH38" i="158"/>
  <c r="AL45" i="158"/>
  <c r="AL39" i="158"/>
  <c r="AL44" i="158"/>
  <c r="AL43" i="158"/>
  <c r="AL40" i="158"/>
  <c r="AL41" i="158"/>
  <c r="AL42" i="158"/>
  <c r="AL38" i="158"/>
  <c r="AP45" i="158"/>
  <c r="AP39" i="158"/>
  <c r="AP44" i="158"/>
  <c r="AP43" i="158"/>
  <c r="AP40" i="158"/>
  <c r="AP41" i="158"/>
  <c r="AP42" i="158"/>
  <c r="AP38" i="158"/>
  <c r="AT45" i="158"/>
  <c r="AT39" i="158"/>
  <c r="AT44" i="158"/>
  <c r="AT43" i="158"/>
  <c r="AT40" i="158"/>
  <c r="AT41" i="158"/>
  <c r="AT42" i="158"/>
  <c r="AT38" i="158"/>
  <c r="W8" i="158"/>
  <c r="X9" i="158"/>
  <c r="W12" i="158"/>
  <c r="AA12" i="158"/>
  <c r="X13" i="158"/>
  <c r="W16" i="158"/>
  <c r="AA16" i="158"/>
  <c r="X17" i="158"/>
  <c r="W20" i="158"/>
  <c r="AA20" i="158"/>
  <c r="X21" i="158"/>
  <c r="W24" i="158"/>
  <c r="AA24" i="158"/>
  <c r="X25" i="158"/>
  <c r="W28" i="158"/>
  <c r="AA28" i="158"/>
  <c r="X29" i="158"/>
  <c r="W32" i="158"/>
  <c r="AA32" i="158"/>
  <c r="X33" i="158"/>
  <c r="Z35" i="158"/>
  <c r="AM44" i="158"/>
  <c r="AM43" i="158"/>
  <c r="AM40" i="158"/>
  <c r="AM41" i="158"/>
  <c r="AM42" i="158"/>
  <c r="AM38" i="158"/>
  <c r="AM45" i="158"/>
  <c r="AM39" i="158"/>
  <c r="W11" i="158"/>
  <c r="AW36" i="158"/>
  <c r="X37" i="158"/>
  <c r="AB37" i="158"/>
  <c r="Z37" i="158"/>
  <c r="W37" i="158"/>
  <c r="AH45" i="157"/>
  <c r="AH39" i="157"/>
  <c r="AH44" i="157"/>
  <c r="AH43" i="157"/>
  <c r="AH40" i="157"/>
  <c r="AH41" i="157"/>
  <c r="AH42" i="157"/>
  <c r="AH38" i="157"/>
  <c r="AP45" i="157"/>
  <c r="AP39" i="157"/>
  <c r="AP44" i="157"/>
  <c r="AP43" i="157"/>
  <c r="AP40" i="157"/>
  <c r="AP41" i="157"/>
  <c r="AP42" i="157"/>
  <c r="AP38" i="157"/>
  <c r="AW9" i="157"/>
  <c r="Z6" i="157"/>
  <c r="AM44" i="157"/>
  <c r="AM43" i="157"/>
  <c r="AM40" i="157"/>
  <c r="AM41" i="157"/>
  <c r="AM42" i="157"/>
  <c r="AM38" i="157"/>
  <c r="AM45" i="157"/>
  <c r="AM39" i="157"/>
  <c r="AU44" i="157"/>
  <c r="AU43" i="157"/>
  <c r="AU40" i="157"/>
  <c r="AU41" i="157"/>
  <c r="AU42" i="157"/>
  <c r="AU38" i="157"/>
  <c r="AU45" i="157"/>
  <c r="AU39" i="157"/>
  <c r="X8" i="157"/>
  <c r="W11" i="157"/>
  <c r="AB21" i="157"/>
  <c r="X21" i="157"/>
  <c r="AA23" i="157"/>
  <c r="W23" i="157"/>
  <c r="Z23" i="157"/>
  <c r="Y23" i="157"/>
  <c r="AB29" i="157"/>
  <c r="X29" i="157"/>
  <c r="AA29" i="157"/>
  <c r="W29" i="157"/>
  <c r="AB30" i="157"/>
  <c r="X30" i="157"/>
  <c r="AA31" i="157"/>
  <c r="W31" i="157"/>
  <c r="Z31" i="157"/>
  <c r="Y31" i="157"/>
  <c r="AW31" i="157"/>
  <c r="W6" i="157"/>
  <c r="AE44" i="157"/>
  <c r="AE43" i="157"/>
  <c r="AE40" i="157"/>
  <c r="AE41" i="157"/>
  <c r="AE42" i="157"/>
  <c r="AE45" i="157"/>
  <c r="AJ41" i="157"/>
  <c r="AJ42" i="157"/>
  <c r="AJ38" i="157"/>
  <c r="AJ45" i="157"/>
  <c r="AJ39" i="157"/>
  <c r="AJ44" i="157"/>
  <c r="AJ43" i="157"/>
  <c r="AJ40" i="157"/>
  <c r="AN41" i="157"/>
  <c r="AN42" i="157"/>
  <c r="AN38" i="157"/>
  <c r="AN45" i="157"/>
  <c r="AN39" i="157"/>
  <c r="AN44" i="157"/>
  <c r="AN43" i="157"/>
  <c r="AN40" i="157"/>
  <c r="AR41" i="157"/>
  <c r="AR42" i="157"/>
  <c r="AR38" i="157"/>
  <c r="AR45" i="157"/>
  <c r="AR39" i="157"/>
  <c r="AR44" i="157"/>
  <c r="AR43" i="157"/>
  <c r="AR40" i="157"/>
  <c r="AV41" i="157"/>
  <c r="AV42" i="157"/>
  <c r="AV38" i="157"/>
  <c r="AV45" i="157"/>
  <c r="AV39" i="157"/>
  <c r="AV44" i="157"/>
  <c r="AV43" i="157"/>
  <c r="AV40" i="157"/>
  <c r="X7" i="157"/>
  <c r="Y8" i="157"/>
  <c r="Z9" i="157"/>
  <c r="W10" i="157"/>
  <c r="AA10" i="157"/>
  <c r="X11" i="157"/>
  <c r="AA15" i="157"/>
  <c r="W15" i="157"/>
  <c r="Z15" i="157"/>
  <c r="AW15" i="157"/>
  <c r="AB16" i="157"/>
  <c r="X16" i="157"/>
  <c r="AA16" i="157"/>
  <c r="W16" i="157"/>
  <c r="AB18" i="157"/>
  <c r="AA19" i="157"/>
  <c r="W19" i="157"/>
  <c r="Z19" i="157"/>
  <c r="AW19" i="157"/>
  <c r="AB20" i="157"/>
  <c r="X20" i="157"/>
  <c r="AA20" i="157"/>
  <c r="W20" i="157"/>
  <c r="W21" i="157"/>
  <c r="Z22" i="157"/>
  <c r="X23" i="157"/>
  <c r="AB24" i="157"/>
  <c r="X24" i="157"/>
  <c r="AA24" i="157"/>
  <c r="W24" i="157"/>
  <c r="Z24" i="157"/>
  <c r="Z30" i="157"/>
  <c r="X31" i="157"/>
  <c r="AB32" i="157"/>
  <c r="X32" i="157"/>
  <c r="AA32" i="157"/>
  <c r="W32" i="157"/>
  <c r="Z32" i="157"/>
  <c r="AL45" i="157"/>
  <c r="AL39" i="157"/>
  <c r="AL44" i="157"/>
  <c r="AL43" i="157"/>
  <c r="AL40" i="157"/>
  <c r="AL41" i="157"/>
  <c r="AL42" i="157"/>
  <c r="AL38" i="157"/>
  <c r="AT45" i="157"/>
  <c r="AT39" i="157"/>
  <c r="AT44" i="157"/>
  <c r="AT43" i="157"/>
  <c r="AT40" i="157"/>
  <c r="AT41" i="157"/>
  <c r="AT42" i="157"/>
  <c r="AT38" i="157"/>
  <c r="AB9" i="157"/>
  <c r="Z11" i="157"/>
  <c r="Z14" i="157"/>
  <c r="Y14" i="157"/>
  <c r="AI44" i="157"/>
  <c r="AI43" i="157"/>
  <c r="AI40" i="157"/>
  <c r="AI41" i="157"/>
  <c r="AI42" i="157"/>
  <c r="AI38" i="157"/>
  <c r="AI45" i="157"/>
  <c r="AI39" i="157"/>
  <c r="AQ44" i="157"/>
  <c r="AQ43" i="157"/>
  <c r="AQ40" i="157"/>
  <c r="AQ41" i="157"/>
  <c r="AQ42" i="157"/>
  <c r="AQ38" i="157"/>
  <c r="AQ45" i="157"/>
  <c r="AQ39" i="157"/>
  <c r="W7" i="157"/>
  <c r="AA7" i="157"/>
  <c r="AW8" i="157"/>
  <c r="Y9" i="157"/>
  <c r="Z10" i="157"/>
  <c r="AA11" i="157"/>
  <c r="AA14" i="157"/>
  <c r="AB17" i="157"/>
  <c r="X17" i="157"/>
  <c r="AA18" i="157"/>
  <c r="AB22" i="157"/>
  <c r="X22" i="157"/>
  <c r="AW23" i="157"/>
  <c r="X6" i="157"/>
  <c r="AB6" i="157"/>
  <c r="AG42" i="157"/>
  <c r="AG38" i="157"/>
  <c r="AG45" i="157"/>
  <c r="AG39" i="157"/>
  <c r="AG44" i="157"/>
  <c r="AG43" i="157"/>
  <c r="AG40" i="157"/>
  <c r="AG41" i="157"/>
  <c r="AK42" i="157"/>
  <c r="AK38" i="157"/>
  <c r="AK45" i="157"/>
  <c r="AK39" i="157"/>
  <c r="AK44" i="157"/>
  <c r="AK43" i="157"/>
  <c r="AK40" i="157"/>
  <c r="AK41" i="157"/>
  <c r="AO42" i="157"/>
  <c r="AO38" i="157"/>
  <c r="AO45" i="157"/>
  <c r="AO39" i="157"/>
  <c r="AO44" i="157"/>
  <c r="AO43" i="157"/>
  <c r="AO40" i="157"/>
  <c r="AO41" i="157"/>
  <c r="AS42" i="157"/>
  <c r="AS38" i="157"/>
  <c r="AS45" i="157"/>
  <c r="AS39" i="157"/>
  <c r="AS44" i="157"/>
  <c r="AS43" i="157"/>
  <c r="AS40" i="157"/>
  <c r="AS41" i="157"/>
  <c r="AW6" i="157"/>
  <c r="W9" i="157"/>
  <c r="X10" i="157"/>
  <c r="AB10" i="157"/>
  <c r="AW12" i="157"/>
  <c r="Y13" i="157"/>
  <c r="AW13" i="157"/>
  <c r="W14" i="157"/>
  <c r="Z17" i="157"/>
  <c r="Y17" i="157"/>
  <c r="Z21" i="157"/>
  <c r="Y21" i="157"/>
  <c r="W22" i="157"/>
  <c r="AB23" i="157"/>
  <c r="AB25" i="157"/>
  <c r="X25" i="157"/>
  <c r="AA25" i="157"/>
  <c r="W25" i="157"/>
  <c r="AB26" i="157"/>
  <c r="X26" i="157"/>
  <c r="AA27" i="157"/>
  <c r="W27" i="157"/>
  <c r="Z27" i="157"/>
  <c r="Y27" i="157"/>
  <c r="AW27" i="157"/>
  <c r="AW28" i="157"/>
  <c r="Y29" i="157"/>
  <c r="W30" i="157"/>
  <c r="AB31" i="157"/>
  <c r="Y33" i="157"/>
  <c r="AB33" i="157"/>
  <c r="X33" i="157"/>
  <c r="AA33" i="157"/>
  <c r="W33" i="157"/>
  <c r="AB34" i="157"/>
  <c r="X34" i="157"/>
  <c r="Y6" i="157"/>
  <c r="X14" i="157"/>
  <c r="AW14" i="157"/>
  <c r="Z18" i="157"/>
  <c r="Y18" i="157"/>
  <c r="AW18" i="157"/>
  <c r="AB28" i="157"/>
  <c r="X28" i="157"/>
  <c r="AA28" i="157"/>
  <c r="W28" i="157"/>
  <c r="Z28" i="157"/>
  <c r="AA30" i="157"/>
  <c r="AB36" i="157"/>
  <c r="Z36" i="157"/>
  <c r="Y36" i="157"/>
  <c r="AW22" i="157"/>
  <c r="AW26" i="157"/>
  <c r="AW30" i="157"/>
  <c r="AW34" i="157"/>
  <c r="AA37" i="157"/>
  <c r="W37" i="157"/>
  <c r="AW37" i="157"/>
  <c r="AW17" i="157"/>
  <c r="AW21" i="157"/>
  <c r="Y22" i="157"/>
  <c r="AW25" i="157"/>
  <c r="Y26" i="157"/>
  <c r="AW29" i="157"/>
  <c r="Y30" i="157"/>
  <c r="Y34" i="157"/>
  <c r="AA35" i="157"/>
  <c r="Z35" i="157"/>
  <c r="AW35" i="157"/>
  <c r="X37" i="157"/>
  <c r="AB35" i="157"/>
  <c r="AA36" i="157"/>
  <c r="W36" i="157"/>
  <c r="AW36" i="157"/>
  <c r="Y37" i="157"/>
  <c r="AD30" i="164" l="1"/>
  <c r="AD16" i="160"/>
  <c r="AC35" i="159"/>
  <c r="V35" i="159" s="1"/>
  <c r="AI48" i="161"/>
  <c r="AC7" i="161"/>
  <c r="V7" i="161" s="1"/>
  <c r="AC22" i="162"/>
  <c r="V22" i="162" s="1"/>
  <c r="AD35" i="160"/>
  <c r="AD31" i="160"/>
  <c r="AD14" i="161"/>
  <c r="AC8" i="161"/>
  <c r="V8" i="161" s="1"/>
  <c r="AI49" i="159"/>
  <c r="AI48" i="158"/>
  <c r="AC35" i="160"/>
  <c r="V35" i="160" s="1"/>
  <c r="AC21" i="160"/>
  <c r="V21" i="160" s="1"/>
  <c r="AD11" i="160"/>
  <c r="Z44" i="160"/>
  <c r="AD8" i="160"/>
  <c r="AC20" i="158"/>
  <c r="V20" i="158" s="1"/>
  <c r="AD8" i="158"/>
  <c r="AC25" i="164"/>
  <c r="V25" i="164" s="1"/>
  <c r="AD35" i="159"/>
  <c r="AC13" i="157"/>
  <c r="V13" i="157" s="1"/>
  <c r="AD15" i="157"/>
  <c r="AC19" i="157"/>
  <c r="V19" i="157" s="1"/>
  <c r="AW44" i="164"/>
  <c r="AD21" i="164"/>
  <c r="AC17" i="164"/>
  <c r="V17" i="164" s="1"/>
  <c r="AD9" i="164"/>
  <c r="AD6" i="164"/>
  <c r="AW45" i="164"/>
  <c r="X38" i="164"/>
  <c r="AD25" i="164"/>
  <c r="X43" i="164"/>
  <c r="AI48" i="164"/>
  <c r="AD31" i="163"/>
  <c r="AC27" i="163"/>
  <c r="V27" i="163" s="1"/>
  <c r="AA45" i="163"/>
  <c r="AI48" i="163"/>
  <c r="AA38" i="163"/>
  <c r="G30" i="37" s="1"/>
  <c r="AD23" i="163"/>
  <c r="W43" i="163"/>
  <c r="AB44" i="163"/>
  <c r="AD27" i="163"/>
  <c r="AD19" i="163"/>
  <c r="AD11" i="163"/>
  <c r="AC19" i="163"/>
  <c r="V19" i="163" s="1"/>
  <c r="AC11" i="163"/>
  <c r="V11" i="163" s="1"/>
  <c r="Y45" i="163"/>
  <c r="AC37" i="162"/>
  <c r="V37" i="162" s="1"/>
  <c r="AI48" i="162"/>
  <c r="AC14" i="162"/>
  <c r="V14" i="162" s="1"/>
  <c r="Z41" i="162"/>
  <c r="X43" i="162"/>
  <c r="AC10" i="162"/>
  <c r="V10" i="162" s="1"/>
  <c r="AD22" i="162"/>
  <c r="Z40" i="162"/>
  <c r="AC12" i="162"/>
  <c r="V12" i="162" s="1"/>
  <c r="Z43" i="161"/>
  <c r="AB43" i="161"/>
  <c r="Z42" i="161"/>
  <c r="AC12" i="161"/>
  <c r="V12" i="161" s="1"/>
  <c r="AD28" i="161"/>
  <c r="AD24" i="161"/>
  <c r="AD20" i="161"/>
  <c r="AD16" i="161"/>
  <c r="AD32" i="161"/>
  <c r="AD36" i="161"/>
  <c r="AC31" i="160"/>
  <c r="V31" i="160" s="1"/>
  <c r="AD36" i="160"/>
  <c r="AC36" i="160"/>
  <c r="V36" i="160" s="1"/>
  <c r="Z42" i="160"/>
  <c r="AC8" i="160"/>
  <c r="V8" i="160" s="1"/>
  <c r="AD7" i="160"/>
  <c r="AC23" i="160"/>
  <c r="V23" i="160" s="1"/>
  <c r="Z45" i="160"/>
  <c r="AC16" i="160"/>
  <c r="V16" i="160" s="1"/>
  <c r="AD27" i="160"/>
  <c r="Z43" i="160"/>
  <c r="AD12" i="160"/>
  <c r="AI48" i="160"/>
  <c r="AC11" i="160"/>
  <c r="V11" i="160" s="1"/>
  <c r="AD37" i="159"/>
  <c r="AC37" i="159"/>
  <c r="V37" i="159" s="1"/>
  <c r="AD19" i="159"/>
  <c r="Z44" i="159"/>
  <c r="AD12" i="159"/>
  <c r="AC17" i="159"/>
  <c r="V17" i="159" s="1"/>
  <c r="AC16" i="159"/>
  <c r="V16" i="159" s="1"/>
  <c r="AD8" i="159"/>
  <c r="AC36" i="159"/>
  <c r="V36" i="159" s="1"/>
  <c r="AB41" i="159"/>
  <c r="AA43" i="159"/>
  <c r="AB43" i="159"/>
  <c r="AD31" i="159"/>
  <c r="AA45" i="159"/>
  <c r="AB45" i="159"/>
  <c r="AC32" i="158"/>
  <c r="V32" i="158" s="1"/>
  <c r="AD32" i="158"/>
  <c r="AD28" i="158"/>
  <c r="AD12" i="158"/>
  <c r="AD20" i="158"/>
  <c r="AC16" i="158"/>
  <c r="V16" i="158" s="1"/>
  <c r="Z44" i="158"/>
  <c r="AD24" i="158"/>
  <c r="AD16" i="158"/>
  <c r="AB45" i="158"/>
  <c r="AD18" i="157"/>
  <c r="AC15" i="157"/>
  <c r="V15" i="157" s="1"/>
  <c r="AC18" i="157"/>
  <c r="V18" i="157" s="1"/>
  <c r="AC27" i="157"/>
  <c r="V27" i="157" s="1"/>
  <c r="AC9" i="157"/>
  <c r="V9" i="157" s="1"/>
  <c r="AD19" i="157"/>
  <c r="AA40" i="157"/>
  <c r="AD36" i="157"/>
  <c r="AD35" i="157"/>
  <c r="AA41" i="157"/>
  <c r="AI48" i="157"/>
  <c r="AC35" i="164"/>
  <c r="V35" i="164" s="1"/>
  <c r="AD35" i="164"/>
  <c r="AC28" i="164"/>
  <c r="V28" i="164" s="1"/>
  <c r="AD28" i="164"/>
  <c r="AD14" i="164"/>
  <c r="AC14" i="164"/>
  <c r="V14" i="164" s="1"/>
  <c r="AB45" i="164"/>
  <c r="AB40" i="164"/>
  <c r="AB44" i="164"/>
  <c r="AB43" i="164"/>
  <c r="AB41" i="164"/>
  <c r="AB42" i="164"/>
  <c r="AB38" i="164"/>
  <c r="H31" i="37" s="1"/>
  <c r="Z44" i="164"/>
  <c r="Z43" i="164"/>
  <c r="Z41" i="164"/>
  <c r="Z42" i="164"/>
  <c r="Z38" i="164"/>
  <c r="F31" i="37" s="1"/>
  <c r="Z40" i="164"/>
  <c r="Z45" i="164"/>
  <c r="AC30" i="164"/>
  <c r="V30" i="164" s="1"/>
  <c r="AC37" i="164"/>
  <c r="V37" i="164" s="1"/>
  <c r="AC12" i="164"/>
  <c r="V12" i="164" s="1"/>
  <c r="AD12" i="164"/>
  <c r="AD34" i="164"/>
  <c r="AC34" i="164"/>
  <c r="V34" i="164" s="1"/>
  <c r="AC6" i="164"/>
  <c r="V6" i="164" s="1"/>
  <c r="AD17" i="164"/>
  <c r="AD36" i="164"/>
  <c r="AC36" i="164"/>
  <c r="V36" i="164" s="1"/>
  <c r="AC24" i="164"/>
  <c r="V24" i="164" s="1"/>
  <c r="AD24" i="164"/>
  <c r="AD22" i="164"/>
  <c r="AC22" i="164"/>
  <c r="V22" i="164" s="1"/>
  <c r="AD10" i="164"/>
  <c r="AC10" i="164"/>
  <c r="V10" i="164" s="1"/>
  <c r="AD27" i="164"/>
  <c r="AC27" i="164"/>
  <c r="V27" i="164" s="1"/>
  <c r="AD13" i="164"/>
  <c r="AC13" i="164"/>
  <c r="V13" i="164" s="1"/>
  <c r="AC8" i="164"/>
  <c r="V8" i="164" s="1"/>
  <c r="AD8" i="164"/>
  <c r="Y45" i="164"/>
  <c r="Y40" i="164"/>
  <c r="Y44" i="164"/>
  <c r="Y43" i="164"/>
  <c r="Y41" i="164"/>
  <c r="Y42" i="164"/>
  <c r="AD31" i="164"/>
  <c r="AC31" i="164"/>
  <c r="V31" i="164" s="1"/>
  <c r="AD15" i="164"/>
  <c r="AC15" i="164"/>
  <c r="V15" i="164" s="1"/>
  <c r="AC19" i="164"/>
  <c r="V19" i="164" s="1"/>
  <c r="AD19" i="164"/>
  <c r="AC21" i="164"/>
  <c r="V21" i="164" s="1"/>
  <c r="AW43" i="164"/>
  <c r="AC9" i="164"/>
  <c r="V9" i="164" s="1"/>
  <c r="AD29" i="164"/>
  <c r="AC29" i="164"/>
  <c r="V29" i="164" s="1"/>
  <c r="AC16" i="164"/>
  <c r="V16" i="164" s="1"/>
  <c r="AD16" i="164"/>
  <c r="W38" i="164"/>
  <c r="C31" i="37" s="1"/>
  <c r="W43" i="164"/>
  <c r="AD11" i="164"/>
  <c r="AC11" i="164"/>
  <c r="V11" i="164" s="1"/>
  <c r="AD26" i="164"/>
  <c r="AC26" i="164"/>
  <c r="V26" i="164" s="1"/>
  <c r="AC23" i="164"/>
  <c r="V23" i="164" s="1"/>
  <c r="AD23" i="164"/>
  <c r="AC20" i="164"/>
  <c r="V20" i="164" s="1"/>
  <c r="AD20" i="164"/>
  <c r="AD18" i="164"/>
  <c r="AC18" i="164"/>
  <c r="V18" i="164" s="1"/>
  <c r="AC7" i="164"/>
  <c r="V7" i="164" s="1"/>
  <c r="AD7" i="164"/>
  <c r="AA42" i="164"/>
  <c r="AA38" i="164"/>
  <c r="G31" i="37" s="1"/>
  <c r="AA45" i="164"/>
  <c r="AA40" i="164"/>
  <c r="AA44" i="164"/>
  <c r="AA43" i="164"/>
  <c r="AA41" i="164"/>
  <c r="F38" i="164" a="1"/>
  <c r="AD33" i="164"/>
  <c r="AC33" i="164"/>
  <c r="V33" i="164" s="1"/>
  <c r="AC32" i="164"/>
  <c r="V32" i="164" s="1"/>
  <c r="AD32" i="164"/>
  <c r="AC20" i="163"/>
  <c r="V20" i="163" s="1"/>
  <c r="AD20" i="163"/>
  <c r="AD37" i="163"/>
  <c r="AC37" i="163"/>
  <c r="V37" i="163" s="1"/>
  <c r="AD15" i="163"/>
  <c r="AC15" i="163"/>
  <c r="V15" i="163" s="1"/>
  <c r="AC24" i="163"/>
  <c r="V24" i="163" s="1"/>
  <c r="AD24" i="163"/>
  <c r="AA44" i="163"/>
  <c r="AA42" i="163"/>
  <c r="AD34" i="163"/>
  <c r="AC34" i="163"/>
  <c r="V34" i="163" s="1"/>
  <c r="AC31" i="163"/>
  <c r="V31" i="163" s="1"/>
  <c r="AD18" i="163"/>
  <c r="AC18" i="163"/>
  <c r="V18" i="163" s="1"/>
  <c r="AD10" i="163"/>
  <c r="AC10" i="163"/>
  <c r="V10" i="163" s="1"/>
  <c r="AC7" i="163"/>
  <c r="V7" i="163" s="1"/>
  <c r="W38" i="163"/>
  <c r="C30" i="37" s="1"/>
  <c r="AB42" i="163"/>
  <c r="AB40" i="163"/>
  <c r="Y43" i="163"/>
  <c r="AC16" i="163"/>
  <c r="V16" i="163" s="1"/>
  <c r="AD16" i="163"/>
  <c r="AC28" i="163"/>
  <c r="V28" i="163" s="1"/>
  <c r="AD28" i="163"/>
  <c r="AC8" i="163"/>
  <c r="V8" i="163" s="1"/>
  <c r="AD8" i="163"/>
  <c r="Z44" i="163"/>
  <c r="Z43" i="163"/>
  <c r="Z41" i="163"/>
  <c r="Z42" i="163"/>
  <c r="Z38" i="163"/>
  <c r="F30" i="37" s="1"/>
  <c r="Z45" i="163"/>
  <c r="Z40" i="163"/>
  <c r="AA40" i="163"/>
  <c r="AD22" i="163"/>
  <c r="AC22" i="163"/>
  <c r="V22" i="163" s="1"/>
  <c r="F38" i="163" a="1"/>
  <c r="AB41" i="163"/>
  <c r="AB45" i="163"/>
  <c r="Y44" i="163"/>
  <c r="AD36" i="163"/>
  <c r="AC36" i="163"/>
  <c r="V36" i="163" s="1"/>
  <c r="AC35" i="163"/>
  <c r="V35" i="163" s="1"/>
  <c r="AD35" i="163"/>
  <c r="AC32" i="163"/>
  <c r="V32" i="163" s="1"/>
  <c r="AD32" i="163"/>
  <c r="AC12" i="163"/>
  <c r="V12" i="163" s="1"/>
  <c r="AD12" i="163"/>
  <c r="AD33" i="163"/>
  <c r="AC33" i="163"/>
  <c r="V33" i="163" s="1"/>
  <c r="AD29" i="163"/>
  <c r="AC29" i="163"/>
  <c r="V29" i="163" s="1"/>
  <c r="AD25" i="163"/>
  <c r="AC25" i="163"/>
  <c r="V25" i="163" s="1"/>
  <c r="AD21" i="163"/>
  <c r="AC21" i="163"/>
  <c r="V21" i="163" s="1"/>
  <c r="AD17" i="163"/>
  <c r="AC17" i="163"/>
  <c r="V17" i="163" s="1"/>
  <c r="AD13" i="163"/>
  <c r="AC13" i="163"/>
  <c r="V13" i="163" s="1"/>
  <c r="AC9" i="163"/>
  <c r="V9" i="163" s="1"/>
  <c r="AD9" i="163"/>
  <c r="AA41" i="163"/>
  <c r="AD26" i="163"/>
  <c r="AC26" i="163"/>
  <c r="V26" i="163" s="1"/>
  <c r="AC23" i="163"/>
  <c r="V23" i="163" s="1"/>
  <c r="AD14" i="163"/>
  <c r="AC14" i="163"/>
  <c r="V14" i="163" s="1"/>
  <c r="AW45" i="163"/>
  <c r="AW44" i="163"/>
  <c r="AW43" i="163"/>
  <c r="AB43" i="163"/>
  <c r="Y42" i="163"/>
  <c r="Y40" i="163"/>
  <c r="AA43" i="163"/>
  <c r="AD30" i="163"/>
  <c r="AC30" i="163"/>
  <c r="V30" i="163" s="1"/>
  <c r="X43" i="163"/>
  <c r="X38" i="163"/>
  <c r="D30" i="37" s="1"/>
  <c r="AD6" i="163"/>
  <c r="AC6" i="163"/>
  <c r="V6" i="163" s="1"/>
  <c r="AB38" i="163"/>
  <c r="H30" i="37" s="1"/>
  <c r="AD7" i="163"/>
  <c r="Y41" i="163"/>
  <c r="AD37" i="162"/>
  <c r="X38" i="162"/>
  <c r="D29" i="37" s="1"/>
  <c r="Z43" i="162"/>
  <c r="AD26" i="162"/>
  <c r="AC26" i="162"/>
  <c r="V26" i="162" s="1"/>
  <c r="W38" i="162"/>
  <c r="C29" i="37" s="1"/>
  <c r="W43" i="162"/>
  <c r="AC24" i="162"/>
  <c r="V24" i="162" s="1"/>
  <c r="AD24" i="162"/>
  <c r="AC8" i="162"/>
  <c r="V8" i="162" s="1"/>
  <c r="AD8" i="162"/>
  <c r="AD13" i="162"/>
  <c r="AC13" i="162"/>
  <c r="V13" i="162" s="1"/>
  <c r="AD11" i="162"/>
  <c r="AC11" i="162"/>
  <c r="V11" i="162" s="1"/>
  <c r="AW45" i="162"/>
  <c r="AW44" i="162"/>
  <c r="AW43" i="162"/>
  <c r="Z38" i="162"/>
  <c r="F29" i="37" s="1"/>
  <c r="Z44" i="162"/>
  <c r="AD19" i="162"/>
  <c r="AC19" i="162"/>
  <c r="V19" i="162" s="1"/>
  <c r="AD7" i="162"/>
  <c r="AC7" i="162"/>
  <c r="V7" i="162" s="1"/>
  <c r="AA42" i="162"/>
  <c r="AA38" i="162"/>
  <c r="G29" i="37" s="1"/>
  <c r="AA45" i="162"/>
  <c r="AA40" i="162"/>
  <c r="AA44" i="162"/>
  <c r="AA43" i="162"/>
  <c r="AA41" i="162"/>
  <c r="AC20" i="162"/>
  <c r="V20" i="162" s="1"/>
  <c r="AD20" i="162"/>
  <c r="AC16" i="162"/>
  <c r="V16" i="162" s="1"/>
  <c r="AD16" i="162"/>
  <c r="AD30" i="162"/>
  <c r="AC30" i="162"/>
  <c r="V30" i="162" s="1"/>
  <c r="AD9" i="162"/>
  <c r="AC9" i="162"/>
  <c r="V9" i="162" s="1"/>
  <c r="AC35" i="162"/>
  <c r="V35" i="162" s="1"/>
  <c r="AD35" i="162"/>
  <c r="AD33" i="162"/>
  <c r="AC33" i="162"/>
  <c r="V33" i="162" s="1"/>
  <c r="AD29" i="162"/>
  <c r="AC29" i="162"/>
  <c r="V29" i="162" s="1"/>
  <c r="AD25" i="162"/>
  <c r="AC25" i="162"/>
  <c r="V25" i="162" s="1"/>
  <c r="AD21" i="162"/>
  <c r="AC21" i="162"/>
  <c r="V21" i="162" s="1"/>
  <c r="AD17" i="162"/>
  <c r="AC17" i="162"/>
  <c r="V17" i="162" s="1"/>
  <c r="AD18" i="162"/>
  <c r="AC18" i="162"/>
  <c r="V18" i="162" s="1"/>
  <c r="AC28" i="162"/>
  <c r="V28" i="162" s="1"/>
  <c r="AD28" i="162"/>
  <c r="AD10" i="162"/>
  <c r="AC32" i="162"/>
  <c r="V32" i="162" s="1"/>
  <c r="AD32" i="162"/>
  <c r="AD31" i="162"/>
  <c r="AC31" i="162"/>
  <c r="V31" i="162" s="1"/>
  <c r="AD23" i="162"/>
  <c r="AC23" i="162"/>
  <c r="V23" i="162" s="1"/>
  <c r="Y45" i="162"/>
  <c r="Y40" i="162"/>
  <c r="Y44" i="162"/>
  <c r="Y43" i="162"/>
  <c r="Y41" i="162"/>
  <c r="Y42" i="162"/>
  <c r="AD36" i="162"/>
  <c r="AC36" i="162"/>
  <c r="V36" i="162" s="1"/>
  <c r="AD12" i="162"/>
  <c r="AC6" i="162"/>
  <c r="V6" i="162" s="1"/>
  <c r="Z42" i="162"/>
  <c r="AD14" i="162"/>
  <c r="AD34" i="162"/>
  <c r="AC34" i="162"/>
  <c r="V34" i="162" s="1"/>
  <c r="AD27" i="162"/>
  <c r="AC27" i="162"/>
  <c r="V27" i="162" s="1"/>
  <c r="F38" i="162" a="1"/>
  <c r="AD6" i="162"/>
  <c r="AB45" i="162"/>
  <c r="AB40" i="162"/>
  <c r="AB44" i="162"/>
  <c r="AB43" i="162"/>
  <c r="AB41" i="162"/>
  <c r="AB42" i="162"/>
  <c r="AB38" i="162"/>
  <c r="H29" i="37" s="1"/>
  <c r="AD15" i="162"/>
  <c r="AC15" i="162"/>
  <c r="V15" i="162" s="1"/>
  <c r="Z45" i="162"/>
  <c r="Z44" i="161"/>
  <c r="AC26" i="161"/>
  <c r="V26" i="161" s="1"/>
  <c r="AD26" i="161"/>
  <c r="AC18" i="161"/>
  <c r="V18" i="161" s="1"/>
  <c r="AD18" i="161"/>
  <c r="AC24" i="161"/>
  <c r="V24" i="161" s="1"/>
  <c r="AD35" i="161"/>
  <c r="AC35" i="161"/>
  <c r="V35" i="161" s="1"/>
  <c r="AC25" i="161"/>
  <c r="V25" i="161" s="1"/>
  <c r="AD25" i="161"/>
  <c r="AC17" i="161"/>
  <c r="V17" i="161" s="1"/>
  <c r="AD17" i="161"/>
  <c r="AD13" i="161"/>
  <c r="AC13" i="161"/>
  <c r="V13" i="161" s="1"/>
  <c r="AD37" i="161"/>
  <c r="AC37" i="161"/>
  <c r="V37" i="161" s="1"/>
  <c r="AC32" i="161"/>
  <c r="V32" i="161" s="1"/>
  <c r="AC34" i="161"/>
  <c r="V34" i="161" s="1"/>
  <c r="AD34" i="161"/>
  <c r="AD19" i="161"/>
  <c r="AC19" i="161"/>
  <c r="V19" i="161" s="1"/>
  <c r="AC10" i="161"/>
  <c r="V10" i="161" s="1"/>
  <c r="AD10" i="161"/>
  <c r="Y45" i="161"/>
  <c r="Y40" i="161"/>
  <c r="Y44" i="161"/>
  <c r="Y43" i="161"/>
  <c r="Y41" i="161"/>
  <c r="Y42" i="161"/>
  <c r="AA42" i="161"/>
  <c r="AA38" i="161"/>
  <c r="G28" i="37" s="1"/>
  <c r="AA45" i="161"/>
  <c r="AA44" i="161"/>
  <c r="AA43" i="161"/>
  <c r="AA40" i="161"/>
  <c r="AA41" i="161"/>
  <c r="AD7" i="161"/>
  <c r="AB42" i="161"/>
  <c r="AB40" i="161"/>
  <c r="AD12" i="161"/>
  <c r="AC21" i="161"/>
  <c r="V21" i="161" s="1"/>
  <c r="AD21" i="161"/>
  <c r="Z40" i="161"/>
  <c r="Z41" i="161"/>
  <c r="AC36" i="161"/>
  <c r="V36" i="161" s="1"/>
  <c r="W38" i="161"/>
  <c r="C28" i="37" s="1"/>
  <c r="W43" i="161"/>
  <c r="AD15" i="161"/>
  <c r="AC15" i="161"/>
  <c r="V15" i="161" s="1"/>
  <c r="AC28" i="161"/>
  <c r="V28" i="161" s="1"/>
  <c r="AC20" i="161"/>
  <c r="V20" i="161" s="1"/>
  <c r="AB41" i="161"/>
  <c r="AB45" i="161"/>
  <c r="AC16" i="161"/>
  <c r="V16" i="161" s="1"/>
  <c r="AD8" i="161"/>
  <c r="X43" i="161"/>
  <c r="X38" i="161"/>
  <c r="D28" i="37" s="1"/>
  <c r="AC6" i="161"/>
  <c r="V6" i="161" s="1"/>
  <c r="AD6" i="161"/>
  <c r="AD33" i="161"/>
  <c r="AC33" i="161"/>
  <c r="V33" i="161" s="1"/>
  <c r="Z38" i="161"/>
  <c r="F28" i="37" s="1"/>
  <c r="AC30" i="161"/>
  <c r="V30" i="161" s="1"/>
  <c r="AD30" i="161"/>
  <c r="AC22" i="161"/>
  <c r="V22" i="161" s="1"/>
  <c r="AD22" i="161"/>
  <c r="AC9" i="161"/>
  <c r="V9" i="161" s="1"/>
  <c r="AD9" i="161"/>
  <c r="AD23" i="161"/>
  <c r="AC23" i="161"/>
  <c r="V23" i="161" s="1"/>
  <c r="AD11" i="161"/>
  <c r="AC11" i="161"/>
  <c r="V11" i="161" s="1"/>
  <c r="AW45" i="161"/>
  <c r="AW44" i="161"/>
  <c r="AW43" i="161"/>
  <c r="AB38" i="161"/>
  <c r="H28" i="37" s="1"/>
  <c r="AB44" i="161"/>
  <c r="AC29" i="161"/>
  <c r="V29" i="161" s="1"/>
  <c r="AD29" i="161"/>
  <c r="AC14" i="161"/>
  <c r="V14" i="161" s="1"/>
  <c r="Z45" i="161"/>
  <c r="AD31" i="161"/>
  <c r="AC31" i="161"/>
  <c r="V31" i="161" s="1"/>
  <c r="AD27" i="161"/>
  <c r="AC27" i="161"/>
  <c r="V27" i="161" s="1"/>
  <c r="F38" i="161" a="1"/>
  <c r="AD17" i="160"/>
  <c r="AC17" i="160"/>
  <c r="V17" i="160" s="1"/>
  <c r="Y45" i="160"/>
  <c r="Y44" i="160"/>
  <c r="Y43" i="160"/>
  <c r="Y41" i="160"/>
  <c r="Y42" i="160"/>
  <c r="Y40" i="160"/>
  <c r="Z40" i="160"/>
  <c r="AD23" i="160"/>
  <c r="AC25" i="160"/>
  <c r="V25" i="160" s="1"/>
  <c r="AD25" i="160"/>
  <c r="Z41" i="160"/>
  <c r="AD24" i="160"/>
  <c r="AC24" i="160"/>
  <c r="V24" i="160" s="1"/>
  <c r="AC14" i="160"/>
  <c r="V14" i="160" s="1"/>
  <c r="AD14" i="160"/>
  <c r="F38" i="160" a="1"/>
  <c r="AB45" i="160"/>
  <c r="AB40" i="160"/>
  <c r="AB44" i="160"/>
  <c r="AB43" i="160"/>
  <c r="AB41" i="160"/>
  <c r="AB38" i="160"/>
  <c r="H27" i="37" s="1"/>
  <c r="AB42" i="160"/>
  <c r="AC27" i="160"/>
  <c r="V27" i="160" s="1"/>
  <c r="AD15" i="160"/>
  <c r="AC15" i="160"/>
  <c r="V15" i="160" s="1"/>
  <c r="AC33" i="160"/>
  <c r="V33" i="160" s="1"/>
  <c r="AD33" i="160"/>
  <c r="AW45" i="160"/>
  <c r="AW44" i="160"/>
  <c r="AW43" i="160"/>
  <c r="AD18" i="160"/>
  <c r="AC18" i="160"/>
  <c r="V18" i="160" s="1"/>
  <c r="AC12" i="160"/>
  <c r="V12" i="160" s="1"/>
  <c r="AC37" i="160"/>
  <c r="V37" i="160" s="1"/>
  <c r="AD34" i="160"/>
  <c r="AC34" i="160"/>
  <c r="V34" i="160" s="1"/>
  <c r="AD30" i="160"/>
  <c r="AC30" i="160"/>
  <c r="V30" i="160" s="1"/>
  <c r="AD26" i="160"/>
  <c r="AC26" i="160"/>
  <c r="V26" i="160" s="1"/>
  <c r="AC13" i="160"/>
  <c r="V13" i="160" s="1"/>
  <c r="AD13" i="160"/>
  <c r="Z38" i="160"/>
  <c r="F27" i="37" s="1"/>
  <c r="AD20" i="160"/>
  <c r="AC20" i="160"/>
  <c r="V20" i="160" s="1"/>
  <c r="X43" i="160"/>
  <c r="X38" i="160"/>
  <c r="D27" i="37" s="1"/>
  <c r="AC6" i="160"/>
  <c r="V6" i="160" s="1"/>
  <c r="AD6" i="160"/>
  <c r="AC29" i="160"/>
  <c r="V29" i="160" s="1"/>
  <c r="AD29" i="160"/>
  <c r="AD19" i="160"/>
  <c r="AD21" i="160"/>
  <c r="AC7" i="160"/>
  <c r="V7" i="160" s="1"/>
  <c r="AC9" i="160"/>
  <c r="V9" i="160" s="1"/>
  <c r="AD9" i="160"/>
  <c r="AD32" i="160"/>
  <c r="AC32" i="160"/>
  <c r="V32" i="160" s="1"/>
  <c r="W43" i="160"/>
  <c r="W38" i="160"/>
  <c r="C27" i="37" s="1"/>
  <c r="AD22" i="160"/>
  <c r="AC22" i="160"/>
  <c r="V22" i="160" s="1"/>
  <c r="AC10" i="160"/>
  <c r="V10" i="160" s="1"/>
  <c r="AD10" i="160"/>
  <c r="AA45" i="160"/>
  <c r="AA40" i="160"/>
  <c r="AA44" i="160"/>
  <c r="AA42" i="160"/>
  <c r="AA38" i="160"/>
  <c r="G27" i="37" s="1"/>
  <c r="AA43" i="160"/>
  <c r="AA41" i="160"/>
  <c r="AD28" i="160"/>
  <c r="AC28" i="160"/>
  <c r="V28" i="160" s="1"/>
  <c r="AD30" i="159"/>
  <c r="AC30" i="159"/>
  <c r="V30" i="159" s="1"/>
  <c r="AC13" i="159"/>
  <c r="V13" i="159" s="1"/>
  <c r="AD13" i="159"/>
  <c r="AC29" i="159"/>
  <c r="V29" i="159" s="1"/>
  <c r="AD29" i="159"/>
  <c r="AC14" i="159"/>
  <c r="V14" i="159" s="1"/>
  <c r="AD14" i="159"/>
  <c r="AC19" i="159"/>
  <c r="V19" i="159" s="1"/>
  <c r="Z45" i="159"/>
  <c r="AD17" i="159"/>
  <c r="AD27" i="159"/>
  <c r="AC27" i="159"/>
  <c r="V27" i="159" s="1"/>
  <c r="AC10" i="159"/>
  <c r="V10" i="159" s="1"/>
  <c r="AD10" i="159"/>
  <c r="AD36" i="159"/>
  <c r="AD21" i="159"/>
  <c r="AC21" i="159"/>
  <c r="V21" i="159" s="1"/>
  <c r="AD11" i="159"/>
  <c r="AC11" i="159"/>
  <c r="V11" i="159" s="1"/>
  <c r="AC8" i="159"/>
  <c r="V8" i="159" s="1"/>
  <c r="AC25" i="159"/>
  <c r="V25" i="159" s="1"/>
  <c r="AD25" i="159"/>
  <c r="Z43" i="159"/>
  <c r="AA42" i="159"/>
  <c r="AA46" i="159"/>
  <c r="AB42" i="159"/>
  <c r="AB46" i="159"/>
  <c r="Y46" i="159"/>
  <c r="Y41" i="159"/>
  <c r="Y45" i="159"/>
  <c r="Y44" i="159"/>
  <c r="Y42" i="159"/>
  <c r="Y43" i="159"/>
  <c r="AD7" i="159"/>
  <c r="AC7" i="159"/>
  <c r="V7" i="159" s="1"/>
  <c r="Z39" i="159"/>
  <c r="F26" i="37" s="1"/>
  <c r="AB39" i="159"/>
  <c r="H26" i="37" s="1"/>
  <c r="AC31" i="159"/>
  <c r="V31" i="159" s="1"/>
  <c r="AD38" i="159"/>
  <c r="AC38" i="159"/>
  <c r="V38" i="159" s="1"/>
  <c r="AC9" i="159"/>
  <c r="V9" i="159" s="1"/>
  <c r="AD9" i="159"/>
  <c r="AW46" i="159"/>
  <c r="AW45" i="159"/>
  <c r="AW44" i="159"/>
  <c r="X39" i="159"/>
  <c r="D26" i="37" s="1"/>
  <c r="X44" i="159"/>
  <c r="AC6" i="159"/>
  <c r="V6" i="159" s="1"/>
  <c r="AD6" i="159"/>
  <c r="AD20" i="159"/>
  <c r="AC20" i="159"/>
  <c r="V20" i="159" s="1"/>
  <c r="AD15" i="159"/>
  <c r="AC15" i="159"/>
  <c r="V15" i="159" s="1"/>
  <c r="AC12" i="159"/>
  <c r="V12" i="159" s="1"/>
  <c r="AC18" i="159"/>
  <c r="V18" i="159" s="1"/>
  <c r="AD18" i="159"/>
  <c r="Z41" i="159"/>
  <c r="Z42" i="159"/>
  <c r="AA41" i="159"/>
  <c r="AA39" i="159"/>
  <c r="G26" i="37" s="1"/>
  <c r="AD16" i="159"/>
  <c r="AD34" i="159"/>
  <c r="AC34" i="159"/>
  <c r="V34" i="159" s="1"/>
  <c r="AD22" i="159"/>
  <c r="AC22" i="159"/>
  <c r="V22" i="159" s="1"/>
  <c r="F39" i="159" a="1"/>
  <c r="AC26" i="159"/>
  <c r="V26" i="159" s="1"/>
  <c r="AD26" i="159"/>
  <c r="AD32" i="159"/>
  <c r="AC32" i="159"/>
  <c r="V32" i="159" s="1"/>
  <c r="AD28" i="159"/>
  <c r="AC28" i="159"/>
  <c r="V28" i="159" s="1"/>
  <c r="AD24" i="159"/>
  <c r="AC24" i="159"/>
  <c r="V24" i="159" s="1"/>
  <c r="W39" i="159"/>
  <c r="C26" i="37" s="1"/>
  <c r="W44" i="159"/>
  <c r="AD23" i="159"/>
  <c r="AC23" i="159"/>
  <c r="V23" i="159" s="1"/>
  <c r="AC33" i="159"/>
  <c r="V33" i="159" s="1"/>
  <c r="AD33" i="159"/>
  <c r="Z46" i="159"/>
  <c r="AA44" i="159"/>
  <c r="AB44" i="159"/>
  <c r="AC21" i="158"/>
  <c r="V21" i="158" s="1"/>
  <c r="AD21" i="158"/>
  <c r="AD30" i="158"/>
  <c r="AC30" i="158"/>
  <c r="V30" i="158" s="1"/>
  <c r="AD22" i="158"/>
  <c r="AC22" i="158"/>
  <c r="V22" i="158" s="1"/>
  <c r="AD14" i="158"/>
  <c r="AC14" i="158"/>
  <c r="V14" i="158" s="1"/>
  <c r="X43" i="158"/>
  <c r="X38" i="158"/>
  <c r="D25" i="37" s="1"/>
  <c r="AC6" i="158"/>
  <c r="V6" i="158" s="1"/>
  <c r="AD6" i="158"/>
  <c r="Z42" i="158"/>
  <c r="AD36" i="158"/>
  <c r="AC36" i="158"/>
  <c r="V36" i="158" s="1"/>
  <c r="AD31" i="158"/>
  <c r="AC31" i="158"/>
  <c r="V31" i="158" s="1"/>
  <c r="AC28" i="158"/>
  <c r="V28" i="158" s="1"/>
  <c r="AD15" i="158"/>
  <c r="AC15" i="158"/>
  <c r="V15" i="158" s="1"/>
  <c r="AC12" i="158"/>
  <c r="V12" i="158" s="1"/>
  <c r="AD11" i="158"/>
  <c r="AC11" i="158"/>
  <c r="V11" i="158" s="1"/>
  <c r="AC8" i="158"/>
  <c r="V8" i="158" s="1"/>
  <c r="AB43" i="158"/>
  <c r="AC29" i="158"/>
  <c r="V29" i="158" s="1"/>
  <c r="AD29" i="158"/>
  <c r="AC25" i="158"/>
  <c r="V25" i="158" s="1"/>
  <c r="AD25" i="158"/>
  <c r="AD9" i="158"/>
  <c r="AC9" i="158"/>
  <c r="V9" i="158" s="1"/>
  <c r="Z40" i="158"/>
  <c r="Z41" i="158"/>
  <c r="AC35" i="158"/>
  <c r="V35" i="158" s="1"/>
  <c r="AD35" i="158"/>
  <c r="AD19" i="158"/>
  <c r="AC19" i="158"/>
  <c r="V19" i="158" s="1"/>
  <c r="AB38" i="158"/>
  <c r="H25" i="37" s="1"/>
  <c r="AB44" i="158"/>
  <c r="AC13" i="158"/>
  <c r="V13" i="158" s="1"/>
  <c r="AD13" i="158"/>
  <c r="AD34" i="158"/>
  <c r="AC34" i="158"/>
  <c r="V34" i="158" s="1"/>
  <c r="AD26" i="158"/>
  <c r="AC26" i="158"/>
  <c r="V26" i="158" s="1"/>
  <c r="AD18" i="158"/>
  <c r="AC18" i="158"/>
  <c r="V18" i="158" s="1"/>
  <c r="AC10" i="158"/>
  <c r="V10" i="158" s="1"/>
  <c r="AD10" i="158"/>
  <c r="F38" i="158" a="1"/>
  <c r="Z45" i="158"/>
  <c r="Z43" i="158"/>
  <c r="AD23" i="158"/>
  <c r="AC23" i="158"/>
  <c r="V23" i="158" s="1"/>
  <c r="AA42" i="158"/>
  <c r="AA38" i="158"/>
  <c r="G25" i="37" s="1"/>
  <c r="AA45" i="158"/>
  <c r="AA40" i="158"/>
  <c r="AA44" i="158"/>
  <c r="AA43" i="158"/>
  <c r="AA41" i="158"/>
  <c r="AB42" i="158"/>
  <c r="AB40" i="158"/>
  <c r="AD37" i="158"/>
  <c r="AC37" i="158"/>
  <c r="V37" i="158" s="1"/>
  <c r="AC33" i="158"/>
  <c r="V33" i="158" s="1"/>
  <c r="AD33" i="158"/>
  <c r="AC17" i="158"/>
  <c r="V17" i="158" s="1"/>
  <c r="AD17" i="158"/>
  <c r="Y45" i="158"/>
  <c r="Y40" i="158"/>
  <c r="Y44" i="158"/>
  <c r="Y43" i="158"/>
  <c r="Y41" i="158"/>
  <c r="Y42" i="158"/>
  <c r="AW45" i="158"/>
  <c r="AW44" i="158"/>
  <c r="AW43" i="158"/>
  <c r="Z38" i="158"/>
  <c r="F25" i="37" s="1"/>
  <c r="AD27" i="158"/>
  <c r="AC27" i="158"/>
  <c r="V27" i="158" s="1"/>
  <c r="AC24" i="158"/>
  <c r="V24" i="158" s="1"/>
  <c r="AD7" i="158"/>
  <c r="AC7" i="158"/>
  <c r="V7" i="158" s="1"/>
  <c r="W38" i="158"/>
  <c r="C25" i="37" s="1"/>
  <c r="W43" i="158"/>
  <c r="AB41" i="158"/>
  <c r="AC25" i="157"/>
  <c r="V25" i="157" s="1"/>
  <c r="AD25" i="157"/>
  <c r="AD32" i="157"/>
  <c r="AC32" i="157"/>
  <c r="V32" i="157" s="1"/>
  <c r="AD9" i="157"/>
  <c r="AC29" i="157"/>
  <c r="V29" i="157" s="1"/>
  <c r="AD29" i="157"/>
  <c r="AD27" i="157"/>
  <c r="AC11" i="157"/>
  <c r="V11" i="157" s="1"/>
  <c r="AD11" i="157"/>
  <c r="AA43" i="157"/>
  <c r="AA38" i="157"/>
  <c r="G24" i="37" s="1"/>
  <c r="AC33" i="157"/>
  <c r="V33" i="157" s="1"/>
  <c r="AD33" i="157"/>
  <c r="AD26" i="157"/>
  <c r="AC26" i="157"/>
  <c r="V26" i="157" s="1"/>
  <c r="AD30" i="157"/>
  <c r="AC30" i="157"/>
  <c r="V30" i="157" s="1"/>
  <c r="AA45" i="157"/>
  <c r="AB45" i="157"/>
  <c r="AB40" i="157"/>
  <c r="AB44" i="157"/>
  <c r="AB43" i="157"/>
  <c r="AB41" i="157"/>
  <c r="AB42" i="157"/>
  <c r="AB38" i="157"/>
  <c r="H24" i="37" s="1"/>
  <c r="AD12" i="157"/>
  <c r="AD37" i="157"/>
  <c r="AC37" i="157"/>
  <c r="V37" i="157" s="1"/>
  <c r="AD28" i="157"/>
  <c r="AC28" i="157"/>
  <c r="V28" i="157" s="1"/>
  <c r="AD14" i="157"/>
  <c r="AC14" i="157"/>
  <c r="V14" i="157" s="1"/>
  <c r="AD10" i="157"/>
  <c r="AC10" i="157"/>
  <c r="V10" i="157" s="1"/>
  <c r="X43" i="157"/>
  <c r="X38" i="157"/>
  <c r="D24" i="37" s="1"/>
  <c r="AC6" i="157"/>
  <c r="V6" i="157" s="1"/>
  <c r="AD6" i="157"/>
  <c r="AD31" i="157"/>
  <c r="AC31" i="157"/>
  <c r="V31" i="157" s="1"/>
  <c r="AD20" i="157"/>
  <c r="AC20" i="157"/>
  <c r="V20" i="157" s="1"/>
  <c r="W38" i="157"/>
  <c r="C24" i="37" s="1"/>
  <c r="W43" i="157"/>
  <c r="AC21" i="157"/>
  <c r="V21" i="157" s="1"/>
  <c r="AD21" i="157"/>
  <c r="AD13" i="157"/>
  <c r="AD8" i="157"/>
  <c r="AC8" i="157"/>
  <c r="V8" i="157" s="1"/>
  <c r="AC35" i="157"/>
  <c r="V35" i="157" s="1"/>
  <c r="AA44" i="157"/>
  <c r="AA42" i="157"/>
  <c r="AD34" i="157"/>
  <c r="AC34" i="157"/>
  <c r="V34" i="157" s="1"/>
  <c r="AW45" i="157"/>
  <c r="AW44" i="157"/>
  <c r="AW43" i="157"/>
  <c r="AD22" i="157"/>
  <c r="AC22" i="157"/>
  <c r="V22" i="157" s="1"/>
  <c r="AC36" i="157"/>
  <c r="V36" i="157" s="1"/>
  <c r="AD23" i="157"/>
  <c r="AC23" i="157"/>
  <c r="V23" i="157" s="1"/>
  <c r="Y45" i="157"/>
  <c r="Y40" i="157"/>
  <c r="Y44" i="157"/>
  <c r="Y43" i="157"/>
  <c r="Y41" i="157"/>
  <c r="Y42" i="157"/>
  <c r="F38" i="157" a="1"/>
  <c r="AC17" i="157"/>
  <c r="V17" i="157" s="1"/>
  <c r="AD17" i="157"/>
  <c r="AD24" i="157"/>
  <c r="AC24" i="157"/>
  <c r="V24" i="157" s="1"/>
  <c r="AD16" i="157"/>
  <c r="AC16" i="157"/>
  <c r="V16" i="157" s="1"/>
  <c r="AC7" i="157"/>
  <c r="V7" i="157" s="1"/>
  <c r="AD7" i="157"/>
  <c r="Z44" i="157"/>
  <c r="Z43" i="157"/>
  <c r="Z41" i="157"/>
  <c r="Z42" i="157"/>
  <c r="Z38" i="157"/>
  <c r="F24" i="37" s="1"/>
  <c r="Z45" i="157"/>
  <c r="Z40" i="157"/>
  <c r="Y38" i="164" l="1"/>
  <c r="E31" i="37" s="1"/>
  <c r="D31" i="37"/>
  <c r="AD43" i="160"/>
  <c r="AD43" i="158"/>
  <c r="AD43" i="164"/>
  <c r="AD43" i="163"/>
  <c r="AD43" i="162"/>
  <c r="AD43" i="157"/>
  <c r="AD45" i="164"/>
  <c r="AD44" i="159"/>
  <c r="S45" i="164"/>
  <c r="O45" i="164"/>
  <c r="K45" i="164"/>
  <c r="G45" i="164"/>
  <c r="S44" i="164"/>
  <c r="O44" i="164"/>
  <c r="K44" i="164"/>
  <c r="G44" i="164"/>
  <c r="S43" i="164"/>
  <c r="O43" i="164"/>
  <c r="K43" i="164"/>
  <c r="G43" i="164"/>
  <c r="S42" i="164"/>
  <c r="O42" i="164"/>
  <c r="K42" i="164"/>
  <c r="G42" i="164"/>
  <c r="S41" i="164"/>
  <c r="O41" i="164"/>
  <c r="K41" i="164"/>
  <c r="G41" i="164"/>
  <c r="S40" i="164"/>
  <c r="O40" i="164"/>
  <c r="K40" i="164"/>
  <c r="G40" i="164"/>
  <c r="S39" i="164"/>
  <c r="O39" i="164"/>
  <c r="K39" i="164"/>
  <c r="G39" i="164"/>
  <c r="S38" i="164"/>
  <c r="O38" i="164"/>
  <c r="K38" i="164"/>
  <c r="G38" i="164"/>
  <c r="R45" i="164"/>
  <c r="N45" i="164"/>
  <c r="J45" i="164"/>
  <c r="F45" i="164"/>
  <c r="R44" i="164"/>
  <c r="N44" i="164"/>
  <c r="J44" i="164"/>
  <c r="F44" i="164"/>
  <c r="R43" i="164"/>
  <c r="N43" i="164"/>
  <c r="J43" i="164"/>
  <c r="F43" i="164"/>
  <c r="R42" i="164"/>
  <c r="N42" i="164"/>
  <c r="J42" i="164"/>
  <c r="F42" i="164"/>
  <c r="R41" i="164"/>
  <c r="N41" i="164"/>
  <c r="J41" i="164"/>
  <c r="F41" i="164"/>
  <c r="R40" i="164"/>
  <c r="N40" i="164"/>
  <c r="J40" i="164"/>
  <c r="F40" i="164"/>
  <c r="R39" i="164"/>
  <c r="N39" i="164"/>
  <c r="J39" i="164"/>
  <c r="F39" i="164"/>
  <c r="R38" i="164"/>
  <c r="N38" i="164"/>
  <c r="J38" i="164"/>
  <c r="F38" i="164"/>
  <c r="U45" i="164"/>
  <c r="Q45" i="164"/>
  <c r="M45" i="164"/>
  <c r="I45" i="164"/>
  <c r="U44" i="164"/>
  <c r="Q44" i="164"/>
  <c r="M44" i="164"/>
  <c r="I44" i="164"/>
  <c r="U43" i="164"/>
  <c r="Q43" i="164"/>
  <c r="M43" i="164"/>
  <c r="I43" i="164"/>
  <c r="U42" i="164"/>
  <c r="Q42" i="164"/>
  <c r="M42" i="164"/>
  <c r="I42" i="164"/>
  <c r="U41" i="164"/>
  <c r="Q41" i="164"/>
  <c r="M41" i="164"/>
  <c r="I41" i="164"/>
  <c r="U40" i="164"/>
  <c r="Q40" i="164"/>
  <c r="M40" i="164"/>
  <c r="I40" i="164"/>
  <c r="U39" i="164"/>
  <c r="Q39" i="164"/>
  <c r="M39" i="164"/>
  <c r="I39" i="164"/>
  <c r="U38" i="164"/>
  <c r="Q38" i="164"/>
  <c r="M38" i="164"/>
  <c r="I38" i="164"/>
  <c r="L45" i="164"/>
  <c r="L44" i="164"/>
  <c r="L43" i="164"/>
  <c r="L42" i="164"/>
  <c r="L41" i="164"/>
  <c r="L40" i="164"/>
  <c r="L39" i="164"/>
  <c r="L38" i="164"/>
  <c r="H45" i="164"/>
  <c r="H44" i="164"/>
  <c r="H43" i="164"/>
  <c r="H42" i="164"/>
  <c r="H41" i="164"/>
  <c r="H40" i="164"/>
  <c r="H39" i="164"/>
  <c r="H38" i="164"/>
  <c r="T45" i="164"/>
  <c r="T44" i="164"/>
  <c r="T43" i="164"/>
  <c r="T42" i="164"/>
  <c r="T41" i="164"/>
  <c r="T40" i="164"/>
  <c r="T39" i="164"/>
  <c r="T38" i="164"/>
  <c r="P45" i="164"/>
  <c r="P41" i="164"/>
  <c r="P44" i="164"/>
  <c r="P40" i="164"/>
  <c r="P43" i="164"/>
  <c r="P39" i="164"/>
  <c r="P42" i="164"/>
  <c r="P38" i="164"/>
  <c r="V43" i="164"/>
  <c r="V39" i="164"/>
  <c r="J31" i="37" s="1"/>
  <c r="V45" i="164"/>
  <c r="V40" i="164"/>
  <c r="L31" i="37" s="1"/>
  <c r="V44" i="164"/>
  <c r="V41" i="164"/>
  <c r="N31" i="37" s="1"/>
  <c r="V42" i="164"/>
  <c r="P31" i="37" s="1"/>
  <c r="AD44" i="164"/>
  <c r="V43" i="163"/>
  <c r="V39" i="163"/>
  <c r="J30" i="37" s="1"/>
  <c r="V45" i="163"/>
  <c r="V40" i="163"/>
  <c r="L30" i="37" s="1"/>
  <c r="V44" i="163"/>
  <c r="V41" i="163"/>
  <c r="N30" i="37" s="1"/>
  <c r="V42" i="163"/>
  <c r="P30" i="37" s="1"/>
  <c r="S45" i="163"/>
  <c r="O45" i="163"/>
  <c r="K45" i="163"/>
  <c r="G45" i="163"/>
  <c r="S44" i="163"/>
  <c r="O44" i="163"/>
  <c r="K44" i="163"/>
  <c r="G44" i="163"/>
  <c r="S43" i="163"/>
  <c r="O43" i="163"/>
  <c r="K43" i="163"/>
  <c r="G43" i="163"/>
  <c r="S42" i="163"/>
  <c r="O42" i="163"/>
  <c r="K42" i="163"/>
  <c r="G42" i="163"/>
  <c r="S41" i="163"/>
  <c r="O41" i="163"/>
  <c r="K41" i="163"/>
  <c r="G41" i="163"/>
  <c r="S40" i="163"/>
  <c r="O40" i="163"/>
  <c r="K40" i="163"/>
  <c r="G40" i="163"/>
  <c r="S39" i="163"/>
  <c r="O39" i="163"/>
  <c r="K39" i="163"/>
  <c r="G39" i="163"/>
  <c r="S38" i="163"/>
  <c r="O38" i="163"/>
  <c r="K38" i="163"/>
  <c r="G38" i="163"/>
  <c r="R45" i="163"/>
  <c r="N45" i="163"/>
  <c r="J45" i="163"/>
  <c r="F45" i="163"/>
  <c r="R44" i="163"/>
  <c r="N44" i="163"/>
  <c r="J44" i="163"/>
  <c r="F44" i="163"/>
  <c r="R43" i="163"/>
  <c r="N43" i="163"/>
  <c r="J43" i="163"/>
  <c r="F43" i="163"/>
  <c r="R42" i="163"/>
  <c r="N42" i="163"/>
  <c r="J42" i="163"/>
  <c r="F42" i="163"/>
  <c r="R41" i="163"/>
  <c r="N41" i="163"/>
  <c r="J41" i="163"/>
  <c r="F41" i="163"/>
  <c r="R40" i="163"/>
  <c r="N40" i="163"/>
  <c r="J40" i="163"/>
  <c r="F40" i="163"/>
  <c r="R39" i="163"/>
  <c r="N39" i="163"/>
  <c r="J39" i="163"/>
  <c r="F39" i="163"/>
  <c r="R38" i="163"/>
  <c r="N38" i="163"/>
  <c r="J38" i="163"/>
  <c r="F38" i="163"/>
  <c r="U45" i="163"/>
  <c r="Q45" i="163"/>
  <c r="M45" i="163"/>
  <c r="I45" i="163"/>
  <c r="U44" i="163"/>
  <c r="Q44" i="163"/>
  <c r="M44" i="163"/>
  <c r="I44" i="163"/>
  <c r="U43" i="163"/>
  <c r="Q43" i="163"/>
  <c r="M43" i="163"/>
  <c r="I43" i="163"/>
  <c r="U42" i="163"/>
  <c r="Q42" i="163"/>
  <c r="M42" i="163"/>
  <c r="I42" i="163"/>
  <c r="U41" i="163"/>
  <c r="Q41" i="163"/>
  <c r="M41" i="163"/>
  <c r="I41" i="163"/>
  <c r="U40" i="163"/>
  <c r="Q40" i="163"/>
  <c r="M40" i="163"/>
  <c r="I40" i="163"/>
  <c r="U39" i="163"/>
  <c r="Q39" i="163"/>
  <c r="M39" i="163"/>
  <c r="I39" i="163"/>
  <c r="U38" i="163"/>
  <c r="Q38" i="163"/>
  <c r="M38" i="163"/>
  <c r="I38" i="163"/>
  <c r="T45" i="163"/>
  <c r="P45" i="163"/>
  <c r="L45" i="163"/>
  <c r="H45" i="163"/>
  <c r="T44" i="163"/>
  <c r="P44" i="163"/>
  <c r="L44" i="163"/>
  <c r="H44" i="163"/>
  <c r="T43" i="163"/>
  <c r="P43" i="163"/>
  <c r="L43" i="163"/>
  <c r="H43" i="163"/>
  <c r="T42" i="163"/>
  <c r="P42" i="163"/>
  <c r="L42" i="163"/>
  <c r="H42" i="163"/>
  <c r="T41" i="163"/>
  <c r="P41" i="163"/>
  <c r="L41" i="163"/>
  <c r="H41" i="163"/>
  <c r="T40" i="163"/>
  <c r="P40" i="163"/>
  <c r="L40" i="163"/>
  <c r="H40" i="163"/>
  <c r="T39" i="163"/>
  <c r="P39" i="163"/>
  <c r="L39" i="163"/>
  <c r="H39" i="163"/>
  <c r="T38" i="163"/>
  <c r="P38" i="163"/>
  <c r="L38" i="163"/>
  <c r="H38" i="163"/>
  <c r="AD45" i="163"/>
  <c r="AD44" i="163"/>
  <c r="Y38" i="163"/>
  <c r="AD45" i="162"/>
  <c r="AD44" i="162"/>
  <c r="S45" i="162"/>
  <c r="O45" i="162"/>
  <c r="K45" i="162"/>
  <c r="G45" i="162"/>
  <c r="S44" i="162"/>
  <c r="O44" i="162"/>
  <c r="K44" i="162"/>
  <c r="G44" i="162"/>
  <c r="S43" i="162"/>
  <c r="O43" i="162"/>
  <c r="K43" i="162"/>
  <c r="G43" i="162"/>
  <c r="S42" i="162"/>
  <c r="O42" i="162"/>
  <c r="K42" i="162"/>
  <c r="G42" i="162"/>
  <c r="S41" i="162"/>
  <c r="O41" i="162"/>
  <c r="K41" i="162"/>
  <c r="G41" i="162"/>
  <c r="S40" i="162"/>
  <c r="O40" i="162"/>
  <c r="K40" i="162"/>
  <c r="G40" i="162"/>
  <c r="S39" i="162"/>
  <c r="O39" i="162"/>
  <c r="K39" i="162"/>
  <c r="G39" i="162"/>
  <c r="S38" i="162"/>
  <c r="O38" i="162"/>
  <c r="K38" i="162"/>
  <c r="G38" i="162"/>
  <c r="R45" i="162"/>
  <c r="N45" i="162"/>
  <c r="J45" i="162"/>
  <c r="F45" i="162"/>
  <c r="R44" i="162"/>
  <c r="N44" i="162"/>
  <c r="J44" i="162"/>
  <c r="F44" i="162"/>
  <c r="R43" i="162"/>
  <c r="N43" i="162"/>
  <c r="J43" i="162"/>
  <c r="F43" i="162"/>
  <c r="R42" i="162"/>
  <c r="N42" i="162"/>
  <c r="J42" i="162"/>
  <c r="F42" i="162"/>
  <c r="R41" i="162"/>
  <c r="N41" i="162"/>
  <c r="J41" i="162"/>
  <c r="F41" i="162"/>
  <c r="R40" i="162"/>
  <c r="N40" i="162"/>
  <c r="J40" i="162"/>
  <c r="F40" i="162"/>
  <c r="R39" i="162"/>
  <c r="N39" i="162"/>
  <c r="J39" i="162"/>
  <c r="F39" i="162"/>
  <c r="R38" i="162"/>
  <c r="N38" i="162"/>
  <c r="J38" i="162"/>
  <c r="F38" i="162"/>
  <c r="U45" i="162"/>
  <c r="Q45" i="162"/>
  <c r="M45" i="162"/>
  <c r="I45" i="162"/>
  <c r="U44" i="162"/>
  <c r="Q44" i="162"/>
  <c r="M44" i="162"/>
  <c r="I44" i="162"/>
  <c r="U43" i="162"/>
  <c r="Q43" i="162"/>
  <c r="M43" i="162"/>
  <c r="I43" i="162"/>
  <c r="U42" i="162"/>
  <c r="Q42" i="162"/>
  <c r="M42" i="162"/>
  <c r="I42" i="162"/>
  <c r="U41" i="162"/>
  <c r="Q41" i="162"/>
  <c r="M41" i="162"/>
  <c r="I41" i="162"/>
  <c r="U40" i="162"/>
  <c r="Q40" i="162"/>
  <c r="M40" i="162"/>
  <c r="I40" i="162"/>
  <c r="U39" i="162"/>
  <c r="Q39" i="162"/>
  <c r="M39" i="162"/>
  <c r="I39" i="162"/>
  <c r="U38" i="162"/>
  <c r="Q38" i="162"/>
  <c r="M38" i="162"/>
  <c r="I38" i="162"/>
  <c r="L45" i="162"/>
  <c r="L44" i="162"/>
  <c r="L43" i="162"/>
  <c r="L42" i="162"/>
  <c r="L41" i="162"/>
  <c r="L40" i="162"/>
  <c r="L39" i="162"/>
  <c r="L38" i="162"/>
  <c r="H45" i="162"/>
  <c r="H44" i="162"/>
  <c r="H43" i="162"/>
  <c r="H42" i="162"/>
  <c r="H41" i="162"/>
  <c r="H40" i="162"/>
  <c r="H39" i="162"/>
  <c r="H38" i="162"/>
  <c r="T45" i="162"/>
  <c r="T44" i="162"/>
  <c r="T43" i="162"/>
  <c r="T42" i="162"/>
  <c r="T41" i="162"/>
  <c r="T40" i="162"/>
  <c r="T39" i="162"/>
  <c r="T38" i="162"/>
  <c r="P45" i="162"/>
  <c r="P41" i="162"/>
  <c r="P44" i="162"/>
  <c r="P40" i="162"/>
  <c r="P43" i="162"/>
  <c r="P39" i="162"/>
  <c r="P42" i="162"/>
  <c r="P38" i="162"/>
  <c r="Y38" i="162"/>
  <c r="V43" i="162"/>
  <c r="V39" i="162"/>
  <c r="J29" i="37" s="1"/>
  <c r="V45" i="162"/>
  <c r="V40" i="162"/>
  <c r="L29" i="37" s="1"/>
  <c r="V44" i="162"/>
  <c r="V41" i="162"/>
  <c r="N29" i="37" s="1"/>
  <c r="V42" i="162"/>
  <c r="P29" i="37" s="1"/>
  <c r="AD45" i="161"/>
  <c r="AD44" i="161"/>
  <c r="AD43" i="161"/>
  <c r="S45" i="161"/>
  <c r="O45" i="161"/>
  <c r="K45" i="161"/>
  <c r="G45" i="161"/>
  <c r="S44" i="161"/>
  <c r="O44" i="161"/>
  <c r="K44" i="161"/>
  <c r="G44" i="161"/>
  <c r="S43" i="161"/>
  <c r="O43" i="161"/>
  <c r="K43" i="161"/>
  <c r="G43" i="161"/>
  <c r="S42" i="161"/>
  <c r="O42" i="161"/>
  <c r="K42" i="161"/>
  <c r="G42" i="161"/>
  <c r="S41" i="161"/>
  <c r="O41" i="161"/>
  <c r="K41" i="161"/>
  <c r="G41" i="161"/>
  <c r="S40" i="161"/>
  <c r="O40" i="161"/>
  <c r="K40" i="161"/>
  <c r="G40" i="161"/>
  <c r="S39" i="161"/>
  <c r="O39" i="161"/>
  <c r="K39" i="161"/>
  <c r="G39" i="161"/>
  <c r="S38" i="161"/>
  <c r="O38" i="161"/>
  <c r="K38" i="161"/>
  <c r="G38" i="161"/>
  <c r="R45" i="161"/>
  <c r="N45" i="161"/>
  <c r="J45" i="161"/>
  <c r="F45" i="161"/>
  <c r="R44" i="161"/>
  <c r="N44" i="161"/>
  <c r="J44" i="161"/>
  <c r="F44" i="161"/>
  <c r="R43" i="161"/>
  <c r="N43" i="161"/>
  <c r="J43" i="161"/>
  <c r="F43" i="161"/>
  <c r="R42" i="161"/>
  <c r="N42" i="161"/>
  <c r="J42" i="161"/>
  <c r="F42" i="161"/>
  <c r="R41" i="161"/>
  <c r="N41" i="161"/>
  <c r="J41" i="161"/>
  <c r="F41" i="161"/>
  <c r="R40" i="161"/>
  <c r="N40" i="161"/>
  <c r="J40" i="161"/>
  <c r="F40" i="161"/>
  <c r="R39" i="161"/>
  <c r="N39" i="161"/>
  <c r="J39" i="161"/>
  <c r="F39" i="161"/>
  <c r="R38" i="161"/>
  <c r="N38" i="161"/>
  <c r="J38" i="161"/>
  <c r="F38" i="161"/>
  <c r="Q45" i="161"/>
  <c r="I45" i="161"/>
  <c r="Q44" i="161"/>
  <c r="I44" i="161"/>
  <c r="Q43" i="161"/>
  <c r="I43" i="161"/>
  <c r="Q42" i="161"/>
  <c r="I42" i="161"/>
  <c r="Q41" i="161"/>
  <c r="I41" i="161"/>
  <c r="Q40" i="161"/>
  <c r="I40" i="161"/>
  <c r="Q39" i="161"/>
  <c r="I39" i="161"/>
  <c r="Q38" i="161"/>
  <c r="I38" i="161"/>
  <c r="P45" i="161"/>
  <c r="H45" i="161"/>
  <c r="P44" i="161"/>
  <c r="H44" i="161"/>
  <c r="P43" i="161"/>
  <c r="H43" i="161"/>
  <c r="P42" i="161"/>
  <c r="H42" i="161"/>
  <c r="P41" i="161"/>
  <c r="H41" i="161"/>
  <c r="P40" i="161"/>
  <c r="H40" i="161"/>
  <c r="P39" i="161"/>
  <c r="H39" i="161"/>
  <c r="P38" i="161"/>
  <c r="H38" i="161"/>
  <c r="U45" i="161"/>
  <c r="M45" i="161"/>
  <c r="U44" i="161"/>
  <c r="M44" i="161"/>
  <c r="U43" i="161"/>
  <c r="M43" i="161"/>
  <c r="U42" i="161"/>
  <c r="M42" i="161"/>
  <c r="U41" i="161"/>
  <c r="M41" i="161"/>
  <c r="U40" i="161"/>
  <c r="M40" i="161"/>
  <c r="U39" i="161"/>
  <c r="M39" i="161"/>
  <c r="U38" i="161"/>
  <c r="M38" i="161"/>
  <c r="L45" i="161"/>
  <c r="L43" i="161"/>
  <c r="L41" i="161"/>
  <c r="L39" i="161"/>
  <c r="T44" i="161"/>
  <c r="T42" i="161"/>
  <c r="T40" i="161"/>
  <c r="T38" i="161"/>
  <c r="T45" i="161"/>
  <c r="T43" i="161"/>
  <c r="T41" i="161"/>
  <c r="T39" i="161"/>
  <c r="L44" i="161"/>
  <c r="L42" i="161"/>
  <c r="L40" i="161"/>
  <c r="L38" i="161"/>
  <c r="V43" i="161"/>
  <c r="V39" i="161"/>
  <c r="J28" i="37" s="1"/>
  <c r="V45" i="161"/>
  <c r="V40" i="161"/>
  <c r="L28" i="37" s="1"/>
  <c r="V44" i="161"/>
  <c r="V41" i="161"/>
  <c r="N28" i="37" s="1"/>
  <c r="V42" i="161"/>
  <c r="P28" i="37" s="1"/>
  <c r="Y38" i="161"/>
  <c r="AD45" i="160"/>
  <c r="AD44" i="160"/>
  <c r="V45" i="160"/>
  <c r="V40" i="160"/>
  <c r="L27" i="37" s="1"/>
  <c r="V44" i="160"/>
  <c r="V41" i="160"/>
  <c r="N27" i="37" s="1"/>
  <c r="V43" i="160"/>
  <c r="V42" i="160"/>
  <c r="P27" i="37" s="1"/>
  <c r="V39" i="160"/>
  <c r="J27" i="37" s="1"/>
  <c r="Y38" i="160"/>
  <c r="R45" i="160"/>
  <c r="N45" i="160"/>
  <c r="J45" i="160"/>
  <c r="F45" i="160"/>
  <c r="R44" i="160"/>
  <c r="N44" i="160"/>
  <c r="J44" i="160"/>
  <c r="F44" i="160"/>
  <c r="R43" i="160"/>
  <c r="N43" i="160"/>
  <c r="J43" i="160"/>
  <c r="F43" i="160"/>
  <c r="R42" i="160"/>
  <c r="N42" i="160"/>
  <c r="J42" i="160"/>
  <c r="F42" i="160"/>
  <c r="R41" i="160"/>
  <c r="N41" i="160"/>
  <c r="J41" i="160"/>
  <c r="F41" i="160"/>
  <c r="R40" i="160"/>
  <c r="N40" i="160"/>
  <c r="J40" i="160"/>
  <c r="F40" i="160"/>
  <c r="R39" i="160"/>
  <c r="N39" i="160"/>
  <c r="J39" i="160"/>
  <c r="F39" i="160"/>
  <c r="R38" i="160"/>
  <c r="N38" i="160"/>
  <c r="J38" i="160"/>
  <c r="F38" i="160"/>
  <c r="U45" i="160"/>
  <c r="Q45" i="160"/>
  <c r="M45" i="160"/>
  <c r="I45" i="160"/>
  <c r="U44" i="160"/>
  <c r="Q44" i="160"/>
  <c r="M44" i="160"/>
  <c r="I44" i="160"/>
  <c r="U43" i="160"/>
  <c r="Q43" i="160"/>
  <c r="M43" i="160"/>
  <c r="I43" i="160"/>
  <c r="U42" i="160"/>
  <c r="Q42" i="160"/>
  <c r="M42" i="160"/>
  <c r="I42" i="160"/>
  <c r="U41" i="160"/>
  <c r="Q41" i="160"/>
  <c r="M41" i="160"/>
  <c r="I41" i="160"/>
  <c r="U40" i="160"/>
  <c r="Q40" i="160"/>
  <c r="M40" i="160"/>
  <c r="I40" i="160"/>
  <c r="U39" i="160"/>
  <c r="Q39" i="160"/>
  <c r="M39" i="160"/>
  <c r="I39" i="160"/>
  <c r="U38" i="160"/>
  <c r="Q38" i="160"/>
  <c r="M38" i="160"/>
  <c r="I38" i="160"/>
  <c r="T45" i="160"/>
  <c r="L45" i="160"/>
  <c r="T44" i="160"/>
  <c r="L44" i="160"/>
  <c r="T43" i="160"/>
  <c r="L43" i="160"/>
  <c r="T42" i="160"/>
  <c r="L42" i="160"/>
  <c r="T41" i="160"/>
  <c r="L41" i="160"/>
  <c r="T40" i="160"/>
  <c r="L40" i="160"/>
  <c r="T39" i="160"/>
  <c r="L39" i="160"/>
  <c r="T38" i="160"/>
  <c r="L38" i="160"/>
  <c r="S45" i="160"/>
  <c r="K45" i="160"/>
  <c r="S44" i="160"/>
  <c r="K44" i="160"/>
  <c r="S43" i="160"/>
  <c r="K43" i="160"/>
  <c r="S42" i="160"/>
  <c r="K42" i="160"/>
  <c r="S41" i="160"/>
  <c r="K41" i="160"/>
  <c r="S40" i="160"/>
  <c r="K40" i="160"/>
  <c r="S39" i="160"/>
  <c r="K39" i="160"/>
  <c r="S38" i="160"/>
  <c r="K38" i="160"/>
  <c r="P45" i="160"/>
  <c r="H45" i="160"/>
  <c r="P44" i="160"/>
  <c r="H44" i="160"/>
  <c r="P43" i="160"/>
  <c r="H43" i="160"/>
  <c r="P42" i="160"/>
  <c r="H42" i="160"/>
  <c r="P41" i="160"/>
  <c r="H41" i="160"/>
  <c r="P40" i="160"/>
  <c r="H40" i="160"/>
  <c r="P39" i="160"/>
  <c r="H39" i="160"/>
  <c r="P38" i="160"/>
  <c r="H38" i="160"/>
  <c r="G44" i="160"/>
  <c r="G42" i="160"/>
  <c r="G40" i="160"/>
  <c r="G38" i="160"/>
  <c r="O44" i="160"/>
  <c r="O42" i="160"/>
  <c r="O38" i="160"/>
  <c r="O45" i="160"/>
  <c r="O43" i="160"/>
  <c r="O41" i="160"/>
  <c r="O39" i="160"/>
  <c r="G45" i="160"/>
  <c r="G43" i="160"/>
  <c r="G41" i="160"/>
  <c r="G39" i="160"/>
  <c r="O40" i="160"/>
  <c r="S46" i="159"/>
  <c r="O46" i="159"/>
  <c r="K46" i="159"/>
  <c r="G46" i="159"/>
  <c r="S45" i="159"/>
  <c r="O45" i="159"/>
  <c r="K45" i="159"/>
  <c r="G45" i="159"/>
  <c r="S44" i="159"/>
  <c r="O44" i="159"/>
  <c r="K44" i="159"/>
  <c r="G44" i="159"/>
  <c r="S43" i="159"/>
  <c r="O43" i="159"/>
  <c r="K43" i="159"/>
  <c r="G43" i="159"/>
  <c r="S42" i="159"/>
  <c r="O42" i="159"/>
  <c r="K42" i="159"/>
  <c r="G42" i="159"/>
  <c r="S41" i="159"/>
  <c r="O41" i="159"/>
  <c r="K41" i="159"/>
  <c r="G41" i="159"/>
  <c r="S40" i="159"/>
  <c r="O40" i="159"/>
  <c r="K40" i="159"/>
  <c r="G40" i="159"/>
  <c r="S39" i="159"/>
  <c r="O39" i="159"/>
  <c r="K39" i="159"/>
  <c r="G39" i="159"/>
  <c r="R46" i="159"/>
  <c r="N46" i="159"/>
  <c r="J46" i="159"/>
  <c r="F46" i="159"/>
  <c r="R45" i="159"/>
  <c r="N45" i="159"/>
  <c r="J45" i="159"/>
  <c r="F45" i="159"/>
  <c r="R44" i="159"/>
  <c r="N44" i="159"/>
  <c r="J44" i="159"/>
  <c r="F44" i="159"/>
  <c r="R43" i="159"/>
  <c r="N43" i="159"/>
  <c r="J43" i="159"/>
  <c r="F43" i="159"/>
  <c r="R42" i="159"/>
  <c r="N42" i="159"/>
  <c r="J42" i="159"/>
  <c r="F42" i="159"/>
  <c r="R41" i="159"/>
  <c r="N41" i="159"/>
  <c r="J41" i="159"/>
  <c r="F41" i="159"/>
  <c r="R40" i="159"/>
  <c r="N40" i="159"/>
  <c r="J40" i="159"/>
  <c r="F40" i="159"/>
  <c r="R39" i="159"/>
  <c r="N39" i="159"/>
  <c r="J39" i="159"/>
  <c r="F39" i="159"/>
  <c r="Q46" i="159"/>
  <c r="I46" i="159"/>
  <c r="Q45" i="159"/>
  <c r="I45" i="159"/>
  <c r="Q44" i="159"/>
  <c r="I44" i="159"/>
  <c r="Q43" i="159"/>
  <c r="I43" i="159"/>
  <c r="Q42" i="159"/>
  <c r="I42" i="159"/>
  <c r="Q41" i="159"/>
  <c r="I41" i="159"/>
  <c r="Q40" i="159"/>
  <c r="I40" i="159"/>
  <c r="Q39" i="159"/>
  <c r="I39" i="159"/>
  <c r="P46" i="159"/>
  <c r="H46" i="159"/>
  <c r="P45" i="159"/>
  <c r="H45" i="159"/>
  <c r="P44" i="159"/>
  <c r="H44" i="159"/>
  <c r="P43" i="159"/>
  <c r="H43" i="159"/>
  <c r="P42" i="159"/>
  <c r="H42" i="159"/>
  <c r="P41" i="159"/>
  <c r="H41" i="159"/>
  <c r="P40" i="159"/>
  <c r="H40" i="159"/>
  <c r="P39" i="159"/>
  <c r="H39" i="159"/>
  <c r="U46" i="159"/>
  <c r="M46" i="159"/>
  <c r="U45" i="159"/>
  <c r="M45" i="159"/>
  <c r="U44" i="159"/>
  <c r="M44" i="159"/>
  <c r="U43" i="159"/>
  <c r="M43" i="159"/>
  <c r="U42" i="159"/>
  <c r="M42" i="159"/>
  <c r="U41" i="159"/>
  <c r="M41" i="159"/>
  <c r="U40" i="159"/>
  <c r="M40" i="159"/>
  <c r="U39" i="159"/>
  <c r="M39" i="159"/>
  <c r="T46" i="159"/>
  <c r="T44" i="159"/>
  <c r="T42" i="159"/>
  <c r="T40" i="159"/>
  <c r="L46" i="159"/>
  <c r="L44" i="159"/>
  <c r="L42" i="159"/>
  <c r="L40" i="159"/>
  <c r="L45" i="159"/>
  <c r="L41" i="159"/>
  <c r="L39" i="159"/>
  <c r="T45" i="159"/>
  <c r="T43" i="159"/>
  <c r="T41" i="159"/>
  <c r="T39" i="159"/>
  <c r="L43" i="159"/>
  <c r="Y39" i="159"/>
  <c r="AD46" i="159"/>
  <c r="AD45" i="159"/>
  <c r="V44" i="159"/>
  <c r="V40" i="159"/>
  <c r="J26" i="37" s="1"/>
  <c r="V46" i="159"/>
  <c r="V41" i="159"/>
  <c r="L26" i="37" s="1"/>
  <c r="V45" i="159"/>
  <c r="V43" i="159"/>
  <c r="P26" i="37" s="1"/>
  <c r="V42" i="159"/>
  <c r="N26" i="37" s="1"/>
  <c r="AD45" i="158"/>
  <c r="AD44" i="158"/>
  <c r="V43" i="158"/>
  <c r="V39" i="158"/>
  <c r="J25" i="37" s="1"/>
  <c r="V45" i="158"/>
  <c r="V40" i="158"/>
  <c r="L25" i="37" s="1"/>
  <c r="V44" i="158"/>
  <c r="V41" i="158"/>
  <c r="N25" i="37" s="1"/>
  <c r="V42" i="158"/>
  <c r="P25" i="37" s="1"/>
  <c r="S45" i="158"/>
  <c r="O45" i="158"/>
  <c r="K45" i="158"/>
  <c r="G45" i="158"/>
  <c r="S44" i="158"/>
  <c r="O44" i="158"/>
  <c r="K44" i="158"/>
  <c r="G44" i="158"/>
  <c r="S43" i="158"/>
  <c r="O43" i="158"/>
  <c r="K43" i="158"/>
  <c r="G43" i="158"/>
  <c r="S42" i="158"/>
  <c r="O42" i="158"/>
  <c r="K42" i="158"/>
  <c r="G42" i="158"/>
  <c r="S41" i="158"/>
  <c r="O41" i="158"/>
  <c r="K41" i="158"/>
  <c r="G41" i="158"/>
  <c r="S40" i="158"/>
  <c r="O40" i="158"/>
  <c r="K40" i="158"/>
  <c r="G40" i="158"/>
  <c r="S39" i="158"/>
  <c r="O39" i="158"/>
  <c r="K39" i="158"/>
  <c r="G39" i="158"/>
  <c r="S38" i="158"/>
  <c r="O38" i="158"/>
  <c r="K38" i="158"/>
  <c r="G38" i="158"/>
  <c r="R45" i="158"/>
  <c r="N45" i="158"/>
  <c r="J45" i="158"/>
  <c r="F45" i="158"/>
  <c r="R44" i="158"/>
  <c r="N44" i="158"/>
  <c r="J44" i="158"/>
  <c r="F44" i="158"/>
  <c r="R43" i="158"/>
  <c r="N43" i="158"/>
  <c r="J43" i="158"/>
  <c r="F43" i="158"/>
  <c r="R42" i="158"/>
  <c r="N42" i="158"/>
  <c r="J42" i="158"/>
  <c r="F42" i="158"/>
  <c r="R41" i="158"/>
  <c r="N41" i="158"/>
  <c r="J41" i="158"/>
  <c r="F41" i="158"/>
  <c r="R40" i="158"/>
  <c r="N40" i="158"/>
  <c r="J40" i="158"/>
  <c r="F40" i="158"/>
  <c r="R39" i="158"/>
  <c r="N39" i="158"/>
  <c r="J39" i="158"/>
  <c r="F39" i="158"/>
  <c r="R38" i="158"/>
  <c r="N38" i="158"/>
  <c r="J38" i="158"/>
  <c r="F38" i="158"/>
  <c r="U45" i="158"/>
  <c r="Q45" i="158"/>
  <c r="M45" i="158"/>
  <c r="I45" i="158"/>
  <c r="U44" i="158"/>
  <c r="Q44" i="158"/>
  <c r="M44" i="158"/>
  <c r="I44" i="158"/>
  <c r="U43" i="158"/>
  <c r="Q43" i="158"/>
  <c r="M43" i="158"/>
  <c r="I43" i="158"/>
  <c r="U42" i="158"/>
  <c r="Q42" i="158"/>
  <c r="M42" i="158"/>
  <c r="I42" i="158"/>
  <c r="U41" i="158"/>
  <c r="Q41" i="158"/>
  <c r="M41" i="158"/>
  <c r="I41" i="158"/>
  <c r="U40" i="158"/>
  <c r="Q40" i="158"/>
  <c r="M40" i="158"/>
  <c r="I40" i="158"/>
  <c r="U39" i="158"/>
  <c r="Q39" i="158"/>
  <c r="M39" i="158"/>
  <c r="I39" i="158"/>
  <c r="U38" i="158"/>
  <c r="Q38" i="158"/>
  <c r="M38" i="158"/>
  <c r="I38" i="158"/>
  <c r="T45" i="158"/>
  <c r="P45" i="158"/>
  <c r="L45" i="158"/>
  <c r="H45" i="158"/>
  <c r="T44" i="158"/>
  <c r="P44" i="158"/>
  <c r="L44" i="158"/>
  <c r="H44" i="158"/>
  <c r="T43" i="158"/>
  <c r="P43" i="158"/>
  <c r="L43" i="158"/>
  <c r="H43" i="158"/>
  <c r="T42" i="158"/>
  <c r="P42" i="158"/>
  <c r="L42" i="158"/>
  <c r="H42" i="158"/>
  <c r="T41" i="158"/>
  <c r="P41" i="158"/>
  <c r="L41" i="158"/>
  <c r="H41" i="158"/>
  <c r="T40" i="158"/>
  <c r="P40" i="158"/>
  <c r="L40" i="158"/>
  <c r="H40" i="158"/>
  <c r="T39" i="158"/>
  <c r="P39" i="158"/>
  <c r="L39" i="158"/>
  <c r="H39" i="158"/>
  <c r="T38" i="158"/>
  <c r="P38" i="158"/>
  <c r="L38" i="158"/>
  <c r="H38" i="158"/>
  <c r="Y38" i="158"/>
  <c r="S45" i="157"/>
  <c r="O45" i="157"/>
  <c r="K45" i="157"/>
  <c r="G45" i="157"/>
  <c r="S44" i="157"/>
  <c r="O44" i="157"/>
  <c r="K44" i="157"/>
  <c r="G44" i="157"/>
  <c r="S43" i="157"/>
  <c r="O43" i="157"/>
  <c r="K43" i="157"/>
  <c r="G43" i="157"/>
  <c r="S42" i="157"/>
  <c r="O42" i="157"/>
  <c r="K42" i="157"/>
  <c r="G42" i="157"/>
  <c r="S41" i="157"/>
  <c r="O41" i="157"/>
  <c r="K41" i="157"/>
  <c r="G41" i="157"/>
  <c r="S40" i="157"/>
  <c r="O40" i="157"/>
  <c r="K40" i="157"/>
  <c r="G40" i="157"/>
  <c r="S39" i="157"/>
  <c r="O39" i="157"/>
  <c r="K39" i="157"/>
  <c r="G39" i="157"/>
  <c r="S38" i="157"/>
  <c r="O38" i="157"/>
  <c r="K38" i="157"/>
  <c r="G38" i="157"/>
  <c r="R45" i="157"/>
  <c r="U45" i="157"/>
  <c r="Q45" i="157"/>
  <c r="L45" i="157"/>
  <c r="F45" i="157"/>
  <c r="Q44" i="157"/>
  <c r="L44" i="157"/>
  <c r="F44" i="157"/>
  <c r="Q43" i="157"/>
  <c r="L43" i="157"/>
  <c r="F43" i="157"/>
  <c r="Q42" i="157"/>
  <c r="L42" i="157"/>
  <c r="F42" i="157"/>
  <c r="Q41" i="157"/>
  <c r="L41" i="157"/>
  <c r="F41" i="157"/>
  <c r="Q40" i="157"/>
  <c r="L40" i="157"/>
  <c r="F40" i="157"/>
  <c r="Q39" i="157"/>
  <c r="L39" i="157"/>
  <c r="F39" i="157"/>
  <c r="Q38" i="157"/>
  <c r="L38" i="157"/>
  <c r="F38" i="157"/>
  <c r="P45" i="157"/>
  <c r="J45" i="157"/>
  <c r="U44" i="157"/>
  <c r="P44" i="157"/>
  <c r="J44" i="157"/>
  <c r="U43" i="157"/>
  <c r="P43" i="157"/>
  <c r="J43" i="157"/>
  <c r="U42" i="157"/>
  <c r="P42" i="157"/>
  <c r="J42" i="157"/>
  <c r="U41" i="157"/>
  <c r="P41" i="157"/>
  <c r="J41" i="157"/>
  <c r="U40" i="157"/>
  <c r="P40" i="157"/>
  <c r="J40" i="157"/>
  <c r="U39" i="157"/>
  <c r="P39" i="157"/>
  <c r="J39" i="157"/>
  <c r="U38" i="157"/>
  <c r="P38" i="157"/>
  <c r="J38" i="157"/>
  <c r="N45" i="157"/>
  <c r="I45" i="157"/>
  <c r="T44" i="157"/>
  <c r="N44" i="157"/>
  <c r="I44" i="157"/>
  <c r="T43" i="157"/>
  <c r="N43" i="157"/>
  <c r="I43" i="157"/>
  <c r="T42" i="157"/>
  <c r="N42" i="157"/>
  <c r="I42" i="157"/>
  <c r="T41" i="157"/>
  <c r="N41" i="157"/>
  <c r="I41" i="157"/>
  <c r="T40" i="157"/>
  <c r="N40" i="157"/>
  <c r="I40" i="157"/>
  <c r="T39" i="157"/>
  <c r="N39" i="157"/>
  <c r="I39" i="157"/>
  <c r="T38" i="157"/>
  <c r="N38" i="157"/>
  <c r="I38" i="157"/>
  <c r="H45" i="157"/>
  <c r="R43" i="157"/>
  <c r="M42" i="157"/>
  <c r="H41" i="157"/>
  <c r="R39" i="157"/>
  <c r="M38" i="157"/>
  <c r="R44" i="157"/>
  <c r="M43" i="157"/>
  <c r="H42" i="157"/>
  <c r="R40" i="157"/>
  <c r="M39" i="157"/>
  <c r="H38" i="157"/>
  <c r="T45" i="157"/>
  <c r="M44" i="157"/>
  <c r="H43" i="157"/>
  <c r="R41" i="157"/>
  <c r="M40" i="157"/>
  <c r="H39" i="157"/>
  <c r="M45" i="157"/>
  <c r="H44" i="157"/>
  <c r="R42" i="157"/>
  <c r="M41" i="157"/>
  <c r="H40" i="157"/>
  <c r="R38" i="157"/>
  <c r="V43" i="157"/>
  <c r="V39" i="157"/>
  <c r="J24" i="37" s="1"/>
  <c r="V45" i="157"/>
  <c r="V40" i="157"/>
  <c r="L24" i="37" s="1"/>
  <c r="V44" i="157"/>
  <c r="V41" i="157"/>
  <c r="N24" i="37" s="1"/>
  <c r="V42" i="157"/>
  <c r="P24" i="37" s="1"/>
  <c r="Y38" i="157"/>
  <c r="AD45" i="157"/>
  <c r="AD44" i="157"/>
  <c r="X39" i="164" l="1"/>
  <c r="AC38" i="164"/>
  <c r="AD38" i="164"/>
  <c r="S31" i="37" s="1"/>
  <c r="R31" i="37"/>
  <c r="I31" i="37"/>
  <c r="X39" i="163"/>
  <c r="E30" i="37"/>
  <c r="I30" i="37" s="1"/>
  <c r="AC38" i="157"/>
  <c r="E24" i="37"/>
  <c r="I24" i="37" s="1"/>
  <c r="X39" i="160"/>
  <c r="E27" i="37"/>
  <c r="I27" i="37" s="1"/>
  <c r="AC38" i="162"/>
  <c r="E29" i="37"/>
  <c r="I29" i="37" s="1"/>
  <c r="AD39" i="159"/>
  <c r="S26" i="37" s="1"/>
  <c r="E26" i="37"/>
  <c r="I26" i="37" s="1"/>
  <c r="AD38" i="158"/>
  <c r="S25" i="37" s="1"/>
  <c r="E25" i="37"/>
  <c r="I25" i="37" s="1"/>
  <c r="AC38" i="161"/>
  <c r="E28" i="37"/>
  <c r="I28" i="37" s="1"/>
  <c r="X39" i="158"/>
  <c r="AD38" i="161"/>
  <c r="S28" i="37" s="1"/>
  <c r="X39" i="161"/>
  <c r="AD38" i="157"/>
  <c r="S24" i="37" s="1"/>
  <c r="AC38" i="163"/>
  <c r="AD38" i="163"/>
  <c r="S30" i="37" s="1"/>
  <c r="AD38" i="162"/>
  <c r="S29" i="37" s="1"/>
  <c r="X39" i="162"/>
  <c r="AD38" i="160"/>
  <c r="S27" i="37" s="1"/>
  <c r="AC38" i="160"/>
  <c r="AC39" i="159"/>
  <c r="X40" i="159"/>
  <c r="AC38" i="158"/>
  <c r="X39" i="157"/>
  <c r="Q31" i="37" l="1"/>
  <c r="M31" i="37"/>
  <c r="O31" i="37"/>
  <c r="K31" i="37"/>
  <c r="I32" i="37"/>
  <c r="E37" i="140"/>
  <c r="B14" i="37" s="1"/>
  <c r="E37" i="141"/>
  <c r="B13" i="37" s="1"/>
  <c r="E37" i="139"/>
  <c r="B12" i="37" s="1"/>
  <c r="E37" i="156"/>
  <c r="B11" i="37" s="1"/>
  <c r="AF45" i="156"/>
  <c r="AF44" i="156"/>
  <c r="CB43" i="156"/>
  <c r="CA43" i="156"/>
  <c r="BZ43" i="156"/>
  <c r="BY43" i="156"/>
  <c r="BX43" i="156"/>
  <c r="BW43" i="156"/>
  <c r="BV43" i="156"/>
  <c r="BU43" i="156"/>
  <c r="BT43" i="156"/>
  <c r="BS43" i="156"/>
  <c r="BR43" i="156"/>
  <c r="BQ43" i="156"/>
  <c r="BP43" i="156"/>
  <c r="BO43" i="156"/>
  <c r="BN43" i="156"/>
  <c r="BM43" i="156"/>
  <c r="BL43" i="156"/>
  <c r="BK43" i="156"/>
  <c r="BJ43" i="156"/>
  <c r="BI43" i="156"/>
  <c r="BH43" i="156"/>
  <c r="BG43" i="156"/>
  <c r="BF43" i="156"/>
  <c r="BE43" i="156"/>
  <c r="BD43" i="156"/>
  <c r="BC43" i="156"/>
  <c r="BB43" i="156"/>
  <c r="BA43" i="156"/>
  <c r="AZ43" i="156"/>
  <c r="AY43" i="156"/>
  <c r="AX43" i="156"/>
  <c r="AF43" i="156"/>
  <c r="AF42" i="156"/>
  <c r="AF41" i="156"/>
  <c r="AF40" i="156"/>
  <c r="AV37" i="156"/>
  <c r="AU37" i="156"/>
  <c r="AT37" i="156"/>
  <c r="AS37" i="156"/>
  <c r="AR37" i="156"/>
  <c r="AQ37" i="156"/>
  <c r="AP37" i="156"/>
  <c r="AO37" i="156"/>
  <c r="AN37" i="156"/>
  <c r="AM37" i="156"/>
  <c r="AL37" i="156"/>
  <c r="AK37" i="156"/>
  <c r="AJ37" i="156"/>
  <c r="AI37" i="156"/>
  <c r="Y37" i="156" s="1"/>
  <c r="AH37" i="156"/>
  <c r="AG37" i="156"/>
  <c r="AE37" i="156"/>
  <c r="AV36" i="156"/>
  <c r="AU36" i="156"/>
  <c r="AT36" i="156"/>
  <c r="AS36" i="156"/>
  <c r="AR36" i="156"/>
  <c r="AQ36" i="156"/>
  <c r="AP36" i="156"/>
  <c r="AO36" i="156"/>
  <c r="AN36" i="156"/>
  <c r="AM36" i="156"/>
  <c r="AL36" i="156"/>
  <c r="AK36" i="156"/>
  <c r="AJ36" i="156"/>
  <c r="AI36" i="156"/>
  <c r="AH36" i="156"/>
  <c r="AG36" i="156"/>
  <c r="AB36" i="156" s="1"/>
  <c r="AE36" i="156"/>
  <c r="AV35" i="156"/>
  <c r="AU35" i="156"/>
  <c r="AT35" i="156"/>
  <c r="AS35" i="156"/>
  <c r="AR35" i="156"/>
  <c r="AQ35" i="156"/>
  <c r="AP35" i="156"/>
  <c r="AO35" i="156"/>
  <c r="AN35" i="156"/>
  <c r="AM35" i="156"/>
  <c r="AL35" i="156"/>
  <c r="AK35" i="156"/>
  <c r="AJ35" i="156"/>
  <c r="AI35" i="156"/>
  <c r="AH35" i="156"/>
  <c r="AG35" i="156"/>
  <c r="AE35" i="156"/>
  <c r="W35" i="156"/>
  <c r="AV34" i="156"/>
  <c r="AU34" i="156"/>
  <c r="AT34" i="156"/>
  <c r="AS34" i="156"/>
  <c r="AR34" i="156"/>
  <c r="AQ34" i="156"/>
  <c r="AP34" i="156"/>
  <c r="AO34" i="156"/>
  <c r="AN34" i="156"/>
  <c r="AM34" i="156"/>
  <c r="AL34" i="156"/>
  <c r="AK34" i="156"/>
  <c r="AJ34" i="156"/>
  <c r="AI34" i="156"/>
  <c r="AH34" i="156"/>
  <c r="AG34" i="156"/>
  <c r="AW34" i="156" s="1"/>
  <c r="AE34" i="156"/>
  <c r="AV33" i="156"/>
  <c r="AU33" i="156"/>
  <c r="AT33" i="156"/>
  <c r="AS33" i="156"/>
  <c r="AR33" i="156"/>
  <c r="AQ33" i="156"/>
  <c r="AP33" i="156"/>
  <c r="AO33" i="156"/>
  <c r="AN33" i="156"/>
  <c r="AM33" i="156"/>
  <c r="AL33" i="156"/>
  <c r="AK33" i="156"/>
  <c r="AJ33" i="156"/>
  <c r="AI33" i="156"/>
  <c r="AH33" i="156"/>
  <c r="AG33" i="156"/>
  <c r="AE33" i="156"/>
  <c r="Y33" i="156"/>
  <c r="AV32" i="156"/>
  <c r="AU32" i="156"/>
  <c r="AT32" i="156"/>
  <c r="AS32" i="156"/>
  <c r="AR32" i="156"/>
  <c r="AQ32" i="156"/>
  <c r="AP32" i="156"/>
  <c r="AO32" i="156"/>
  <c r="AN32" i="156"/>
  <c r="AM32" i="156"/>
  <c r="AL32" i="156"/>
  <c r="AK32" i="156"/>
  <c r="AJ32" i="156"/>
  <c r="AI32" i="156"/>
  <c r="AH32" i="156"/>
  <c r="AG32" i="156"/>
  <c r="AE32" i="156"/>
  <c r="AV31" i="156"/>
  <c r="AU31" i="156"/>
  <c r="AT31" i="156"/>
  <c r="AS31" i="156"/>
  <c r="AR31" i="156"/>
  <c r="AQ31" i="156"/>
  <c r="AP31" i="156"/>
  <c r="AO31" i="156"/>
  <c r="AN31" i="156"/>
  <c r="AM31" i="156"/>
  <c r="AL31" i="156"/>
  <c r="AK31" i="156"/>
  <c r="AJ31" i="156"/>
  <c r="AI31" i="156"/>
  <c r="AH31" i="156"/>
  <c r="AG31" i="156"/>
  <c r="AE31" i="156"/>
  <c r="AV30" i="156"/>
  <c r="AU30" i="156"/>
  <c r="AT30" i="156"/>
  <c r="AS30" i="156"/>
  <c r="AR30" i="156"/>
  <c r="AQ30" i="156"/>
  <c r="AP30" i="156"/>
  <c r="AO30" i="156"/>
  <c r="AN30" i="156"/>
  <c r="AM30" i="156"/>
  <c r="AL30" i="156"/>
  <c r="AK30" i="156"/>
  <c r="AJ30" i="156"/>
  <c r="AI30" i="156"/>
  <c r="AH30" i="156"/>
  <c r="AG30" i="156"/>
  <c r="AE30" i="156"/>
  <c r="AV29" i="156"/>
  <c r="AU29" i="156"/>
  <c r="AT29" i="156"/>
  <c r="AS29" i="156"/>
  <c r="AR29" i="156"/>
  <c r="AQ29" i="156"/>
  <c r="AP29" i="156"/>
  <c r="AO29" i="156"/>
  <c r="AN29" i="156"/>
  <c r="AM29" i="156"/>
  <c r="AL29" i="156"/>
  <c r="AK29" i="156"/>
  <c r="AJ29" i="156"/>
  <c r="AI29" i="156"/>
  <c r="AH29" i="156"/>
  <c r="AG29" i="156"/>
  <c r="AE29" i="156"/>
  <c r="AV28" i="156"/>
  <c r="AU28" i="156"/>
  <c r="AT28" i="156"/>
  <c r="AS28" i="156"/>
  <c r="AR28" i="156"/>
  <c r="AQ28" i="156"/>
  <c r="AP28" i="156"/>
  <c r="AO28" i="156"/>
  <c r="AN28" i="156"/>
  <c r="AM28" i="156"/>
  <c r="AL28" i="156"/>
  <c r="AK28" i="156"/>
  <c r="AJ28" i="156"/>
  <c r="AI28" i="156"/>
  <c r="AH28" i="156"/>
  <c r="AG28" i="156"/>
  <c r="AE28" i="156"/>
  <c r="AV27" i="156"/>
  <c r="AU27" i="156"/>
  <c r="AT27" i="156"/>
  <c r="AS27" i="156"/>
  <c r="AR27" i="156"/>
  <c r="AQ27" i="156"/>
  <c r="AP27" i="156"/>
  <c r="AO27" i="156"/>
  <c r="AN27" i="156"/>
  <c r="AM27" i="156"/>
  <c r="AL27" i="156"/>
  <c r="AK27" i="156"/>
  <c r="AJ27" i="156"/>
  <c r="AI27" i="156"/>
  <c r="AH27" i="156"/>
  <c r="AG27" i="156"/>
  <c r="AE27" i="156"/>
  <c r="AV26" i="156"/>
  <c r="AU26" i="156"/>
  <c r="AT26" i="156"/>
  <c r="AS26" i="156"/>
  <c r="AR26" i="156"/>
  <c r="AQ26" i="156"/>
  <c r="AP26" i="156"/>
  <c r="AO26" i="156"/>
  <c r="AN26" i="156"/>
  <c r="AM26" i="156"/>
  <c r="AL26" i="156"/>
  <c r="AK26" i="156"/>
  <c r="AJ26" i="156"/>
  <c r="AI26" i="156"/>
  <c r="AH26" i="156"/>
  <c r="AG26" i="156"/>
  <c r="AE26" i="156"/>
  <c r="AV25" i="156"/>
  <c r="AU25" i="156"/>
  <c r="AT25" i="156"/>
  <c r="AS25" i="156"/>
  <c r="AR25" i="156"/>
  <c r="AQ25" i="156"/>
  <c r="AP25" i="156"/>
  <c r="AO25" i="156"/>
  <c r="AN25" i="156"/>
  <c r="AM25" i="156"/>
  <c r="AL25" i="156"/>
  <c r="AK25" i="156"/>
  <c r="AJ25" i="156"/>
  <c r="AI25" i="156"/>
  <c r="AH25" i="156"/>
  <c r="AG25" i="156"/>
  <c r="AE25" i="156"/>
  <c r="AV24" i="156"/>
  <c r="AU24" i="156"/>
  <c r="AT24" i="156"/>
  <c r="AS24" i="156"/>
  <c r="AR24" i="156"/>
  <c r="AQ24" i="156"/>
  <c r="AP24" i="156"/>
  <c r="AO24" i="156"/>
  <c r="AN24" i="156"/>
  <c r="AM24" i="156"/>
  <c r="AL24" i="156"/>
  <c r="AK24" i="156"/>
  <c r="AJ24" i="156"/>
  <c r="AI24" i="156"/>
  <c r="AH24" i="156"/>
  <c r="AG24" i="156"/>
  <c r="AE24" i="156"/>
  <c r="AV23" i="156"/>
  <c r="AU23" i="156"/>
  <c r="AT23" i="156"/>
  <c r="AS23" i="156"/>
  <c r="AR23" i="156"/>
  <c r="AQ23" i="156"/>
  <c r="AP23" i="156"/>
  <c r="AO23" i="156"/>
  <c r="AN23" i="156"/>
  <c r="AM23" i="156"/>
  <c r="AL23" i="156"/>
  <c r="AK23" i="156"/>
  <c r="AJ23" i="156"/>
  <c r="AI23" i="156"/>
  <c r="AH23" i="156"/>
  <c r="AG23" i="156"/>
  <c r="AE23" i="156"/>
  <c r="AV22" i="156"/>
  <c r="AU22" i="156"/>
  <c r="AT22" i="156"/>
  <c r="AS22" i="156"/>
  <c r="AR22" i="156"/>
  <c r="AQ22" i="156"/>
  <c r="AP22" i="156"/>
  <c r="AO22" i="156"/>
  <c r="AN22" i="156"/>
  <c r="AM22" i="156"/>
  <c r="AL22" i="156"/>
  <c r="AK22" i="156"/>
  <c r="AJ22" i="156"/>
  <c r="AI22" i="156"/>
  <c r="AH22" i="156"/>
  <c r="AG22" i="156"/>
  <c r="AE22" i="156"/>
  <c r="AV21" i="156"/>
  <c r="AU21" i="156"/>
  <c r="AT21" i="156"/>
  <c r="AS21" i="156"/>
  <c r="AR21" i="156"/>
  <c r="AQ21" i="156"/>
  <c r="AP21" i="156"/>
  <c r="AO21" i="156"/>
  <c r="AN21" i="156"/>
  <c r="AM21" i="156"/>
  <c r="AL21" i="156"/>
  <c r="AK21" i="156"/>
  <c r="AJ21" i="156"/>
  <c r="AI21" i="156"/>
  <c r="AH21" i="156"/>
  <c r="AG21" i="156"/>
  <c r="AE21" i="156"/>
  <c r="AV20" i="156"/>
  <c r="AU20" i="156"/>
  <c r="AT20" i="156"/>
  <c r="AS20" i="156"/>
  <c r="AR20" i="156"/>
  <c r="AQ20" i="156"/>
  <c r="AP20" i="156"/>
  <c r="AO20" i="156"/>
  <c r="AN20" i="156"/>
  <c r="AM20" i="156"/>
  <c r="AL20" i="156"/>
  <c r="AK20" i="156"/>
  <c r="AJ20" i="156"/>
  <c r="AI20" i="156"/>
  <c r="AH20" i="156"/>
  <c r="AG20" i="156"/>
  <c r="AE20" i="156"/>
  <c r="AV19" i="156"/>
  <c r="AU19" i="156"/>
  <c r="AT19" i="156"/>
  <c r="AS19" i="156"/>
  <c r="AR19" i="156"/>
  <c r="AQ19" i="156"/>
  <c r="AP19" i="156"/>
  <c r="AO19" i="156"/>
  <c r="AN19" i="156"/>
  <c r="AM19" i="156"/>
  <c r="AL19" i="156"/>
  <c r="AK19" i="156"/>
  <c r="AJ19" i="156"/>
  <c r="AI19" i="156"/>
  <c r="AH19" i="156"/>
  <c r="AG19" i="156"/>
  <c r="AE19" i="156"/>
  <c r="AV18" i="156"/>
  <c r="AU18" i="156"/>
  <c r="AT18" i="156"/>
  <c r="AS18" i="156"/>
  <c r="AR18" i="156"/>
  <c r="AQ18" i="156"/>
  <c r="AP18" i="156"/>
  <c r="AO18" i="156"/>
  <c r="AN18" i="156"/>
  <c r="AM18" i="156"/>
  <c r="AL18" i="156"/>
  <c r="AK18" i="156"/>
  <c r="AJ18" i="156"/>
  <c r="AI18" i="156"/>
  <c r="AH18" i="156"/>
  <c r="AG18" i="156"/>
  <c r="AE18" i="156"/>
  <c r="AV17" i="156"/>
  <c r="AU17" i="156"/>
  <c r="AT17" i="156"/>
  <c r="AS17" i="156"/>
  <c r="AR17" i="156"/>
  <c r="AQ17" i="156"/>
  <c r="AP17" i="156"/>
  <c r="AO17" i="156"/>
  <c r="AN17" i="156"/>
  <c r="AM17" i="156"/>
  <c r="AL17" i="156"/>
  <c r="AK17" i="156"/>
  <c r="AJ17" i="156"/>
  <c r="AI17" i="156"/>
  <c r="AH17" i="156"/>
  <c r="AG17" i="156"/>
  <c r="AE17" i="156"/>
  <c r="AV16" i="156"/>
  <c r="AU16" i="156"/>
  <c r="AT16" i="156"/>
  <c r="AS16" i="156"/>
  <c r="AR16" i="156"/>
  <c r="AQ16" i="156"/>
  <c r="AP16" i="156"/>
  <c r="AO16" i="156"/>
  <c r="AN16" i="156"/>
  <c r="AM16" i="156"/>
  <c r="AL16" i="156"/>
  <c r="AK16" i="156"/>
  <c r="AJ16" i="156"/>
  <c r="AI16" i="156"/>
  <c r="AH16" i="156"/>
  <c r="AG16" i="156"/>
  <c r="AE16" i="156"/>
  <c r="AV15" i="156"/>
  <c r="AU15" i="156"/>
  <c r="AT15" i="156"/>
  <c r="AS15" i="156"/>
  <c r="AR15" i="156"/>
  <c r="AQ15" i="156"/>
  <c r="AP15" i="156"/>
  <c r="AO15" i="156"/>
  <c r="AN15" i="156"/>
  <c r="AM15" i="156"/>
  <c r="AL15" i="156"/>
  <c r="AK15" i="156"/>
  <c r="AJ15" i="156"/>
  <c r="AI15" i="156"/>
  <c r="AH15" i="156"/>
  <c r="AG15" i="156"/>
  <c r="AE15" i="156"/>
  <c r="AV14" i="156"/>
  <c r="AU14" i="156"/>
  <c r="AT14" i="156"/>
  <c r="AS14" i="156"/>
  <c r="AR14" i="156"/>
  <c r="AQ14" i="156"/>
  <c r="AP14" i="156"/>
  <c r="AO14" i="156"/>
  <c r="AN14" i="156"/>
  <c r="AM14" i="156"/>
  <c r="AL14" i="156"/>
  <c r="AK14" i="156"/>
  <c r="AJ14" i="156"/>
  <c r="AI14" i="156"/>
  <c r="AH14" i="156"/>
  <c r="AG14" i="156"/>
  <c r="AE14" i="156"/>
  <c r="AV13" i="156"/>
  <c r="AU13" i="156"/>
  <c r="AT13" i="156"/>
  <c r="AS13" i="156"/>
  <c r="AR13" i="156"/>
  <c r="AQ13" i="156"/>
  <c r="AP13" i="156"/>
  <c r="AO13" i="156"/>
  <c r="AN13" i="156"/>
  <c r="AM13" i="156"/>
  <c r="AL13" i="156"/>
  <c r="AK13" i="156"/>
  <c r="AJ13" i="156"/>
  <c r="AI13" i="156"/>
  <c r="AH13" i="156"/>
  <c r="AG13" i="156"/>
  <c r="AE13" i="156"/>
  <c r="AV12" i="156"/>
  <c r="AU12" i="156"/>
  <c r="AT12" i="156"/>
  <c r="AS12" i="156"/>
  <c r="AR12" i="156"/>
  <c r="AQ12" i="156"/>
  <c r="AP12" i="156"/>
  <c r="AO12" i="156"/>
  <c r="AN12" i="156"/>
  <c r="AM12" i="156"/>
  <c r="AL12" i="156"/>
  <c r="AK12" i="156"/>
  <c r="AJ12" i="156"/>
  <c r="AI12" i="156"/>
  <c r="AH12" i="156"/>
  <c r="AG12" i="156"/>
  <c r="AE12" i="156"/>
  <c r="AV11" i="156"/>
  <c r="AU11" i="156"/>
  <c r="AT11" i="156"/>
  <c r="AS11" i="156"/>
  <c r="AR11" i="156"/>
  <c r="AQ11" i="156"/>
  <c r="AP11" i="156"/>
  <c r="AO11" i="156"/>
  <c r="AN11" i="156"/>
  <c r="AM11" i="156"/>
  <c r="AL11" i="156"/>
  <c r="AK11" i="156"/>
  <c r="AJ11" i="156"/>
  <c r="AI11" i="156"/>
  <c r="AH11" i="156"/>
  <c r="AG11" i="156"/>
  <c r="AE11" i="156"/>
  <c r="AV10" i="156"/>
  <c r="AU10" i="156"/>
  <c r="AT10" i="156"/>
  <c r="AS10" i="156"/>
  <c r="AR10" i="156"/>
  <c r="AQ10" i="156"/>
  <c r="AP10" i="156"/>
  <c r="AO10" i="156"/>
  <c r="AN10" i="156"/>
  <c r="AM10" i="156"/>
  <c r="AL10" i="156"/>
  <c r="AK10" i="156"/>
  <c r="AJ10" i="156"/>
  <c r="AI10" i="156"/>
  <c r="AH10" i="156"/>
  <c r="AG10" i="156"/>
  <c r="AE10" i="156"/>
  <c r="AV9" i="156"/>
  <c r="AU9" i="156"/>
  <c r="AT9" i="156"/>
  <c r="AS9" i="156"/>
  <c r="AR9" i="156"/>
  <c r="AQ9" i="156"/>
  <c r="AP9" i="156"/>
  <c r="AO9" i="156"/>
  <c r="AN9" i="156"/>
  <c r="AM9" i="156"/>
  <c r="AL9" i="156"/>
  <c r="AK9" i="156"/>
  <c r="AJ9" i="156"/>
  <c r="AI9" i="156"/>
  <c r="AH9" i="156"/>
  <c r="AG9" i="156"/>
  <c r="AE9" i="156"/>
  <c r="AV8" i="156"/>
  <c r="AU8" i="156"/>
  <c r="AT8" i="156"/>
  <c r="AS8" i="156"/>
  <c r="AR8" i="156"/>
  <c r="AQ8" i="156"/>
  <c r="AP8" i="156"/>
  <c r="AO8" i="156"/>
  <c r="AN8" i="156"/>
  <c r="AM8" i="156"/>
  <c r="AL8" i="156"/>
  <c r="AK8" i="156"/>
  <c r="AJ8" i="156"/>
  <c r="AI8" i="156"/>
  <c r="AH8" i="156"/>
  <c r="AG8" i="156"/>
  <c r="AE8" i="156"/>
  <c r="AV7" i="156"/>
  <c r="AU7" i="156"/>
  <c r="AT7" i="156"/>
  <c r="AS7" i="156"/>
  <c r="AR7" i="156"/>
  <c r="AQ7" i="156"/>
  <c r="AP7" i="156"/>
  <c r="AO7" i="156"/>
  <c r="AN7" i="156"/>
  <c r="AM7" i="156"/>
  <c r="AL7" i="156"/>
  <c r="AK7" i="156"/>
  <c r="AJ7" i="156"/>
  <c r="AI7" i="156"/>
  <c r="AH7" i="156"/>
  <c r="AG7" i="156"/>
  <c r="AE7" i="156"/>
  <c r="AV6" i="156"/>
  <c r="AU6" i="156"/>
  <c r="AT6" i="156"/>
  <c r="AS6" i="156"/>
  <c r="AR6" i="156"/>
  <c r="AQ6" i="156"/>
  <c r="AP6" i="156"/>
  <c r="AO6" i="156"/>
  <c r="AN6" i="156"/>
  <c r="AM6" i="156"/>
  <c r="AL6" i="156"/>
  <c r="AK6" i="156"/>
  <c r="AJ6" i="156"/>
  <c r="AI6" i="156"/>
  <c r="AH6" i="156"/>
  <c r="AG6" i="156"/>
  <c r="AE6" i="156"/>
  <c r="D1" i="156"/>
  <c r="E37" i="155"/>
  <c r="B10" i="37" s="1"/>
  <c r="T31" i="37" l="1"/>
  <c r="AB34" i="156"/>
  <c r="Y36" i="156"/>
  <c r="AW33" i="156"/>
  <c r="Z34" i="156"/>
  <c r="Y34" i="156"/>
  <c r="Z35" i="156"/>
  <c r="X32" i="156"/>
  <c r="AB33" i="156"/>
  <c r="X16" i="156"/>
  <c r="AW18" i="156"/>
  <c r="AW10" i="156"/>
  <c r="AA31" i="156"/>
  <c r="Y27" i="156"/>
  <c r="W19" i="156"/>
  <c r="AB8" i="156"/>
  <c r="Y7" i="156"/>
  <c r="X24" i="156"/>
  <c r="X28" i="156"/>
  <c r="AW30" i="156"/>
  <c r="AA11" i="156"/>
  <c r="Y21" i="156"/>
  <c r="Z7" i="156"/>
  <c r="Z10" i="156"/>
  <c r="AB12" i="156"/>
  <c r="W31" i="156"/>
  <c r="X8" i="156"/>
  <c r="Y13" i="156"/>
  <c r="Z11" i="156"/>
  <c r="Z19" i="156"/>
  <c r="Y25" i="156"/>
  <c r="AB30" i="156"/>
  <c r="AB31" i="156"/>
  <c r="AA32" i="156"/>
  <c r="Z18" i="156"/>
  <c r="Y19" i="156"/>
  <c r="AA19" i="156"/>
  <c r="AW26" i="156"/>
  <c r="W27" i="156"/>
  <c r="AA28" i="156"/>
  <c r="Y17" i="156"/>
  <c r="AB20" i="156"/>
  <c r="AB26" i="156"/>
  <c r="AW29" i="156"/>
  <c r="Y31" i="156"/>
  <c r="Z31" i="156"/>
  <c r="Y30" i="156"/>
  <c r="AB29" i="156"/>
  <c r="AB27" i="156"/>
  <c r="Z27" i="156"/>
  <c r="Y26" i="156"/>
  <c r="AB24" i="156"/>
  <c r="Y23" i="156"/>
  <c r="Z23" i="156"/>
  <c r="Y22" i="156"/>
  <c r="X20" i="156"/>
  <c r="AB19" i="156"/>
  <c r="Y18" i="156"/>
  <c r="AB18" i="156"/>
  <c r="AB16" i="156"/>
  <c r="Y15" i="156"/>
  <c r="Z15" i="156"/>
  <c r="Y14" i="156"/>
  <c r="X12" i="156"/>
  <c r="Y11" i="156"/>
  <c r="W11" i="156"/>
  <c r="AB11" i="156"/>
  <c r="Y10" i="156"/>
  <c r="AB10" i="156"/>
  <c r="AB9" i="156"/>
  <c r="X9" i="156"/>
  <c r="AB17" i="156"/>
  <c r="X17" i="156"/>
  <c r="AB25" i="156"/>
  <c r="X25" i="156"/>
  <c r="W7" i="156"/>
  <c r="AA12" i="156"/>
  <c r="W12" i="156"/>
  <c r="Z12" i="156"/>
  <c r="Y12" i="156"/>
  <c r="AW12" i="156"/>
  <c r="AW13" i="156"/>
  <c r="AW14" i="156"/>
  <c r="W15" i="156"/>
  <c r="AA20" i="156"/>
  <c r="W20" i="156"/>
  <c r="Z20" i="156"/>
  <c r="Y20" i="156"/>
  <c r="AW20" i="156"/>
  <c r="AW21" i="156"/>
  <c r="AW22" i="156"/>
  <c r="W23" i="156"/>
  <c r="AI44" i="156"/>
  <c r="AI43" i="156"/>
  <c r="AI40" i="156"/>
  <c r="AI41" i="156"/>
  <c r="AI42" i="156"/>
  <c r="AI38" i="156"/>
  <c r="AI45" i="156"/>
  <c r="AI39" i="156"/>
  <c r="Y6" i="156"/>
  <c r="Y9" i="156"/>
  <c r="Z6" i="156"/>
  <c r="AB6" i="156"/>
  <c r="AA7" i="156"/>
  <c r="AB7" i="156"/>
  <c r="AB13" i="156"/>
  <c r="X13" i="156"/>
  <c r="Z14" i="156"/>
  <c r="AB14" i="156"/>
  <c r="AA15" i="156"/>
  <c r="AB15" i="156"/>
  <c r="AB21" i="156"/>
  <c r="X21" i="156"/>
  <c r="Z22" i="156"/>
  <c r="AB22" i="156"/>
  <c r="AA23" i="156"/>
  <c r="AB23" i="156"/>
  <c r="AM44" i="156"/>
  <c r="AM43" i="156"/>
  <c r="AM40" i="156"/>
  <c r="AM41" i="156"/>
  <c r="AM42" i="156"/>
  <c r="AM38" i="156"/>
  <c r="AM45" i="156"/>
  <c r="AM39" i="156"/>
  <c r="AQ44" i="156"/>
  <c r="AQ43" i="156"/>
  <c r="AQ40" i="156"/>
  <c r="AQ41" i="156"/>
  <c r="AQ42" i="156"/>
  <c r="AQ38" i="156"/>
  <c r="AQ45" i="156"/>
  <c r="AQ39" i="156"/>
  <c r="AU44" i="156"/>
  <c r="AU43" i="156"/>
  <c r="AU40" i="156"/>
  <c r="AU41" i="156"/>
  <c r="AU42" i="156"/>
  <c r="AU38" i="156"/>
  <c r="AU45" i="156"/>
  <c r="AU39" i="156"/>
  <c r="AA8" i="156"/>
  <c r="W8" i="156"/>
  <c r="Z8" i="156"/>
  <c r="Y8" i="156"/>
  <c r="AW8" i="156"/>
  <c r="AW9" i="156"/>
  <c r="AA16" i="156"/>
  <c r="W16" i="156"/>
  <c r="Z16" i="156"/>
  <c r="Y16" i="156"/>
  <c r="AW16" i="156"/>
  <c r="AW17" i="156"/>
  <c r="AA24" i="156"/>
  <c r="W24" i="156"/>
  <c r="Z24" i="156"/>
  <c r="Y24" i="156"/>
  <c r="AW24" i="156"/>
  <c r="AW25" i="156"/>
  <c r="AA27" i="156"/>
  <c r="AB28" i="156"/>
  <c r="Y29" i="156"/>
  <c r="AB32" i="156"/>
  <c r="AA35" i="156"/>
  <c r="AA6" i="156"/>
  <c r="AJ41" i="156"/>
  <c r="AJ42" i="156"/>
  <c r="AJ38" i="156"/>
  <c r="AJ45" i="156"/>
  <c r="AJ39" i="156"/>
  <c r="AJ44" i="156"/>
  <c r="AJ43" i="156"/>
  <c r="AJ40" i="156"/>
  <c r="AR41" i="156"/>
  <c r="AR42" i="156"/>
  <c r="AR38" i="156"/>
  <c r="AR45" i="156"/>
  <c r="AR39" i="156"/>
  <c r="AR44" i="156"/>
  <c r="AR43" i="156"/>
  <c r="AR40" i="156"/>
  <c r="AV41" i="156"/>
  <c r="AV42" i="156"/>
  <c r="AV38" i="156"/>
  <c r="AV45" i="156"/>
  <c r="AV39" i="156"/>
  <c r="AV44" i="156"/>
  <c r="AV43" i="156"/>
  <c r="AV40" i="156"/>
  <c r="X7" i="156"/>
  <c r="AW7" i="156"/>
  <c r="Z9" i="156"/>
  <c r="W10" i="156"/>
  <c r="AA10" i="156"/>
  <c r="X11" i="156"/>
  <c r="AW11" i="156"/>
  <c r="Z13" i="156"/>
  <c r="W14" i="156"/>
  <c r="AA14" i="156"/>
  <c r="X15" i="156"/>
  <c r="AW15" i="156"/>
  <c r="Z17" i="156"/>
  <c r="W18" i="156"/>
  <c r="AA18" i="156"/>
  <c r="X19" i="156"/>
  <c r="AW19" i="156"/>
  <c r="Z21" i="156"/>
  <c r="W22" i="156"/>
  <c r="AA22" i="156"/>
  <c r="X23" i="156"/>
  <c r="AW23" i="156"/>
  <c r="Z25" i="156"/>
  <c r="W26" i="156"/>
  <c r="AA26" i="156"/>
  <c r="X27" i="156"/>
  <c r="AW27" i="156"/>
  <c r="Y28" i="156"/>
  <c r="Z29" i="156"/>
  <c r="W30" i="156"/>
  <c r="AA30" i="156"/>
  <c r="X31" i="156"/>
  <c r="AW31" i="156"/>
  <c r="Y32" i="156"/>
  <c r="Z33" i="156"/>
  <c r="W34" i="156"/>
  <c r="AA34" i="156"/>
  <c r="X35" i="156"/>
  <c r="AB35" i="156"/>
  <c r="X36" i="156"/>
  <c r="AW32" i="156"/>
  <c r="AW35" i="156"/>
  <c r="W6" i="156"/>
  <c r="AE44" i="156"/>
  <c r="AE43" i="156"/>
  <c r="AE40" i="156"/>
  <c r="AE41" i="156"/>
  <c r="AE42" i="156"/>
  <c r="AE45" i="156"/>
  <c r="AN41" i="156"/>
  <c r="AN42" i="156"/>
  <c r="AN38" i="156"/>
  <c r="AN45" i="156"/>
  <c r="AN39" i="156"/>
  <c r="AN44" i="156"/>
  <c r="AN43" i="156"/>
  <c r="AN40" i="156"/>
  <c r="X6" i="156"/>
  <c r="AG42" i="156"/>
  <c r="AG38" i="156"/>
  <c r="AG45" i="156"/>
  <c r="AG39" i="156"/>
  <c r="AG44" i="156"/>
  <c r="AG43" i="156"/>
  <c r="AG40" i="156"/>
  <c r="AG41" i="156"/>
  <c r="AK42" i="156"/>
  <c r="AK38" i="156"/>
  <c r="AK45" i="156"/>
  <c r="AK39" i="156"/>
  <c r="AK44" i="156"/>
  <c r="AK43" i="156"/>
  <c r="AK40" i="156"/>
  <c r="AK41" i="156"/>
  <c r="AO42" i="156"/>
  <c r="AO38" i="156"/>
  <c r="AO45" i="156"/>
  <c r="AO39" i="156"/>
  <c r="AO44" i="156"/>
  <c r="AO43" i="156"/>
  <c r="AO40" i="156"/>
  <c r="AO41" i="156"/>
  <c r="AS42" i="156"/>
  <c r="AS38" i="156"/>
  <c r="AS45" i="156"/>
  <c r="AS39" i="156"/>
  <c r="AS44" i="156"/>
  <c r="AS43" i="156"/>
  <c r="AS40" i="156"/>
  <c r="AS41" i="156"/>
  <c r="AW6" i="156"/>
  <c r="W9" i="156"/>
  <c r="AA9" i="156"/>
  <c r="X10" i="156"/>
  <c r="W13" i="156"/>
  <c r="AA13" i="156"/>
  <c r="X14" i="156"/>
  <c r="W17" i="156"/>
  <c r="AA17" i="156"/>
  <c r="X18" i="156"/>
  <c r="W21" i="156"/>
  <c r="AA21" i="156"/>
  <c r="X22" i="156"/>
  <c r="W25" i="156"/>
  <c r="AA25" i="156"/>
  <c r="X26" i="156"/>
  <c r="Z28" i="156"/>
  <c r="W29" i="156"/>
  <c r="AA29" i="156"/>
  <c r="X30" i="156"/>
  <c r="Z32" i="156"/>
  <c r="W33" i="156"/>
  <c r="AA33" i="156"/>
  <c r="X34" i="156"/>
  <c r="Y35" i="156"/>
  <c r="AA36" i="156"/>
  <c r="AA37" i="156"/>
  <c r="Z26" i="156"/>
  <c r="AW28" i="156"/>
  <c r="Z30" i="156"/>
  <c r="AH45" i="156"/>
  <c r="AH39" i="156"/>
  <c r="AH44" i="156"/>
  <c r="AH43" i="156"/>
  <c r="AH40" i="156"/>
  <c r="AH41" i="156"/>
  <c r="AH42" i="156"/>
  <c r="AH38" i="156"/>
  <c r="AL45" i="156"/>
  <c r="AL39" i="156"/>
  <c r="AL44" i="156"/>
  <c r="AL43" i="156"/>
  <c r="AL40" i="156"/>
  <c r="AL41" i="156"/>
  <c r="AL42" i="156"/>
  <c r="AL38" i="156"/>
  <c r="AP45" i="156"/>
  <c r="AP39" i="156"/>
  <c r="AP44" i="156"/>
  <c r="AP43" i="156"/>
  <c r="AP40" i="156"/>
  <c r="AP41" i="156"/>
  <c r="AP42" i="156"/>
  <c r="AP38" i="156"/>
  <c r="AT45" i="156"/>
  <c r="AT39" i="156"/>
  <c r="AT44" i="156"/>
  <c r="AT43" i="156"/>
  <c r="AT40" i="156"/>
  <c r="AT41" i="156"/>
  <c r="AT42" i="156"/>
  <c r="AT38" i="156"/>
  <c r="W28" i="156"/>
  <c r="X29" i="156"/>
  <c r="W32" i="156"/>
  <c r="X33" i="156"/>
  <c r="AB37" i="156"/>
  <c r="X37" i="156"/>
  <c r="AW36" i="156"/>
  <c r="AW37" i="156"/>
  <c r="Z36" i="156"/>
  <c r="Z37" i="156"/>
  <c r="W36" i="156"/>
  <c r="W37" i="156"/>
  <c r="E37" i="154"/>
  <c r="B9" i="37" s="1"/>
  <c r="E37" i="153"/>
  <c r="B8" i="37" s="1"/>
  <c r="E37" i="152"/>
  <c r="B7" i="37" s="1"/>
  <c r="B15" i="37" l="1"/>
  <c r="AI48" i="156"/>
  <c r="AC8" i="156"/>
  <c r="V8" i="156" s="1"/>
  <c r="AC16" i="156"/>
  <c r="V16" i="156" s="1"/>
  <c r="AC32" i="156"/>
  <c r="V32" i="156" s="1"/>
  <c r="AD32" i="156"/>
  <c r="AD28" i="156"/>
  <c r="AD24" i="156"/>
  <c r="AC24" i="156"/>
  <c r="V24" i="156" s="1"/>
  <c r="AD20" i="156"/>
  <c r="AD12" i="156"/>
  <c r="AD8" i="156"/>
  <c r="AC18" i="156"/>
  <c r="V18" i="156" s="1"/>
  <c r="AD18" i="156"/>
  <c r="F38" i="156" a="1"/>
  <c r="AD11" i="156"/>
  <c r="AC11" i="156"/>
  <c r="V11" i="156" s="1"/>
  <c r="AC22" i="156"/>
  <c r="V22" i="156" s="1"/>
  <c r="AD22" i="156"/>
  <c r="AW45" i="156"/>
  <c r="AW44" i="156"/>
  <c r="AW43" i="156"/>
  <c r="W38" i="156"/>
  <c r="C11" i="37" s="1"/>
  <c r="W43" i="156"/>
  <c r="AD31" i="156"/>
  <c r="AC31" i="156"/>
  <c r="V31" i="156" s="1"/>
  <c r="AC28" i="156"/>
  <c r="V28" i="156" s="1"/>
  <c r="AD23" i="156"/>
  <c r="AC23" i="156"/>
  <c r="V23" i="156" s="1"/>
  <c r="AD7" i="156"/>
  <c r="AC7" i="156"/>
  <c r="V7" i="156" s="1"/>
  <c r="AC20" i="156"/>
  <c r="V20" i="156" s="1"/>
  <c r="AC12" i="156"/>
  <c r="V12" i="156" s="1"/>
  <c r="AB45" i="156"/>
  <c r="AB40" i="156"/>
  <c r="AB44" i="156"/>
  <c r="AB43" i="156"/>
  <c r="AB41" i="156"/>
  <c r="AB42" i="156"/>
  <c r="AB38" i="156"/>
  <c r="H11" i="37" s="1"/>
  <c r="AD16" i="156"/>
  <c r="AD36" i="156"/>
  <c r="AC36" i="156"/>
  <c r="V36" i="156" s="1"/>
  <c r="AD37" i="156"/>
  <c r="AC37" i="156"/>
  <c r="V37" i="156" s="1"/>
  <c r="AC29" i="156"/>
  <c r="V29" i="156" s="1"/>
  <c r="AD29" i="156"/>
  <c r="AC34" i="156"/>
  <c r="V34" i="156" s="1"/>
  <c r="AD34" i="156"/>
  <c r="AC30" i="156"/>
  <c r="V30" i="156" s="1"/>
  <c r="AD30" i="156"/>
  <c r="AC26" i="156"/>
  <c r="V26" i="156" s="1"/>
  <c r="AD26" i="156"/>
  <c r="AC10" i="156"/>
  <c r="V10" i="156" s="1"/>
  <c r="AD10" i="156"/>
  <c r="X43" i="156"/>
  <c r="X38" i="156"/>
  <c r="D11" i="37" s="1"/>
  <c r="AC6" i="156"/>
  <c r="V6" i="156" s="1"/>
  <c r="AD6" i="156"/>
  <c r="AC35" i="156"/>
  <c r="V35" i="156" s="1"/>
  <c r="AD35" i="156"/>
  <c r="AD19" i="156"/>
  <c r="AC19" i="156"/>
  <c r="V19" i="156" s="1"/>
  <c r="AA42" i="156"/>
  <c r="AA38" i="156"/>
  <c r="G11" i="37" s="1"/>
  <c r="AA45" i="156"/>
  <c r="AA40" i="156"/>
  <c r="AA44" i="156"/>
  <c r="AA43" i="156"/>
  <c r="AA41" i="156"/>
  <c r="Z44" i="156"/>
  <c r="Z43" i="156"/>
  <c r="Z41" i="156"/>
  <c r="Z42" i="156"/>
  <c r="Z38" i="156"/>
  <c r="F11" i="37" s="1"/>
  <c r="Z45" i="156"/>
  <c r="Z40" i="156"/>
  <c r="Y45" i="156"/>
  <c r="Y40" i="156"/>
  <c r="Y44" i="156"/>
  <c r="Y43" i="156"/>
  <c r="Y41" i="156"/>
  <c r="Y42" i="156"/>
  <c r="AD25" i="156"/>
  <c r="AC25" i="156"/>
  <c r="V25" i="156" s="1"/>
  <c r="AD17" i="156"/>
  <c r="AC17" i="156"/>
  <c r="V17" i="156" s="1"/>
  <c r="AD9" i="156"/>
  <c r="AC9" i="156"/>
  <c r="V9" i="156" s="1"/>
  <c r="AC33" i="156"/>
  <c r="V33" i="156" s="1"/>
  <c r="AD33" i="156"/>
  <c r="AD27" i="156"/>
  <c r="AC27" i="156"/>
  <c r="V27" i="156" s="1"/>
  <c r="AC14" i="156"/>
  <c r="V14" i="156" s="1"/>
  <c r="AD14" i="156"/>
  <c r="AD15" i="156"/>
  <c r="AC15" i="156"/>
  <c r="V15" i="156" s="1"/>
  <c r="AD21" i="156"/>
  <c r="AC21" i="156"/>
  <c r="V21" i="156" s="1"/>
  <c r="AD13" i="156"/>
  <c r="AC13" i="156"/>
  <c r="V13" i="156" s="1"/>
  <c r="AG7" i="141"/>
  <c r="AH7" i="141"/>
  <c r="AI7" i="141"/>
  <c r="AJ7" i="141"/>
  <c r="AK7" i="141"/>
  <c r="AL7" i="141"/>
  <c r="AM7" i="141"/>
  <c r="AN7" i="141"/>
  <c r="AO7" i="141"/>
  <c r="AP7" i="141"/>
  <c r="AQ7" i="141"/>
  <c r="AR7" i="141"/>
  <c r="AS7" i="141"/>
  <c r="AT7" i="141"/>
  <c r="AU7" i="141"/>
  <c r="AV7" i="141"/>
  <c r="AG8" i="141"/>
  <c r="AH8" i="141"/>
  <c r="AI8" i="141"/>
  <c r="AJ8" i="141"/>
  <c r="AK8" i="141"/>
  <c r="AL8" i="141"/>
  <c r="AM8" i="141"/>
  <c r="AN8" i="141"/>
  <c r="AO8" i="141"/>
  <c r="AP8" i="141"/>
  <c r="AQ8" i="141"/>
  <c r="AR8" i="141"/>
  <c r="AS8" i="141"/>
  <c r="AT8" i="141"/>
  <c r="AU8" i="141"/>
  <c r="AV8" i="141"/>
  <c r="AG9" i="141"/>
  <c r="AH9" i="141"/>
  <c r="AI9" i="141"/>
  <c r="AJ9" i="141"/>
  <c r="AK9" i="141"/>
  <c r="AL9" i="141"/>
  <c r="AM9" i="141"/>
  <c r="AN9" i="141"/>
  <c r="AO9" i="141"/>
  <c r="AP9" i="141"/>
  <c r="AQ9" i="141"/>
  <c r="AR9" i="141"/>
  <c r="AS9" i="141"/>
  <c r="AT9" i="141"/>
  <c r="AU9" i="141"/>
  <c r="AV9" i="141"/>
  <c r="AG10" i="141"/>
  <c r="AH10" i="141"/>
  <c r="AI10" i="141"/>
  <c r="AJ10" i="141"/>
  <c r="AK10" i="141"/>
  <c r="AL10" i="141"/>
  <c r="AM10" i="141"/>
  <c r="AN10" i="141"/>
  <c r="AO10" i="141"/>
  <c r="AP10" i="141"/>
  <c r="AQ10" i="141"/>
  <c r="AR10" i="141"/>
  <c r="AS10" i="141"/>
  <c r="AT10" i="141"/>
  <c r="AU10" i="141"/>
  <c r="AV10" i="141"/>
  <c r="AG11" i="141"/>
  <c r="AH11" i="141"/>
  <c r="AI11" i="141"/>
  <c r="AJ11" i="141"/>
  <c r="AK11" i="141"/>
  <c r="AL11" i="141"/>
  <c r="AM11" i="141"/>
  <c r="AN11" i="141"/>
  <c r="AO11" i="141"/>
  <c r="AP11" i="141"/>
  <c r="AQ11" i="141"/>
  <c r="AR11" i="141"/>
  <c r="AS11" i="141"/>
  <c r="AT11" i="141"/>
  <c r="AU11" i="141"/>
  <c r="AV11" i="141"/>
  <c r="AG12" i="141"/>
  <c r="AH12" i="141"/>
  <c r="AI12" i="141"/>
  <c r="AJ12" i="141"/>
  <c r="AK12" i="141"/>
  <c r="AL12" i="141"/>
  <c r="AM12" i="141"/>
  <c r="AN12" i="141"/>
  <c r="AO12" i="141"/>
  <c r="AP12" i="141"/>
  <c r="AQ12" i="141"/>
  <c r="AR12" i="141"/>
  <c r="AS12" i="141"/>
  <c r="AT12" i="141"/>
  <c r="AU12" i="141"/>
  <c r="AV12" i="141"/>
  <c r="AG13" i="141"/>
  <c r="AH13" i="141"/>
  <c r="AI13" i="141"/>
  <c r="AJ13" i="141"/>
  <c r="AK13" i="141"/>
  <c r="AL13" i="141"/>
  <c r="AM13" i="141"/>
  <c r="AN13" i="141"/>
  <c r="AO13" i="141"/>
  <c r="AP13" i="141"/>
  <c r="AQ13" i="141"/>
  <c r="AR13" i="141"/>
  <c r="AS13" i="141"/>
  <c r="AT13" i="141"/>
  <c r="AU13" i="141"/>
  <c r="AV13" i="141"/>
  <c r="AG14" i="141"/>
  <c r="AH14" i="141"/>
  <c r="AI14" i="141"/>
  <c r="AJ14" i="141"/>
  <c r="AK14" i="141"/>
  <c r="AL14" i="141"/>
  <c r="AM14" i="141"/>
  <c r="AN14" i="141"/>
  <c r="AO14" i="141"/>
  <c r="AP14" i="141"/>
  <c r="AQ14" i="141"/>
  <c r="AR14" i="141"/>
  <c r="AS14" i="141"/>
  <c r="AT14" i="141"/>
  <c r="AU14" i="141"/>
  <c r="AV14" i="141"/>
  <c r="AG15" i="141"/>
  <c r="AH15" i="141"/>
  <c r="AI15" i="141"/>
  <c r="AJ15" i="141"/>
  <c r="AK15" i="141"/>
  <c r="AL15" i="141"/>
  <c r="AM15" i="141"/>
  <c r="AN15" i="141"/>
  <c r="AO15" i="141"/>
  <c r="AP15" i="141"/>
  <c r="AQ15" i="141"/>
  <c r="AR15" i="141"/>
  <c r="AS15" i="141"/>
  <c r="AT15" i="141"/>
  <c r="AU15" i="141"/>
  <c r="AV15" i="141"/>
  <c r="AG16" i="141"/>
  <c r="AH16" i="141"/>
  <c r="AI16" i="141"/>
  <c r="AJ16" i="141"/>
  <c r="AK16" i="141"/>
  <c r="AL16" i="141"/>
  <c r="AM16" i="141"/>
  <c r="AN16" i="141"/>
  <c r="AO16" i="141"/>
  <c r="AP16" i="141"/>
  <c r="AQ16" i="141"/>
  <c r="AR16" i="141"/>
  <c r="AS16" i="141"/>
  <c r="AT16" i="141"/>
  <c r="AU16" i="141"/>
  <c r="AV16" i="141"/>
  <c r="AG17" i="141"/>
  <c r="AH17" i="141"/>
  <c r="AI17" i="141"/>
  <c r="AJ17" i="141"/>
  <c r="AK17" i="141"/>
  <c r="AL17" i="141"/>
  <c r="AM17" i="141"/>
  <c r="AN17" i="141"/>
  <c r="AO17" i="141"/>
  <c r="AP17" i="141"/>
  <c r="AQ17" i="141"/>
  <c r="AR17" i="141"/>
  <c r="AS17" i="141"/>
  <c r="AT17" i="141"/>
  <c r="AU17" i="141"/>
  <c r="AV17" i="141"/>
  <c r="AG18" i="141"/>
  <c r="AH18" i="141"/>
  <c r="AI18" i="141"/>
  <c r="AJ18" i="141"/>
  <c r="AK18" i="141"/>
  <c r="AL18" i="141"/>
  <c r="AM18" i="141"/>
  <c r="AN18" i="141"/>
  <c r="AO18" i="141"/>
  <c r="AP18" i="141"/>
  <c r="AQ18" i="141"/>
  <c r="AR18" i="141"/>
  <c r="AS18" i="141"/>
  <c r="AT18" i="141"/>
  <c r="AU18" i="141"/>
  <c r="AV18" i="141"/>
  <c r="AG19" i="141"/>
  <c r="AH19" i="141"/>
  <c r="AI19" i="141"/>
  <c r="AJ19" i="141"/>
  <c r="AK19" i="141"/>
  <c r="AL19" i="141"/>
  <c r="AM19" i="141"/>
  <c r="AN19" i="141"/>
  <c r="AO19" i="141"/>
  <c r="AP19" i="141"/>
  <c r="AQ19" i="141"/>
  <c r="AR19" i="141"/>
  <c r="AS19" i="141"/>
  <c r="AT19" i="141"/>
  <c r="AU19" i="141"/>
  <c r="AV19" i="141"/>
  <c r="AG20" i="141"/>
  <c r="AH20" i="141"/>
  <c r="AI20" i="141"/>
  <c r="AJ20" i="141"/>
  <c r="AK20" i="141"/>
  <c r="AL20" i="141"/>
  <c r="AM20" i="141"/>
  <c r="AN20" i="141"/>
  <c r="AO20" i="141"/>
  <c r="AP20" i="141"/>
  <c r="AQ20" i="141"/>
  <c r="AR20" i="141"/>
  <c r="AS20" i="141"/>
  <c r="AT20" i="141"/>
  <c r="AU20" i="141"/>
  <c r="AV20" i="141"/>
  <c r="AG21" i="141"/>
  <c r="AH21" i="141"/>
  <c r="AI21" i="141"/>
  <c r="AJ21" i="141"/>
  <c r="AK21" i="141"/>
  <c r="AL21" i="141"/>
  <c r="AM21" i="141"/>
  <c r="AN21" i="141"/>
  <c r="AO21" i="141"/>
  <c r="AP21" i="141"/>
  <c r="AQ21" i="141"/>
  <c r="AR21" i="141"/>
  <c r="AS21" i="141"/>
  <c r="AT21" i="141"/>
  <c r="AU21" i="141"/>
  <c r="AV21" i="141"/>
  <c r="AG22" i="141"/>
  <c r="AH22" i="141"/>
  <c r="AI22" i="141"/>
  <c r="AJ22" i="141"/>
  <c r="AK22" i="141"/>
  <c r="AL22" i="141"/>
  <c r="AM22" i="141"/>
  <c r="AN22" i="141"/>
  <c r="AO22" i="141"/>
  <c r="AP22" i="141"/>
  <c r="AQ22" i="141"/>
  <c r="AR22" i="141"/>
  <c r="AS22" i="141"/>
  <c r="AT22" i="141"/>
  <c r="AU22" i="141"/>
  <c r="AV22" i="141"/>
  <c r="AG23" i="141"/>
  <c r="AH23" i="141"/>
  <c r="AI23" i="141"/>
  <c r="AJ23" i="141"/>
  <c r="AK23" i="141"/>
  <c r="AL23" i="141"/>
  <c r="AM23" i="141"/>
  <c r="AN23" i="141"/>
  <c r="AO23" i="141"/>
  <c r="AP23" i="141"/>
  <c r="AQ23" i="141"/>
  <c r="AR23" i="141"/>
  <c r="AS23" i="141"/>
  <c r="AT23" i="141"/>
  <c r="AU23" i="141"/>
  <c r="AV23" i="141"/>
  <c r="AG24" i="141"/>
  <c r="AH24" i="141"/>
  <c r="AI24" i="141"/>
  <c r="AJ24" i="141"/>
  <c r="AK24" i="141"/>
  <c r="AL24" i="141"/>
  <c r="AM24" i="141"/>
  <c r="AN24" i="141"/>
  <c r="AO24" i="141"/>
  <c r="AP24" i="141"/>
  <c r="AQ24" i="141"/>
  <c r="AR24" i="141"/>
  <c r="AS24" i="141"/>
  <c r="AT24" i="141"/>
  <c r="AU24" i="141"/>
  <c r="AV24" i="141"/>
  <c r="AG25" i="141"/>
  <c r="AH25" i="141"/>
  <c r="AI25" i="141"/>
  <c r="AJ25" i="141"/>
  <c r="AK25" i="141"/>
  <c r="AL25" i="141"/>
  <c r="AM25" i="141"/>
  <c r="AN25" i="141"/>
  <c r="AO25" i="141"/>
  <c r="AP25" i="141"/>
  <c r="AQ25" i="141"/>
  <c r="AR25" i="141"/>
  <c r="AS25" i="141"/>
  <c r="AT25" i="141"/>
  <c r="AU25" i="141"/>
  <c r="AV25" i="141"/>
  <c r="AG26" i="141"/>
  <c r="AH26" i="141"/>
  <c r="AI26" i="141"/>
  <c r="AJ26" i="141"/>
  <c r="AK26" i="141"/>
  <c r="AL26" i="141"/>
  <c r="AM26" i="141"/>
  <c r="AN26" i="141"/>
  <c r="AO26" i="141"/>
  <c r="AP26" i="141"/>
  <c r="AQ26" i="141"/>
  <c r="AR26" i="141"/>
  <c r="AS26" i="141"/>
  <c r="AT26" i="141"/>
  <c r="AU26" i="141"/>
  <c r="AV26" i="141"/>
  <c r="AG27" i="141"/>
  <c r="AH27" i="141"/>
  <c r="AI27" i="141"/>
  <c r="AJ27" i="141"/>
  <c r="AK27" i="141"/>
  <c r="AL27" i="141"/>
  <c r="AM27" i="141"/>
  <c r="AN27" i="141"/>
  <c r="AO27" i="141"/>
  <c r="AP27" i="141"/>
  <c r="AQ27" i="141"/>
  <c r="AR27" i="141"/>
  <c r="AS27" i="141"/>
  <c r="AT27" i="141"/>
  <c r="AU27" i="141"/>
  <c r="AV27" i="141"/>
  <c r="AG28" i="141"/>
  <c r="AH28" i="141"/>
  <c r="AI28" i="141"/>
  <c r="AJ28" i="141"/>
  <c r="AK28" i="141"/>
  <c r="AL28" i="141"/>
  <c r="AM28" i="141"/>
  <c r="AN28" i="141"/>
  <c r="AO28" i="141"/>
  <c r="AP28" i="141"/>
  <c r="AQ28" i="141"/>
  <c r="AR28" i="141"/>
  <c r="AS28" i="141"/>
  <c r="AT28" i="141"/>
  <c r="AU28" i="141"/>
  <c r="AV28" i="141"/>
  <c r="AG29" i="141"/>
  <c r="AH29" i="141"/>
  <c r="AI29" i="141"/>
  <c r="AJ29" i="141"/>
  <c r="AK29" i="141"/>
  <c r="AL29" i="141"/>
  <c r="AM29" i="141"/>
  <c r="AN29" i="141"/>
  <c r="AO29" i="141"/>
  <c r="AP29" i="141"/>
  <c r="AQ29" i="141"/>
  <c r="AR29" i="141"/>
  <c r="AS29" i="141"/>
  <c r="AT29" i="141"/>
  <c r="AU29" i="141"/>
  <c r="AV29" i="141"/>
  <c r="AG30" i="141"/>
  <c r="AH30" i="141"/>
  <c r="AI30" i="141"/>
  <c r="AJ30" i="141"/>
  <c r="AK30" i="141"/>
  <c r="AL30" i="141"/>
  <c r="AM30" i="141"/>
  <c r="AN30" i="141"/>
  <c r="AO30" i="141"/>
  <c r="AP30" i="141"/>
  <c r="AQ30" i="141"/>
  <c r="AR30" i="141"/>
  <c r="AS30" i="141"/>
  <c r="AT30" i="141"/>
  <c r="AU30" i="141"/>
  <c r="AV30" i="141"/>
  <c r="AG31" i="141"/>
  <c r="AH31" i="141"/>
  <c r="AI31" i="141"/>
  <c r="AJ31" i="141"/>
  <c r="AK31" i="141"/>
  <c r="AL31" i="141"/>
  <c r="AM31" i="141"/>
  <c r="AN31" i="141"/>
  <c r="AO31" i="141"/>
  <c r="AP31" i="141"/>
  <c r="AQ31" i="141"/>
  <c r="AR31" i="141"/>
  <c r="AS31" i="141"/>
  <c r="AT31" i="141"/>
  <c r="AU31" i="141"/>
  <c r="AV31" i="141"/>
  <c r="AG32" i="141"/>
  <c r="AH32" i="141"/>
  <c r="AI32" i="141"/>
  <c r="AJ32" i="141"/>
  <c r="AK32" i="141"/>
  <c r="AL32" i="141"/>
  <c r="AM32" i="141"/>
  <c r="AN32" i="141"/>
  <c r="AO32" i="141"/>
  <c r="AP32" i="141"/>
  <c r="AQ32" i="141"/>
  <c r="AR32" i="141"/>
  <c r="AS32" i="141"/>
  <c r="AT32" i="141"/>
  <c r="AU32" i="141"/>
  <c r="AV32" i="141"/>
  <c r="AG33" i="141"/>
  <c r="AH33" i="141"/>
  <c r="AI33" i="141"/>
  <c r="AJ33" i="141"/>
  <c r="AK33" i="141"/>
  <c r="AL33" i="141"/>
  <c r="AM33" i="141"/>
  <c r="AN33" i="141"/>
  <c r="AO33" i="141"/>
  <c r="AP33" i="141"/>
  <c r="AQ33" i="141"/>
  <c r="AR33" i="141"/>
  <c r="AS33" i="141"/>
  <c r="AT33" i="141"/>
  <c r="AU33" i="141"/>
  <c r="AV33" i="141"/>
  <c r="AG34" i="141"/>
  <c r="AH34" i="141"/>
  <c r="AI34" i="141"/>
  <c r="AJ34" i="141"/>
  <c r="AK34" i="141"/>
  <c r="AL34" i="141"/>
  <c r="AM34" i="141"/>
  <c r="AN34" i="141"/>
  <c r="AO34" i="141"/>
  <c r="AP34" i="141"/>
  <c r="AQ34" i="141"/>
  <c r="AR34" i="141"/>
  <c r="AS34" i="141"/>
  <c r="AT34" i="141"/>
  <c r="AU34" i="141"/>
  <c r="AV34" i="141"/>
  <c r="AG35" i="141"/>
  <c r="AH35" i="141"/>
  <c r="AI35" i="141"/>
  <c r="AJ35" i="141"/>
  <c r="AK35" i="141"/>
  <c r="AL35" i="141"/>
  <c r="AM35" i="141"/>
  <c r="AN35" i="141"/>
  <c r="AO35" i="141"/>
  <c r="AP35" i="141"/>
  <c r="AQ35" i="141"/>
  <c r="AR35" i="141"/>
  <c r="AS35" i="141"/>
  <c r="AT35" i="141"/>
  <c r="AU35" i="141"/>
  <c r="AV35" i="141"/>
  <c r="AG36" i="141"/>
  <c r="AH36" i="141"/>
  <c r="AI36" i="141"/>
  <c r="AJ36" i="141"/>
  <c r="AK36" i="141"/>
  <c r="AL36" i="141"/>
  <c r="AM36" i="141"/>
  <c r="AN36" i="141"/>
  <c r="AO36" i="141"/>
  <c r="AP36" i="141"/>
  <c r="AQ36" i="141"/>
  <c r="AR36" i="141"/>
  <c r="AS36" i="141"/>
  <c r="AT36" i="141"/>
  <c r="AU36" i="141"/>
  <c r="AV36" i="141"/>
  <c r="AG37" i="141"/>
  <c r="AH37" i="141"/>
  <c r="AI37" i="141"/>
  <c r="AJ37" i="141"/>
  <c r="AK37" i="141"/>
  <c r="AL37" i="141"/>
  <c r="AM37" i="141"/>
  <c r="AN37" i="141"/>
  <c r="AO37" i="141"/>
  <c r="AP37" i="141"/>
  <c r="AQ37" i="141"/>
  <c r="AR37" i="141"/>
  <c r="AS37" i="141"/>
  <c r="AT37" i="141"/>
  <c r="AU37" i="141"/>
  <c r="AV37" i="141"/>
  <c r="AW26" i="141" l="1"/>
  <c r="AW22" i="141"/>
  <c r="AW21" i="141"/>
  <c r="AW14" i="141"/>
  <c r="AW10" i="141"/>
  <c r="AW34" i="141"/>
  <c r="AW30" i="141"/>
  <c r="AW19" i="141"/>
  <c r="AW15" i="141"/>
  <c r="AW35" i="141"/>
  <c r="AW37" i="141"/>
  <c r="AD45" i="156"/>
  <c r="AD44" i="156"/>
  <c r="AD43" i="156"/>
  <c r="S45" i="156"/>
  <c r="O45" i="156"/>
  <c r="K45" i="156"/>
  <c r="G45" i="156"/>
  <c r="S44" i="156"/>
  <c r="O44" i="156"/>
  <c r="K44" i="156"/>
  <c r="G44" i="156"/>
  <c r="S43" i="156"/>
  <c r="O43" i="156"/>
  <c r="K43" i="156"/>
  <c r="G43" i="156"/>
  <c r="S42" i="156"/>
  <c r="O42" i="156"/>
  <c r="K42" i="156"/>
  <c r="G42" i="156"/>
  <c r="S41" i="156"/>
  <c r="O41" i="156"/>
  <c r="K41" i="156"/>
  <c r="G41" i="156"/>
  <c r="S40" i="156"/>
  <c r="O40" i="156"/>
  <c r="K40" i="156"/>
  <c r="G40" i="156"/>
  <c r="S39" i="156"/>
  <c r="O39" i="156"/>
  <c r="K39" i="156"/>
  <c r="G39" i="156"/>
  <c r="S38" i="156"/>
  <c r="O38" i="156"/>
  <c r="K38" i="156"/>
  <c r="G38" i="156"/>
  <c r="R45" i="156"/>
  <c r="N45" i="156"/>
  <c r="J45" i="156"/>
  <c r="F45" i="156"/>
  <c r="R44" i="156"/>
  <c r="N44" i="156"/>
  <c r="J44" i="156"/>
  <c r="F44" i="156"/>
  <c r="R43" i="156"/>
  <c r="N43" i="156"/>
  <c r="J43" i="156"/>
  <c r="F43" i="156"/>
  <c r="R42" i="156"/>
  <c r="N42" i="156"/>
  <c r="J42" i="156"/>
  <c r="F42" i="156"/>
  <c r="R41" i="156"/>
  <c r="N41" i="156"/>
  <c r="J41" i="156"/>
  <c r="F41" i="156"/>
  <c r="R40" i="156"/>
  <c r="N40" i="156"/>
  <c r="J40" i="156"/>
  <c r="F40" i="156"/>
  <c r="R39" i="156"/>
  <c r="N39" i="156"/>
  <c r="J39" i="156"/>
  <c r="F39" i="156"/>
  <c r="R38" i="156"/>
  <c r="N38" i="156"/>
  <c r="J38" i="156"/>
  <c r="F38" i="156"/>
  <c r="U45" i="156"/>
  <c r="Q45" i="156"/>
  <c r="M45" i="156"/>
  <c r="I45" i="156"/>
  <c r="U44" i="156"/>
  <c r="Q44" i="156"/>
  <c r="M44" i="156"/>
  <c r="I44" i="156"/>
  <c r="U43" i="156"/>
  <c r="Q43" i="156"/>
  <c r="M43" i="156"/>
  <c r="I43" i="156"/>
  <c r="U42" i="156"/>
  <c r="Q42" i="156"/>
  <c r="M42" i="156"/>
  <c r="I42" i="156"/>
  <c r="U41" i="156"/>
  <c r="Q41" i="156"/>
  <c r="M41" i="156"/>
  <c r="I41" i="156"/>
  <c r="U40" i="156"/>
  <c r="Q40" i="156"/>
  <c r="M40" i="156"/>
  <c r="I40" i="156"/>
  <c r="U39" i="156"/>
  <c r="Q39" i="156"/>
  <c r="M39" i="156"/>
  <c r="I39" i="156"/>
  <c r="U38" i="156"/>
  <c r="Q38" i="156"/>
  <c r="M38" i="156"/>
  <c r="I38" i="156"/>
  <c r="T45" i="156"/>
  <c r="P45" i="156"/>
  <c r="L45" i="156"/>
  <c r="H45" i="156"/>
  <c r="T44" i="156"/>
  <c r="P44" i="156"/>
  <c r="L44" i="156"/>
  <c r="H44" i="156"/>
  <c r="T43" i="156"/>
  <c r="P43" i="156"/>
  <c r="L43" i="156"/>
  <c r="H43" i="156"/>
  <c r="T42" i="156"/>
  <c r="P42" i="156"/>
  <c r="L42" i="156"/>
  <c r="H42" i="156"/>
  <c r="T41" i="156"/>
  <c r="P41" i="156"/>
  <c r="L41" i="156"/>
  <c r="H41" i="156"/>
  <c r="T40" i="156"/>
  <c r="P40" i="156"/>
  <c r="L40" i="156"/>
  <c r="H40" i="156"/>
  <c r="T39" i="156"/>
  <c r="P39" i="156"/>
  <c r="L39" i="156"/>
  <c r="H39" i="156"/>
  <c r="T38" i="156"/>
  <c r="P38" i="156"/>
  <c r="L38" i="156"/>
  <c r="H38" i="156"/>
  <c r="V43" i="156"/>
  <c r="V39" i="156"/>
  <c r="J11" i="37" s="1"/>
  <c r="V45" i="156"/>
  <c r="V40" i="156"/>
  <c r="L11" i="37" s="1"/>
  <c r="V44" i="156"/>
  <c r="V41" i="156"/>
  <c r="N11" i="37" s="1"/>
  <c r="V42" i="156"/>
  <c r="P11" i="37" s="1"/>
  <c r="Y38" i="156"/>
  <c r="AW36" i="141"/>
  <c r="AW32" i="141"/>
  <c r="AW31" i="141"/>
  <c r="AW27" i="141"/>
  <c r="AW18" i="141"/>
  <c r="AW12" i="141"/>
  <c r="AW7" i="141"/>
  <c r="AW11" i="141"/>
  <c r="AW23" i="141"/>
  <c r="AW8" i="141"/>
  <c r="AW29" i="141"/>
  <c r="AW24" i="141"/>
  <c r="AW9" i="141"/>
  <c r="AW25" i="141"/>
  <c r="AW33" i="141"/>
  <c r="AW28" i="141"/>
  <c r="AW20" i="141"/>
  <c r="AW17" i="141"/>
  <c r="AW16" i="141"/>
  <c r="AW13" i="141"/>
  <c r="E36" i="138"/>
  <c r="R11" i="37" l="1"/>
  <c r="K11" i="37" s="1"/>
  <c r="X39" i="156"/>
  <c r="E11" i="37"/>
  <c r="I11" i="37" s="1"/>
  <c r="AC38" i="156"/>
  <c r="AD38" i="156"/>
  <c r="S11" i="37" s="1"/>
  <c r="Q11" i="37" l="1"/>
  <c r="T11" i="37" s="1"/>
  <c r="M11" i="37"/>
  <c r="O11" i="37"/>
  <c r="B23" i="37"/>
  <c r="AG13" i="132" l="1"/>
  <c r="AH13" i="132"/>
  <c r="AI13" i="132"/>
  <c r="AJ13" i="132"/>
  <c r="AK13" i="132"/>
  <c r="AL13" i="132"/>
  <c r="AM13" i="132"/>
  <c r="AN13" i="132"/>
  <c r="AO13" i="132"/>
  <c r="AP13" i="132"/>
  <c r="AQ13" i="132"/>
  <c r="AR13" i="132"/>
  <c r="AS13" i="132"/>
  <c r="AT13" i="132"/>
  <c r="AU13" i="132"/>
  <c r="AV13" i="132"/>
  <c r="AG14" i="132"/>
  <c r="AH14" i="132"/>
  <c r="AI14" i="132"/>
  <c r="AJ14" i="132"/>
  <c r="AK14" i="132"/>
  <c r="AL14" i="132"/>
  <c r="AM14" i="132"/>
  <c r="AN14" i="132"/>
  <c r="AO14" i="132"/>
  <c r="AP14" i="132"/>
  <c r="AQ14" i="132"/>
  <c r="AR14" i="132"/>
  <c r="AS14" i="132"/>
  <c r="AT14" i="132"/>
  <c r="AU14" i="132"/>
  <c r="AV14" i="132"/>
  <c r="AG15" i="132"/>
  <c r="AH15" i="132"/>
  <c r="AI15" i="132"/>
  <c r="AJ15" i="132"/>
  <c r="AK15" i="132"/>
  <c r="AL15" i="132"/>
  <c r="AM15" i="132"/>
  <c r="AN15" i="132"/>
  <c r="AO15" i="132"/>
  <c r="AP15" i="132"/>
  <c r="AQ15" i="132"/>
  <c r="AR15" i="132"/>
  <c r="AS15" i="132"/>
  <c r="AT15" i="132"/>
  <c r="AU15" i="132"/>
  <c r="AV15" i="132"/>
  <c r="AG16" i="132"/>
  <c r="AH16" i="132"/>
  <c r="AI16" i="132"/>
  <c r="AJ16" i="132"/>
  <c r="AK16" i="132"/>
  <c r="AL16" i="132"/>
  <c r="AM16" i="132"/>
  <c r="AN16" i="132"/>
  <c r="AO16" i="132"/>
  <c r="AP16" i="132"/>
  <c r="AQ16" i="132"/>
  <c r="AR16" i="132"/>
  <c r="AS16" i="132"/>
  <c r="AT16" i="132"/>
  <c r="AU16" i="132"/>
  <c r="AV16" i="132"/>
  <c r="AG17" i="132"/>
  <c r="AH17" i="132"/>
  <c r="AI17" i="132"/>
  <c r="AJ17" i="132"/>
  <c r="AK17" i="132"/>
  <c r="AL17" i="132"/>
  <c r="AM17" i="132"/>
  <c r="AN17" i="132"/>
  <c r="AO17" i="132"/>
  <c r="AP17" i="132"/>
  <c r="AQ17" i="132"/>
  <c r="AR17" i="132"/>
  <c r="AS17" i="132"/>
  <c r="AT17" i="132"/>
  <c r="AU17" i="132"/>
  <c r="AV17" i="132"/>
  <c r="AG18" i="132"/>
  <c r="AH18" i="132"/>
  <c r="AI18" i="132"/>
  <c r="AJ18" i="132"/>
  <c r="AK18" i="132"/>
  <c r="AL18" i="132"/>
  <c r="AM18" i="132"/>
  <c r="AN18" i="132"/>
  <c r="AO18" i="132"/>
  <c r="AP18" i="132"/>
  <c r="AQ18" i="132"/>
  <c r="AR18" i="132"/>
  <c r="AS18" i="132"/>
  <c r="AT18" i="132"/>
  <c r="AU18" i="132"/>
  <c r="AV18" i="132"/>
  <c r="AG19" i="132"/>
  <c r="AH19" i="132"/>
  <c r="AI19" i="132"/>
  <c r="AJ19" i="132"/>
  <c r="AK19" i="132"/>
  <c r="AL19" i="132"/>
  <c r="AM19" i="132"/>
  <c r="AN19" i="132"/>
  <c r="AO19" i="132"/>
  <c r="AP19" i="132"/>
  <c r="AQ19" i="132"/>
  <c r="AR19" i="132"/>
  <c r="AS19" i="132"/>
  <c r="AT19" i="132"/>
  <c r="AU19" i="132"/>
  <c r="AV19" i="132"/>
  <c r="AG20" i="132"/>
  <c r="AH20" i="132"/>
  <c r="AI20" i="132"/>
  <c r="AJ20" i="132"/>
  <c r="AK20" i="132"/>
  <c r="AL20" i="132"/>
  <c r="AM20" i="132"/>
  <c r="AN20" i="132"/>
  <c r="AO20" i="132"/>
  <c r="AP20" i="132"/>
  <c r="AQ20" i="132"/>
  <c r="AR20" i="132"/>
  <c r="AS20" i="132"/>
  <c r="AT20" i="132"/>
  <c r="AU20" i="132"/>
  <c r="AV20" i="132"/>
  <c r="AG21" i="132"/>
  <c r="AH21" i="132"/>
  <c r="AI21" i="132"/>
  <c r="AJ21" i="132"/>
  <c r="AK21" i="132"/>
  <c r="AL21" i="132"/>
  <c r="AM21" i="132"/>
  <c r="AN21" i="132"/>
  <c r="AO21" i="132"/>
  <c r="AP21" i="132"/>
  <c r="AQ21" i="132"/>
  <c r="AR21" i="132"/>
  <c r="AS21" i="132"/>
  <c r="AT21" i="132"/>
  <c r="AU21" i="132"/>
  <c r="AV21" i="132"/>
  <c r="AG22" i="132"/>
  <c r="AH22" i="132"/>
  <c r="AI22" i="132"/>
  <c r="AJ22" i="132"/>
  <c r="AK22" i="132"/>
  <c r="AL22" i="132"/>
  <c r="AM22" i="132"/>
  <c r="AN22" i="132"/>
  <c r="AO22" i="132"/>
  <c r="AP22" i="132"/>
  <c r="AQ22" i="132"/>
  <c r="AR22" i="132"/>
  <c r="AS22" i="132"/>
  <c r="AT22" i="132"/>
  <c r="AU22" i="132"/>
  <c r="AV22" i="132"/>
  <c r="AG23" i="132"/>
  <c r="AH23" i="132"/>
  <c r="AI23" i="132"/>
  <c r="AJ23" i="132"/>
  <c r="AK23" i="132"/>
  <c r="AL23" i="132"/>
  <c r="AM23" i="132"/>
  <c r="AN23" i="132"/>
  <c r="AO23" i="132"/>
  <c r="AP23" i="132"/>
  <c r="AQ23" i="132"/>
  <c r="AR23" i="132"/>
  <c r="AS23" i="132"/>
  <c r="AT23" i="132"/>
  <c r="AU23" i="132"/>
  <c r="AV23" i="132"/>
  <c r="AG24" i="132"/>
  <c r="AH24" i="132"/>
  <c r="AI24" i="132"/>
  <c r="AJ24" i="132"/>
  <c r="AK24" i="132"/>
  <c r="AL24" i="132"/>
  <c r="AM24" i="132"/>
  <c r="AN24" i="132"/>
  <c r="AO24" i="132"/>
  <c r="AP24" i="132"/>
  <c r="AQ24" i="132"/>
  <c r="AR24" i="132"/>
  <c r="AS24" i="132"/>
  <c r="AT24" i="132"/>
  <c r="AU24" i="132"/>
  <c r="AV24" i="132"/>
  <c r="AG25" i="132"/>
  <c r="AH25" i="132"/>
  <c r="AI25" i="132"/>
  <c r="AJ25" i="132"/>
  <c r="AK25" i="132"/>
  <c r="AL25" i="132"/>
  <c r="AM25" i="132"/>
  <c r="AN25" i="132"/>
  <c r="AO25" i="132"/>
  <c r="AP25" i="132"/>
  <c r="AQ25" i="132"/>
  <c r="AR25" i="132"/>
  <c r="AS25" i="132"/>
  <c r="AT25" i="132"/>
  <c r="AU25" i="132"/>
  <c r="AV25" i="132"/>
  <c r="AG26" i="132"/>
  <c r="AH26" i="132"/>
  <c r="AI26" i="132"/>
  <c r="AJ26" i="132"/>
  <c r="AK26" i="132"/>
  <c r="AL26" i="132"/>
  <c r="AM26" i="132"/>
  <c r="AN26" i="132"/>
  <c r="AO26" i="132"/>
  <c r="AP26" i="132"/>
  <c r="AQ26" i="132"/>
  <c r="AR26" i="132"/>
  <c r="AS26" i="132"/>
  <c r="AT26" i="132"/>
  <c r="AU26" i="132"/>
  <c r="AV26" i="132"/>
  <c r="AG27" i="132"/>
  <c r="AH27" i="132"/>
  <c r="AI27" i="132"/>
  <c r="AJ27" i="132"/>
  <c r="AK27" i="132"/>
  <c r="AL27" i="132"/>
  <c r="AM27" i="132"/>
  <c r="AN27" i="132"/>
  <c r="AO27" i="132"/>
  <c r="AP27" i="132"/>
  <c r="AQ27" i="132"/>
  <c r="AR27" i="132"/>
  <c r="AS27" i="132"/>
  <c r="AT27" i="132"/>
  <c r="AU27" i="132"/>
  <c r="AV27" i="132"/>
  <c r="AG28" i="132"/>
  <c r="AH28" i="132"/>
  <c r="AI28" i="132"/>
  <c r="AJ28" i="132"/>
  <c r="AK28" i="132"/>
  <c r="AL28" i="132"/>
  <c r="AM28" i="132"/>
  <c r="AN28" i="132"/>
  <c r="AO28" i="132"/>
  <c r="AP28" i="132"/>
  <c r="AQ28" i="132"/>
  <c r="AR28" i="132"/>
  <c r="AS28" i="132"/>
  <c r="AT28" i="132"/>
  <c r="AU28" i="132"/>
  <c r="AV28" i="132"/>
  <c r="AG7" i="126" l="1"/>
  <c r="AH7" i="126"/>
  <c r="AI7" i="126"/>
  <c r="AJ7" i="126"/>
  <c r="AK7" i="126"/>
  <c r="AL7" i="126"/>
  <c r="AM7" i="126"/>
  <c r="AN7" i="126"/>
  <c r="AO7" i="126"/>
  <c r="AP7" i="126"/>
  <c r="AQ7" i="126"/>
  <c r="AR7" i="126"/>
  <c r="AS7" i="126"/>
  <c r="AT7" i="126"/>
  <c r="AU7" i="126"/>
  <c r="AV7" i="126"/>
  <c r="AG8" i="126"/>
  <c r="AH8" i="126"/>
  <c r="AI8" i="126"/>
  <c r="AJ8" i="126"/>
  <c r="AK8" i="126"/>
  <c r="AL8" i="126"/>
  <c r="AM8" i="126"/>
  <c r="AN8" i="126"/>
  <c r="AO8" i="126"/>
  <c r="AP8" i="126"/>
  <c r="AQ8" i="126"/>
  <c r="AR8" i="126"/>
  <c r="AS8" i="126"/>
  <c r="AT8" i="126"/>
  <c r="AU8" i="126"/>
  <c r="AV8" i="126"/>
  <c r="AG9" i="126"/>
  <c r="AH9" i="126"/>
  <c r="AI9" i="126"/>
  <c r="AJ9" i="126"/>
  <c r="AK9" i="126"/>
  <c r="AL9" i="126"/>
  <c r="AM9" i="126"/>
  <c r="AN9" i="126"/>
  <c r="AO9" i="126"/>
  <c r="AP9" i="126"/>
  <c r="AQ9" i="126"/>
  <c r="AR9" i="126"/>
  <c r="AS9" i="126"/>
  <c r="AT9" i="126"/>
  <c r="AU9" i="126"/>
  <c r="AV9" i="126"/>
  <c r="AG10" i="126"/>
  <c r="AH10" i="126"/>
  <c r="AI10" i="126"/>
  <c r="AJ10" i="126"/>
  <c r="AK10" i="126"/>
  <c r="AL10" i="126"/>
  <c r="AM10" i="126"/>
  <c r="AN10" i="126"/>
  <c r="AO10" i="126"/>
  <c r="AP10" i="126"/>
  <c r="AQ10" i="126"/>
  <c r="AR10" i="126"/>
  <c r="AS10" i="126"/>
  <c r="AT10" i="126"/>
  <c r="AU10" i="126"/>
  <c r="AV10" i="126"/>
  <c r="AG11" i="126"/>
  <c r="AH11" i="126"/>
  <c r="AI11" i="126"/>
  <c r="AJ11" i="126"/>
  <c r="AK11" i="126"/>
  <c r="AL11" i="126"/>
  <c r="AM11" i="126"/>
  <c r="AN11" i="126"/>
  <c r="AO11" i="126"/>
  <c r="AP11" i="126"/>
  <c r="AQ11" i="126"/>
  <c r="AR11" i="126"/>
  <c r="AS11" i="126"/>
  <c r="AT11" i="126"/>
  <c r="AU11" i="126"/>
  <c r="AV11" i="126"/>
  <c r="AG12" i="126"/>
  <c r="AH12" i="126"/>
  <c r="AI12" i="126"/>
  <c r="AJ12" i="126"/>
  <c r="AK12" i="126"/>
  <c r="AL12" i="126"/>
  <c r="AM12" i="126"/>
  <c r="AN12" i="126"/>
  <c r="AO12" i="126"/>
  <c r="AP12" i="126"/>
  <c r="AQ12" i="126"/>
  <c r="AR12" i="126"/>
  <c r="AS12" i="126"/>
  <c r="AT12" i="126"/>
  <c r="AU12" i="126"/>
  <c r="AV12" i="126"/>
  <c r="AG13" i="126"/>
  <c r="AH13" i="126"/>
  <c r="AI13" i="126"/>
  <c r="AJ13" i="126"/>
  <c r="AK13" i="126"/>
  <c r="AL13" i="126"/>
  <c r="AM13" i="126"/>
  <c r="AN13" i="126"/>
  <c r="AO13" i="126"/>
  <c r="AP13" i="126"/>
  <c r="AQ13" i="126"/>
  <c r="AR13" i="126"/>
  <c r="AS13" i="126"/>
  <c r="AT13" i="126"/>
  <c r="AU13" i="126"/>
  <c r="AV13" i="126"/>
  <c r="AG14" i="126"/>
  <c r="AH14" i="126"/>
  <c r="AI14" i="126"/>
  <c r="AJ14" i="126"/>
  <c r="AK14" i="126"/>
  <c r="AL14" i="126"/>
  <c r="AM14" i="126"/>
  <c r="AN14" i="126"/>
  <c r="AO14" i="126"/>
  <c r="AP14" i="126"/>
  <c r="AQ14" i="126"/>
  <c r="AR14" i="126"/>
  <c r="AS14" i="126"/>
  <c r="AT14" i="126"/>
  <c r="AU14" i="126"/>
  <c r="AV14" i="126"/>
  <c r="AG15" i="126"/>
  <c r="AH15" i="126"/>
  <c r="AI15" i="126"/>
  <c r="AJ15" i="126"/>
  <c r="AK15" i="126"/>
  <c r="AL15" i="126"/>
  <c r="AM15" i="126"/>
  <c r="AN15" i="126"/>
  <c r="AO15" i="126"/>
  <c r="AP15" i="126"/>
  <c r="AQ15" i="126"/>
  <c r="AR15" i="126"/>
  <c r="AS15" i="126"/>
  <c r="AT15" i="126"/>
  <c r="AU15" i="126"/>
  <c r="AV15" i="126"/>
  <c r="AG16" i="126"/>
  <c r="AH16" i="126"/>
  <c r="AI16" i="126"/>
  <c r="AJ16" i="126"/>
  <c r="AK16" i="126"/>
  <c r="AL16" i="126"/>
  <c r="AM16" i="126"/>
  <c r="AN16" i="126"/>
  <c r="AO16" i="126"/>
  <c r="AP16" i="126"/>
  <c r="AQ16" i="126"/>
  <c r="AR16" i="126"/>
  <c r="AS16" i="126"/>
  <c r="AT16" i="126"/>
  <c r="AU16" i="126"/>
  <c r="AV16" i="126"/>
  <c r="AG17" i="126"/>
  <c r="AH17" i="126"/>
  <c r="AI17" i="126"/>
  <c r="AJ17" i="126"/>
  <c r="AK17" i="126"/>
  <c r="AL17" i="126"/>
  <c r="AM17" i="126"/>
  <c r="AN17" i="126"/>
  <c r="AO17" i="126"/>
  <c r="AP17" i="126"/>
  <c r="AQ17" i="126"/>
  <c r="AR17" i="126"/>
  <c r="AS17" i="126"/>
  <c r="AT17" i="126"/>
  <c r="AU17" i="126"/>
  <c r="AV17" i="126"/>
  <c r="AG18" i="126"/>
  <c r="AH18" i="126"/>
  <c r="AI18" i="126"/>
  <c r="AJ18" i="126"/>
  <c r="AK18" i="126"/>
  <c r="AL18" i="126"/>
  <c r="AM18" i="126"/>
  <c r="AN18" i="126"/>
  <c r="AO18" i="126"/>
  <c r="AP18" i="126"/>
  <c r="AQ18" i="126"/>
  <c r="AR18" i="126"/>
  <c r="AS18" i="126"/>
  <c r="AT18" i="126"/>
  <c r="AU18" i="126"/>
  <c r="AV18" i="126"/>
  <c r="AG19" i="126"/>
  <c r="AH19" i="126"/>
  <c r="AI19" i="126"/>
  <c r="AJ19" i="126"/>
  <c r="AK19" i="126"/>
  <c r="AL19" i="126"/>
  <c r="AM19" i="126"/>
  <c r="AN19" i="126"/>
  <c r="AO19" i="126"/>
  <c r="AP19" i="126"/>
  <c r="AQ19" i="126"/>
  <c r="AR19" i="126"/>
  <c r="AS19" i="126"/>
  <c r="AT19" i="126"/>
  <c r="AU19" i="126"/>
  <c r="AV19" i="126"/>
  <c r="AG20" i="126"/>
  <c r="AH20" i="126"/>
  <c r="AI20" i="126"/>
  <c r="AJ20" i="126"/>
  <c r="AK20" i="126"/>
  <c r="AL20" i="126"/>
  <c r="AM20" i="126"/>
  <c r="AN20" i="126"/>
  <c r="AO20" i="126"/>
  <c r="AP20" i="126"/>
  <c r="AQ20" i="126"/>
  <c r="AR20" i="126"/>
  <c r="AS20" i="126"/>
  <c r="AT20" i="126"/>
  <c r="AU20" i="126"/>
  <c r="AV20" i="126"/>
  <c r="AG21" i="126"/>
  <c r="AH21" i="126"/>
  <c r="AI21" i="126"/>
  <c r="AJ21" i="126"/>
  <c r="AK21" i="126"/>
  <c r="AL21" i="126"/>
  <c r="AM21" i="126"/>
  <c r="AN21" i="126"/>
  <c r="AO21" i="126"/>
  <c r="AP21" i="126"/>
  <c r="AQ21" i="126"/>
  <c r="AR21" i="126"/>
  <c r="AS21" i="126"/>
  <c r="AT21" i="126"/>
  <c r="AU21" i="126"/>
  <c r="AV21" i="126"/>
  <c r="AG22" i="126"/>
  <c r="AH22" i="126"/>
  <c r="AI22" i="126"/>
  <c r="AJ22" i="126"/>
  <c r="AK22" i="126"/>
  <c r="AL22" i="126"/>
  <c r="AM22" i="126"/>
  <c r="AN22" i="126"/>
  <c r="AO22" i="126"/>
  <c r="AP22" i="126"/>
  <c r="AQ22" i="126"/>
  <c r="AR22" i="126"/>
  <c r="AS22" i="126"/>
  <c r="AT22" i="126"/>
  <c r="AU22" i="126"/>
  <c r="AV22" i="126"/>
  <c r="AG23" i="126"/>
  <c r="AH23" i="126"/>
  <c r="AI23" i="126"/>
  <c r="AJ23" i="126"/>
  <c r="AK23" i="126"/>
  <c r="AL23" i="126"/>
  <c r="AM23" i="126"/>
  <c r="AN23" i="126"/>
  <c r="AO23" i="126"/>
  <c r="AP23" i="126"/>
  <c r="AQ23" i="126"/>
  <c r="AR23" i="126"/>
  <c r="AS23" i="126"/>
  <c r="AT23" i="126"/>
  <c r="AU23" i="126"/>
  <c r="AV23" i="126"/>
  <c r="AW23" i="126" l="1"/>
  <c r="AF45" i="155" l="1"/>
  <c r="AF44" i="155"/>
  <c r="CB43" i="155"/>
  <c r="CA43" i="155"/>
  <c r="BZ43" i="155"/>
  <c r="BY43" i="155"/>
  <c r="BX43" i="155"/>
  <c r="BW43" i="155"/>
  <c r="BV43" i="155"/>
  <c r="BU43" i="155"/>
  <c r="BT43" i="155"/>
  <c r="BS43" i="155"/>
  <c r="BR43" i="155"/>
  <c r="BQ43" i="155"/>
  <c r="BP43" i="155"/>
  <c r="BO43" i="155"/>
  <c r="BN43" i="155"/>
  <c r="BM43" i="155"/>
  <c r="BL43" i="155"/>
  <c r="BK43" i="155"/>
  <c r="BJ43" i="155"/>
  <c r="BI43" i="155"/>
  <c r="BH43" i="155"/>
  <c r="BG43" i="155"/>
  <c r="BF43" i="155"/>
  <c r="BE43" i="155"/>
  <c r="BD43" i="155"/>
  <c r="BC43" i="155"/>
  <c r="BB43" i="155"/>
  <c r="BA43" i="155"/>
  <c r="AZ43" i="155"/>
  <c r="AY43" i="155"/>
  <c r="AX43" i="155"/>
  <c r="AF43" i="155"/>
  <c r="AF42" i="155"/>
  <c r="AF41" i="155"/>
  <c r="AF40" i="155"/>
  <c r="AV37" i="155"/>
  <c r="AU37" i="155"/>
  <c r="AT37" i="155"/>
  <c r="AS37" i="155"/>
  <c r="AR37" i="155"/>
  <c r="AQ37" i="155"/>
  <c r="AP37" i="155"/>
  <c r="AO37" i="155"/>
  <c r="AN37" i="155"/>
  <c r="AM37" i="155"/>
  <c r="AL37" i="155"/>
  <c r="AK37" i="155"/>
  <c r="AJ37" i="155"/>
  <c r="AI37" i="155"/>
  <c r="AH37" i="155"/>
  <c r="AG37" i="155"/>
  <c r="AE37" i="155"/>
  <c r="AV36" i="155"/>
  <c r="AU36" i="155"/>
  <c r="AT36" i="155"/>
  <c r="AS36" i="155"/>
  <c r="AR36" i="155"/>
  <c r="AQ36" i="155"/>
  <c r="AP36" i="155"/>
  <c r="AO36" i="155"/>
  <c r="AN36" i="155"/>
  <c r="AM36" i="155"/>
  <c r="AL36" i="155"/>
  <c r="AK36" i="155"/>
  <c r="AJ36" i="155"/>
  <c r="AI36" i="155"/>
  <c r="AH36" i="155"/>
  <c r="AG36" i="155"/>
  <c r="AE36" i="155"/>
  <c r="AV35" i="155"/>
  <c r="AU35" i="155"/>
  <c r="AT35" i="155"/>
  <c r="AS35" i="155"/>
  <c r="AR35" i="155"/>
  <c r="AQ35" i="155"/>
  <c r="AP35" i="155"/>
  <c r="AO35" i="155"/>
  <c r="AN35" i="155"/>
  <c r="AM35" i="155"/>
  <c r="AL35" i="155"/>
  <c r="AK35" i="155"/>
  <c r="AJ35" i="155"/>
  <c r="AI35" i="155"/>
  <c r="AH35" i="155"/>
  <c r="AG35" i="155"/>
  <c r="AE35" i="155"/>
  <c r="AV34" i="155"/>
  <c r="AU34" i="155"/>
  <c r="AT34" i="155"/>
  <c r="AS34" i="155"/>
  <c r="AR34" i="155"/>
  <c r="AQ34" i="155"/>
  <c r="AP34" i="155"/>
  <c r="AO34" i="155"/>
  <c r="AN34" i="155"/>
  <c r="AM34" i="155"/>
  <c r="AL34" i="155"/>
  <c r="AK34" i="155"/>
  <c r="AJ34" i="155"/>
  <c r="AI34" i="155"/>
  <c r="AH34" i="155"/>
  <c r="AG34" i="155"/>
  <c r="AE34" i="155"/>
  <c r="AV33" i="155"/>
  <c r="AU33" i="155"/>
  <c r="AT33" i="155"/>
  <c r="AS33" i="155"/>
  <c r="AR33" i="155"/>
  <c r="AQ33" i="155"/>
  <c r="AP33" i="155"/>
  <c r="AO33" i="155"/>
  <c r="AN33" i="155"/>
  <c r="AM33" i="155"/>
  <c r="AL33" i="155"/>
  <c r="AK33" i="155"/>
  <c r="AJ33" i="155"/>
  <c r="AI33" i="155"/>
  <c r="AH33" i="155"/>
  <c r="AG33" i="155"/>
  <c r="AE33" i="155"/>
  <c r="AV32" i="155"/>
  <c r="AU32" i="155"/>
  <c r="AT32" i="155"/>
  <c r="AS32" i="155"/>
  <c r="AR32" i="155"/>
  <c r="AQ32" i="155"/>
  <c r="AP32" i="155"/>
  <c r="AO32" i="155"/>
  <c r="AN32" i="155"/>
  <c r="AM32" i="155"/>
  <c r="AL32" i="155"/>
  <c r="AK32" i="155"/>
  <c r="AJ32" i="155"/>
  <c r="AI32" i="155"/>
  <c r="AH32" i="155"/>
  <c r="AG32" i="155"/>
  <c r="AE32" i="155"/>
  <c r="AV31" i="155"/>
  <c r="AU31" i="155"/>
  <c r="AT31" i="155"/>
  <c r="AS31" i="155"/>
  <c r="AR31" i="155"/>
  <c r="AQ31" i="155"/>
  <c r="AP31" i="155"/>
  <c r="AO31" i="155"/>
  <c r="AN31" i="155"/>
  <c r="AM31" i="155"/>
  <c r="AL31" i="155"/>
  <c r="AK31" i="155"/>
  <c r="AJ31" i="155"/>
  <c r="AI31" i="155"/>
  <c r="AH31" i="155"/>
  <c r="AG31" i="155"/>
  <c r="AE31" i="155"/>
  <c r="AV30" i="155"/>
  <c r="AU30" i="155"/>
  <c r="AT30" i="155"/>
  <c r="AS30" i="155"/>
  <c r="AR30" i="155"/>
  <c r="AQ30" i="155"/>
  <c r="AP30" i="155"/>
  <c r="AO30" i="155"/>
  <c r="AN30" i="155"/>
  <c r="AM30" i="155"/>
  <c r="AL30" i="155"/>
  <c r="AK30" i="155"/>
  <c r="AJ30" i="155"/>
  <c r="AI30" i="155"/>
  <c r="AH30" i="155"/>
  <c r="AG30" i="155"/>
  <c r="AE30" i="155"/>
  <c r="AV29" i="155"/>
  <c r="AU29" i="155"/>
  <c r="AT29" i="155"/>
  <c r="AS29" i="155"/>
  <c r="AR29" i="155"/>
  <c r="AQ29" i="155"/>
  <c r="AP29" i="155"/>
  <c r="AO29" i="155"/>
  <c r="AN29" i="155"/>
  <c r="AM29" i="155"/>
  <c r="AL29" i="155"/>
  <c r="AK29" i="155"/>
  <c r="AJ29" i="155"/>
  <c r="AI29" i="155"/>
  <c r="AH29" i="155"/>
  <c r="AG29" i="155"/>
  <c r="AE29" i="155"/>
  <c r="AV28" i="155"/>
  <c r="AU28" i="155"/>
  <c r="AT28" i="155"/>
  <c r="AS28" i="155"/>
  <c r="AR28" i="155"/>
  <c r="AQ28" i="155"/>
  <c r="AP28" i="155"/>
  <c r="AO28" i="155"/>
  <c r="AN28" i="155"/>
  <c r="AM28" i="155"/>
  <c r="AL28" i="155"/>
  <c r="AK28" i="155"/>
  <c r="AJ28" i="155"/>
  <c r="AI28" i="155"/>
  <c r="AH28" i="155"/>
  <c r="AG28" i="155"/>
  <c r="AE28" i="155"/>
  <c r="AV27" i="155"/>
  <c r="AU27" i="155"/>
  <c r="AT27" i="155"/>
  <c r="AS27" i="155"/>
  <c r="AR27" i="155"/>
  <c r="AQ27" i="155"/>
  <c r="AP27" i="155"/>
  <c r="AO27" i="155"/>
  <c r="AN27" i="155"/>
  <c r="AM27" i="155"/>
  <c r="AL27" i="155"/>
  <c r="AK27" i="155"/>
  <c r="AJ27" i="155"/>
  <c r="AI27" i="155"/>
  <c r="AH27" i="155"/>
  <c r="AG27" i="155"/>
  <c r="AE27" i="155"/>
  <c r="AV26" i="155"/>
  <c r="AU26" i="155"/>
  <c r="AT26" i="155"/>
  <c r="AS26" i="155"/>
  <c r="AR26" i="155"/>
  <c r="AQ26" i="155"/>
  <c r="AP26" i="155"/>
  <c r="AO26" i="155"/>
  <c r="AN26" i="155"/>
  <c r="AM26" i="155"/>
  <c r="AL26" i="155"/>
  <c r="AK26" i="155"/>
  <c r="AJ26" i="155"/>
  <c r="AI26" i="155"/>
  <c r="AH26" i="155"/>
  <c r="AG26" i="155"/>
  <c r="AE26" i="155"/>
  <c r="AV25" i="155"/>
  <c r="AU25" i="155"/>
  <c r="AT25" i="155"/>
  <c r="AS25" i="155"/>
  <c r="AR25" i="155"/>
  <c r="AQ25" i="155"/>
  <c r="AP25" i="155"/>
  <c r="AO25" i="155"/>
  <c r="AN25" i="155"/>
  <c r="AM25" i="155"/>
  <c r="AL25" i="155"/>
  <c r="AK25" i="155"/>
  <c r="AJ25" i="155"/>
  <c r="AI25" i="155"/>
  <c r="AH25" i="155"/>
  <c r="AG25" i="155"/>
  <c r="AE25" i="155"/>
  <c r="AV24" i="155"/>
  <c r="AU24" i="155"/>
  <c r="AT24" i="155"/>
  <c r="AS24" i="155"/>
  <c r="AR24" i="155"/>
  <c r="AQ24" i="155"/>
  <c r="AP24" i="155"/>
  <c r="AO24" i="155"/>
  <c r="AN24" i="155"/>
  <c r="AM24" i="155"/>
  <c r="AL24" i="155"/>
  <c r="AK24" i="155"/>
  <c r="AJ24" i="155"/>
  <c r="AI24" i="155"/>
  <c r="AH24" i="155"/>
  <c r="AG24" i="155"/>
  <c r="AE24" i="155"/>
  <c r="AV23" i="155"/>
  <c r="AU23" i="155"/>
  <c r="AT23" i="155"/>
  <c r="AS23" i="155"/>
  <c r="AR23" i="155"/>
  <c r="AQ23" i="155"/>
  <c r="AP23" i="155"/>
  <c r="AO23" i="155"/>
  <c r="AN23" i="155"/>
  <c r="AM23" i="155"/>
  <c r="AL23" i="155"/>
  <c r="AK23" i="155"/>
  <c r="AJ23" i="155"/>
  <c r="AI23" i="155"/>
  <c r="AH23" i="155"/>
  <c r="AG23" i="155"/>
  <c r="AE23" i="155"/>
  <c r="AV22" i="155"/>
  <c r="AU22" i="155"/>
  <c r="AT22" i="155"/>
  <c r="AS22" i="155"/>
  <c r="AR22" i="155"/>
  <c r="AQ22" i="155"/>
  <c r="AP22" i="155"/>
  <c r="AO22" i="155"/>
  <c r="AN22" i="155"/>
  <c r="AM22" i="155"/>
  <c r="AL22" i="155"/>
  <c r="AK22" i="155"/>
  <c r="AJ22" i="155"/>
  <c r="AI22" i="155"/>
  <c r="AH22" i="155"/>
  <c r="AG22" i="155"/>
  <c r="AE22" i="155"/>
  <c r="AV21" i="155"/>
  <c r="AU21" i="155"/>
  <c r="AT21" i="155"/>
  <c r="AS21" i="155"/>
  <c r="AR21" i="155"/>
  <c r="AQ21" i="155"/>
  <c r="AP21" i="155"/>
  <c r="AO21" i="155"/>
  <c r="AN21" i="155"/>
  <c r="AM21" i="155"/>
  <c r="AL21" i="155"/>
  <c r="AK21" i="155"/>
  <c r="AJ21" i="155"/>
  <c r="AI21" i="155"/>
  <c r="AH21" i="155"/>
  <c r="AG21" i="155"/>
  <c r="AE21" i="155"/>
  <c r="AV20" i="155"/>
  <c r="AU20" i="155"/>
  <c r="AT20" i="155"/>
  <c r="AS20" i="155"/>
  <c r="AR20" i="155"/>
  <c r="AQ20" i="155"/>
  <c r="AP20" i="155"/>
  <c r="AO20" i="155"/>
  <c r="AN20" i="155"/>
  <c r="AM20" i="155"/>
  <c r="AL20" i="155"/>
  <c r="AK20" i="155"/>
  <c r="AJ20" i="155"/>
  <c r="AI20" i="155"/>
  <c r="AH20" i="155"/>
  <c r="AG20" i="155"/>
  <c r="AE20" i="155"/>
  <c r="AV19" i="155"/>
  <c r="AU19" i="155"/>
  <c r="AT19" i="155"/>
  <c r="AS19" i="155"/>
  <c r="AR19" i="155"/>
  <c r="AQ19" i="155"/>
  <c r="AP19" i="155"/>
  <c r="AO19" i="155"/>
  <c r="AN19" i="155"/>
  <c r="AM19" i="155"/>
  <c r="AL19" i="155"/>
  <c r="AK19" i="155"/>
  <c r="AJ19" i="155"/>
  <c r="AI19" i="155"/>
  <c r="AH19" i="155"/>
  <c r="AG19" i="155"/>
  <c r="AE19" i="155"/>
  <c r="AV18" i="155"/>
  <c r="AU18" i="155"/>
  <c r="AT18" i="155"/>
  <c r="AS18" i="155"/>
  <c r="AR18" i="155"/>
  <c r="AQ18" i="155"/>
  <c r="AP18" i="155"/>
  <c r="AO18" i="155"/>
  <c r="AN18" i="155"/>
  <c r="AM18" i="155"/>
  <c r="AL18" i="155"/>
  <c r="AK18" i="155"/>
  <c r="AJ18" i="155"/>
  <c r="AI18" i="155"/>
  <c r="AH18" i="155"/>
  <c r="AG18" i="155"/>
  <c r="AE18" i="155"/>
  <c r="AV17" i="155"/>
  <c r="AU17" i="155"/>
  <c r="AT17" i="155"/>
  <c r="AS17" i="155"/>
  <c r="AR17" i="155"/>
  <c r="AQ17" i="155"/>
  <c r="AP17" i="155"/>
  <c r="AO17" i="155"/>
  <c r="AN17" i="155"/>
  <c r="AM17" i="155"/>
  <c r="AL17" i="155"/>
  <c r="AK17" i="155"/>
  <c r="AJ17" i="155"/>
  <c r="AI17" i="155"/>
  <c r="AH17" i="155"/>
  <c r="AG17" i="155"/>
  <c r="AE17" i="155"/>
  <c r="AV16" i="155"/>
  <c r="AU16" i="155"/>
  <c r="AT16" i="155"/>
  <c r="AS16" i="155"/>
  <c r="AR16" i="155"/>
  <c r="AQ16" i="155"/>
  <c r="AP16" i="155"/>
  <c r="AO16" i="155"/>
  <c r="AN16" i="155"/>
  <c r="AM16" i="155"/>
  <c r="AL16" i="155"/>
  <c r="AK16" i="155"/>
  <c r="AJ16" i="155"/>
  <c r="AI16" i="155"/>
  <c r="AH16" i="155"/>
  <c r="AG16" i="155"/>
  <c r="AE16" i="155"/>
  <c r="AV15" i="155"/>
  <c r="AU15" i="155"/>
  <c r="AT15" i="155"/>
  <c r="AS15" i="155"/>
  <c r="AR15" i="155"/>
  <c r="AQ15" i="155"/>
  <c r="AP15" i="155"/>
  <c r="AO15" i="155"/>
  <c r="AN15" i="155"/>
  <c r="AM15" i="155"/>
  <c r="AL15" i="155"/>
  <c r="AK15" i="155"/>
  <c r="AJ15" i="155"/>
  <c r="AI15" i="155"/>
  <c r="AH15" i="155"/>
  <c r="AG15" i="155"/>
  <c r="AE15" i="155"/>
  <c r="AV14" i="155"/>
  <c r="AU14" i="155"/>
  <c r="AT14" i="155"/>
  <c r="AS14" i="155"/>
  <c r="AR14" i="155"/>
  <c r="AQ14" i="155"/>
  <c r="AP14" i="155"/>
  <c r="AO14" i="155"/>
  <c r="AN14" i="155"/>
  <c r="AM14" i="155"/>
  <c r="AL14" i="155"/>
  <c r="AK14" i="155"/>
  <c r="AJ14" i="155"/>
  <c r="AI14" i="155"/>
  <c r="AH14" i="155"/>
  <c r="AG14" i="155"/>
  <c r="AE14" i="155"/>
  <c r="AV13" i="155"/>
  <c r="AU13" i="155"/>
  <c r="AT13" i="155"/>
  <c r="AS13" i="155"/>
  <c r="AR13" i="155"/>
  <c r="AQ13" i="155"/>
  <c r="AP13" i="155"/>
  <c r="AO13" i="155"/>
  <c r="AN13" i="155"/>
  <c r="AM13" i="155"/>
  <c r="AL13" i="155"/>
  <c r="AK13" i="155"/>
  <c r="AJ13" i="155"/>
  <c r="AI13" i="155"/>
  <c r="AH13" i="155"/>
  <c r="AG13" i="155"/>
  <c r="AE13" i="155"/>
  <c r="AV12" i="155"/>
  <c r="AU12" i="155"/>
  <c r="AT12" i="155"/>
  <c r="AS12" i="155"/>
  <c r="AR12" i="155"/>
  <c r="AQ12" i="155"/>
  <c r="AP12" i="155"/>
  <c r="AO12" i="155"/>
  <c r="AN12" i="155"/>
  <c r="AM12" i="155"/>
  <c r="AL12" i="155"/>
  <c r="AK12" i="155"/>
  <c r="AJ12" i="155"/>
  <c r="AI12" i="155"/>
  <c r="AH12" i="155"/>
  <c r="AG12" i="155"/>
  <c r="AE12" i="155"/>
  <c r="AV11" i="155"/>
  <c r="AU11" i="155"/>
  <c r="AT11" i="155"/>
  <c r="AS11" i="155"/>
  <c r="AR11" i="155"/>
  <c r="AQ11" i="155"/>
  <c r="AP11" i="155"/>
  <c r="AO11" i="155"/>
  <c r="AN11" i="155"/>
  <c r="AM11" i="155"/>
  <c r="AL11" i="155"/>
  <c r="AK11" i="155"/>
  <c r="AJ11" i="155"/>
  <c r="AI11" i="155"/>
  <c r="AH11" i="155"/>
  <c r="AG11" i="155"/>
  <c r="AE11" i="155"/>
  <c r="AV10" i="155"/>
  <c r="AU10" i="155"/>
  <c r="AT10" i="155"/>
  <c r="AS10" i="155"/>
  <c r="AR10" i="155"/>
  <c r="AQ10" i="155"/>
  <c r="AP10" i="155"/>
  <c r="AO10" i="155"/>
  <c r="AN10" i="155"/>
  <c r="AM10" i="155"/>
  <c r="AL10" i="155"/>
  <c r="AK10" i="155"/>
  <c r="AJ10" i="155"/>
  <c r="AI10" i="155"/>
  <c r="AH10" i="155"/>
  <c r="AG10" i="155"/>
  <c r="AE10" i="155"/>
  <c r="AV9" i="155"/>
  <c r="AU9" i="155"/>
  <c r="AT9" i="155"/>
  <c r="AS9" i="155"/>
  <c r="AR9" i="155"/>
  <c r="AQ9" i="155"/>
  <c r="AP9" i="155"/>
  <c r="AO9" i="155"/>
  <c r="AN9" i="155"/>
  <c r="AM9" i="155"/>
  <c r="AL9" i="155"/>
  <c r="AK9" i="155"/>
  <c r="AJ9" i="155"/>
  <c r="AI9" i="155"/>
  <c r="AH9" i="155"/>
  <c r="AG9" i="155"/>
  <c r="AE9" i="155"/>
  <c r="AV8" i="155"/>
  <c r="AU8" i="155"/>
  <c r="AT8" i="155"/>
  <c r="AS8" i="155"/>
  <c r="AR8" i="155"/>
  <c r="AQ8" i="155"/>
  <c r="AP8" i="155"/>
  <c r="AO8" i="155"/>
  <c r="AN8" i="155"/>
  <c r="AM8" i="155"/>
  <c r="AL8" i="155"/>
  <c r="AK8" i="155"/>
  <c r="AJ8" i="155"/>
  <c r="AI8" i="155"/>
  <c r="AH8" i="155"/>
  <c r="AG8" i="155"/>
  <c r="AE8" i="155"/>
  <c r="AV7" i="155"/>
  <c r="AU7" i="155"/>
  <c r="AT7" i="155"/>
  <c r="AS7" i="155"/>
  <c r="AR7" i="155"/>
  <c r="AQ7" i="155"/>
  <c r="AP7" i="155"/>
  <c r="AO7" i="155"/>
  <c r="AN7" i="155"/>
  <c r="AM7" i="155"/>
  <c r="AL7" i="155"/>
  <c r="AK7" i="155"/>
  <c r="AJ7" i="155"/>
  <c r="AI7" i="155"/>
  <c r="AH7" i="155"/>
  <c r="AG7" i="155"/>
  <c r="AE7" i="155"/>
  <c r="AV6" i="155"/>
  <c r="AU6" i="155"/>
  <c r="AT6" i="155"/>
  <c r="AS6" i="155"/>
  <c r="AR6" i="155"/>
  <c r="AQ6" i="155"/>
  <c r="AP6" i="155"/>
  <c r="AO6" i="155"/>
  <c r="AN6" i="155"/>
  <c r="AM6" i="155"/>
  <c r="AL6" i="155"/>
  <c r="AK6" i="155"/>
  <c r="AJ6" i="155"/>
  <c r="AI6" i="155"/>
  <c r="AH6" i="155"/>
  <c r="AG6" i="155"/>
  <c r="AE6" i="155"/>
  <c r="D1" i="155"/>
  <c r="AF45" i="154"/>
  <c r="AF44" i="154"/>
  <c r="CB43" i="154"/>
  <c r="CA43" i="154"/>
  <c r="BZ43" i="154"/>
  <c r="BY43" i="154"/>
  <c r="BX43" i="154"/>
  <c r="BW43" i="154"/>
  <c r="BV43" i="154"/>
  <c r="BU43" i="154"/>
  <c r="BT43" i="154"/>
  <c r="BS43" i="154"/>
  <c r="BR43" i="154"/>
  <c r="BQ43" i="154"/>
  <c r="BP43" i="154"/>
  <c r="BO43" i="154"/>
  <c r="BN43" i="154"/>
  <c r="BM43" i="154"/>
  <c r="BL43" i="154"/>
  <c r="BK43" i="154"/>
  <c r="BJ43" i="154"/>
  <c r="BI43" i="154"/>
  <c r="BH43" i="154"/>
  <c r="BG43" i="154"/>
  <c r="BF43" i="154"/>
  <c r="BE43" i="154"/>
  <c r="BD43" i="154"/>
  <c r="BC43" i="154"/>
  <c r="BB43" i="154"/>
  <c r="BA43" i="154"/>
  <c r="AZ43" i="154"/>
  <c r="AY43" i="154"/>
  <c r="AX43" i="154"/>
  <c r="AF43" i="154"/>
  <c r="AF42" i="154"/>
  <c r="AF41" i="154"/>
  <c r="AF40" i="154"/>
  <c r="AV37" i="154"/>
  <c r="AU37" i="154"/>
  <c r="AT37" i="154"/>
  <c r="AS37" i="154"/>
  <c r="AR37" i="154"/>
  <c r="AQ37" i="154"/>
  <c r="AP37" i="154"/>
  <c r="AO37" i="154"/>
  <c r="AN37" i="154"/>
  <c r="AM37" i="154"/>
  <c r="AL37" i="154"/>
  <c r="AK37" i="154"/>
  <c r="AJ37" i="154"/>
  <c r="AI37" i="154"/>
  <c r="AH37" i="154"/>
  <c r="AG37" i="154"/>
  <c r="AE37" i="154"/>
  <c r="AV36" i="154"/>
  <c r="AU36" i="154"/>
  <c r="AT36" i="154"/>
  <c r="AS36" i="154"/>
  <c r="AR36" i="154"/>
  <c r="AQ36" i="154"/>
  <c r="AP36" i="154"/>
  <c r="AO36" i="154"/>
  <c r="AN36" i="154"/>
  <c r="AM36" i="154"/>
  <c r="AL36" i="154"/>
  <c r="AK36" i="154"/>
  <c r="AJ36" i="154"/>
  <c r="AI36" i="154"/>
  <c r="AH36" i="154"/>
  <c r="AG36" i="154"/>
  <c r="AE36" i="154"/>
  <c r="AV35" i="154"/>
  <c r="AU35" i="154"/>
  <c r="AT35" i="154"/>
  <c r="AS35" i="154"/>
  <c r="AR35" i="154"/>
  <c r="AQ35" i="154"/>
  <c r="AP35" i="154"/>
  <c r="AO35" i="154"/>
  <c r="AN35" i="154"/>
  <c r="AM35" i="154"/>
  <c r="AL35" i="154"/>
  <c r="AK35" i="154"/>
  <c r="AJ35" i="154"/>
  <c r="AI35" i="154"/>
  <c r="AH35" i="154"/>
  <c r="AG35" i="154"/>
  <c r="AE35" i="154"/>
  <c r="AV34" i="154"/>
  <c r="AU34" i="154"/>
  <c r="AT34" i="154"/>
  <c r="AS34" i="154"/>
  <c r="AR34" i="154"/>
  <c r="AQ34" i="154"/>
  <c r="AP34" i="154"/>
  <c r="AO34" i="154"/>
  <c r="AN34" i="154"/>
  <c r="AM34" i="154"/>
  <c r="AL34" i="154"/>
  <c r="AK34" i="154"/>
  <c r="AJ34" i="154"/>
  <c r="AI34" i="154"/>
  <c r="AH34" i="154"/>
  <c r="AG34" i="154"/>
  <c r="AE34" i="154"/>
  <c r="X34" i="154"/>
  <c r="AV33" i="154"/>
  <c r="AU33" i="154"/>
  <c r="AT33" i="154"/>
  <c r="AS33" i="154"/>
  <c r="AR33" i="154"/>
  <c r="AQ33" i="154"/>
  <c r="AP33" i="154"/>
  <c r="AO33" i="154"/>
  <c r="AN33" i="154"/>
  <c r="AM33" i="154"/>
  <c r="AL33" i="154"/>
  <c r="AK33" i="154"/>
  <c r="AJ33" i="154"/>
  <c r="AI33" i="154"/>
  <c r="AH33" i="154"/>
  <c r="AG33" i="154"/>
  <c r="AE33" i="154"/>
  <c r="AV32" i="154"/>
  <c r="AU32" i="154"/>
  <c r="AT32" i="154"/>
  <c r="AS32" i="154"/>
  <c r="AR32" i="154"/>
  <c r="AQ32" i="154"/>
  <c r="AP32" i="154"/>
  <c r="AO32" i="154"/>
  <c r="AN32" i="154"/>
  <c r="AM32" i="154"/>
  <c r="AL32" i="154"/>
  <c r="AK32" i="154"/>
  <c r="AJ32" i="154"/>
  <c r="AI32" i="154"/>
  <c r="AH32" i="154"/>
  <c r="AG32" i="154"/>
  <c r="AE32" i="154"/>
  <c r="AV31" i="154"/>
  <c r="AU31" i="154"/>
  <c r="AT31" i="154"/>
  <c r="AS31" i="154"/>
  <c r="AR31" i="154"/>
  <c r="AQ31" i="154"/>
  <c r="AP31" i="154"/>
  <c r="AO31" i="154"/>
  <c r="AN31" i="154"/>
  <c r="AM31" i="154"/>
  <c r="AL31" i="154"/>
  <c r="AK31" i="154"/>
  <c r="AJ31" i="154"/>
  <c r="AI31" i="154"/>
  <c r="AH31" i="154"/>
  <c r="AG31" i="154"/>
  <c r="AE31" i="154"/>
  <c r="AV30" i="154"/>
  <c r="AU30" i="154"/>
  <c r="AT30" i="154"/>
  <c r="AS30" i="154"/>
  <c r="AR30" i="154"/>
  <c r="AQ30" i="154"/>
  <c r="AP30" i="154"/>
  <c r="AO30" i="154"/>
  <c r="AN30" i="154"/>
  <c r="AM30" i="154"/>
  <c r="AL30" i="154"/>
  <c r="AK30" i="154"/>
  <c r="AJ30" i="154"/>
  <c r="AI30" i="154"/>
  <c r="AH30" i="154"/>
  <c r="AG30" i="154"/>
  <c r="AE30" i="154"/>
  <c r="AV29" i="154"/>
  <c r="AU29" i="154"/>
  <c r="AT29" i="154"/>
  <c r="AS29" i="154"/>
  <c r="AR29" i="154"/>
  <c r="AQ29" i="154"/>
  <c r="AP29" i="154"/>
  <c r="AO29" i="154"/>
  <c r="AN29" i="154"/>
  <c r="AM29" i="154"/>
  <c r="AL29" i="154"/>
  <c r="AK29" i="154"/>
  <c r="AJ29" i="154"/>
  <c r="AI29" i="154"/>
  <c r="AH29" i="154"/>
  <c r="AG29" i="154"/>
  <c r="AE29" i="154"/>
  <c r="AV28" i="154"/>
  <c r="AU28" i="154"/>
  <c r="AT28" i="154"/>
  <c r="AS28" i="154"/>
  <c r="AR28" i="154"/>
  <c r="AQ28" i="154"/>
  <c r="AP28" i="154"/>
  <c r="AO28" i="154"/>
  <c r="AN28" i="154"/>
  <c r="AM28" i="154"/>
  <c r="AL28" i="154"/>
  <c r="AK28" i="154"/>
  <c r="AJ28" i="154"/>
  <c r="AI28" i="154"/>
  <c r="AH28" i="154"/>
  <c r="AG28" i="154"/>
  <c r="AE28" i="154"/>
  <c r="AV27" i="154"/>
  <c r="AU27" i="154"/>
  <c r="AT27" i="154"/>
  <c r="AS27" i="154"/>
  <c r="AR27" i="154"/>
  <c r="AQ27" i="154"/>
  <c r="AP27" i="154"/>
  <c r="AO27" i="154"/>
  <c r="AN27" i="154"/>
  <c r="AM27" i="154"/>
  <c r="AL27" i="154"/>
  <c r="AK27" i="154"/>
  <c r="AJ27" i="154"/>
  <c r="AI27" i="154"/>
  <c r="AH27" i="154"/>
  <c r="AG27" i="154"/>
  <c r="AE27" i="154"/>
  <c r="AV26" i="154"/>
  <c r="AU26" i="154"/>
  <c r="AT26" i="154"/>
  <c r="AS26" i="154"/>
  <c r="AR26" i="154"/>
  <c r="AQ26" i="154"/>
  <c r="AP26" i="154"/>
  <c r="AO26" i="154"/>
  <c r="AN26" i="154"/>
  <c r="AM26" i="154"/>
  <c r="AL26" i="154"/>
  <c r="AK26" i="154"/>
  <c r="AJ26" i="154"/>
  <c r="AI26" i="154"/>
  <c r="AH26" i="154"/>
  <c r="AG26" i="154"/>
  <c r="AE26" i="154"/>
  <c r="AV25" i="154"/>
  <c r="AU25" i="154"/>
  <c r="AT25" i="154"/>
  <c r="AS25" i="154"/>
  <c r="AR25" i="154"/>
  <c r="AQ25" i="154"/>
  <c r="AP25" i="154"/>
  <c r="AO25" i="154"/>
  <c r="AN25" i="154"/>
  <c r="AM25" i="154"/>
  <c r="AL25" i="154"/>
  <c r="AK25" i="154"/>
  <c r="AJ25" i="154"/>
  <c r="AI25" i="154"/>
  <c r="AH25" i="154"/>
  <c r="AG25" i="154"/>
  <c r="AE25" i="154"/>
  <c r="AV24" i="154"/>
  <c r="AU24" i="154"/>
  <c r="AT24" i="154"/>
  <c r="AS24" i="154"/>
  <c r="AR24" i="154"/>
  <c r="AQ24" i="154"/>
  <c r="AP24" i="154"/>
  <c r="AO24" i="154"/>
  <c r="AN24" i="154"/>
  <c r="AM24" i="154"/>
  <c r="AL24" i="154"/>
  <c r="AK24" i="154"/>
  <c r="AJ24" i="154"/>
  <c r="AI24" i="154"/>
  <c r="AH24" i="154"/>
  <c r="AG24" i="154"/>
  <c r="AE24" i="154"/>
  <c r="AV23" i="154"/>
  <c r="AU23" i="154"/>
  <c r="AT23" i="154"/>
  <c r="AS23" i="154"/>
  <c r="AR23" i="154"/>
  <c r="AQ23" i="154"/>
  <c r="AP23" i="154"/>
  <c r="AO23" i="154"/>
  <c r="AN23" i="154"/>
  <c r="AM23" i="154"/>
  <c r="AL23" i="154"/>
  <c r="AK23" i="154"/>
  <c r="AJ23" i="154"/>
  <c r="AI23" i="154"/>
  <c r="AH23" i="154"/>
  <c r="AG23" i="154"/>
  <c r="AE23" i="154"/>
  <c r="AV22" i="154"/>
  <c r="AU22" i="154"/>
  <c r="AT22" i="154"/>
  <c r="AS22" i="154"/>
  <c r="AR22" i="154"/>
  <c r="AQ22" i="154"/>
  <c r="AP22" i="154"/>
  <c r="AO22" i="154"/>
  <c r="AN22" i="154"/>
  <c r="AM22" i="154"/>
  <c r="AL22" i="154"/>
  <c r="AK22" i="154"/>
  <c r="AJ22" i="154"/>
  <c r="AI22" i="154"/>
  <c r="AH22" i="154"/>
  <c r="AG22" i="154"/>
  <c r="AE22" i="154"/>
  <c r="AV21" i="154"/>
  <c r="AU21" i="154"/>
  <c r="AT21" i="154"/>
  <c r="AS21" i="154"/>
  <c r="AR21" i="154"/>
  <c r="AQ21" i="154"/>
  <c r="AP21" i="154"/>
  <c r="AO21" i="154"/>
  <c r="AN21" i="154"/>
  <c r="AM21" i="154"/>
  <c r="AL21" i="154"/>
  <c r="AK21" i="154"/>
  <c r="AJ21" i="154"/>
  <c r="AI21" i="154"/>
  <c r="AH21" i="154"/>
  <c r="AG21" i="154"/>
  <c r="AE21" i="154"/>
  <c r="AV20" i="154"/>
  <c r="AU20" i="154"/>
  <c r="AT20" i="154"/>
  <c r="AS20" i="154"/>
  <c r="AR20" i="154"/>
  <c r="AQ20" i="154"/>
  <c r="AP20" i="154"/>
  <c r="AO20" i="154"/>
  <c r="AN20" i="154"/>
  <c r="AM20" i="154"/>
  <c r="AL20" i="154"/>
  <c r="AK20" i="154"/>
  <c r="AJ20" i="154"/>
  <c r="AI20" i="154"/>
  <c r="AH20" i="154"/>
  <c r="AG20" i="154"/>
  <c r="AE20" i="154"/>
  <c r="AV19" i="154"/>
  <c r="AU19" i="154"/>
  <c r="AT19" i="154"/>
  <c r="AS19" i="154"/>
  <c r="AR19" i="154"/>
  <c r="AQ19" i="154"/>
  <c r="AP19" i="154"/>
  <c r="AO19" i="154"/>
  <c r="AN19" i="154"/>
  <c r="AM19" i="154"/>
  <c r="AL19" i="154"/>
  <c r="AK19" i="154"/>
  <c r="AJ19" i="154"/>
  <c r="AI19" i="154"/>
  <c r="AH19" i="154"/>
  <c r="AG19" i="154"/>
  <c r="AE19" i="154"/>
  <c r="AV18" i="154"/>
  <c r="AU18" i="154"/>
  <c r="AT18" i="154"/>
  <c r="AS18" i="154"/>
  <c r="AR18" i="154"/>
  <c r="AQ18" i="154"/>
  <c r="AP18" i="154"/>
  <c r="AO18" i="154"/>
  <c r="AN18" i="154"/>
  <c r="AM18" i="154"/>
  <c r="AL18" i="154"/>
  <c r="AK18" i="154"/>
  <c r="AJ18" i="154"/>
  <c r="AI18" i="154"/>
  <c r="AH18" i="154"/>
  <c r="AG18" i="154"/>
  <c r="AE18" i="154"/>
  <c r="AV17" i="154"/>
  <c r="AU17" i="154"/>
  <c r="AT17" i="154"/>
  <c r="AS17" i="154"/>
  <c r="AR17" i="154"/>
  <c r="AQ17" i="154"/>
  <c r="AP17" i="154"/>
  <c r="AO17" i="154"/>
  <c r="AN17" i="154"/>
  <c r="AM17" i="154"/>
  <c r="AL17" i="154"/>
  <c r="AK17" i="154"/>
  <c r="AJ17" i="154"/>
  <c r="AI17" i="154"/>
  <c r="AH17" i="154"/>
  <c r="AG17" i="154"/>
  <c r="AE17" i="154"/>
  <c r="AV16" i="154"/>
  <c r="AU16" i="154"/>
  <c r="AT16" i="154"/>
  <c r="AS16" i="154"/>
  <c r="AR16" i="154"/>
  <c r="AQ16" i="154"/>
  <c r="AP16" i="154"/>
  <c r="AO16" i="154"/>
  <c r="AN16" i="154"/>
  <c r="AM16" i="154"/>
  <c r="AL16" i="154"/>
  <c r="AK16" i="154"/>
  <c r="AJ16" i="154"/>
  <c r="AI16" i="154"/>
  <c r="AH16" i="154"/>
  <c r="AG16" i="154"/>
  <c r="AE16" i="154"/>
  <c r="AV15" i="154"/>
  <c r="AU15" i="154"/>
  <c r="AT15" i="154"/>
  <c r="AS15" i="154"/>
  <c r="AR15" i="154"/>
  <c r="AQ15" i="154"/>
  <c r="AP15" i="154"/>
  <c r="AO15" i="154"/>
  <c r="AN15" i="154"/>
  <c r="AM15" i="154"/>
  <c r="AL15" i="154"/>
  <c r="AK15" i="154"/>
  <c r="AJ15" i="154"/>
  <c r="AI15" i="154"/>
  <c r="AH15" i="154"/>
  <c r="AG15" i="154"/>
  <c r="AE15" i="154"/>
  <c r="AV14" i="154"/>
  <c r="AU14" i="154"/>
  <c r="AT14" i="154"/>
  <c r="AS14" i="154"/>
  <c r="AR14" i="154"/>
  <c r="AQ14" i="154"/>
  <c r="AP14" i="154"/>
  <c r="AO14" i="154"/>
  <c r="AN14" i="154"/>
  <c r="AM14" i="154"/>
  <c r="AL14" i="154"/>
  <c r="AK14" i="154"/>
  <c r="AJ14" i="154"/>
  <c r="AI14" i="154"/>
  <c r="AH14" i="154"/>
  <c r="AG14" i="154"/>
  <c r="AE14" i="154"/>
  <c r="AV13" i="154"/>
  <c r="AU13" i="154"/>
  <c r="AT13" i="154"/>
  <c r="AS13" i="154"/>
  <c r="AR13" i="154"/>
  <c r="AQ13" i="154"/>
  <c r="AP13" i="154"/>
  <c r="AO13" i="154"/>
  <c r="AN13" i="154"/>
  <c r="AM13" i="154"/>
  <c r="AL13" i="154"/>
  <c r="AK13" i="154"/>
  <c r="AJ13" i="154"/>
  <c r="AI13" i="154"/>
  <c r="AH13" i="154"/>
  <c r="AG13" i="154"/>
  <c r="AE13" i="154"/>
  <c r="AV12" i="154"/>
  <c r="AU12" i="154"/>
  <c r="AT12" i="154"/>
  <c r="AS12" i="154"/>
  <c r="AR12" i="154"/>
  <c r="AQ12" i="154"/>
  <c r="AP12" i="154"/>
  <c r="AO12" i="154"/>
  <c r="AN12" i="154"/>
  <c r="AM12" i="154"/>
  <c r="AL12" i="154"/>
  <c r="AK12" i="154"/>
  <c r="AJ12" i="154"/>
  <c r="AI12" i="154"/>
  <c r="AH12" i="154"/>
  <c r="AG12" i="154"/>
  <c r="AE12" i="154"/>
  <c r="AV11" i="154"/>
  <c r="AU11" i="154"/>
  <c r="AT11" i="154"/>
  <c r="AS11" i="154"/>
  <c r="AR11" i="154"/>
  <c r="AQ11" i="154"/>
  <c r="AP11" i="154"/>
  <c r="AO11" i="154"/>
  <c r="AN11" i="154"/>
  <c r="AM11" i="154"/>
  <c r="AL11" i="154"/>
  <c r="AK11" i="154"/>
  <c r="AJ11" i="154"/>
  <c r="AI11" i="154"/>
  <c r="AH11" i="154"/>
  <c r="AG11" i="154"/>
  <c r="AE11" i="154"/>
  <c r="AV10" i="154"/>
  <c r="AU10" i="154"/>
  <c r="AT10" i="154"/>
  <c r="AS10" i="154"/>
  <c r="AR10" i="154"/>
  <c r="AQ10" i="154"/>
  <c r="AP10" i="154"/>
  <c r="AO10" i="154"/>
  <c r="AN10" i="154"/>
  <c r="AM10" i="154"/>
  <c r="AL10" i="154"/>
  <c r="AK10" i="154"/>
  <c r="AJ10" i="154"/>
  <c r="AI10" i="154"/>
  <c r="AH10" i="154"/>
  <c r="AG10" i="154"/>
  <c r="AE10" i="154"/>
  <c r="AV9" i="154"/>
  <c r="AU9" i="154"/>
  <c r="AT9" i="154"/>
  <c r="AS9" i="154"/>
  <c r="AR9" i="154"/>
  <c r="AQ9" i="154"/>
  <c r="AP9" i="154"/>
  <c r="AO9" i="154"/>
  <c r="AN9" i="154"/>
  <c r="AM9" i="154"/>
  <c r="AL9" i="154"/>
  <c r="AK9" i="154"/>
  <c r="AJ9" i="154"/>
  <c r="AI9" i="154"/>
  <c r="AH9" i="154"/>
  <c r="AG9" i="154"/>
  <c r="AE9" i="154"/>
  <c r="AV8" i="154"/>
  <c r="AU8" i="154"/>
  <c r="AT8" i="154"/>
  <c r="AS8" i="154"/>
  <c r="AR8" i="154"/>
  <c r="AQ8" i="154"/>
  <c r="AP8" i="154"/>
  <c r="AO8" i="154"/>
  <c r="AN8" i="154"/>
  <c r="AM8" i="154"/>
  <c r="AL8" i="154"/>
  <c r="AK8" i="154"/>
  <c r="AJ8" i="154"/>
  <c r="AI8" i="154"/>
  <c r="AH8" i="154"/>
  <c r="AG8" i="154"/>
  <c r="AE8" i="154"/>
  <c r="AV7" i="154"/>
  <c r="AU7" i="154"/>
  <c r="AT7" i="154"/>
  <c r="AS7" i="154"/>
  <c r="AR7" i="154"/>
  <c r="AQ7" i="154"/>
  <c r="AP7" i="154"/>
  <c r="AO7" i="154"/>
  <c r="AN7" i="154"/>
  <c r="AM7" i="154"/>
  <c r="AL7" i="154"/>
  <c r="AK7" i="154"/>
  <c r="AJ7" i="154"/>
  <c r="AI7" i="154"/>
  <c r="AH7" i="154"/>
  <c r="AG7" i="154"/>
  <c r="AE7" i="154"/>
  <c r="AV6" i="154"/>
  <c r="AU6" i="154"/>
  <c r="AT6" i="154"/>
  <c r="AS6" i="154"/>
  <c r="AR6" i="154"/>
  <c r="AQ6" i="154"/>
  <c r="AP6" i="154"/>
  <c r="AO6" i="154"/>
  <c r="AN6" i="154"/>
  <c r="AM6" i="154"/>
  <c r="AL6" i="154"/>
  <c r="AK6" i="154"/>
  <c r="AJ6" i="154"/>
  <c r="AI6" i="154"/>
  <c r="AH6" i="154"/>
  <c r="AG6" i="154"/>
  <c r="AE6" i="154"/>
  <c r="D1" i="154"/>
  <c r="AF45" i="153"/>
  <c r="AF44" i="153"/>
  <c r="CB43" i="153"/>
  <c r="CA43" i="153"/>
  <c r="BZ43" i="153"/>
  <c r="BY43" i="153"/>
  <c r="BX43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L43" i="153"/>
  <c r="BK43" i="153"/>
  <c r="BJ43" i="153"/>
  <c r="BI43" i="153"/>
  <c r="BH43" i="153"/>
  <c r="BG43" i="153"/>
  <c r="BF43" i="153"/>
  <c r="BE43" i="153"/>
  <c r="BD43" i="153"/>
  <c r="BC43" i="153"/>
  <c r="BB43" i="153"/>
  <c r="BA43" i="153"/>
  <c r="AZ43" i="153"/>
  <c r="AY43" i="153"/>
  <c r="AX43" i="153"/>
  <c r="AF43" i="153"/>
  <c r="AF42" i="153"/>
  <c r="AF41" i="153"/>
  <c r="AF40" i="153"/>
  <c r="AV37" i="153"/>
  <c r="AU37" i="153"/>
  <c r="AT37" i="153"/>
  <c r="AS37" i="153"/>
  <c r="AR37" i="153"/>
  <c r="AQ37" i="153"/>
  <c r="AP37" i="153"/>
  <c r="AO37" i="153"/>
  <c r="AN37" i="153"/>
  <c r="AM37" i="153"/>
  <c r="AL37" i="153"/>
  <c r="AK37" i="153"/>
  <c r="AJ37" i="153"/>
  <c r="AI37" i="153"/>
  <c r="AH37" i="153"/>
  <c r="AG37" i="153"/>
  <c r="AE37" i="153"/>
  <c r="AV36" i="153"/>
  <c r="AU36" i="153"/>
  <c r="AT36" i="153"/>
  <c r="AS36" i="153"/>
  <c r="AR36" i="153"/>
  <c r="AQ36" i="153"/>
  <c r="AP36" i="153"/>
  <c r="AO36" i="153"/>
  <c r="AN36" i="153"/>
  <c r="AM36" i="153"/>
  <c r="AL36" i="153"/>
  <c r="AK36" i="153"/>
  <c r="AJ36" i="153"/>
  <c r="AI36" i="153"/>
  <c r="AH36" i="153"/>
  <c r="AG36" i="153"/>
  <c r="AE36" i="153"/>
  <c r="AV35" i="153"/>
  <c r="AU35" i="153"/>
  <c r="AT35" i="153"/>
  <c r="AS35" i="153"/>
  <c r="AR35" i="153"/>
  <c r="AQ35" i="153"/>
  <c r="AP35" i="153"/>
  <c r="AO35" i="153"/>
  <c r="AN35" i="153"/>
  <c r="AM35" i="153"/>
  <c r="AL35" i="153"/>
  <c r="AK35" i="153"/>
  <c r="AJ35" i="153"/>
  <c r="AI35" i="153"/>
  <c r="AH35" i="153"/>
  <c r="AG35" i="153"/>
  <c r="AE35" i="153"/>
  <c r="AV34" i="153"/>
  <c r="AU34" i="153"/>
  <c r="AT34" i="153"/>
  <c r="AS34" i="153"/>
  <c r="AR34" i="153"/>
  <c r="AQ34" i="153"/>
  <c r="AP34" i="153"/>
  <c r="AO34" i="153"/>
  <c r="AN34" i="153"/>
  <c r="AM34" i="153"/>
  <c r="AL34" i="153"/>
  <c r="AK34" i="153"/>
  <c r="AJ34" i="153"/>
  <c r="AI34" i="153"/>
  <c r="AH34" i="153"/>
  <c r="AG34" i="153"/>
  <c r="AE34" i="153"/>
  <c r="AV33" i="153"/>
  <c r="AU33" i="153"/>
  <c r="AT33" i="153"/>
  <c r="AS33" i="153"/>
  <c r="AR33" i="153"/>
  <c r="AQ33" i="153"/>
  <c r="AP33" i="153"/>
  <c r="AO33" i="153"/>
  <c r="AN33" i="153"/>
  <c r="AM33" i="153"/>
  <c r="AL33" i="153"/>
  <c r="AK33" i="153"/>
  <c r="AJ33" i="153"/>
  <c r="AI33" i="153"/>
  <c r="AH33" i="153"/>
  <c r="AG33" i="153"/>
  <c r="AE33" i="153"/>
  <c r="AV32" i="153"/>
  <c r="AU32" i="153"/>
  <c r="AT32" i="153"/>
  <c r="AS32" i="153"/>
  <c r="AR32" i="153"/>
  <c r="AQ32" i="153"/>
  <c r="AP32" i="153"/>
  <c r="AO32" i="153"/>
  <c r="AN32" i="153"/>
  <c r="AM32" i="153"/>
  <c r="AL32" i="153"/>
  <c r="AK32" i="153"/>
  <c r="AJ32" i="153"/>
  <c r="AI32" i="153"/>
  <c r="AH32" i="153"/>
  <c r="AG32" i="153"/>
  <c r="AE32" i="153"/>
  <c r="AV31" i="153"/>
  <c r="AU31" i="153"/>
  <c r="AT31" i="153"/>
  <c r="AS31" i="153"/>
  <c r="AR31" i="153"/>
  <c r="AQ31" i="153"/>
  <c r="AP31" i="153"/>
  <c r="AO31" i="153"/>
  <c r="AN31" i="153"/>
  <c r="AM31" i="153"/>
  <c r="AL31" i="153"/>
  <c r="AK31" i="153"/>
  <c r="AJ31" i="153"/>
  <c r="AI31" i="153"/>
  <c r="AH31" i="153"/>
  <c r="AG31" i="153"/>
  <c r="AE31" i="153"/>
  <c r="AV30" i="153"/>
  <c r="AU30" i="153"/>
  <c r="AT30" i="153"/>
  <c r="AS30" i="153"/>
  <c r="AR30" i="153"/>
  <c r="AQ30" i="153"/>
  <c r="AP30" i="153"/>
  <c r="AO30" i="153"/>
  <c r="AN30" i="153"/>
  <c r="AM30" i="153"/>
  <c r="AL30" i="153"/>
  <c r="AK30" i="153"/>
  <c r="AJ30" i="153"/>
  <c r="AI30" i="153"/>
  <c r="AH30" i="153"/>
  <c r="AG30" i="153"/>
  <c r="AE30" i="153"/>
  <c r="AV29" i="153"/>
  <c r="AU29" i="153"/>
  <c r="AT29" i="153"/>
  <c r="AS29" i="153"/>
  <c r="AR29" i="153"/>
  <c r="AQ29" i="153"/>
  <c r="AP29" i="153"/>
  <c r="AO29" i="153"/>
  <c r="AN29" i="153"/>
  <c r="AM29" i="153"/>
  <c r="AL29" i="153"/>
  <c r="AK29" i="153"/>
  <c r="AJ29" i="153"/>
  <c r="AI29" i="153"/>
  <c r="AH29" i="153"/>
  <c r="AG29" i="153"/>
  <c r="AE29" i="153"/>
  <c r="AV28" i="153"/>
  <c r="AU28" i="153"/>
  <c r="AT28" i="153"/>
  <c r="AS28" i="153"/>
  <c r="AR28" i="153"/>
  <c r="AQ28" i="153"/>
  <c r="AP28" i="153"/>
  <c r="AO28" i="153"/>
  <c r="AN28" i="153"/>
  <c r="AM28" i="153"/>
  <c r="AL28" i="153"/>
  <c r="AK28" i="153"/>
  <c r="AJ28" i="153"/>
  <c r="AI28" i="153"/>
  <c r="AH28" i="153"/>
  <c r="AG28" i="153"/>
  <c r="AE28" i="153"/>
  <c r="AV27" i="153"/>
  <c r="AU27" i="153"/>
  <c r="AT27" i="153"/>
  <c r="AS27" i="153"/>
  <c r="AR27" i="153"/>
  <c r="AQ27" i="153"/>
  <c r="AP27" i="153"/>
  <c r="AO27" i="153"/>
  <c r="AN27" i="153"/>
  <c r="AM27" i="153"/>
  <c r="AL27" i="153"/>
  <c r="AK27" i="153"/>
  <c r="AJ27" i="153"/>
  <c r="AI27" i="153"/>
  <c r="AH27" i="153"/>
  <c r="AG27" i="153"/>
  <c r="AE27" i="153"/>
  <c r="AV26" i="153"/>
  <c r="AU26" i="153"/>
  <c r="AT26" i="153"/>
  <c r="AS26" i="153"/>
  <c r="AR26" i="153"/>
  <c r="AQ26" i="153"/>
  <c r="AP26" i="153"/>
  <c r="AO26" i="153"/>
  <c r="AN26" i="153"/>
  <c r="AM26" i="153"/>
  <c r="AL26" i="153"/>
  <c r="AK26" i="153"/>
  <c r="AJ26" i="153"/>
  <c r="AI26" i="153"/>
  <c r="AH26" i="153"/>
  <c r="AG26" i="153"/>
  <c r="AE26" i="153"/>
  <c r="AV25" i="153"/>
  <c r="AU25" i="153"/>
  <c r="AT25" i="153"/>
  <c r="AS25" i="153"/>
  <c r="AR25" i="153"/>
  <c r="AQ25" i="153"/>
  <c r="AP25" i="153"/>
  <c r="AO25" i="153"/>
  <c r="AN25" i="153"/>
  <c r="AM25" i="153"/>
  <c r="AL25" i="153"/>
  <c r="AK25" i="153"/>
  <c r="AJ25" i="153"/>
  <c r="AI25" i="153"/>
  <c r="AH25" i="153"/>
  <c r="AG25" i="153"/>
  <c r="AE25" i="153"/>
  <c r="AV24" i="153"/>
  <c r="AU24" i="153"/>
  <c r="AT24" i="153"/>
  <c r="AS24" i="153"/>
  <c r="AR24" i="153"/>
  <c r="AQ24" i="153"/>
  <c r="AP24" i="153"/>
  <c r="AO24" i="153"/>
  <c r="AN24" i="153"/>
  <c r="AM24" i="153"/>
  <c r="AL24" i="153"/>
  <c r="AK24" i="153"/>
  <c r="AJ24" i="153"/>
  <c r="AI24" i="153"/>
  <c r="AH24" i="153"/>
  <c r="AG24" i="153"/>
  <c r="AE24" i="153"/>
  <c r="AV23" i="153"/>
  <c r="AU23" i="153"/>
  <c r="AT23" i="153"/>
  <c r="AS23" i="153"/>
  <c r="AR23" i="153"/>
  <c r="AQ23" i="153"/>
  <c r="AP23" i="153"/>
  <c r="AO23" i="153"/>
  <c r="AN23" i="153"/>
  <c r="AM23" i="153"/>
  <c r="AL23" i="153"/>
  <c r="AK23" i="153"/>
  <c r="AJ23" i="153"/>
  <c r="AI23" i="153"/>
  <c r="AH23" i="153"/>
  <c r="AG23" i="153"/>
  <c r="AE23" i="153"/>
  <c r="AV22" i="153"/>
  <c r="AU22" i="153"/>
  <c r="AT22" i="153"/>
  <c r="AS22" i="153"/>
  <c r="AR22" i="153"/>
  <c r="AQ22" i="153"/>
  <c r="AP22" i="153"/>
  <c r="AO22" i="153"/>
  <c r="AN22" i="153"/>
  <c r="AM22" i="153"/>
  <c r="AL22" i="153"/>
  <c r="AK22" i="153"/>
  <c r="AJ22" i="153"/>
  <c r="AI22" i="153"/>
  <c r="AH22" i="153"/>
  <c r="AG22" i="153"/>
  <c r="AE22" i="153"/>
  <c r="AV21" i="153"/>
  <c r="AU21" i="153"/>
  <c r="AT21" i="153"/>
  <c r="AS21" i="153"/>
  <c r="AR21" i="153"/>
  <c r="AQ21" i="153"/>
  <c r="AP21" i="153"/>
  <c r="AO21" i="153"/>
  <c r="AN21" i="153"/>
  <c r="AM21" i="153"/>
  <c r="AL21" i="153"/>
  <c r="AK21" i="153"/>
  <c r="AJ21" i="153"/>
  <c r="AI21" i="153"/>
  <c r="AH21" i="153"/>
  <c r="AG21" i="153"/>
  <c r="AE21" i="153"/>
  <c r="AV20" i="153"/>
  <c r="AU20" i="153"/>
  <c r="AT20" i="153"/>
  <c r="AS20" i="153"/>
  <c r="AR20" i="153"/>
  <c r="AQ20" i="153"/>
  <c r="AP20" i="153"/>
  <c r="AO20" i="153"/>
  <c r="AN20" i="153"/>
  <c r="AM20" i="153"/>
  <c r="AL20" i="153"/>
  <c r="AK20" i="153"/>
  <c r="AJ20" i="153"/>
  <c r="AI20" i="153"/>
  <c r="AH20" i="153"/>
  <c r="AG20" i="153"/>
  <c r="AE20" i="153"/>
  <c r="AV19" i="153"/>
  <c r="AU19" i="153"/>
  <c r="AT19" i="153"/>
  <c r="AS19" i="153"/>
  <c r="AR19" i="153"/>
  <c r="AQ19" i="153"/>
  <c r="AP19" i="153"/>
  <c r="AO19" i="153"/>
  <c r="AN19" i="153"/>
  <c r="AM19" i="153"/>
  <c r="AL19" i="153"/>
  <c r="AK19" i="153"/>
  <c r="AJ19" i="153"/>
  <c r="AI19" i="153"/>
  <c r="AH19" i="153"/>
  <c r="AG19" i="153"/>
  <c r="AE19" i="153"/>
  <c r="AV18" i="153"/>
  <c r="AU18" i="153"/>
  <c r="AT18" i="153"/>
  <c r="AS18" i="153"/>
  <c r="AR18" i="153"/>
  <c r="AQ18" i="153"/>
  <c r="AP18" i="153"/>
  <c r="AO18" i="153"/>
  <c r="AN18" i="153"/>
  <c r="AM18" i="153"/>
  <c r="AL18" i="153"/>
  <c r="AK18" i="153"/>
  <c r="AJ18" i="153"/>
  <c r="AI18" i="153"/>
  <c r="AH18" i="153"/>
  <c r="AG18" i="153"/>
  <c r="AE18" i="153"/>
  <c r="AV17" i="153"/>
  <c r="AU17" i="153"/>
  <c r="AT17" i="153"/>
  <c r="AS17" i="153"/>
  <c r="AR17" i="153"/>
  <c r="AQ17" i="153"/>
  <c r="AP17" i="153"/>
  <c r="AO17" i="153"/>
  <c r="AN17" i="153"/>
  <c r="AM17" i="153"/>
  <c r="AL17" i="153"/>
  <c r="AK17" i="153"/>
  <c r="AJ17" i="153"/>
  <c r="AI17" i="153"/>
  <c r="AH17" i="153"/>
  <c r="AG17" i="153"/>
  <c r="AE17" i="153"/>
  <c r="AV16" i="153"/>
  <c r="AU16" i="153"/>
  <c r="AT16" i="153"/>
  <c r="AS16" i="153"/>
  <c r="AR16" i="153"/>
  <c r="AQ16" i="153"/>
  <c r="AP16" i="153"/>
  <c r="AO16" i="153"/>
  <c r="AN16" i="153"/>
  <c r="AM16" i="153"/>
  <c r="AL16" i="153"/>
  <c r="AK16" i="153"/>
  <c r="AJ16" i="153"/>
  <c r="AI16" i="153"/>
  <c r="AH16" i="153"/>
  <c r="AG16" i="153"/>
  <c r="AE16" i="153"/>
  <c r="AV15" i="153"/>
  <c r="AU15" i="153"/>
  <c r="AT15" i="153"/>
  <c r="AS15" i="153"/>
  <c r="AR15" i="153"/>
  <c r="AQ15" i="153"/>
  <c r="AP15" i="153"/>
  <c r="AO15" i="153"/>
  <c r="AN15" i="153"/>
  <c r="AM15" i="153"/>
  <c r="AL15" i="153"/>
  <c r="AK15" i="153"/>
  <c r="AJ15" i="153"/>
  <c r="AI15" i="153"/>
  <c r="AH15" i="153"/>
  <c r="AG15" i="153"/>
  <c r="AE15" i="153"/>
  <c r="AV14" i="153"/>
  <c r="AU14" i="153"/>
  <c r="AT14" i="153"/>
  <c r="AS14" i="153"/>
  <c r="AR14" i="153"/>
  <c r="AQ14" i="153"/>
  <c r="AP14" i="153"/>
  <c r="AO14" i="153"/>
  <c r="AN14" i="153"/>
  <c r="AM14" i="153"/>
  <c r="AL14" i="153"/>
  <c r="AK14" i="153"/>
  <c r="AJ14" i="153"/>
  <c r="AI14" i="153"/>
  <c r="AH14" i="153"/>
  <c r="AG14" i="153"/>
  <c r="AE14" i="153"/>
  <c r="AV13" i="153"/>
  <c r="AU13" i="153"/>
  <c r="AT13" i="153"/>
  <c r="AS13" i="153"/>
  <c r="AR13" i="153"/>
  <c r="AQ13" i="153"/>
  <c r="AP13" i="153"/>
  <c r="AO13" i="153"/>
  <c r="AN13" i="153"/>
  <c r="AM13" i="153"/>
  <c r="AL13" i="153"/>
  <c r="AK13" i="153"/>
  <c r="AJ13" i="153"/>
  <c r="AI13" i="153"/>
  <c r="AH13" i="153"/>
  <c r="AG13" i="153"/>
  <c r="AE13" i="153"/>
  <c r="AV12" i="153"/>
  <c r="AU12" i="153"/>
  <c r="AT12" i="153"/>
  <c r="AS12" i="153"/>
  <c r="AR12" i="153"/>
  <c r="AQ12" i="153"/>
  <c r="AP12" i="153"/>
  <c r="AO12" i="153"/>
  <c r="AN12" i="153"/>
  <c r="AM12" i="153"/>
  <c r="AL12" i="153"/>
  <c r="AK12" i="153"/>
  <c r="AJ12" i="153"/>
  <c r="AI12" i="153"/>
  <c r="AH12" i="153"/>
  <c r="AG12" i="153"/>
  <c r="AE12" i="153"/>
  <c r="AV11" i="153"/>
  <c r="AU11" i="153"/>
  <c r="AT11" i="153"/>
  <c r="AS11" i="153"/>
  <c r="AR11" i="153"/>
  <c r="AQ11" i="153"/>
  <c r="AP11" i="153"/>
  <c r="AO11" i="153"/>
  <c r="AN11" i="153"/>
  <c r="AM11" i="153"/>
  <c r="AL11" i="153"/>
  <c r="AK11" i="153"/>
  <c r="AJ11" i="153"/>
  <c r="AI11" i="153"/>
  <c r="AH11" i="153"/>
  <c r="AG11" i="153"/>
  <c r="AE11" i="153"/>
  <c r="AV10" i="153"/>
  <c r="AU10" i="153"/>
  <c r="AT10" i="153"/>
  <c r="AS10" i="153"/>
  <c r="AR10" i="153"/>
  <c r="AQ10" i="153"/>
  <c r="AP10" i="153"/>
  <c r="AO10" i="153"/>
  <c r="AN10" i="153"/>
  <c r="AM10" i="153"/>
  <c r="AL10" i="153"/>
  <c r="AK10" i="153"/>
  <c r="AJ10" i="153"/>
  <c r="AI10" i="153"/>
  <c r="AH10" i="153"/>
  <c r="AG10" i="153"/>
  <c r="AE10" i="153"/>
  <c r="AV9" i="153"/>
  <c r="AU9" i="153"/>
  <c r="AT9" i="153"/>
  <c r="AS9" i="153"/>
  <c r="AR9" i="153"/>
  <c r="AQ9" i="153"/>
  <c r="AP9" i="153"/>
  <c r="AO9" i="153"/>
  <c r="AN9" i="153"/>
  <c r="AM9" i="153"/>
  <c r="AL9" i="153"/>
  <c r="AK9" i="153"/>
  <c r="AJ9" i="153"/>
  <c r="AI9" i="153"/>
  <c r="AH9" i="153"/>
  <c r="AG9" i="153"/>
  <c r="AE9" i="153"/>
  <c r="AV8" i="153"/>
  <c r="AU8" i="153"/>
  <c r="AT8" i="153"/>
  <c r="AS8" i="153"/>
  <c r="AR8" i="153"/>
  <c r="AQ8" i="153"/>
  <c r="AP8" i="153"/>
  <c r="AO8" i="153"/>
  <c r="AN8" i="153"/>
  <c r="AM8" i="153"/>
  <c r="AL8" i="153"/>
  <c r="AK8" i="153"/>
  <c r="AJ8" i="153"/>
  <c r="AI8" i="153"/>
  <c r="AH8" i="153"/>
  <c r="AG8" i="153"/>
  <c r="AE8" i="153"/>
  <c r="AV7" i="153"/>
  <c r="AU7" i="153"/>
  <c r="AT7" i="153"/>
  <c r="AS7" i="153"/>
  <c r="AR7" i="153"/>
  <c r="AQ7" i="153"/>
  <c r="AP7" i="153"/>
  <c r="AO7" i="153"/>
  <c r="AN7" i="153"/>
  <c r="AM7" i="153"/>
  <c r="AL7" i="153"/>
  <c r="AK7" i="153"/>
  <c r="AJ7" i="153"/>
  <c r="AI7" i="153"/>
  <c r="AH7" i="153"/>
  <c r="AG7" i="153"/>
  <c r="AE7" i="153"/>
  <c r="AV6" i="153"/>
  <c r="AU6" i="153"/>
  <c r="AT6" i="153"/>
  <c r="AS6" i="153"/>
  <c r="AR6" i="153"/>
  <c r="AQ6" i="153"/>
  <c r="AP6" i="153"/>
  <c r="AO6" i="153"/>
  <c r="AN6" i="153"/>
  <c r="AM6" i="153"/>
  <c r="AL6" i="153"/>
  <c r="AK6" i="153"/>
  <c r="AJ6" i="153"/>
  <c r="AI6" i="153"/>
  <c r="AH6" i="153"/>
  <c r="AG6" i="153"/>
  <c r="AE6" i="153"/>
  <c r="D1" i="153"/>
  <c r="AF45" i="152"/>
  <c r="AF44" i="152"/>
  <c r="CB43" i="152"/>
  <c r="CA43" i="152"/>
  <c r="BZ43" i="152"/>
  <c r="BY43" i="152"/>
  <c r="BX43" i="152"/>
  <c r="BW43" i="152"/>
  <c r="BV43" i="152"/>
  <c r="BU43" i="152"/>
  <c r="BT43" i="152"/>
  <c r="BS43" i="152"/>
  <c r="BR43" i="152"/>
  <c r="BQ43" i="152"/>
  <c r="BP43" i="152"/>
  <c r="BO43" i="152"/>
  <c r="BN43" i="152"/>
  <c r="BM43" i="152"/>
  <c r="BL43" i="152"/>
  <c r="BK43" i="152"/>
  <c r="BJ43" i="152"/>
  <c r="BI43" i="152"/>
  <c r="BH43" i="152"/>
  <c r="BG43" i="152"/>
  <c r="BF43" i="152"/>
  <c r="BE43" i="152"/>
  <c r="BD43" i="152"/>
  <c r="BC43" i="152"/>
  <c r="BB43" i="152"/>
  <c r="BA43" i="152"/>
  <c r="AZ43" i="152"/>
  <c r="AY43" i="152"/>
  <c r="AX43" i="152"/>
  <c r="AF43" i="152"/>
  <c r="AF42" i="152"/>
  <c r="AF41" i="152"/>
  <c r="AF40" i="152"/>
  <c r="AE37" i="152"/>
  <c r="AE36" i="152"/>
  <c r="AE35" i="152"/>
  <c r="AE34" i="152"/>
  <c r="AE33" i="152"/>
  <c r="AE32" i="152"/>
  <c r="AE31" i="152"/>
  <c r="AE30" i="152"/>
  <c r="AE29" i="152"/>
  <c r="AE28" i="152"/>
  <c r="AE27" i="152"/>
  <c r="AE26" i="152"/>
  <c r="AE25" i="152"/>
  <c r="AE24" i="152"/>
  <c r="AE23" i="152"/>
  <c r="AE22" i="152"/>
  <c r="AE21" i="152"/>
  <c r="AE20" i="152"/>
  <c r="AE19" i="152"/>
  <c r="AE18" i="152"/>
  <c r="AE17" i="152"/>
  <c r="AE16" i="152"/>
  <c r="AE15" i="152"/>
  <c r="AE14" i="152"/>
  <c r="AE13" i="152"/>
  <c r="AE12" i="152"/>
  <c r="AE11" i="152"/>
  <c r="AE10" i="152"/>
  <c r="AE9" i="152"/>
  <c r="AE8" i="152"/>
  <c r="AE7" i="152"/>
  <c r="AV6" i="152"/>
  <c r="AU6" i="152"/>
  <c r="AT6" i="152"/>
  <c r="AS6" i="152"/>
  <c r="AR6" i="152"/>
  <c r="AQ6" i="152"/>
  <c r="AP6" i="152"/>
  <c r="AO6" i="152"/>
  <c r="AN6" i="152"/>
  <c r="AM6" i="152"/>
  <c r="AL6" i="152"/>
  <c r="AK6" i="152"/>
  <c r="AJ6" i="152"/>
  <c r="AI6" i="152"/>
  <c r="AH6" i="152"/>
  <c r="AG6" i="152"/>
  <c r="AE6" i="152"/>
  <c r="D1" i="152"/>
  <c r="AB37" i="153" l="1"/>
  <c r="AA35" i="154"/>
  <c r="X37" i="154"/>
  <c r="Y31" i="154"/>
  <c r="Y31" i="155"/>
  <c r="X30" i="153"/>
  <c r="AB30" i="155"/>
  <c r="X30" i="155"/>
  <c r="Y27" i="155"/>
  <c r="AA29" i="154"/>
  <c r="Z32" i="153"/>
  <c r="Z25" i="153"/>
  <c r="Y23" i="153"/>
  <c r="AV44" i="155"/>
  <c r="AW29" i="155"/>
  <c r="Z24" i="155"/>
  <c r="AB37" i="155"/>
  <c r="Z32" i="155"/>
  <c r="W35" i="155"/>
  <c r="X26" i="154"/>
  <c r="Y27" i="154"/>
  <c r="AB30" i="154"/>
  <c r="W35" i="154"/>
  <c r="Y23" i="154"/>
  <c r="Y25" i="154"/>
  <c r="W29" i="154"/>
  <c r="Y35" i="154"/>
  <c r="Z28" i="154"/>
  <c r="AB26" i="153"/>
  <c r="Y27" i="153"/>
  <c r="AB34" i="153"/>
  <c r="AV44" i="153"/>
  <c r="Y24" i="153"/>
  <c r="Y29" i="153"/>
  <c r="AB22" i="153"/>
  <c r="AA25" i="153"/>
  <c r="Y33" i="153"/>
  <c r="X32" i="152"/>
  <c r="AB35" i="152"/>
  <c r="AB24" i="152"/>
  <c r="Y25" i="152"/>
  <c r="X22" i="155"/>
  <c r="W15" i="154"/>
  <c r="AT42" i="154"/>
  <c r="AW7" i="155"/>
  <c r="AA7" i="154"/>
  <c r="X8" i="153"/>
  <c r="W7" i="154"/>
  <c r="W17" i="153"/>
  <c r="Y19" i="154"/>
  <c r="AJ40" i="155"/>
  <c r="W11" i="152"/>
  <c r="AW19" i="153"/>
  <c r="AB14" i="153"/>
  <c r="W11" i="153"/>
  <c r="AJ40" i="153"/>
  <c r="AB7" i="154"/>
  <c r="Z20" i="155"/>
  <c r="W13" i="154"/>
  <c r="X8" i="154"/>
  <c r="W21" i="154"/>
  <c r="X18" i="154"/>
  <c r="W15" i="153"/>
  <c r="Y17" i="154"/>
  <c r="AB9" i="154"/>
  <c r="X20" i="155"/>
  <c r="AB16" i="155"/>
  <c r="Y11" i="155"/>
  <c r="X9" i="155"/>
  <c r="AA8" i="155"/>
  <c r="X20" i="152"/>
  <c r="AB22" i="155"/>
  <c r="AA19" i="155"/>
  <c r="AA17" i="155"/>
  <c r="AA15" i="155"/>
  <c r="AA13" i="155"/>
  <c r="X11" i="155"/>
  <c r="Z10" i="155"/>
  <c r="Y7" i="155"/>
  <c r="Y23" i="155"/>
  <c r="Y15" i="155"/>
  <c r="Y8" i="155"/>
  <c r="W8" i="155"/>
  <c r="AB10" i="155"/>
  <c r="W21" i="155"/>
  <c r="X10" i="155"/>
  <c r="AA21" i="154"/>
  <c r="Y21" i="154"/>
  <c r="W17" i="154"/>
  <c r="AA17" i="154"/>
  <c r="AW17" i="154"/>
  <c r="Y15" i="154"/>
  <c r="AA15" i="154"/>
  <c r="AW15" i="154"/>
  <c r="Y13" i="154"/>
  <c r="AA13" i="154"/>
  <c r="AW13" i="154"/>
  <c r="Y10" i="154"/>
  <c r="Y9" i="154"/>
  <c r="AB12" i="153"/>
  <c r="W13" i="152"/>
  <c r="Z20" i="153"/>
  <c r="AB10" i="153"/>
  <c r="Y19" i="153"/>
  <c r="AB18" i="153"/>
  <c r="Z16" i="153"/>
  <c r="Z14" i="153"/>
  <c r="Z12" i="153"/>
  <c r="X12" i="153"/>
  <c r="Z10" i="153"/>
  <c r="X10" i="153"/>
  <c r="AA8" i="153"/>
  <c r="W7" i="153"/>
  <c r="W17" i="152"/>
  <c r="AA17" i="152"/>
  <c r="AB10" i="152"/>
  <c r="AA17" i="153"/>
  <c r="AB16" i="153"/>
  <c r="X16" i="153"/>
  <c r="AA15" i="153"/>
  <c r="X14" i="153"/>
  <c r="AA11" i="153"/>
  <c r="AW9" i="153"/>
  <c r="AB9" i="153"/>
  <c r="Z7" i="153"/>
  <c r="Y7" i="153"/>
  <c r="AB7" i="153"/>
  <c r="AB6" i="153"/>
  <c r="AW21" i="155"/>
  <c r="AA21" i="155"/>
  <c r="Y21" i="155"/>
  <c r="Z21" i="155"/>
  <c r="Y19" i="155"/>
  <c r="AB18" i="155"/>
  <c r="Y17" i="155"/>
  <c r="AB14" i="155"/>
  <c r="Y13" i="155"/>
  <c r="AA11" i="155"/>
  <c r="AA9" i="155"/>
  <c r="AB8" i="155"/>
  <c r="Z8" i="155"/>
  <c r="AW8" i="155"/>
  <c r="AB7" i="155"/>
  <c r="AA6" i="155"/>
  <c r="AB22" i="154"/>
  <c r="Z21" i="154"/>
  <c r="Z20" i="154"/>
  <c r="AB18" i="154"/>
  <c r="AB16" i="154"/>
  <c r="AB14" i="154"/>
  <c r="AB12" i="154"/>
  <c r="AW9" i="154"/>
  <c r="AA8" i="154"/>
  <c r="Z7" i="154"/>
  <c r="Y7" i="154"/>
  <c r="W15" i="152"/>
  <c r="X12" i="152"/>
  <c r="AA9" i="152"/>
  <c r="AB7" i="152"/>
  <c r="Y28" i="155"/>
  <c r="Z29" i="155"/>
  <c r="AB35" i="155"/>
  <c r="Y25" i="155"/>
  <c r="AA29" i="155"/>
  <c r="Y33" i="155"/>
  <c r="Y35" i="155"/>
  <c r="Y36" i="155"/>
  <c r="X37" i="155"/>
  <c r="AB26" i="155"/>
  <c r="W29" i="155"/>
  <c r="AB34" i="155"/>
  <c r="AO41" i="155"/>
  <c r="AW25" i="155"/>
  <c r="X26" i="155"/>
  <c r="Z28" i="155"/>
  <c r="Y29" i="155"/>
  <c r="AW33" i="155"/>
  <c r="X34" i="155"/>
  <c r="AA35" i="155"/>
  <c r="AB37" i="154"/>
  <c r="Z32" i="154"/>
  <c r="Z24" i="154"/>
  <c r="AW31" i="154"/>
  <c r="AB34" i="154"/>
  <c r="AB35" i="154"/>
  <c r="AW33" i="154"/>
  <c r="AW25" i="154"/>
  <c r="Y29" i="154"/>
  <c r="AW23" i="154"/>
  <c r="AB26" i="154"/>
  <c r="Y28" i="154"/>
  <c r="Z29" i="154"/>
  <c r="Y33" i="154"/>
  <c r="Y36" i="154"/>
  <c r="AO41" i="153"/>
  <c r="Y21" i="153"/>
  <c r="AW29" i="153"/>
  <c r="Y31" i="153"/>
  <c r="Y36" i="153"/>
  <c r="X37" i="153"/>
  <c r="W25" i="153"/>
  <c r="AT42" i="153"/>
  <c r="AW21" i="153"/>
  <c r="X22" i="153"/>
  <c r="Z24" i="153"/>
  <c r="Y25" i="153"/>
  <c r="Z28" i="153"/>
  <c r="Y32" i="153"/>
  <c r="W33" i="153"/>
  <c r="Z33" i="153"/>
  <c r="Y35" i="153"/>
  <c r="AW27" i="153"/>
  <c r="AB30" i="153"/>
  <c r="AA33" i="153"/>
  <c r="X37" i="152"/>
  <c r="Y21" i="152"/>
  <c r="Z31" i="152"/>
  <c r="Y23" i="152"/>
  <c r="Y30" i="152"/>
  <c r="W31" i="152"/>
  <c r="Y33" i="152"/>
  <c r="Y29" i="152"/>
  <c r="AB32" i="152"/>
  <c r="Y35" i="152"/>
  <c r="Z22" i="152"/>
  <c r="AB28" i="152"/>
  <c r="Y20" i="155"/>
  <c r="AB20" i="155"/>
  <c r="Y20" i="154"/>
  <c r="AA13" i="153"/>
  <c r="AB16" i="152"/>
  <c r="Z14" i="152"/>
  <c r="AB14" i="152"/>
  <c r="AA11" i="152"/>
  <c r="Z10" i="152"/>
  <c r="AO41" i="154"/>
  <c r="AB6" i="154"/>
  <c r="Z6" i="154"/>
  <c r="AP45" i="155"/>
  <c r="AP39" i="155"/>
  <c r="AP44" i="155"/>
  <c r="AP43" i="155"/>
  <c r="AP40" i="155"/>
  <c r="AP41" i="155"/>
  <c r="AP42" i="155"/>
  <c r="AP38" i="155"/>
  <c r="Z7" i="155"/>
  <c r="AB9" i="155"/>
  <c r="Y12" i="155"/>
  <c r="AA12" i="155"/>
  <c r="W12" i="155"/>
  <c r="Z14" i="155"/>
  <c r="Z16" i="155"/>
  <c r="Z18" i="155"/>
  <c r="AW18" i="155"/>
  <c r="Z6" i="155"/>
  <c r="AI44" i="155"/>
  <c r="AI43" i="155"/>
  <c r="AI40" i="155"/>
  <c r="AI41" i="155"/>
  <c r="AI42" i="155"/>
  <c r="AI38" i="155"/>
  <c r="AI39" i="155"/>
  <c r="AM44" i="155"/>
  <c r="AM43" i="155"/>
  <c r="AM40" i="155"/>
  <c r="AM41" i="155"/>
  <c r="AM42" i="155"/>
  <c r="AM38" i="155"/>
  <c r="AM39" i="155"/>
  <c r="AM45" i="155"/>
  <c r="AQ44" i="155"/>
  <c r="AQ43" i="155"/>
  <c r="AQ40" i="155"/>
  <c r="AQ41" i="155"/>
  <c r="AQ42" i="155"/>
  <c r="AQ38" i="155"/>
  <c r="AQ45" i="155"/>
  <c r="AU44" i="155"/>
  <c r="AU43" i="155"/>
  <c r="AU40" i="155"/>
  <c r="AU41" i="155"/>
  <c r="AU42" i="155"/>
  <c r="AU38" i="155"/>
  <c r="AU45" i="155"/>
  <c r="AU39" i="155"/>
  <c r="W7" i="155"/>
  <c r="AA7" i="155"/>
  <c r="X8" i="155"/>
  <c r="Y9" i="155"/>
  <c r="AA10" i="155"/>
  <c r="Y10" i="155"/>
  <c r="AW10" i="155"/>
  <c r="Z11" i="155"/>
  <c r="AW11" i="155"/>
  <c r="AB12" i="155"/>
  <c r="W13" i="155"/>
  <c r="W15" i="155"/>
  <c r="W17" i="155"/>
  <c r="W19" i="155"/>
  <c r="AA22" i="155"/>
  <c r="W22" i="155"/>
  <c r="Z22" i="155"/>
  <c r="Y22" i="155"/>
  <c r="AW22" i="155"/>
  <c r="AW23" i="155"/>
  <c r="Y24" i="155"/>
  <c r="W25" i="155"/>
  <c r="Z25" i="155"/>
  <c r="AB28" i="155"/>
  <c r="X28" i="155"/>
  <c r="AA30" i="155"/>
  <c r="W30" i="155"/>
  <c r="Z30" i="155"/>
  <c r="Y30" i="155"/>
  <c r="AW30" i="155"/>
  <c r="AW31" i="155"/>
  <c r="Y32" i="155"/>
  <c r="W33" i="155"/>
  <c r="Z33" i="155"/>
  <c r="AH45" i="155"/>
  <c r="AH39" i="155"/>
  <c r="AH44" i="155"/>
  <c r="AH43" i="155"/>
  <c r="AH40" i="155"/>
  <c r="AH41" i="155"/>
  <c r="AH42" i="155"/>
  <c r="AH38" i="155"/>
  <c r="AT45" i="155"/>
  <c r="AT39" i="155"/>
  <c r="AT44" i="155"/>
  <c r="AT43" i="155"/>
  <c r="AT40" i="155"/>
  <c r="AT41" i="155"/>
  <c r="Z12" i="155"/>
  <c r="AA14" i="155"/>
  <c r="W14" i="155"/>
  <c r="Y14" i="155"/>
  <c r="Y16" i="155"/>
  <c r="AA16" i="155"/>
  <c r="W16" i="155"/>
  <c r="AJ43" i="155"/>
  <c r="W6" i="155"/>
  <c r="AE44" i="155"/>
  <c r="AE43" i="155"/>
  <c r="AE40" i="155"/>
  <c r="AE41" i="155"/>
  <c r="AE42" i="155"/>
  <c r="AE45" i="155"/>
  <c r="AJ41" i="155"/>
  <c r="AJ42" i="155"/>
  <c r="AJ38" i="155"/>
  <c r="AJ45" i="155"/>
  <c r="AJ39" i="155"/>
  <c r="AJ44" i="155"/>
  <c r="AN41" i="155"/>
  <c r="AN42" i="155"/>
  <c r="AN38" i="155"/>
  <c r="AN45" i="155"/>
  <c r="AN39" i="155"/>
  <c r="AN44" i="155"/>
  <c r="AN43" i="155"/>
  <c r="AN40" i="155"/>
  <c r="AR41" i="155"/>
  <c r="AR42" i="155"/>
  <c r="AR38" i="155"/>
  <c r="AR45" i="155"/>
  <c r="AR39" i="155"/>
  <c r="AR44" i="155"/>
  <c r="AR43" i="155"/>
  <c r="AR40" i="155"/>
  <c r="AV41" i="155"/>
  <c r="AV42" i="155"/>
  <c r="AV38" i="155"/>
  <c r="AV45" i="155"/>
  <c r="AV39" i="155"/>
  <c r="AV43" i="155"/>
  <c r="AV40" i="155"/>
  <c r="X7" i="155"/>
  <c r="Z9" i="155"/>
  <c r="W10" i="155"/>
  <c r="W11" i="155"/>
  <c r="AB11" i="155"/>
  <c r="AW13" i="155"/>
  <c r="AW15" i="155"/>
  <c r="AW17" i="155"/>
  <c r="AW19" i="155"/>
  <c r="AB23" i="155"/>
  <c r="X23" i="155"/>
  <c r="AA23" i="155"/>
  <c r="W23" i="155"/>
  <c r="AA25" i="155"/>
  <c r="AB31" i="155"/>
  <c r="X31" i="155"/>
  <c r="AA31" i="155"/>
  <c r="W31" i="155"/>
  <c r="AA33" i="155"/>
  <c r="AT38" i="155"/>
  <c r="AT42" i="155"/>
  <c r="Y6" i="155"/>
  <c r="AL45" i="155"/>
  <c r="AL39" i="155"/>
  <c r="AL44" i="155"/>
  <c r="AL43" i="155"/>
  <c r="AL40" i="155"/>
  <c r="AL41" i="155"/>
  <c r="AL42" i="155"/>
  <c r="AL38" i="155"/>
  <c r="AW9" i="155"/>
  <c r="AW12" i="155"/>
  <c r="AW14" i="155"/>
  <c r="AW16" i="155"/>
  <c r="AA18" i="155"/>
  <c r="W18" i="155"/>
  <c r="Y18" i="155"/>
  <c r="AB27" i="155"/>
  <c r="X27" i="155"/>
  <c r="AA27" i="155"/>
  <c r="W27" i="155"/>
  <c r="X6" i="155"/>
  <c r="AB6" i="155"/>
  <c r="AG42" i="155"/>
  <c r="AG38" i="155"/>
  <c r="AG45" i="155"/>
  <c r="AG39" i="155"/>
  <c r="AG44" i="155"/>
  <c r="AG43" i="155"/>
  <c r="AG40" i="155"/>
  <c r="AG41" i="155"/>
  <c r="AK42" i="155"/>
  <c r="AK38" i="155"/>
  <c r="AK45" i="155"/>
  <c r="AK39" i="155"/>
  <c r="AK44" i="155"/>
  <c r="AK43" i="155"/>
  <c r="AK40" i="155"/>
  <c r="AK41" i="155"/>
  <c r="AO42" i="155"/>
  <c r="AO38" i="155"/>
  <c r="AO45" i="155"/>
  <c r="AO39" i="155"/>
  <c r="AO44" i="155"/>
  <c r="AO43" i="155"/>
  <c r="AO40" i="155"/>
  <c r="AS42" i="155"/>
  <c r="AS38" i="155"/>
  <c r="AS45" i="155"/>
  <c r="AS39" i="155"/>
  <c r="AS44" i="155"/>
  <c r="AS43" i="155"/>
  <c r="AS40" i="155"/>
  <c r="AS41" i="155"/>
  <c r="AW6" i="155"/>
  <c r="W9" i="155"/>
  <c r="X12" i="155"/>
  <c r="Z13" i="155"/>
  <c r="AB13" i="155"/>
  <c r="X13" i="155"/>
  <c r="X14" i="155"/>
  <c r="AB15" i="155"/>
  <c r="X15" i="155"/>
  <c r="X16" i="155"/>
  <c r="Z17" i="155"/>
  <c r="AB17" i="155"/>
  <c r="X17" i="155"/>
  <c r="X18" i="155"/>
  <c r="AB19" i="155"/>
  <c r="X19" i="155"/>
  <c r="AB24" i="155"/>
  <c r="X24" i="155"/>
  <c r="AA26" i="155"/>
  <c r="W26" i="155"/>
  <c r="Z26" i="155"/>
  <c r="Y26" i="155"/>
  <c r="AW26" i="155"/>
  <c r="AW27" i="155"/>
  <c r="AB32" i="155"/>
  <c r="X32" i="155"/>
  <c r="AA34" i="155"/>
  <c r="W34" i="155"/>
  <c r="Z34" i="155"/>
  <c r="Y34" i="155"/>
  <c r="AD34" i="155" s="1"/>
  <c r="AW34" i="155"/>
  <c r="AA36" i="155"/>
  <c r="W36" i="155"/>
  <c r="Z36" i="155"/>
  <c r="X36" i="155"/>
  <c r="AB36" i="155"/>
  <c r="AW36" i="155"/>
  <c r="AQ39" i="155"/>
  <c r="AI45" i="155"/>
  <c r="Z15" i="155"/>
  <c r="Z19" i="155"/>
  <c r="W20" i="155"/>
  <c r="AA20" i="155"/>
  <c r="X21" i="155"/>
  <c r="AB21" i="155"/>
  <c r="Z23" i="155"/>
  <c r="W24" i="155"/>
  <c r="AA24" i="155"/>
  <c r="X25" i="155"/>
  <c r="AB25" i="155"/>
  <c r="Z27" i="155"/>
  <c r="W28" i="155"/>
  <c r="AA28" i="155"/>
  <c r="X29" i="155"/>
  <c r="AB29" i="155"/>
  <c r="Z31" i="155"/>
  <c r="W32" i="155"/>
  <c r="AA32" i="155"/>
  <c r="X33" i="155"/>
  <c r="AB33" i="155"/>
  <c r="Z35" i="155"/>
  <c r="AA37" i="155"/>
  <c r="W37" i="155"/>
  <c r="Z37" i="155"/>
  <c r="Y37" i="155"/>
  <c r="AW37" i="155"/>
  <c r="AW20" i="155"/>
  <c r="AW24" i="155"/>
  <c r="AW28" i="155"/>
  <c r="AW32" i="155"/>
  <c r="AW35" i="155"/>
  <c r="X35" i="155"/>
  <c r="AM44" i="154"/>
  <c r="AM43" i="154"/>
  <c r="AM40" i="154"/>
  <c r="AM41" i="154"/>
  <c r="AM42" i="154"/>
  <c r="AM38" i="154"/>
  <c r="AM39" i="154"/>
  <c r="AM45" i="154"/>
  <c r="AU44" i="154"/>
  <c r="AU43" i="154"/>
  <c r="AU40" i="154"/>
  <c r="AU41" i="154"/>
  <c r="AU42" i="154"/>
  <c r="AU38" i="154"/>
  <c r="AU45" i="154"/>
  <c r="AU39" i="154"/>
  <c r="AB8" i="154"/>
  <c r="AW8" i="154"/>
  <c r="AW11" i="154"/>
  <c r="Z11" i="154"/>
  <c r="W6" i="154"/>
  <c r="AA6" i="154"/>
  <c r="AE44" i="154"/>
  <c r="AE43" i="154"/>
  <c r="AE40" i="154"/>
  <c r="AE41" i="154"/>
  <c r="AE42" i="154"/>
  <c r="AE45" i="154"/>
  <c r="AJ41" i="154"/>
  <c r="AJ42" i="154"/>
  <c r="AJ38" i="154"/>
  <c r="AJ45" i="154"/>
  <c r="AJ39" i="154"/>
  <c r="AJ44" i="154"/>
  <c r="AN41" i="154"/>
  <c r="AN42" i="154"/>
  <c r="AN38" i="154"/>
  <c r="AN45" i="154"/>
  <c r="AN39" i="154"/>
  <c r="AN44" i="154"/>
  <c r="AN43" i="154"/>
  <c r="AN40" i="154"/>
  <c r="AR41" i="154"/>
  <c r="AR42" i="154"/>
  <c r="AR38" i="154"/>
  <c r="AR45" i="154"/>
  <c r="AR39" i="154"/>
  <c r="AR44" i="154"/>
  <c r="AR43" i="154"/>
  <c r="AR40" i="154"/>
  <c r="AV41" i="154"/>
  <c r="AV42" i="154"/>
  <c r="AV38" i="154"/>
  <c r="AV45" i="154"/>
  <c r="AV39" i="154"/>
  <c r="AV43" i="154"/>
  <c r="AV40" i="154"/>
  <c r="X7" i="154"/>
  <c r="AW7" i="154"/>
  <c r="Y8" i="154"/>
  <c r="Z9" i="154"/>
  <c r="W10" i="154"/>
  <c r="AB10" i="154"/>
  <c r="W11" i="154"/>
  <c r="AB11" i="154"/>
  <c r="X12" i="154"/>
  <c r="Z13" i="154"/>
  <c r="AB13" i="154"/>
  <c r="X13" i="154"/>
  <c r="X14" i="154"/>
  <c r="AB15" i="154"/>
  <c r="X15" i="154"/>
  <c r="X16" i="154"/>
  <c r="Z17" i="154"/>
  <c r="AB17" i="154"/>
  <c r="X17" i="154"/>
  <c r="AB20" i="154"/>
  <c r="X20" i="154"/>
  <c r="AA22" i="154"/>
  <c r="W22" i="154"/>
  <c r="Z22" i="154"/>
  <c r="Y22" i="154"/>
  <c r="AW22" i="154"/>
  <c r="Y24" i="154"/>
  <c r="W25" i="154"/>
  <c r="Z25" i="154"/>
  <c r="AB28" i="154"/>
  <c r="X28" i="154"/>
  <c r="AA30" i="154"/>
  <c r="W30" i="154"/>
  <c r="Z30" i="154"/>
  <c r="Y30" i="154"/>
  <c r="AW30" i="154"/>
  <c r="Y32" i="154"/>
  <c r="W33" i="154"/>
  <c r="Z33" i="154"/>
  <c r="AJ40" i="154"/>
  <c r="AV44" i="154"/>
  <c r="AQ44" i="154"/>
  <c r="AQ43" i="154"/>
  <c r="AQ40" i="154"/>
  <c r="AQ41" i="154"/>
  <c r="AQ42" i="154"/>
  <c r="AQ38" i="154"/>
  <c r="AQ45" i="154"/>
  <c r="AA10" i="154"/>
  <c r="AW10" i="154"/>
  <c r="AB19" i="154"/>
  <c r="X19" i="154"/>
  <c r="AA19" i="154"/>
  <c r="W19" i="154"/>
  <c r="AB27" i="154"/>
  <c r="X27" i="154"/>
  <c r="AA27" i="154"/>
  <c r="W27" i="154"/>
  <c r="AJ43" i="154"/>
  <c r="X6" i="154"/>
  <c r="AG42" i="154"/>
  <c r="AG38" i="154"/>
  <c r="AG45" i="154"/>
  <c r="AG39" i="154"/>
  <c r="AG44" i="154"/>
  <c r="AG43" i="154"/>
  <c r="AG40" i="154"/>
  <c r="AG41" i="154"/>
  <c r="AK42" i="154"/>
  <c r="AK38" i="154"/>
  <c r="AK45" i="154"/>
  <c r="AK39" i="154"/>
  <c r="AK44" i="154"/>
  <c r="AK43" i="154"/>
  <c r="AK40" i="154"/>
  <c r="AK41" i="154"/>
  <c r="AO42" i="154"/>
  <c r="AO38" i="154"/>
  <c r="AO45" i="154"/>
  <c r="AO39" i="154"/>
  <c r="AO44" i="154"/>
  <c r="AO43" i="154"/>
  <c r="AO40" i="154"/>
  <c r="AS42" i="154"/>
  <c r="AS38" i="154"/>
  <c r="AS45" i="154"/>
  <c r="AS39" i="154"/>
  <c r="AS44" i="154"/>
  <c r="AS43" i="154"/>
  <c r="AS40" i="154"/>
  <c r="AS41" i="154"/>
  <c r="AW6" i="154"/>
  <c r="Z8" i="154"/>
  <c r="W9" i="154"/>
  <c r="AA9" i="154"/>
  <c r="X10" i="154"/>
  <c r="X11" i="154"/>
  <c r="Z12" i="154"/>
  <c r="Y12" i="154"/>
  <c r="AA12" i="154"/>
  <c r="W12" i="154"/>
  <c r="AW12" i="154"/>
  <c r="Z14" i="154"/>
  <c r="AA14" i="154"/>
  <c r="W14" i="154"/>
  <c r="Y14" i="154"/>
  <c r="AW14" i="154"/>
  <c r="Z16" i="154"/>
  <c r="Y16" i="154"/>
  <c r="AA16" i="154"/>
  <c r="W16" i="154"/>
  <c r="AW16" i="154"/>
  <c r="AW21" i="154"/>
  <c r="X22" i="154"/>
  <c r="AB23" i="154"/>
  <c r="X23" i="154"/>
  <c r="AA23" i="154"/>
  <c r="W23" i="154"/>
  <c r="AA25" i="154"/>
  <c r="AW29" i="154"/>
  <c r="X30" i="154"/>
  <c r="AB31" i="154"/>
  <c r="X31" i="154"/>
  <c r="AA31" i="154"/>
  <c r="W31" i="154"/>
  <c r="AA33" i="154"/>
  <c r="AT38" i="154"/>
  <c r="AI44" i="154"/>
  <c r="AI43" i="154"/>
  <c r="AI40" i="154"/>
  <c r="AI41" i="154"/>
  <c r="AI42" i="154"/>
  <c r="AI38" i="154"/>
  <c r="AI39" i="154"/>
  <c r="AA11" i="154"/>
  <c r="Y6" i="154"/>
  <c r="AH45" i="154"/>
  <c r="AH39" i="154"/>
  <c r="AH44" i="154"/>
  <c r="AH43" i="154"/>
  <c r="AH40" i="154"/>
  <c r="AH41" i="154"/>
  <c r="AH42" i="154"/>
  <c r="AH38" i="154"/>
  <c r="AL45" i="154"/>
  <c r="AL39" i="154"/>
  <c r="AL44" i="154"/>
  <c r="AL43" i="154"/>
  <c r="AL40" i="154"/>
  <c r="AL41" i="154"/>
  <c r="AL42" i="154"/>
  <c r="AL38" i="154"/>
  <c r="AP45" i="154"/>
  <c r="AP39" i="154"/>
  <c r="AP44" i="154"/>
  <c r="AP43" i="154"/>
  <c r="AP40" i="154"/>
  <c r="AP41" i="154"/>
  <c r="AP42" i="154"/>
  <c r="AP38" i="154"/>
  <c r="AT45" i="154"/>
  <c r="AT39" i="154"/>
  <c r="AT44" i="154"/>
  <c r="AT43" i="154"/>
  <c r="AT40" i="154"/>
  <c r="AT41" i="154"/>
  <c r="W8" i="154"/>
  <c r="X9" i="154"/>
  <c r="Z10" i="154"/>
  <c r="Y11" i="154"/>
  <c r="AA18" i="154"/>
  <c r="W18" i="154"/>
  <c r="Z18" i="154"/>
  <c r="Y18" i="154"/>
  <c r="AW18" i="154"/>
  <c r="AW19" i="154"/>
  <c r="AB24" i="154"/>
  <c r="X24" i="154"/>
  <c r="AA26" i="154"/>
  <c r="W26" i="154"/>
  <c r="Z26" i="154"/>
  <c r="Y26" i="154"/>
  <c r="AW26" i="154"/>
  <c r="AW27" i="154"/>
  <c r="AB32" i="154"/>
  <c r="X32" i="154"/>
  <c r="AA34" i="154"/>
  <c r="W34" i="154"/>
  <c r="Z34" i="154"/>
  <c r="Y34" i="154"/>
  <c r="AW34" i="154"/>
  <c r="AA36" i="154"/>
  <c r="W36" i="154"/>
  <c r="Z36" i="154"/>
  <c r="X36" i="154"/>
  <c r="AB36" i="154"/>
  <c r="AW36" i="154"/>
  <c r="AQ39" i="154"/>
  <c r="AI45" i="154"/>
  <c r="Z15" i="154"/>
  <c r="Z19" i="154"/>
  <c r="W20" i="154"/>
  <c r="AA20" i="154"/>
  <c r="X21" i="154"/>
  <c r="AB21" i="154"/>
  <c r="Z23" i="154"/>
  <c r="W24" i="154"/>
  <c r="AA24" i="154"/>
  <c r="X25" i="154"/>
  <c r="AB25" i="154"/>
  <c r="Z27" i="154"/>
  <c r="W28" i="154"/>
  <c r="AA28" i="154"/>
  <c r="X29" i="154"/>
  <c r="AB29" i="154"/>
  <c r="Z31" i="154"/>
  <c r="W32" i="154"/>
  <c r="AA32" i="154"/>
  <c r="X33" i="154"/>
  <c r="AB33" i="154"/>
  <c r="Z35" i="154"/>
  <c r="AA37" i="154"/>
  <c r="W37" i="154"/>
  <c r="Z37" i="154"/>
  <c r="Y37" i="154"/>
  <c r="AW37" i="154"/>
  <c r="AW20" i="154"/>
  <c r="AW24" i="154"/>
  <c r="AW28" i="154"/>
  <c r="AW32" i="154"/>
  <c r="AW35" i="154"/>
  <c r="X35" i="154"/>
  <c r="AI44" i="153"/>
  <c r="AI43" i="153"/>
  <c r="AI40" i="153"/>
  <c r="AI41" i="153"/>
  <c r="AI42" i="153"/>
  <c r="AI38" i="153"/>
  <c r="AI39" i="153"/>
  <c r="AU44" i="153"/>
  <c r="AU43" i="153"/>
  <c r="AU40" i="153"/>
  <c r="AU41" i="153"/>
  <c r="AU42" i="153"/>
  <c r="AU38" i="153"/>
  <c r="AU45" i="153"/>
  <c r="AU39" i="153"/>
  <c r="AB8" i="153"/>
  <c r="Y9" i="153"/>
  <c r="AB23" i="153"/>
  <c r="X23" i="153"/>
  <c r="AA23" i="153"/>
  <c r="W23" i="153"/>
  <c r="AJ43" i="153"/>
  <c r="W6" i="153"/>
  <c r="AE44" i="153"/>
  <c r="AE43" i="153"/>
  <c r="AE40" i="153"/>
  <c r="AE41" i="153"/>
  <c r="AE42" i="153"/>
  <c r="AE45" i="153"/>
  <c r="AN41" i="153"/>
  <c r="AN42" i="153"/>
  <c r="AN38" i="153"/>
  <c r="AN45" i="153"/>
  <c r="AN39" i="153"/>
  <c r="AN44" i="153"/>
  <c r="AN43" i="153"/>
  <c r="AN40" i="153"/>
  <c r="AR41" i="153"/>
  <c r="AR42" i="153"/>
  <c r="AR38" i="153"/>
  <c r="AR45" i="153"/>
  <c r="AR39" i="153"/>
  <c r="AR44" i="153"/>
  <c r="AR43" i="153"/>
  <c r="AR40" i="153"/>
  <c r="X7" i="153"/>
  <c r="AW7" i="153"/>
  <c r="Y8" i="153"/>
  <c r="Z9" i="153"/>
  <c r="W10" i="153"/>
  <c r="Y11" i="153"/>
  <c r="AW11" i="153"/>
  <c r="Y13" i="153"/>
  <c r="AW13" i="153"/>
  <c r="Y15" i="153"/>
  <c r="AW15" i="153"/>
  <c r="Y17" i="153"/>
  <c r="AW17" i="153"/>
  <c r="AA18" i="153"/>
  <c r="W18" i="153"/>
  <c r="Z18" i="153"/>
  <c r="Y18" i="153"/>
  <c r="AW18" i="153"/>
  <c r="Y20" i="153"/>
  <c r="W21" i="153"/>
  <c r="Z21" i="153"/>
  <c r="AB24" i="153"/>
  <c r="X24" i="153"/>
  <c r="AA26" i="153"/>
  <c r="W26" i="153"/>
  <c r="Z26" i="153"/>
  <c r="Y26" i="153"/>
  <c r="AW26" i="153"/>
  <c r="Y28" i="153"/>
  <c r="W29" i="153"/>
  <c r="Z29" i="153"/>
  <c r="AB32" i="153"/>
  <c r="X32" i="153"/>
  <c r="AA34" i="153"/>
  <c r="W34" i="153"/>
  <c r="Z34" i="153"/>
  <c r="Y34" i="153"/>
  <c r="AW34" i="153"/>
  <c r="AB35" i="153"/>
  <c r="AM44" i="153"/>
  <c r="AM43" i="153"/>
  <c r="AM40" i="153"/>
  <c r="AM41" i="153"/>
  <c r="AM42" i="153"/>
  <c r="AM38" i="153"/>
  <c r="AM39" i="153"/>
  <c r="AM45" i="153"/>
  <c r="AQ44" i="153"/>
  <c r="AQ43" i="153"/>
  <c r="AQ40" i="153"/>
  <c r="AQ41" i="153"/>
  <c r="AQ42" i="153"/>
  <c r="AQ38" i="153"/>
  <c r="AQ45" i="153"/>
  <c r="W13" i="153"/>
  <c r="AB31" i="153"/>
  <c r="X31" i="153"/>
  <c r="AA31" i="153"/>
  <c r="W31" i="153"/>
  <c r="AA6" i="153"/>
  <c r="AJ41" i="153"/>
  <c r="AJ42" i="153"/>
  <c r="AJ38" i="153"/>
  <c r="AJ45" i="153"/>
  <c r="AJ39" i="153"/>
  <c r="AJ44" i="153"/>
  <c r="AV41" i="153"/>
  <c r="AV42" i="153"/>
  <c r="AV38" i="153"/>
  <c r="AV45" i="153"/>
  <c r="AV39" i="153"/>
  <c r="AV43" i="153"/>
  <c r="AV40" i="153"/>
  <c r="X6" i="153"/>
  <c r="AG42" i="153"/>
  <c r="AG38" i="153"/>
  <c r="AG45" i="153"/>
  <c r="AG39" i="153"/>
  <c r="AG44" i="153"/>
  <c r="AG43" i="153"/>
  <c r="AG40" i="153"/>
  <c r="AG41" i="153"/>
  <c r="AK42" i="153"/>
  <c r="AK38" i="153"/>
  <c r="AK45" i="153"/>
  <c r="AK39" i="153"/>
  <c r="AK44" i="153"/>
  <c r="AK43" i="153"/>
  <c r="AK40" i="153"/>
  <c r="AK41" i="153"/>
  <c r="AO42" i="153"/>
  <c r="AO38" i="153"/>
  <c r="AO45" i="153"/>
  <c r="AO39" i="153"/>
  <c r="AO44" i="153"/>
  <c r="AO43" i="153"/>
  <c r="AO40" i="153"/>
  <c r="AS42" i="153"/>
  <c r="AS38" i="153"/>
  <c r="AS45" i="153"/>
  <c r="AS39" i="153"/>
  <c r="AS44" i="153"/>
  <c r="AS43" i="153"/>
  <c r="AS40" i="153"/>
  <c r="AS41" i="153"/>
  <c r="AW6" i="153"/>
  <c r="Z8" i="153"/>
  <c r="W9" i="153"/>
  <c r="AA9" i="153"/>
  <c r="AB11" i="153"/>
  <c r="X11" i="153"/>
  <c r="Z11" i="153"/>
  <c r="Z13" i="153"/>
  <c r="AB13" i="153"/>
  <c r="X13" i="153"/>
  <c r="AB15" i="153"/>
  <c r="X15" i="153"/>
  <c r="Z17" i="153"/>
  <c r="AB17" i="153"/>
  <c r="X17" i="153"/>
  <c r="X18" i="153"/>
  <c r="AB19" i="153"/>
  <c r="X19" i="153"/>
  <c r="AA19" i="153"/>
  <c r="W19" i="153"/>
  <c r="AA21" i="153"/>
  <c r="AW25" i="153"/>
  <c r="X26" i="153"/>
  <c r="AB27" i="153"/>
  <c r="X27" i="153"/>
  <c r="AA27" i="153"/>
  <c r="W27" i="153"/>
  <c r="AA29" i="153"/>
  <c r="AW33" i="153"/>
  <c r="X34" i="153"/>
  <c r="AT38" i="153"/>
  <c r="Z6" i="153"/>
  <c r="AA7" i="153"/>
  <c r="AW8" i="153"/>
  <c r="Y6" i="153"/>
  <c r="AH45" i="153"/>
  <c r="AH39" i="153"/>
  <c r="AH44" i="153"/>
  <c r="AH43" i="153"/>
  <c r="AH40" i="153"/>
  <c r="AH41" i="153"/>
  <c r="AH42" i="153"/>
  <c r="AH38" i="153"/>
  <c r="AL45" i="153"/>
  <c r="AL39" i="153"/>
  <c r="AL44" i="153"/>
  <c r="AL43" i="153"/>
  <c r="AL40" i="153"/>
  <c r="AL41" i="153"/>
  <c r="AL42" i="153"/>
  <c r="AL38" i="153"/>
  <c r="AP45" i="153"/>
  <c r="AP39" i="153"/>
  <c r="AP44" i="153"/>
  <c r="AP43" i="153"/>
  <c r="AP40" i="153"/>
  <c r="AP41" i="153"/>
  <c r="AP42" i="153"/>
  <c r="AP38" i="153"/>
  <c r="AT45" i="153"/>
  <c r="AT39" i="153"/>
  <c r="AT44" i="153"/>
  <c r="AT43" i="153"/>
  <c r="AT40" i="153"/>
  <c r="AT41" i="153"/>
  <c r="W8" i="153"/>
  <c r="X9" i="153"/>
  <c r="AA10" i="153"/>
  <c r="Y10" i="153"/>
  <c r="AW10" i="153"/>
  <c r="Y12" i="153"/>
  <c r="AA12" i="153"/>
  <c r="W12" i="153"/>
  <c r="AW12" i="153"/>
  <c r="AA14" i="153"/>
  <c r="W14" i="153"/>
  <c r="Y14" i="153"/>
  <c r="AW14" i="153"/>
  <c r="Y16" i="153"/>
  <c r="AA16" i="153"/>
  <c r="W16" i="153"/>
  <c r="AW16" i="153"/>
  <c r="AB20" i="153"/>
  <c r="X20" i="153"/>
  <c r="AA22" i="153"/>
  <c r="W22" i="153"/>
  <c r="Z22" i="153"/>
  <c r="Y22" i="153"/>
  <c r="AW22" i="153"/>
  <c r="AW23" i="153"/>
  <c r="AB28" i="153"/>
  <c r="X28" i="153"/>
  <c r="AA30" i="153"/>
  <c r="W30" i="153"/>
  <c r="Z30" i="153"/>
  <c r="Y30" i="153"/>
  <c r="AW30" i="153"/>
  <c r="AW31" i="153"/>
  <c r="AA35" i="153"/>
  <c r="W35" i="153"/>
  <c r="AA36" i="153"/>
  <c r="W36" i="153"/>
  <c r="Z36" i="153"/>
  <c r="X36" i="153"/>
  <c r="AB36" i="153"/>
  <c r="AW36" i="153"/>
  <c r="AQ39" i="153"/>
  <c r="AI45" i="153"/>
  <c r="Z15" i="153"/>
  <c r="Z19" i="153"/>
  <c r="W20" i="153"/>
  <c r="AA20" i="153"/>
  <c r="X21" i="153"/>
  <c r="AB21" i="153"/>
  <c r="Z23" i="153"/>
  <c r="W24" i="153"/>
  <c r="AA24" i="153"/>
  <c r="X25" i="153"/>
  <c r="AB25" i="153"/>
  <c r="Z27" i="153"/>
  <c r="W28" i="153"/>
  <c r="AA28" i="153"/>
  <c r="X29" i="153"/>
  <c r="AB29" i="153"/>
  <c r="Z31" i="153"/>
  <c r="W32" i="153"/>
  <c r="AA32" i="153"/>
  <c r="X33" i="153"/>
  <c r="AB33" i="153"/>
  <c r="Z35" i="153"/>
  <c r="AA37" i="153"/>
  <c r="W37" i="153"/>
  <c r="Z37" i="153"/>
  <c r="Y37" i="153"/>
  <c r="AW37" i="153"/>
  <c r="AW20" i="153"/>
  <c r="AW24" i="153"/>
  <c r="AW28" i="153"/>
  <c r="AW32" i="153"/>
  <c r="AW35" i="153"/>
  <c r="X35" i="153"/>
  <c r="Y6" i="152"/>
  <c r="Y7" i="152"/>
  <c r="W9" i="152"/>
  <c r="Z12" i="152"/>
  <c r="AA13" i="152"/>
  <c r="X14" i="152"/>
  <c r="Z18" i="152"/>
  <c r="AB8" i="152"/>
  <c r="AB9" i="152"/>
  <c r="AB12" i="152"/>
  <c r="AA15" i="152"/>
  <c r="X16" i="152"/>
  <c r="AB20" i="152"/>
  <c r="Y22" i="152"/>
  <c r="W23" i="152"/>
  <c r="AB23" i="152"/>
  <c r="X6" i="152"/>
  <c r="Z8" i="152"/>
  <c r="Y8" i="152"/>
  <c r="Z9" i="152"/>
  <c r="X10" i="152"/>
  <c r="Z16" i="152"/>
  <c r="Y17" i="152"/>
  <c r="Y19" i="152"/>
  <c r="AA23" i="152"/>
  <c r="X24" i="152"/>
  <c r="Y27" i="152"/>
  <c r="AA31" i="152"/>
  <c r="W35" i="152"/>
  <c r="Z35" i="152"/>
  <c r="AB37" i="152"/>
  <c r="AJ43" i="152"/>
  <c r="X28" i="152"/>
  <c r="Z30" i="152"/>
  <c r="Y31" i="152"/>
  <c r="Y36" i="152"/>
  <c r="AV44" i="152"/>
  <c r="AO41" i="152"/>
  <c r="Z26" i="152"/>
  <c r="Z34" i="152"/>
  <c r="AL45" i="152"/>
  <c r="AL39" i="152"/>
  <c r="AL44" i="152"/>
  <c r="AL43" i="152"/>
  <c r="AL40" i="152"/>
  <c r="AL41" i="152"/>
  <c r="AL42" i="152"/>
  <c r="AL38" i="152"/>
  <c r="AP45" i="152"/>
  <c r="AP39" i="152"/>
  <c r="AP44" i="152"/>
  <c r="AP43" i="152"/>
  <c r="AP40" i="152"/>
  <c r="AP41" i="152"/>
  <c r="AP42" i="152"/>
  <c r="AP38" i="152"/>
  <c r="Z7" i="152"/>
  <c r="AA8" i="152"/>
  <c r="Y11" i="152"/>
  <c r="Y15" i="152"/>
  <c r="Y18" i="152"/>
  <c r="W19" i="152"/>
  <c r="Z19" i="152"/>
  <c r="AB22" i="152"/>
  <c r="X22" i="152"/>
  <c r="AA24" i="152"/>
  <c r="W24" i="152"/>
  <c r="Z24" i="152"/>
  <c r="Y24" i="152"/>
  <c r="Y26" i="152"/>
  <c r="W27" i="152"/>
  <c r="Z27" i="152"/>
  <c r="AB30" i="152"/>
  <c r="X30" i="152"/>
  <c r="AA32" i="152"/>
  <c r="W32" i="152"/>
  <c r="Z32" i="152"/>
  <c r="Y32" i="152"/>
  <c r="Y34" i="152"/>
  <c r="AJ40" i="152"/>
  <c r="AG42" i="152"/>
  <c r="AG38" i="152"/>
  <c r="AG45" i="152"/>
  <c r="AG39" i="152"/>
  <c r="AG44" i="152"/>
  <c r="AG43" i="152"/>
  <c r="AG40" i="152"/>
  <c r="AG41" i="152"/>
  <c r="AB21" i="152"/>
  <c r="X21" i="152"/>
  <c r="AA21" i="152"/>
  <c r="W21" i="152"/>
  <c r="Z21" i="152"/>
  <c r="AB29" i="152"/>
  <c r="X29" i="152"/>
  <c r="AA29" i="152"/>
  <c r="W29" i="152"/>
  <c r="Z29" i="152"/>
  <c r="AH45" i="152"/>
  <c r="AH39" i="152"/>
  <c r="AH44" i="152"/>
  <c r="AH43" i="152"/>
  <c r="AH40" i="152"/>
  <c r="AH41" i="152"/>
  <c r="AH42" i="152"/>
  <c r="AH38" i="152"/>
  <c r="AT45" i="152"/>
  <c r="AT39" i="152"/>
  <c r="AT44" i="152"/>
  <c r="AT43" i="152"/>
  <c r="AT40" i="152"/>
  <c r="AT41" i="152"/>
  <c r="W8" i="152"/>
  <c r="X9" i="152"/>
  <c r="Y13" i="152"/>
  <c r="Z6" i="152"/>
  <c r="AI44" i="152"/>
  <c r="AI43" i="152"/>
  <c r="AI40" i="152"/>
  <c r="AI41" i="152"/>
  <c r="AI42" i="152"/>
  <c r="AI38" i="152"/>
  <c r="AI39" i="152"/>
  <c r="AM44" i="152"/>
  <c r="AM43" i="152"/>
  <c r="AM40" i="152"/>
  <c r="AM41" i="152"/>
  <c r="AM42" i="152"/>
  <c r="AM38" i="152"/>
  <c r="AM39" i="152"/>
  <c r="AM45" i="152"/>
  <c r="AQ44" i="152"/>
  <c r="AQ43" i="152"/>
  <c r="AQ40" i="152"/>
  <c r="AQ41" i="152"/>
  <c r="AQ42" i="152"/>
  <c r="AQ38" i="152"/>
  <c r="AQ45" i="152"/>
  <c r="AU44" i="152"/>
  <c r="AU43" i="152"/>
  <c r="AU40" i="152"/>
  <c r="AU41" i="152"/>
  <c r="AU42" i="152"/>
  <c r="AU38" i="152"/>
  <c r="AU45" i="152"/>
  <c r="AU39" i="152"/>
  <c r="W7" i="152"/>
  <c r="AA7" i="152"/>
  <c r="X8" i="152"/>
  <c r="Y9" i="152"/>
  <c r="Z11" i="152"/>
  <c r="AB11" i="152"/>
  <c r="X11" i="152"/>
  <c r="AB13" i="152"/>
  <c r="X13" i="152"/>
  <c r="Z13" i="152"/>
  <c r="Z15" i="152"/>
  <c r="AB15" i="152"/>
  <c r="X15" i="152"/>
  <c r="AB17" i="152"/>
  <c r="X17" i="152"/>
  <c r="Z17" i="152"/>
  <c r="AA19" i="152"/>
  <c r="Z23" i="152"/>
  <c r="AB25" i="152"/>
  <c r="X25" i="152"/>
  <c r="AA25" i="152"/>
  <c r="W25" i="152"/>
  <c r="Z25" i="152"/>
  <c r="AA27" i="152"/>
  <c r="AB33" i="152"/>
  <c r="X33" i="152"/>
  <c r="AA33" i="152"/>
  <c r="W33" i="152"/>
  <c r="Z33" i="152"/>
  <c r="AT38" i="152"/>
  <c r="AT42" i="152"/>
  <c r="AB6" i="152"/>
  <c r="AK42" i="152"/>
  <c r="AK38" i="152"/>
  <c r="AK45" i="152"/>
  <c r="AK39" i="152"/>
  <c r="AK44" i="152"/>
  <c r="AK43" i="152"/>
  <c r="AK40" i="152"/>
  <c r="AK41" i="152"/>
  <c r="AO42" i="152"/>
  <c r="AO38" i="152"/>
  <c r="AO45" i="152"/>
  <c r="AO39" i="152"/>
  <c r="AO44" i="152"/>
  <c r="AO43" i="152"/>
  <c r="AO40" i="152"/>
  <c r="AS42" i="152"/>
  <c r="AS38" i="152"/>
  <c r="AS45" i="152"/>
  <c r="AS39" i="152"/>
  <c r="AS44" i="152"/>
  <c r="AS43" i="152"/>
  <c r="AS40" i="152"/>
  <c r="AS41" i="152"/>
  <c r="AW6" i="152"/>
  <c r="W6" i="152"/>
  <c r="AA6" i="152"/>
  <c r="AE44" i="152"/>
  <c r="AE43" i="152"/>
  <c r="AE40" i="152"/>
  <c r="AE41" i="152"/>
  <c r="AE42" i="152"/>
  <c r="AE45" i="152"/>
  <c r="AJ41" i="152"/>
  <c r="AJ42" i="152"/>
  <c r="AJ38" i="152"/>
  <c r="AJ45" i="152"/>
  <c r="AJ39" i="152"/>
  <c r="AJ44" i="152"/>
  <c r="AN41" i="152"/>
  <c r="AN42" i="152"/>
  <c r="AN38" i="152"/>
  <c r="AN45" i="152"/>
  <c r="AN39" i="152"/>
  <c r="AN44" i="152"/>
  <c r="AN43" i="152"/>
  <c r="AN40" i="152"/>
  <c r="AR41" i="152"/>
  <c r="AR42" i="152"/>
  <c r="AR38" i="152"/>
  <c r="AR45" i="152"/>
  <c r="AR39" i="152"/>
  <c r="AR44" i="152"/>
  <c r="AR43" i="152"/>
  <c r="AR40" i="152"/>
  <c r="AV41" i="152"/>
  <c r="AV42" i="152"/>
  <c r="AV38" i="152"/>
  <c r="AV45" i="152"/>
  <c r="AV39" i="152"/>
  <c r="AV43" i="152"/>
  <c r="AV40" i="152"/>
  <c r="X7" i="152"/>
  <c r="Y10" i="152"/>
  <c r="AA10" i="152"/>
  <c r="W10" i="152"/>
  <c r="AA12" i="152"/>
  <c r="W12" i="152"/>
  <c r="Y12" i="152"/>
  <c r="Y14" i="152"/>
  <c r="AA14" i="152"/>
  <c r="W14" i="152"/>
  <c r="AA16" i="152"/>
  <c r="W16" i="152"/>
  <c r="Y16" i="152"/>
  <c r="AB18" i="152"/>
  <c r="X18" i="152"/>
  <c r="AA20" i="152"/>
  <c r="W20" i="152"/>
  <c r="Z20" i="152"/>
  <c r="Y20" i="152"/>
  <c r="AB26" i="152"/>
  <c r="X26" i="152"/>
  <c r="AA28" i="152"/>
  <c r="W28" i="152"/>
  <c r="Z28" i="152"/>
  <c r="Y28" i="152"/>
  <c r="AB34" i="152"/>
  <c r="X34" i="152"/>
  <c r="AA36" i="152"/>
  <c r="W36" i="152"/>
  <c r="Z36" i="152"/>
  <c r="X36" i="152"/>
  <c r="AB36" i="152"/>
  <c r="AQ39" i="152"/>
  <c r="AI45" i="152"/>
  <c r="W18" i="152"/>
  <c r="AA18" i="152"/>
  <c r="X19" i="152"/>
  <c r="AB19" i="152"/>
  <c r="W22" i="152"/>
  <c r="AA22" i="152"/>
  <c r="X23" i="152"/>
  <c r="W26" i="152"/>
  <c r="AA26" i="152"/>
  <c r="X27" i="152"/>
  <c r="AB27" i="152"/>
  <c r="W30" i="152"/>
  <c r="AA30" i="152"/>
  <c r="X31" i="152"/>
  <c r="AB31" i="152"/>
  <c r="W34" i="152"/>
  <c r="AA34" i="152"/>
  <c r="X35" i="152"/>
  <c r="AA37" i="152"/>
  <c r="W37" i="152"/>
  <c r="Z37" i="152"/>
  <c r="Y37" i="152"/>
  <c r="AA35" i="152"/>
  <c r="AD29" i="152" l="1"/>
  <c r="AD37" i="153"/>
  <c r="AD37" i="154"/>
  <c r="AC30" i="155"/>
  <c r="V30" i="155" s="1"/>
  <c r="AD37" i="155"/>
  <c r="AD26" i="155"/>
  <c r="AC37" i="154"/>
  <c r="V37" i="154" s="1"/>
  <c r="AD32" i="152"/>
  <c r="AD14" i="153"/>
  <c r="AI48" i="155"/>
  <c r="AC9" i="155"/>
  <c r="V9" i="155" s="1"/>
  <c r="AD10" i="155"/>
  <c r="AC18" i="154"/>
  <c r="V18" i="154" s="1"/>
  <c r="AC16" i="153"/>
  <c r="V16" i="153" s="1"/>
  <c r="AC12" i="153"/>
  <c r="V12" i="153" s="1"/>
  <c r="AD16" i="153"/>
  <c r="AC14" i="153"/>
  <c r="V14" i="153" s="1"/>
  <c r="AC10" i="153"/>
  <c r="V10" i="153" s="1"/>
  <c r="AD8" i="153"/>
  <c r="AD22" i="155"/>
  <c r="AC20" i="155"/>
  <c r="V20" i="155" s="1"/>
  <c r="AD11" i="155"/>
  <c r="AC10" i="155"/>
  <c r="V10" i="155" s="1"/>
  <c r="AD9" i="155"/>
  <c r="AD18" i="154"/>
  <c r="AD8" i="154"/>
  <c r="AC16" i="152"/>
  <c r="V16" i="152" s="1"/>
  <c r="AC37" i="155"/>
  <c r="V37" i="155" s="1"/>
  <c r="AD30" i="155"/>
  <c r="AC34" i="154"/>
  <c r="V34" i="154" s="1"/>
  <c r="AD26" i="154"/>
  <c r="AD34" i="154"/>
  <c r="AI48" i="153"/>
  <c r="AD30" i="153"/>
  <c r="AC22" i="153"/>
  <c r="V22" i="153" s="1"/>
  <c r="AB40" i="153"/>
  <c r="AA42" i="155"/>
  <c r="AB44" i="153"/>
  <c r="AC14" i="152"/>
  <c r="V14" i="152" s="1"/>
  <c r="AD12" i="152"/>
  <c r="AB45" i="154"/>
  <c r="AI48" i="154"/>
  <c r="Z43" i="154"/>
  <c r="AC35" i="155"/>
  <c r="V35" i="155" s="1"/>
  <c r="AD35" i="155"/>
  <c r="AD29" i="155"/>
  <c r="AC29" i="155"/>
  <c r="V29" i="155" s="1"/>
  <c r="AC32" i="155"/>
  <c r="V32" i="155" s="1"/>
  <c r="AD32" i="155"/>
  <c r="F38" i="155" a="1"/>
  <c r="AC34" i="155"/>
  <c r="V34" i="155" s="1"/>
  <c r="W38" i="155"/>
  <c r="W43" i="155"/>
  <c r="AA40" i="155"/>
  <c r="AD25" i="155"/>
  <c r="AC25" i="155"/>
  <c r="V25" i="155" s="1"/>
  <c r="AC18" i="155"/>
  <c r="V18" i="155" s="1"/>
  <c r="AD18" i="155"/>
  <c r="AC16" i="155"/>
  <c r="V16" i="155" s="1"/>
  <c r="AD16" i="155"/>
  <c r="AD13" i="155"/>
  <c r="AC13" i="155"/>
  <c r="V13" i="155" s="1"/>
  <c r="AD31" i="155"/>
  <c r="AC31" i="155"/>
  <c r="V31" i="155" s="1"/>
  <c r="Z44" i="155"/>
  <c r="Z43" i="155"/>
  <c r="Z41" i="155"/>
  <c r="Z42" i="155"/>
  <c r="Z38" i="155"/>
  <c r="Z40" i="155"/>
  <c r="Z45" i="155"/>
  <c r="AD20" i="155"/>
  <c r="AA41" i="155"/>
  <c r="AA45" i="155"/>
  <c r="AC24" i="155"/>
  <c r="V24" i="155" s="1"/>
  <c r="AD24" i="155"/>
  <c r="AC12" i="155"/>
  <c r="V12" i="155" s="1"/>
  <c r="AD12" i="155"/>
  <c r="AD27" i="155"/>
  <c r="AC27" i="155"/>
  <c r="V27" i="155" s="1"/>
  <c r="AD21" i="155"/>
  <c r="AC21" i="155"/>
  <c r="V21" i="155" s="1"/>
  <c r="AD17" i="155"/>
  <c r="AC17" i="155"/>
  <c r="V17" i="155" s="1"/>
  <c r="AD15" i="155"/>
  <c r="AC15" i="155"/>
  <c r="V15" i="155" s="1"/>
  <c r="AW45" i="155"/>
  <c r="AW44" i="155"/>
  <c r="AW43" i="155"/>
  <c r="AB45" i="155"/>
  <c r="AB40" i="155"/>
  <c r="AB44" i="155"/>
  <c r="AB43" i="155"/>
  <c r="AB41" i="155"/>
  <c r="AB42" i="155"/>
  <c r="AB38" i="155"/>
  <c r="AC26" i="155"/>
  <c r="V26" i="155" s="1"/>
  <c r="AC22" i="155"/>
  <c r="V22" i="155" s="1"/>
  <c r="AC11" i="155"/>
  <c r="V11" i="155" s="1"/>
  <c r="AA43" i="155"/>
  <c r="AA38" i="155"/>
  <c r="AC14" i="155"/>
  <c r="V14" i="155" s="1"/>
  <c r="AD14" i="155"/>
  <c r="AD23" i="155"/>
  <c r="AC23" i="155"/>
  <c r="V23" i="155" s="1"/>
  <c r="AC7" i="155"/>
  <c r="V7" i="155" s="1"/>
  <c r="AD7" i="155"/>
  <c r="AC28" i="155"/>
  <c r="V28" i="155" s="1"/>
  <c r="AD28" i="155"/>
  <c r="AD33" i="155"/>
  <c r="AC33" i="155"/>
  <c r="V33" i="155" s="1"/>
  <c r="AD36" i="155"/>
  <c r="AC36" i="155"/>
  <c r="V36" i="155" s="1"/>
  <c r="AD19" i="155"/>
  <c r="AC19" i="155"/>
  <c r="V19" i="155" s="1"/>
  <c r="X43" i="155"/>
  <c r="X38" i="155"/>
  <c r="AD6" i="155"/>
  <c r="AC6" i="155"/>
  <c r="V6" i="155" s="1"/>
  <c r="Y45" i="155"/>
  <c r="Y40" i="155"/>
  <c r="Y44" i="155"/>
  <c r="Y43" i="155"/>
  <c r="Y41" i="155"/>
  <c r="Y42" i="155"/>
  <c r="AD8" i="155"/>
  <c r="AC8" i="155"/>
  <c r="V8" i="155" s="1"/>
  <c r="AA44" i="155"/>
  <c r="AD30" i="154"/>
  <c r="AC30" i="154"/>
  <c r="V30" i="154" s="1"/>
  <c r="AC28" i="154"/>
  <c r="V28" i="154" s="1"/>
  <c r="AD28" i="154"/>
  <c r="AD15" i="154"/>
  <c r="AC15" i="154"/>
  <c r="V15" i="154" s="1"/>
  <c r="AC8" i="154"/>
  <c r="V8" i="154" s="1"/>
  <c r="W38" i="154"/>
  <c r="W43" i="154"/>
  <c r="Z44" i="154"/>
  <c r="AD33" i="154"/>
  <c r="AC33" i="154"/>
  <c r="V33" i="154" s="1"/>
  <c r="AD36" i="154"/>
  <c r="AC36" i="154"/>
  <c r="V36" i="154" s="1"/>
  <c r="AD23" i="154"/>
  <c r="AC23" i="154"/>
  <c r="V23" i="154" s="1"/>
  <c r="AC10" i="154"/>
  <c r="V10" i="154" s="1"/>
  <c r="AD10" i="154"/>
  <c r="AW45" i="154"/>
  <c r="AW44" i="154"/>
  <c r="AW43" i="154"/>
  <c r="X43" i="154"/>
  <c r="X38" i="154"/>
  <c r="AC6" i="154"/>
  <c r="V6" i="154" s="1"/>
  <c r="AD6" i="154"/>
  <c r="AC26" i="154"/>
  <c r="V26" i="154" s="1"/>
  <c r="AD19" i="154"/>
  <c r="AC19" i="154"/>
  <c r="V19" i="154" s="1"/>
  <c r="Z42" i="154"/>
  <c r="AB38" i="154"/>
  <c r="AB44" i="154"/>
  <c r="AD21" i="154"/>
  <c r="AC21" i="154"/>
  <c r="V21" i="154" s="1"/>
  <c r="AD17" i="154"/>
  <c r="AC17" i="154"/>
  <c r="V17" i="154" s="1"/>
  <c r="Z38" i="154"/>
  <c r="AB43" i="154"/>
  <c r="AC35" i="154"/>
  <c r="V35" i="154" s="1"/>
  <c r="AD35" i="154"/>
  <c r="AD29" i="154"/>
  <c r="AC29" i="154"/>
  <c r="V29" i="154" s="1"/>
  <c r="AC32" i="154"/>
  <c r="V32" i="154" s="1"/>
  <c r="AD32" i="154"/>
  <c r="AC24" i="154"/>
  <c r="V24" i="154" s="1"/>
  <c r="AD24" i="154"/>
  <c r="AD31" i="154"/>
  <c r="AC31" i="154"/>
  <c r="V31" i="154" s="1"/>
  <c r="AC20" i="154"/>
  <c r="V20" i="154" s="1"/>
  <c r="AD20" i="154"/>
  <c r="AC14" i="154"/>
  <c r="V14" i="154" s="1"/>
  <c r="AD14" i="154"/>
  <c r="AC12" i="154"/>
  <c r="V12" i="154" s="1"/>
  <c r="AD12" i="154"/>
  <c r="Z45" i="154"/>
  <c r="Z41" i="154"/>
  <c r="AB42" i="154"/>
  <c r="AB40" i="154"/>
  <c r="AC9" i="154"/>
  <c r="V9" i="154" s="1"/>
  <c r="AD9" i="154"/>
  <c r="Y45" i="154"/>
  <c r="Y40" i="154"/>
  <c r="Y44" i="154"/>
  <c r="Y43" i="154"/>
  <c r="Y41" i="154"/>
  <c r="Y42" i="154"/>
  <c r="AD11" i="154"/>
  <c r="AC11" i="154"/>
  <c r="V11" i="154" s="1"/>
  <c r="AD25" i="154"/>
  <c r="AC25" i="154"/>
  <c r="V25" i="154" s="1"/>
  <c r="AD22" i="154"/>
  <c r="AC22" i="154"/>
  <c r="V22" i="154" s="1"/>
  <c r="F38" i="154" a="1"/>
  <c r="AD27" i="154"/>
  <c r="AC27" i="154"/>
  <c r="V27" i="154" s="1"/>
  <c r="AC16" i="154"/>
  <c r="V16" i="154" s="1"/>
  <c r="AD16" i="154"/>
  <c r="AD13" i="154"/>
  <c r="AC13" i="154"/>
  <c r="V13" i="154" s="1"/>
  <c r="AD7" i="154"/>
  <c r="AC7" i="154"/>
  <c r="V7" i="154" s="1"/>
  <c r="AA42" i="154"/>
  <c r="AA38" i="154"/>
  <c r="AA45" i="154"/>
  <c r="AA40" i="154"/>
  <c r="AA44" i="154"/>
  <c r="AA43" i="154"/>
  <c r="AA41" i="154"/>
  <c r="Z40" i="154"/>
  <c r="AB41" i="154"/>
  <c r="AD36" i="153"/>
  <c r="AC36" i="153"/>
  <c r="V36" i="153" s="1"/>
  <c r="AD15" i="153"/>
  <c r="AC15" i="153"/>
  <c r="V15" i="153" s="1"/>
  <c r="AC32" i="153"/>
  <c r="V32" i="153" s="1"/>
  <c r="AD32" i="153"/>
  <c r="AC35" i="153"/>
  <c r="V35" i="153" s="1"/>
  <c r="AD35" i="153"/>
  <c r="AD29" i="153"/>
  <c r="AC29" i="153"/>
  <c r="V29" i="153" s="1"/>
  <c r="AD9" i="153"/>
  <c r="AC9" i="153"/>
  <c r="V9" i="153" s="1"/>
  <c r="Y45" i="153"/>
  <c r="Y40" i="153"/>
  <c r="Y44" i="153"/>
  <c r="Y43" i="153"/>
  <c r="Y41" i="153"/>
  <c r="Y42" i="153"/>
  <c r="AD26" i="153"/>
  <c r="AC26" i="153"/>
  <c r="V26" i="153" s="1"/>
  <c r="AD17" i="153"/>
  <c r="AC17" i="153"/>
  <c r="V17" i="153" s="1"/>
  <c r="F38" i="153" a="1"/>
  <c r="AA42" i="153"/>
  <c r="AA38" i="153"/>
  <c r="AA45" i="153"/>
  <c r="AA40" i="153"/>
  <c r="AA44" i="153"/>
  <c r="AA43" i="153"/>
  <c r="AA41" i="153"/>
  <c r="AD7" i="153"/>
  <c r="AC7" i="153"/>
  <c r="V7" i="153" s="1"/>
  <c r="AD22" i="153"/>
  <c r="AD12" i="153"/>
  <c r="AB41" i="153"/>
  <c r="AB45" i="153"/>
  <c r="AD33" i="153"/>
  <c r="AC33" i="153"/>
  <c r="V33" i="153" s="1"/>
  <c r="AC28" i="153"/>
  <c r="V28" i="153" s="1"/>
  <c r="AD28" i="153"/>
  <c r="AD18" i="153"/>
  <c r="AC18" i="153"/>
  <c r="V18" i="153" s="1"/>
  <c r="W38" i="153"/>
  <c r="W43" i="153"/>
  <c r="AB42" i="153"/>
  <c r="AC37" i="153"/>
  <c r="V37" i="153" s="1"/>
  <c r="AD25" i="153"/>
  <c r="AC25" i="153"/>
  <c r="V25" i="153" s="1"/>
  <c r="AD34" i="153"/>
  <c r="AC34" i="153"/>
  <c r="V34" i="153" s="1"/>
  <c r="AD19" i="153"/>
  <c r="AC19" i="153"/>
  <c r="V19" i="153" s="1"/>
  <c r="AD13" i="153"/>
  <c r="AC13" i="153"/>
  <c r="V13" i="153" s="1"/>
  <c r="AD11" i="153"/>
  <c r="AC11" i="153"/>
  <c r="V11" i="153" s="1"/>
  <c r="AC24" i="153"/>
  <c r="V24" i="153" s="1"/>
  <c r="AD24" i="153"/>
  <c r="AC8" i="153"/>
  <c r="V8" i="153" s="1"/>
  <c r="AC30" i="153"/>
  <c r="V30" i="153" s="1"/>
  <c r="AD23" i="153"/>
  <c r="AC23" i="153"/>
  <c r="V23" i="153" s="1"/>
  <c r="AB43" i="153"/>
  <c r="AD10" i="153"/>
  <c r="AC20" i="153"/>
  <c r="V20" i="153" s="1"/>
  <c r="AD20" i="153"/>
  <c r="Z44" i="153"/>
  <c r="Z43" i="153"/>
  <c r="Z41" i="153"/>
  <c r="Z42" i="153"/>
  <c r="Z38" i="153"/>
  <c r="Z40" i="153"/>
  <c r="Z45" i="153"/>
  <c r="AD31" i="153"/>
  <c r="AC31" i="153"/>
  <c r="V31" i="153" s="1"/>
  <c r="AD21" i="153"/>
  <c r="AC21" i="153"/>
  <c r="V21" i="153" s="1"/>
  <c r="AD27" i="153"/>
  <c r="AC27" i="153"/>
  <c r="V27" i="153" s="1"/>
  <c r="AW45" i="153"/>
  <c r="AW44" i="153"/>
  <c r="AW43" i="153"/>
  <c r="X43" i="153"/>
  <c r="X38" i="153"/>
  <c r="AC6" i="153"/>
  <c r="V6" i="153" s="1"/>
  <c r="AD6" i="153"/>
  <c r="AB38" i="153"/>
  <c r="AD20" i="152"/>
  <c r="AI48" i="152"/>
  <c r="AC20" i="152"/>
  <c r="V20" i="152" s="1"/>
  <c r="AD16" i="152"/>
  <c r="AC12" i="152"/>
  <c r="V12" i="152" s="1"/>
  <c r="AC10" i="152"/>
  <c r="V10" i="152" s="1"/>
  <c r="AD24" i="152"/>
  <c r="AD28" i="152"/>
  <c r="AC32" i="152"/>
  <c r="V32" i="152" s="1"/>
  <c r="AC37" i="152"/>
  <c r="V37" i="152" s="1"/>
  <c r="Y45" i="152"/>
  <c r="AC24" i="152"/>
  <c r="V24" i="152" s="1"/>
  <c r="AD31" i="152"/>
  <c r="AC31" i="152"/>
  <c r="V31" i="152" s="1"/>
  <c r="AD23" i="152"/>
  <c r="AC23" i="152"/>
  <c r="V23" i="152" s="1"/>
  <c r="F38" i="152" a="1"/>
  <c r="Y43" i="152"/>
  <c r="AC7" i="152"/>
  <c r="V7" i="152" s="1"/>
  <c r="AD7" i="152"/>
  <c r="AC28" i="152"/>
  <c r="V28" i="152" s="1"/>
  <c r="AC22" i="152"/>
  <c r="V22" i="152" s="1"/>
  <c r="AD22" i="152"/>
  <c r="AD14" i="152"/>
  <c r="AD10" i="152"/>
  <c r="Y44" i="152"/>
  <c r="AD37" i="152"/>
  <c r="AD35" i="152"/>
  <c r="AC35" i="152"/>
  <c r="V35" i="152" s="1"/>
  <c r="AD27" i="152"/>
  <c r="AC27" i="152"/>
  <c r="V27" i="152" s="1"/>
  <c r="AD19" i="152"/>
  <c r="AC19" i="152"/>
  <c r="V19" i="152" s="1"/>
  <c r="X38" i="152"/>
  <c r="AD13" i="152"/>
  <c r="AC13" i="152"/>
  <c r="V13" i="152" s="1"/>
  <c r="Z44" i="152"/>
  <c r="Z43" i="152"/>
  <c r="Z41" i="152"/>
  <c r="Z42" i="152"/>
  <c r="Z38" i="152"/>
  <c r="Z40" i="152"/>
  <c r="Z45" i="152"/>
  <c r="AA42" i="152"/>
  <c r="AA38" i="152"/>
  <c r="AA45" i="152"/>
  <c r="AA40" i="152"/>
  <c r="AA44" i="152"/>
  <c r="AA43" i="152"/>
  <c r="AA41" i="152"/>
  <c r="X43" i="152"/>
  <c r="W38" i="152"/>
  <c r="W43" i="152"/>
  <c r="AD17" i="152"/>
  <c r="AC17" i="152"/>
  <c r="V17" i="152" s="1"/>
  <c r="AD11" i="152"/>
  <c r="AC11" i="152"/>
  <c r="V11" i="152" s="1"/>
  <c r="AC8" i="152"/>
  <c r="V8" i="152" s="1"/>
  <c r="AD8" i="152"/>
  <c r="AD21" i="152"/>
  <c r="AC21" i="152"/>
  <c r="V21" i="152" s="1"/>
  <c r="AC30" i="152"/>
  <c r="V30" i="152" s="1"/>
  <c r="AD30" i="152"/>
  <c r="Y42" i="152"/>
  <c r="Y40" i="152"/>
  <c r="AD15" i="152"/>
  <c r="AC15" i="152"/>
  <c r="V15" i="152" s="1"/>
  <c r="AD36" i="152"/>
  <c r="AC36" i="152"/>
  <c r="V36" i="152" s="1"/>
  <c r="AC34" i="152"/>
  <c r="V34" i="152" s="1"/>
  <c r="AD34" i="152"/>
  <c r="AC26" i="152"/>
  <c r="V26" i="152" s="1"/>
  <c r="AD26" i="152"/>
  <c r="AC18" i="152"/>
  <c r="V18" i="152" s="1"/>
  <c r="AD18" i="152"/>
  <c r="AW45" i="152"/>
  <c r="AW44" i="152"/>
  <c r="AW43" i="152"/>
  <c r="AB45" i="152"/>
  <c r="AB40" i="152"/>
  <c r="AB44" i="152"/>
  <c r="AB43" i="152"/>
  <c r="AB41" i="152"/>
  <c r="AB42" i="152"/>
  <c r="AB38" i="152"/>
  <c r="AD33" i="152"/>
  <c r="AC33" i="152"/>
  <c r="V33" i="152" s="1"/>
  <c r="AD25" i="152"/>
  <c r="AC25" i="152"/>
  <c r="V25" i="152" s="1"/>
  <c r="AD9" i="152"/>
  <c r="AC9" i="152"/>
  <c r="V9" i="152" s="1"/>
  <c r="AC6" i="152"/>
  <c r="V6" i="152" s="1"/>
  <c r="AC29" i="152"/>
  <c r="V29" i="152" s="1"/>
  <c r="AD6" i="152"/>
  <c r="Y41" i="152"/>
  <c r="AF45" i="148"/>
  <c r="AF44" i="148"/>
  <c r="CB43" i="148"/>
  <c r="CA43" i="148"/>
  <c r="BZ43" i="148"/>
  <c r="BY43" i="148"/>
  <c r="BX43" i="148"/>
  <c r="BW43" i="148"/>
  <c r="BV43" i="148"/>
  <c r="BU43" i="148"/>
  <c r="BT43" i="148"/>
  <c r="BS43" i="148"/>
  <c r="BR43" i="148"/>
  <c r="BQ43" i="148"/>
  <c r="BP43" i="148"/>
  <c r="BO43" i="148"/>
  <c r="BN43" i="148"/>
  <c r="BM43" i="148"/>
  <c r="BL43" i="148"/>
  <c r="BK43" i="148"/>
  <c r="BJ43" i="148"/>
  <c r="BI43" i="148"/>
  <c r="BH43" i="148"/>
  <c r="BG43" i="148"/>
  <c r="BF43" i="148"/>
  <c r="BE43" i="148"/>
  <c r="BD43" i="148"/>
  <c r="BC43" i="148"/>
  <c r="BB43" i="148"/>
  <c r="BA43" i="148"/>
  <c r="AZ43" i="148"/>
  <c r="AY43" i="148"/>
  <c r="AX43" i="148"/>
  <c r="AF43" i="148"/>
  <c r="AF42" i="148"/>
  <c r="AF41" i="148"/>
  <c r="AF40" i="148"/>
  <c r="AV37" i="148"/>
  <c r="AU37" i="148"/>
  <c r="AT37" i="148"/>
  <c r="AS37" i="148"/>
  <c r="AR37" i="148"/>
  <c r="AQ37" i="148"/>
  <c r="AP37" i="148"/>
  <c r="AO37" i="148"/>
  <c r="AN37" i="148"/>
  <c r="AM37" i="148"/>
  <c r="AL37" i="148"/>
  <c r="AK37" i="148"/>
  <c r="AJ37" i="148"/>
  <c r="AI37" i="148"/>
  <c r="AH37" i="148"/>
  <c r="AG37" i="148"/>
  <c r="AE37" i="148"/>
  <c r="AV36" i="148"/>
  <c r="AU36" i="148"/>
  <c r="AT36" i="148"/>
  <c r="AS36" i="148"/>
  <c r="AR36" i="148"/>
  <c r="AQ36" i="148"/>
  <c r="AP36" i="148"/>
  <c r="AO36" i="148"/>
  <c r="AN36" i="148"/>
  <c r="AM36" i="148"/>
  <c r="AL36" i="148"/>
  <c r="AK36" i="148"/>
  <c r="AJ36" i="148"/>
  <c r="AI36" i="148"/>
  <c r="AH36" i="148"/>
  <c r="AG36" i="148"/>
  <c r="AE36" i="148"/>
  <c r="AV35" i="148"/>
  <c r="AU35" i="148"/>
  <c r="AT35" i="148"/>
  <c r="AS35" i="148"/>
  <c r="AR35" i="148"/>
  <c r="AQ35" i="148"/>
  <c r="AP35" i="148"/>
  <c r="AO35" i="148"/>
  <c r="AN35" i="148"/>
  <c r="AM35" i="148"/>
  <c r="AL35" i="148"/>
  <c r="AK35" i="148"/>
  <c r="AJ35" i="148"/>
  <c r="AI35" i="148"/>
  <c r="AH35" i="148"/>
  <c r="AG35" i="148"/>
  <c r="AE35" i="148"/>
  <c r="AV34" i="148"/>
  <c r="AU34" i="148"/>
  <c r="AT34" i="148"/>
  <c r="AS34" i="148"/>
  <c r="AR34" i="148"/>
  <c r="AQ34" i="148"/>
  <c r="AP34" i="148"/>
  <c r="AO34" i="148"/>
  <c r="AN34" i="148"/>
  <c r="AM34" i="148"/>
  <c r="AL34" i="148"/>
  <c r="AK34" i="148"/>
  <c r="AJ34" i="148"/>
  <c r="AI34" i="148"/>
  <c r="AH34" i="148"/>
  <c r="AG34" i="148"/>
  <c r="AE34" i="148"/>
  <c r="AV33" i="148"/>
  <c r="AU33" i="148"/>
  <c r="AT33" i="148"/>
  <c r="AS33" i="148"/>
  <c r="AR33" i="148"/>
  <c r="AQ33" i="148"/>
  <c r="AP33" i="148"/>
  <c r="AO33" i="148"/>
  <c r="AN33" i="148"/>
  <c r="AM33" i="148"/>
  <c r="AL33" i="148"/>
  <c r="AK33" i="148"/>
  <c r="AJ33" i="148"/>
  <c r="AI33" i="148"/>
  <c r="AH33" i="148"/>
  <c r="AG33" i="148"/>
  <c r="AE33" i="148"/>
  <c r="AV32" i="148"/>
  <c r="AU32" i="148"/>
  <c r="AT32" i="148"/>
  <c r="AS32" i="148"/>
  <c r="AR32" i="148"/>
  <c r="AQ32" i="148"/>
  <c r="AP32" i="148"/>
  <c r="AO32" i="148"/>
  <c r="AN32" i="148"/>
  <c r="AM32" i="148"/>
  <c r="AL32" i="148"/>
  <c r="AK32" i="148"/>
  <c r="AJ32" i="148"/>
  <c r="AI32" i="148"/>
  <c r="AH32" i="148"/>
  <c r="AG32" i="148"/>
  <c r="AE32" i="148"/>
  <c r="AV31" i="148"/>
  <c r="AU31" i="148"/>
  <c r="AT31" i="148"/>
  <c r="AS31" i="148"/>
  <c r="AR31" i="148"/>
  <c r="AQ31" i="148"/>
  <c r="AP31" i="148"/>
  <c r="AO31" i="148"/>
  <c r="AN31" i="148"/>
  <c r="AM31" i="148"/>
  <c r="AL31" i="148"/>
  <c r="AK31" i="148"/>
  <c r="AJ31" i="148"/>
  <c r="AI31" i="148"/>
  <c r="AH31" i="148"/>
  <c r="AG31" i="148"/>
  <c r="AE31" i="148"/>
  <c r="AV30" i="148"/>
  <c r="AU30" i="148"/>
  <c r="AT30" i="148"/>
  <c r="AS30" i="148"/>
  <c r="AR30" i="148"/>
  <c r="AQ30" i="148"/>
  <c r="AP30" i="148"/>
  <c r="AO30" i="148"/>
  <c r="AN30" i="148"/>
  <c r="AM30" i="148"/>
  <c r="AL30" i="148"/>
  <c r="AK30" i="148"/>
  <c r="AJ30" i="148"/>
  <c r="AI30" i="148"/>
  <c r="AH30" i="148"/>
  <c r="AG30" i="148"/>
  <c r="AE30" i="148"/>
  <c r="AV29" i="148"/>
  <c r="AU29" i="148"/>
  <c r="AT29" i="148"/>
  <c r="AS29" i="148"/>
  <c r="AR29" i="148"/>
  <c r="AQ29" i="148"/>
  <c r="AP29" i="148"/>
  <c r="AO29" i="148"/>
  <c r="AN29" i="148"/>
  <c r="AM29" i="148"/>
  <c r="AL29" i="148"/>
  <c r="AK29" i="148"/>
  <c r="AJ29" i="148"/>
  <c r="AI29" i="148"/>
  <c r="AH29" i="148"/>
  <c r="AG29" i="148"/>
  <c r="AE29" i="148"/>
  <c r="AV28" i="148"/>
  <c r="AU28" i="148"/>
  <c r="AT28" i="148"/>
  <c r="AS28" i="148"/>
  <c r="AR28" i="148"/>
  <c r="AQ28" i="148"/>
  <c r="AP28" i="148"/>
  <c r="AO28" i="148"/>
  <c r="AN28" i="148"/>
  <c r="AM28" i="148"/>
  <c r="AL28" i="148"/>
  <c r="AK28" i="148"/>
  <c r="AJ28" i="148"/>
  <c r="AI28" i="148"/>
  <c r="AH28" i="148"/>
  <c r="AG28" i="148"/>
  <c r="AE28" i="148"/>
  <c r="AV27" i="148"/>
  <c r="AU27" i="148"/>
  <c r="AT27" i="148"/>
  <c r="AS27" i="148"/>
  <c r="AR27" i="148"/>
  <c r="AQ27" i="148"/>
  <c r="AP27" i="148"/>
  <c r="AO27" i="148"/>
  <c r="AN27" i="148"/>
  <c r="AM27" i="148"/>
  <c r="AL27" i="148"/>
  <c r="AK27" i="148"/>
  <c r="AJ27" i="148"/>
  <c r="AI27" i="148"/>
  <c r="AH27" i="148"/>
  <c r="AG27" i="148"/>
  <c r="AE27" i="148"/>
  <c r="AV26" i="148"/>
  <c r="AU26" i="148"/>
  <c r="AT26" i="148"/>
  <c r="AS26" i="148"/>
  <c r="AR26" i="148"/>
  <c r="AQ26" i="148"/>
  <c r="AP26" i="148"/>
  <c r="AO26" i="148"/>
  <c r="AN26" i="148"/>
  <c r="AM26" i="148"/>
  <c r="AL26" i="148"/>
  <c r="AK26" i="148"/>
  <c r="AJ26" i="148"/>
  <c r="AI26" i="148"/>
  <c r="AH26" i="148"/>
  <c r="AG26" i="148"/>
  <c r="AE26" i="148"/>
  <c r="AV25" i="148"/>
  <c r="AU25" i="148"/>
  <c r="AT25" i="148"/>
  <c r="AS25" i="148"/>
  <c r="AR25" i="148"/>
  <c r="AQ25" i="148"/>
  <c r="AP25" i="148"/>
  <c r="AO25" i="148"/>
  <c r="AN25" i="148"/>
  <c r="AM25" i="148"/>
  <c r="AL25" i="148"/>
  <c r="AK25" i="148"/>
  <c r="AJ25" i="148"/>
  <c r="AI25" i="148"/>
  <c r="AH25" i="148"/>
  <c r="AG25" i="148"/>
  <c r="AE25" i="148"/>
  <c r="AV24" i="148"/>
  <c r="AU24" i="148"/>
  <c r="AT24" i="148"/>
  <c r="AS24" i="148"/>
  <c r="AR24" i="148"/>
  <c r="AQ24" i="148"/>
  <c r="AP24" i="148"/>
  <c r="AO24" i="148"/>
  <c r="AN24" i="148"/>
  <c r="AM24" i="148"/>
  <c r="AL24" i="148"/>
  <c r="AK24" i="148"/>
  <c r="AJ24" i="148"/>
  <c r="AI24" i="148"/>
  <c r="AH24" i="148"/>
  <c r="AG24" i="148"/>
  <c r="AE24" i="148"/>
  <c r="AV23" i="148"/>
  <c r="AU23" i="148"/>
  <c r="AT23" i="148"/>
  <c r="AS23" i="148"/>
  <c r="AR23" i="148"/>
  <c r="AQ23" i="148"/>
  <c r="AP23" i="148"/>
  <c r="AO23" i="148"/>
  <c r="AN23" i="148"/>
  <c r="AM23" i="148"/>
  <c r="AL23" i="148"/>
  <c r="AK23" i="148"/>
  <c r="AJ23" i="148"/>
  <c r="AI23" i="148"/>
  <c r="AH23" i="148"/>
  <c r="AG23" i="148"/>
  <c r="AE23" i="148"/>
  <c r="AV22" i="148"/>
  <c r="AU22" i="148"/>
  <c r="AT22" i="148"/>
  <c r="AS22" i="148"/>
  <c r="AR22" i="148"/>
  <c r="AQ22" i="148"/>
  <c r="AP22" i="148"/>
  <c r="AO22" i="148"/>
  <c r="AN22" i="148"/>
  <c r="AM22" i="148"/>
  <c r="AL22" i="148"/>
  <c r="AK22" i="148"/>
  <c r="AJ22" i="148"/>
  <c r="AI22" i="148"/>
  <c r="AH22" i="148"/>
  <c r="AG22" i="148"/>
  <c r="AE22" i="148"/>
  <c r="AV21" i="148"/>
  <c r="AU21" i="148"/>
  <c r="AT21" i="148"/>
  <c r="AS21" i="148"/>
  <c r="AR21" i="148"/>
  <c r="AQ21" i="148"/>
  <c r="AP21" i="148"/>
  <c r="AO21" i="148"/>
  <c r="AN21" i="148"/>
  <c r="AM21" i="148"/>
  <c r="AL21" i="148"/>
  <c r="AK21" i="148"/>
  <c r="AJ21" i="148"/>
  <c r="AI21" i="148"/>
  <c r="AH21" i="148"/>
  <c r="AG21" i="148"/>
  <c r="AE21" i="148"/>
  <c r="AV20" i="148"/>
  <c r="AU20" i="148"/>
  <c r="AT20" i="148"/>
  <c r="AS20" i="148"/>
  <c r="AR20" i="148"/>
  <c r="AQ20" i="148"/>
  <c r="AP20" i="148"/>
  <c r="AO20" i="148"/>
  <c r="AN20" i="148"/>
  <c r="AM20" i="148"/>
  <c r="AL20" i="148"/>
  <c r="AK20" i="148"/>
  <c r="AJ20" i="148"/>
  <c r="AI20" i="148"/>
  <c r="AH20" i="148"/>
  <c r="AG20" i="148"/>
  <c r="AE20" i="148"/>
  <c r="AV19" i="148"/>
  <c r="AU19" i="148"/>
  <c r="AT19" i="148"/>
  <c r="AS19" i="148"/>
  <c r="AR19" i="148"/>
  <c r="AQ19" i="148"/>
  <c r="AP19" i="148"/>
  <c r="AO19" i="148"/>
  <c r="AN19" i="148"/>
  <c r="AM19" i="148"/>
  <c r="AL19" i="148"/>
  <c r="AK19" i="148"/>
  <c r="AJ19" i="148"/>
  <c r="AI19" i="148"/>
  <c r="AH19" i="148"/>
  <c r="AG19" i="148"/>
  <c r="AE19" i="148"/>
  <c r="AV18" i="148"/>
  <c r="AU18" i="148"/>
  <c r="AT18" i="148"/>
  <c r="AS18" i="148"/>
  <c r="AR18" i="148"/>
  <c r="AQ18" i="148"/>
  <c r="AP18" i="148"/>
  <c r="AO18" i="148"/>
  <c r="AN18" i="148"/>
  <c r="AM18" i="148"/>
  <c r="AL18" i="148"/>
  <c r="AK18" i="148"/>
  <c r="AJ18" i="148"/>
  <c r="AI18" i="148"/>
  <c r="AH18" i="148"/>
  <c r="AG18" i="148"/>
  <c r="AE18" i="148"/>
  <c r="AV17" i="148"/>
  <c r="AU17" i="148"/>
  <c r="AT17" i="148"/>
  <c r="AS17" i="148"/>
  <c r="AR17" i="148"/>
  <c r="AQ17" i="148"/>
  <c r="AP17" i="148"/>
  <c r="AO17" i="148"/>
  <c r="AN17" i="148"/>
  <c r="AM17" i="148"/>
  <c r="AL17" i="148"/>
  <c r="AK17" i="148"/>
  <c r="AJ17" i="148"/>
  <c r="AI17" i="148"/>
  <c r="AH17" i="148"/>
  <c r="AG17" i="148"/>
  <c r="AE17" i="148"/>
  <c r="AV16" i="148"/>
  <c r="AU16" i="148"/>
  <c r="AT16" i="148"/>
  <c r="AS16" i="148"/>
  <c r="AR16" i="148"/>
  <c r="AQ16" i="148"/>
  <c r="AP16" i="148"/>
  <c r="AO16" i="148"/>
  <c r="AN16" i="148"/>
  <c r="AM16" i="148"/>
  <c r="AL16" i="148"/>
  <c r="AK16" i="148"/>
  <c r="AJ16" i="148"/>
  <c r="AI16" i="148"/>
  <c r="AH16" i="148"/>
  <c r="AG16" i="148"/>
  <c r="AE16" i="148"/>
  <c r="AV15" i="148"/>
  <c r="AU15" i="148"/>
  <c r="AT15" i="148"/>
  <c r="AS15" i="148"/>
  <c r="AR15" i="148"/>
  <c r="AQ15" i="148"/>
  <c r="AP15" i="148"/>
  <c r="AO15" i="148"/>
  <c r="AN15" i="148"/>
  <c r="AM15" i="148"/>
  <c r="AL15" i="148"/>
  <c r="AK15" i="148"/>
  <c r="AJ15" i="148"/>
  <c r="AI15" i="148"/>
  <c r="AH15" i="148"/>
  <c r="AG15" i="148"/>
  <c r="AE15" i="148"/>
  <c r="AV14" i="148"/>
  <c r="AU14" i="148"/>
  <c r="AT14" i="148"/>
  <c r="AS14" i="148"/>
  <c r="AR14" i="148"/>
  <c r="AQ14" i="148"/>
  <c r="AP14" i="148"/>
  <c r="AO14" i="148"/>
  <c r="AN14" i="148"/>
  <c r="AM14" i="148"/>
  <c r="AL14" i="148"/>
  <c r="AK14" i="148"/>
  <c r="AJ14" i="148"/>
  <c r="AI14" i="148"/>
  <c r="AH14" i="148"/>
  <c r="AG14" i="148"/>
  <c r="AE14" i="148"/>
  <c r="AV13" i="148"/>
  <c r="AU13" i="148"/>
  <c r="AT13" i="148"/>
  <c r="AS13" i="148"/>
  <c r="AR13" i="148"/>
  <c r="AQ13" i="148"/>
  <c r="AP13" i="148"/>
  <c r="AO13" i="148"/>
  <c r="AN13" i="148"/>
  <c r="AM13" i="148"/>
  <c r="AL13" i="148"/>
  <c r="AK13" i="148"/>
  <c r="AJ13" i="148"/>
  <c r="AI13" i="148"/>
  <c r="AH13" i="148"/>
  <c r="AG13" i="148"/>
  <c r="AE13" i="148"/>
  <c r="AV12" i="148"/>
  <c r="AU12" i="148"/>
  <c r="AT12" i="148"/>
  <c r="AS12" i="148"/>
  <c r="AR12" i="148"/>
  <c r="AQ12" i="148"/>
  <c r="AP12" i="148"/>
  <c r="AO12" i="148"/>
  <c r="AN12" i="148"/>
  <c r="AM12" i="148"/>
  <c r="AL12" i="148"/>
  <c r="AK12" i="148"/>
  <c r="AJ12" i="148"/>
  <c r="AI12" i="148"/>
  <c r="AH12" i="148"/>
  <c r="AG12" i="148"/>
  <c r="AE12" i="148"/>
  <c r="AV11" i="148"/>
  <c r="AU11" i="148"/>
  <c r="AT11" i="148"/>
  <c r="AS11" i="148"/>
  <c r="AR11" i="148"/>
  <c r="AQ11" i="148"/>
  <c r="AP11" i="148"/>
  <c r="AO11" i="148"/>
  <c r="AN11" i="148"/>
  <c r="AM11" i="148"/>
  <c r="AL11" i="148"/>
  <c r="AK11" i="148"/>
  <c r="AJ11" i="148"/>
  <c r="AI11" i="148"/>
  <c r="AH11" i="148"/>
  <c r="AG11" i="148"/>
  <c r="AE11" i="148"/>
  <c r="AV10" i="148"/>
  <c r="AU10" i="148"/>
  <c r="AT10" i="148"/>
  <c r="AS10" i="148"/>
  <c r="AR10" i="148"/>
  <c r="AQ10" i="148"/>
  <c r="AP10" i="148"/>
  <c r="AO10" i="148"/>
  <c r="AN10" i="148"/>
  <c r="AM10" i="148"/>
  <c r="AL10" i="148"/>
  <c r="AK10" i="148"/>
  <c r="AJ10" i="148"/>
  <c r="AI10" i="148"/>
  <c r="AH10" i="148"/>
  <c r="AG10" i="148"/>
  <c r="AE10" i="148"/>
  <c r="AV9" i="148"/>
  <c r="AU9" i="148"/>
  <c r="AT9" i="148"/>
  <c r="AS9" i="148"/>
  <c r="AR9" i="148"/>
  <c r="AQ9" i="148"/>
  <c r="AP9" i="148"/>
  <c r="AO9" i="148"/>
  <c r="AN9" i="148"/>
  <c r="AM9" i="148"/>
  <c r="AL9" i="148"/>
  <c r="AK9" i="148"/>
  <c r="AJ9" i="148"/>
  <c r="AI9" i="148"/>
  <c r="AH9" i="148"/>
  <c r="AG9" i="148"/>
  <c r="AE9" i="148"/>
  <c r="AV8" i="148"/>
  <c r="AU8" i="148"/>
  <c r="AT8" i="148"/>
  <c r="AS8" i="148"/>
  <c r="AR8" i="148"/>
  <c r="AQ8" i="148"/>
  <c r="AP8" i="148"/>
  <c r="AO8" i="148"/>
  <c r="AN8" i="148"/>
  <c r="AM8" i="148"/>
  <c r="AL8" i="148"/>
  <c r="AK8" i="148"/>
  <c r="AJ8" i="148"/>
  <c r="AI8" i="148"/>
  <c r="AH8" i="148"/>
  <c r="AG8" i="148"/>
  <c r="AE8" i="148"/>
  <c r="AV7" i="148"/>
  <c r="AU7" i="148"/>
  <c r="AT7" i="148"/>
  <c r="AS7" i="148"/>
  <c r="AR7" i="148"/>
  <c r="AQ7" i="148"/>
  <c r="AP7" i="148"/>
  <c r="AO7" i="148"/>
  <c r="AN7" i="148"/>
  <c r="AM7" i="148"/>
  <c r="AL7" i="148"/>
  <c r="AK7" i="148"/>
  <c r="AJ7" i="148"/>
  <c r="AI7" i="148"/>
  <c r="AH7" i="148"/>
  <c r="AG7" i="148"/>
  <c r="AE7" i="148"/>
  <c r="AV6" i="148"/>
  <c r="AU6" i="148"/>
  <c r="AT6" i="148"/>
  <c r="AS6" i="148"/>
  <c r="AR6" i="148"/>
  <c r="AQ6" i="148"/>
  <c r="AP6" i="148"/>
  <c r="AO6" i="148"/>
  <c r="AN6" i="148"/>
  <c r="AM6" i="148"/>
  <c r="AL6" i="148"/>
  <c r="AK6" i="148"/>
  <c r="AJ6" i="148"/>
  <c r="AI6" i="148"/>
  <c r="AH6" i="148"/>
  <c r="AG6" i="148"/>
  <c r="AE6" i="148"/>
  <c r="D1" i="148"/>
  <c r="AF45" i="150"/>
  <c r="AF44" i="150"/>
  <c r="CB43" i="150"/>
  <c r="CA43" i="150"/>
  <c r="BZ43" i="150"/>
  <c r="BY43" i="150"/>
  <c r="BX43" i="150"/>
  <c r="BW43" i="150"/>
  <c r="BV43" i="150"/>
  <c r="BU43" i="150"/>
  <c r="BT43" i="150"/>
  <c r="BS43" i="150"/>
  <c r="BR43" i="150"/>
  <c r="BQ43" i="150"/>
  <c r="BP43" i="150"/>
  <c r="BO43" i="150"/>
  <c r="BN43" i="150"/>
  <c r="BM43" i="150"/>
  <c r="BL43" i="150"/>
  <c r="BK43" i="150"/>
  <c r="BJ43" i="150"/>
  <c r="BI43" i="150"/>
  <c r="BH43" i="150"/>
  <c r="BG43" i="150"/>
  <c r="BF43" i="150"/>
  <c r="BE43" i="150"/>
  <c r="BD43" i="150"/>
  <c r="BC43" i="150"/>
  <c r="BB43" i="150"/>
  <c r="BA43" i="150"/>
  <c r="AZ43" i="150"/>
  <c r="AY43" i="150"/>
  <c r="AX43" i="150"/>
  <c r="AF43" i="150"/>
  <c r="AF42" i="150"/>
  <c r="AF41" i="150"/>
  <c r="AF40" i="150"/>
  <c r="AV37" i="150"/>
  <c r="AU37" i="150"/>
  <c r="AT37" i="150"/>
  <c r="AS37" i="150"/>
  <c r="AR37" i="150"/>
  <c r="AQ37" i="150"/>
  <c r="AP37" i="150"/>
  <c r="AO37" i="150"/>
  <c r="AN37" i="150"/>
  <c r="AM37" i="150"/>
  <c r="AL37" i="150"/>
  <c r="AK37" i="150"/>
  <c r="AJ37" i="150"/>
  <c r="AI37" i="150"/>
  <c r="AH37" i="150"/>
  <c r="AG37" i="150"/>
  <c r="AE37" i="150"/>
  <c r="AV36" i="150"/>
  <c r="AU36" i="150"/>
  <c r="AT36" i="150"/>
  <c r="AS36" i="150"/>
  <c r="AR36" i="150"/>
  <c r="AQ36" i="150"/>
  <c r="AP36" i="150"/>
  <c r="AO36" i="150"/>
  <c r="AN36" i="150"/>
  <c r="AM36" i="150"/>
  <c r="AL36" i="150"/>
  <c r="AK36" i="150"/>
  <c r="AJ36" i="150"/>
  <c r="AI36" i="150"/>
  <c r="AH36" i="150"/>
  <c r="AG36" i="150"/>
  <c r="AE36" i="150"/>
  <c r="AV35" i="150"/>
  <c r="AU35" i="150"/>
  <c r="AT35" i="150"/>
  <c r="AS35" i="150"/>
  <c r="AR35" i="150"/>
  <c r="AQ35" i="150"/>
  <c r="AP35" i="150"/>
  <c r="AO35" i="150"/>
  <c r="AN35" i="150"/>
  <c r="AM35" i="150"/>
  <c r="AL35" i="150"/>
  <c r="AK35" i="150"/>
  <c r="AJ35" i="150"/>
  <c r="AI35" i="150"/>
  <c r="AH35" i="150"/>
  <c r="AG35" i="150"/>
  <c r="AE35" i="150"/>
  <c r="AV34" i="150"/>
  <c r="AU34" i="150"/>
  <c r="AT34" i="150"/>
  <c r="AS34" i="150"/>
  <c r="AR34" i="150"/>
  <c r="AQ34" i="150"/>
  <c r="AP34" i="150"/>
  <c r="AO34" i="150"/>
  <c r="AN34" i="150"/>
  <c r="AM34" i="150"/>
  <c r="AL34" i="150"/>
  <c r="AK34" i="150"/>
  <c r="AJ34" i="150"/>
  <c r="AI34" i="150"/>
  <c r="AH34" i="150"/>
  <c r="AG34" i="150"/>
  <c r="AE34" i="150"/>
  <c r="AV33" i="150"/>
  <c r="AU33" i="150"/>
  <c r="AT33" i="150"/>
  <c r="AS33" i="150"/>
  <c r="AR33" i="150"/>
  <c r="AQ33" i="150"/>
  <c r="AP33" i="150"/>
  <c r="AO33" i="150"/>
  <c r="AN33" i="150"/>
  <c r="AM33" i="150"/>
  <c r="AL33" i="150"/>
  <c r="AK33" i="150"/>
  <c r="AJ33" i="150"/>
  <c r="AI33" i="150"/>
  <c r="AH33" i="150"/>
  <c r="AG33" i="150"/>
  <c r="AE33" i="150"/>
  <c r="AV32" i="150"/>
  <c r="AU32" i="150"/>
  <c r="AT32" i="150"/>
  <c r="AS32" i="150"/>
  <c r="AR32" i="150"/>
  <c r="AQ32" i="150"/>
  <c r="AP32" i="150"/>
  <c r="AO32" i="150"/>
  <c r="AN32" i="150"/>
  <c r="AM32" i="150"/>
  <c r="AL32" i="150"/>
  <c r="AK32" i="150"/>
  <c r="AJ32" i="150"/>
  <c r="AI32" i="150"/>
  <c r="AH32" i="150"/>
  <c r="AG32" i="150"/>
  <c r="AE32" i="150"/>
  <c r="AV31" i="150"/>
  <c r="AU31" i="150"/>
  <c r="AT31" i="150"/>
  <c r="AS31" i="150"/>
  <c r="AR31" i="150"/>
  <c r="AQ31" i="150"/>
  <c r="AP31" i="150"/>
  <c r="AO31" i="150"/>
  <c r="AN31" i="150"/>
  <c r="AM31" i="150"/>
  <c r="AL31" i="150"/>
  <c r="AK31" i="150"/>
  <c r="AJ31" i="150"/>
  <c r="AI31" i="150"/>
  <c r="AH31" i="150"/>
  <c r="AG31" i="150"/>
  <c r="AE31" i="150"/>
  <c r="AV30" i="150"/>
  <c r="AU30" i="150"/>
  <c r="AT30" i="150"/>
  <c r="AS30" i="150"/>
  <c r="AR30" i="150"/>
  <c r="AQ30" i="150"/>
  <c r="AP30" i="150"/>
  <c r="AO30" i="150"/>
  <c r="AN30" i="150"/>
  <c r="AM30" i="150"/>
  <c r="AL30" i="150"/>
  <c r="AK30" i="150"/>
  <c r="AJ30" i="150"/>
  <c r="AI30" i="150"/>
  <c r="AH30" i="150"/>
  <c r="AG30" i="150"/>
  <c r="AE30" i="150"/>
  <c r="AV29" i="150"/>
  <c r="AU29" i="150"/>
  <c r="AT29" i="150"/>
  <c r="AS29" i="150"/>
  <c r="AR29" i="150"/>
  <c r="AQ29" i="150"/>
  <c r="AP29" i="150"/>
  <c r="AO29" i="150"/>
  <c r="AN29" i="150"/>
  <c r="AM29" i="150"/>
  <c r="AL29" i="150"/>
  <c r="AK29" i="150"/>
  <c r="AJ29" i="150"/>
  <c r="AI29" i="150"/>
  <c r="AH29" i="150"/>
  <c r="AG29" i="150"/>
  <c r="AE29" i="150"/>
  <c r="AV28" i="150"/>
  <c r="AU28" i="150"/>
  <c r="AT28" i="150"/>
  <c r="AS28" i="150"/>
  <c r="AR28" i="150"/>
  <c r="AQ28" i="150"/>
  <c r="AP28" i="150"/>
  <c r="AO28" i="150"/>
  <c r="AN28" i="150"/>
  <c r="AM28" i="150"/>
  <c r="AL28" i="150"/>
  <c r="AK28" i="150"/>
  <c r="AJ28" i="150"/>
  <c r="AI28" i="150"/>
  <c r="AH28" i="150"/>
  <c r="AG28" i="150"/>
  <c r="AE28" i="150"/>
  <c r="AV27" i="150"/>
  <c r="AU27" i="150"/>
  <c r="AT27" i="150"/>
  <c r="AS27" i="150"/>
  <c r="AR27" i="150"/>
  <c r="AQ27" i="150"/>
  <c r="AP27" i="150"/>
  <c r="AO27" i="150"/>
  <c r="AN27" i="150"/>
  <c r="AM27" i="150"/>
  <c r="AL27" i="150"/>
  <c r="AK27" i="150"/>
  <c r="AJ27" i="150"/>
  <c r="AI27" i="150"/>
  <c r="AH27" i="150"/>
  <c r="AG27" i="150"/>
  <c r="AE27" i="150"/>
  <c r="AV26" i="150"/>
  <c r="AU26" i="150"/>
  <c r="AT26" i="150"/>
  <c r="AS26" i="150"/>
  <c r="AR26" i="150"/>
  <c r="AQ26" i="150"/>
  <c r="AP26" i="150"/>
  <c r="AO26" i="150"/>
  <c r="AN26" i="150"/>
  <c r="AM26" i="150"/>
  <c r="AL26" i="150"/>
  <c r="AK26" i="150"/>
  <c r="AJ26" i="150"/>
  <c r="AI26" i="150"/>
  <c r="AH26" i="150"/>
  <c r="AG26" i="150"/>
  <c r="AE26" i="150"/>
  <c r="AV25" i="150"/>
  <c r="AU25" i="150"/>
  <c r="AT25" i="150"/>
  <c r="AS25" i="150"/>
  <c r="AR25" i="150"/>
  <c r="AQ25" i="150"/>
  <c r="AP25" i="150"/>
  <c r="AO25" i="150"/>
  <c r="AN25" i="150"/>
  <c r="AM25" i="150"/>
  <c r="AL25" i="150"/>
  <c r="AK25" i="150"/>
  <c r="AJ25" i="150"/>
  <c r="AI25" i="150"/>
  <c r="AH25" i="150"/>
  <c r="AG25" i="150"/>
  <c r="AE25" i="150"/>
  <c r="AV24" i="150"/>
  <c r="AU24" i="150"/>
  <c r="AT24" i="150"/>
  <c r="AS24" i="150"/>
  <c r="AR24" i="150"/>
  <c r="AQ24" i="150"/>
  <c r="AP24" i="150"/>
  <c r="AO24" i="150"/>
  <c r="AN24" i="150"/>
  <c r="AM24" i="150"/>
  <c r="AL24" i="150"/>
  <c r="AK24" i="150"/>
  <c r="AJ24" i="150"/>
  <c r="AI24" i="150"/>
  <c r="AH24" i="150"/>
  <c r="AG24" i="150"/>
  <c r="AE24" i="150"/>
  <c r="AV23" i="150"/>
  <c r="AU23" i="150"/>
  <c r="AT23" i="150"/>
  <c r="AS23" i="150"/>
  <c r="AR23" i="150"/>
  <c r="AQ23" i="150"/>
  <c r="AP23" i="150"/>
  <c r="AO23" i="150"/>
  <c r="AN23" i="150"/>
  <c r="AM23" i="150"/>
  <c r="AL23" i="150"/>
  <c r="AK23" i="150"/>
  <c r="AJ23" i="150"/>
  <c r="AI23" i="150"/>
  <c r="AH23" i="150"/>
  <c r="AG23" i="150"/>
  <c r="AE23" i="150"/>
  <c r="AV22" i="150"/>
  <c r="AU22" i="150"/>
  <c r="AT22" i="150"/>
  <c r="AS22" i="150"/>
  <c r="AR22" i="150"/>
  <c r="AQ22" i="150"/>
  <c r="AP22" i="150"/>
  <c r="AO22" i="150"/>
  <c r="AN22" i="150"/>
  <c r="AM22" i="150"/>
  <c r="AL22" i="150"/>
  <c r="AK22" i="150"/>
  <c r="AJ22" i="150"/>
  <c r="AI22" i="150"/>
  <c r="AH22" i="150"/>
  <c r="AG22" i="150"/>
  <c r="AE22" i="150"/>
  <c r="AV21" i="150"/>
  <c r="AU21" i="150"/>
  <c r="AT21" i="150"/>
  <c r="AS21" i="150"/>
  <c r="AR21" i="150"/>
  <c r="AQ21" i="150"/>
  <c r="AP21" i="150"/>
  <c r="AO21" i="150"/>
  <c r="AN21" i="150"/>
  <c r="AM21" i="150"/>
  <c r="AL21" i="150"/>
  <c r="AK21" i="150"/>
  <c r="AJ21" i="150"/>
  <c r="AI21" i="150"/>
  <c r="AH21" i="150"/>
  <c r="AG21" i="150"/>
  <c r="AE21" i="150"/>
  <c r="AV20" i="150"/>
  <c r="AU20" i="150"/>
  <c r="AT20" i="150"/>
  <c r="AS20" i="150"/>
  <c r="AR20" i="150"/>
  <c r="AQ20" i="150"/>
  <c r="AP20" i="150"/>
  <c r="AO20" i="150"/>
  <c r="AN20" i="150"/>
  <c r="AM20" i="150"/>
  <c r="AL20" i="150"/>
  <c r="AK20" i="150"/>
  <c r="AJ20" i="150"/>
  <c r="AI20" i="150"/>
  <c r="AH20" i="150"/>
  <c r="AG20" i="150"/>
  <c r="AE20" i="150"/>
  <c r="AV19" i="150"/>
  <c r="AU19" i="150"/>
  <c r="AT19" i="150"/>
  <c r="AS19" i="150"/>
  <c r="AR19" i="150"/>
  <c r="AQ19" i="150"/>
  <c r="AP19" i="150"/>
  <c r="AO19" i="150"/>
  <c r="AN19" i="150"/>
  <c r="AM19" i="150"/>
  <c r="AL19" i="150"/>
  <c r="AK19" i="150"/>
  <c r="AJ19" i="150"/>
  <c r="AI19" i="150"/>
  <c r="AH19" i="150"/>
  <c r="AG19" i="150"/>
  <c r="AE19" i="150"/>
  <c r="AV18" i="150"/>
  <c r="AU18" i="150"/>
  <c r="AT18" i="150"/>
  <c r="AS18" i="150"/>
  <c r="AR18" i="150"/>
  <c r="AQ18" i="150"/>
  <c r="AP18" i="150"/>
  <c r="AO18" i="150"/>
  <c r="AN18" i="150"/>
  <c r="AM18" i="150"/>
  <c r="AL18" i="150"/>
  <c r="AK18" i="150"/>
  <c r="AJ18" i="150"/>
  <c r="AI18" i="150"/>
  <c r="AH18" i="150"/>
  <c r="AG18" i="150"/>
  <c r="AE18" i="150"/>
  <c r="AV17" i="150"/>
  <c r="AU17" i="150"/>
  <c r="AT17" i="150"/>
  <c r="AS17" i="150"/>
  <c r="AR17" i="150"/>
  <c r="AQ17" i="150"/>
  <c r="AP17" i="150"/>
  <c r="AO17" i="150"/>
  <c r="AN17" i="150"/>
  <c r="AM17" i="150"/>
  <c r="AL17" i="150"/>
  <c r="AK17" i="150"/>
  <c r="AJ17" i="150"/>
  <c r="AI17" i="150"/>
  <c r="AH17" i="150"/>
  <c r="AG17" i="150"/>
  <c r="AE17" i="150"/>
  <c r="AV16" i="150"/>
  <c r="AU16" i="150"/>
  <c r="AT16" i="150"/>
  <c r="AS16" i="150"/>
  <c r="AR16" i="150"/>
  <c r="AQ16" i="150"/>
  <c r="AP16" i="150"/>
  <c r="AO16" i="150"/>
  <c r="AN16" i="150"/>
  <c r="AM16" i="150"/>
  <c r="AL16" i="150"/>
  <c r="AK16" i="150"/>
  <c r="AJ16" i="150"/>
  <c r="AI16" i="150"/>
  <c r="AH16" i="150"/>
  <c r="AG16" i="150"/>
  <c r="AE16" i="150"/>
  <c r="AV15" i="150"/>
  <c r="AU15" i="150"/>
  <c r="AT15" i="150"/>
  <c r="AS15" i="150"/>
  <c r="AR15" i="150"/>
  <c r="AQ15" i="150"/>
  <c r="AP15" i="150"/>
  <c r="AO15" i="150"/>
  <c r="AN15" i="150"/>
  <c r="AM15" i="150"/>
  <c r="AL15" i="150"/>
  <c r="AK15" i="150"/>
  <c r="AJ15" i="150"/>
  <c r="AI15" i="150"/>
  <c r="AH15" i="150"/>
  <c r="AG15" i="150"/>
  <c r="AE15" i="150"/>
  <c r="AV14" i="150"/>
  <c r="AU14" i="150"/>
  <c r="AT14" i="150"/>
  <c r="AS14" i="150"/>
  <c r="AR14" i="150"/>
  <c r="AQ14" i="150"/>
  <c r="AP14" i="150"/>
  <c r="AO14" i="150"/>
  <c r="AN14" i="150"/>
  <c r="AM14" i="150"/>
  <c r="AL14" i="150"/>
  <c r="AK14" i="150"/>
  <c r="AJ14" i="150"/>
  <c r="AI14" i="150"/>
  <c r="AH14" i="150"/>
  <c r="AG14" i="150"/>
  <c r="AE14" i="150"/>
  <c r="AV13" i="150"/>
  <c r="AU13" i="150"/>
  <c r="AT13" i="150"/>
  <c r="AS13" i="150"/>
  <c r="AR13" i="150"/>
  <c r="AQ13" i="150"/>
  <c r="AP13" i="150"/>
  <c r="AO13" i="150"/>
  <c r="AN13" i="150"/>
  <c r="AM13" i="150"/>
  <c r="AL13" i="150"/>
  <c r="AK13" i="150"/>
  <c r="AJ13" i="150"/>
  <c r="AI13" i="150"/>
  <c r="AH13" i="150"/>
  <c r="AG13" i="150"/>
  <c r="AE13" i="150"/>
  <c r="AV12" i="150"/>
  <c r="AU12" i="150"/>
  <c r="AT12" i="150"/>
  <c r="AS12" i="150"/>
  <c r="AR12" i="150"/>
  <c r="AQ12" i="150"/>
  <c r="AP12" i="150"/>
  <c r="AO12" i="150"/>
  <c r="AN12" i="150"/>
  <c r="AM12" i="150"/>
  <c r="AL12" i="150"/>
  <c r="AK12" i="150"/>
  <c r="AJ12" i="150"/>
  <c r="AI12" i="150"/>
  <c r="AH12" i="150"/>
  <c r="AG12" i="150"/>
  <c r="AE12" i="150"/>
  <c r="AV11" i="150"/>
  <c r="AU11" i="150"/>
  <c r="AT11" i="150"/>
  <c r="AS11" i="150"/>
  <c r="AR11" i="150"/>
  <c r="AQ11" i="150"/>
  <c r="AP11" i="150"/>
  <c r="AO11" i="150"/>
  <c r="AN11" i="150"/>
  <c r="AM11" i="150"/>
  <c r="AL11" i="150"/>
  <c r="AK11" i="150"/>
  <c r="AJ11" i="150"/>
  <c r="AI11" i="150"/>
  <c r="AH11" i="150"/>
  <c r="AG11" i="150"/>
  <c r="AE11" i="150"/>
  <c r="AV10" i="150"/>
  <c r="AU10" i="150"/>
  <c r="AT10" i="150"/>
  <c r="AS10" i="150"/>
  <c r="AR10" i="150"/>
  <c r="AQ10" i="150"/>
  <c r="AP10" i="150"/>
  <c r="AO10" i="150"/>
  <c r="AN10" i="150"/>
  <c r="AM10" i="150"/>
  <c r="AL10" i="150"/>
  <c r="AK10" i="150"/>
  <c r="AJ10" i="150"/>
  <c r="AI10" i="150"/>
  <c r="AH10" i="150"/>
  <c r="AG10" i="150"/>
  <c r="AE10" i="150"/>
  <c r="AV9" i="150"/>
  <c r="AU9" i="150"/>
  <c r="AT9" i="150"/>
  <c r="AS9" i="150"/>
  <c r="AR9" i="150"/>
  <c r="AQ9" i="150"/>
  <c r="AP9" i="150"/>
  <c r="AO9" i="150"/>
  <c r="AN9" i="150"/>
  <c r="AM9" i="150"/>
  <c r="AL9" i="150"/>
  <c r="AK9" i="150"/>
  <c r="AJ9" i="150"/>
  <c r="AI9" i="150"/>
  <c r="AH9" i="150"/>
  <c r="AG9" i="150"/>
  <c r="AE9" i="150"/>
  <c r="AV8" i="150"/>
  <c r="AU8" i="150"/>
  <c r="AT8" i="150"/>
  <c r="AS8" i="150"/>
  <c r="AR8" i="150"/>
  <c r="AQ8" i="150"/>
  <c r="AP8" i="150"/>
  <c r="AO8" i="150"/>
  <c r="AN8" i="150"/>
  <c r="AM8" i="150"/>
  <c r="AL8" i="150"/>
  <c r="AK8" i="150"/>
  <c r="AJ8" i="150"/>
  <c r="AI8" i="150"/>
  <c r="AH8" i="150"/>
  <c r="AG8" i="150"/>
  <c r="AE8" i="150"/>
  <c r="AV7" i="150"/>
  <c r="AU7" i="150"/>
  <c r="AT7" i="150"/>
  <c r="AS7" i="150"/>
  <c r="AR7" i="150"/>
  <c r="AQ7" i="150"/>
  <c r="AP7" i="150"/>
  <c r="AO7" i="150"/>
  <c r="AN7" i="150"/>
  <c r="AM7" i="150"/>
  <c r="AL7" i="150"/>
  <c r="AK7" i="150"/>
  <c r="AJ7" i="150"/>
  <c r="AI7" i="150"/>
  <c r="AH7" i="150"/>
  <c r="AG7" i="150"/>
  <c r="AE7" i="150"/>
  <c r="AV6" i="150"/>
  <c r="AU6" i="150"/>
  <c r="AT6" i="150"/>
  <c r="AS6" i="150"/>
  <c r="AR6" i="150"/>
  <c r="AQ6" i="150"/>
  <c r="AP6" i="150"/>
  <c r="AO6" i="150"/>
  <c r="AN6" i="150"/>
  <c r="AM6" i="150"/>
  <c r="AL6" i="150"/>
  <c r="AK6" i="150"/>
  <c r="AJ6" i="150"/>
  <c r="AI6" i="150"/>
  <c r="AH6" i="150"/>
  <c r="AG6" i="150"/>
  <c r="AE6" i="150"/>
  <c r="D1" i="150"/>
  <c r="AG7" i="149"/>
  <c r="AH7" i="149"/>
  <c r="AI7" i="149"/>
  <c r="AJ7" i="149"/>
  <c r="AK7" i="149"/>
  <c r="AL7" i="149"/>
  <c r="AM7" i="149"/>
  <c r="AN7" i="149"/>
  <c r="AO7" i="149"/>
  <c r="AP7" i="149"/>
  <c r="AQ7" i="149"/>
  <c r="AR7" i="149"/>
  <c r="AS7" i="149"/>
  <c r="AT7" i="149"/>
  <c r="AU7" i="149"/>
  <c r="AV7" i="149"/>
  <c r="AG8" i="149"/>
  <c r="AH8" i="149"/>
  <c r="AI8" i="149"/>
  <c r="AJ8" i="149"/>
  <c r="AK8" i="149"/>
  <c r="AL8" i="149"/>
  <c r="AM8" i="149"/>
  <c r="AN8" i="149"/>
  <c r="AO8" i="149"/>
  <c r="AP8" i="149"/>
  <c r="AQ8" i="149"/>
  <c r="AR8" i="149"/>
  <c r="AS8" i="149"/>
  <c r="AT8" i="149"/>
  <c r="AU8" i="149"/>
  <c r="AV8" i="149"/>
  <c r="AG9" i="149"/>
  <c r="AH9" i="149"/>
  <c r="AI9" i="149"/>
  <c r="AJ9" i="149"/>
  <c r="AK9" i="149"/>
  <c r="AL9" i="149"/>
  <c r="AM9" i="149"/>
  <c r="AN9" i="149"/>
  <c r="AO9" i="149"/>
  <c r="AP9" i="149"/>
  <c r="AQ9" i="149"/>
  <c r="AR9" i="149"/>
  <c r="AS9" i="149"/>
  <c r="AT9" i="149"/>
  <c r="AU9" i="149"/>
  <c r="AV9" i="149"/>
  <c r="AG10" i="149"/>
  <c r="AH10" i="149"/>
  <c r="AI10" i="149"/>
  <c r="AJ10" i="149"/>
  <c r="AK10" i="149"/>
  <c r="AL10" i="149"/>
  <c r="AM10" i="149"/>
  <c r="AN10" i="149"/>
  <c r="AO10" i="149"/>
  <c r="AP10" i="149"/>
  <c r="AQ10" i="149"/>
  <c r="AR10" i="149"/>
  <c r="AS10" i="149"/>
  <c r="AT10" i="149"/>
  <c r="AU10" i="149"/>
  <c r="AV10" i="149"/>
  <c r="AG11" i="149"/>
  <c r="AH11" i="149"/>
  <c r="AI11" i="149"/>
  <c r="AJ11" i="149"/>
  <c r="AK11" i="149"/>
  <c r="AL11" i="149"/>
  <c r="AM11" i="149"/>
  <c r="AN11" i="149"/>
  <c r="AO11" i="149"/>
  <c r="AP11" i="149"/>
  <c r="AQ11" i="149"/>
  <c r="AR11" i="149"/>
  <c r="AS11" i="149"/>
  <c r="AT11" i="149"/>
  <c r="AU11" i="149"/>
  <c r="AV11" i="149"/>
  <c r="AG12" i="149"/>
  <c r="AH12" i="149"/>
  <c r="AI12" i="149"/>
  <c r="AJ12" i="149"/>
  <c r="AK12" i="149"/>
  <c r="AL12" i="149"/>
  <c r="AM12" i="149"/>
  <c r="AN12" i="149"/>
  <c r="AO12" i="149"/>
  <c r="AP12" i="149"/>
  <c r="AQ12" i="149"/>
  <c r="AR12" i="149"/>
  <c r="AS12" i="149"/>
  <c r="AT12" i="149"/>
  <c r="AU12" i="149"/>
  <c r="AV12" i="149"/>
  <c r="AG13" i="149"/>
  <c r="AH13" i="149"/>
  <c r="AI13" i="149"/>
  <c r="AJ13" i="149"/>
  <c r="AK13" i="149"/>
  <c r="AL13" i="149"/>
  <c r="AM13" i="149"/>
  <c r="AN13" i="149"/>
  <c r="AO13" i="149"/>
  <c r="AP13" i="149"/>
  <c r="AQ13" i="149"/>
  <c r="AR13" i="149"/>
  <c r="AS13" i="149"/>
  <c r="AT13" i="149"/>
  <c r="AU13" i="149"/>
  <c r="AV13" i="149"/>
  <c r="AG14" i="149"/>
  <c r="AH14" i="149"/>
  <c r="AI14" i="149"/>
  <c r="AJ14" i="149"/>
  <c r="AK14" i="149"/>
  <c r="AL14" i="149"/>
  <c r="AM14" i="149"/>
  <c r="AN14" i="149"/>
  <c r="AO14" i="149"/>
  <c r="AP14" i="149"/>
  <c r="AQ14" i="149"/>
  <c r="AR14" i="149"/>
  <c r="AS14" i="149"/>
  <c r="AT14" i="149"/>
  <c r="AU14" i="149"/>
  <c r="AV14" i="149"/>
  <c r="AG15" i="149"/>
  <c r="AH15" i="149"/>
  <c r="AI15" i="149"/>
  <c r="AJ15" i="149"/>
  <c r="AK15" i="149"/>
  <c r="AL15" i="149"/>
  <c r="AM15" i="149"/>
  <c r="AN15" i="149"/>
  <c r="AO15" i="149"/>
  <c r="AP15" i="149"/>
  <c r="AQ15" i="149"/>
  <c r="AR15" i="149"/>
  <c r="AS15" i="149"/>
  <c r="AT15" i="149"/>
  <c r="AU15" i="149"/>
  <c r="AV15" i="149"/>
  <c r="AG16" i="149"/>
  <c r="AH16" i="149"/>
  <c r="AI16" i="149"/>
  <c r="AJ16" i="149"/>
  <c r="AK16" i="149"/>
  <c r="AL16" i="149"/>
  <c r="AM16" i="149"/>
  <c r="AN16" i="149"/>
  <c r="AO16" i="149"/>
  <c r="AP16" i="149"/>
  <c r="AQ16" i="149"/>
  <c r="AR16" i="149"/>
  <c r="AS16" i="149"/>
  <c r="AT16" i="149"/>
  <c r="AU16" i="149"/>
  <c r="AV16" i="149"/>
  <c r="AG17" i="149"/>
  <c r="AH17" i="149"/>
  <c r="AI17" i="149"/>
  <c r="AJ17" i="149"/>
  <c r="AK17" i="149"/>
  <c r="AL17" i="149"/>
  <c r="AM17" i="149"/>
  <c r="AN17" i="149"/>
  <c r="AO17" i="149"/>
  <c r="AP17" i="149"/>
  <c r="AQ17" i="149"/>
  <c r="AR17" i="149"/>
  <c r="AS17" i="149"/>
  <c r="AT17" i="149"/>
  <c r="AU17" i="149"/>
  <c r="AV17" i="149"/>
  <c r="AG18" i="149"/>
  <c r="AH18" i="149"/>
  <c r="AI18" i="149"/>
  <c r="AJ18" i="149"/>
  <c r="AK18" i="149"/>
  <c r="AL18" i="149"/>
  <c r="AM18" i="149"/>
  <c r="AN18" i="149"/>
  <c r="AO18" i="149"/>
  <c r="AP18" i="149"/>
  <c r="AQ18" i="149"/>
  <c r="AR18" i="149"/>
  <c r="AS18" i="149"/>
  <c r="AT18" i="149"/>
  <c r="AU18" i="149"/>
  <c r="AV18" i="149"/>
  <c r="AG19" i="149"/>
  <c r="AH19" i="149"/>
  <c r="AI19" i="149"/>
  <c r="AJ19" i="149"/>
  <c r="AK19" i="149"/>
  <c r="AL19" i="149"/>
  <c r="AM19" i="149"/>
  <c r="AN19" i="149"/>
  <c r="AO19" i="149"/>
  <c r="AP19" i="149"/>
  <c r="AQ19" i="149"/>
  <c r="AR19" i="149"/>
  <c r="AS19" i="149"/>
  <c r="AT19" i="149"/>
  <c r="AU19" i="149"/>
  <c r="AV19" i="149"/>
  <c r="AG20" i="149"/>
  <c r="AH20" i="149"/>
  <c r="AI20" i="149"/>
  <c r="AJ20" i="149"/>
  <c r="AK20" i="149"/>
  <c r="AL20" i="149"/>
  <c r="AM20" i="149"/>
  <c r="AN20" i="149"/>
  <c r="AO20" i="149"/>
  <c r="AP20" i="149"/>
  <c r="AQ20" i="149"/>
  <c r="AR20" i="149"/>
  <c r="AS20" i="149"/>
  <c r="AT20" i="149"/>
  <c r="AU20" i="149"/>
  <c r="AV20" i="149"/>
  <c r="AG21" i="149"/>
  <c r="AH21" i="149"/>
  <c r="AI21" i="149"/>
  <c r="AJ21" i="149"/>
  <c r="AK21" i="149"/>
  <c r="AL21" i="149"/>
  <c r="AM21" i="149"/>
  <c r="AN21" i="149"/>
  <c r="AO21" i="149"/>
  <c r="AP21" i="149"/>
  <c r="AQ21" i="149"/>
  <c r="AR21" i="149"/>
  <c r="AS21" i="149"/>
  <c r="AT21" i="149"/>
  <c r="AU21" i="149"/>
  <c r="AV21" i="149"/>
  <c r="AG22" i="149"/>
  <c r="AH22" i="149"/>
  <c r="AI22" i="149"/>
  <c r="AJ22" i="149"/>
  <c r="AK22" i="149"/>
  <c r="AL22" i="149"/>
  <c r="AM22" i="149"/>
  <c r="AN22" i="149"/>
  <c r="AO22" i="149"/>
  <c r="AP22" i="149"/>
  <c r="AQ22" i="149"/>
  <c r="AR22" i="149"/>
  <c r="AS22" i="149"/>
  <c r="AT22" i="149"/>
  <c r="AU22" i="149"/>
  <c r="AV22" i="149"/>
  <c r="AG23" i="149"/>
  <c r="AH23" i="149"/>
  <c r="AI23" i="149"/>
  <c r="AJ23" i="149"/>
  <c r="AK23" i="149"/>
  <c r="AL23" i="149"/>
  <c r="AM23" i="149"/>
  <c r="AN23" i="149"/>
  <c r="AO23" i="149"/>
  <c r="AP23" i="149"/>
  <c r="AQ23" i="149"/>
  <c r="AR23" i="149"/>
  <c r="AS23" i="149"/>
  <c r="AT23" i="149"/>
  <c r="AU23" i="149"/>
  <c r="AV23" i="149"/>
  <c r="AG24" i="149"/>
  <c r="AH24" i="149"/>
  <c r="AI24" i="149"/>
  <c r="AJ24" i="149"/>
  <c r="AK24" i="149"/>
  <c r="AL24" i="149"/>
  <c r="AM24" i="149"/>
  <c r="AN24" i="149"/>
  <c r="AO24" i="149"/>
  <c r="AP24" i="149"/>
  <c r="AQ24" i="149"/>
  <c r="AR24" i="149"/>
  <c r="AS24" i="149"/>
  <c r="AT24" i="149"/>
  <c r="AU24" i="149"/>
  <c r="AV24" i="149"/>
  <c r="AG25" i="149"/>
  <c r="AH25" i="149"/>
  <c r="AI25" i="149"/>
  <c r="AJ25" i="149"/>
  <c r="AK25" i="149"/>
  <c r="AL25" i="149"/>
  <c r="AM25" i="149"/>
  <c r="AN25" i="149"/>
  <c r="AO25" i="149"/>
  <c r="AP25" i="149"/>
  <c r="AQ25" i="149"/>
  <c r="AR25" i="149"/>
  <c r="AS25" i="149"/>
  <c r="AT25" i="149"/>
  <c r="AU25" i="149"/>
  <c r="AV25" i="149"/>
  <c r="AG26" i="149"/>
  <c r="AH26" i="149"/>
  <c r="AI26" i="149"/>
  <c r="AJ26" i="149"/>
  <c r="AK26" i="149"/>
  <c r="AL26" i="149"/>
  <c r="AM26" i="149"/>
  <c r="AN26" i="149"/>
  <c r="AO26" i="149"/>
  <c r="AP26" i="149"/>
  <c r="AQ26" i="149"/>
  <c r="AR26" i="149"/>
  <c r="AS26" i="149"/>
  <c r="AT26" i="149"/>
  <c r="AU26" i="149"/>
  <c r="AV26" i="149"/>
  <c r="AG27" i="149"/>
  <c r="AH27" i="149"/>
  <c r="AI27" i="149"/>
  <c r="AJ27" i="149"/>
  <c r="AK27" i="149"/>
  <c r="AL27" i="149"/>
  <c r="AM27" i="149"/>
  <c r="AN27" i="149"/>
  <c r="AO27" i="149"/>
  <c r="AP27" i="149"/>
  <c r="AQ27" i="149"/>
  <c r="AR27" i="149"/>
  <c r="AS27" i="149"/>
  <c r="AT27" i="149"/>
  <c r="AU27" i="149"/>
  <c r="AV27" i="149"/>
  <c r="AG28" i="149"/>
  <c r="AH28" i="149"/>
  <c r="AI28" i="149"/>
  <c r="AJ28" i="149"/>
  <c r="AK28" i="149"/>
  <c r="AL28" i="149"/>
  <c r="AM28" i="149"/>
  <c r="AN28" i="149"/>
  <c r="AO28" i="149"/>
  <c r="AP28" i="149"/>
  <c r="AQ28" i="149"/>
  <c r="AR28" i="149"/>
  <c r="AS28" i="149"/>
  <c r="AT28" i="149"/>
  <c r="AU28" i="149"/>
  <c r="AV28" i="149"/>
  <c r="AG29" i="149"/>
  <c r="AH29" i="149"/>
  <c r="AI29" i="149"/>
  <c r="AJ29" i="149"/>
  <c r="AK29" i="149"/>
  <c r="AL29" i="149"/>
  <c r="AM29" i="149"/>
  <c r="AN29" i="149"/>
  <c r="AO29" i="149"/>
  <c r="AP29" i="149"/>
  <c r="AQ29" i="149"/>
  <c r="AR29" i="149"/>
  <c r="AS29" i="149"/>
  <c r="AT29" i="149"/>
  <c r="AU29" i="149"/>
  <c r="AV29" i="149"/>
  <c r="AG30" i="149"/>
  <c r="AH30" i="149"/>
  <c r="AI30" i="149"/>
  <c r="AJ30" i="149"/>
  <c r="AK30" i="149"/>
  <c r="AL30" i="149"/>
  <c r="AM30" i="149"/>
  <c r="AN30" i="149"/>
  <c r="AO30" i="149"/>
  <c r="AP30" i="149"/>
  <c r="AQ30" i="149"/>
  <c r="AR30" i="149"/>
  <c r="AS30" i="149"/>
  <c r="AT30" i="149"/>
  <c r="AU30" i="149"/>
  <c r="AV30" i="149"/>
  <c r="AG31" i="149"/>
  <c r="AH31" i="149"/>
  <c r="AI31" i="149"/>
  <c r="AJ31" i="149"/>
  <c r="AK31" i="149"/>
  <c r="AL31" i="149"/>
  <c r="AM31" i="149"/>
  <c r="AN31" i="149"/>
  <c r="AO31" i="149"/>
  <c r="AP31" i="149"/>
  <c r="AQ31" i="149"/>
  <c r="AR31" i="149"/>
  <c r="AS31" i="149"/>
  <c r="AT31" i="149"/>
  <c r="AU31" i="149"/>
  <c r="AV31" i="149"/>
  <c r="AG32" i="149"/>
  <c r="AH32" i="149"/>
  <c r="AI32" i="149"/>
  <c r="AJ32" i="149"/>
  <c r="AK32" i="149"/>
  <c r="AL32" i="149"/>
  <c r="AM32" i="149"/>
  <c r="AN32" i="149"/>
  <c r="AO32" i="149"/>
  <c r="AP32" i="149"/>
  <c r="AQ32" i="149"/>
  <c r="AR32" i="149"/>
  <c r="AS32" i="149"/>
  <c r="AT32" i="149"/>
  <c r="AU32" i="149"/>
  <c r="AV32" i="149"/>
  <c r="AG33" i="149"/>
  <c r="AH33" i="149"/>
  <c r="AI33" i="149"/>
  <c r="AJ33" i="149"/>
  <c r="AK33" i="149"/>
  <c r="AL33" i="149"/>
  <c r="AM33" i="149"/>
  <c r="AN33" i="149"/>
  <c r="AO33" i="149"/>
  <c r="AP33" i="149"/>
  <c r="AQ33" i="149"/>
  <c r="AR33" i="149"/>
  <c r="AS33" i="149"/>
  <c r="AT33" i="149"/>
  <c r="AU33" i="149"/>
  <c r="AV33" i="149"/>
  <c r="AG34" i="149"/>
  <c r="AH34" i="149"/>
  <c r="AI34" i="149"/>
  <c r="AJ34" i="149"/>
  <c r="AK34" i="149"/>
  <c r="AL34" i="149"/>
  <c r="AM34" i="149"/>
  <c r="AN34" i="149"/>
  <c r="AO34" i="149"/>
  <c r="AP34" i="149"/>
  <c r="AQ34" i="149"/>
  <c r="AR34" i="149"/>
  <c r="AS34" i="149"/>
  <c r="AT34" i="149"/>
  <c r="AU34" i="149"/>
  <c r="AV34" i="149"/>
  <c r="AG35" i="149"/>
  <c r="AH35" i="149"/>
  <c r="AI35" i="149"/>
  <c r="AJ35" i="149"/>
  <c r="AK35" i="149"/>
  <c r="AL35" i="149"/>
  <c r="AM35" i="149"/>
  <c r="AN35" i="149"/>
  <c r="AO35" i="149"/>
  <c r="AP35" i="149"/>
  <c r="AQ35" i="149"/>
  <c r="AR35" i="149"/>
  <c r="AS35" i="149"/>
  <c r="AT35" i="149"/>
  <c r="AU35" i="149"/>
  <c r="AV35" i="149"/>
  <c r="AG36" i="149"/>
  <c r="AH36" i="149"/>
  <c r="AI36" i="149"/>
  <c r="AJ36" i="149"/>
  <c r="AK36" i="149"/>
  <c r="AL36" i="149"/>
  <c r="AM36" i="149"/>
  <c r="AN36" i="149"/>
  <c r="AO36" i="149"/>
  <c r="AP36" i="149"/>
  <c r="AQ36" i="149"/>
  <c r="AR36" i="149"/>
  <c r="AS36" i="149"/>
  <c r="AT36" i="149"/>
  <c r="AU36" i="149"/>
  <c r="AV36" i="149"/>
  <c r="AF45" i="149"/>
  <c r="AF44" i="149"/>
  <c r="CB43" i="149"/>
  <c r="CA43" i="149"/>
  <c r="BZ43" i="149"/>
  <c r="BY43" i="149"/>
  <c r="BX43" i="149"/>
  <c r="BW43" i="149"/>
  <c r="BV43" i="149"/>
  <c r="BU43" i="149"/>
  <c r="BT43" i="149"/>
  <c r="BS43" i="149"/>
  <c r="BR43" i="149"/>
  <c r="BQ43" i="149"/>
  <c r="BP43" i="149"/>
  <c r="BO43" i="149"/>
  <c r="BN43" i="149"/>
  <c r="BM43" i="149"/>
  <c r="BL43" i="149"/>
  <c r="BK43" i="149"/>
  <c r="BJ43" i="149"/>
  <c r="BI43" i="149"/>
  <c r="BH43" i="149"/>
  <c r="BG43" i="149"/>
  <c r="BF43" i="149"/>
  <c r="BE43" i="149"/>
  <c r="BD43" i="149"/>
  <c r="BC43" i="149"/>
  <c r="BB43" i="149"/>
  <c r="BA43" i="149"/>
  <c r="AZ43" i="149"/>
  <c r="AY43" i="149"/>
  <c r="AX43" i="149"/>
  <c r="AF43" i="149"/>
  <c r="AF42" i="149"/>
  <c r="AF41" i="149"/>
  <c r="AF40" i="149"/>
  <c r="AV37" i="149"/>
  <c r="AU37" i="149"/>
  <c r="AT37" i="149"/>
  <c r="AS37" i="149"/>
  <c r="AR37" i="149"/>
  <c r="AQ37" i="149"/>
  <c r="AP37" i="149"/>
  <c r="AO37" i="149"/>
  <c r="AN37" i="149"/>
  <c r="AM37" i="149"/>
  <c r="AL37" i="149"/>
  <c r="AK37" i="149"/>
  <c r="AJ37" i="149"/>
  <c r="AI37" i="149"/>
  <c r="AH37" i="149"/>
  <c r="AG37" i="149"/>
  <c r="AE37" i="149"/>
  <c r="AE36" i="149"/>
  <c r="AE35" i="149"/>
  <c r="AE34" i="149"/>
  <c r="AE33" i="149"/>
  <c r="AE32" i="149"/>
  <c r="AE31" i="149"/>
  <c r="AE30" i="149"/>
  <c r="AE29" i="149"/>
  <c r="AE28" i="149"/>
  <c r="AE27" i="149"/>
  <c r="AE26" i="149"/>
  <c r="AE25" i="149"/>
  <c r="AE24" i="149"/>
  <c r="AE23" i="149"/>
  <c r="AE22" i="149"/>
  <c r="AE21" i="149"/>
  <c r="AE20" i="149"/>
  <c r="AE19" i="149"/>
  <c r="AE18" i="149"/>
  <c r="AE17" i="149"/>
  <c r="AE16" i="149"/>
  <c r="AE15" i="149"/>
  <c r="AE14" i="149"/>
  <c r="AE13" i="149"/>
  <c r="AE12" i="149"/>
  <c r="AE11" i="149"/>
  <c r="AE10" i="149"/>
  <c r="AE9" i="149"/>
  <c r="AE8" i="149"/>
  <c r="AE7" i="149"/>
  <c r="AV6" i="149"/>
  <c r="AU6" i="149"/>
  <c r="AT6" i="149"/>
  <c r="AS6" i="149"/>
  <c r="AR6" i="149"/>
  <c r="AQ6" i="149"/>
  <c r="AP6" i="149"/>
  <c r="AO6" i="149"/>
  <c r="AN6" i="149"/>
  <c r="AM6" i="149"/>
  <c r="AL6" i="149"/>
  <c r="AK6" i="149"/>
  <c r="AJ6" i="149"/>
  <c r="AI6" i="149"/>
  <c r="AH6" i="149"/>
  <c r="AG6" i="149"/>
  <c r="AE6" i="149"/>
  <c r="D1" i="149"/>
  <c r="AF41" i="147"/>
  <c r="AF40" i="147"/>
  <c r="CB39" i="147"/>
  <c r="CA39" i="147"/>
  <c r="BZ39" i="147"/>
  <c r="BY39" i="147"/>
  <c r="BX39" i="147"/>
  <c r="BW39" i="147"/>
  <c r="BV39" i="147"/>
  <c r="BU39" i="147"/>
  <c r="BT39" i="147"/>
  <c r="BS39" i="147"/>
  <c r="BR39" i="147"/>
  <c r="BQ39" i="147"/>
  <c r="BP39" i="147"/>
  <c r="BO39" i="147"/>
  <c r="BN39" i="147"/>
  <c r="BM39" i="147"/>
  <c r="BL39" i="147"/>
  <c r="BK39" i="147"/>
  <c r="BJ39" i="147"/>
  <c r="BI39" i="147"/>
  <c r="BH39" i="147"/>
  <c r="BG39" i="147"/>
  <c r="BF39" i="147"/>
  <c r="BE39" i="147"/>
  <c r="BD39" i="147"/>
  <c r="BC39" i="147"/>
  <c r="BB39" i="147"/>
  <c r="BA39" i="147"/>
  <c r="AZ39" i="147"/>
  <c r="AY39" i="147"/>
  <c r="AX39" i="147"/>
  <c r="AF39" i="147"/>
  <c r="AF38" i="147"/>
  <c r="AF37" i="147"/>
  <c r="AF36" i="147"/>
  <c r="AE32" i="147"/>
  <c r="AE31" i="147"/>
  <c r="AE30" i="147"/>
  <c r="AE29" i="147"/>
  <c r="AE28" i="147"/>
  <c r="AE27" i="147"/>
  <c r="AE26" i="147"/>
  <c r="AE25" i="147"/>
  <c r="AE24" i="147"/>
  <c r="AE23" i="147"/>
  <c r="AE22" i="147"/>
  <c r="AE21" i="147"/>
  <c r="AE20" i="147"/>
  <c r="AE19" i="147"/>
  <c r="AE18" i="147"/>
  <c r="AE17" i="147"/>
  <c r="AE16" i="147"/>
  <c r="AE15" i="147"/>
  <c r="AE14" i="147"/>
  <c r="AE13" i="147"/>
  <c r="AE12" i="147"/>
  <c r="AE11" i="147"/>
  <c r="AE10" i="147"/>
  <c r="AE9" i="147"/>
  <c r="AE8" i="147"/>
  <c r="AE7" i="147"/>
  <c r="AV6" i="147"/>
  <c r="AU6" i="147"/>
  <c r="AT6" i="147"/>
  <c r="AS6" i="147"/>
  <c r="AR6" i="147"/>
  <c r="AQ6" i="147"/>
  <c r="AP6" i="147"/>
  <c r="AO6" i="147"/>
  <c r="AN6" i="147"/>
  <c r="AM6" i="147"/>
  <c r="AL6" i="147"/>
  <c r="AK6" i="147"/>
  <c r="AJ6" i="147"/>
  <c r="AI6" i="147"/>
  <c r="AH6" i="147"/>
  <c r="AG6" i="147"/>
  <c r="D1" i="147"/>
  <c r="AF46" i="146"/>
  <c r="AF45" i="146"/>
  <c r="CB44" i="146"/>
  <c r="CA44" i="146"/>
  <c r="BZ44" i="146"/>
  <c r="BY44" i="146"/>
  <c r="BX44" i="146"/>
  <c r="BW44" i="146"/>
  <c r="BV44" i="146"/>
  <c r="BU44" i="146"/>
  <c r="BT44" i="146"/>
  <c r="BS44" i="146"/>
  <c r="BR44" i="146"/>
  <c r="BQ44" i="146"/>
  <c r="BP44" i="146"/>
  <c r="BO44" i="146"/>
  <c r="BN44" i="146"/>
  <c r="BM44" i="146"/>
  <c r="BL44" i="146"/>
  <c r="BK44" i="146"/>
  <c r="BJ44" i="146"/>
  <c r="BI44" i="146"/>
  <c r="BH44" i="146"/>
  <c r="BG44" i="146"/>
  <c r="BF44" i="146"/>
  <c r="BE44" i="146"/>
  <c r="BD44" i="146"/>
  <c r="BC44" i="146"/>
  <c r="BB44" i="146"/>
  <c r="BA44" i="146"/>
  <c r="AZ44" i="146"/>
  <c r="AY44" i="146"/>
  <c r="AX44" i="146"/>
  <c r="AF44" i="146"/>
  <c r="AF43" i="146"/>
  <c r="AF42" i="146"/>
  <c r="AF41" i="146"/>
  <c r="AV37" i="146"/>
  <c r="AU37" i="146"/>
  <c r="AT37" i="146"/>
  <c r="AS37" i="146"/>
  <c r="AR37" i="146"/>
  <c r="AQ37" i="146"/>
  <c r="AP37" i="146"/>
  <c r="AO37" i="146"/>
  <c r="AN37" i="146"/>
  <c r="AM37" i="146"/>
  <c r="AL37" i="146"/>
  <c r="AK37" i="146"/>
  <c r="AJ37" i="146"/>
  <c r="AI37" i="146"/>
  <c r="AH37" i="146"/>
  <c r="AG37" i="146"/>
  <c r="AE37" i="146"/>
  <c r="AV36" i="146"/>
  <c r="AU36" i="146"/>
  <c r="AT36" i="146"/>
  <c r="AS36" i="146"/>
  <c r="AR36" i="146"/>
  <c r="AQ36" i="146"/>
  <c r="AP36" i="146"/>
  <c r="AO36" i="146"/>
  <c r="AN36" i="146"/>
  <c r="AM36" i="146"/>
  <c r="AL36" i="146"/>
  <c r="AK36" i="146"/>
  <c r="AJ36" i="146"/>
  <c r="AI36" i="146"/>
  <c r="AH36" i="146"/>
  <c r="AG36" i="146"/>
  <c r="AE36" i="146"/>
  <c r="AV35" i="146"/>
  <c r="AU35" i="146"/>
  <c r="AT35" i="146"/>
  <c r="AS35" i="146"/>
  <c r="AR35" i="146"/>
  <c r="AQ35" i="146"/>
  <c r="AP35" i="146"/>
  <c r="AO35" i="146"/>
  <c r="AN35" i="146"/>
  <c r="AM35" i="146"/>
  <c r="AL35" i="146"/>
  <c r="AK35" i="146"/>
  <c r="AJ35" i="146"/>
  <c r="AI35" i="146"/>
  <c r="AH35" i="146"/>
  <c r="AG35" i="146"/>
  <c r="AE35" i="146"/>
  <c r="AV34" i="146"/>
  <c r="AU34" i="146"/>
  <c r="AT34" i="146"/>
  <c r="AS34" i="146"/>
  <c r="AR34" i="146"/>
  <c r="AQ34" i="146"/>
  <c r="AP34" i="146"/>
  <c r="AO34" i="146"/>
  <c r="AN34" i="146"/>
  <c r="AM34" i="146"/>
  <c r="AL34" i="146"/>
  <c r="AK34" i="146"/>
  <c r="AJ34" i="146"/>
  <c r="AI34" i="146"/>
  <c r="AH34" i="146"/>
  <c r="AG34" i="146"/>
  <c r="AE34" i="146"/>
  <c r="AV33" i="146"/>
  <c r="AU33" i="146"/>
  <c r="AT33" i="146"/>
  <c r="AS33" i="146"/>
  <c r="AR33" i="146"/>
  <c r="AQ33" i="146"/>
  <c r="AP33" i="146"/>
  <c r="AO33" i="146"/>
  <c r="AN33" i="146"/>
  <c r="AM33" i="146"/>
  <c r="AL33" i="146"/>
  <c r="AK33" i="146"/>
  <c r="AJ33" i="146"/>
  <c r="AI33" i="146"/>
  <c r="AH33" i="146"/>
  <c r="AG33" i="146"/>
  <c r="AE33" i="146"/>
  <c r="AV32" i="146"/>
  <c r="AU32" i="146"/>
  <c r="AT32" i="146"/>
  <c r="AS32" i="146"/>
  <c r="AR32" i="146"/>
  <c r="AQ32" i="146"/>
  <c r="AP32" i="146"/>
  <c r="AO32" i="146"/>
  <c r="AN32" i="146"/>
  <c r="AM32" i="146"/>
  <c r="AL32" i="146"/>
  <c r="AK32" i="146"/>
  <c r="AJ32" i="146"/>
  <c r="AI32" i="146"/>
  <c r="AH32" i="146"/>
  <c r="AG32" i="146"/>
  <c r="AE32" i="146"/>
  <c r="AV31" i="146"/>
  <c r="AU31" i="146"/>
  <c r="AT31" i="146"/>
  <c r="AS31" i="146"/>
  <c r="AR31" i="146"/>
  <c r="AQ31" i="146"/>
  <c r="AP31" i="146"/>
  <c r="AO31" i="146"/>
  <c r="AN31" i="146"/>
  <c r="AM31" i="146"/>
  <c r="AL31" i="146"/>
  <c r="AK31" i="146"/>
  <c r="AJ31" i="146"/>
  <c r="AI31" i="146"/>
  <c r="AH31" i="146"/>
  <c r="AG31" i="146"/>
  <c r="AE31" i="146"/>
  <c r="AV30" i="146"/>
  <c r="AU30" i="146"/>
  <c r="AT30" i="146"/>
  <c r="AS30" i="146"/>
  <c r="AR30" i="146"/>
  <c r="AQ30" i="146"/>
  <c r="AP30" i="146"/>
  <c r="AO30" i="146"/>
  <c r="AN30" i="146"/>
  <c r="AM30" i="146"/>
  <c r="AL30" i="146"/>
  <c r="AK30" i="146"/>
  <c r="AJ30" i="146"/>
  <c r="AI30" i="146"/>
  <c r="AH30" i="146"/>
  <c r="AG30" i="146"/>
  <c r="AE30" i="146"/>
  <c r="AV29" i="146"/>
  <c r="AU29" i="146"/>
  <c r="AT29" i="146"/>
  <c r="AS29" i="146"/>
  <c r="AR29" i="146"/>
  <c r="AQ29" i="146"/>
  <c r="AP29" i="146"/>
  <c r="AO29" i="146"/>
  <c r="AN29" i="146"/>
  <c r="AM29" i="146"/>
  <c r="AL29" i="146"/>
  <c r="AK29" i="146"/>
  <c r="AJ29" i="146"/>
  <c r="AI29" i="146"/>
  <c r="AH29" i="146"/>
  <c r="AG29" i="146"/>
  <c r="AE29" i="146"/>
  <c r="AV28" i="146"/>
  <c r="AU28" i="146"/>
  <c r="AT28" i="146"/>
  <c r="AS28" i="146"/>
  <c r="AR28" i="146"/>
  <c r="AQ28" i="146"/>
  <c r="AP28" i="146"/>
  <c r="AO28" i="146"/>
  <c r="AN28" i="146"/>
  <c r="AM28" i="146"/>
  <c r="AL28" i="146"/>
  <c r="AK28" i="146"/>
  <c r="AJ28" i="146"/>
  <c r="AI28" i="146"/>
  <c r="AH28" i="146"/>
  <c r="AG28" i="146"/>
  <c r="AE28" i="146"/>
  <c r="AV27" i="146"/>
  <c r="AU27" i="146"/>
  <c r="AT27" i="146"/>
  <c r="AS27" i="146"/>
  <c r="AR27" i="146"/>
  <c r="AQ27" i="146"/>
  <c r="AP27" i="146"/>
  <c r="AO27" i="146"/>
  <c r="AN27" i="146"/>
  <c r="AM27" i="146"/>
  <c r="AL27" i="146"/>
  <c r="AK27" i="146"/>
  <c r="AJ27" i="146"/>
  <c r="AI27" i="146"/>
  <c r="AH27" i="146"/>
  <c r="AG27" i="146"/>
  <c r="AE27" i="146"/>
  <c r="AV26" i="146"/>
  <c r="AU26" i="146"/>
  <c r="AT26" i="146"/>
  <c r="AS26" i="146"/>
  <c r="AR26" i="146"/>
  <c r="AQ26" i="146"/>
  <c r="AP26" i="146"/>
  <c r="AO26" i="146"/>
  <c r="AN26" i="146"/>
  <c r="AM26" i="146"/>
  <c r="AL26" i="146"/>
  <c r="AK26" i="146"/>
  <c r="AJ26" i="146"/>
  <c r="AI26" i="146"/>
  <c r="AH26" i="146"/>
  <c r="AG26" i="146"/>
  <c r="AE26" i="146"/>
  <c r="AV25" i="146"/>
  <c r="AU25" i="146"/>
  <c r="AT25" i="146"/>
  <c r="AS25" i="146"/>
  <c r="AR25" i="146"/>
  <c r="AQ25" i="146"/>
  <c r="AP25" i="146"/>
  <c r="AO25" i="146"/>
  <c r="AN25" i="146"/>
  <c r="AM25" i="146"/>
  <c r="AL25" i="146"/>
  <c r="AK25" i="146"/>
  <c r="AJ25" i="146"/>
  <c r="AI25" i="146"/>
  <c r="AH25" i="146"/>
  <c r="AG25" i="146"/>
  <c r="AE25" i="146"/>
  <c r="AV24" i="146"/>
  <c r="AU24" i="146"/>
  <c r="AT24" i="146"/>
  <c r="AS24" i="146"/>
  <c r="AR24" i="146"/>
  <c r="AQ24" i="146"/>
  <c r="AP24" i="146"/>
  <c r="AO24" i="146"/>
  <c r="AN24" i="146"/>
  <c r="AM24" i="146"/>
  <c r="AL24" i="146"/>
  <c r="AK24" i="146"/>
  <c r="AJ24" i="146"/>
  <c r="AI24" i="146"/>
  <c r="AH24" i="146"/>
  <c r="AG24" i="146"/>
  <c r="AE24" i="146"/>
  <c r="AV23" i="146"/>
  <c r="AU23" i="146"/>
  <c r="AT23" i="146"/>
  <c r="AS23" i="146"/>
  <c r="AR23" i="146"/>
  <c r="AQ23" i="146"/>
  <c r="AP23" i="146"/>
  <c r="AO23" i="146"/>
  <c r="AN23" i="146"/>
  <c r="AM23" i="146"/>
  <c r="AL23" i="146"/>
  <c r="AK23" i="146"/>
  <c r="AJ23" i="146"/>
  <c r="AI23" i="146"/>
  <c r="AH23" i="146"/>
  <c r="AG23" i="146"/>
  <c r="AE23" i="146"/>
  <c r="AV22" i="146"/>
  <c r="AU22" i="146"/>
  <c r="AT22" i="146"/>
  <c r="AS22" i="146"/>
  <c r="AR22" i="146"/>
  <c r="AQ22" i="146"/>
  <c r="AP22" i="146"/>
  <c r="AO22" i="146"/>
  <c r="AN22" i="146"/>
  <c r="AM22" i="146"/>
  <c r="AL22" i="146"/>
  <c r="AK22" i="146"/>
  <c r="AJ22" i="146"/>
  <c r="AI22" i="146"/>
  <c r="AH22" i="146"/>
  <c r="AG22" i="146"/>
  <c r="AE22" i="146"/>
  <c r="AV21" i="146"/>
  <c r="AU21" i="146"/>
  <c r="AT21" i="146"/>
  <c r="AS21" i="146"/>
  <c r="AR21" i="146"/>
  <c r="AQ21" i="146"/>
  <c r="AP21" i="146"/>
  <c r="AO21" i="146"/>
  <c r="AN21" i="146"/>
  <c r="AM21" i="146"/>
  <c r="AL21" i="146"/>
  <c r="AK21" i="146"/>
  <c r="AJ21" i="146"/>
  <c r="AI21" i="146"/>
  <c r="AH21" i="146"/>
  <c r="AG21" i="146"/>
  <c r="AE21" i="146"/>
  <c r="AV20" i="146"/>
  <c r="AU20" i="146"/>
  <c r="AT20" i="146"/>
  <c r="AS20" i="146"/>
  <c r="AR20" i="146"/>
  <c r="AQ20" i="146"/>
  <c r="AP20" i="146"/>
  <c r="AO20" i="146"/>
  <c r="AN20" i="146"/>
  <c r="AM20" i="146"/>
  <c r="AL20" i="146"/>
  <c r="AK20" i="146"/>
  <c r="AJ20" i="146"/>
  <c r="AI20" i="146"/>
  <c r="AH20" i="146"/>
  <c r="AG20" i="146"/>
  <c r="AE20" i="146"/>
  <c r="AV19" i="146"/>
  <c r="AU19" i="146"/>
  <c r="AT19" i="146"/>
  <c r="AS19" i="146"/>
  <c r="AR19" i="146"/>
  <c r="AQ19" i="146"/>
  <c r="AP19" i="146"/>
  <c r="AO19" i="146"/>
  <c r="AN19" i="146"/>
  <c r="AM19" i="146"/>
  <c r="AL19" i="146"/>
  <c r="AK19" i="146"/>
  <c r="AJ19" i="146"/>
  <c r="AI19" i="146"/>
  <c r="AH19" i="146"/>
  <c r="AG19" i="146"/>
  <c r="AE19" i="146"/>
  <c r="AV18" i="146"/>
  <c r="AU18" i="146"/>
  <c r="AT18" i="146"/>
  <c r="AS18" i="146"/>
  <c r="AR18" i="146"/>
  <c r="AQ18" i="146"/>
  <c r="AP18" i="146"/>
  <c r="AO18" i="146"/>
  <c r="AN18" i="146"/>
  <c r="AM18" i="146"/>
  <c r="AL18" i="146"/>
  <c r="AK18" i="146"/>
  <c r="AJ18" i="146"/>
  <c r="AI18" i="146"/>
  <c r="AH18" i="146"/>
  <c r="AG18" i="146"/>
  <c r="AE18" i="146"/>
  <c r="AV17" i="146"/>
  <c r="AU17" i="146"/>
  <c r="AT17" i="146"/>
  <c r="AS17" i="146"/>
  <c r="AR17" i="146"/>
  <c r="AQ17" i="146"/>
  <c r="AP17" i="146"/>
  <c r="AO17" i="146"/>
  <c r="AN17" i="146"/>
  <c r="AM17" i="146"/>
  <c r="AL17" i="146"/>
  <c r="AK17" i="146"/>
  <c r="AJ17" i="146"/>
  <c r="AI17" i="146"/>
  <c r="AH17" i="146"/>
  <c r="AG17" i="146"/>
  <c r="AE17" i="146"/>
  <c r="AV16" i="146"/>
  <c r="AU16" i="146"/>
  <c r="AT16" i="146"/>
  <c r="AS16" i="146"/>
  <c r="AR16" i="146"/>
  <c r="AQ16" i="146"/>
  <c r="AP16" i="146"/>
  <c r="AO16" i="146"/>
  <c r="AN16" i="146"/>
  <c r="AM16" i="146"/>
  <c r="AL16" i="146"/>
  <c r="AK16" i="146"/>
  <c r="AJ16" i="146"/>
  <c r="AI16" i="146"/>
  <c r="AH16" i="146"/>
  <c r="AG16" i="146"/>
  <c r="AE16" i="146"/>
  <c r="AV15" i="146"/>
  <c r="AU15" i="146"/>
  <c r="AT15" i="146"/>
  <c r="AS15" i="146"/>
  <c r="AR15" i="146"/>
  <c r="AQ15" i="146"/>
  <c r="AP15" i="146"/>
  <c r="AO15" i="146"/>
  <c r="AN15" i="146"/>
  <c r="AM15" i="146"/>
  <c r="AL15" i="146"/>
  <c r="AK15" i="146"/>
  <c r="AJ15" i="146"/>
  <c r="AI15" i="146"/>
  <c r="AH15" i="146"/>
  <c r="AG15" i="146"/>
  <c r="AE15" i="146"/>
  <c r="AV14" i="146"/>
  <c r="AU14" i="146"/>
  <c r="AT14" i="146"/>
  <c r="AS14" i="146"/>
  <c r="AR14" i="146"/>
  <c r="AQ14" i="146"/>
  <c r="AP14" i="146"/>
  <c r="AO14" i="146"/>
  <c r="AN14" i="146"/>
  <c r="AM14" i="146"/>
  <c r="AL14" i="146"/>
  <c r="AK14" i="146"/>
  <c r="AJ14" i="146"/>
  <c r="AI14" i="146"/>
  <c r="AH14" i="146"/>
  <c r="AG14" i="146"/>
  <c r="AE14" i="146"/>
  <c r="AV13" i="146"/>
  <c r="AU13" i="146"/>
  <c r="AT13" i="146"/>
  <c r="AS13" i="146"/>
  <c r="AR13" i="146"/>
  <c r="AQ13" i="146"/>
  <c r="AP13" i="146"/>
  <c r="AO13" i="146"/>
  <c r="AN13" i="146"/>
  <c r="AM13" i="146"/>
  <c r="AL13" i="146"/>
  <c r="AK13" i="146"/>
  <c r="AJ13" i="146"/>
  <c r="AI13" i="146"/>
  <c r="AH13" i="146"/>
  <c r="AG13" i="146"/>
  <c r="AE13" i="146"/>
  <c r="AV12" i="146"/>
  <c r="AU12" i="146"/>
  <c r="AT12" i="146"/>
  <c r="AS12" i="146"/>
  <c r="AR12" i="146"/>
  <c r="AQ12" i="146"/>
  <c r="AP12" i="146"/>
  <c r="AO12" i="146"/>
  <c r="AN12" i="146"/>
  <c r="AM12" i="146"/>
  <c r="AL12" i="146"/>
  <c r="AK12" i="146"/>
  <c r="AJ12" i="146"/>
  <c r="AI12" i="146"/>
  <c r="AH12" i="146"/>
  <c r="AG12" i="146"/>
  <c r="AE12" i="146"/>
  <c r="AV11" i="146"/>
  <c r="AU11" i="146"/>
  <c r="AT11" i="146"/>
  <c r="AS11" i="146"/>
  <c r="AR11" i="146"/>
  <c r="AQ11" i="146"/>
  <c r="AP11" i="146"/>
  <c r="AO11" i="146"/>
  <c r="AN11" i="146"/>
  <c r="AM11" i="146"/>
  <c r="AL11" i="146"/>
  <c r="AK11" i="146"/>
  <c r="AJ11" i="146"/>
  <c r="AI11" i="146"/>
  <c r="AH11" i="146"/>
  <c r="AG11" i="146"/>
  <c r="AE11" i="146"/>
  <c r="AV10" i="146"/>
  <c r="AU10" i="146"/>
  <c r="AT10" i="146"/>
  <c r="AS10" i="146"/>
  <c r="AR10" i="146"/>
  <c r="AQ10" i="146"/>
  <c r="AP10" i="146"/>
  <c r="AO10" i="146"/>
  <c r="AN10" i="146"/>
  <c r="AM10" i="146"/>
  <c r="AL10" i="146"/>
  <c r="AK10" i="146"/>
  <c r="AJ10" i="146"/>
  <c r="AI10" i="146"/>
  <c r="AH10" i="146"/>
  <c r="AG10" i="146"/>
  <c r="AE10" i="146"/>
  <c r="AV9" i="146"/>
  <c r="AU9" i="146"/>
  <c r="AT9" i="146"/>
  <c r="AS9" i="146"/>
  <c r="AR9" i="146"/>
  <c r="AQ9" i="146"/>
  <c r="AP9" i="146"/>
  <c r="AO9" i="146"/>
  <c r="AN9" i="146"/>
  <c r="AM9" i="146"/>
  <c r="AL9" i="146"/>
  <c r="AK9" i="146"/>
  <c r="AJ9" i="146"/>
  <c r="AI9" i="146"/>
  <c r="AH9" i="146"/>
  <c r="AG9" i="146"/>
  <c r="AE9" i="146"/>
  <c r="AV8" i="146"/>
  <c r="AU8" i="146"/>
  <c r="AT8" i="146"/>
  <c r="AS8" i="146"/>
  <c r="AR8" i="146"/>
  <c r="AQ8" i="146"/>
  <c r="AP8" i="146"/>
  <c r="AO8" i="146"/>
  <c r="AN8" i="146"/>
  <c r="AM8" i="146"/>
  <c r="AL8" i="146"/>
  <c r="AK8" i="146"/>
  <c r="AJ8" i="146"/>
  <c r="AI8" i="146"/>
  <c r="AH8" i="146"/>
  <c r="AG8" i="146"/>
  <c r="AE8" i="146"/>
  <c r="AV7" i="146"/>
  <c r="AU7" i="146"/>
  <c r="AT7" i="146"/>
  <c r="AS7" i="146"/>
  <c r="AR7" i="146"/>
  <c r="AQ7" i="146"/>
  <c r="AP7" i="146"/>
  <c r="AO7" i="146"/>
  <c r="AN7" i="146"/>
  <c r="AM7" i="146"/>
  <c r="AL7" i="146"/>
  <c r="AK7" i="146"/>
  <c r="AJ7" i="146"/>
  <c r="AI7" i="146"/>
  <c r="AH7" i="146"/>
  <c r="AG7" i="146"/>
  <c r="AE7" i="146"/>
  <c r="AV6" i="146"/>
  <c r="AU6" i="146"/>
  <c r="AT6" i="146"/>
  <c r="AS6" i="146"/>
  <c r="AR6" i="146"/>
  <c r="AQ6" i="146"/>
  <c r="AP6" i="146"/>
  <c r="AO6" i="146"/>
  <c r="AN6" i="146"/>
  <c r="AM6" i="146"/>
  <c r="AL6" i="146"/>
  <c r="AK6" i="146"/>
  <c r="AJ6" i="146"/>
  <c r="AI6" i="146"/>
  <c r="AH6" i="146"/>
  <c r="AG6" i="146"/>
  <c r="D1" i="146"/>
  <c r="AF41" i="145"/>
  <c r="AF40" i="145"/>
  <c r="CB39" i="145"/>
  <c r="CA39" i="145"/>
  <c r="BZ39" i="145"/>
  <c r="BY39" i="145"/>
  <c r="BX39" i="145"/>
  <c r="BW39" i="145"/>
  <c r="BV39" i="145"/>
  <c r="BU39" i="145"/>
  <c r="BT39" i="145"/>
  <c r="BS39" i="145"/>
  <c r="BR39" i="145"/>
  <c r="BQ39" i="145"/>
  <c r="BP39" i="145"/>
  <c r="BO39" i="145"/>
  <c r="BN39" i="145"/>
  <c r="BM39" i="145"/>
  <c r="BL39" i="145"/>
  <c r="BK39" i="145"/>
  <c r="BJ39" i="145"/>
  <c r="BI39" i="145"/>
  <c r="BH39" i="145"/>
  <c r="BG39" i="145"/>
  <c r="BF39" i="145"/>
  <c r="BE39" i="145"/>
  <c r="BD39" i="145"/>
  <c r="BC39" i="145"/>
  <c r="BB39" i="145"/>
  <c r="BA39" i="145"/>
  <c r="AZ39" i="145"/>
  <c r="AY39" i="145"/>
  <c r="AX39" i="145"/>
  <c r="AF39" i="145"/>
  <c r="AF38" i="145"/>
  <c r="AF37" i="145"/>
  <c r="AF36" i="145"/>
  <c r="AV32" i="145"/>
  <c r="AU32" i="145"/>
  <c r="AT32" i="145"/>
  <c r="AS32" i="145"/>
  <c r="AR32" i="145"/>
  <c r="AQ32" i="145"/>
  <c r="AP32" i="145"/>
  <c r="AO32" i="145"/>
  <c r="AN32" i="145"/>
  <c r="AM32" i="145"/>
  <c r="AL32" i="145"/>
  <c r="AK32" i="145"/>
  <c r="AJ32" i="145"/>
  <c r="AI32" i="145"/>
  <c r="AH32" i="145"/>
  <c r="AG32" i="145"/>
  <c r="AE32" i="145"/>
  <c r="AV31" i="145"/>
  <c r="AU31" i="145"/>
  <c r="AT31" i="145"/>
  <c r="AS31" i="145"/>
  <c r="AR31" i="145"/>
  <c r="AQ31" i="145"/>
  <c r="AP31" i="145"/>
  <c r="AO31" i="145"/>
  <c r="AN31" i="145"/>
  <c r="AM31" i="145"/>
  <c r="AL31" i="145"/>
  <c r="AK31" i="145"/>
  <c r="AJ31" i="145"/>
  <c r="AI31" i="145"/>
  <c r="AH31" i="145"/>
  <c r="AG31" i="145"/>
  <c r="AE31" i="145"/>
  <c r="AV30" i="145"/>
  <c r="AU30" i="145"/>
  <c r="AT30" i="145"/>
  <c r="AS30" i="145"/>
  <c r="AR30" i="145"/>
  <c r="AQ30" i="145"/>
  <c r="AP30" i="145"/>
  <c r="AO30" i="145"/>
  <c r="AN30" i="145"/>
  <c r="AM30" i="145"/>
  <c r="AL30" i="145"/>
  <c r="AK30" i="145"/>
  <c r="AJ30" i="145"/>
  <c r="AI30" i="145"/>
  <c r="AH30" i="145"/>
  <c r="AG30" i="145"/>
  <c r="AE30" i="145"/>
  <c r="AV29" i="145"/>
  <c r="AU29" i="145"/>
  <c r="AT29" i="145"/>
  <c r="AS29" i="145"/>
  <c r="AR29" i="145"/>
  <c r="AQ29" i="145"/>
  <c r="AP29" i="145"/>
  <c r="AO29" i="145"/>
  <c r="AN29" i="145"/>
  <c r="AM29" i="145"/>
  <c r="AL29" i="145"/>
  <c r="AK29" i="145"/>
  <c r="AJ29" i="145"/>
  <c r="AI29" i="145"/>
  <c r="AH29" i="145"/>
  <c r="AG29" i="145"/>
  <c r="AE29" i="145"/>
  <c r="AV28" i="145"/>
  <c r="AU28" i="145"/>
  <c r="AT28" i="145"/>
  <c r="AS28" i="145"/>
  <c r="AR28" i="145"/>
  <c r="AQ28" i="145"/>
  <c r="AP28" i="145"/>
  <c r="AO28" i="145"/>
  <c r="AN28" i="145"/>
  <c r="AM28" i="145"/>
  <c r="AL28" i="145"/>
  <c r="AK28" i="145"/>
  <c r="AJ28" i="145"/>
  <c r="AI28" i="145"/>
  <c r="AH28" i="145"/>
  <c r="AG28" i="145"/>
  <c r="AE28" i="145"/>
  <c r="AV27" i="145"/>
  <c r="AU27" i="145"/>
  <c r="AT27" i="145"/>
  <c r="AS27" i="145"/>
  <c r="AR27" i="145"/>
  <c r="AQ27" i="145"/>
  <c r="AP27" i="145"/>
  <c r="AO27" i="145"/>
  <c r="AN27" i="145"/>
  <c r="AM27" i="145"/>
  <c r="AL27" i="145"/>
  <c r="AK27" i="145"/>
  <c r="AJ27" i="145"/>
  <c r="AI27" i="145"/>
  <c r="AH27" i="145"/>
  <c r="AG27" i="145"/>
  <c r="AE27" i="145"/>
  <c r="AV26" i="145"/>
  <c r="AU26" i="145"/>
  <c r="AT26" i="145"/>
  <c r="AS26" i="145"/>
  <c r="AR26" i="145"/>
  <c r="AQ26" i="145"/>
  <c r="AP26" i="145"/>
  <c r="AO26" i="145"/>
  <c r="AN26" i="145"/>
  <c r="AM26" i="145"/>
  <c r="AL26" i="145"/>
  <c r="AK26" i="145"/>
  <c r="AJ26" i="145"/>
  <c r="AI26" i="145"/>
  <c r="AH26" i="145"/>
  <c r="AG26" i="145"/>
  <c r="AE26" i="145"/>
  <c r="AV25" i="145"/>
  <c r="AU25" i="145"/>
  <c r="AT25" i="145"/>
  <c r="AS25" i="145"/>
  <c r="AR25" i="145"/>
  <c r="AQ25" i="145"/>
  <c r="AP25" i="145"/>
  <c r="AO25" i="145"/>
  <c r="AN25" i="145"/>
  <c r="AM25" i="145"/>
  <c r="AL25" i="145"/>
  <c r="AK25" i="145"/>
  <c r="AJ25" i="145"/>
  <c r="AI25" i="145"/>
  <c r="AH25" i="145"/>
  <c r="AG25" i="145"/>
  <c r="AE25" i="145"/>
  <c r="AV24" i="145"/>
  <c r="AU24" i="145"/>
  <c r="AT24" i="145"/>
  <c r="AS24" i="145"/>
  <c r="AR24" i="145"/>
  <c r="AQ24" i="145"/>
  <c r="AP24" i="145"/>
  <c r="AO24" i="145"/>
  <c r="AN24" i="145"/>
  <c r="AM24" i="145"/>
  <c r="AL24" i="145"/>
  <c r="AK24" i="145"/>
  <c r="AJ24" i="145"/>
  <c r="AI24" i="145"/>
  <c r="AH24" i="145"/>
  <c r="AG24" i="145"/>
  <c r="AE24" i="145"/>
  <c r="AV23" i="145"/>
  <c r="AU23" i="145"/>
  <c r="AT23" i="145"/>
  <c r="AS23" i="145"/>
  <c r="AR23" i="145"/>
  <c r="AQ23" i="145"/>
  <c r="AP23" i="145"/>
  <c r="AO23" i="145"/>
  <c r="AN23" i="145"/>
  <c r="AM23" i="145"/>
  <c r="AL23" i="145"/>
  <c r="AK23" i="145"/>
  <c r="AJ23" i="145"/>
  <c r="AI23" i="145"/>
  <c r="AH23" i="145"/>
  <c r="AG23" i="145"/>
  <c r="AE23" i="145"/>
  <c r="AV22" i="145"/>
  <c r="AU22" i="145"/>
  <c r="AT22" i="145"/>
  <c r="AS22" i="145"/>
  <c r="AR22" i="145"/>
  <c r="AQ22" i="145"/>
  <c r="AP22" i="145"/>
  <c r="AO22" i="145"/>
  <c r="AN22" i="145"/>
  <c r="AM22" i="145"/>
  <c r="AL22" i="145"/>
  <c r="AK22" i="145"/>
  <c r="AJ22" i="145"/>
  <c r="AI22" i="145"/>
  <c r="AH22" i="145"/>
  <c r="AG22" i="145"/>
  <c r="AE22" i="145"/>
  <c r="AV21" i="145"/>
  <c r="AU21" i="145"/>
  <c r="AT21" i="145"/>
  <c r="AS21" i="145"/>
  <c r="AR21" i="145"/>
  <c r="AQ21" i="145"/>
  <c r="AP21" i="145"/>
  <c r="AO21" i="145"/>
  <c r="AN21" i="145"/>
  <c r="AM21" i="145"/>
  <c r="AL21" i="145"/>
  <c r="AK21" i="145"/>
  <c r="AJ21" i="145"/>
  <c r="AI21" i="145"/>
  <c r="AH21" i="145"/>
  <c r="AG21" i="145"/>
  <c r="AE21" i="145"/>
  <c r="AV20" i="145"/>
  <c r="AU20" i="145"/>
  <c r="AT20" i="145"/>
  <c r="AS20" i="145"/>
  <c r="AR20" i="145"/>
  <c r="AQ20" i="145"/>
  <c r="AP20" i="145"/>
  <c r="AO20" i="145"/>
  <c r="AN20" i="145"/>
  <c r="AM20" i="145"/>
  <c r="AL20" i="145"/>
  <c r="AK20" i="145"/>
  <c r="AJ20" i="145"/>
  <c r="AI20" i="145"/>
  <c r="AH20" i="145"/>
  <c r="AG20" i="145"/>
  <c r="AE20" i="145"/>
  <c r="AV19" i="145"/>
  <c r="AU19" i="145"/>
  <c r="AT19" i="145"/>
  <c r="AS19" i="145"/>
  <c r="AR19" i="145"/>
  <c r="AQ19" i="145"/>
  <c r="AP19" i="145"/>
  <c r="AO19" i="145"/>
  <c r="AN19" i="145"/>
  <c r="AM19" i="145"/>
  <c r="AL19" i="145"/>
  <c r="AK19" i="145"/>
  <c r="AJ19" i="145"/>
  <c r="AI19" i="145"/>
  <c r="AH19" i="145"/>
  <c r="AG19" i="145"/>
  <c r="AE19" i="145"/>
  <c r="AV18" i="145"/>
  <c r="AU18" i="145"/>
  <c r="AT18" i="145"/>
  <c r="AS18" i="145"/>
  <c r="AR18" i="145"/>
  <c r="AQ18" i="145"/>
  <c r="AP18" i="145"/>
  <c r="AO18" i="145"/>
  <c r="AN18" i="145"/>
  <c r="AM18" i="145"/>
  <c r="AL18" i="145"/>
  <c r="AK18" i="145"/>
  <c r="AJ18" i="145"/>
  <c r="AI18" i="145"/>
  <c r="AH18" i="145"/>
  <c r="AG18" i="145"/>
  <c r="AE18" i="145"/>
  <c r="AV17" i="145"/>
  <c r="AU17" i="145"/>
  <c r="AT17" i="145"/>
  <c r="AS17" i="145"/>
  <c r="AR17" i="145"/>
  <c r="AQ17" i="145"/>
  <c r="AP17" i="145"/>
  <c r="AO17" i="145"/>
  <c r="AN17" i="145"/>
  <c r="AM17" i="145"/>
  <c r="AL17" i="145"/>
  <c r="AK17" i="145"/>
  <c r="AJ17" i="145"/>
  <c r="AI17" i="145"/>
  <c r="AH17" i="145"/>
  <c r="AG17" i="145"/>
  <c r="AE17" i="145"/>
  <c r="AV16" i="145"/>
  <c r="AU16" i="145"/>
  <c r="AT16" i="145"/>
  <c r="AS16" i="145"/>
  <c r="AR16" i="145"/>
  <c r="AQ16" i="145"/>
  <c r="AP16" i="145"/>
  <c r="AO16" i="145"/>
  <c r="AN16" i="145"/>
  <c r="AM16" i="145"/>
  <c r="AL16" i="145"/>
  <c r="AK16" i="145"/>
  <c r="AJ16" i="145"/>
  <c r="AI16" i="145"/>
  <c r="AH16" i="145"/>
  <c r="AG16" i="145"/>
  <c r="AE16" i="145"/>
  <c r="AV15" i="145"/>
  <c r="AU15" i="145"/>
  <c r="AT15" i="145"/>
  <c r="AS15" i="145"/>
  <c r="AR15" i="145"/>
  <c r="AQ15" i="145"/>
  <c r="AP15" i="145"/>
  <c r="AO15" i="145"/>
  <c r="AN15" i="145"/>
  <c r="AM15" i="145"/>
  <c r="AL15" i="145"/>
  <c r="AK15" i="145"/>
  <c r="AJ15" i="145"/>
  <c r="AI15" i="145"/>
  <c r="AH15" i="145"/>
  <c r="AG15" i="145"/>
  <c r="AE15" i="145"/>
  <c r="AV14" i="145"/>
  <c r="AU14" i="145"/>
  <c r="AT14" i="145"/>
  <c r="AS14" i="145"/>
  <c r="AR14" i="145"/>
  <c r="AQ14" i="145"/>
  <c r="AP14" i="145"/>
  <c r="AO14" i="145"/>
  <c r="AN14" i="145"/>
  <c r="AM14" i="145"/>
  <c r="AL14" i="145"/>
  <c r="AK14" i="145"/>
  <c r="AJ14" i="145"/>
  <c r="AI14" i="145"/>
  <c r="AH14" i="145"/>
  <c r="AG14" i="145"/>
  <c r="AE14" i="145"/>
  <c r="AV13" i="145"/>
  <c r="AU13" i="145"/>
  <c r="AT13" i="145"/>
  <c r="AS13" i="145"/>
  <c r="AR13" i="145"/>
  <c r="AQ13" i="145"/>
  <c r="AP13" i="145"/>
  <c r="AO13" i="145"/>
  <c r="AN13" i="145"/>
  <c r="AM13" i="145"/>
  <c r="AL13" i="145"/>
  <c r="AK13" i="145"/>
  <c r="AJ13" i="145"/>
  <c r="AI13" i="145"/>
  <c r="AH13" i="145"/>
  <c r="AG13" i="145"/>
  <c r="AE13" i="145"/>
  <c r="AV12" i="145"/>
  <c r="AU12" i="145"/>
  <c r="AT12" i="145"/>
  <c r="AS12" i="145"/>
  <c r="AR12" i="145"/>
  <c r="AQ12" i="145"/>
  <c r="AP12" i="145"/>
  <c r="AO12" i="145"/>
  <c r="AN12" i="145"/>
  <c r="AM12" i="145"/>
  <c r="AL12" i="145"/>
  <c r="AK12" i="145"/>
  <c r="AJ12" i="145"/>
  <c r="AI12" i="145"/>
  <c r="AH12" i="145"/>
  <c r="AG12" i="145"/>
  <c r="AE12" i="145"/>
  <c r="AV11" i="145"/>
  <c r="AU11" i="145"/>
  <c r="AT11" i="145"/>
  <c r="AS11" i="145"/>
  <c r="AR11" i="145"/>
  <c r="AQ11" i="145"/>
  <c r="AP11" i="145"/>
  <c r="AO11" i="145"/>
  <c r="AN11" i="145"/>
  <c r="AM11" i="145"/>
  <c r="AL11" i="145"/>
  <c r="AK11" i="145"/>
  <c r="AJ11" i="145"/>
  <c r="AI11" i="145"/>
  <c r="AH11" i="145"/>
  <c r="AG11" i="145"/>
  <c r="AE11" i="145"/>
  <c r="AV10" i="145"/>
  <c r="AU10" i="145"/>
  <c r="AT10" i="145"/>
  <c r="AS10" i="145"/>
  <c r="AR10" i="145"/>
  <c r="AQ10" i="145"/>
  <c r="AP10" i="145"/>
  <c r="AO10" i="145"/>
  <c r="AN10" i="145"/>
  <c r="AM10" i="145"/>
  <c r="AL10" i="145"/>
  <c r="AK10" i="145"/>
  <c r="AJ10" i="145"/>
  <c r="AI10" i="145"/>
  <c r="AH10" i="145"/>
  <c r="AG10" i="145"/>
  <c r="AE10" i="145"/>
  <c r="AV9" i="145"/>
  <c r="AU9" i="145"/>
  <c r="AT9" i="145"/>
  <c r="AS9" i="145"/>
  <c r="AR9" i="145"/>
  <c r="AQ9" i="145"/>
  <c r="AP9" i="145"/>
  <c r="AO9" i="145"/>
  <c r="AN9" i="145"/>
  <c r="AM9" i="145"/>
  <c r="AL9" i="145"/>
  <c r="AK9" i="145"/>
  <c r="AJ9" i="145"/>
  <c r="AI9" i="145"/>
  <c r="AH9" i="145"/>
  <c r="AG9" i="145"/>
  <c r="AE9" i="145"/>
  <c r="AV8" i="145"/>
  <c r="AU8" i="145"/>
  <c r="AT8" i="145"/>
  <c r="AS8" i="145"/>
  <c r="AR8" i="145"/>
  <c r="AQ8" i="145"/>
  <c r="AP8" i="145"/>
  <c r="AO8" i="145"/>
  <c r="AN8" i="145"/>
  <c r="AM8" i="145"/>
  <c r="AL8" i="145"/>
  <c r="AK8" i="145"/>
  <c r="AJ8" i="145"/>
  <c r="AI8" i="145"/>
  <c r="AH8" i="145"/>
  <c r="AG8" i="145"/>
  <c r="AE8" i="145"/>
  <c r="AV7" i="145"/>
  <c r="AU7" i="145"/>
  <c r="AT7" i="145"/>
  <c r="AS7" i="145"/>
  <c r="AR7" i="145"/>
  <c r="AQ7" i="145"/>
  <c r="AP7" i="145"/>
  <c r="AO7" i="145"/>
  <c r="AN7" i="145"/>
  <c r="AM7" i="145"/>
  <c r="AL7" i="145"/>
  <c r="AK7" i="145"/>
  <c r="AJ7" i="145"/>
  <c r="AI7" i="145"/>
  <c r="AH7" i="145"/>
  <c r="AG7" i="145"/>
  <c r="AE7" i="145"/>
  <c r="AV6" i="145"/>
  <c r="AU6" i="145"/>
  <c r="AT6" i="145"/>
  <c r="AS6" i="145"/>
  <c r="AR6" i="145"/>
  <c r="AQ6" i="145"/>
  <c r="AP6" i="145"/>
  <c r="AO6" i="145"/>
  <c r="AN6" i="145"/>
  <c r="AM6" i="145"/>
  <c r="AL6" i="145"/>
  <c r="AK6" i="145"/>
  <c r="AJ6" i="145"/>
  <c r="AI6" i="145"/>
  <c r="AH6" i="145"/>
  <c r="AG6" i="145"/>
  <c r="D1" i="145"/>
  <c r="X32" i="149" l="1"/>
  <c r="AW30" i="149"/>
  <c r="AB35" i="148"/>
  <c r="AB34" i="149"/>
  <c r="AA29" i="149"/>
  <c r="G8" i="37"/>
  <c r="D8" i="37"/>
  <c r="H8" i="37"/>
  <c r="F8" i="37"/>
  <c r="C8" i="37"/>
  <c r="G9" i="37"/>
  <c r="H9" i="37"/>
  <c r="F9" i="37"/>
  <c r="C9" i="37"/>
  <c r="D9" i="37"/>
  <c r="D10" i="37"/>
  <c r="G10" i="37"/>
  <c r="F10" i="37"/>
  <c r="H10" i="37"/>
  <c r="C10" i="37"/>
  <c r="H7" i="37"/>
  <c r="F7" i="37"/>
  <c r="C7" i="37"/>
  <c r="G7" i="37"/>
  <c r="D7" i="37"/>
  <c r="X37" i="149"/>
  <c r="AW34" i="149"/>
  <c r="Z33" i="149"/>
  <c r="AB32" i="149"/>
  <c r="AB30" i="149"/>
  <c r="W29" i="149"/>
  <c r="Y28" i="149"/>
  <c r="AB36" i="149"/>
  <c r="Z35" i="149"/>
  <c r="W37" i="149"/>
  <c r="Y34" i="148"/>
  <c r="Y36" i="148"/>
  <c r="AT42" i="148"/>
  <c r="AA35" i="148"/>
  <c r="AD43" i="155"/>
  <c r="AD43" i="154"/>
  <c r="AD43" i="153"/>
  <c r="AD43" i="152"/>
  <c r="W24" i="148"/>
  <c r="AO42" i="146"/>
  <c r="AQ35" i="147"/>
  <c r="AT43" i="146"/>
  <c r="W15" i="148"/>
  <c r="AS41" i="148"/>
  <c r="W11" i="149"/>
  <c r="W7" i="146"/>
  <c r="AO41" i="148"/>
  <c r="W28" i="146"/>
  <c r="X33" i="146"/>
  <c r="X19" i="145"/>
  <c r="Y36" i="150"/>
  <c r="AA33" i="150"/>
  <c r="AB34" i="150"/>
  <c r="W31" i="150"/>
  <c r="AA31" i="150"/>
  <c r="AA32" i="150"/>
  <c r="AA35" i="150"/>
  <c r="X36" i="150"/>
  <c r="Z30" i="150"/>
  <c r="X29" i="150"/>
  <c r="X34" i="150"/>
  <c r="W22" i="149"/>
  <c r="W21" i="149"/>
  <c r="X20" i="149"/>
  <c r="W19" i="149"/>
  <c r="AW18" i="149"/>
  <c r="W17" i="149"/>
  <c r="W15" i="149"/>
  <c r="AW14" i="149"/>
  <c r="W13" i="149"/>
  <c r="W12" i="148"/>
  <c r="X29" i="146"/>
  <c r="Z31" i="146"/>
  <c r="Z7" i="146"/>
  <c r="W10" i="146"/>
  <c r="X21" i="146"/>
  <c r="X27" i="145"/>
  <c r="W30" i="145"/>
  <c r="AW18" i="145"/>
  <c r="Y24" i="145"/>
  <c r="Y12" i="149"/>
  <c r="W31" i="148"/>
  <c r="W27" i="148"/>
  <c r="Z23" i="148"/>
  <c r="W20" i="148"/>
  <c r="Y15" i="148"/>
  <c r="W8" i="150"/>
  <c r="X17" i="150"/>
  <c r="Z12" i="150"/>
  <c r="Y10" i="149"/>
  <c r="AW10" i="149"/>
  <c r="W9" i="149"/>
  <c r="X33" i="148"/>
  <c r="AB21" i="148"/>
  <c r="Y9" i="148"/>
  <c r="Y18" i="146"/>
  <c r="Y14" i="146"/>
  <c r="X15" i="145"/>
  <c r="W23" i="150"/>
  <c r="Y19" i="150"/>
  <c r="W28" i="148"/>
  <c r="AA19" i="148"/>
  <c r="X9" i="148"/>
  <c r="Y16" i="149"/>
  <c r="X8" i="146"/>
  <c r="AJ44" i="146"/>
  <c r="W8" i="147"/>
  <c r="X6" i="147"/>
  <c r="W11" i="148"/>
  <c r="X12" i="148"/>
  <c r="W19" i="148"/>
  <c r="X20" i="148"/>
  <c r="W23" i="148"/>
  <c r="X24" i="148"/>
  <c r="AA27" i="148"/>
  <c r="AB33" i="148"/>
  <c r="W16" i="148"/>
  <c r="W10" i="145"/>
  <c r="Z23" i="146"/>
  <c r="Y12" i="146"/>
  <c r="X36" i="146"/>
  <c r="Z25" i="147"/>
  <c r="AI41" i="147"/>
  <c r="X7" i="147"/>
  <c r="AW26" i="149"/>
  <c r="Y23" i="149"/>
  <c r="AW22" i="149"/>
  <c r="Z21" i="149"/>
  <c r="AB20" i="149"/>
  <c r="Y20" i="149"/>
  <c r="AW19" i="149"/>
  <c r="Y18" i="149"/>
  <c r="AA17" i="149"/>
  <c r="Z16" i="149"/>
  <c r="AA15" i="149"/>
  <c r="W12" i="150"/>
  <c r="X21" i="150"/>
  <c r="Y21" i="150"/>
  <c r="Y14" i="150"/>
  <c r="AW11" i="150"/>
  <c r="Y10" i="150"/>
  <c r="Y6" i="150"/>
  <c r="Y25" i="148"/>
  <c r="X21" i="148"/>
  <c r="AA15" i="148"/>
  <c r="AB13" i="148"/>
  <c r="AB26" i="150"/>
  <c r="AA25" i="150"/>
  <c r="AW23" i="150"/>
  <c r="AA23" i="150"/>
  <c r="X22" i="150"/>
  <c r="AB18" i="150"/>
  <c r="AB13" i="150"/>
  <c r="AA12" i="150"/>
  <c r="AW10" i="150"/>
  <c r="X27" i="149"/>
  <c r="W26" i="149"/>
  <c r="Z24" i="149"/>
  <c r="AA22" i="149"/>
  <c r="AA19" i="149"/>
  <c r="AW15" i="149"/>
  <c r="Y14" i="149"/>
  <c r="AA11" i="149"/>
  <c r="Y8" i="149"/>
  <c r="Z21" i="145"/>
  <c r="AA12" i="145"/>
  <c r="Y30" i="147"/>
  <c r="Z29" i="147"/>
  <c r="Z23" i="147"/>
  <c r="Z21" i="147"/>
  <c r="AA20" i="147"/>
  <c r="Z17" i="147"/>
  <c r="Z13" i="147"/>
  <c r="AA12" i="147"/>
  <c r="Z11" i="147"/>
  <c r="AA9" i="147"/>
  <c r="AA8" i="147"/>
  <c r="Y6" i="147"/>
  <c r="AB31" i="145"/>
  <c r="Z29" i="145"/>
  <c r="Y28" i="145"/>
  <c r="AW26" i="145"/>
  <c r="AA22" i="145"/>
  <c r="X13" i="145"/>
  <c r="AW9" i="145"/>
  <c r="AW32" i="146"/>
  <c r="AW28" i="146"/>
  <c r="AA24" i="146"/>
  <c r="AB21" i="146"/>
  <c r="W20" i="146"/>
  <c r="Y19" i="146"/>
  <c r="AW18" i="146"/>
  <c r="AA16" i="146"/>
  <c r="Z15" i="146"/>
  <c r="AW12" i="146"/>
  <c r="AW9" i="146"/>
  <c r="Z26" i="149"/>
  <c r="W7" i="149"/>
  <c r="AA9" i="149"/>
  <c r="AW23" i="149"/>
  <c r="X17" i="149"/>
  <c r="X25" i="149"/>
  <c r="W24" i="149"/>
  <c r="Y25" i="149"/>
  <c r="X9" i="149"/>
  <c r="Y37" i="146"/>
  <c r="AB36" i="146"/>
  <c r="Z35" i="146"/>
  <c r="Y34" i="146"/>
  <c r="AA32" i="146"/>
  <c r="AB29" i="146"/>
  <c r="AA28" i="146"/>
  <c r="Y27" i="146"/>
  <c r="AW26" i="146"/>
  <c r="Y26" i="146"/>
  <c r="Y24" i="146"/>
  <c r="Y20" i="146"/>
  <c r="AW20" i="146"/>
  <c r="X13" i="146"/>
  <c r="AA12" i="146"/>
  <c r="Z10" i="146"/>
  <c r="AW10" i="146"/>
  <c r="AA10" i="146"/>
  <c r="AB10" i="146"/>
  <c r="Y9" i="146"/>
  <c r="AA8" i="146"/>
  <c r="AB8" i="146"/>
  <c r="Y31" i="148"/>
  <c r="AA31" i="148"/>
  <c r="X29" i="148"/>
  <c r="AB29" i="148"/>
  <c r="X28" i="148"/>
  <c r="X25" i="148"/>
  <c r="AB25" i="148"/>
  <c r="Y23" i="148"/>
  <c r="AA23" i="148"/>
  <c r="Y19" i="148"/>
  <c r="Z19" i="148"/>
  <c r="Y18" i="148"/>
  <c r="X17" i="148"/>
  <c r="AB17" i="148"/>
  <c r="X13" i="148"/>
  <c r="Y11" i="148"/>
  <c r="AA11" i="148"/>
  <c r="W10" i="148"/>
  <c r="Y8" i="148"/>
  <c r="Z7" i="148"/>
  <c r="Z6" i="148"/>
  <c r="Z26" i="150"/>
  <c r="AW24" i="150"/>
  <c r="W21" i="150"/>
  <c r="Z18" i="150"/>
  <c r="W16" i="150"/>
  <c r="X13" i="150"/>
  <c r="Z11" i="150"/>
  <c r="AB9" i="150"/>
  <c r="Y33" i="148"/>
  <c r="W32" i="148"/>
  <c r="Z31" i="148"/>
  <c r="Z30" i="148"/>
  <c r="Y29" i="148"/>
  <c r="Z27" i="148"/>
  <c r="Y27" i="148"/>
  <c r="Z26" i="148"/>
  <c r="Y26" i="148"/>
  <c r="Z22" i="148"/>
  <c r="Y22" i="148"/>
  <c r="Y21" i="148"/>
  <c r="Z18" i="148"/>
  <c r="Y17" i="148"/>
  <c r="X16" i="148"/>
  <c r="Z15" i="148"/>
  <c r="Z14" i="148"/>
  <c r="Y14" i="148"/>
  <c r="Y13" i="148"/>
  <c r="Z11" i="148"/>
  <c r="Z10" i="148"/>
  <c r="Y10" i="148"/>
  <c r="AB9" i="148"/>
  <c r="AA8" i="148"/>
  <c r="AA7" i="148"/>
  <c r="AW27" i="149"/>
  <c r="AB27" i="149"/>
  <c r="AB25" i="149"/>
  <c r="X22" i="149"/>
  <c r="Z18" i="149"/>
  <c r="Z14" i="149"/>
  <c r="AA13" i="149"/>
  <c r="X13" i="149"/>
  <c r="Z12" i="149"/>
  <c r="AW11" i="149"/>
  <c r="Z10" i="149"/>
  <c r="Z8" i="149"/>
  <c r="AA7" i="149"/>
  <c r="AW7" i="149"/>
  <c r="Y32" i="147"/>
  <c r="W30" i="147"/>
  <c r="AA28" i="147"/>
  <c r="Z27" i="147"/>
  <c r="AA26" i="147"/>
  <c r="AA24" i="147"/>
  <c r="AA22" i="147"/>
  <c r="Z19" i="147"/>
  <c r="AA18" i="147"/>
  <c r="AA16" i="147"/>
  <c r="Z15" i="147"/>
  <c r="AA14" i="147"/>
  <c r="AA10" i="147"/>
  <c r="Y36" i="146"/>
  <c r="Y32" i="146"/>
  <c r="Y30" i="146"/>
  <c r="Z28" i="146"/>
  <c r="Y28" i="146"/>
  <c r="Z27" i="146"/>
  <c r="Y22" i="146"/>
  <c r="Z20" i="146"/>
  <c r="Z19" i="146"/>
  <c r="Y16" i="146"/>
  <c r="AB13" i="146"/>
  <c r="AB11" i="146"/>
  <c r="AB9" i="146"/>
  <c r="AB6" i="146"/>
  <c r="Y32" i="145"/>
  <c r="Y30" i="145"/>
  <c r="AB23" i="145"/>
  <c r="Y22" i="145"/>
  <c r="Y20" i="145"/>
  <c r="Y16" i="145"/>
  <c r="X11" i="145"/>
  <c r="Z11" i="145"/>
  <c r="AA10" i="145"/>
  <c r="AU39" i="150"/>
  <c r="AK43" i="150"/>
  <c r="AS44" i="150"/>
  <c r="X28" i="150"/>
  <c r="AB29" i="150"/>
  <c r="Y35" i="150"/>
  <c r="Y29" i="150"/>
  <c r="X30" i="150"/>
  <c r="Y34" i="150"/>
  <c r="AH38" i="150"/>
  <c r="AN40" i="150"/>
  <c r="AA29" i="150"/>
  <c r="AW31" i="150"/>
  <c r="AW31" i="149"/>
  <c r="Z37" i="149"/>
  <c r="X34" i="149"/>
  <c r="Z31" i="149"/>
  <c r="Y32" i="149"/>
  <c r="AA37" i="149"/>
  <c r="Y36" i="149"/>
  <c r="Y37" i="149"/>
  <c r="X36" i="149"/>
  <c r="W33" i="149"/>
  <c r="Z28" i="149"/>
  <c r="AR40" i="149"/>
  <c r="Y30" i="149"/>
  <c r="AB37" i="149"/>
  <c r="X30" i="149"/>
  <c r="AW35" i="149"/>
  <c r="Y34" i="149"/>
  <c r="X29" i="149"/>
  <c r="AQ43" i="149"/>
  <c r="W35" i="148"/>
  <c r="X36" i="148"/>
  <c r="AI45" i="148"/>
  <c r="AQ39" i="148"/>
  <c r="Z34" i="148"/>
  <c r="Y30" i="148"/>
  <c r="X32" i="148"/>
  <c r="AA6" i="147"/>
  <c r="AT38" i="147"/>
  <c r="Z31" i="147"/>
  <c r="Z7" i="147"/>
  <c r="Y10" i="147"/>
  <c r="Y12" i="147"/>
  <c r="Y14" i="147"/>
  <c r="Y16" i="147"/>
  <c r="Y18" i="147"/>
  <c r="Y20" i="147"/>
  <c r="Y22" i="147"/>
  <c r="Y24" i="147"/>
  <c r="Y26" i="147"/>
  <c r="Y28" i="147"/>
  <c r="Z32" i="147"/>
  <c r="AJ39" i="147"/>
  <c r="AB7" i="147"/>
  <c r="Y9" i="147"/>
  <c r="AO37" i="147"/>
  <c r="W10" i="147"/>
  <c r="W12" i="147"/>
  <c r="W14" i="147"/>
  <c r="W16" i="147"/>
  <c r="W18" i="147"/>
  <c r="W20" i="147"/>
  <c r="W22" i="147"/>
  <c r="W24" i="147"/>
  <c r="W26" i="147"/>
  <c r="W28" i="147"/>
  <c r="Y31" i="147"/>
  <c r="W32" i="147"/>
  <c r="V43" i="155"/>
  <c r="V39" i="155"/>
  <c r="J10" i="37" s="1"/>
  <c r="V45" i="155"/>
  <c r="V40" i="155"/>
  <c r="L10" i="37" s="1"/>
  <c r="V44" i="155"/>
  <c r="V41" i="155"/>
  <c r="N10" i="37" s="1"/>
  <c r="V42" i="155"/>
  <c r="P10" i="37" s="1"/>
  <c r="AD45" i="155"/>
  <c r="AD44" i="155"/>
  <c r="S45" i="155"/>
  <c r="O45" i="155"/>
  <c r="K45" i="155"/>
  <c r="G45" i="155"/>
  <c r="S44" i="155"/>
  <c r="O44" i="155"/>
  <c r="K44" i="155"/>
  <c r="G44" i="155"/>
  <c r="S43" i="155"/>
  <c r="O43" i="155"/>
  <c r="K43" i="155"/>
  <c r="G43" i="155"/>
  <c r="S42" i="155"/>
  <c r="O42" i="155"/>
  <c r="K42" i="155"/>
  <c r="G42" i="155"/>
  <c r="S41" i="155"/>
  <c r="O41" i="155"/>
  <c r="K41" i="155"/>
  <c r="G41" i="155"/>
  <c r="S40" i="155"/>
  <c r="O40" i="155"/>
  <c r="K40" i="155"/>
  <c r="G40" i="155"/>
  <c r="S39" i="155"/>
  <c r="O39" i="155"/>
  <c r="K39" i="155"/>
  <c r="G39" i="155"/>
  <c r="S38" i="155"/>
  <c r="O38" i="155"/>
  <c r="K38" i="155"/>
  <c r="G38" i="155"/>
  <c r="R45" i="155"/>
  <c r="N45" i="155"/>
  <c r="J45" i="155"/>
  <c r="F45" i="155"/>
  <c r="R44" i="155"/>
  <c r="N44" i="155"/>
  <c r="J44" i="155"/>
  <c r="F44" i="155"/>
  <c r="R43" i="155"/>
  <c r="N43" i="155"/>
  <c r="J43" i="155"/>
  <c r="F43" i="155"/>
  <c r="R42" i="155"/>
  <c r="N42" i="155"/>
  <c r="J42" i="155"/>
  <c r="F42" i="155"/>
  <c r="R41" i="155"/>
  <c r="N41" i="155"/>
  <c r="J41" i="155"/>
  <c r="F41" i="155"/>
  <c r="R40" i="155"/>
  <c r="N40" i="155"/>
  <c r="J40" i="155"/>
  <c r="F40" i="155"/>
  <c r="R39" i="155"/>
  <c r="N39" i="155"/>
  <c r="J39" i="155"/>
  <c r="F39" i="155"/>
  <c r="R38" i="155"/>
  <c r="N38" i="155"/>
  <c r="J38" i="155"/>
  <c r="F38" i="155"/>
  <c r="U45" i="155"/>
  <c r="Q45" i="155"/>
  <c r="M45" i="155"/>
  <c r="I45" i="155"/>
  <c r="U44" i="155"/>
  <c r="Q44" i="155"/>
  <c r="M44" i="155"/>
  <c r="I44" i="155"/>
  <c r="U43" i="155"/>
  <c r="Q43" i="155"/>
  <c r="M43" i="155"/>
  <c r="I43" i="155"/>
  <c r="U42" i="155"/>
  <c r="Q42" i="155"/>
  <c r="M42" i="155"/>
  <c r="I42" i="155"/>
  <c r="U41" i="155"/>
  <c r="Q41" i="155"/>
  <c r="M41" i="155"/>
  <c r="I41" i="155"/>
  <c r="U40" i="155"/>
  <c r="Q40" i="155"/>
  <c r="M40" i="155"/>
  <c r="I40" i="155"/>
  <c r="U39" i="155"/>
  <c r="Q39" i="155"/>
  <c r="M39" i="155"/>
  <c r="I39" i="155"/>
  <c r="U38" i="155"/>
  <c r="Q38" i="155"/>
  <c r="M38" i="155"/>
  <c r="I38" i="155"/>
  <c r="L45" i="155"/>
  <c r="L44" i="155"/>
  <c r="L43" i="155"/>
  <c r="L42" i="155"/>
  <c r="L41" i="155"/>
  <c r="L40" i="155"/>
  <c r="L39" i="155"/>
  <c r="L38" i="155"/>
  <c r="H45" i="155"/>
  <c r="H44" i="155"/>
  <c r="H43" i="155"/>
  <c r="H42" i="155"/>
  <c r="H41" i="155"/>
  <c r="H40" i="155"/>
  <c r="H39" i="155"/>
  <c r="H38" i="155"/>
  <c r="T45" i="155"/>
  <c r="T44" i="155"/>
  <c r="T43" i="155"/>
  <c r="T42" i="155"/>
  <c r="T41" i="155"/>
  <c r="T40" i="155"/>
  <c r="T39" i="155"/>
  <c r="T38" i="155"/>
  <c r="P45" i="155"/>
  <c r="P41" i="155"/>
  <c r="P42" i="155"/>
  <c r="P38" i="155"/>
  <c r="P44" i="155"/>
  <c r="P40" i="155"/>
  <c r="P43" i="155"/>
  <c r="P39" i="155"/>
  <c r="Y38" i="155"/>
  <c r="E10" i="37" s="1"/>
  <c r="Y38" i="154"/>
  <c r="V43" i="154"/>
  <c r="V39" i="154"/>
  <c r="J9" i="37" s="1"/>
  <c r="V45" i="154"/>
  <c r="V40" i="154"/>
  <c r="L9" i="37" s="1"/>
  <c r="V44" i="154"/>
  <c r="V41" i="154"/>
  <c r="N9" i="37" s="1"/>
  <c r="V42" i="154"/>
  <c r="P9" i="37" s="1"/>
  <c r="S45" i="154"/>
  <c r="O45" i="154"/>
  <c r="K45" i="154"/>
  <c r="G45" i="154"/>
  <c r="S44" i="154"/>
  <c r="O44" i="154"/>
  <c r="K44" i="154"/>
  <c r="G44" i="154"/>
  <c r="S43" i="154"/>
  <c r="O43" i="154"/>
  <c r="K43" i="154"/>
  <c r="G43" i="154"/>
  <c r="S42" i="154"/>
  <c r="O42" i="154"/>
  <c r="K42" i="154"/>
  <c r="G42" i="154"/>
  <c r="S41" i="154"/>
  <c r="O41" i="154"/>
  <c r="K41" i="154"/>
  <c r="G41" i="154"/>
  <c r="S40" i="154"/>
  <c r="O40" i="154"/>
  <c r="K40" i="154"/>
  <c r="G40" i="154"/>
  <c r="S39" i="154"/>
  <c r="O39" i="154"/>
  <c r="K39" i="154"/>
  <c r="G39" i="154"/>
  <c r="S38" i="154"/>
  <c r="O38" i="154"/>
  <c r="K38" i="154"/>
  <c r="G38" i="154"/>
  <c r="R45" i="154"/>
  <c r="N45" i="154"/>
  <c r="J45" i="154"/>
  <c r="F45" i="154"/>
  <c r="R44" i="154"/>
  <c r="N44" i="154"/>
  <c r="J44" i="154"/>
  <c r="F44" i="154"/>
  <c r="R43" i="154"/>
  <c r="N43" i="154"/>
  <c r="J43" i="154"/>
  <c r="F43" i="154"/>
  <c r="R42" i="154"/>
  <c r="N42" i="154"/>
  <c r="J42" i="154"/>
  <c r="F42" i="154"/>
  <c r="R41" i="154"/>
  <c r="N41" i="154"/>
  <c r="J41" i="154"/>
  <c r="F41" i="154"/>
  <c r="R40" i="154"/>
  <c r="N40" i="154"/>
  <c r="J40" i="154"/>
  <c r="F40" i="154"/>
  <c r="R39" i="154"/>
  <c r="N39" i="154"/>
  <c r="J39" i="154"/>
  <c r="F39" i="154"/>
  <c r="R38" i="154"/>
  <c r="N38" i="154"/>
  <c r="J38" i="154"/>
  <c r="F38" i="154"/>
  <c r="U45" i="154"/>
  <c r="Q45" i="154"/>
  <c r="M45" i="154"/>
  <c r="I45" i="154"/>
  <c r="U44" i="154"/>
  <c r="Q44" i="154"/>
  <c r="M44" i="154"/>
  <c r="I44" i="154"/>
  <c r="U43" i="154"/>
  <c r="Q43" i="154"/>
  <c r="M43" i="154"/>
  <c r="I43" i="154"/>
  <c r="U42" i="154"/>
  <c r="Q42" i="154"/>
  <c r="M42" i="154"/>
  <c r="I42" i="154"/>
  <c r="U41" i="154"/>
  <c r="Q41" i="154"/>
  <c r="M41" i="154"/>
  <c r="I41" i="154"/>
  <c r="U40" i="154"/>
  <c r="Q40" i="154"/>
  <c r="M40" i="154"/>
  <c r="I40" i="154"/>
  <c r="U39" i="154"/>
  <c r="Q39" i="154"/>
  <c r="M39" i="154"/>
  <c r="I39" i="154"/>
  <c r="U38" i="154"/>
  <c r="Q38" i="154"/>
  <c r="M38" i="154"/>
  <c r="I38" i="154"/>
  <c r="L45" i="154"/>
  <c r="L44" i="154"/>
  <c r="L43" i="154"/>
  <c r="L42" i="154"/>
  <c r="L41" i="154"/>
  <c r="L40" i="154"/>
  <c r="L39" i="154"/>
  <c r="L38" i="154"/>
  <c r="H45" i="154"/>
  <c r="H44" i="154"/>
  <c r="H43" i="154"/>
  <c r="H42" i="154"/>
  <c r="H41" i="154"/>
  <c r="H40" i="154"/>
  <c r="H39" i="154"/>
  <c r="H38" i="154"/>
  <c r="T45" i="154"/>
  <c r="T44" i="154"/>
  <c r="T43" i="154"/>
  <c r="T42" i="154"/>
  <c r="T41" i="154"/>
  <c r="T40" i="154"/>
  <c r="T39" i="154"/>
  <c r="T38" i="154"/>
  <c r="P45" i="154"/>
  <c r="P41" i="154"/>
  <c r="P44" i="154"/>
  <c r="P40" i="154"/>
  <c r="P38" i="154"/>
  <c r="P43" i="154"/>
  <c r="P39" i="154"/>
  <c r="P42" i="154"/>
  <c r="AD45" i="154"/>
  <c r="AD44" i="154"/>
  <c r="Y38" i="153"/>
  <c r="S45" i="153"/>
  <c r="O45" i="153"/>
  <c r="K45" i="153"/>
  <c r="G45" i="153"/>
  <c r="S44" i="153"/>
  <c r="O44" i="153"/>
  <c r="K44" i="153"/>
  <c r="G44" i="153"/>
  <c r="S43" i="153"/>
  <c r="O43" i="153"/>
  <c r="K43" i="153"/>
  <c r="G43" i="153"/>
  <c r="S42" i="153"/>
  <c r="O42" i="153"/>
  <c r="K42" i="153"/>
  <c r="G42" i="153"/>
  <c r="S41" i="153"/>
  <c r="O41" i="153"/>
  <c r="K41" i="153"/>
  <c r="G41" i="153"/>
  <c r="S40" i="153"/>
  <c r="O40" i="153"/>
  <c r="K40" i="153"/>
  <c r="G40" i="153"/>
  <c r="S39" i="153"/>
  <c r="O39" i="153"/>
  <c r="K39" i="153"/>
  <c r="G39" i="153"/>
  <c r="S38" i="153"/>
  <c r="O38" i="153"/>
  <c r="K38" i="153"/>
  <c r="G38" i="153"/>
  <c r="R45" i="153"/>
  <c r="N45" i="153"/>
  <c r="J45" i="153"/>
  <c r="F45" i="153"/>
  <c r="R44" i="153"/>
  <c r="N44" i="153"/>
  <c r="J44" i="153"/>
  <c r="F44" i="153"/>
  <c r="R43" i="153"/>
  <c r="N43" i="153"/>
  <c r="J43" i="153"/>
  <c r="F43" i="153"/>
  <c r="R42" i="153"/>
  <c r="N42" i="153"/>
  <c r="J42" i="153"/>
  <c r="F42" i="153"/>
  <c r="R41" i="153"/>
  <c r="N41" i="153"/>
  <c r="J41" i="153"/>
  <c r="F41" i="153"/>
  <c r="R40" i="153"/>
  <c r="N40" i="153"/>
  <c r="J40" i="153"/>
  <c r="F40" i="153"/>
  <c r="R39" i="153"/>
  <c r="N39" i="153"/>
  <c r="J39" i="153"/>
  <c r="F39" i="153"/>
  <c r="R38" i="153"/>
  <c r="N38" i="153"/>
  <c r="J38" i="153"/>
  <c r="F38" i="153"/>
  <c r="U45" i="153"/>
  <c r="Q45" i="153"/>
  <c r="M45" i="153"/>
  <c r="I45" i="153"/>
  <c r="U44" i="153"/>
  <c r="Q44" i="153"/>
  <c r="M44" i="153"/>
  <c r="I44" i="153"/>
  <c r="U43" i="153"/>
  <c r="Q43" i="153"/>
  <c r="M43" i="153"/>
  <c r="I43" i="153"/>
  <c r="U42" i="153"/>
  <c r="Q42" i="153"/>
  <c r="M42" i="153"/>
  <c r="I42" i="153"/>
  <c r="U41" i="153"/>
  <c r="Q41" i="153"/>
  <c r="M41" i="153"/>
  <c r="I41" i="153"/>
  <c r="U40" i="153"/>
  <c r="Q40" i="153"/>
  <c r="M40" i="153"/>
  <c r="I40" i="153"/>
  <c r="U39" i="153"/>
  <c r="Q39" i="153"/>
  <c r="M39" i="153"/>
  <c r="I39" i="153"/>
  <c r="U38" i="153"/>
  <c r="Q38" i="153"/>
  <c r="M38" i="153"/>
  <c r="I38" i="153"/>
  <c r="L45" i="153"/>
  <c r="L44" i="153"/>
  <c r="L43" i="153"/>
  <c r="L42" i="153"/>
  <c r="L41" i="153"/>
  <c r="L40" i="153"/>
  <c r="L39" i="153"/>
  <c r="L38" i="153"/>
  <c r="H45" i="153"/>
  <c r="H44" i="153"/>
  <c r="H43" i="153"/>
  <c r="H42" i="153"/>
  <c r="H41" i="153"/>
  <c r="H40" i="153"/>
  <c r="H39" i="153"/>
  <c r="H38" i="153"/>
  <c r="T45" i="153"/>
  <c r="T44" i="153"/>
  <c r="T43" i="153"/>
  <c r="T42" i="153"/>
  <c r="T41" i="153"/>
  <c r="T40" i="153"/>
  <c r="T39" i="153"/>
  <c r="T38" i="153"/>
  <c r="P45" i="153"/>
  <c r="P41" i="153"/>
  <c r="P44" i="153"/>
  <c r="P40" i="153"/>
  <c r="P43" i="153"/>
  <c r="P39" i="153"/>
  <c r="P42" i="153"/>
  <c r="P38" i="153"/>
  <c r="AD45" i="153"/>
  <c r="AD44" i="153"/>
  <c r="V43" i="153"/>
  <c r="V39" i="153"/>
  <c r="J8" i="37" s="1"/>
  <c r="V45" i="153"/>
  <c r="V40" i="153"/>
  <c r="L8" i="37" s="1"/>
  <c r="V44" i="153"/>
  <c r="V41" i="153"/>
  <c r="N8" i="37" s="1"/>
  <c r="V42" i="153"/>
  <c r="P8" i="37" s="1"/>
  <c r="V43" i="152"/>
  <c r="V39" i="152"/>
  <c r="J7" i="37" s="1"/>
  <c r="V45" i="152"/>
  <c r="V40" i="152"/>
  <c r="L7" i="37" s="1"/>
  <c r="V44" i="152"/>
  <c r="V41" i="152"/>
  <c r="N7" i="37" s="1"/>
  <c r="V42" i="152"/>
  <c r="P7" i="37" s="1"/>
  <c r="AD45" i="152"/>
  <c r="AD44" i="152"/>
  <c r="Y38" i="152"/>
  <c r="S45" i="152"/>
  <c r="O45" i="152"/>
  <c r="K45" i="152"/>
  <c r="G45" i="152"/>
  <c r="S44" i="152"/>
  <c r="O44" i="152"/>
  <c r="K44" i="152"/>
  <c r="G44" i="152"/>
  <c r="S43" i="152"/>
  <c r="O43" i="152"/>
  <c r="K43" i="152"/>
  <c r="G43" i="152"/>
  <c r="S42" i="152"/>
  <c r="O42" i="152"/>
  <c r="K42" i="152"/>
  <c r="G42" i="152"/>
  <c r="S41" i="152"/>
  <c r="O41" i="152"/>
  <c r="K41" i="152"/>
  <c r="G41" i="152"/>
  <c r="S40" i="152"/>
  <c r="O40" i="152"/>
  <c r="K40" i="152"/>
  <c r="G40" i="152"/>
  <c r="S39" i="152"/>
  <c r="O39" i="152"/>
  <c r="K39" i="152"/>
  <c r="G39" i="152"/>
  <c r="S38" i="152"/>
  <c r="O38" i="152"/>
  <c r="K38" i="152"/>
  <c r="G38" i="152"/>
  <c r="R45" i="152"/>
  <c r="N45" i="152"/>
  <c r="J45" i="152"/>
  <c r="F45" i="152"/>
  <c r="R44" i="152"/>
  <c r="N44" i="152"/>
  <c r="J44" i="152"/>
  <c r="F44" i="152"/>
  <c r="R43" i="152"/>
  <c r="N43" i="152"/>
  <c r="J43" i="152"/>
  <c r="F43" i="152"/>
  <c r="R42" i="152"/>
  <c r="N42" i="152"/>
  <c r="J42" i="152"/>
  <c r="F42" i="152"/>
  <c r="R41" i="152"/>
  <c r="N41" i="152"/>
  <c r="J41" i="152"/>
  <c r="F41" i="152"/>
  <c r="R40" i="152"/>
  <c r="N40" i="152"/>
  <c r="J40" i="152"/>
  <c r="F40" i="152"/>
  <c r="R39" i="152"/>
  <c r="N39" i="152"/>
  <c r="J39" i="152"/>
  <c r="F39" i="152"/>
  <c r="R38" i="152"/>
  <c r="N38" i="152"/>
  <c r="J38" i="152"/>
  <c r="F38" i="152"/>
  <c r="U45" i="152"/>
  <c r="Q45" i="152"/>
  <c r="M45" i="152"/>
  <c r="I45" i="152"/>
  <c r="U44" i="152"/>
  <c r="Q44" i="152"/>
  <c r="M44" i="152"/>
  <c r="I44" i="152"/>
  <c r="U43" i="152"/>
  <c r="Q43" i="152"/>
  <c r="M43" i="152"/>
  <c r="I43" i="152"/>
  <c r="U42" i="152"/>
  <c r="Q42" i="152"/>
  <c r="M42" i="152"/>
  <c r="I42" i="152"/>
  <c r="U41" i="152"/>
  <c r="Q41" i="152"/>
  <c r="M41" i="152"/>
  <c r="I41" i="152"/>
  <c r="U40" i="152"/>
  <c r="Q40" i="152"/>
  <c r="M40" i="152"/>
  <c r="I40" i="152"/>
  <c r="U39" i="152"/>
  <c r="Q39" i="152"/>
  <c r="M39" i="152"/>
  <c r="I39" i="152"/>
  <c r="U38" i="152"/>
  <c r="Q38" i="152"/>
  <c r="M38" i="152"/>
  <c r="I38" i="152"/>
  <c r="L45" i="152"/>
  <c r="L44" i="152"/>
  <c r="L43" i="152"/>
  <c r="L42" i="152"/>
  <c r="L41" i="152"/>
  <c r="L40" i="152"/>
  <c r="L39" i="152"/>
  <c r="L38" i="152"/>
  <c r="H45" i="152"/>
  <c r="H44" i="152"/>
  <c r="H43" i="152"/>
  <c r="H42" i="152"/>
  <c r="H41" i="152"/>
  <c r="H40" i="152"/>
  <c r="H39" i="152"/>
  <c r="H38" i="152"/>
  <c r="T45" i="152"/>
  <c r="T44" i="152"/>
  <c r="T43" i="152"/>
  <c r="T42" i="152"/>
  <c r="T41" i="152"/>
  <c r="T40" i="152"/>
  <c r="T39" i="152"/>
  <c r="T38" i="152"/>
  <c r="P45" i="152"/>
  <c r="P41" i="152"/>
  <c r="P44" i="152"/>
  <c r="P40" i="152"/>
  <c r="P42" i="152"/>
  <c r="P38" i="152"/>
  <c r="P43" i="152"/>
  <c r="P39" i="152"/>
  <c r="AE44" i="148"/>
  <c r="AE43" i="148"/>
  <c r="AE40" i="148"/>
  <c r="AE41" i="148"/>
  <c r="AE42" i="148"/>
  <c r="AE45" i="148"/>
  <c r="AJ41" i="148"/>
  <c r="AJ42" i="148"/>
  <c r="AJ38" i="148"/>
  <c r="AJ45" i="148"/>
  <c r="AJ39" i="148"/>
  <c r="AN41" i="148"/>
  <c r="AN42" i="148"/>
  <c r="AN38" i="148"/>
  <c r="AN45" i="148"/>
  <c r="AN39" i="148"/>
  <c r="AN44" i="148"/>
  <c r="AR41" i="148"/>
  <c r="AR42" i="148"/>
  <c r="AR38" i="148"/>
  <c r="AR45" i="148"/>
  <c r="AR39" i="148"/>
  <c r="AR44" i="148"/>
  <c r="AR43" i="148"/>
  <c r="AR40" i="148"/>
  <c r="AV41" i="148"/>
  <c r="AV42" i="148"/>
  <c r="AV38" i="148"/>
  <c r="AV45" i="148"/>
  <c r="AV39" i="148"/>
  <c r="AV43" i="148"/>
  <c r="AV40" i="148"/>
  <c r="AA37" i="148"/>
  <c r="W37" i="148"/>
  <c r="Z37" i="148"/>
  <c r="AB37" i="148"/>
  <c r="AW37" i="148"/>
  <c r="AT38" i="148"/>
  <c r="AH42" i="148"/>
  <c r="AJ43" i="148"/>
  <c r="AA6" i="148"/>
  <c r="AG41" i="148"/>
  <c r="Y7" i="148"/>
  <c r="AW7" i="148"/>
  <c r="Z8" i="148"/>
  <c r="AW8" i="148"/>
  <c r="Z9" i="148"/>
  <c r="Z12" i="148"/>
  <c r="Y12" i="148"/>
  <c r="AW12" i="148"/>
  <c r="Z16" i="148"/>
  <c r="Y16" i="148"/>
  <c r="AW16" i="148"/>
  <c r="Z20" i="148"/>
  <c r="Y20" i="148"/>
  <c r="AW20" i="148"/>
  <c r="Z24" i="148"/>
  <c r="Y24" i="148"/>
  <c r="AW24" i="148"/>
  <c r="Z28" i="148"/>
  <c r="Y28" i="148"/>
  <c r="AW28" i="148"/>
  <c r="Z32" i="148"/>
  <c r="Y32" i="148"/>
  <c r="AW32" i="148"/>
  <c r="X37" i="148"/>
  <c r="AJ40" i="148"/>
  <c r="AN43" i="148"/>
  <c r="W6" i="148"/>
  <c r="AH45" i="148"/>
  <c r="AH39" i="148"/>
  <c r="AH44" i="148"/>
  <c r="AH43" i="148"/>
  <c r="AH40" i="148"/>
  <c r="AH41" i="148"/>
  <c r="AB6" i="148"/>
  <c r="X6" i="148"/>
  <c r="AL45" i="148"/>
  <c r="AL39" i="148"/>
  <c r="AL44" i="148"/>
  <c r="AL43" i="148"/>
  <c r="AL40" i="148"/>
  <c r="AL41" i="148"/>
  <c r="AL42" i="148"/>
  <c r="AL38" i="148"/>
  <c r="AP45" i="148"/>
  <c r="AP39" i="148"/>
  <c r="AP44" i="148"/>
  <c r="AP43" i="148"/>
  <c r="AP40" i="148"/>
  <c r="AP41" i="148"/>
  <c r="AP42" i="148"/>
  <c r="AP38" i="148"/>
  <c r="AT45" i="148"/>
  <c r="AT39" i="148"/>
  <c r="AT44" i="148"/>
  <c r="AT43" i="148"/>
  <c r="AT40" i="148"/>
  <c r="AT41" i="148"/>
  <c r="W7" i="148"/>
  <c r="AB7" i="148"/>
  <c r="W8" i="148"/>
  <c r="AB8" i="148"/>
  <c r="AA9" i="148"/>
  <c r="W9" i="148"/>
  <c r="AW9" i="148"/>
  <c r="AW10" i="148"/>
  <c r="AB11" i="148"/>
  <c r="X11" i="148"/>
  <c r="AA12" i="148"/>
  <c r="AW14" i="148"/>
  <c r="AB15" i="148"/>
  <c r="X15" i="148"/>
  <c r="AA16" i="148"/>
  <c r="AW18" i="148"/>
  <c r="AB19" i="148"/>
  <c r="X19" i="148"/>
  <c r="AA20" i="148"/>
  <c r="AW22" i="148"/>
  <c r="AB23" i="148"/>
  <c r="X23" i="148"/>
  <c r="AA24" i="148"/>
  <c r="AW26" i="148"/>
  <c r="AB27" i="148"/>
  <c r="X27" i="148"/>
  <c r="AA28" i="148"/>
  <c r="AW30" i="148"/>
  <c r="AB31" i="148"/>
  <c r="X31" i="148"/>
  <c r="AA32" i="148"/>
  <c r="AW34" i="148"/>
  <c r="Y37" i="148"/>
  <c r="AN40" i="148"/>
  <c r="AJ44" i="148"/>
  <c r="Y6" i="148"/>
  <c r="AI44" i="148"/>
  <c r="AI43" i="148"/>
  <c r="AI40" i="148"/>
  <c r="AI41" i="148"/>
  <c r="AI42" i="148"/>
  <c r="AI38" i="148"/>
  <c r="AI39" i="148"/>
  <c r="AM44" i="148"/>
  <c r="AM43" i="148"/>
  <c r="AM40" i="148"/>
  <c r="AM41" i="148"/>
  <c r="AM42" i="148"/>
  <c r="AM38" i="148"/>
  <c r="AM39" i="148"/>
  <c r="AQ44" i="148"/>
  <c r="AQ43" i="148"/>
  <c r="AQ40" i="148"/>
  <c r="AQ41" i="148"/>
  <c r="AQ42" i="148"/>
  <c r="AQ38" i="148"/>
  <c r="AQ45" i="148"/>
  <c r="AU44" i="148"/>
  <c r="AU43" i="148"/>
  <c r="AU40" i="148"/>
  <c r="AU41" i="148"/>
  <c r="AU42" i="148"/>
  <c r="AU38" i="148"/>
  <c r="AU45" i="148"/>
  <c r="X7" i="148"/>
  <c r="X8" i="148"/>
  <c r="AB10" i="148"/>
  <c r="X10" i="148"/>
  <c r="AA10" i="148"/>
  <c r="AB12" i="148"/>
  <c r="AA13" i="148"/>
  <c r="W13" i="148"/>
  <c r="Z13" i="148"/>
  <c r="AW13" i="148"/>
  <c r="AB14" i="148"/>
  <c r="X14" i="148"/>
  <c r="AA14" i="148"/>
  <c r="W14" i="148"/>
  <c r="AB16" i="148"/>
  <c r="AA17" i="148"/>
  <c r="W17" i="148"/>
  <c r="Z17" i="148"/>
  <c r="AW17" i="148"/>
  <c r="AB18" i="148"/>
  <c r="X18" i="148"/>
  <c r="AA18" i="148"/>
  <c r="W18" i="148"/>
  <c r="AB20" i="148"/>
  <c r="AA21" i="148"/>
  <c r="W21" i="148"/>
  <c r="Z21" i="148"/>
  <c r="AW21" i="148"/>
  <c r="AB22" i="148"/>
  <c r="X22" i="148"/>
  <c r="AA22" i="148"/>
  <c r="W22" i="148"/>
  <c r="AB24" i="148"/>
  <c r="AA25" i="148"/>
  <c r="W25" i="148"/>
  <c r="Z25" i="148"/>
  <c r="AW25" i="148"/>
  <c r="AB26" i="148"/>
  <c r="X26" i="148"/>
  <c r="AA26" i="148"/>
  <c r="W26" i="148"/>
  <c r="AB28" i="148"/>
  <c r="AA29" i="148"/>
  <c r="W29" i="148"/>
  <c r="Z29" i="148"/>
  <c r="AW29" i="148"/>
  <c r="AB30" i="148"/>
  <c r="X30" i="148"/>
  <c r="AA30" i="148"/>
  <c r="W30" i="148"/>
  <c r="AB32" i="148"/>
  <c r="AA33" i="148"/>
  <c r="W33" i="148"/>
  <c r="Z33" i="148"/>
  <c r="AW33" i="148"/>
  <c r="AB34" i="148"/>
  <c r="X34" i="148"/>
  <c r="AA34" i="148"/>
  <c r="W34" i="148"/>
  <c r="Z35" i="148"/>
  <c r="Y35" i="148"/>
  <c r="X35" i="148"/>
  <c r="AW35" i="148"/>
  <c r="AH38" i="148"/>
  <c r="AU39" i="148"/>
  <c r="AV44" i="148"/>
  <c r="AM45" i="148"/>
  <c r="AW11" i="148"/>
  <c r="AW15" i="148"/>
  <c r="AW19" i="148"/>
  <c r="AW23" i="148"/>
  <c r="AW27" i="148"/>
  <c r="AW31" i="148"/>
  <c r="AA36" i="148"/>
  <c r="W36" i="148"/>
  <c r="Z36" i="148"/>
  <c r="AW36" i="148"/>
  <c r="AG42" i="148"/>
  <c r="AG38" i="148"/>
  <c r="AG45" i="148"/>
  <c r="AG39" i="148"/>
  <c r="AG44" i="148"/>
  <c r="AG43" i="148"/>
  <c r="AG40" i="148"/>
  <c r="AK42" i="148"/>
  <c r="AK38" i="148"/>
  <c r="AK45" i="148"/>
  <c r="AK39" i="148"/>
  <c r="AK44" i="148"/>
  <c r="AK43" i="148"/>
  <c r="AK40" i="148"/>
  <c r="AO42" i="148"/>
  <c r="AO38" i="148"/>
  <c r="AO45" i="148"/>
  <c r="AO39" i="148"/>
  <c r="AO44" i="148"/>
  <c r="AO43" i="148"/>
  <c r="AO40" i="148"/>
  <c r="AS42" i="148"/>
  <c r="AS38" i="148"/>
  <c r="AS45" i="148"/>
  <c r="AS39" i="148"/>
  <c r="AS44" i="148"/>
  <c r="AS43" i="148"/>
  <c r="AS40" i="148"/>
  <c r="AW6" i="148"/>
  <c r="AB36" i="148"/>
  <c r="AK41" i="148"/>
  <c r="AW9" i="150"/>
  <c r="Y15" i="150"/>
  <c r="AB15" i="150"/>
  <c r="X15" i="150"/>
  <c r="AA15" i="150"/>
  <c r="W15" i="150"/>
  <c r="W27" i="150"/>
  <c r="Z27" i="150"/>
  <c r="AJ45" i="150"/>
  <c r="AR43" i="150"/>
  <c r="AV39" i="150"/>
  <c r="Z8" i="150"/>
  <c r="AO40" i="150"/>
  <c r="X9" i="150"/>
  <c r="AB10" i="150"/>
  <c r="X10" i="150"/>
  <c r="W10" i="150"/>
  <c r="Z10" i="150"/>
  <c r="AB11" i="150"/>
  <c r="Z16" i="150"/>
  <c r="W19" i="150"/>
  <c r="AA19" i="150"/>
  <c r="Z19" i="150"/>
  <c r="Z22" i="150"/>
  <c r="AB30" i="150"/>
  <c r="Y30" i="150"/>
  <c r="AA17" i="150"/>
  <c r="W17" i="150"/>
  <c r="Z17" i="150"/>
  <c r="Y17" i="150"/>
  <c r="AW17" i="150"/>
  <c r="Y24" i="150"/>
  <c r="Z24" i="150"/>
  <c r="X24" i="150"/>
  <c r="AB24" i="150"/>
  <c r="W24" i="150"/>
  <c r="AK44" i="150"/>
  <c r="AS43" i="150"/>
  <c r="AW7" i="150"/>
  <c r="Y11" i="150"/>
  <c r="X11" i="150"/>
  <c r="AA11" i="150"/>
  <c r="W11" i="150"/>
  <c r="AB12" i="150"/>
  <c r="X12" i="150"/>
  <c r="AA13" i="150"/>
  <c r="W13" i="150"/>
  <c r="Z13" i="150"/>
  <c r="Y13" i="150"/>
  <c r="AW13" i="150"/>
  <c r="AW14" i="150"/>
  <c r="AW15" i="150"/>
  <c r="AB17" i="150"/>
  <c r="AB22" i="150"/>
  <c r="Y22" i="150"/>
  <c r="AA24" i="150"/>
  <c r="Z33" i="150"/>
  <c r="Y33" i="150"/>
  <c r="X33" i="150"/>
  <c r="AB33" i="150"/>
  <c r="W33" i="150"/>
  <c r="AW33" i="150"/>
  <c r="Y7" i="150"/>
  <c r="AB7" i="150"/>
  <c r="X7" i="150"/>
  <c r="AA7" i="150"/>
  <c r="W7" i="150"/>
  <c r="AI45" i="150"/>
  <c r="AB8" i="150"/>
  <c r="X8" i="150"/>
  <c r="AA9" i="150"/>
  <c r="W9" i="150"/>
  <c r="Z9" i="150"/>
  <c r="Y9" i="150"/>
  <c r="AB16" i="150"/>
  <c r="X16" i="150"/>
  <c r="AA20" i="150"/>
  <c r="Z20" i="150"/>
  <c r="AH45" i="150"/>
  <c r="AH39" i="150"/>
  <c r="AH44" i="150"/>
  <c r="AH43" i="150"/>
  <c r="AH40" i="150"/>
  <c r="AH42" i="150"/>
  <c r="AH41" i="150"/>
  <c r="AB6" i="150"/>
  <c r="X6" i="150"/>
  <c r="AA6" i="150"/>
  <c r="W6" i="150"/>
  <c r="Z6" i="150"/>
  <c r="AL45" i="150"/>
  <c r="AL39" i="150"/>
  <c r="AL44" i="150"/>
  <c r="AL43" i="150"/>
  <c r="AL40" i="150"/>
  <c r="AL38" i="150"/>
  <c r="AL41" i="150"/>
  <c r="AL42" i="150"/>
  <c r="AP45" i="150"/>
  <c r="AP39" i="150"/>
  <c r="AP44" i="150"/>
  <c r="AP43" i="150"/>
  <c r="AP40" i="150"/>
  <c r="AP42" i="150"/>
  <c r="AP41" i="150"/>
  <c r="AP38" i="150"/>
  <c r="AT45" i="150"/>
  <c r="AT39" i="150"/>
  <c r="AT44" i="150"/>
  <c r="AT43" i="150"/>
  <c r="AT40" i="150"/>
  <c r="AT38" i="150"/>
  <c r="AT42" i="150"/>
  <c r="AT41" i="150"/>
  <c r="Z7" i="150"/>
  <c r="AA8" i="150"/>
  <c r="AB14" i="150"/>
  <c r="X14" i="150"/>
  <c r="W14" i="150"/>
  <c r="Z14" i="150"/>
  <c r="Z15" i="150"/>
  <c r="AA16" i="150"/>
  <c r="X20" i="150"/>
  <c r="Z25" i="150"/>
  <c r="Y25" i="150"/>
  <c r="X25" i="150"/>
  <c r="AB25" i="150"/>
  <c r="W25" i="150"/>
  <c r="AW25" i="150"/>
  <c r="Y27" i="150"/>
  <c r="AA27" i="150"/>
  <c r="AA28" i="150"/>
  <c r="Z28" i="150"/>
  <c r="Y32" i="150"/>
  <c r="Z32" i="150"/>
  <c r="X32" i="150"/>
  <c r="AB32" i="150"/>
  <c r="W32" i="150"/>
  <c r="AW32" i="150"/>
  <c r="AA37" i="150"/>
  <c r="W37" i="150"/>
  <c r="Z37" i="150"/>
  <c r="AB37" i="150"/>
  <c r="Y37" i="150"/>
  <c r="X37" i="150"/>
  <c r="AW37" i="150"/>
  <c r="AI44" i="150"/>
  <c r="AI43" i="150"/>
  <c r="AI40" i="150"/>
  <c r="AI41" i="150"/>
  <c r="AI42" i="150"/>
  <c r="AI39" i="150"/>
  <c r="AM44" i="150"/>
  <c r="AM43" i="150"/>
  <c r="AM40" i="150"/>
  <c r="AM41" i="150"/>
  <c r="AM38" i="150"/>
  <c r="AM45" i="150"/>
  <c r="AQ44" i="150"/>
  <c r="AQ43" i="150"/>
  <c r="AQ40" i="150"/>
  <c r="AQ41" i="150"/>
  <c r="AQ42" i="150"/>
  <c r="AQ39" i="150"/>
  <c r="AU44" i="150"/>
  <c r="AU43" i="150"/>
  <c r="AU40" i="150"/>
  <c r="AU41" i="150"/>
  <c r="AU38" i="150"/>
  <c r="AU45" i="150"/>
  <c r="AW8" i="150"/>
  <c r="AW12" i="150"/>
  <c r="AW16" i="150"/>
  <c r="AA18" i="150"/>
  <c r="W18" i="150"/>
  <c r="AW18" i="150"/>
  <c r="AB23" i="150"/>
  <c r="X23" i="150"/>
  <c r="AA26" i="150"/>
  <c r="W26" i="150"/>
  <c r="AW26" i="150"/>
  <c r="AB31" i="150"/>
  <c r="X31" i="150"/>
  <c r="AI38" i="150"/>
  <c r="AG41" i="150"/>
  <c r="AM42" i="150"/>
  <c r="AJ44" i="150"/>
  <c r="AE44" i="150"/>
  <c r="AE43" i="150"/>
  <c r="AE40" i="150"/>
  <c r="AE41" i="150"/>
  <c r="AE45" i="150"/>
  <c r="AJ41" i="150"/>
  <c r="AJ42" i="150"/>
  <c r="AJ38" i="150"/>
  <c r="AJ39" i="150"/>
  <c r="AJ40" i="150"/>
  <c r="AN41" i="150"/>
  <c r="AN42" i="150"/>
  <c r="AN38" i="150"/>
  <c r="AN45" i="150"/>
  <c r="AN44" i="150"/>
  <c r="AN43" i="150"/>
  <c r="AR41" i="150"/>
  <c r="AR42" i="150"/>
  <c r="AR38" i="150"/>
  <c r="AR39" i="150"/>
  <c r="AR40" i="150"/>
  <c r="AV41" i="150"/>
  <c r="AV42" i="150"/>
  <c r="AV38" i="150"/>
  <c r="AV45" i="150"/>
  <c r="AV44" i="150"/>
  <c r="AV43" i="150"/>
  <c r="Y8" i="150"/>
  <c r="AA10" i="150"/>
  <c r="Y12" i="150"/>
  <c r="AA14" i="150"/>
  <c r="Y16" i="150"/>
  <c r="X18" i="150"/>
  <c r="AW19" i="150"/>
  <c r="Y20" i="150"/>
  <c r="AW20" i="150"/>
  <c r="AA21" i="150"/>
  <c r="Z21" i="150"/>
  <c r="AW21" i="150"/>
  <c r="Y23" i="150"/>
  <c r="X26" i="150"/>
  <c r="AW27" i="150"/>
  <c r="Y28" i="150"/>
  <c r="AW28" i="150"/>
  <c r="Z29" i="150"/>
  <c r="AW29" i="150"/>
  <c r="Y31" i="150"/>
  <c r="AA34" i="150"/>
  <c r="W34" i="150"/>
  <c r="Z34" i="150"/>
  <c r="AW34" i="150"/>
  <c r="AM39" i="150"/>
  <c r="AV40" i="150"/>
  <c r="AE42" i="150"/>
  <c r="AQ45" i="150"/>
  <c r="AG42" i="150"/>
  <c r="AG38" i="150"/>
  <c r="AG45" i="150"/>
  <c r="AG39" i="150"/>
  <c r="AG44" i="150"/>
  <c r="AG43" i="150"/>
  <c r="AK42" i="150"/>
  <c r="AK38" i="150"/>
  <c r="AK45" i="150"/>
  <c r="AK39" i="150"/>
  <c r="AK41" i="150"/>
  <c r="AK40" i="150"/>
  <c r="AO42" i="150"/>
  <c r="AO38" i="150"/>
  <c r="AO45" i="150"/>
  <c r="AO39" i="150"/>
  <c r="AO44" i="150"/>
  <c r="AO43" i="150"/>
  <c r="AS42" i="150"/>
  <c r="AS38" i="150"/>
  <c r="AS45" i="150"/>
  <c r="AS39" i="150"/>
  <c r="AS41" i="150"/>
  <c r="AS40" i="150"/>
  <c r="AW6" i="150"/>
  <c r="Y18" i="150"/>
  <c r="AB19" i="150"/>
  <c r="X19" i="150"/>
  <c r="W20" i="150"/>
  <c r="AB20" i="150"/>
  <c r="AB21" i="150"/>
  <c r="AA22" i="150"/>
  <c r="W22" i="150"/>
  <c r="AW22" i="150"/>
  <c r="Z23" i="150"/>
  <c r="Y26" i="150"/>
  <c r="AB27" i="150"/>
  <c r="X27" i="150"/>
  <c r="W28" i="150"/>
  <c r="AB28" i="150"/>
  <c r="W29" i="150"/>
  <c r="AA30" i="150"/>
  <c r="W30" i="150"/>
  <c r="AW30" i="150"/>
  <c r="Z31" i="150"/>
  <c r="Z35" i="150"/>
  <c r="X35" i="150"/>
  <c r="AB35" i="150"/>
  <c r="W35" i="150"/>
  <c r="AW35" i="150"/>
  <c r="AQ38" i="150"/>
  <c r="AN39" i="150"/>
  <c r="AG40" i="150"/>
  <c r="AO41" i="150"/>
  <c r="AU42" i="150"/>
  <c r="AJ43" i="150"/>
  <c r="AR44" i="150"/>
  <c r="AR45" i="150"/>
  <c r="AA36" i="150"/>
  <c r="W36" i="150"/>
  <c r="Z36" i="150"/>
  <c r="AW36" i="150"/>
  <c r="AB36" i="150"/>
  <c r="AA36" i="149"/>
  <c r="W36" i="149"/>
  <c r="Y35" i="149"/>
  <c r="AA34" i="149"/>
  <c r="W34" i="149"/>
  <c r="Y33" i="149"/>
  <c r="AA32" i="149"/>
  <c r="W32" i="149"/>
  <c r="Y31" i="149"/>
  <c r="AA30" i="149"/>
  <c r="W30" i="149"/>
  <c r="Z29" i="149"/>
  <c r="AB28" i="149"/>
  <c r="X28" i="149"/>
  <c r="AA27" i="149"/>
  <c r="W27" i="149"/>
  <c r="Y26" i="149"/>
  <c r="AA25" i="149"/>
  <c r="W25" i="149"/>
  <c r="Y24" i="149"/>
  <c r="AB23" i="149"/>
  <c r="X23" i="149"/>
  <c r="Z22" i="149"/>
  <c r="Y21" i="149"/>
  <c r="AA20" i="149"/>
  <c r="W20" i="149"/>
  <c r="Z19" i="149"/>
  <c r="AB18" i="149"/>
  <c r="X18" i="149"/>
  <c r="Z17" i="149"/>
  <c r="AB16" i="149"/>
  <c r="X16" i="149"/>
  <c r="Z15" i="149"/>
  <c r="AB14" i="149"/>
  <c r="X14" i="149"/>
  <c r="Z13" i="149"/>
  <c r="AB12" i="149"/>
  <c r="X12" i="149"/>
  <c r="Z11" i="149"/>
  <c r="AB10" i="149"/>
  <c r="X10" i="149"/>
  <c r="Z9" i="149"/>
  <c r="AB8" i="149"/>
  <c r="X8" i="149"/>
  <c r="Z7" i="149"/>
  <c r="AW33" i="149"/>
  <c r="AW29" i="149"/>
  <c r="AW25" i="149"/>
  <c r="AW21" i="149"/>
  <c r="AW17" i="149"/>
  <c r="AW13" i="149"/>
  <c r="AW9" i="149"/>
  <c r="Z36" i="149"/>
  <c r="AB35" i="149"/>
  <c r="X35" i="149"/>
  <c r="Z34" i="149"/>
  <c r="AB33" i="149"/>
  <c r="X33" i="149"/>
  <c r="Z32" i="149"/>
  <c r="AB31" i="149"/>
  <c r="X31" i="149"/>
  <c r="Z30" i="149"/>
  <c r="Y29" i="149"/>
  <c r="AA28" i="149"/>
  <c r="W28" i="149"/>
  <c r="Z27" i="149"/>
  <c r="AB26" i="149"/>
  <c r="X26" i="149"/>
  <c r="Z25" i="149"/>
  <c r="AB24" i="149"/>
  <c r="X24" i="149"/>
  <c r="AA23" i="149"/>
  <c r="W23" i="149"/>
  <c r="Y22" i="149"/>
  <c r="AB21" i="149"/>
  <c r="X21" i="149"/>
  <c r="Z20" i="149"/>
  <c r="Y19" i="149"/>
  <c r="AA18" i="149"/>
  <c r="W18" i="149"/>
  <c r="Y17" i="149"/>
  <c r="AA16" i="149"/>
  <c r="W16" i="149"/>
  <c r="Y15" i="149"/>
  <c r="AA14" i="149"/>
  <c r="W14" i="149"/>
  <c r="Y13" i="149"/>
  <c r="AA12" i="149"/>
  <c r="W12" i="149"/>
  <c r="Y11" i="149"/>
  <c r="AA10" i="149"/>
  <c r="W10" i="149"/>
  <c r="Y9" i="149"/>
  <c r="AA8" i="149"/>
  <c r="W8" i="149"/>
  <c r="Y7" i="149"/>
  <c r="AW36" i="149"/>
  <c r="AW32" i="149"/>
  <c r="AW28" i="149"/>
  <c r="AW24" i="149"/>
  <c r="AW20" i="149"/>
  <c r="AW16" i="149"/>
  <c r="AW12" i="149"/>
  <c r="AW8" i="149"/>
  <c r="AV44" i="149"/>
  <c r="AA35" i="149"/>
  <c r="W35" i="149"/>
  <c r="AA33" i="149"/>
  <c r="AA31" i="149"/>
  <c r="W31" i="149"/>
  <c r="AB29" i="149"/>
  <c r="Y27" i="149"/>
  <c r="AA26" i="149"/>
  <c r="AA24" i="149"/>
  <c r="Z23" i="149"/>
  <c r="AB22" i="149"/>
  <c r="AA21" i="149"/>
  <c r="AB19" i="149"/>
  <c r="X19" i="149"/>
  <c r="AB17" i="149"/>
  <c r="AB15" i="149"/>
  <c r="X15" i="149"/>
  <c r="AB13" i="149"/>
  <c r="AB11" i="149"/>
  <c r="X11" i="149"/>
  <c r="AB9" i="149"/>
  <c r="AB7" i="149"/>
  <c r="X7" i="149"/>
  <c r="AS42" i="149"/>
  <c r="Y6" i="149"/>
  <c r="AH45" i="149"/>
  <c r="AH44" i="149"/>
  <c r="AH43" i="149"/>
  <c r="AH40" i="149"/>
  <c r="AH41" i="149"/>
  <c r="AH42" i="149"/>
  <c r="AH39" i="149"/>
  <c r="AH38" i="149"/>
  <c r="AL45" i="149"/>
  <c r="AL44" i="149"/>
  <c r="AL43" i="149"/>
  <c r="AL40" i="149"/>
  <c r="AL41" i="149"/>
  <c r="AL42" i="149"/>
  <c r="AL39" i="149"/>
  <c r="AP45" i="149"/>
  <c r="AP44" i="149"/>
  <c r="AP43" i="149"/>
  <c r="AP40" i="149"/>
  <c r="AP41" i="149"/>
  <c r="AP42" i="149"/>
  <c r="AP39" i="149"/>
  <c r="AP38" i="149"/>
  <c r="AT45" i="149"/>
  <c r="AT44" i="149"/>
  <c r="AT43" i="149"/>
  <c r="AT40" i="149"/>
  <c r="AT41" i="149"/>
  <c r="AT42" i="149"/>
  <c r="AT39" i="149"/>
  <c r="AQ39" i="149"/>
  <c r="AS41" i="149"/>
  <c r="Z6" i="149"/>
  <c r="AI44" i="149"/>
  <c r="AI41" i="149"/>
  <c r="AI42" i="149"/>
  <c r="AI38" i="149"/>
  <c r="AI40" i="149"/>
  <c r="AM44" i="149"/>
  <c r="AM41" i="149"/>
  <c r="AM42" i="149"/>
  <c r="AM38" i="149"/>
  <c r="AM43" i="149"/>
  <c r="AM39" i="149"/>
  <c r="AM45" i="149"/>
  <c r="AM40" i="149"/>
  <c r="AQ44" i="149"/>
  <c r="AQ41" i="149"/>
  <c r="AQ42" i="149"/>
  <c r="AQ38" i="149"/>
  <c r="AQ40" i="149"/>
  <c r="AQ45" i="149"/>
  <c r="AU44" i="149"/>
  <c r="AU41" i="149"/>
  <c r="AU42" i="149"/>
  <c r="AU38" i="149"/>
  <c r="AU45" i="149"/>
  <c r="AU43" i="149"/>
  <c r="AU39" i="149"/>
  <c r="AU40" i="149"/>
  <c r="AL38" i="149"/>
  <c r="W6" i="149"/>
  <c r="AA6" i="149"/>
  <c r="AE44" i="149"/>
  <c r="AE41" i="149"/>
  <c r="AE42" i="149"/>
  <c r="AE45" i="149"/>
  <c r="AE43" i="149"/>
  <c r="AE40" i="149"/>
  <c r="AJ42" i="149"/>
  <c r="AJ38" i="149"/>
  <c r="AJ45" i="149"/>
  <c r="AJ39" i="149"/>
  <c r="AJ41" i="149"/>
  <c r="AJ44" i="149"/>
  <c r="AJ43" i="149"/>
  <c r="AN42" i="149"/>
  <c r="AN38" i="149"/>
  <c r="AN45" i="149"/>
  <c r="AN39" i="149"/>
  <c r="AN43" i="149"/>
  <c r="AN44" i="149"/>
  <c r="AN40" i="149"/>
  <c r="AN41" i="149"/>
  <c r="AR42" i="149"/>
  <c r="AR38" i="149"/>
  <c r="AR45" i="149"/>
  <c r="AR39" i="149"/>
  <c r="AR44" i="149"/>
  <c r="AR41" i="149"/>
  <c r="AR43" i="149"/>
  <c r="AV42" i="149"/>
  <c r="AV38" i="149"/>
  <c r="AV45" i="149"/>
  <c r="AV39" i="149"/>
  <c r="AV43" i="149"/>
  <c r="AV40" i="149"/>
  <c r="AV41" i="149"/>
  <c r="AT38" i="149"/>
  <c r="X6" i="149"/>
  <c r="AB6" i="149"/>
  <c r="AG45" i="149"/>
  <c r="AG39" i="149"/>
  <c r="AG44" i="149"/>
  <c r="AG43" i="149"/>
  <c r="AG40" i="149"/>
  <c r="AG42" i="149"/>
  <c r="AG41" i="149"/>
  <c r="AG38" i="149"/>
  <c r="AK45" i="149"/>
  <c r="AK39" i="149"/>
  <c r="AK44" i="149"/>
  <c r="AK43" i="149"/>
  <c r="AK40" i="149"/>
  <c r="AK38" i="149"/>
  <c r="AO45" i="149"/>
  <c r="AO39" i="149"/>
  <c r="AO44" i="149"/>
  <c r="AO43" i="149"/>
  <c r="AO40" i="149"/>
  <c r="AO42" i="149"/>
  <c r="AO41" i="149"/>
  <c r="AO38" i="149"/>
  <c r="AS45" i="149"/>
  <c r="AS39" i="149"/>
  <c r="AS44" i="149"/>
  <c r="AS43" i="149"/>
  <c r="AS40" i="149"/>
  <c r="AS38" i="149"/>
  <c r="AW6" i="149"/>
  <c r="AI39" i="149"/>
  <c r="AJ40" i="149"/>
  <c r="AK41" i="149"/>
  <c r="AK42" i="149"/>
  <c r="AI43" i="149"/>
  <c r="AI45" i="149"/>
  <c r="AW37" i="149"/>
  <c r="Y11" i="147"/>
  <c r="AA11" i="147"/>
  <c r="W11" i="147"/>
  <c r="AA13" i="147"/>
  <c r="W13" i="147"/>
  <c r="Y13" i="147"/>
  <c r="Y15" i="147"/>
  <c r="AA15" i="147"/>
  <c r="W15" i="147"/>
  <c r="AA17" i="147"/>
  <c r="W17" i="147"/>
  <c r="Y17" i="147"/>
  <c r="Y19" i="147"/>
  <c r="AA19" i="147"/>
  <c r="W19" i="147"/>
  <c r="AA21" i="147"/>
  <c r="W21" i="147"/>
  <c r="Y21" i="147"/>
  <c r="Y23" i="147"/>
  <c r="AA23" i="147"/>
  <c r="W23" i="147"/>
  <c r="AA25" i="147"/>
  <c r="W25" i="147"/>
  <c r="Y25" i="147"/>
  <c r="Y27" i="147"/>
  <c r="AA27" i="147"/>
  <c r="W27" i="147"/>
  <c r="AA29" i="147"/>
  <c r="W29" i="147"/>
  <c r="Y29" i="147"/>
  <c r="AJ37" i="147"/>
  <c r="AJ38" i="147"/>
  <c r="AJ34" i="147"/>
  <c r="AJ41" i="147"/>
  <c r="AJ35" i="147"/>
  <c r="AJ40" i="147"/>
  <c r="AN37" i="147"/>
  <c r="AN38" i="147"/>
  <c r="AN34" i="147"/>
  <c r="AN41" i="147"/>
  <c r="AN35" i="147"/>
  <c r="AN40" i="147"/>
  <c r="AN39" i="147"/>
  <c r="AN36" i="147"/>
  <c r="AR37" i="147"/>
  <c r="AR38" i="147"/>
  <c r="AR34" i="147"/>
  <c r="AR41" i="147"/>
  <c r="AR35" i="147"/>
  <c r="AR40" i="147"/>
  <c r="AR39" i="147"/>
  <c r="AR36" i="147"/>
  <c r="AV37" i="147"/>
  <c r="AV38" i="147"/>
  <c r="AV34" i="147"/>
  <c r="AV41" i="147"/>
  <c r="AV35" i="147"/>
  <c r="AV39" i="147"/>
  <c r="AV36" i="147"/>
  <c r="Y7" i="147"/>
  <c r="AB8" i="147"/>
  <c r="X8" i="147"/>
  <c r="W9" i="147"/>
  <c r="AB9" i="147"/>
  <c r="AB11" i="147"/>
  <c r="AB13" i="147"/>
  <c r="AB15" i="147"/>
  <c r="AB17" i="147"/>
  <c r="AB19" i="147"/>
  <c r="AB21" i="147"/>
  <c r="AB23" i="147"/>
  <c r="AB25" i="147"/>
  <c r="AB27" i="147"/>
  <c r="AB29" i="147"/>
  <c r="AJ36" i="147"/>
  <c r="AV40" i="147"/>
  <c r="AG38" i="147"/>
  <c r="AG34" i="147"/>
  <c r="AG41" i="147"/>
  <c r="AG35" i="147"/>
  <c r="AG40" i="147"/>
  <c r="AG39" i="147"/>
  <c r="AG36" i="147"/>
  <c r="AG37" i="147"/>
  <c r="Z6" i="147"/>
  <c r="AK38" i="147"/>
  <c r="AK34" i="147"/>
  <c r="AK41" i="147"/>
  <c r="AK35" i="147"/>
  <c r="AK40" i="147"/>
  <c r="AK39" i="147"/>
  <c r="AK36" i="147"/>
  <c r="AK37" i="147"/>
  <c r="AO38" i="147"/>
  <c r="AO34" i="147"/>
  <c r="AO41" i="147"/>
  <c r="AO35" i="147"/>
  <c r="AO40" i="147"/>
  <c r="AO39" i="147"/>
  <c r="AO36" i="147"/>
  <c r="AS38" i="147"/>
  <c r="AS34" i="147"/>
  <c r="AS41" i="147"/>
  <c r="AS35" i="147"/>
  <c r="AS40" i="147"/>
  <c r="AS39" i="147"/>
  <c r="AS36" i="147"/>
  <c r="AS37" i="147"/>
  <c r="AW6" i="147"/>
  <c r="Y8" i="147"/>
  <c r="X9" i="147"/>
  <c r="AB30" i="147"/>
  <c r="X30" i="147"/>
  <c r="AA30" i="147"/>
  <c r="AA32" i="147"/>
  <c r="AT34" i="147"/>
  <c r="W6" i="147"/>
  <c r="AB6" i="147"/>
  <c r="AH41" i="147"/>
  <c r="AH35" i="147"/>
  <c r="AH40" i="147"/>
  <c r="AH39" i="147"/>
  <c r="AH36" i="147"/>
  <c r="AH37" i="147"/>
  <c r="AH38" i="147"/>
  <c r="AH34" i="147"/>
  <c r="AL41" i="147"/>
  <c r="AL35" i="147"/>
  <c r="AL40" i="147"/>
  <c r="AL39" i="147"/>
  <c r="AL36" i="147"/>
  <c r="AL37" i="147"/>
  <c r="AL38" i="147"/>
  <c r="AL34" i="147"/>
  <c r="AP41" i="147"/>
  <c r="AP35" i="147"/>
  <c r="AP40" i="147"/>
  <c r="AP39" i="147"/>
  <c r="AP36" i="147"/>
  <c r="AP37" i="147"/>
  <c r="AP38" i="147"/>
  <c r="AP34" i="147"/>
  <c r="AT41" i="147"/>
  <c r="AT35" i="147"/>
  <c r="AT40" i="147"/>
  <c r="AT39" i="147"/>
  <c r="AT36" i="147"/>
  <c r="AT37" i="147"/>
  <c r="AA7" i="147"/>
  <c r="W7" i="147"/>
  <c r="Z8" i="147"/>
  <c r="Z9" i="147"/>
  <c r="AB10" i="147"/>
  <c r="X10" i="147"/>
  <c r="X11" i="147"/>
  <c r="Z12" i="147"/>
  <c r="AB12" i="147"/>
  <c r="X12" i="147"/>
  <c r="X13" i="147"/>
  <c r="AB14" i="147"/>
  <c r="X14" i="147"/>
  <c r="X15" i="147"/>
  <c r="Z16" i="147"/>
  <c r="AB16" i="147"/>
  <c r="X16" i="147"/>
  <c r="X17" i="147"/>
  <c r="AB18" i="147"/>
  <c r="X18" i="147"/>
  <c r="X19" i="147"/>
  <c r="Z20" i="147"/>
  <c r="AB20" i="147"/>
  <c r="X20" i="147"/>
  <c r="X21" i="147"/>
  <c r="AB22" i="147"/>
  <c r="X22" i="147"/>
  <c r="X23" i="147"/>
  <c r="Z24" i="147"/>
  <c r="AB24" i="147"/>
  <c r="X24" i="147"/>
  <c r="X25" i="147"/>
  <c r="AB26" i="147"/>
  <c r="X26" i="147"/>
  <c r="X27" i="147"/>
  <c r="Z28" i="147"/>
  <c r="AB28" i="147"/>
  <c r="X28" i="147"/>
  <c r="X29" i="147"/>
  <c r="AB31" i="147"/>
  <c r="X31" i="147"/>
  <c r="AI40" i="147"/>
  <c r="AI39" i="147"/>
  <c r="AI36" i="147"/>
  <c r="AI37" i="147"/>
  <c r="AI38" i="147"/>
  <c r="AI34" i="147"/>
  <c r="AM40" i="147"/>
  <c r="AM39" i="147"/>
  <c r="AM36" i="147"/>
  <c r="AM37" i="147"/>
  <c r="AM38" i="147"/>
  <c r="AM34" i="147"/>
  <c r="AQ40" i="147"/>
  <c r="AQ39" i="147"/>
  <c r="AQ36" i="147"/>
  <c r="AQ37" i="147"/>
  <c r="AQ38" i="147"/>
  <c r="AQ34" i="147"/>
  <c r="AU40" i="147"/>
  <c r="AU39" i="147"/>
  <c r="AU36" i="147"/>
  <c r="AU37" i="147"/>
  <c r="AU38" i="147"/>
  <c r="AU34" i="147"/>
  <c r="Z10" i="147"/>
  <c r="Z14" i="147"/>
  <c r="Z18" i="147"/>
  <c r="Z22" i="147"/>
  <c r="Z26" i="147"/>
  <c r="Z30" i="147"/>
  <c r="W31" i="147"/>
  <c r="AA31" i="147"/>
  <c r="X32" i="147"/>
  <c r="AB32" i="147"/>
  <c r="AU35" i="147"/>
  <c r="AM41" i="147"/>
  <c r="AI35" i="147"/>
  <c r="AQ41" i="147"/>
  <c r="AM35" i="147"/>
  <c r="AU41" i="147"/>
  <c r="AI45" i="146"/>
  <c r="AI44" i="146"/>
  <c r="AI41" i="146"/>
  <c r="AI42" i="146"/>
  <c r="AI43" i="146"/>
  <c r="AI39" i="146"/>
  <c r="AI40" i="146"/>
  <c r="AQ45" i="146"/>
  <c r="AQ44" i="146"/>
  <c r="AQ41" i="146"/>
  <c r="AQ42" i="146"/>
  <c r="AQ43" i="146"/>
  <c r="AQ39" i="146"/>
  <c r="AQ46" i="146"/>
  <c r="W6" i="146"/>
  <c r="AA6" i="146"/>
  <c r="AJ42" i="146"/>
  <c r="AJ43" i="146"/>
  <c r="AJ39" i="146"/>
  <c r="AJ46" i="146"/>
  <c r="AJ40" i="146"/>
  <c r="AJ45" i="146"/>
  <c r="AN42" i="146"/>
  <c r="AN43" i="146"/>
  <c r="AN39" i="146"/>
  <c r="AN46" i="146"/>
  <c r="AN40" i="146"/>
  <c r="AN45" i="146"/>
  <c r="AN44" i="146"/>
  <c r="AN41" i="146"/>
  <c r="AR42" i="146"/>
  <c r="AR43" i="146"/>
  <c r="AR39" i="146"/>
  <c r="AR46" i="146"/>
  <c r="AR40" i="146"/>
  <c r="AR45" i="146"/>
  <c r="AR44" i="146"/>
  <c r="AR41" i="146"/>
  <c r="AV42" i="146"/>
  <c r="AV43" i="146"/>
  <c r="AV39" i="146"/>
  <c r="AV46" i="146"/>
  <c r="AV40" i="146"/>
  <c r="AV44" i="146"/>
  <c r="AV41" i="146"/>
  <c r="X7" i="146"/>
  <c r="AB7" i="146"/>
  <c r="AW7" i="146"/>
  <c r="Y8" i="146"/>
  <c r="Z9" i="146"/>
  <c r="X11" i="146"/>
  <c r="Z12" i="146"/>
  <c r="AB12" i="146"/>
  <c r="X12" i="146"/>
  <c r="AB15" i="146"/>
  <c r="X15" i="146"/>
  <c r="AA17" i="146"/>
  <c r="W17" i="146"/>
  <c r="Z17" i="146"/>
  <c r="Y17" i="146"/>
  <c r="AW17" i="146"/>
  <c r="AB23" i="146"/>
  <c r="X23" i="146"/>
  <c r="AA25" i="146"/>
  <c r="W25" i="146"/>
  <c r="Z25" i="146"/>
  <c r="Y25" i="146"/>
  <c r="AW25" i="146"/>
  <c r="AB31" i="146"/>
  <c r="X31" i="146"/>
  <c r="AA33" i="146"/>
  <c r="W33" i="146"/>
  <c r="Z33" i="146"/>
  <c r="Y33" i="146"/>
  <c r="AW33" i="146"/>
  <c r="AW34" i="146"/>
  <c r="AJ41" i="146"/>
  <c r="AV45" i="146"/>
  <c r="Z6" i="146"/>
  <c r="AB30" i="146"/>
  <c r="X30" i="146"/>
  <c r="AA30" i="146"/>
  <c r="W30" i="146"/>
  <c r="AW35" i="146"/>
  <c r="X6" i="146"/>
  <c r="AG43" i="146"/>
  <c r="AG39" i="146"/>
  <c r="AG46" i="146"/>
  <c r="AG40" i="146"/>
  <c r="AG45" i="146"/>
  <c r="AG44" i="146"/>
  <c r="AG41" i="146"/>
  <c r="AG42" i="146"/>
  <c r="AK43" i="146"/>
  <c r="AK39" i="146"/>
  <c r="AK46" i="146"/>
  <c r="AK40" i="146"/>
  <c r="AK45" i="146"/>
  <c r="AK44" i="146"/>
  <c r="AK41" i="146"/>
  <c r="AK42" i="146"/>
  <c r="AO43" i="146"/>
  <c r="AO39" i="146"/>
  <c r="AO46" i="146"/>
  <c r="AO40" i="146"/>
  <c r="AO45" i="146"/>
  <c r="AO44" i="146"/>
  <c r="AO41" i="146"/>
  <c r="AS43" i="146"/>
  <c r="AS39" i="146"/>
  <c r="AS46" i="146"/>
  <c r="AS40" i="146"/>
  <c r="AS45" i="146"/>
  <c r="AS44" i="146"/>
  <c r="AS41" i="146"/>
  <c r="AS42" i="146"/>
  <c r="AW6" i="146"/>
  <c r="Y7" i="146"/>
  <c r="Z8" i="146"/>
  <c r="W9" i="146"/>
  <c r="AA9" i="146"/>
  <c r="X10" i="146"/>
  <c r="Z11" i="146"/>
  <c r="Y11" i="146"/>
  <c r="AA11" i="146"/>
  <c r="W11" i="146"/>
  <c r="AW11" i="146"/>
  <c r="AW16" i="146"/>
  <c r="X17" i="146"/>
  <c r="AB18" i="146"/>
  <c r="X18" i="146"/>
  <c r="AA18" i="146"/>
  <c r="W18" i="146"/>
  <c r="Z18" i="146"/>
  <c r="AA20" i="146"/>
  <c r="AW24" i="146"/>
  <c r="X25" i="146"/>
  <c r="AB26" i="146"/>
  <c r="X26" i="146"/>
  <c r="AA26" i="146"/>
  <c r="W26" i="146"/>
  <c r="AB34" i="146"/>
  <c r="X34" i="146"/>
  <c r="AA34" i="146"/>
  <c r="W34" i="146"/>
  <c r="AT39" i="146"/>
  <c r="AM45" i="146"/>
  <c r="AM44" i="146"/>
  <c r="AM41" i="146"/>
  <c r="AM42" i="146"/>
  <c r="AM43" i="146"/>
  <c r="AM39" i="146"/>
  <c r="AM40" i="146"/>
  <c r="AM46" i="146"/>
  <c r="AU45" i="146"/>
  <c r="AU44" i="146"/>
  <c r="AU41" i="146"/>
  <c r="AU42" i="146"/>
  <c r="AU43" i="146"/>
  <c r="AU39" i="146"/>
  <c r="AU46" i="146"/>
  <c r="AU40" i="146"/>
  <c r="AA7" i="146"/>
  <c r="AW8" i="146"/>
  <c r="AB14" i="146"/>
  <c r="X14" i="146"/>
  <c r="AA14" i="146"/>
  <c r="W14" i="146"/>
  <c r="Z14" i="146"/>
  <c r="AB22" i="146"/>
  <c r="X22" i="146"/>
  <c r="AA22" i="146"/>
  <c r="W22" i="146"/>
  <c r="Y35" i="146"/>
  <c r="AB35" i="146"/>
  <c r="X35" i="146"/>
  <c r="AA35" i="146"/>
  <c r="W35" i="146"/>
  <c r="Y6" i="146"/>
  <c r="AH46" i="146"/>
  <c r="AH40" i="146"/>
  <c r="AH45" i="146"/>
  <c r="AH44" i="146"/>
  <c r="AH41" i="146"/>
  <c r="AH42" i="146"/>
  <c r="AH43" i="146"/>
  <c r="AH39" i="146"/>
  <c r="AL46" i="146"/>
  <c r="AL40" i="146"/>
  <c r="AL45" i="146"/>
  <c r="AL44" i="146"/>
  <c r="AL41" i="146"/>
  <c r="AL42" i="146"/>
  <c r="AL43" i="146"/>
  <c r="AL39" i="146"/>
  <c r="AP46" i="146"/>
  <c r="AP40" i="146"/>
  <c r="AP45" i="146"/>
  <c r="AP44" i="146"/>
  <c r="AP41" i="146"/>
  <c r="AP42" i="146"/>
  <c r="AP43" i="146"/>
  <c r="AP39" i="146"/>
  <c r="AT46" i="146"/>
  <c r="AT40" i="146"/>
  <c r="AT45" i="146"/>
  <c r="AT44" i="146"/>
  <c r="AT41" i="146"/>
  <c r="AT42" i="146"/>
  <c r="W8" i="146"/>
  <c r="X9" i="146"/>
  <c r="Y10" i="146"/>
  <c r="W12" i="146"/>
  <c r="AA13" i="146"/>
  <c r="W13" i="146"/>
  <c r="Z13" i="146"/>
  <c r="Y13" i="146"/>
  <c r="AW13" i="146"/>
  <c r="AW14" i="146"/>
  <c r="Y15" i="146"/>
  <c r="W16" i="146"/>
  <c r="Z16" i="146"/>
  <c r="AB17" i="146"/>
  <c r="AB19" i="146"/>
  <c r="X19" i="146"/>
  <c r="AA21" i="146"/>
  <c r="W21" i="146"/>
  <c r="Z21" i="146"/>
  <c r="Y21" i="146"/>
  <c r="AW21" i="146"/>
  <c r="AW22" i="146"/>
  <c r="Y23" i="146"/>
  <c r="W24" i="146"/>
  <c r="Z24" i="146"/>
  <c r="AB25" i="146"/>
  <c r="AB27" i="146"/>
  <c r="X27" i="146"/>
  <c r="AA29" i="146"/>
  <c r="W29" i="146"/>
  <c r="Z29" i="146"/>
  <c r="Y29" i="146"/>
  <c r="AW29" i="146"/>
  <c r="AW30" i="146"/>
  <c r="Y31" i="146"/>
  <c r="W32" i="146"/>
  <c r="Z32" i="146"/>
  <c r="AB33" i="146"/>
  <c r="AQ40" i="146"/>
  <c r="AI46" i="146"/>
  <c r="W15" i="146"/>
  <c r="AA15" i="146"/>
  <c r="X16" i="146"/>
  <c r="AB16" i="146"/>
  <c r="W19" i="146"/>
  <c r="AA19" i="146"/>
  <c r="X20" i="146"/>
  <c r="AB20" i="146"/>
  <c r="Z22" i="146"/>
  <c r="W23" i="146"/>
  <c r="AA23" i="146"/>
  <c r="X24" i="146"/>
  <c r="AB24" i="146"/>
  <c r="Z26" i="146"/>
  <c r="W27" i="146"/>
  <c r="AA27" i="146"/>
  <c r="X28" i="146"/>
  <c r="AB28" i="146"/>
  <c r="Z30" i="146"/>
  <c r="W31" i="146"/>
  <c r="AA31" i="146"/>
  <c r="X32" i="146"/>
  <c r="AB32" i="146"/>
  <c r="Z34" i="146"/>
  <c r="AA36" i="146"/>
  <c r="W36" i="146"/>
  <c r="Z36" i="146"/>
  <c r="AW36" i="146"/>
  <c r="AW37" i="146"/>
  <c r="AW15" i="146"/>
  <c r="AW19" i="146"/>
  <c r="AW23" i="146"/>
  <c r="AW27" i="146"/>
  <c r="AW31" i="146"/>
  <c r="AB37" i="146"/>
  <c r="X37" i="146"/>
  <c r="AA37" i="146"/>
  <c r="W37" i="146"/>
  <c r="Z37" i="146"/>
  <c r="AW6" i="145"/>
  <c r="AE6" i="145" s="1"/>
  <c r="AA6" i="145"/>
  <c r="X6" i="145"/>
  <c r="AA7" i="145"/>
  <c r="AO37" i="145"/>
  <c r="AB9" i="145"/>
  <c r="AB10" i="145"/>
  <c r="Z17" i="145"/>
  <c r="X23" i="145"/>
  <c r="Z25" i="145"/>
  <c r="AW30" i="145"/>
  <c r="X31" i="145"/>
  <c r="AJ36" i="145"/>
  <c r="AV40" i="145"/>
  <c r="AW8" i="145"/>
  <c r="Z9" i="145"/>
  <c r="Y9" i="145"/>
  <c r="Z10" i="145"/>
  <c r="Z15" i="145"/>
  <c r="AW16" i="145"/>
  <c r="AB19" i="145"/>
  <c r="Y21" i="145"/>
  <c r="W22" i="145"/>
  <c r="Z22" i="145"/>
  <c r="AB27" i="145"/>
  <c r="Y29" i="145"/>
  <c r="Z30" i="145"/>
  <c r="W6" i="145"/>
  <c r="X7" i="145"/>
  <c r="AB8" i="145"/>
  <c r="AA11" i="145"/>
  <c r="Z13" i="145"/>
  <c r="AA14" i="145"/>
  <c r="Y18" i="145"/>
  <c r="Y26" i="145"/>
  <c r="AA30" i="145"/>
  <c r="AN37" i="145"/>
  <c r="AN38" i="145"/>
  <c r="AN34" i="145"/>
  <c r="AN41" i="145"/>
  <c r="AN35" i="145"/>
  <c r="AN40" i="145"/>
  <c r="AN39" i="145"/>
  <c r="AN36" i="145"/>
  <c r="AR37" i="145"/>
  <c r="AR38" i="145"/>
  <c r="AR34" i="145"/>
  <c r="AR41" i="145"/>
  <c r="AR35" i="145"/>
  <c r="AR40" i="145"/>
  <c r="AR39" i="145"/>
  <c r="AR36" i="145"/>
  <c r="AB20" i="145"/>
  <c r="X20" i="145"/>
  <c r="AA20" i="145"/>
  <c r="W20" i="145"/>
  <c r="Z20" i="145"/>
  <c r="AG38" i="145"/>
  <c r="AG34" i="145"/>
  <c r="AG41" i="145"/>
  <c r="AG35" i="145"/>
  <c r="AG40" i="145"/>
  <c r="AG39" i="145"/>
  <c r="AG36" i="145"/>
  <c r="AG37" i="145"/>
  <c r="AK38" i="145"/>
  <c r="AK34" i="145"/>
  <c r="AK41" i="145"/>
  <c r="AK35" i="145"/>
  <c r="AK40" i="145"/>
  <c r="AK39" i="145"/>
  <c r="AK36" i="145"/>
  <c r="AK37" i="145"/>
  <c r="AO38" i="145"/>
  <c r="AO34" i="145"/>
  <c r="AO41" i="145"/>
  <c r="AO35" i="145"/>
  <c r="AO40" i="145"/>
  <c r="AO39" i="145"/>
  <c r="AO36" i="145"/>
  <c r="AS38" i="145"/>
  <c r="AS34" i="145"/>
  <c r="AS41" i="145"/>
  <c r="AS35" i="145"/>
  <c r="AS40" i="145"/>
  <c r="AS39" i="145"/>
  <c r="AS36" i="145"/>
  <c r="AS37" i="145"/>
  <c r="Y7" i="145"/>
  <c r="Z8" i="145"/>
  <c r="W9" i="145"/>
  <c r="AA9" i="145"/>
  <c r="X10" i="145"/>
  <c r="AW10" i="145"/>
  <c r="Y11" i="145"/>
  <c r="AW11" i="145"/>
  <c r="Y13" i="145"/>
  <c r="AA13" i="145"/>
  <c r="W13" i="145"/>
  <c r="AW13" i="145"/>
  <c r="AA15" i="145"/>
  <c r="W15" i="145"/>
  <c r="Y15" i="145"/>
  <c r="AW15" i="145"/>
  <c r="Y17" i="145"/>
  <c r="W18" i="145"/>
  <c r="Z18" i="145"/>
  <c r="AB21" i="145"/>
  <c r="X21" i="145"/>
  <c r="AA23" i="145"/>
  <c r="W23" i="145"/>
  <c r="Z23" i="145"/>
  <c r="Y23" i="145"/>
  <c r="AW23" i="145"/>
  <c r="AW24" i="145"/>
  <c r="Y25" i="145"/>
  <c r="W26" i="145"/>
  <c r="Z26" i="145"/>
  <c r="AB29" i="145"/>
  <c r="X29" i="145"/>
  <c r="AA31" i="145"/>
  <c r="W31" i="145"/>
  <c r="Z31" i="145"/>
  <c r="Y31" i="145"/>
  <c r="AW31" i="145"/>
  <c r="AW32" i="145"/>
  <c r="AJ37" i="145"/>
  <c r="AJ38" i="145"/>
  <c r="AJ34" i="145"/>
  <c r="AJ41" i="145"/>
  <c r="AJ35" i="145"/>
  <c r="AJ40" i="145"/>
  <c r="AV37" i="145"/>
  <c r="AV38" i="145"/>
  <c r="AV34" i="145"/>
  <c r="AV41" i="145"/>
  <c r="AV35" i="145"/>
  <c r="AV39" i="145"/>
  <c r="AV36" i="145"/>
  <c r="AW7" i="145"/>
  <c r="AB12" i="145"/>
  <c r="X12" i="145"/>
  <c r="Z12" i="145"/>
  <c r="Z14" i="145"/>
  <c r="AB14" i="145"/>
  <c r="X14" i="145"/>
  <c r="AB28" i="145"/>
  <c r="X28" i="145"/>
  <c r="AA28" i="145"/>
  <c r="W28" i="145"/>
  <c r="Z28" i="145"/>
  <c r="AJ39" i="145"/>
  <c r="AB6" i="145"/>
  <c r="Y6" i="145"/>
  <c r="AH41" i="145"/>
  <c r="AH35" i="145"/>
  <c r="AH40" i="145"/>
  <c r="AH39" i="145"/>
  <c r="AH36" i="145"/>
  <c r="AH37" i="145"/>
  <c r="AH38" i="145"/>
  <c r="AH34" i="145"/>
  <c r="AL41" i="145"/>
  <c r="AL35" i="145"/>
  <c r="AL40" i="145"/>
  <c r="AL39" i="145"/>
  <c r="AL36" i="145"/>
  <c r="AL37" i="145"/>
  <c r="AL38" i="145"/>
  <c r="AL34" i="145"/>
  <c r="AP41" i="145"/>
  <c r="AP35" i="145"/>
  <c r="AP40" i="145"/>
  <c r="AP39" i="145"/>
  <c r="AP36" i="145"/>
  <c r="AP37" i="145"/>
  <c r="AP38" i="145"/>
  <c r="AP34" i="145"/>
  <c r="AT41" i="145"/>
  <c r="AT35" i="145"/>
  <c r="AT40" i="145"/>
  <c r="AT39" i="145"/>
  <c r="AT36" i="145"/>
  <c r="AT37" i="145"/>
  <c r="Z7" i="145"/>
  <c r="W8" i="145"/>
  <c r="AA8" i="145"/>
  <c r="X9" i="145"/>
  <c r="Y10" i="145"/>
  <c r="W11" i="145"/>
  <c r="AB11" i="145"/>
  <c r="W12" i="145"/>
  <c r="AB13" i="145"/>
  <c r="W14" i="145"/>
  <c r="AB15" i="145"/>
  <c r="AB16" i="145"/>
  <c r="X16" i="145"/>
  <c r="AA16" i="145"/>
  <c r="W16" i="145"/>
  <c r="Z16" i="145"/>
  <c r="AA18" i="145"/>
  <c r="AW22" i="145"/>
  <c r="AB24" i="145"/>
  <c r="X24" i="145"/>
  <c r="AA24" i="145"/>
  <c r="W24" i="145"/>
  <c r="Z24" i="145"/>
  <c r="AA26" i="145"/>
  <c r="AB32" i="145"/>
  <c r="X32" i="145"/>
  <c r="AA32" i="145"/>
  <c r="W32" i="145"/>
  <c r="Z32" i="145"/>
  <c r="AT34" i="145"/>
  <c r="AT38" i="145"/>
  <c r="AB7" i="145"/>
  <c r="Y8" i="145"/>
  <c r="Z6" i="145"/>
  <c r="AI40" i="145"/>
  <c r="AI39" i="145"/>
  <c r="AI36" i="145"/>
  <c r="AI37" i="145"/>
  <c r="AI38" i="145"/>
  <c r="AI34" i="145"/>
  <c r="AI35" i="145"/>
  <c r="AM40" i="145"/>
  <c r="AM39" i="145"/>
  <c r="AM36" i="145"/>
  <c r="AM37" i="145"/>
  <c r="AM38" i="145"/>
  <c r="AM34" i="145"/>
  <c r="AM35" i="145"/>
  <c r="AM41" i="145"/>
  <c r="AQ40" i="145"/>
  <c r="AQ39" i="145"/>
  <c r="AQ36" i="145"/>
  <c r="AQ37" i="145"/>
  <c r="AQ38" i="145"/>
  <c r="AQ34" i="145"/>
  <c r="AQ41" i="145"/>
  <c r="AU40" i="145"/>
  <c r="AU39" i="145"/>
  <c r="AU36" i="145"/>
  <c r="AU37" i="145"/>
  <c r="AU38" i="145"/>
  <c r="AU34" i="145"/>
  <c r="AU41" i="145"/>
  <c r="AU35" i="145"/>
  <c r="W7" i="145"/>
  <c r="X8" i="145"/>
  <c r="Y12" i="145"/>
  <c r="AW12" i="145"/>
  <c r="Y14" i="145"/>
  <c r="AW14" i="145"/>
  <c r="AB17" i="145"/>
  <c r="X17" i="145"/>
  <c r="AA19" i="145"/>
  <c r="W19" i="145"/>
  <c r="Z19" i="145"/>
  <c r="Y19" i="145"/>
  <c r="AW19" i="145"/>
  <c r="AW20" i="145"/>
  <c r="AB25" i="145"/>
  <c r="X25" i="145"/>
  <c r="AA27" i="145"/>
  <c r="W27" i="145"/>
  <c r="Z27" i="145"/>
  <c r="Y27" i="145"/>
  <c r="AW27" i="145"/>
  <c r="AW28" i="145"/>
  <c r="AQ35" i="145"/>
  <c r="AI41" i="145"/>
  <c r="W17" i="145"/>
  <c r="AA17" i="145"/>
  <c r="X18" i="145"/>
  <c r="AB18" i="145"/>
  <c r="W21" i="145"/>
  <c r="AA21" i="145"/>
  <c r="X22" i="145"/>
  <c r="AB22" i="145"/>
  <c r="W25" i="145"/>
  <c r="AA25" i="145"/>
  <c r="X26" i="145"/>
  <c r="AB26" i="145"/>
  <c r="W29" i="145"/>
  <c r="AA29" i="145"/>
  <c r="X30" i="145"/>
  <c r="AB30" i="145"/>
  <c r="AW17" i="145"/>
  <c r="AW21" i="145"/>
  <c r="AW25" i="145"/>
  <c r="AW29" i="145"/>
  <c r="AC34" i="149" l="1"/>
  <c r="V34" i="149" s="1"/>
  <c r="R10" i="37"/>
  <c r="Q10" i="37" s="1"/>
  <c r="R8" i="37"/>
  <c r="M8" i="37" s="1"/>
  <c r="R7" i="37"/>
  <c r="K7" i="37" s="1"/>
  <c r="R9" i="37"/>
  <c r="Q9" i="37" s="1"/>
  <c r="O10" i="37"/>
  <c r="E8" i="37"/>
  <c r="I8" i="37" s="1"/>
  <c r="E9" i="37"/>
  <c r="I9" i="37" s="1"/>
  <c r="I10" i="37"/>
  <c r="E7" i="37"/>
  <c r="I7" i="37" s="1"/>
  <c r="Q8" i="37"/>
  <c r="AC37" i="149"/>
  <c r="V37" i="149" s="1"/>
  <c r="AC28" i="149"/>
  <c r="V28" i="149" s="1"/>
  <c r="AC36" i="149"/>
  <c r="V36" i="149" s="1"/>
  <c r="AC38" i="155"/>
  <c r="AC20" i="149"/>
  <c r="V20" i="149" s="1"/>
  <c r="AD34" i="150"/>
  <c r="AC36" i="150"/>
  <c r="V36" i="150" s="1"/>
  <c r="AC27" i="145"/>
  <c r="V27" i="145" s="1"/>
  <c r="AC27" i="149"/>
  <c r="V27" i="149" s="1"/>
  <c r="AD13" i="148"/>
  <c r="AD31" i="145"/>
  <c r="AD29" i="146"/>
  <c r="AI44" i="147"/>
  <c r="AD13" i="150"/>
  <c r="AI48" i="150"/>
  <c r="AC21" i="148"/>
  <c r="V21" i="148" s="1"/>
  <c r="AD9" i="148"/>
  <c r="AI48" i="148"/>
  <c r="AC36" i="146"/>
  <c r="V36" i="146" s="1"/>
  <c r="AD33" i="146"/>
  <c r="AC10" i="149"/>
  <c r="V10" i="149" s="1"/>
  <c r="AC14" i="149"/>
  <c r="V14" i="149" s="1"/>
  <c r="AC8" i="149"/>
  <c r="V8" i="149" s="1"/>
  <c r="AC12" i="149"/>
  <c r="V12" i="149" s="1"/>
  <c r="AC25" i="149"/>
  <c r="V25" i="149" s="1"/>
  <c r="AC18" i="149"/>
  <c r="V18" i="149" s="1"/>
  <c r="AC21" i="146"/>
  <c r="V21" i="146" s="1"/>
  <c r="AI49" i="146"/>
  <c r="AD17" i="148"/>
  <c r="AD16" i="148"/>
  <c r="AC22" i="150"/>
  <c r="V22" i="150" s="1"/>
  <c r="AD17" i="150"/>
  <c r="AC17" i="150"/>
  <c r="V17" i="150" s="1"/>
  <c r="Y45" i="150"/>
  <c r="Y43" i="150"/>
  <c r="AD33" i="148"/>
  <c r="AD29" i="148"/>
  <c r="AD28" i="148"/>
  <c r="AD25" i="148"/>
  <c r="AD24" i="148"/>
  <c r="AD21" i="148"/>
  <c r="AD20" i="148"/>
  <c r="AC20" i="148"/>
  <c r="V20" i="148" s="1"/>
  <c r="AC17" i="148"/>
  <c r="V17" i="148" s="1"/>
  <c r="AC12" i="148"/>
  <c r="V12" i="148" s="1"/>
  <c r="AD12" i="148"/>
  <c r="AC9" i="148"/>
  <c r="V9" i="148" s="1"/>
  <c r="AC23" i="149"/>
  <c r="V23" i="149" s="1"/>
  <c r="AC16" i="149"/>
  <c r="V16" i="149" s="1"/>
  <c r="AC13" i="149"/>
  <c r="V13" i="149" s="1"/>
  <c r="AA36" i="147"/>
  <c r="AD21" i="146"/>
  <c r="AB45" i="146"/>
  <c r="AD13" i="146"/>
  <c r="AC13" i="146"/>
  <c r="V13" i="146" s="1"/>
  <c r="AB44" i="146"/>
  <c r="AD8" i="146"/>
  <c r="AD23" i="145"/>
  <c r="AC19" i="145"/>
  <c r="V19" i="145" s="1"/>
  <c r="AD15" i="145"/>
  <c r="AC28" i="150"/>
  <c r="V28" i="150" s="1"/>
  <c r="AC34" i="150"/>
  <c r="V34" i="150" s="1"/>
  <c r="AD30" i="150"/>
  <c r="AC29" i="150"/>
  <c r="V29" i="150" s="1"/>
  <c r="AC33" i="149"/>
  <c r="V33" i="149" s="1"/>
  <c r="AC29" i="149"/>
  <c r="V29" i="149" s="1"/>
  <c r="AC32" i="149"/>
  <c r="V32" i="149" s="1"/>
  <c r="AC30" i="149"/>
  <c r="V30" i="149" s="1"/>
  <c r="AD36" i="148"/>
  <c r="X39" i="155"/>
  <c r="X39" i="153"/>
  <c r="X39" i="152"/>
  <c r="Z41" i="148"/>
  <c r="AD32" i="148"/>
  <c r="AC38" i="154"/>
  <c r="AC38" i="153"/>
  <c r="AD38" i="153"/>
  <c r="AD7" i="147"/>
  <c r="AD6" i="147"/>
  <c r="AD38" i="154"/>
  <c r="X39" i="154"/>
  <c r="AD38" i="155"/>
  <c r="S10" i="37" s="1"/>
  <c r="AC38" i="152"/>
  <c r="AD38" i="152"/>
  <c r="AC7" i="148"/>
  <c r="V7" i="148" s="1"/>
  <c r="AD7" i="148"/>
  <c r="AD37" i="148"/>
  <c r="AC37" i="148"/>
  <c r="V37" i="148" s="1"/>
  <c r="Z40" i="148"/>
  <c r="AC24" i="148"/>
  <c r="V24" i="148" s="1"/>
  <c r="AC30" i="148"/>
  <c r="V30" i="148" s="1"/>
  <c r="AD30" i="148"/>
  <c r="AC14" i="148"/>
  <c r="V14" i="148" s="1"/>
  <c r="AD14" i="148"/>
  <c r="AC10" i="148"/>
  <c r="V10" i="148" s="1"/>
  <c r="AD10" i="148"/>
  <c r="AC31" i="148"/>
  <c r="V31" i="148" s="1"/>
  <c r="AD31" i="148"/>
  <c r="AC27" i="148"/>
  <c r="V27" i="148" s="1"/>
  <c r="AD27" i="148"/>
  <c r="AC23" i="148"/>
  <c r="V23" i="148" s="1"/>
  <c r="AD23" i="148"/>
  <c r="AC19" i="148"/>
  <c r="V19" i="148" s="1"/>
  <c r="AD19" i="148"/>
  <c r="AC15" i="148"/>
  <c r="V15" i="148" s="1"/>
  <c r="AD15" i="148"/>
  <c r="AC11" i="148"/>
  <c r="V11" i="148" s="1"/>
  <c r="AD11" i="148"/>
  <c r="X43" i="148"/>
  <c r="X38" i="148"/>
  <c r="AD6" i="148"/>
  <c r="AC6" i="148"/>
  <c r="V6" i="148" s="1"/>
  <c r="W38" i="148"/>
  <c r="W43" i="148"/>
  <c r="AA42" i="148"/>
  <c r="AA38" i="148"/>
  <c r="AA45" i="148"/>
  <c r="AA40" i="148"/>
  <c r="AA44" i="148"/>
  <c r="AA43" i="148"/>
  <c r="AA41" i="148"/>
  <c r="Z38" i="148"/>
  <c r="Z44" i="148"/>
  <c r="AC34" i="148"/>
  <c r="V34" i="148" s="1"/>
  <c r="AD34" i="148"/>
  <c r="AC18" i="148"/>
  <c r="V18" i="148" s="1"/>
  <c r="AD18" i="148"/>
  <c r="Z43" i="148"/>
  <c r="F38" i="148" a="1"/>
  <c r="AC26" i="148"/>
  <c r="V26" i="148" s="1"/>
  <c r="AD26" i="148"/>
  <c r="Y45" i="148"/>
  <c r="Y40" i="148"/>
  <c r="Y44" i="148"/>
  <c r="Y43" i="148"/>
  <c r="Y41" i="148"/>
  <c r="Y42" i="148"/>
  <c r="AC36" i="148"/>
  <c r="V36" i="148" s="1"/>
  <c r="AB45" i="148"/>
  <c r="AB40" i="148"/>
  <c r="AB44" i="148"/>
  <c r="AB43" i="148"/>
  <c r="AB41" i="148"/>
  <c r="AB42" i="148"/>
  <c r="AB38" i="148"/>
  <c r="Z45" i="148"/>
  <c r="Z42" i="148"/>
  <c r="AC29" i="148"/>
  <c r="V29" i="148" s="1"/>
  <c r="AC13" i="148"/>
  <c r="V13" i="148" s="1"/>
  <c r="AC33" i="148"/>
  <c r="V33" i="148" s="1"/>
  <c r="AC25" i="148"/>
  <c r="V25" i="148" s="1"/>
  <c r="AC28" i="148"/>
  <c r="V28" i="148" s="1"/>
  <c r="AC32" i="148"/>
  <c r="V32" i="148" s="1"/>
  <c r="AC16" i="148"/>
  <c r="V16" i="148" s="1"/>
  <c r="AW45" i="148"/>
  <c r="AW44" i="148"/>
  <c r="AW43" i="148"/>
  <c r="AD35" i="148"/>
  <c r="AC35" i="148"/>
  <c r="V35" i="148" s="1"/>
  <c r="AC22" i="148"/>
  <c r="V22" i="148" s="1"/>
  <c r="AD22" i="148"/>
  <c r="AD8" i="148"/>
  <c r="AC8" i="148"/>
  <c r="V8" i="148" s="1"/>
  <c r="AD37" i="150"/>
  <c r="AC37" i="150"/>
  <c r="V37" i="150" s="1"/>
  <c r="Y44" i="150"/>
  <c r="AC7" i="150"/>
  <c r="V7" i="150" s="1"/>
  <c r="AD7" i="150"/>
  <c r="AC11" i="150"/>
  <c r="V11" i="150" s="1"/>
  <c r="AD11" i="150"/>
  <c r="AC19" i="150"/>
  <c r="V19" i="150" s="1"/>
  <c r="AD19" i="150"/>
  <c r="AD31" i="150"/>
  <c r="AC31" i="150"/>
  <c r="V31" i="150" s="1"/>
  <c r="AC32" i="150"/>
  <c r="V32" i="150" s="1"/>
  <c r="AD32" i="150"/>
  <c r="AC13" i="150"/>
  <c r="V13" i="150" s="1"/>
  <c r="Z44" i="150"/>
  <c r="Z43" i="150"/>
  <c r="Z41" i="150"/>
  <c r="Z42" i="150"/>
  <c r="Z38" i="150"/>
  <c r="F22" i="37" s="1"/>
  <c r="Z40" i="150"/>
  <c r="Z45" i="150"/>
  <c r="AB45" i="150"/>
  <c r="AB40" i="150"/>
  <c r="AB42" i="150"/>
  <c r="AB41" i="150"/>
  <c r="AB38" i="150"/>
  <c r="H22" i="37" s="1"/>
  <c r="AB44" i="150"/>
  <c r="AB43" i="150"/>
  <c r="Y42" i="150"/>
  <c r="Y40" i="150"/>
  <c r="AD16" i="150"/>
  <c r="AC16" i="150"/>
  <c r="V16" i="150" s="1"/>
  <c r="AD9" i="150"/>
  <c r="AC9" i="150"/>
  <c r="V9" i="150" s="1"/>
  <c r="AW45" i="150"/>
  <c r="AW44" i="150"/>
  <c r="AW43" i="150"/>
  <c r="X43" i="150"/>
  <c r="X38" i="150"/>
  <c r="D22" i="37" s="1"/>
  <c r="AD6" i="150"/>
  <c r="AC6" i="150"/>
  <c r="V6" i="150" s="1"/>
  <c r="AD36" i="150"/>
  <c r="AD33" i="150"/>
  <c r="AC33" i="150"/>
  <c r="V33" i="150" s="1"/>
  <c r="AD35" i="150"/>
  <c r="AC35" i="150"/>
  <c r="V35" i="150" s="1"/>
  <c r="AC21" i="150"/>
  <c r="V21" i="150" s="1"/>
  <c r="AD23" i="150"/>
  <c r="AC23" i="150"/>
  <c r="V23" i="150" s="1"/>
  <c r="AC20" i="150"/>
  <c r="V20" i="150" s="1"/>
  <c r="AD20" i="150"/>
  <c r="W38" i="150"/>
  <c r="C22" i="37" s="1"/>
  <c r="W43" i="150"/>
  <c r="Y41" i="150"/>
  <c r="AD22" i="150"/>
  <c r="AD29" i="150"/>
  <c r="AD28" i="150"/>
  <c r="AD12" i="150"/>
  <c r="AC12" i="150"/>
  <c r="V12" i="150" s="1"/>
  <c r="AC27" i="150"/>
  <c r="V27" i="150" s="1"/>
  <c r="AD27" i="150"/>
  <c r="F38" i="150" a="1"/>
  <c r="AD26" i="150"/>
  <c r="AC26" i="150"/>
  <c r="V26" i="150" s="1"/>
  <c r="AD18" i="150"/>
  <c r="AC18" i="150"/>
  <c r="V18" i="150" s="1"/>
  <c r="AD25" i="150"/>
  <c r="AC25" i="150"/>
  <c r="V25" i="150" s="1"/>
  <c r="AD14" i="150"/>
  <c r="AC14" i="150"/>
  <c r="V14" i="150" s="1"/>
  <c r="AA42" i="150"/>
  <c r="AA38" i="150"/>
  <c r="G22" i="37" s="1"/>
  <c r="AA40" i="150"/>
  <c r="AA41" i="150"/>
  <c r="AA45" i="150"/>
  <c r="AA44" i="150"/>
  <c r="AA43" i="150"/>
  <c r="AD8" i="150"/>
  <c r="AC8" i="150"/>
  <c r="V8" i="150" s="1"/>
  <c r="AD21" i="150"/>
  <c r="AC24" i="150"/>
  <c r="V24" i="150" s="1"/>
  <c r="AD24" i="150"/>
  <c r="AC30" i="150"/>
  <c r="V30" i="150" s="1"/>
  <c r="AD10" i="150"/>
  <c r="AC10" i="150"/>
  <c r="V10" i="150" s="1"/>
  <c r="AC15" i="150"/>
  <c r="V15" i="150" s="1"/>
  <c r="AD15" i="150"/>
  <c r="AC11" i="149"/>
  <c r="V11" i="149" s="1"/>
  <c r="AC22" i="149"/>
  <c r="V22" i="149" s="1"/>
  <c r="AC26" i="149"/>
  <c r="V26" i="149" s="1"/>
  <c r="AC31" i="149"/>
  <c r="V31" i="149" s="1"/>
  <c r="AC19" i="149"/>
  <c r="V19" i="149" s="1"/>
  <c r="AC9" i="149"/>
  <c r="V9" i="149" s="1"/>
  <c r="AC17" i="149"/>
  <c r="V17" i="149" s="1"/>
  <c r="AC24" i="149"/>
  <c r="V24" i="149" s="1"/>
  <c r="AC7" i="149"/>
  <c r="V7" i="149" s="1"/>
  <c r="AC15" i="149"/>
  <c r="V15" i="149" s="1"/>
  <c r="AC21" i="149"/>
  <c r="V21" i="149" s="1"/>
  <c r="AC35" i="149"/>
  <c r="V35" i="149" s="1"/>
  <c r="AI48" i="149"/>
  <c r="AD9" i="149"/>
  <c r="Y43" i="149"/>
  <c r="AD13" i="149"/>
  <c r="AD23" i="149"/>
  <c r="F38" i="149" a="1"/>
  <c r="AB45" i="149"/>
  <c r="AB40" i="149"/>
  <c r="AB44" i="149"/>
  <c r="AB43" i="149"/>
  <c r="AB41" i="149"/>
  <c r="AB42" i="149"/>
  <c r="AB38" i="149"/>
  <c r="AD37" i="149"/>
  <c r="AD36" i="149"/>
  <c r="AD15" i="149"/>
  <c r="AD7" i="149"/>
  <c r="AA45" i="149"/>
  <c r="AA40" i="149"/>
  <c r="AA44" i="149"/>
  <c r="AA42" i="149"/>
  <c r="AA38" i="149"/>
  <c r="AA43" i="149"/>
  <c r="AA41" i="149"/>
  <c r="AD16" i="149"/>
  <c r="Y40" i="149"/>
  <c r="Y44" i="149"/>
  <c r="AD17" i="149"/>
  <c r="AD27" i="149"/>
  <c r="AD35" i="149"/>
  <c r="AD29" i="149"/>
  <c r="AD18" i="149"/>
  <c r="AD10" i="149"/>
  <c r="X43" i="149"/>
  <c r="X38" i="149"/>
  <c r="AD6" i="149"/>
  <c r="AC6" i="149"/>
  <c r="V6" i="149" s="1"/>
  <c r="AD20" i="149"/>
  <c r="W43" i="149"/>
  <c r="W38" i="149"/>
  <c r="AD33" i="149"/>
  <c r="AD24" i="149"/>
  <c r="Z44" i="149"/>
  <c r="Z42" i="149"/>
  <c r="Z38" i="149"/>
  <c r="Z41" i="149"/>
  <c r="Z45" i="149"/>
  <c r="Z43" i="149"/>
  <c r="Z40" i="149"/>
  <c r="AD30" i="149"/>
  <c r="Y42" i="149"/>
  <c r="Y45" i="149"/>
  <c r="AD26" i="149"/>
  <c r="AD22" i="149"/>
  <c r="AD19" i="149"/>
  <c r="AD11" i="149"/>
  <c r="AD8" i="149"/>
  <c r="Y41" i="149"/>
  <c r="AD31" i="149"/>
  <c r="AD28" i="149"/>
  <c r="AD14" i="149"/>
  <c r="AW45" i="149"/>
  <c r="AW44" i="149"/>
  <c r="AW43" i="149"/>
  <c r="AD34" i="149"/>
  <c r="AD21" i="149"/>
  <c r="AD32" i="149"/>
  <c r="AD25" i="149"/>
  <c r="AD12" i="149"/>
  <c r="AC29" i="147"/>
  <c r="V29" i="147" s="1"/>
  <c r="AD29" i="147"/>
  <c r="AC27" i="147"/>
  <c r="V27" i="147" s="1"/>
  <c r="AD27" i="147"/>
  <c r="AD24" i="147"/>
  <c r="AC24" i="147"/>
  <c r="V24" i="147" s="1"/>
  <c r="AD22" i="147"/>
  <c r="AC22" i="147"/>
  <c r="V22" i="147" s="1"/>
  <c r="AC13" i="147"/>
  <c r="V13" i="147" s="1"/>
  <c r="AD13" i="147"/>
  <c r="AC11" i="147"/>
  <c r="V11" i="147" s="1"/>
  <c r="AD11" i="147"/>
  <c r="AD30" i="147"/>
  <c r="AC30" i="147"/>
  <c r="V30" i="147" s="1"/>
  <c r="AC9" i="147"/>
  <c r="V9" i="147" s="1"/>
  <c r="AD9" i="147"/>
  <c r="Y39" i="147"/>
  <c r="AC6" i="147"/>
  <c r="V6" i="147" s="1"/>
  <c r="AA37" i="147"/>
  <c r="AA41" i="147"/>
  <c r="AD28" i="147"/>
  <c r="AC28" i="147"/>
  <c r="V28" i="147" s="1"/>
  <c r="AD26" i="147"/>
  <c r="AC26" i="147"/>
  <c r="V26" i="147" s="1"/>
  <c r="AC17" i="147"/>
  <c r="V17" i="147" s="1"/>
  <c r="AD17" i="147"/>
  <c r="AC15" i="147"/>
  <c r="V15" i="147" s="1"/>
  <c r="AD15" i="147"/>
  <c r="AD12" i="147"/>
  <c r="AC12" i="147"/>
  <c r="V12" i="147" s="1"/>
  <c r="AD10" i="147"/>
  <c r="AC10" i="147"/>
  <c r="V10" i="147" s="1"/>
  <c r="F34" i="147" a="1"/>
  <c r="Y40" i="147"/>
  <c r="AA39" i="147"/>
  <c r="AA33" i="147"/>
  <c r="AD32" i="147"/>
  <c r="AC32" i="147"/>
  <c r="V32" i="147" s="1"/>
  <c r="AC31" i="147"/>
  <c r="V31" i="147" s="1"/>
  <c r="AD31" i="147"/>
  <c r="AC21" i="147"/>
  <c r="V21" i="147" s="1"/>
  <c r="AD21" i="147"/>
  <c r="AC19" i="147"/>
  <c r="V19" i="147" s="1"/>
  <c r="AD19" i="147"/>
  <c r="AD16" i="147"/>
  <c r="AC16" i="147"/>
  <c r="V16" i="147" s="1"/>
  <c r="AD14" i="147"/>
  <c r="AC14" i="147"/>
  <c r="V14" i="147" s="1"/>
  <c r="AB41" i="147"/>
  <c r="AB36" i="147"/>
  <c r="AB40" i="147"/>
  <c r="AB39" i="147"/>
  <c r="AB37" i="147"/>
  <c r="AB38" i="147"/>
  <c r="AB33" i="147"/>
  <c r="AW41" i="147"/>
  <c r="AW40" i="147"/>
  <c r="AW39" i="147"/>
  <c r="AE6" i="147"/>
  <c r="Z40" i="147"/>
  <c r="Z39" i="147"/>
  <c r="Z37" i="147"/>
  <c r="Z38" i="147"/>
  <c r="Z33" i="147"/>
  <c r="Z36" i="147"/>
  <c r="Z41" i="147"/>
  <c r="AD8" i="147"/>
  <c r="AC8" i="147"/>
  <c r="V8" i="147" s="1"/>
  <c r="Y38" i="147"/>
  <c r="Y36" i="147"/>
  <c r="X33" i="147"/>
  <c r="AA40" i="147"/>
  <c r="AA38" i="147"/>
  <c r="AC25" i="147"/>
  <c r="V25" i="147" s="1"/>
  <c r="AD25" i="147"/>
  <c r="AC23" i="147"/>
  <c r="V23" i="147" s="1"/>
  <c r="AD23" i="147"/>
  <c r="AD20" i="147"/>
  <c r="AC20" i="147"/>
  <c r="V20" i="147" s="1"/>
  <c r="AD18" i="147"/>
  <c r="AC18" i="147"/>
  <c r="V18" i="147" s="1"/>
  <c r="W33" i="147"/>
  <c r="W39" i="147"/>
  <c r="Y37" i="147"/>
  <c r="Y41" i="147"/>
  <c r="AC7" i="147"/>
  <c r="V7" i="147" s="1"/>
  <c r="X39" i="147"/>
  <c r="AC15" i="146"/>
  <c r="V15" i="146" s="1"/>
  <c r="AD15" i="146"/>
  <c r="AD24" i="146"/>
  <c r="AC24" i="146"/>
  <c r="V24" i="146" s="1"/>
  <c r="AC27" i="146"/>
  <c r="V27" i="146" s="1"/>
  <c r="AD27" i="146"/>
  <c r="AC19" i="146"/>
  <c r="V19" i="146" s="1"/>
  <c r="AD19" i="146"/>
  <c r="AC33" i="146"/>
  <c r="V33" i="146" s="1"/>
  <c r="AD26" i="146"/>
  <c r="AC26" i="146"/>
  <c r="V26" i="146" s="1"/>
  <c r="AD18" i="146"/>
  <c r="AC18" i="146"/>
  <c r="V18" i="146" s="1"/>
  <c r="F39" i="146" a="1"/>
  <c r="AC29" i="146"/>
  <c r="V29" i="146" s="1"/>
  <c r="Z45" i="146"/>
  <c r="Z44" i="146"/>
  <c r="Z42" i="146"/>
  <c r="Z43" i="146"/>
  <c r="Z38" i="146"/>
  <c r="F18" i="37" s="1"/>
  <c r="Z41" i="146"/>
  <c r="Z46" i="146"/>
  <c r="AC23" i="146"/>
  <c r="V23" i="146" s="1"/>
  <c r="AD23" i="146"/>
  <c r="AC11" i="146"/>
  <c r="V11" i="146" s="1"/>
  <c r="AD11" i="146"/>
  <c r="AA43" i="146"/>
  <c r="AA38" i="146"/>
  <c r="G18" i="37" s="1"/>
  <c r="AA46" i="146"/>
  <c r="AA41" i="146"/>
  <c r="AA45" i="146"/>
  <c r="AA44" i="146"/>
  <c r="AA42" i="146"/>
  <c r="AB43" i="146"/>
  <c r="AB41" i="146"/>
  <c r="AD28" i="146"/>
  <c r="AC28" i="146"/>
  <c r="V28" i="146" s="1"/>
  <c r="AB38" i="146"/>
  <c r="H18" i="37" s="1"/>
  <c r="AD20" i="146"/>
  <c r="AC20" i="146"/>
  <c r="V20" i="146" s="1"/>
  <c r="AD16" i="146"/>
  <c r="AC16" i="146"/>
  <c r="V16" i="146" s="1"/>
  <c r="AD35" i="146"/>
  <c r="AC35" i="146"/>
  <c r="V35" i="146" s="1"/>
  <c r="AD10" i="146"/>
  <c r="AC10" i="146"/>
  <c r="V10" i="146" s="1"/>
  <c r="AC31" i="146"/>
  <c r="V31" i="146" s="1"/>
  <c r="AD31" i="146"/>
  <c r="AD12" i="146"/>
  <c r="AC12" i="146"/>
  <c r="V12" i="146" s="1"/>
  <c r="W38" i="146"/>
  <c r="C18" i="37" s="1"/>
  <c r="W44" i="146"/>
  <c r="AB42" i="146"/>
  <c r="AB46" i="146"/>
  <c r="AD36" i="146"/>
  <c r="AD14" i="146"/>
  <c r="AC14" i="146"/>
  <c r="V14" i="146" s="1"/>
  <c r="AD37" i="146"/>
  <c r="AC37" i="146"/>
  <c r="V37" i="146" s="1"/>
  <c r="AD32" i="146"/>
  <c r="AC32" i="146"/>
  <c r="V32" i="146" s="1"/>
  <c r="AD9" i="146"/>
  <c r="AC9" i="146"/>
  <c r="V9" i="146" s="1"/>
  <c r="Y46" i="146"/>
  <c r="Y41" i="146"/>
  <c r="Y45" i="146"/>
  <c r="Y44" i="146"/>
  <c r="Y42" i="146"/>
  <c r="Y43" i="146"/>
  <c r="AD22" i="146"/>
  <c r="AC22" i="146"/>
  <c r="V22" i="146" s="1"/>
  <c r="AD34" i="146"/>
  <c r="AC34" i="146"/>
  <c r="V34" i="146" s="1"/>
  <c r="AD25" i="146"/>
  <c r="AC25" i="146"/>
  <c r="V25" i="146" s="1"/>
  <c r="AD17" i="146"/>
  <c r="AC17" i="146"/>
  <c r="V17" i="146" s="1"/>
  <c r="AW46" i="146"/>
  <c r="AW45" i="146"/>
  <c r="AW44" i="146"/>
  <c r="AE6" i="146"/>
  <c r="X44" i="146"/>
  <c r="X38" i="146"/>
  <c r="D18" i="37" s="1"/>
  <c r="AC6" i="146"/>
  <c r="V6" i="146" s="1"/>
  <c r="AD6" i="146"/>
  <c r="AD30" i="146"/>
  <c r="AC30" i="146"/>
  <c r="V30" i="146" s="1"/>
  <c r="AC8" i="146"/>
  <c r="V8" i="146" s="1"/>
  <c r="AD7" i="146"/>
  <c r="AC7" i="146"/>
  <c r="V7" i="146" s="1"/>
  <c r="AE40" i="145"/>
  <c r="AE39" i="145"/>
  <c r="AE41" i="145"/>
  <c r="AE36" i="145"/>
  <c r="AE37" i="145"/>
  <c r="AE38" i="145"/>
  <c r="AC7" i="145"/>
  <c r="V7" i="145" s="1"/>
  <c r="AI44" i="145"/>
  <c r="AD27" i="145"/>
  <c r="AC31" i="145"/>
  <c r="V31" i="145" s="1"/>
  <c r="AC23" i="145"/>
  <c r="V23" i="145" s="1"/>
  <c r="AD13" i="145"/>
  <c r="X39" i="145"/>
  <c r="W39" i="145"/>
  <c r="AD7" i="145"/>
  <c r="W33" i="145"/>
  <c r="AA33" i="145"/>
  <c r="AC15" i="145"/>
  <c r="V15" i="145" s="1"/>
  <c r="AC11" i="145"/>
  <c r="V11" i="145" s="1"/>
  <c r="AD19" i="145"/>
  <c r="AC21" i="145"/>
  <c r="V21" i="145" s="1"/>
  <c r="AD21" i="145"/>
  <c r="F34" i="145" a="1"/>
  <c r="AA40" i="145"/>
  <c r="AD22" i="145"/>
  <c r="AC22" i="145"/>
  <c r="V22" i="145" s="1"/>
  <c r="AD32" i="145"/>
  <c r="AC32" i="145"/>
  <c r="V32" i="145" s="1"/>
  <c r="AD24" i="145"/>
  <c r="AC24" i="145"/>
  <c r="V24" i="145" s="1"/>
  <c r="Y41" i="145"/>
  <c r="Y36" i="145"/>
  <c r="Y40" i="145"/>
  <c r="Y39" i="145"/>
  <c r="Y37" i="145"/>
  <c r="Y38" i="145"/>
  <c r="AD28" i="145"/>
  <c r="AC28" i="145"/>
  <c r="V28" i="145" s="1"/>
  <c r="AD14" i="145"/>
  <c r="AC14" i="145"/>
  <c r="V14" i="145" s="1"/>
  <c r="AD12" i="145"/>
  <c r="AC12" i="145"/>
  <c r="V12" i="145" s="1"/>
  <c r="AC29" i="145"/>
  <c r="V29" i="145" s="1"/>
  <c r="AD29" i="145"/>
  <c r="AD20" i="145"/>
  <c r="AC20" i="145"/>
  <c r="V20" i="145" s="1"/>
  <c r="AA36" i="145"/>
  <c r="AC6" i="145"/>
  <c r="V6" i="145" s="1"/>
  <c r="AD11" i="145"/>
  <c r="AD26" i="145"/>
  <c r="AC26" i="145"/>
  <c r="V26" i="145" s="1"/>
  <c r="AC25" i="145"/>
  <c r="V25" i="145" s="1"/>
  <c r="AD25" i="145"/>
  <c r="AD16" i="145"/>
  <c r="AC16" i="145"/>
  <c r="V16" i="145" s="1"/>
  <c r="AB41" i="145"/>
  <c r="AB36" i="145"/>
  <c r="AB40" i="145"/>
  <c r="AB39" i="145"/>
  <c r="AB37" i="145"/>
  <c r="AB38" i="145"/>
  <c r="AB33" i="145"/>
  <c r="AW41" i="145"/>
  <c r="AW40" i="145"/>
  <c r="AW39" i="145"/>
  <c r="AC13" i="145"/>
  <c r="V13" i="145" s="1"/>
  <c r="AA41" i="145"/>
  <c r="AD6" i="145"/>
  <c r="AD10" i="145"/>
  <c r="AC10" i="145"/>
  <c r="V10" i="145" s="1"/>
  <c r="AA38" i="145"/>
  <c r="AD30" i="145"/>
  <c r="AC30" i="145"/>
  <c r="V30" i="145" s="1"/>
  <c r="AD18" i="145"/>
  <c r="AC18" i="145"/>
  <c r="V18" i="145" s="1"/>
  <c r="AC17" i="145"/>
  <c r="V17" i="145" s="1"/>
  <c r="AD17" i="145"/>
  <c r="AC8" i="145"/>
  <c r="V8" i="145" s="1"/>
  <c r="AD8" i="145"/>
  <c r="Z40" i="145"/>
  <c r="Z39" i="145"/>
  <c r="Z37" i="145"/>
  <c r="Z38" i="145"/>
  <c r="Z33" i="145"/>
  <c r="Z36" i="145"/>
  <c r="Z41" i="145"/>
  <c r="AA37" i="145"/>
  <c r="AC9" i="145"/>
  <c r="V9" i="145" s="1"/>
  <c r="AD9" i="145"/>
  <c r="AA39" i="145"/>
  <c r="X33" i="145"/>
  <c r="AF46" i="144"/>
  <c r="AF45" i="144"/>
  <c r="CB44" i="144"/>
  <c r="CA44" i="144"/>
  <c r="BZ44" i="144"/>
  <c r="BY44" i="144"/>
  <c r="BX44" i="144"/>
  <c r="BW44" i="144"/>
  <c r="BV44" i="144"/>
  <c r="BU44" i="144"/>
  <c r="BT44" i="144"/>
  <c r="BS44" i="144"/>
  <c r="BR44" i="144"/>
  <c r="BQ44" i="144"/>
  <c r="BP44" i="144"/>
  <c r="BO44" i="144"/>
  <c r="BN44" i="144"/>
  <c r="BM44" i="144"/>
  <c r="BL44" i="144"/>
  <c r="BK44" i="144"/>
  <c r="BJ44" i="144"/>
  <c r="BI44" i="144"/>
  <c r="BH44" i="144"/>
  <c r="BG44" i="144"/>
  <c r="BF44" i="144"/>
  <c r="BE44" i="144"/>
  <c r="BD44" i="144"/>
  <c r="BC44" i="144"/>
  <c r="BB44" i="144"/>
  <c r="BA44" i="144"/>
  <c r="AZ44" i="144"/>
  <c r="AY44" i="144"/>
  <c r="AX44" i="144"/>
  <c r="AF44" i="144"/>
  <c r="AF43" i="144"/>
  <c r="AF42" i="144"/>
  <c r="AF41" i="144"/>
  <c r="AV6" i="144"/>
  <c r="AU6" i="144"/>
  <c r="AT6" i="144"/>
  <c r="AS6" i="144"/>
  <c r="AR6" i="144"/>
  <c r="AQ6" i="144"/>
  <c r="AP6" i="144"/>
  <c r="AO6" i="144"/>
  <c r="AN6" i="144"/>
  <c r="AM6" i="144"/>
  <c r="AL6" i="144"/>
  <c r="AK6" i="144"/>
  <c r="AJ6" i="144"/>
  <c r="AI6" i="144"/>
  <c r="AH6" i="144"/>
  <c r="AG6" i="144"/>
  <c r="D1" i="144"/>
  <c r="M10" i="37" l="1"/>
  <c r="T10" i="37" s="1"/>
  <c r="K10" i="37"/>
  <c r="K9" i="37"/>
  <c r="O8" i="37"/>
  <c r="K8" i="37"/>
  <c r="Q7" i="37"/>
  <c r="T7" i="37" s="1"/>
  <c r="O7" i="37"/>
  <c r="M7" i="37"/>
  <c r="AD44" i="146"/>
  <c r="AD39" i="145"/>
  <c r="M9" i="37"/>
  <c r="O9" i="37"/>
  <c r="AD43" i="150"/>
  <c r="AD43" i="149"/>
  <c r="H20" i="37"/>
  <c r="G20" i="37"/>
  <c r="C20" i="37"/>
  <c r="F20" i="37"/>
  <c r="D20" i="37"/>
  <c r="D17" i="37"/>
  <c r="H17" i="37"/>
  <c r="G17" i="37"/>
  <c r="F17" i="37"/>
  <c r="C17" i="37"/>
  <c r="H19" i="37"/>
  <c r="C19" i="37"/>
  <c r="D19" i="37"/>
  <c r="AD39" i="147"/>
  <c r="F19" i="37"/>
  <c r="G19" i="37"/>
  <c r="C21" i="37"/>
  <c r="D21" i="37"/>
  <c r="F21" i="37"/>
  <c r="H21" i="37"/>
  <c r="G21" i="37"/>
  <c r="AD43" i="148"/>
  <c r="T8" i="37"/>
  <c r="S7" i="37"/>
  <c r="S8" i="37"/>
  <c r="S9" i="37"/>
  <c r="AD41" i="147"/>
  <c r="AD45" i="148"/>
  <c r="AD44" i="148"/>
  <c r="V43" i="148"/>
  <c r="V39" i="148"/>
  <c r="J20" i="37" s="1"/>
  <c r="V45" i="148"/>
  <c r="V40" i="148"/>
  <c r="L20" i="37" s="1"/>
  <c r="V44" i="148"/>
  <c r="V41" i="148"/>
  <c r="N20" i="37" s="1"/>
  <c r="V42" i="148"/>
  <c r="P20" i="37" s="1"/>
  <c r="Y38" i="148"/>
  <c r="S45" i="148"/>
  <c r="O45" i="148"/>
  <c r="K45" i="148"/>
  <c r="G45" i="148"/>
  <c r="S44" i="148"/>
  <c r="O44" i="148"/>
  <c r="K44" i="148"/>
  <c r="G44" i="148"/>
  <c r="S43" i="148"/>
  <c r="O43" i="148"/>
  <c r="K43" i="148"/>
  <c r="G43" i="148"/>
  <c r="S42" i="148"/>
  <c r="O42" i="148"/>
  <c r="K42" i="148"/>
  <c r="G42" i="148"/>
  <c r="S41" i="148"/>
  <c r="O41" i="148"/>
  <c r="K41" i="148"/>
  <c r="G41" i="148"/>
  <c r="S40" i="148"/>
  <c r="O40" i="148"/>
  <c r="K40" i="148"/>
  <c r="G40" i="148"/>
  <c r="S39" i="148"/>
  <c r="O39" i="148"/>
  <c r="K39" i="148"/>
  <c r="G39" i="148"/>
  <c r="S38" i="148"/>
  <c r="O38" i="148"/>
  <c r="K38" i="148"/>
  <c r="G38" i="148"/>
  <c r="R45" i="148"/>
  <c r="N45" i="148"/>
  <c r="J45" i="148"/>
  <c r="F45" i="148"/>
  <c r="R44" i="148"/>
  <c r="N44" i="148"/>
  <c r="J44" i="148"/>
  <c r="F44" i="148"/>
  <c r="R43" i="148"/>
  <c r="N43" i="148"/>
  <c r="J43" i="148"/>
  <c r="F43" i="148"/>
  <c r="R42" i="148"/>
  <c r="N42" i="148"/>
  <c r="J42" i="148"/>
  <c r="F42" i="148"/>
  <c r="R41" i="148"/>
  <c r="N41" i="148"/>
  <c r="J41" i="148"/>
  <c r="F41" i="148"/>
  <c r="R40" i="148"/>
  <c r="N40" i="148"/>
  <c r="J40" i="148"/>
  <c r="F40" i="148"/>
  <c r="R39" i="148"/>
  <c r="N39" i="148"/>
  <c r="J39" i="148"/>
  <c r="F39" i="148"/>
  <c r="R38" i="148"/>
  <c r="N38" i="148"/>
  <c r="J38" i="148"/>
  <c r="F38" i="148"/>
  <c r="U45" i="148"/>
  <c r="Q45" i="148"/>
  <c r="M45" i="148"/>
  <c r="I45" i="148"/>
  <c r="U44" i="148"/>
  <c r="Q44" i="148"/>
  <c r="M44" i="148"/>
  <c r="I44" i="148"/>
  <c r="U43" i="148"/>
  <c r="Q43" i="148"/>
  <c r="M43" i="148"/>
  <c r="I43" i="148"/>
  <c r="U42" i="148"/>
  <c r="Q42" i="148"/>
  <c r="M42" i="148"/>
  <c r="I42" i="148"/>
  <c r="U41" i="148"/>
  <c r="Q41" i="148"/>
  <c r="M41" i="148"/>
  <c r="I41" i="148"/>
  <c r="U40" i="148"/>
  <c r="Q40" i="148"/>
  <c r="M40" i="148"/>
  <c r="I40" i="148"/>
  <c r="U39" i="148"/>
  <c r="Q39" i="148"/>
  <c r="M39" i="148"/>
  <c r="I39" i="148"/>
  <c r="U38" i="148"/>
  <c r="Q38" i="148"/>
  <c r="M38" i="148"/>
  <c r="I38" i="148"/>
  <c r="L45" i="148"/>
  <c r="L44" i="148"/>
  <c r="L43" i="148"/>
  <c r="L42" i="148"/>
  <c r="L41" i="148"/>
  <c r="L40" i="148"/>
  <c r="L39" i="148"/>
  <c r="L38" i="148"/>
  <c r="H45" i="148"/>
  <c r="H44" i="148"/>
  <c r="H43" i="148"/>
  <c r="H42" i="148"/>
  <c r="H41" i="148"/>
  <c r="H40" i="148"/>
  <c r="H39" i="148"/>
  <c r="H38" i="148"/>
  <c r="P45" i="148"/>
  <c r="P43" i="148"/>
  <c r="P41" i="148"/>
  <c r="P39" i="148"/>
  <c r="T44" i="148"/>
  <c r="T42" i="148"/>
  <c r="T40" i="148"/>
  <c r="T38" i="148"/>
  <c r="P44" i="148"/>
  <c r="P42" i="148"/>
  <c r="P40" i="148"/>
  <c r="P38" i="148"/>
  <c r="T45" i="148"/>
  <c r="T43" i="148"/>
  <c r="T41" i="148"/>
  <c r="T39" i="148"/>
  <c r="AD45" i="150"/>
  <c r="AD44" i="150"/>
  <c r="Y38" i="150"/>
  <c r="E22" i="37" s="1"/>
  <c r="I22" i="37" s="1"/>
  <c r="S45" i="150"/>
  <c r="O45" i="150"/>
  <c r="K45" i="150"/>
  <c r="G45" i="150"/>
  <c r="S44" i="150"/>
  <c r="O44" i="150"/>
  <c r="K44" i="150"/>
  <c r="G44" i="150"/>
  <c r="S43" i="150"/>
  <c r="O43" i="150"/>
  <c r="K43" i="150"/>
  <c r="G43" i="150"/>
  <c r="S42" i="150"/>
  <c r="O42" i="150"/>
  <c r="K42" i="150"/>
  <c r="G42" i="150"/>
  <c r="S41" i="150"/>
  <c r="O41" i="150"/>
  <c r="K41" i="150"/>
  <c r="G41" i="150"/>
  <c r="S40" i="150"/>
  <c r="O40" i="150"/>
  <c r="K40" i="150"/>
  <c r="G40" i="150"/>
  <c r="S39" i="150"/>
  <c r="O39" i="150"/>
  <c r="K39" i="150"/>
  <c r="G39" i="150"/>
  <c r="S38" i="150"/>
  <c r="O38" i="150"/>
  <c r="K38" i="150"/>
  <c r="G38" i="150"/>
  <c r="R45" i="150"/>
  <c r="N45" i="150"/>
  <c r="J45" i="150"/>
  <c r="F45" i="150"/>
  <c r="R44" i="150"/>
  <c r="N44" i="150"/>
  <c r="J44" i="150"/>
  <c r="F44" i="150"/>
  <c r="R43" i="150"/>
  <c r="N43" i="150"/>
  <c r="J43" i="150"/>
  <c r="F43" i="150"/>
  <c r="R42" i="150"/>
  <c r="N42" i="150"/>
  <c r="J42" i="150"/>
  <c r="F42" i="150"/>
  <c r="R41" i="150"/>
  <c r="N41" i="150"/>
  <c r="J41" i="150"/>
  <c r="F41" i="150"/>
  <c r="R40" i="150"/>
  <c r="N40" i="150"/>
  <c r="J40" i="150"/>
  <c r="F40" i="150"/>
  <c r="R39" i="150"/>
  <c r="N39" i="150"/>
  <c r="J39" i="150"/>
  <c r="F39" i="150"/>
  <c r="R38" i="150"/>
  <c r="N38" i="150"/>
  <c r="J38" i="150"/>
  <c r="F38" i="150"/>
  <c r="P45" i="150"/>
  <c r="H45" i="150"/>
  <c r="P44" i="150"/>
  <c r="H44" i="150"/>
  <c r="P43" i="150"/>
  <c r="H43" i="150"/>
  <c r="P42" i="150"/>
  <c r="H42" i="150"/>
  <c r="P41" i="150"/>
  <c r="H41" i="150"/>
  <c r="P40" i="150"/>
  <c r="H40" i="150"/>
  <c r="P39" i="150"/>
  <c r="H39" i="150"/>
  <c r="P38" i="150"/>
  <c r="H38" i="150"/>
  <c r="U45" i="150"/>
  <c r="M45" i="150"/>
  <c r="U44" i="150"/>
  <c r="M44" i="150"/>
  <c r="U43" i="150"/>
  <c r="M43" i="150"/>
  <c r="U42" i="150"/>
  <c r="M42" i="150"/>
  <c r="U41" i="150"/>
  <c r="M41" i="150"/>
  <c r="U40" i="150"/>
  <c r="M40" i="150"/>
  <c r="U39" i="150"/>
  <c r="M39" i="150"/>
  <c r="U38" i="150"/>
  <c r="M38" i="150"/>
  <c r="Q45" i="150"/>
  <c r="Q44" i="150"/>
  <c r="Q43" i="150"/>
  <c r="Q42" i="150"/>
  <c r="Q41" i="150"/>
  <c r="Q40" i="150"/>
  <c r="Q39" i="150"/>
  <c r="Q38" i="150"/>
  <c r="L45" i="150"/>
  <c r="L44" i="150"/>
  <c r="L43" i="150"/>
  <c r="L42" i="150"/>
  <c r="L41" i="150"/>
  <c r="L40" i="150"/>
  <c r="L39" i="150"/>
  <c r="L38" i="150"/>
  <c r="I45" i="150"/>
  <c r="I44" i="150"/>
  <c r="I43" i="150"/>
  <c r="I42" i="150"/>
  <c r="I41" i="150"/>
  <c r="I40" i="150"/>
  <c r="I39" i="150"/>
  <c r="I38" i="150"/>
  <c r="T45" i="150"/>
  <c r="T41" i="150"/>
  <c r="T44" i="150"/>
  <c r="T40" i="150"/>
  <c r="T38" i="150"/>
  <c r="T43" i="150"/>
  <c r="T39" i="150"/>
  <c r="T42" i="150"/>
  <c r="V43" i="150"/>
  <c r="V39" i="150"/>
  <c r="J22" i="37" s="1"/>
  <c r="V45" i="150"/>
  <c r="V40" i="150"/>
  <c r="L22" i="37" s="1"/>
  <c r="V44" i="150"/>
  <c r="V41" i="150"/>
  <c r="N22" i="37" s="1"/>
  <c r="V42" i="150"/>
  <c r="P22" i="37" s="1"/>
  <c r="AD45" i="149"/>
  <c r="AD44" i="149"/>
  <c r="Y38" i="149"/>
  <c r="E21" i="37" s="1"/>
  <c r="R45" i="149"/>
  <c r="N45" i="149"/>
  <c r="J45" i="149"/>
  <c r="F45" i="149"/>
  <c r="R44" i="149"/>
  <c r="N44" i="149"/>
  <c r="J44" i="149"/>
  <c r="F44" i="149"/>
  <c r="R43" i="149"/>
  <c r="N43" i="149"/>
  <c r="J43" i="149"/>
  <c r="F43" i="149"/>
  <c r="R42" i="149"/>
  <c r="N42" i="149"/>
  <c r="J42" i="149"/>
  <c r="F42" i="149"/>
  <c r="R41" i="149"/>
  <c r="N41" i="149"/>
  <c r="J41" i="149"/>
  <c r="F41" i="149"/>
  <c r="R40" i="149"/>
  <c r="N40" i="149"/>
  <c r="J40" i="149"/>
  <c r="F40" i="149"/>
  <c r="R39" i="149"/>
  <c r="N39" i="149"/>
  <c r="J39" i="149"/>
  <c r="F39" i="149"/>
  <c r="R38" i="149"/>
  <c r="N38" i="149"/>
  <c r="J38" i="149"/>
  <c r="F38" i="149"/>
  <c r="U45" i="149"/>
  <c r="Q45" i="149"/>
  <c r="M45" i="149"/>
  <c r="I45" i="149"/>
  <c r="U44" i="149"/>
  <c r="Q44" i="149"/>
  <c r="M44" i="149"/>
  <c r="I44" i="149"/>
  <c r="U43" i="149"/>
  <c r="Q43" i="149"/>
  <c r="M43" i="149"/>
  <c r="I43" i="149"/>
  <c r="U42" i="149"/>
  <c r="Q42" i="149"/>
  <c r="M42" i="149"/>
  <c r="I42" i="149"/>
  <c r="U41" i="149"/>
  <c r="Q41" i="149"/>
  <c r="M41" i="149"/>
  <c r="I41" i="149"/>
  <c r="U40" i="149"/>
  <c r="Q40" i="149"/>
  <c r="M40" i="149"/>
  <c r="I40" i="149"/>
  <c r="U39" i="149"/>
  <c r="Q39" i="149"/>
  <c r="M39" i="149"/>
  <c r="I39" i="149"/>
  <c r="U38" i="149"/>
  <c r="Q38" i="149"/>
  <c r="M38" i="149"/>
  <c r="I38" i="149"/>
  <c r="T45" i="149"/>
  <c r="L45" i="149"/>
  <c r="T44" i="149"/>
  <c r="L44" i="149"/>
  <c r="T43" i="149"/>
  <c r="L43" i="149"/>
  <c r="T42" i="149"/>
  <c r="L42" i="149"/>
  <c r="T41" i="149"/>
  <c r="L41" i="149"/>
  <c r="T40" i="149"/>
  <c r="L40" i="149"/>
  <c r="T39" i="149"/>
  <c r="L39" i="149"/>
  <c r="T38" i="149"/>
  <c r="L38" i="149"/>
  <c r="S45" i="149"/>
  <c r="K45" i="149"/>
  <c r="S44" i="149"/>
  <c r="K44" i="149"/>
  <c r="S43" i="149"/>
  <c r="K43" i="149"/>
  <c r="S42" i="149"/>
  <c r="K42" i="149"/>
  <c r="S41" i="149"/>
  <c r="K41" i="149"/>
  <c r="S40" i="149"/>
  <c r="K40" i="149"/>
  <c r="S39" i="149"/>
  <c r="K39" i="149"/>
  <c r="S38" i="149"/>
  <c r="K38" i="149"/>
  <c r="P45" i="149"/>
  <c r="H45" i="149"/>
  <c r="P44" i="149"/>
  <c r="H44" i="149"/>
  <c r="P43" i="149"/>
  <c r="H43" i="149"/>
  <c r="P42" i="149"/>
  <c r="H42" i="149"/>
  <c r="P41" i="149"/>
  <c r="H41" i="149"/>
  <c r="P40" i="149"/>
  <c r="H40" i="149"/>
  <c r="P39" i="149"/>
  <c r="H39" i="149"/>
  <c r="P38" i="149"/>
  <c r="H38" i="149"/>
  <c r="G44" i="149"/>
  <c r="G42" i="149"/>
  <c r="G40" i="149"/>
  <c r="G38" i="149"/>
  <c r="O45" i="149"/>
  <c r="O43" i="149"/>
  <c r="O41" i="149"/>
  <c r="O39" i="149"/>
  <c r="G45" i="149"/>
  <c r="G43" i="149"/>
  <c r="G41" i="149"/>
  <c r="G39" i="149"/>
  <c r="O44" i="149"/>
  <c r="O42" i="149"/>
  <c r="O40" i="149"/>
  <c r="O38" i="149"/>
  <c r="V45" i="149"/>
  <c r="V40" i="149"/>
  <c r="L21" i="37" s="1"/>
  <c r="V44" i="149"/>
  <c r="V41" i="149"/>
  <c r="N21" i="37" s="1"/>
  <c r="V43" i="149"/>
  <c r="V42" i="149"/>
  <c r="P21" i="37" s="1"/>
  <c r="V39" i="149"/>
  <c r="J21" i="37" s="1"/>
  <c r="AE40" i="147"/>
  <c r="AE39" i="147"/>
  <c r="AE36" i="147"/>
  <c r="AE37" i="147"/>
  <c r="AE38" i="147"/>
  <c r="AE41" i="147"/>
  <c r="V39" i="147"/>
  <c r="V35" i="147"/>
  <c r="J19" i="37" s="1"/>
  <c r="V41" i="147"/>
  <c r="V36" i="147"/>
  <c r="L19" i="37" s="1"/>
  <c r="V40" i="147"/>
  <c r="V37" i="147"/>
  <c r="N19" i="37" s="1"/>
  <c r="V38" i="147"/>
  <c r="P19" i="37" s="1"/>
  <c r="AD40" i="147"/>
  <c r="Y33" i="147"/>
  <c r="E19" i="37" s="1"/>
  <c r="S41" i="147"/>
  <c r="O41" i="147"/>
  <c r="K41" i="147"/>
  <c r="G41" i="147"/>
  <c r="S40" i="147"/>
  <c r="O40" i="147"/>
  <c r="K40" i="147"/>
  <c r="G40" i="147"/>
  <c r="S39" i="147"/>
  <c r="O39" i="147"/>
  <c r="K39" i="147"/>
  <c r="G39" i="147"/>
  <c r="S38" i="147"/>
  <c r="O38" i="147"/>
  <c r="K38" i="147"/>
  <c r="G38" i="147"/>
  <c r="S37" i="147"/>
  <c r="O37" i="147"/>
  <c r="K37" i="147"/>
  <c r="G37" i="147"/>
  <c r="S36" i="147"/>
  <c r="O36" i="147"/>
  <c r="K36" i="147"/>
  <c r="G36" i="147"/>
  <c r="S35" i="147"/>
  <c r="O35" i="147"/>
  <c r="K35" i="147"/>
  <c r="G35" i="147"/>
  <c r="S34" i="147"/>
  <c r="O34" i="147"/>
  <c r="K34" i="147"/>
  <c r="G34" i="147"/>
  <c r="R41" i="147"/>
  <c r="N41" i="147"/>
  <c r="J41" i="147"/>
  <c r="F41" i="147"/>
  <c r="R40" i="147"/>
  <c r="N40" i="147"/>
  <c r="J40" i="147"/>
  <c r="F40" i="147"/>
  <c r="R39" i="147"/>
  <c r="N39" i="147"/>
  <c r="J39" i="147"/>
  <c r="F39" i="147"/>
  <c r="R38" i="147"/>
  <c r="N38" i="147"/>
  <c r="J38" i="147"/>
  <c r="F38" i="147"/>
  <c r="R37" i="147"/>
  <c r="N37" i="147"/>
  <c r="J37" i="147"/>
  <c r="F37" i="147"/>
  <c r="R36" i="147"/>
  <c r="N36" i="147"/>
  <c r="J36" i="147"/>
  <c r="F36" i="147"/>
  <c r="R35" i="147"/>
  <c r="N35" i="147"/>
  <c r="J35" i="147"/>
  <c r="F35" i="147"/>
  <c r="R34" i="147"/>
  <c r="N34" i="147"/>
  <c r="J34" i="147"/>
  <c r="F34" i="147"/>
  <c r="U41" i="147"/>
  <c r="Q41" i="147"/>
  <c r="M41" i="147"/>
  <c r="I41" i="147"/>
  <c r="U40" i="147"/>
  <c r="Q40" i="147"/>
  <c r="M40" i="147"/>
  <c r="I40" i="147"/>
  <c r="U39" i="147"/>
  <c r="Q39" i="147"/>
  <c r="M39" i="147"/>
  <c r="I39" i="147"/>
  <c r="U38" i="147"/>
  <c r="Q38" i="147"/>
  <c r="M38" i="147"/>
  <c r="I38" i="147"/>
  <c r="U37" i="147"/>
  <c r="Q37" i="147"/>
  <c r="M37" i="147"/>
  <c r="I37" i="147"/>
  <c r="U36" i="147"/>
  <c r="Q36" i="147"/>
  <c r="M36" i="147"/>
  <c r="I36" i="147"/>
  <c r="U35" i="147"/>
  <c r="Q35" i="147"/>
  <c r="M35" i="147"/>
  <c r="I35" i="147"/>
  <c r="U34" i="147"/>
  <c r="Q34" i="147"/>
  <c r="M34" i="147"/>
  <c r="I34" i="147"/>
  <c r="L41" i="147"/>
  <c r="L40" i="147"/>
  <c r="L39" i="147"/>
  <c r="L38" i="147"/>
  <c r="L37" i="147"/>
  <c r="L36" i="147"/>
  <c r="L35" i="147"/>
  <c r="L34" i="147"/>
  <c r="H41" i="147"/>
  <c r="H40" i="147"/>
  <c r="H39" i="147"/>
  <c r="H38" i="147"/>
  <c r="H37" i="147"/>
  <c r="H36" i="147"/>
  <c r="H35" i="147"/>
  <c r="H34" i="147"/>
  <c r="T41" i="147"/>
  <c r="T40" i="147"/>
  <c r="T39" i="147"/>
  <c r="T38" i="147"/>
  <c r="T37" i="147"/>
  <c r="T36" i="147"/>
  <c r="T35" i="147"/>
  <c r="T34" i="147"/>
  <c r="P41" i="147"/>
  <c r="P37" i="147"/>
  <c r="P40" i="147"/>
  <c r="P36" i="147"/>
  <c r="P39" i="147"/>
  <c r="P35" i="147"/>
  <c r="P38" i="147"/>
  <c r="P34" i="147"/>
  <c r="Y38" i="146"/>
  <c r="E18" i="37" s="1"/>
  <c r="I18" i="37" s="1"/>
  <c r="S46" i="146"/>
  <c r="O46" i="146"/>
  <c r="K46" i="146"/>
  <c r="G46" i="146"/>
  <c r="S45" i="146"/>
  <c r="O45" i="146"/>
  <c r="K45" i="146"/>
  <c r="G45" i="146"/>
  <c r="S44" i="146"/>
  <c r="O44" i="146"/>
  <c r="K44" i="146"/>
  <c r="G44" i="146"/>
  <c r="S43" i="146"/>
  <c r="O43" i="146"/>
  <c r="K43" i="146"/>
  <c r="G43" i="146"/>
  <c r="S42" i="146"/>
  <c r="O42" i="146"/>
  <c r="K42" i="146"/>
  <c r="G42" i="146"/>
  <c r="S41" i="146"/>
  <c r="O41" i="146"/>
  <c r="K41" i="146"/>
  <c r="G41" i="146"/>
  <c r="S40" i="146"/>
  <c r="O40" i="146"/>
  <c r="K40" i="146"/>
  <c r="G40" i="146"/>
  <c r="S39" i="146"/>
  <c r="O39" i="146"/>
  <c r="K39" i="146"/>
  <c r="G39" i="146"/>
  <c r="R46" i="146"/>
  <c r="N46" i="146"/>
  <c r="J46" i="146"/>
  <c r="F46" i="146"/>
  <c r="R45" i="146"/>
  <c r="N45" i="146"/>
  <c r="J45" i="146"/>
  <c r="F45" i="146"/>
  <c r="R44" i="146"/>
  <c r="N44" i="146"/>
  <c r="J44" i="146"/>
  <c r="F44" i="146"/>
  <c r="R43" i="146"/>
  <c r="N43" i="146"/>
  <c r="J43" i="146"/>
  <c r="F43" i="146"/>
  <c r="R42" i="146"/>
  <c r="N42" i="146"/>
  <c r="J42" i="146"/>
  <c r="F42" i="146"/>
  <c r="R41" i="146"/>
  <c r="N41" i="146"/>
  <c r="J41" i="146"/>
  <c r="F41" i="146"/>
  <c r="R40" i="146"/>
  <c r="N40" i="146"/>
  <c r="J40" i="146"/>
  <c r="F40" i="146"/>
  <c r="R39" i="146"/>
  <c r="N39" i="146"/>
  <c r="J39" i="146"/>
  <c r="F39" i="146"/>
  <c r="U46" i="146"/>
  <c r="Q46" i="146"/>
  <c r="M46" i="146"/>
  <c r="I46" i="146"/>
  <c r="U45" i="146"/>
  <c r="Q45" i="146"/>
  <c r="M45" i="146"/>
  <c r="I45" i="146"/>
  <c r="U44" i="146"/>
  <c r="Q44" i="146"/>
  <c r="M44" i="146"/>
  <c r="I44" i="146"/>
  <c r="U43" i="146"/>
  <c r="Q43" i="146"/>
  <c r="M43" i="146"/>
  <c r="I43" i="146"/>
  <c r="U42" i="146"/>
  <c r="Q42" i="146"/>
  <c r="M42" i="146"/>
  <c r="I42" i="146"/>
  <c r="U41" i="146"/>
  <c r="Q41" i="146"/>
  <c r="M41" i="146"/>
  <c r="I41" i="146"/>
  <c r="U40" i="146"/>
  <c r="Q40" i="146"/>
  <c r="M40" i="146"/>
  <c r="I40" i="146"/>
  <c r="U39" i="146"/>
  <c r="Q39" i="146"/>
  <c r="M39" i="146"/>
  <c r="I39" i="146"/>
  <c r="L46" i="146"/>
  <c r="L45" i="146"/>
  <c r="L44" i="146"/>
  <c r="L43" i="146"/>
  <c r="L42" i="146"/>
  <c r="L41" i="146"/>
  <c r="L40" i="146"/>
  <c r="L39" i="146"/>
  <c r="H46" i="146"/>
  <c r="H45" i="146"/>
  <c r="H44" i="146"/>
  <c r="H43" i="146"/>
  <c r="H42" i="146"/>
  <c r="H41" i="146"/>
  <c r="H40" i="146"/>
  <c r="H39" i="146"/>
  <c r="T46" i="146"/>
  <c r="T45" i="146"/>
  <c r="T44" i="146"/>
  <c r="T43" i="146"/>
  <c r="T42" i="146"/>
  <c r="T41" i="146"/>
  <c r="T40" i="146"/>
  <c r="T39" i="146"/>
  <c r="P46" i="146"/>
  <c r="P42" i="146"/>
  <c r="P45" i="146"/>
  <c r="P41" i="146"/>
  <c r="P43" i="146"/>
  <c r="P39" i="146"/>
  <c r="P44" i="146"/>
  <c r="P40" i="146"/>
  <c r="V44" i="146"/>
  <c r="V40" i="146"/>
  <c r="J18" i="37" s="1"/>
  <c r="V46" i="146"/>
  <c r="V41" i="146"/>
  <c r="L18" i="37" s="1"/>
  <c r="V45" i="146"/>
  <c r="V42" i="146"/>
  <c r="N18" i="37" s="1"/>
  <c r="V43" i="146"/>
  <c r="P18" i="37" s="1"/>
  <c r="AD46" i="146"/>
  <c r="AD45" i="146"/>
  <c r="AE45" i="146"/>
  <c r="AE44" i="146"/>
  <c r="AE41" i="146"/>
  <c r="AE42" i="146"/>
  <c r="AE43" i="146"/>
  <c r="AE46" i="146"/>
  <c r="AW6" i="144"/>
  <c r="AE6" i="144" s="1"/>
  <c r="AE44" i="144" s="1"/>
  <c r="S41" i="145"/>
  <c r="O41" i="145"/>
  <c r="K41" i="145"/>
  <c r="G41" i="145"/>
  <c r="S40" i="145"/>
  <c r="O40" i="145"/>
  <c r="K40" i="145"/>
  <c r="G40" i="145"/>
  <c r="S39" i="145"/>
  <c r="O39" i="145"/>
  <c r="K39" i="145"/>
  <c r="G39" i="145"/>
  <c r="S38" i="145"/>
  <c r="O38" i="145"/>
  <c r="K38" i="145"/>
  <c r="G38" i="145"/>
  <c r="S37" i="145"/>
  <c r="O37" i="145"/>
  <c r="K37" i="145"/>
  <c r="G37" i="145"/>
  <c r="S36" i="145"/>
  <c r="O36" i="145"/>
  <c r="K36" i="145"/>
  <c r="G36" i="145"/>
  <c r="S35" i="145"/>
  <c r="O35" i="145"/>
  <c r="K35" i="145"/>
  <c r="G35" i="145"/>
  <c r="S34" i="145"/>
  <c r="O34" i="145"/>
  <c r="K34" i="145"/>
  <c r="G34" i="145"/>
  <c r="R41" i="145"/>
  <c r="N41" i="145"/>
  <c r="J41" i="145"/>
  <c r="F41" i="145"/>
  <c r="R40" i="145"/>
  <c r="N40" i="145"/>
  <c r="J40" i="145"/>
  <c r="F40" i="145"/>
  <c r="R39" i="145"/>
  <c r="N39" i="145"/>
  <c r="J39" i="145"/>
  <c r="F39" i="145"/>
  <c r="R38" i="145"/>
  <c r="N38" i="145"/>
  <c r="J38" i="145"/>
  <c r="F38" i="145"/>
  <c r="R37" i="145"/>
  <c r="N37" i="145"/>
  <c r="J37" i="145"/>
  <c r="F37" i="145"/>
  <c r="R36" i="145"/>
  <c r="N36" i="145"/>
  <c r="J36" i="145"/>
  <c r="F36" i="145"/>
  <c r="R35" i="145"/>
  <c r="N35" i="145"/>
  <c r="J35" i="145"/>
  <c r="F35" i="145"/>
  <c r="R34" i="145"/>
  <c r="N34" i="145"/>
  <c r="J34" i="145"/>
  <c r="F34" i="145"/>
  <c r="U41" i="145"/>
  <c r="Q41" i="145"/>
  <c r="M41" i="145"/>
  <c r="I41" i="145"/>
  <c r="U40" i="145"/>
  <c r="Q40" i="145"/>
  <c r="M40" i="145"/>
  <c r="I40" i="145"/>
  <c r="U39" i="145"/>
  <c r="Q39" i="145"/>
  <c r="M39" i="145"/>
  <c r="I39" i="145"/>
  <c r="U38" i="145"/>
  <c r="Q38" i="145"/>
  <c r="M38" i="145"/>
  <c r="I38" i="145"/>
  <c r="U37" i="145"/>
  <c r="Q37" i="145"/>
  <c r="M37" i="145"/>
  <c r="I37" i="145"/>
  <c r="U36" i="145"/>
  <c r="Q36" i="145"/>
  <c r="M36" i="145"/>
  <c r="I36" i="145"/>
  <c r="U35" i="145"/>
  <c r="Q35" i="145"/>
  <c r="M35" i="145"/>
  <c r="I35" i="145"/>
  <c r="U34" i="145"/>
  <c r="Q34" i="145"/>
  <c r="M34" i="145"/>
  <c r="I34" i="145"/>
  <c r="L41" i="145"/>
  <c r="L40" i="145"/>
  <c r="L39" i="145"/>
  <c r="L38" i="145"/>
  <c r="L37" i="145"/>
  <c r="L36" i="145"/>
  <c r="L35" i="145"/>
  <c r="L34" i="145"/>
  <c r="H41" i="145"/>
  <c r="H40" i="145"/>
  <c r="H39" i="145"/>
  <c r="H38" i="145"/>
  <c r="H37" i="145"/>
  <c r="H36" i="145"/>
  <c r="H35" i="145"/>
  <c r="H34" i="145"/>
  <c r="T41" i="145"/>
  <c r="T40" i="145"/>
  <c r="T39" i="145"/>
  <c r="T38" i="145"/>
  <c r="T37" i="145"/>
  <c r="T36" i="145"/>
  <c r="T35" i="145"/>
  <c r="T34" i="145"/>
  <c r="P41" i="145"/>
  <c r="P37" i="145"/>
  <c r="P40" i="145"/>
  <c r="P36" i="145"/>
  <c r="P38" i="145"/>
  <c r="P39" i="145"/>
  <c r="P35" i="145"/>
  <c r="P34" i="145"/>
  <c r="AD41" i="145"/>
  <c r="AD40" i="145"/>
  <c r="V39" i="145"/>
  <c r="V35" i="145"/>
  <c r="J17" i="37" s="1"/>
  <c r="V41" i="145"/>
  <c r="V36" i="145"/>
  <c r="L17" i="37" s="1"/>
  <c r="V40" i="145"/>
  <c r="V37" i="145"/>
  <c r="N17" i="37" s="1"/>
  <c r="V38" i="145"/>
  <c r="P17" i="37" s="1"/>
  <c r="Y33" i="145"/>
  <c r="E17" i="37" s="1"/>
  <c r="W6" i="144"/>
  <c r="AT45" i="144"/>
  <c r="AL44" i="144"/>
  <c r="AJ43" i="144"/>
  <c r="AB6" i="144"/>
  <c r="Z6" i="144"/>
  <c r="AM45" i="144"/>
  <c r="AM44" i="144"/>
  <c r="AM41" i="144"/>
  <c r="AM43" i="144"/>
  <c r="AM39" i="144"/>
  <c r="AM46" i="144"/>
  <c r="AM40" i="144"/>
  <c r="AM42" i="144"/>
  <c r="AL41" i="144"/>
  <c r="AR42" i="144"/>
  <c r="AR46" i="144"/>
  <c r="AR40" i="144"/>
  <c r="AR45" i="144"/>
  <c r="AR44" i="144"/>
  <c r="AR41" i="144"/>
  <c r="AR43" i="144"/>
  <c r="AR39" i="144"/>
  <c r="AG40" i="144"/>
  <c r="AI45" i="144"/>
  <c r="AI44" i="144"/>
  <c r="AI41" i="144"/>
  <c r="AI43" i="144"/>
  <c r="AI39" i="144"/>
  <c r="AI46" i="144"/>
  <c r="AI40" i="144"/>
  <c r="AI42" i="144"/>
  <c r="AJ39" i="144"/>
  <c r="AA6" i="144"/>
  <c r="AN42" i="144"/>
  <c r="AN46" i="144"/>
  <c r="AN40" i="144"/>
  <c r="AN45" i="144"/>
  <c r="AN44" i="144"/>
  <c r="AN41" i="144"/>
  <c r="AN43" i="144"/>
  <c r="AN39" i="144"/>
  <c r="AK43" i="144"/>
  <c r="AK39" i="144"/>
  <c r="AK45" i="144"/>
  <c r="AK44" i="144"/>
  <c r="AK41" i="144"/>
  <c r="AK42" i="144"/>
  <c r="AK46" i="144"/>
  <c r="AK40" i="144"/>
  <c r="AS43" i="144"/>
  <c r="AS39" i="144"/>
  <c r="AS45" i="144"/>
  <c r="AS44" i="144"/>
  <c r="AS41" i="144"/>
  <c r="AS42" i="144"/>
  <c r="AS46" i="144"/>
  <c r="AS40" i="144"/>
  <c r="AQ45" i="144"/>
  <c r="AQ44" i="144"/>
  <c r="AQ41" i="144"/>
  <c r="AQ43" i="144"/>
  <c r="AQ39" i="144"/>
  <c r="AQ46" i="144"/>
  <c r="AQ40" i="144"/>
  <c r="AU45" i="144"/>
  <c r="AU44" i="144"/>
  <c r="AU41" i="144"/>
  <c r="AU43" i="144"/>
  <c r="AU39" i="144"/>
  <c r="AU46" i="144"/>
  <c r="AU40" i="144"/>
  <c r="AU42" i="144"/>
  <c r="AJ42" i="144"/>
  <c r="AJ46" i="144"/>
  <c r="AJ40" i="144"/>
  <c r="AJ45" i="144"/>
  <c r="AJ44" i="144"/>
  <c r="AJ41" i="144"/>
  <c r="AV42" i="144"/>
  <c r="AV46" i="144"/>
  <c r="AV40" i="144"/>
  <c r="AV45" i="144"/>
  <c r="AV44" i="144"/>
  <c r="AV41" i="144"/>
  <c r="AV43" i="144"/>
  <c r="AV39" i="144"/>
  <c r="X6" i="144"/>
  <c r="AG43" i="144"/>
  <c r="AG39" i="144"/>
  <c r="AG45" i="144"/>
  <c r="AG44" i="144"/>
  <c r="AG41" i="144"/>
  <c r="AG42" i="144"/>
  <c r="AO43" i="144"/>
  <c r="AO39" i="144"/>
  <c r="AO45" i="144"/>
  <c r="AO44" i="144"/>
  <c r="AO41" i="144"/>
  <c r="AO42" i="144"/>
  <c r="AO46" i="144"/>
  <c r="AO40" i="144"/>
  <c r="Y6" i="144"/>
  <c r="AH46" i="144"/>
  <c r="AH40" i="144"/>
  <c r="AH42" i="144"/>
  <c r="AH43" i="144"/>
  <c r="AH39" i="144"/>
  <c r="AH44" i="144"/>
  <c r="AH41" i="144"/>
  <c r="AH45" i="144"/>
  <c r="AL46" i="144"/>
  <c r="AL40" i="144"/>
  <c r="AL42" i="144"/>
  <c r="AL43" i="144"/>
  <c r="AL39" i="144"/>
  <c r="AL45" i="144"/>
  <c r="AP46" i="144"/>
  <c r="AP40" i="144"/>
  <c r="AP42" i="144"/>
  <c r="AP43" i="144"/>
  <c r="AP39" i="144"/>
  <c r="AP45" i="144"/>
  <c r="AP44" i="144"/>
  <c r="AP41" i="144"/>
  <c r="AT46" i="144"/>
  <c r="AT40" i="144"/>
  <c r="AT42" i="144"/>
  <c r="AT43" i="144"/>
  <c r="AT39" i="144"/>
  <c r="AT44" i="144"/>
  <c r="AT41" i="144"/>
  <c r="AQ42" i="144"/>
  <c r="AG46" i="144"/>
  <c r="T9" i="37" l="1"/>
  <c r="I21" i="37"/>
  <c r="I19" i="37"/>
  <c r="I17" i="37"/>
  <c r="AC38" i="148"/>
  <c r="E20" i="37"/>
  <c r="I20" i="37" s="1"/>
  <c r="R27" i="37"/>
  <c r="R26" i="37"/>
  <c r="R25" i="37"/>
  <c r="X39" i="150"/>
  <c r="AD39" i="150" s="1"/>
  <c r="AC38" i="150"/>
  <c r="R30" i="37"/>
  <c r="AD38" i="150"/>
  <c r="AC38" i="149"/>
  <c r="R29" i="37"/>
  <c r="X35" i="145"/>
  <c r="AD35" i="145" s="1"/>
  <c r="AD39" i="146"/>
  <c r="S18" i="37" s="1"/>
  <c r="R28" i="37"/>
  <c r="X39" i="148"/>
  <c r="AD39" i="148" s="1"/>
  <c r="AC33" i="147"/>
  <c r="X40" i="146"/>
  <c r="AD40" i="146" s="1"/>
  <c r="AD38" i="148"/>
  <c r="S20" i="37" s="1"/>
  <c r="X39" i="149"/>
  <c r="AD39" i="149" s="1"/>
  <c r="AD38" i="149"/>
  <c r="AD34" i="147"/>
  <c r="S19" i="37" s="1"/>
  <c r="X35" i="147"/>
  <c r="AD35" i="147" s="1"/>
  <c r="AC38" i="146"/>
  <c r="AE45" i="144"/>
  <c r="AE46" i="144"/>
  <c r="AE42" i="144"/>
  <c r="AE43" i="144"/>
  <c r="AE41" i="144"/>
  <c r="AC33" i="145"/>
  <c r="AD34" i="145"/>
  <c r="S17" i="37" s="1"/>
  <c r="AB43" i="144"/>
  <c r="AB45" i="144"/>
  <c r="AI49" i="144"/>
  <c r="W38" i="144"/>
  <c r="W44" i="144"/>
  <c r="Y46" i="144"/>
  <c r="Y41" i="144"/>
  <c r="Y43" i="144"/>
  <c r="Y42" i="144"/>
  <c r="Y45" i="144"/>
  <c r="Y44" i="144"/>
  <c r="AA43" i="144"/>
  <c r="AA38" i="144"/>
  <c r="AA46" i="144"/>
  <c r="AA41" i="144"/>
  <c r="AA45" i="144"/>
  <c r="AA44" i="144"/>
  <c r="AA42" i="144"/>
  <c r="AW46" i="144"/>
  <c r="AW45" i="144"/>
  <c r="AW44" i="144"/>
  <c r="AB41" i="144"/>
  <c r="AB42" i="144"/>
  <c r="X44" i="144"/>
  <c r="X38" i="144"/>
  <c r="AC6" i="144"/>
  <c r="V6" i="144" s="1"/>
  <c r="AD6" i="144"/>
  <c r="Z45" i="144"/>
  <c r="Z44" i="144"/>
  <c r="Z42" i="144"/>
  <c r="Z46" i="144"/>
  <c r="Z41" i="144"/>
  <c r="Z43" i="144"/>
  <c r="Z38" i="144"/>
  <c r="F39" i="144" a="1"/>
  <c r="AB46" i="144"/>
  <c r="AB44" i="144"/>
  <c r="AB38" i="144"/>
  <c r="B38" i="37"/>
  <c r="E37" i="137"/>
  <c r="B41" i="37" s="1"/>
  <c r="E37" i="136"/>
  <c r="B40" i="37" s="1"/>
  <c r="E37" i="135"/>
  <c r="B39" i="37" s="1"/>
  <c r="E37" i="134"/>
  <c r="B37" i="37" s="1"/>
  <c r="E37" i="133"/>
  <c r="B36" i="37" s="1"/>
  <c r="E34" i="132"/>
  <c r="B35" i="37" s="1"/>
  <c r="E37" i="131"/>
  <c r="B34" i="37" s="1"/>
  <c r="E37" i="130"/>
  <c r="B33" i="37" s="1"/>
  <c r="AF45" i="141"/>
  <c r="AF44" i="141"/>
  <c r="CB43" i="141"/>
  <c r="CA43" i="141"/>
  <c r="BZ43" i="141"/>
  <c r="BY43" i="141"/>
  <c r="BX43" i="141"/>
  <c r="BW43" i="141"/>
  <c r="BV43" i="141"/>
  <c r="BU43" i="141"/>
  <c r="BT43" i="141"/>
  <c r="BS43" i="141"/>
  <c r="BR43" i="141"/>
  <c r="BQ43" i="141"/>
  <c r="BP43" i="141"/>
  <c r="BO43" i="141"/>
  <c r="BN43" i="141"/>
  <c r="BM43" i="141"/>
  <c r="BL43" i="141"/>
  <c r="BK43" i="141"/>
  <c r="BJ43" i="141"/>
  <c r="BI43" i="141"/>
  <c r="BH43" i="141"/>
  <c r="BG43" i="141"/>
  <c r="BF43" i="141"/>
  <c r="BE43" i="141"/>
  <c r="BD43" i="141"/>
  <c r="BC43" i="141"/>
  <c r="BB43" i="141"/>
  <c r="BA43" i="141"/>
  <c r="AZ43" i="141"/>
  <c r="AY43" i="141"/>
  <c r="AX43" i="141"/>
  <c r="AF43" i="141"/>
  <c r="AF42" i="141"/>
  <c r="AF41" i="141"/>
  <c r="AF40" i="141"/>
  <c r="AE37" i="141"/>
  <c r="AE36" i="141"/>
  <c r="AE35" i="141"/>
  <c r="AE34" i="141"/>
  <c r="AE33" i="141"/>
  <c r="AE32" i="141"/>
  <c r="AE31" i="141"/>
  <c r="AE30" i="141"/>
  <c r="AE29" i="141"/>
  <c r="AE28" i="141"/>
  <c r="AE27" i="141"/>
  <c r="AE26" i="141"/>
  <c r="AE25" i="141"/>
  <c r="AE24" i="141"/>
  <c r="AE23" i="141"/>
  <c r="AE22" i="141"/>
  <c r="AE21" i="141"/>
  <c r="AE20" i="141"/>
  <c r="AE19" i="141"/>
  <c r="AE18" i="141"/>
  <c r="AE17" i="141"/>
  <c r="AE16" i="141"/>
  <c r="AE15" i="141"/>
  <c r="AE14" i="141"/>
  <c r="AE13" i="141"/>
  <c r="AE12" i="141"/>
  <c r="AE11" i="141"/>
  <c r="AE10" i="141"/>
  <c r="AE9" i="141"/>
  <c r="AE8" i="141"/>
  <c r="AE7" i="141"/>
  <c r="AV6" i="141"/>
  <c r="AU6" i="141"/>
  <c r="AT6" i="141"/>
  <c r="AS6" i="141"/>
  <c r="AR6" i="141"/>
  <c r="AQ6" i="141"/>
  <c r="AP6" i="141"/>
  <c r="AO6" i="141"/>
  <c r="AN6" i="141"/>
  <c r="AM6" i="141"/>
  <c r="AL6" i="141"/>
  <c r="AK6" i="141"/>
  <c r="AJ6" i="141"/>
  <c r="AI6" i="141"/>
  <c r="AH6" i="141"/>
  <c r="AG6" i="141"/>
  <c r="D1" i="141"/>
  <c r="AF45" i="140"/>
  <c r="AF44" i="140"/>
  <c r="CB43" i="140"/>
  <c r="CA43" i="140"/>
  <c r="BZ43" i="140"/>
  <c r="BY43" i="140"/>
  <c r="BX43" i="140"/>
  <c r="BW43" i="140"/>
  <c r="BV43" i="140"/>
  <c r="BU43" i="140"/>
  <c r="BT43" i="140"/>
  <c r="BS43" i="140"/>
  <c r="BR43" i="140"/>
  <c r="BQ43" i="140"/>
  <c r="BP43" i="140"/>
  <c r="BO43" i="140"/>
  <c r="BN43" i="140"/>
  <c r="BM43" i="140"/>
  <c r="BL43" i="140"/>
  <c r="BK43" i="140"/>
  <c r="BJ43" i="140"/>
  <c r="BI43" i="140"/>
  <c r="BH43" i="140"/>
  <c r="BG43" i="140"/>
  <c r="BF43" i="140"/>
  <c r="BE43" i="140"/>
  <c r="BD43" i="140"/>
  <c r="BC43" i="140"/>
  <c r="BB43" i="140"/>
  <c r="BA43" i="140"/>
  <c r="AZ43" i="140"/>
  <c r="AY43" i="140"/>
  <c r="AX43" i="140"/>
  <c r="AF43" i="140"/>
  <c r="AF42" i="140"/>
  <c r="AF41" i="140"/>
  <c r="AF40" i="140"/>
  <c r="AV37" i="140"/>
  <c r="AU37" i="140"/>
  <c r="AT37" i="140"/>
  <c r="AS37" i="140"/>
  <c r="AR37" i="140"/>
  <c r="AQ37" i="140"/>
  <c r="AP37" i="140"/>
  <c r="AO37" i="140"/>
  <c r="AN37" i="140"/>
  <c r="AM37" i="140"/>
  <c r="AL37" i="140"/>
  <c r="AK37" i="140"/>
  <c r="AJ37" i="140"/>
  <c r="AI37" i="140"/>
  <c r="AH37" i="140"/>
  <c r="AG37" i="140"/>
  <c r="AE37" i="140"/>
  <c r="AV36" i="140"/>
  <c r="AU36" i="140"/>
  <c r="AT36" i="140"/>
  <c r="AS36" i="140"/>
  <c r="AR36" i="140"/>
  <c r="AQ36" i="140"/>
  <c r="AP36" i="140"/>
  <c r="AO36" i="140"/>
  <c r="AN36" i="140"/>
  <c r="AM36" i="140"/>
  <c r="AL36" i="140"/>
  <c r="AK36" i="140"/>
  <c r="AJ36" i="140"/>
  <c r="AI36" i="140"/>
  <c r="AH36" i="140"/>
  <c r="AG36" i="140"/>
  <c r="AE36" i="140"/>
  <c r="AV35" i="140"/>
  <c r="AU35" i="140"/>
  <c r="AT35" i="140"/>
  <c r="AS35" i="140"/>
  <c r="AR35" i="140"/>
  <c r="AQ35" i="140"/>
  <c r="AP35" i="140"/>
  <c r="AO35" i="140"/>
  <c r="AN35" i="140"/>
  <c r="AM35" i="140"/>
  <c r="AL35" i="140"/>
  <c r="AK35" i="140"/>
  <c r="AJ35" i="140"/>
  <c r="AI35" i="140"/>
  <c r="AH35" i="140"/>
  <c r="AG35" i="140"/>
  <c r="AE35" i="140"/>
  <c r="AV34" i="140"/>
  <c r="AU34" i="140"/>
  <c r="AT34" i="140"/>
  <c r="AS34" i="140"/>
  <c r="AR34" i="140"/>
  <c r="AQ34" i="140"/>
  <c r="AP34" i="140"/>
  <c r="AO34" i="140"/>
  <c r="AN34" i="140"/>
  <c r="AM34" i="140"/>
  <c r="AL34" i="140"/>
  <c r="AK34" i="140"/>
  <c r="AJ34" i="140"/>
  <c r="AI34" i="140"/>
  <c r="AH34" i="140"/>
  <c r="AG34" i="140"/>
  <c r="AE34" i="140"/>
  <c r="AV33" i="140"/>
  <c r="AU33" i="140"/>
  <c r="AT33" i="140"/>
  <c r="AS33" i="140"/>
  <c r="AR33" i="140"/>
  <c r="AQ33" i="140"/>
  <c r="AP33" i="140"/>
  <c r="AO33" i="140"/>
  <c r="AN33" i="140"/>
  <c r="AM33" i="140"/>
  <c r="AL33" i="140"/>
  <c r="AK33" i="140"/>
  <c r="AJ33" i="140"/>
  <c r="AI33" i="140"/>
  <c r="AH33" i="140"/>
  <c r="AG33" i="140"/>
  <c r="AE33" i="140"/>
  <c r="AV32" i="140"/>
  <c r="AU32" i="140"/>
  <c r="AT32" i="140"/>
  <c r="AS32" i="140"/>
  <c r="AR32" i="140"/>
  <c r="AQ32" i="140"/>
  <c r="AP32" i="140"/>
  <c r="AO32" i="140"/>
  <c r="AN32" i="140"/>
  <c r="AM32" i="140"/>
  <c r="AL32" i="140"/>
  <c r="AK32" i="140"/>
  <c r="AJ32" i="140"/>
  <c r="AI32" i="140"/>
  <c r="AH32" i="140"/>
  <c r="AG32" i="140"/>
  <c r="AE32" i="140"/>
  <c r="AV31" i="140"/>
  <c r="AU31" i="140"/>
  <c r="AT31" i="140"/>
  <c r="AS31" i="140"/>
  <c r="AR31" i="140"/>
  <c r="AQ31" i="140"/>
  <c r="AP31" i="140"/>
  <c r="AO31" i="140"/>
  <c r="AN31" i="140"/>
  <c r="AM31" i="140"/>
  <c r="AL31" i="140"/>
  <c r="AK31" i="140"/>
  <c r="AJ31" i="140"/>
  <c r="AI31" i="140"/>
  <c r="AH31" i="140"/>
  <c r="AG31" i="140"/>
  <c r="AE31" i="140"/>
  <c r="AV30" i="140"/>
  <c r="AU30" i="140"/>
  <c r="AT30" i="140"/>
  <c r="AS30" i="140"/>
  <c r="AR30" i="140"/>
  <c r="AQ30" i="140"/>
  <c r="AP30" i="140"/>
  <c r="AO30" i="140"/>
  <c r="AN30" i="140"/>
  <c r="AM30" i="140"/>
  <c r="AL30" i="140"/>
  <c r="AK30" i="140"/>
  <c r="AJ30" i="140"/>
  <c r="AI30" i="140"/>
  <c r="AH30" i="140"/>
  <c r="AG30" i="140"/>
  <c r="AE30" i="140"/>
  <c r="AV29" i="140"/>
  <c r="AU29" i="140"/>
  <c r="AT29" i="140"/>
  <c r="AS29" i="140"/>
  <c r="AR29" i="140"/>
  <c r="AQ29" i="140"/>
  <c r="AP29" i="140"/>
  <c r="AO29" i="140"/>
  <c r="AN29" i="140"/>
  <c r="AM29" i="140"/>
  <c r="AL29" i="140"/>
  <c r="AK29" i="140"/>
  <c r="AJ29" i="140"/>
  <c r="AI29" i="140"/>
  <c r="AH29" i="140"/>
  <c r="AG29" i="140"/>
  <c r="AE29" i="140"/>
  <c r="AV28" i="140"/>
  <c r="AU28" i="140"/>
  <c r="AT28" i="140"/>
  <c r="AS28" i="140"/>
  <c r="AR28" i="140"/>
  <c r="AQ28" i="140"/>
  <c r="AP28" i="140"/>
  <c r="AO28" i="140"/>
  <c r="AN28" i="140"/>
  <c r="AM28" i="140"/>
  <c r="AL28" i="140"/>
  <c r="AK28" i="140"/>
  <c r="AJ28" i="140"/>
  <c r="AI28" i="140"/>
  <c r="AH28" i="140"/>
  <c r="AG28" i="140"/>
  <c r="AE28" i="140"/>
  <c r="AV27" i="140"/>
  <c r="AU27" i="140"/>
  <c r="AT27" i="140"/>
  <c r="AS27" i="140"/>
  <c r="AR27" i="140"/>
  <c r="AQ27" i="140"/>
  <c r="AP27" i="140"/>
  <c r="AO27" i="140"/>
  <c r="AN27" i="140"/>
  <c r="AM27" i="140"/>
  <c r="AL27" i="140"/>
  <c r="AK27" i="140"/>
  <c r="AJ27" i="140"/>
  <c r="AI27" i="140"/>
  <c r="AH27" i="140"/>
  <c r="AG27" i="140"/>
  <c r="AE27" i="140"/>
  <c r="AV26" i="140"/>
  <c r="AU26" i="140"/>
  <c r="AT26" i="140"/>
  <c r="AS26" i="140"/>
  <c r="AR26" i="140"/>
  <c r="AQ26" i="140"/>
  <c r="AP26" i="140"/>
  <c r="AO26" i="140"/>
  <c r="AN26" i="140"/>
  <c r="AM26" i="140"/>
  <c r="AL26" i="140"/>
  <c r="AK26" i="140"/>
  <c r="AJ26" i="140"/>
  <c r="AI26" i="140"/>
  <c r="AH26" i="140"/>
  <c r="AG26" i="140"/>
  <c r="AE26" i="140"/>
  <c r="AV25" i="140"/>
  <c r="AU25" i="140"/>
  <c r="AT25" i="140"/>
  <c r="AS25" i="140"/>
  <c r="AR25" i="140"/>
  <c r="AQ25" i="140"/>
  <c r="AP25" i="140"/>
  <c r="AO25" i="140"/>
  <c r="AN25" i="140"/>
  <c r="AM25" i="140"/>
  <c r="AL25" i="140"/>
  <c r="AK25" i="140"/>
  <c r="AJ25" i="140"/>
  <c r="AI25" i="140"/>
  <c r="AH25" i="140"/>
  <c r="AG25" i="140"/>
  <c r="AE25" i="140"/>
  <c r="AV24" i="140"/>
  <c r="AU24" i="140"/>
  <c r="AT24" i="140"/>
  <c r="AS24" i="140"/>
  <c r="AR24" i="140"/>
  <c r="AQ24" i="140"/>
  <c r="AP24" i="140"/>
  <c r="AO24" i="140"/>
  <c r="AN24" i="140"/>
  <c r="AM24" i="140"/>
  <c r="AL24" i="140"/>
  <c r="AK24" i="140"/>
  <c r="AJ24" i="140"/>
  <c r="AI24" i="140"/>
  <c r="AH24" i="140"/>
  <c r="AG24" i="140"/>
  <c r="AE24" i="140"/>
  <c r="AV23" i="140"/>
  <c r="AU23" i="140"/>
  <c r="AT23" i="140"/>
  <c r="AS23" i="140"/>
  <c r="AR23" i="140"/>
  <c r="AQ23" i="140"/>
  <c r="AP23" i="140"/>
  <c r="AO23" i="140"/>
  <c r="AN23" i="140"/>
  <c r="AM23" i="140"/>
  <c r="AL23" i="140"/>
  <c r="AK23" i="140"/>
  <c r="AJ23" i="140"/>
  <c r="AI23" i="140"/>
  <c r="AH23" i="140"/>
  <c r="AG23" i="140"/>
  <c r="AE23" i="140"/>
  <c r="AV22" i="140"/>
  <c r="AU22" i="140"/>
  <c r="AT22" i="140"/>
  <c r="AS22" i="140"/>
  <c r="AR22" i="140"/>
  <c r="AQ22" i="140"/>
  <c r="AP22" i="140"/>
  <c r="AO22" i="140"/>
  <c r="AN22" i="140"/>
  <c r="AM22" i="140"/>
  <c r="AL22" i="140"/>
  <c r="AK22" i="140"/>
  <c r="AJ22" i="140"/>
  <c r="AI22" i="140"/>
  <c r="AH22" i="140"/>
  <c r="AG22" i="140"/>
  <c r="AE22" i="140"/>
  <c r="AV21" i="140"/>
  <c r="AU21" i="140"/>
  <c r="AT21" i="140"/>
  <c r="AS21" i="140"/>
  <c r="AR21" i="140"/>
  <c r="AQ21" i="140"/>
  <c r="AP21" i="140"/>
  <c r="AO21" i="140"/>
  <c r="AN21" i="140"/>
  <c r="AM21" i="140"/>
  <c r="AL21" i="140"/>
  <c r="AK21" i="140"/>
  <c r="AJ21" i="140"/>
  <c r="AI21" i="140"/>
  <c r="AH21" i="140"/>
  <c r="AG21" i="140"/>
  <c r="AE21" i="140"/>
  <c r="AV20" i="140"/>
  <c r="AU20" i="140"/>
  <c r="AT20" i="140"/>
  <c r="AS20" i="140"/>
  <c r="AR20" i="140"/>
  <c r="AQ20" i="140"/>
  <c r="AP20" i="140"/>
  <c r="AO20" i="140"/>
  <c r="AN20" i="140"/>
  <c r="AM20" i="140"/>
  <c r="AL20" i="140"/>
  <c r="AK20" i="140"/>
  <c r="AJ20" i="140"/>
  <c r="AI20" i="140"/>
  <c r="AH20" i="140"/>
  <c r="AG20" i="140"/>
  <c r="AE20" i="140"/>
  <c r="AV19" i="140"/>
  <c r="AU19" i="140"/>
  <c r="AT19" i="140"/>
  <c r="AS19" i="140"/>
  <c r="AR19" i="140"/>
  <c r="AQ19" i="140"/>
  <c r="AP19" i="140"/>
  <c r="AO19" i="140"/>
  <c r="AN19" i="140"/>
  <c r="AM19" i="140"/>
  <c r="AL19" i="140"/>
  <c r="AK19" i="140"/>
  <c r="AJ19" i="140"/>
  <c r="AI19" i="140"/>
  <c r="AH19" i="140"/>
  <c r="AG19" i="140"/>
  <c r="AE19" i="140"/>
  <c r="AV18" i="140"/>
  <c r="AU18" i="140"/>
  <c r="AT18" i="140"/>
  <c r="AS18" i="140"/>
  <c r="AR18" i="140"/>
  <c r="AQ18" i="140"/>
  <c r="AP18" i="140"/>
  <c r="AO18" i="140"/>
  <c r="AN18" i="140"/>
  <c r="AM18" i="140"/>
  <c r="AL18" i="140"/>
  <c r="AK18" i="140"/>
  <c r="AJ18" i="140"/>
  <c r="AI18" i="140"/>
  <c r="AH18" i="140"/>
  <c r="AG18" i="140"/>
  <c r="AE18" i="140"/>
  <c r="AV17" i="140"/>
  <c r="AU17" i="140"/>
  <c r="AT17" i="140"/>
  <c r="AS17" i="140"/>
  <c r="AR17" i="140"/>
  <c r="AQ17" i="140"/>
  <c r="AP17" i="140"/>
  <c r="AO17" i="140"/>
  <c r="AN17" i="140"/>
  <c r="AM17" i="140"/>
  <c r="AL17" i="140"/>
  <c r="AK17" i="140"/>
  <c r="AJ17" i="140"/>
  <c r="AI17" i="140"/>
  <c r="AH17" i="140"/>
  <c r="AG17" i="140"/>
  <c r="AE17" i="140"/>
  <c r="AV16" i="140"/>
  <c r="AU16" i="140"/>
  <c r="AT16" i="140"/>
  <c r="AS16" i="140"/>
  <c r="AR16" i="140"/>
  <c r="AQ16" i="140"/>
  <c r="AP16" i="140"/>
  <c r="AO16" i="140"/>
  <c r="AN16" i="140"/>
  <c r="AM16" i="140"/>
  <c r="AL16" i="140"/>
  <c r="AK16" i="140"/>
  <c r="AJ16" i="140"/>
  <c r="AI16" i="140"/>
  <c r="AH16" i="140"/>
  <c r="AG16" i="140"/>
  <c r="AE16" i="140"/>
  <c r="AV15" i="140"/>
  <c r="AU15" i="140"/>
  <c r="AT15" i="140"/>
  <c r="AS15" i="140"/>
  <c r="AR15" i="140"/>
  <c r="AQ15" i="140"/>
  <c r="AP15" i="140"/>
  <c r="AO15" i="140"/>
  <c r="AN15" i="140"/>
  <c r="AM15" i="140"/>
  <c r="AL15" i="140"/>
  <c r="AK15" i="140"/>
  <c r="AJ15" i="140"/>
  <c r="AI15" i="140"/>
  <c r="AH15" i="140"/>
  <c r="AG15" i="140"/>
  <c r="AE15" i="140"/>
  <c r="AV14" i="140"/>
  <c r="AU14" i="140"/>
  <c r="AT14" i="140"/>
  <c r="AS14" i="140"/>
  <c r="AR14" i="140"/>
  <c r="AQ14" i="140"/>
  <c r="AP14" i="140"/>
  <c r="AO14" i="140"/>
  <c r="AN14" i="140"/>
  <c r="AM14" i="140"/>
  <c r="AL14" i="140"/>
  <c r="AK14" i="140"/>
  <c r="AJ14" i="140"/>
  <c r="AI14" i="140"/>
  <c r="AH14" i="140"/>
  <c r="AG14" i="140"/>
  <c r="AE14" i="140"/>
  <c r="AV13" i="140"/>
  <c r="AU13" i="140"/>
  <c r="AT13" i="140"/>
  <c r="AS13" i="140"/>
  <c r="AR13" i="140"/>
  <c r="AQ13" i="140"/>
  <c r="AP13" i="140"/>
  <c r="AO13" i="140"/>
  <c r="AN13" i="140"/>
  <c r="AM13" i="140"/>
  <c r="AL13" i="140"/>
  <c r="AK13" i="140"/>
  <c r="AJ13" i="140"/>
  <c r="AI13" i="140"/>
  <c r="AH13" i="140"/>
  <c r="AG13" i="140"/>
  <c r="AE13" i="140"/>
  <c r="AV12" i="140"/>
  <c r="AU12" i="140"/>
  <c r="AT12" i="140"/>
  <c r="AS12" i="140"/>
  <c r="AR12" i="140"/>
  <c r="AQ12" i="140"/>
  <c r="AP12" i="140"/>
  <c r="AO12" i="140"/>
  <c r="AN12" i="140"/>
  <c r="AM12" i="140"/>
  <c r="AL12" i="140"/>
  <c r="AK12" i="140"/>
  <c r="AJ12" i="140"/>
  <c r="AI12" i="140"/>
  <c r="AH12" i="140"/>
  <c r="AG12" i="140"/>
  <c r="AE12" i="140"/>
  <c r="AV11" i="140"/>
  <c r="AU11" i="140"/>
  <c r="AT11" i="140"/>
  <c r="AS11" i="140"/>
  <c r="AR11" i="140"/>
  <c r="AQ11" i="140"/>
  <c r="AP11" i="140"/>
  <c r="AO11" i="140"/>
  <c r="AN11" i="140"/>
  <c r="AM11" i="140"/>
  <c r="AL11" i="140"/>
  <c r="AK11" i="140"/>
  <c r="AJ11" i="140"/>
  <c r="AI11" i="140"/>
  <c r="AH11" i="140"/>
  <c r="AG11" i="140"/>
  <c r="AE11" i="140"/>
  <c r="AV10" i="140"/>
  <c r="AU10" i="140"/>
  <c r="AT10" i="140"/>
  <c r="AS10" i="140"/>
  <c r="AR10" i="140"/>
  <c r="AQ10" i="140"/>
  <c r="AP10" i="140"/>
  <c r="AO10" i="140"/>
  <c r="AN10" i="140"/>
  <c r="AM10" i="140"/>
  <c r="AL10" i="140"/>
  <c r="AK10" i="140"/>
  <c r="AJ10" i="140"/>
  <c r="AI10" i="140"/>
  <c r="AH10" i="140"/>
  <c r="AG10" i="140"/>
  <c r="AE10" i="140"/>
  <c r="AV9" i="140"/>
  <c r="AU9" i="140"/>
  <c r="AT9" i="140"/>
  <c r="AS9" i="140"/>
  <c r="AR9" i="140"/>
  <c r="AQ9" i="140"/>
  <c r="AP9" i="140"/>
  <c r="AO9" i="140"/>
  <c r="AN9" i="140"/>
  <c r="AM9" i="140"/>
  <c r="AL9" i="140"/>
  <c r="AK9" i="140"/>
  <c r="AJ9" i="140"/>
  <c r="AI9" i="140"/>
  <c r="AH9" i="140"/>
  <c r="AG9" i="140"/>
  <c r="AE9" i="140"/>
  <c r="AV8" i="140"/>
  <c r="AU8" i="140"/>
  <c r="AT8" i="140"/>
  <c r="AS8" i="140"/>
  <c r="AR8" i="140"/>
  <c r="AQ8" i="140"/>
  <c r="AP8" i="140"/>
  <c r="AO8" i="140"/>
  <c r="AN8" i="140"/>
  <c r="AM8" i="140"/>
  <c r="AL8" i="140"/>
  <c r="AK8" i="140"/>
  <c r="AJ8" i="140"/>
  <c r="AI8" i="140"/>
  <c r="AH8" i="140"/>
  <c r="AG8" i="140"/>
  <c r="AE8" i="140"/>
  <c r="AV7" i="140"/>
  <c r="AU7" i="140"/>
  <c r="AT7" i="140"/>
  <c r="AS7" i="140"/>
  <c r="AR7" i="140"/>
  <c r="AQ7" i="140"/>
  <c r="AP7" i="140"/>
  <c r="AO7" i="140"/>
  <c r="AN7" i="140"/>
  <c r="AM7" i="140"/>
  <c r="AL7" i="140"/>
  <c r="AK7" i="140"/>
  <c r="AJ7" i="140"/>
  <c r="AI7" i="140"/>
  <c r="AH7" i="140"/>
  <c r="AG7" i="140"/>
  <c r="AE7" i="140"/>
  <c r="AV6" i="140"/>
  <c r="AU6" i="140"/>
  <c r="AT6" i="140"/>
  <c r="AS6" i="140"/>
  <c r="AR6" i="140"/>
  <c r="AQ6" i="140"/>
  <c r="AP6" i="140"/>
  <c r="AO6" i="140"/>
  <c r="AN6" i="140"/>
  <c r="AM6" i="140"/>
  <c r="AL6" i="140"/>
  <c r="AK6" i="140"/>
  <c r="AJ6" i="140"/>
  <c r="AI6" i="140"/>
  <c r="AH6" i="140"/>
  <c r="AG6" i="140"/>
  <c r="AE6" i="140"/>
  <c r="D1" i="140"/>
  <c r="AF45" i="139"/>
  <c r="AF44" i="139"/>
  <c r="CB43" i="139"/>
  <c r="CA43" i="139"/>
  <c r="BZ43" i="139"/>
  <c r="BY43" i="139"/>
  <c r="BX43" i="139"/>
  <c r="BW43" i="139"/>
  <c r="BV43" i="139"/>
  <c r="BU43" i="139"/>
  <c r="BT43" i="139"/>
  <c r="BS43" i="139"/>
  <c r="BR43" i="139"/>
  <c r="BQ43" i="139"/>
  <c r="BP43" i="139"/>
  <c r="BO43" i="139"/>
  <c r="BN43" i="139"/>
  <c r="BM43" i="139"/>
  <c r="BL43" i="139"/>
  <c r="BK43" i="139"/>
  <c r="BJ43" i="139"/>
  <c r="BI43" i="139"/>
  <c r="BH43" i="139"/>
  <c r="BG43" i="139"/>
  <c r="BF43" i="139"/>
  <c r="BE43" i="139"/>
  <c r="BD43" i="139"/>
  <c r="BC43" i="139"/>
  <c r="BB43" i="139"/>
  <c r="BA43" i="139"/>
  <c r="AZ43" i="139"/>
  <c r="AY43" i="139"/>
  <c r="AX43" i="139"/>
  <c r="AF43" i="139"/>
  <c r="AF42" i="139"/>
  <c r="AF41" i="139"/>
  <c r="AF40" i="139"/>
  <c r="AV37" i="139"/>
  <c r="AU37" i="139"/>
  <c r="AT37" i="139"/>
  <c r="AS37" i="139"/>
  <c r="AR37" i="139"/>
  <c r="AQ37" i="139"/>
  <c r="AP37" i="139"/>
  <c r="AO37" i="139"/>
  <c r="AN37" i="139"/>
  <c r="AM37" i="139"/>
  <c r="AL37" i="139"/>
  <c r="AK37" i="139"/>
  <c r="AJ37" i="139"/>
  <c r="AI37" i="139"/>
  <c r="AH37" i="139"/>
  <c r="AG37" i="139"/>
  <c r="AE37" i="139"/>
  <c r="AV36" i="139"/>
  <c r="AU36" i="139"/>
  <c r="AT36" i="139"/>
  <c r="AS36" i="139"/>
  <c r="AR36" i="139"/>
  <c r="AQ36" i="139"/>
  <c r="AP36" i="139"/>
  <c r="AO36" i="139"/>
  <c r="AN36" i="139"/>
  <c r="AM36" i="139"/>
  <c r="AL36" i="139"/>
  <c r="AK36" i="139"/>
  <c r="AJ36" i="139"/>
  <c r="AI36" i="139"/>
  <c r="AH36" i="139"/>
  <c r="AG36" i="139"/>
  <c r="AE36" i="139"/>
  <c r="AV35" i="139"/>
  <c r="AU35" i="139"/>
  <c r="AT35" i="139"/>
  <c r="AS35" i="139"/>
  <c r="AR35" i="139"/>
  <c r="AQ35" i="139"/>
  <c r="AP35" i="139"/>
  <c r="AO35" i="139"/>
  <c r="AN35" i="139"/>
  <c r="AM35" i="139"/>
  <c r="AL35" i="139"/>
  <c r="AK35" i="139"/>
  <c r="AJ35" i="139"/>
  <c r="AI35" i="139"/>
  <c r="AH35" i="139"/>
  <c r="AG35" i="139"/>
  <c r="AE35" i="139"/>
  <c r="AV34" i="139"/>
  <c r="AU34" i="139"/>
  <c r="AT34" i="139"/>
  <c r="AS34" i="139"/>
  <c r="AR34" i="139"/>
  <c r="AQ34" i="139"/>
  <c r="AP34" i="139"/>
  <c r="AO34" i="139"/>
  <c r="AN34" i="139"/>
  <c r="AM34" i="139"/>
  <c r="AL34" i="139"/>
  <c r="AK34" i="139"/>
  <c r="AJ34" i="139"/>
  <c r="AI34" i="139"/>
  <c r="AH34" i="139"/>
  <c r="AG34" i="139"/>
  <c r="AE34" i="139"/>
  <c r="AV33" i="139"/>
  <c r="AU33" i="139"/>
  <c r="AT33" i="139"/>
  <c r="AS33" i="139"/>
  <c r="AR33" i="139"/>
  <c r="AQ33" i="139"/>
  <c r="AP33" i="139"/>
  <c r="AO33" i="139"/>
  <c r="AN33" i="139"/>
  <c r="AM33" i="139"/>
  <c r="AL33" i="139"/>
  <c r="AK33" i="139"/>
  <c r="AJ33" i="139"/>
  <c r="AI33" i="139"/>
  <c r="AH33" i="139"/>
  <c r="AG33" i="139"/>
  <c r="AE33" i="139"/>
  <c r="AV32" i="139"/>
  <c r="AU32" i="139"/>
  <c r="AT32" i="139"/>
  <c r="AS32" i="139"/>
  <c r="AR32" i="139"/>
  <c r="AQ32" i="139"/>
  <c r="AP32" i="139"/>
  <c r="AO32" i="139"/>
  <c r="AN32" i="139"/>
  <c r="AM32" i="139"/>
  <c r="AL32" i="139"/>
  <c r="AK32" i="139"/>
  <c r="AJ32" i="139"/>
  <c r="AI32" i="139"/>
  <c r="AH32" i="139"/>
  <c r="AG32" i="139"/>
  <c r="AE32" i="139"/>
  <c r="AV31" i="139"/>
  <c r="AU31" i="139"/>
  <c r="AT31" i="139"/>
  <c r="AS31" i="139"/>
  <c r="AR31" i="139"/>
  <c r="AQ31" i="139"/>
  <c r="AP31" i="139"/>
  <c r="AO31" i="139"/>
  <c r="AN31" i="139"/>
  <c r="AM31" i="139"/>
  <c r="AL31" i="139"/>
  <c r="AK31" i="139"/>
  <c r="AJ31" i="139"/>
  <c r="AI31" i="139"/>
  <c r="AH31" i="139"/>
  <c r="AG31" i="139"/>
  <c r="AE31" i="139"/>
  <c r="AV30" i="139"/>
  <c r="AU30" i="139"/>
  <c r="AT30" i="139"/>
  <c r="AS30" i="139"/>
  <c r="AR30" i="139"/>
  <c r="AQ30" i="139"/>
  <c r="AP30" i="139"/>
  <c r="AO30" i="139"/>
  <c r="AN30" i="139"/>
  <c r="AM30" i="139"/>
  <c r="AL30" i="139"/>
  <c r="AK30" i="139"/>
  <c r="AJ30" i="139"/>
  <c r="AI30" i="139"/>
  <c r="AH30" i="139"/>
  <c r="AG30" i="139"/>
  <c r="AE30" i="139"/>
  <c r="AV29" i="139"/>
  <c r="AU29" i="139"/>
  <c r="AT29" i="139"/>
  <c r="AS29" i="139"/>
  <c r="AR29" i="139"/>
  <c r="AQ29" i="139"/>
  <c r="AP29" i="139"/>
  <c r="AO29" i="139"/>
  <c r="AN29" i="139"/>
  <c r="AM29" i="139"/>
  <c r="AL29" i="139"/>
  <c r="AK29" i="139"/>
  <c r="AJ29" i="139"/>
  <c r="AI29" i="139"/>
  <c r="AH29" i="139"/>
  <c r="AG29" i="139"/>
  <c r="AE29" i="139"/>
  <c r="AV28" i="139"/>
  <c r="AU28" i="139"/>
  <c r="AT28" i="139"/>
  <c r="AS28" i="139"/>
  <c r="AR28" i="139"/>
  <c r="AQ28" i="139"/>
  <c r="AP28" i="139"/>
  <c r="AO28" i="139"/>
  <c r="AN28" i="139"/>
  <c r="AM28" i="139"/>
  <c r="AL28" i="139"/>
  <c r="AK28" i="139"/>
  <c r="AJ28" i="139"/>
  <c r="AI28" i="139"/>
  <c r="AH28" i="139"/>
  <c r="AG28" i="139"/>
  <c r="AE28" i="139"/>
  <c r="AV27" i="139"/>
  <c r="AU27" i="139"/>
  <c r="AT27" i="139"/>
  <c r="AS27" i="139"/>
  <c r="AR27" i="139"/>
  <c r="AQ27" i="139"/>
  <c r="AP27" i="139"/>
  <c r="AO27" i="139"/>
  <c r="AN27" i="139"/>
  <c r="AM27" i="139"/>
  <c r="AL27" i="139"/>
  <c r="AK27" i="139"/>
  <c r="AJ27" i="139"/>
  <c r="AI27" i="139"/>
  <c r="AH27" i="139"/>
  <c r="AG27" i="139"/>
  <c r="AE27" i="139"/>
  <c r="AV26" i="139"/>
  <c r="AU26" i="139"/>
  <c r="AT26" i="139"/>
  <c r="AS26" i="139"/>
  <c r="AR26" i="139"/>
  <c r="AQ26" i="139"/>
  <c r="AP26" i="139"/>
  <c r="AO26" i="139"/>
  <c r="AN26" i="139"/>
  <c r="AM26" i="139"/>
  <c r="AL26" i="139"/>
  <c r="AK26" i="139"/>
  <c r="AJ26" i="139"/>
  <c r="AI26" i="139"/>
  <c r="AH26" i="139"/>
  <c r="AG26" i="139"/>
  <c r="AE26" i="139"/>
  <c r="AV25" i="139"/>
  <c r="AU25" i="139"/>
  <c r="AT25" i="139"/>
  <c r="AS25" i="139"/>
  <c r="AR25" i="139"/>
  <c r="AQ25" i="139"/>
  <c r="AP25" i="139"/>
  <c r="AO25" i="139"/>
  <c r="AN25" i="139"/>
  <c r="AM25" i="139"/>
  <c r="AL25" i="139"/>
  <c r="AK25" i="139"/>
  <c r="AJ25" i="139"/>
  <c r="AI25" i="139"/>
  <c r="AH25" i="139"/>
  <c r="AG25" i="139"/>
  <c r="AE25" i="139"/>
  <c r="AV24" i="139"/>
  <c r="AU24" i="139"/>
  <c r="AT24" i="139"/>
  <c r="AS24" i="139"/>
  <c r="AR24" i="139"/>
  <c r="AQ24" i="139"/>
  <c r="AP24" i="139"/>
  <c r="AO24" i="139"/>
  <c r="AN24" i="139"/>
  <c r="AM24" i="139"/>
  <c r="AL24" i="139"/>
  <c r="AK24" i="139"/>
  <c r="AJ24" i="139"/>
  <c r="AI24" i="139"/>
  <c r="AH24" i="139"/>
  <c r="AG24" i="139"/>
  <c r="AE24" i="139"/>
  <c r="AV23" i="139"/>
  <c r="AU23" i="139"/>
  <c r="AT23" i="139"/>
  <c r="AS23" i="139"/>
  <c r="AR23" i="139"/>
  <c r="AQ23" i="139"/>
  <c r="AP23" i="139"/>
  <c r="AO23" i="139"/>
  <c r="AN23" i="139"/>
  <c r="AM23" i="139"/>
  <c r="AL23" i="139"/>
  <c r="AK23" i="139"/>
  <c r="AJ23" i="139"/>
  <c r="AI23" i="139"/>
  <c r="AH23" i="139"/>
  <c r="AG23" i="139"/>
  <c r="AE23" i="139"/>
  <c r="AV22" i="139"/>
  <c r="AU22" i="139"/>
  <c r="AT22" i="139"/>
  <c r="AS22" i="139"/>
  <c r="AR22" i="139"/>
  <c r="AQ22" i="139"/>
  <c r="AP22" i="139"/>
  <c r="AO22" i="139"/>
  <c r="AN22" i="139"/>
  <c r="AM22" i="139"/>
  <c r="AL22" i="139"/>
  <c r="AK22" i="139"/>
  <c r="AJ22" i="139"/>
  <c r="AI22" i="139"/>
  <c r="AH22" i="139"/>
  <c r="AG22" i="139"/>
  <c r="AE22" i="139"/>
  <c r="AV21" i="139"/>
  <c r="AU21" i="139"/>
  <c r="AT21" i="139"/>
  <c r="AS21" i="139"/>
  <c r="AR21" i="139"/>
  <c r="AQ21" i="139"/>
  <c r="AP21" i="139"/>
  <c r="AO21" i="139"/>
  <c r="AN21" i="139"/>
  <c r="AM21" i="139"/>
  <c r="AL21" i="139"/>
  <c r="AK21" i="139"/>
  <c r="AJ21" i="139"/>
  <c r="AI21" i="139"/>
  <c r="AH21" i="139"/>
  <c r="AG21" i="139"/>
  <c r="AE21" i="139"/>
  <c r="AV20" i="139"/>
  <c r="AU20" i="139"/>
  <c r="AT20" i="139"/>
  <c r="AS20" i="139"/>
  <c r="AR20" i="139"/>
  <c r="AQ20" i="139"/>
  <c r="AP20" i="139"/>
  <c r="AO20" i="139"/>
  <c r="AN20" i="139"/>
  <c r="AM20" i="139"/>
  <c r="AL20" i="139"/>
  <c r="AK20" i="139"/>
  <c r="AJ20" i="139"/>
  <c r="AI20" i="139"/>
  <c r="AH20" i="139"/>
  <c r="AG20" i="139"/>
  <c r="AE20" i="139"/>
  <c r="AV19" i="139"/>
  <c r="AU19" i="139"/>
  <c r="AT19" i="139"/>
  <c r="AS19" i="139"/>
  <c r="AR19" i="139"/>
  <c r="AQ19" i="139"/>
  <c r="AP19" i="139"/>
  <c r="AO19" i="139"/>
  <c r="AN19" i="139"/>
  <c r="AM19" i="139"/>
  <c r="AL19" i="139"/>
  <c r="AK19" i="139"/>
  <c r="AJ19" i="139"/>
  <c r="AI19" i="139"/>
  <c r="AH19" i="139"/>
  <c r="AG19" i="139"/>
  <c r="AE19" i="139"/>
  <c r="AV18" i="139"/>
  <c r="AU18" i="139"/>
  <c r="AT18" i="139"/>
  <c r="AS18" i="139"/>
  <c r="AR18" i="139"/>
  <c r="AQ18" i="139"/>
  <c r="AP18" i="139"/>
  <c r="AO18" i="139"/>
  <c r="AN18" i="139"/>
  <c r="AM18" i="139"/>
  <c r="AL18" i="139"/>
  <c r="AK18" i="139"/>
  <c r="AJ18" i="139"/>
  <c r="AI18" i="139"/>
  <c r="AH18" i="139"/>
  <c r="AG18" i="139"/>
  <c r="AE18" i="139"/>
  <c r="AV17" i="139"/>
  <c r="AU17" i="139"/>
  <c r="AT17" i="139"/>
  <c r="AS17" i="139"/>
  <c r="AR17" i="139"/>
  <c r="AQ17" i="139"/>
  <c r="AP17" i="139"/>
  <c r="AO17" i="139"/>
  <c r="AN17" i="139"/>
  <c r="AM17" i="139"/>
  <c r="AL17" i="139"/>
  <c r="AK17" i="139"/>
  <c r="AJ17" i="139"/>
  <c r="AI17" i="139"/>
  <c r="AH17" i="139"/>
  <c r="AG17" i="139"/>
  <c r="AE17" i="139"/>
  <c r="AV16" i="139"/>
  <c r="AU16" i="139"/>
  <c r="AT16" i="139"/>
  <c r="AS16" i="139"/>
  <c r="AR16" i="139"/>
  <c r="AQ16" i="139"/>
  <c r="AP16" i="139"/>
  <c r="AO16" i="139"/>
  <c r="AN16" i="139"/>
  <c r="AM16" i="139"/>
  <c r="AL16" i="139"/>
  <c r="AK16" i="139"/>
  <c r="AJ16" i="139"/>
  <c r="AI16" i="139"/>
  <c r="AH16" i="139"/>
  <c r="AG16" i="139"/>
  <c r="AE16" i="139"/>
  <c r="AV15" i="139"/>
  <c r="AU15" i="139"/>
  <c r="AT15" i="139"/>
  <c r="AS15" i="139"/>
  <c r="AR15" i="139"/>
  <c r="AQ15" i="139"/>
  <c r="AP15" i="139"/>
  <c r="AO15" i="139"/>
  <c r="AN15" i="139"/>
  <c r="AM15" i="139"/>
  <c r="AL15" i="139"/>
  <c r="AK15" i="139"/>
  <c r="AJ15" i="139"/>
  <c r="AI15" i="139"/>
  <c r="AH15" i="139"/>
  <c r="AG15" i="139"/>
  <c r="AE15" i="139"/>
  <c r="AV14" i="139"/>
  <c r="AU14" i="139"/>
  <c r="AT14" i="139"/>
  <c r="AS14" i="139"/>
  <c r="AR14" i="139"/>
  <c r="AQ14" i="139"/>
  <c r="AP14" i="139"/>
  <c r="AO14" i="139"/>
  <c r="AN14" i="139"/>
  <c r="AM14" i="139"/>
  <c r="AL14" i="139"/>
  <c r="AK14" i="139"/>
  <c r="AJ14" i="139"/>
  <c r="AI14" i="139"/>
  <c r="AH14" i="139"/>
  <c r="AG14" i="139"/>
  <c r="AE14" i="139"/>
  <c r="AV13" i="139"/>
  <c r="AU13" i="139"/>
  <c r="AT13" i="139"/>
  <c r="AS13" i="139"/>
  <c r="AR13" i="139"/>
  <c r="AQ13" i="139"/>
  <c r="AP13" i="139"/>
  <c r="AO13" i="139"/>
  <c r="AN13" i="139"/>
  <c r="AM13" i="139"/>
  <c r="AL13" i="139"/>
  <c r="AK13" i="139"/>
  <c r="AJ13" i="139"/>
  <c r="AI13" i="139"/>
  <c r="AH13" i="139"/>
  <c r="AG13" i="139"/>
  <c r="AE13" i="139"/>
  <c r="AV12" i="139"/>
  <c r="AU12" i="139"/>
  <c r="AT12" i="139"/>
  <c r="AS12" i="139"/>
  <c r="AR12" i="139"/>
  <c r="AQ12" i="139"/>
  <c r="AP12" i="139"/>
  <c r="AO12" i="139"/>
  <c r="AN12" i="139"/>
  <c r="AM12" i="139"/>
  <c r="AL12" i="139"/>
  <c r="AK12" i="139"/>
  <c r="AJ12" i="139"/>
  <c r="AI12" i="139"/>
  <c r="AH12" i="139"/>
  <c r="AG12" i="139"/>
  <c r="AE12" i="139"/>
  <c r="AV11" i="139"/>
  <c r="AU11" i="139"/>
  <c r="AT11" i="139"/>
  <c r="AS11" i="139"/>
  <c r="AR11" i="139"/>
  <c r="AQ11" i="139"/>
  <c r="AP11" i="139"/>
  <c r="AO11" i="139"/>
  <c r="AN11" i="139"/>
  <c r="AM11" i="139"/>
  <c r="AL11" i="139"/>
  <c r="AK11" i="139"/>
  <c r="AJ11" i="139"/>
  <c r="AI11" i="139"/>
  <c r="AH11" i="139"/>
  <c r="AG11" i="139"/>
  <c r="AE11" i="139"/>
  <c r="AV10" i="139"/>
  <c r="AU10" i="139"/>
  <c r="AT10" i="139"/>
  <c r="AS10" i="139"/>
  <c r="AR10" i="139"/>
  <c r="AQ10" i="139"/>
  <c r="AP10" i="139"/>
  <c r="AO10" i="139"/>
  <c r="AN10" i="139"/>
  <c r="AM10" i="139"/>
  <c r="AL10" i="139"/>
  <c r="AK10" i="139"/>
  <c r="AJ10" i="139"/>
  <c r="AI10" i="139"/>
  <c r="AH10" i="139"/>
  <c r="AG10" i="139"/>
  <c r="AE10" i="139"/>
  <c r="AV9" i="139"/>
  <c r="AU9" i="139"/>
  <c r="AT9" i="139"/>
  <c r="AS9" i="139"/>
  <c r="AR9" i="139"/>
  <c r="AQ9" i="139"/>
  <c r="AP9" i="139"/>
  <c r="AO9" i="139"/>
  <c r="AN9" i="139"/>
  <c r="AM9" i="139"/>
  <c r="AL9" i="139"/>
  <c r="AK9" i="139"/>
  <c r="AJ9" i="139"/>
  <c r="AI9" i="139"/>
  <c r="AH9" i="139"/>
  <c r="AG9" i="139"/>
  <c r="AE9" i="139"/>
  <c r="AV8" i="139"/>
  <c r="AU8" i="139"/>
  <c r="AT8" i="139"/>
  <c r="AS8" i="139"/>
  <c r="AR8" i="139"/>
  <c r="AQ8" i="139"/>
  <c r="AP8" i="139"/>
  <c r="AO8" i="139"/>
  <c r="AN8" i="139"/>
  <c r="AM8" i="139"/>
  <c r="AL8" i="139"/>
  <c r="AK8" i="139"/>
  <c r="AJ8" i="139"/>
  <c r="AI8" i="139"/>
  <c r="AH8" i="139"/>
  <c r="AG8" i="139"/>
  <c r="AE8" i="139"/>
  <c r="AV7" i="139"/>
  <c r="AU7" i="139"/>
  <c r="AT7" i="139"/>
  <c r="AS7" i="139"/>
  <c r="AR7" i="139"/>
  <c r="AQ7" i="139"/>
  <c r="AP7" i="139"/>
  <c r="AO7" i="139"/>
  <c r="AN7" i="139"/>
  <c r="AM7" i="139"/>
  <c r="AL7" i="139"/>
  <c r="AK7" i="139"/>
  <c r="AJ7" i="139"/>
  <c r="AI7" i="139"/>
  <c r="AH7" i="139"/>
  <c r="AG7" i="139"/>
  <c r="AE7" i="139"/>
  <c r="AV6" i="139"/>
  <c r="AU6" i="139"/>
  <c r="AT6" i="139"/>
  <c r="AS6" i="139"/>
  <c r="AR6" i="139"/>
  <c r="AQ6" i="139"/>
  <c r="AP6" i="139"/>
  <c r="AO6" i="139"/>
  <c r="AN6" i="139"/>
  <c r="AM6" i="139"/>
  <c r="AL6" i="139"/>
  <c r="AK6" i="139"/>
  <c r="AJ6" i="139"/>
  <c r="AI6" i="139"/>
  <c r="AH6" i="139"/>
  <c r="AG6" i="139"/>
  <c r="AE6" i="139"/>
  <c r="D1" i="139"/>
  <c r="AF44" i="138"/>
  <c r="AF43" i="138"/>
  <c r="CB42" i="138"/>
  <c r="CA42" i="138"/>
  <c r="BZ42" i="138"/>
  <c r="BY42" i="138"/>
  <c r="BX42" i="138"/>
  <c r="BW42" i="138"/>
  <c r="BV42" i="138"/>
  <c r="BU42" i="138"/>
  <c r="BT42" i="138"/>
  <c r="BS42" i="138"/>
  <c r="BR42" i="138"/>
  <c r="BQ42" i="138"/>
  <c r="BP42" i="138"/>
  <c r="BO42" i="138"/>
  <c r="BN42" i="138"/>
  <c r="BM42" i="138"/>
  <c r="BL42" i="138"/>
  <c r="BK42" i="138"/>
  <c r="BJ42" i="138"/>
  <c r="BI42" i="138"/>
  <c r="BH42" i="138"/>
  <c r="BG42" i="138"/>
  <c r="BF42" i="138"/>
  <c r="BE42" i="138"/>
  <c r="BD42" i="138"/>
  <c r="BC42" i="138"/>
  <c r="BB42" i="138"/>
  <c r="BA42" i="138"/>
  <c r="AZ42" i="138"/>
  <c r="AY42" i="138"/>
  <c r="AX42" i="138"/>
  <c r="AF42" i="138"/>
  <c r="AF41" i="138"/>
  <c r="AF40" i="138"/>
  <c r="AF39" i="138"/>
  <c r="AV36" i="138"/>
  <c r="AU36" i="138"/>
  <c r="AT36" i="138"/>
  <c r="AS36" i="138"/>
  <c r="AR36" i="138"/>
  <c r="AQ36" i="138"/>
  <c r="AP36" i="138"/>
  <c r="AO36" i="138"/>
  <c r="AN36" i="138"/>
  <c r="AM36" i="138"/>
  <c r="AL36" i="138"/>
  <c r="AK36" i="138"/>
  <c r="AJ36" i="138"/>
  <c r="AI36" i="138"/>
  <c r="AH36" i="138"/>
  <c r="AG36" i="138"/>
  <c r="AE36" i="138"/>
  <c r="AV35" i="138"/>
  <c r="AU35" i="138"/>
  <c r="AT35" i="138"/>
  <c r="AS35" i="138"/>
  <c r="AR35" i="138"/>
  <c r="AQ35" i="138"/>
  <c r="AP35" i="138"/>
  <c r="AO35" i="138"/>
  <c r="AN35" i="138"/>
  <c r="AM35" i="138"/>
  <c r="AL35" i="138"/>
  <c r="AK35" i="138"/>
  <c r="AJ35" i="138"/>
  <c r="AI35" i="138"/>
  <c r="AH35" i="138"/>
  <c r="AG35" i="138"/>
  <c r="AE35" i="138"/>
  <c r="AV34" i="138"/>
  <c r="AU34" i="138"/>
  <c r="AT34" i="138"/>
  <c r="AS34" i="138"/>
  <c r="AR34" i="138"/>
  <c r="AQ34" i="138"/>
  <c r="AP34" i="138"/>
  <c r="AO34" i="138"/>
  <c r="AN34" i="138"/>
  <c r="AM34" i="138"/>
  <c r="AL34" i="138"/>
  <c r="AK34" i="138"/>
  <c r="AJ34" i="138"/>
  <c r="AI34" i="138"/>
  <c r="AH34" i="138"/>
  <c r="AG34" i="138"/>
  <c r="AE34" i="138"/>
  <c r="AV33" i="138"/>
  <c r="AU33" i="138"/>
  <c r="AT33" i="138"/>
  <c r="AS33" i="138"/>
  <c r="AR33" i="138"/>
  <c r="AQ33" i="138"/>
  <c r="AP33" i="138"/>
  <c r="AO33" i="138"/>
  <c r="AN33" i="138"/>
  <c r="AM33" i="138"/>
  <c r="AL33" i="138"/>
  <c r="AK33" i="138"/>
  <c r="AJ33" i="138"/>
  <c r="AI33" i="138"/>
  <c r="AH33" i="138"/>
  <c r="AG33" i="138"/>
  <c r="AE33" i="138"/>
  <c r="AV32" i="138"/>
  <c r="AU32" i="138"/>
  <c r="AT32" i="138"/>
  <c r="AS32" i="138"/>
  <c r="AR32" i="138"/>
  <c r="AQ32" i="138"/>
  <c r="AP32" i="138"/>
  <c r="AO32" i="138"/>
  <c r="AN32" i="138"/>
  <c r="AM32" i="138"/>
  <c r="AL32" i="138"/>
  <c r="AK32" i="138"/>
  <c r="AJ32" i="138"/>
  <c r="AI32" i="138"/>
  <c r="AH32" i="138"/>
  <c r="AG32" i="138"/>
  <c r="AE32" i="138"/>
  <c r="AV31" i="138"/>
  <c r="AU31" i="138"/>
  <c r="AT31" i="138"/>
  <c r="AS31" i="138"/>
  <c r="AR31" i="138"/>
  <c r="AQ31" i="138"/>
  <c r="AP31" i="138"/>
  <c r="AO31" i="138"/>
  <c r="AN31" i="138"/>
  <c r="AM31" i="138"/>
  <c r="AL31" i="138"/>
  <c r="AK31" i="138"/>
  <c r="AJ31" i="138"/>
  <c r="AI31" i="138"/>
  <c r="AH31" i="138"/>
  <c r="AG31" i="138"/>
  <c r="AE31" i="138"/>
  <c r="AV30" i="138"/>
  <c r="AU30" i="138"/>
  <c r="AT30" i="138"/>
  <c r="AS30" i="138"/>
  <c r="AR30" i="138"/>
  <c r="AQ30" i="138"/>
  <c r="AP30" i="138"/>
  <c r="AO30" i="138"/>
  <c r="AN30" i="138"/>
  <c r="AM30" i="138"/>
  <c r="AL30" i="138"/>
  <c r="AK30" i="138"/>
  <c r="AJ30" i="138"/>
  <c r="AI30" i="138"/>
  <c r="AH30" i="138"/>
  <c r="AG30" i="138"/>
  <c r="AE30" i="138"/>
  <c r="AV29" i="138"/>
  <c r="AU29" i="138"/>
  <c r="AT29" i="138"/>
  <c r="AS29" i="138"/>
  <c r="AR29" i="138"/>
  <c r="AQ29" i="138"/>
  <c r="AP29" i="138"/>
  <c r="AO29" i="138"/>
  <c r="AN29" i="138"/>
  <c r="AM29" i="138"/>
  <c r="AL29" i="138"/>
  <c r="AK29" i="138"/>
  <c r="AJ29" i="138"/>
  <c r="AI29" i="138"/>
  <c r="AH29" i="138"/>
  <c r="AG29" i="138"/>
  <c r="AE29" i="138"/>
  <c r="AV28" i="138"/>
  <c r="AU28" i="138"/>
  <c r="AT28" i="138"/>
  <c r="AS28" i="138"/>
  <c r="AR28" i="138"/>
  <c r="AQ28" i="138"/>
  <c r="AP28" i="138"/>
  <c r="AO28" i="138"/>
  <c r="AN28" i="138"/>
  <c r="AM28" i="138"/>
  <c r="AL28" i="138"/>
  <c r="AK28" i="138"/>
  <c r="AJ28" i="138"/>
  <c r="AI28" i="138"/>
  <c r="AH28" i="138"/>
  <c r="AG28" i="138"/>
  <c r="AE28" i="138"/>
  <c r="AV27" i="138"/>
  <c r="AU27" i="138"/>
  <c r="AT27" i="138"/>
  <c r="AS27" i="138"/>
  <c r="AR27" i="138"/>
  <c r="AQ27" i="138"/>
  <c r="AP27" i="138"/>
  <c r="AO27" i="138"/>
  <c r="AN27" i="138"/>
  <c r="AM27" i="138"/>
  <c r="AL27" i="138"/>
  <c r="AK27" i="138"/>
  <c r="AJ27" i="138"/>
  <c r="AI27" i="138"/>
  <c r="AH27" i="138"/>
  <c r="AG27" i="138"/>
  <c r="AE27" i="138"/>
  <c r="AV26" i="138"/>
  <c r="AU26" i="138"/>
  <c r="AT26" i="138"/>
  <c r="AS26" i="138"/>
  <c r="AR26" i="138"/>
  <c r="AQ26" i="138"/>
  <c r="AP26" i="138"/>
  <c r="AO26" i="138"/>
  <c r="AN26" i="138"/>
  <c r="AM26" i="138"/>
  <c r="AL26" i="138"/>
  <c r="AK26" i="138"/>
  <c r="AJ26" i="138"/>
  <c r="AI26" i="138"/>
  <c r="AH26" i="138"/>
  <c r="AG26" i="138"/>
  <c r="AE26" i="138"/>
  <c r="AV25" i="138"/>
  <c r="AU25" i="138"/>
  <c r="AT25" i="138"/>
  <c r="AS25" i="138"/>
  <c r="AR25" i="138"/>
  <c r="AQ25" i="138"/>
  <c r="AP25" i="138"/>
  <c r="AO25" i="138"/>
  <c r="AN25" i="138"/>
  <c r="AM25" i="138"/>
  <c r="AL25" i="138"/>
  <c r="AK25" i="138"/>
  <c r="AJ25" i="138"/>
  <c r="AI25" i="138"/>
  <c r="AH25" i="138"/>
  <c r="AG25" i="138"/>
  <c r="AE25" i="138"/>
  <c r="AV24" i="138"/>
  <c r="AU24" i="138"/>
  <c r="AT24" i="138"/>
  <c r="AS24" i="138"/>
  <c r="AR24" i="138"/>
  <c r="AQ24" i="138"/>
  <c r="AP24" i="138"/>
  <c r="AO24" i="138"/>
  <c r="AN24" i="138"/>
  <c r="AM24" i="138"/>
  <c r="AL24" i="138"/>
  <c r="AK24" i="138"/>
  <c r="AJ24" i="138"/>
  <c r="AI24" i="138"/>
  <c r="AH24" i="138"/>
  <c r="AG24" i="138"/>
  <c r="AE24" i="138"/>
  <c r="AV23" i="138"/>
  <c r="AU23" i="138"/>
  <c r="AT23" i="138"/>
  <c r="AS23" i="138"/>
  <c r="AR23" i="138"/>
  <c r="AQ23" i="138"/>
  <c r="AP23" i="138"/>
  <c r="AO23" i="138"/>
  <c r="AN23" i="138"/>
  <c r="AM23" i="138"/>
  <c r="AL23" i="138"/>
  <c r="AK23" i="138"/>
  <c r="AJ23" i="138"/>
  <c r="AI23" i="138"/>
  <c r="AH23" i="138"/>
  <c r="AG23" i="138"/>
  <c r="AE23" i="138"/>
  <c r="AV22" i="138"/>
  <c r="AU22" i="138"/>
  <c r="AT22" i="138"/>
  <c r="AS22" i="138"/>
  <c r="AR22" i="138"/>
  <c r="AQ22" i="138"/>
  <c r="AP22" i="138"/>
  <c r="AO22" i="138"/>
  <c r="AN22" i="138"/>
  <c r="AM22" i="138"/>
  <c r="AL22" i="138"/>
  <c r="AK22" i="138"/>
  <c r="AJ22" i="138"/>
  <c r="AI22" i="138"/>
  <c r="AH22" i="138"/>
  <c r="AG22" i="138"/>
  <c r="AE22" i="138"/>
  <c r="AV21" i="138"/>
  <c r="AU21" i="138"/>
  <c r="AT21" i="138"/>
  <c r="AS21" i="138"/>
  <c r="AR21" i="138"/>
  <c r="AQ21" i="138"/>
  <c r="AP21" i="138"/>
  <c r="AO21" i="138"/>
  <c r="AN21" i="138"/>
  <c r="AM21" i="138"/>
  <c r="AL21" i="138"/>
  <c r="AK21" i="138"/>
  <c r="AJ21" i="138"/>
  <c r="AI21" i="138"/>
  <c r="AH21" i="138"/>
  <c r="AG21" i="138"/>
  <c r="AE21" i="138"/>
  <c r="AV20" i="138"/>
  <c r="AU20" i="138"/>
  <c r="AT20" i="138"/>
  <c r="AS20" i="138"/>
  <c r="AR20" i="138"/>
  <c r="AQ20" i="138"/>
  <c r="AP20" i="138"/>
  <c r="AO20" i="138"/>
  <c r="AN20" i="138"/>
  <c r="AM20" i="138"/>
  <c r="AL20" i="138"/>
  <c r="AK20" i="138"/>
  <c r="AJ20" i="138"/>
  <c r="AI20" i="138"/>
  <c r="AH20" i="138"/>
  <c r="AG20" i="138"/>
  <c r="AE20" i="138"/>
  <c r="AV19" i="138"/>
  <c r="AU19" i="138"/>
  <c r="AT19" i="138"/>
  <c r="AS19" i="138"/>
  <c r="AR19" i="138"/>
  <c r="AQ19" i="138"/>
  <c r="AP19" i="138"/>
  <c r="AO19" i="138"/>
  <c r="AN19" i="138"/>
  <c r="AM19" i="138"/>
  <c r="AL19" i="138"/>
  <c r="AK19" i="138"/>
  <c r="AJ19" i="138"/>
  <c r="AI19" i="138"/>
  <c r="AH19" i="138"/>
  <c r="AG19" i="138"/>
  <c r="AE19" i="138"/>
  <c r="AV18" i="138"/>
  <c r="AU18" i="138"/>
  <c r="AT18" i="138"/>
  <c r="AS18" i="138"/>
  <c r="AR18" i="138"/>
  <c r="AQ18" i="138"/>
  <c r="AP18" i="138"/>
  <c r="AO18" i="138"/>
  <c r="AN18" i="138"/>
  <c r="AM18" i="138"/>
  <c r="AL18" i="138"/>
  <c r="AK18" i="138"/>
  <c r="AJ18" i="138"/>
  <c r="AI18" i="138"/>
  <c r="AH18" i="138"/>
  <c r="AG18" i="138"/>
  <c r="AE18" i="138"/>
  <c r="AV17" i="138"/>
  <c r="AU17" i="138"/>
  <c r="AT17" i="138"/>
  <c r="AS17" i="138"/>
  <c r="AR17" i="138"/>
  <c r="AQ17" i="138"/>
  <c r="AP17" i="138"/>
  <c r="AO17" i="138"/>
  <c r="AN17" i="138"/>
  <c r="AM17" i="138"/>
  <c r="AL17" i="138"/>
  <c r="AK17" i="138"/>
  <c r="AJ17" i="138"/>
  <c r="AI17" i="138"/>
  <c r="AH17" i="138"/>
  <c r="AG17" i="138"/>
  <c r="AE17" i="138"/>
  <c r="AV16" i="138"/>
  <c r="AU16" i="138"/>
  <c r="AT16" i="138"/>
  <c r="AS16" i="138"/>
  <c r="AR16" i="138"/>
  <c r="AQ16" i="138"/>
  <c r="AP16" i="138"/>
  <c r="AO16" i="138"/>
  <c r="AN16" i="138"/>
  <c r="AM16" i="138"/>
  <c r="AL16" i="138"/>
  <c r="AK16" i="138"/>
  <c r="AJ16" i="138"/>
  <c r="AI16" i="138"/>
  <c r="AH16" i="138"/>
  <c r="AG16" i="138"/>
  <c r="AE16" i="138"/>
  <c r="AV15" i="138"/>
  <c r="AU15" i="138"/>
  <c r="AT15" i="138"/>
  <c r="AS15" i="138"/>
  <c r="AR15" i="138"/>
  <c r="AQ15" i="138"/>
  <c r="AP15" i="138"/>
  <c r="AO15" i="138"/>
  <c r="AN15" i="138"/>
  <c r="AM15" i="138"/>
  <c r="AL15" i="138"/>
  <c r="AK15" i="138"/>
  <c r="AJ15" i="138"/>
  <c r="AI15" i="138"/>
  <c r="AH15" i="138"/>
  <c r="AG15" i="138"/>
  <c r="AE15" i="138"/>
  <c r="AV14" i="138"/>
  <c r="AU14" i="138"/>
  <c r="AT14" i="138"/>
  <c r="AS14" i="138"/>
  <c r="AR14" i="138"/>
  <c r="AQ14" i="138"/>
  <c r="AP14" i="138"/>
  <c r="AO14" i="138"/>
  <c r="AN14" i="138"/>
  <c r="AM14" i="138"/>
  <c r="AL14" i="138"/>
  <c r="AK14" i="138"/>
  <c r="AJ14" i="138"/>
  <c r="AI14" i="138"/>
  <c r="AH14" i="138"/>
  <c r="AG14" i="138"/>
  <c r="AE14" i="138"/>
  <c r="AV13" i="138"/>
  <c r="AU13" i="138"/>
  <c r="AT13" i="138"/>
  <c r="AS13" i="138"/>
  <c r="AR13" i="138"/>
  <c r="AQ13" i="138"/>
  <c r="AP13" i="138"/>
  <c r="AO13" i="138"/>
  <c r="AN13" i="138"/>
  <c r="AM13" i="138"/>
  <c r="AL13" i="138"/>
  <c r="AK13" i="138"/>
  <c r="AJ13" i="138"/>
  <c r="AI13" i="138"/>
  <c r="AH13" i="138"/>
  <c r="AG13" i="138"/>
  <c r="AE13" i="138"/>
  <c r="AV12" i="138"/>
  <c r="AU12" i="138"/>
  <c r="AT12" i="138"/>
  <c r="AS12" i="138"/>
  <c r="AR12" i="138"/>
  <c r="AQ12" i="138"/>
  <c r="AP12" i="138"/>
  <c r="AO12" i="138"/>
  <c r="AN12" i="138"/>
  <c r="AM12" i="138"/>
  <c r="AL12" i="138"/>
  <c r="AK12" i="138"/>
  <c r="AJ12" i="138"/>
  <c r="AI12" i="138"/>
  <c r="AH12" i="138"/>
  <c r="AG12" i="138"/>
  <c r="AE12" i="138"/>
  <c r="AV11" i="138"/>
  <c r="AU11" i="138"/>
  <c r="AT11" i="138"/>
  <c r="AS11" i="138"/>
  <c r="AR11" i="138"/>
  <c r="AQ11" i="138"/>
  <c r="AP11" i="138"/>
  <c r="AO11" i="138"/>
  <c r="AN11" i="138"/>
  <c r="AM11" i="138"/>
  <c r="AL11" i="138"/>
  <c r="AK11" i="138"/>
  <c r="AJ11" i="138"/>
  <c r="AI11" i="138"/>
  <c r="AH11" i="138"/>
  <c r="AG11" i="138"/>
  <c r="AE11" i="138"/>
  <c r="AV10" i="138"/>
  <c r="AU10" i="138"/>
  <c r="AT10" i="138"/>
  <c r="AS10" i="138"/>
  <c r="AR10" i="138"/>
  <c r="AQ10" i="138"/>
  <c r="AP10" i="138"/>
  <c r="AO10" i="138"/>
  <c r="AN10" i="138"/>
  <c r="AM10" i="138"/>
  <c r="AL10" i="138"/>
  <c r="AK10" i="138"/>
  <c r="AJ10" i="138"/>
  <c r="AI10" i="138"/>
  <c r="AH10" i="138"/>
  <c r="AG10" i="138"/>
  <c r="AE10" i="138"/>
  <c r="AV9" i="138"/>
  <c r="AU9" i="138"/>
  <c r="AT9" i="138"/>
  <c r="AS9" i="138"/>
  <c r="AR9" i="138"/>
  <c r="AQ9" i="138"/>
  <c r="AP9" i="138"/>
  <c r="AO9" i="138"/>
  <c r="AN9" i="138"/>
  <c r="AM9" i="138"/>
  <c r="AL9" i="138"/>
  <c r="AK9" i="138"/>
  <c r="AJ9" i="138"/>
  <c r="AI9" i="138"/>
  <c r="AH9" i="138"/>
  <c r="AG9" i="138"/>
  <c r="AE9" i="138"/>
  <c r="AV8" i="138"/>
  <c r="AU8" i="138"/>
  <c r="AT8" i="138"/>
  <c r="AS8" i="138"/>
  <c r="AR8" i="138"/>
  <c r="AQ8" i="138"/>
  <c r="AP8" i="138"/>
  <c r="AO8" i="138"/>
  <c r="AN8" i="138"/>
  <c r="AM8" i="138"/>
  <c r="AL8" i="138"/>
  <c r="AK8" i="138"/>
  <c r="AJ8" i="138"/>
  <c r="AI8" i="138"/>
  <c r="AH8" i="138"/>
  <c r="AG8" i="138"/>
  <c r="AE8" i="138"/>
  <c r="AV7" i="138"/>
  <c r="AU7" i="138"/>
  <c r="AT7" i="138"/>
  <c r="AS7" i="138"/>
  <c r="AR7" i="138"/>
  <c r="AQ7" i="138"/>
  <c r="AP7" i="138"/>
  <c r="AO7" i="138"/>
  <c r="AN7" i="138"/>
  <c r="AM7" i="138"/>
  <c r="AL7" i="138"/>
  <c r="AK7" i="138"/>
  <c r="AJ7" i="138"/>
  <c r="AI7" i="138"/>
  <c r="AH7" i="138"/>
  <c r="AG7" i="138"/>
  <c r="AE7" i="138"/>
  <c r="AV6" i="138"/>
  <c r="AU6" i="138"/>
  <c r="AT6" i="138"/>
  <c r="AS6" i="138"/>
  <c r="AR6" i="138"/>
  <c r="AQ6" i="138"/>
  <c r="AP6" i="138"/>
  <c r="AO6" i="138"/>
  <c r="AN6" i="138"/>
  <c r="AM6" i="138"/>
  <c r="AL6" i="138"/>
  <c r="AK6" i="138"/>
  <c r="AJ6" i="138"/>
  <c r="AI6" i="138"/>
  <c r="AH6" i="138"/>
  <c r="AG6" i="138"/>
  <c r="AE6" i="138"/>
  <c r="D1" i="138"/>
  <c r="AF45" i="137"/>
  <c r="AF44" i="137"/>
  <c r="CB43" i="137"/>
  <c r="CA43" i="137"/>
  <c r="BZ43" i="137"/>
  <c r="BY43" i="137"/>
  <c r="BX43" i="137"/>
  <c r="BW43" i="137"/>
  <c r="BV43" i="137"/>
  <c r="BU43" i="137"/>
  <c r="BT43" i="137"/>
  <c r="BS43" i="137"/>
  <c r="BR43" i="137"/>
  <c r="BQ43" i="137"/>
  <c r="BP43" i="137"/>
  <c r="BO43" i="137"/>
  <c r="BN43" i="137"/>
  <c r="BM43" i="137"/>
  <c r="BL43" i="137"/>
  <c r="BK43" i="137"/>
  <c r="BJ43" i="137"/>
  <c r="BI43" i="137"/>
  <c r="BH43" i="137"/>
  <c r="BG43" i="137"/>
  <c r="BF43" i="137"/>
  <c r="BE43" i="137"/>
  <c r="BD43" i="137"/>
  <c r="BC43" i="137"/>
  <c r="BB43" i="137"/>
  <c r="BA43" i="137"/>
  <c r="AZ43" i="137"/>
  <c r="AY43" i="137"/>
  <c r="AX43" i="137"/>
  <c r="AF43" i="137"/>
  <c r="AF42" i="137"/>
  <c r="AF41" i="137"/>
  <c r="AF40" i="137"/>
  <c r="AV37" i="137"/>
  <c r="AU37" i="137"/>
  <c r="AT37" i="137"/>
  <c r="AS37" i="137"/>
  <c r="AR37" i="137"/>
  <c r="AQ37" i="137"/>
  <c r="AP37" i="137"/>
  <c r="AO37" i="137"/>
  <c r="AN37" i="137"/>
  <c r="AM37" i="137"/>
  <c r="AL37" i="137"/>
  <c r="AK37" i="137"/>
  <c r="AJ37" i="137"/>
  <c r="AI37" i="137"/>
  <c r="AH37" i="137"/>
  <c r="AG37" i="137"/>
  <c r="AE37" i="137"/>
  <c r="AV36" i="137"/>
  <c r="AU36" i="137"/>
  <c r="AT36" i="137"/>
  <c r="AS36" i="137"/>
  <c r="AR36" i="137"/>
  <c r="AQ36" i="137"/>
  <c r="AP36" i="137"/>
  <c r="AO36" i="137"/>
  <c r="AN36" i="137"/>
  <c r="AM36" i="137"/>
  <c r="AL36" i="137"/>
  <c r="AK36" i="137"/>
  <c r="AJ36" i="137"/>
  <c r="AI36" i="137"/>
  <c r="AH36" i="137"/>
  <c r="AG36" i="137"/>
  <c r="AE36" i="137"/>
  <c r="AV35" i="137"/>
  <c r="AU35" i="137"/>
  <c r="AT35" i="137"/>
  <c r="AS35" i="137"/>
  <c r="AR35" i="137"/>
  <c r="AQ35" i="137"/>
  <c r="AP35" i="137"/>
  <c r="AO35" i="137"/>
  <c r="AN35" i="137"/>
  <c r="AM35" i="137"/>
  <c r="AL35" i="137"/>
  <c r="AK35" i="137"/>
  <c r="AJ35" i="137"/>
  <c r="AI35" i="137"/>
  <c r="AH35" i="137"/>
  <c r="AG35" i="137"/>
  <c r="AE35" i="137"/>
  <c r="AV34" i="137"/>
  <c r="AU34" i="137"/>
  <c r="AT34" i="137"/>
  <c r="AS34" i="137"/>
  <c r="AR34" i="137"/>
  <c r="AQ34" i="137"/>
  <c r="AP34" i="137"/>
  <c r="AO34" i="137"/>
  <c r="AN34" i="137"/>
  <c r="AM34" i="137"/>
  <c r="AL34" i="137"/>
  <c r="AK34" i="137"/>
  <c r="AJ34" i="137"/>
  <c r="AI34" i="137"/>
  <c r="AH34" i="137"/>
  <c r="AG34" i="137"/>
  <c r="AE34" i="137"/>
  <c r="AV33" i="137"/>
  <c r="AU33" i="137"/>
  <c r="AT33" i="137"/>
  <c r="AS33" i="137"/>
  <c r="AR33" i="137"/>
  <c r="AQ33" i="137"/>
  <c r="AP33" i="137"/>
  <c r="AO33" i="137"/>
  <c r="AN33" i="137"/>
  <c r="AM33" i="137"/>
  <c r="AL33" i="137"/>
  <c r="AK33" i="137"/>
  <c r="AJ33" i="137"/>
  <c r="AI33" i="137"/>
  <c r="AH33" i="137"/>
  <c r="AG33" i="137"/>
  <c r="AE33" i="137"/>
  <c r="AV32" i="137"/>
  <c r="AU32" i="137"/>
  <c r="AT32" i="137"/>
  <c r="AS32" i="137"/>
  <c r="AR32" i="137"/>
  <c r="AQ32" i="137"/>
  <c r="AP32" i="137"/>
  <c r="AO32" i="137"/>
  <c r="AN32" i="137"/>
  <c r="AM32" i="137"/>
  <c r="AL32" i="137"/>
  <c r="AK32" i="137"/>
  <c r="AJ32" i="137"/>
  <c r="AI32" i="137"/>
  <c r="AH32" i="137"/>
  <c r="AG32" i="137"/>
  <c r="AE32" i="137"/>
  <c r="AV31" i="137"/>
  <c r="AU31" i="137"/>
  <c r="AT31" i="137"/>
  <c r="AS31" i="137"/>
  <c r="AR31" i="137"/>
  <c r="AQ31" i="137"/>
  <c r="AP31" i="137"/>
  <c r="AO31" i="137"/>
  <c r="AN31" i="137"/>
  <c r="AM31" i="137"/>
  <c r="AL31" i="137"/>
  <c r="AK31" i="137"/>
  <c r="AJ31" i="137"/>
  <c r="AI31" i="137"/>
  <c r="AH31" i="137"/>
  <c r="AG31" i="137"/>
  <c r="AE31" i="137"/>
  <c r="AV30" i="137"/>
  <c r="AU30" i="137"/>
  <c r="AT30" i="137"/>
  <c r="AS30" i="137"/>
  <c r="AR30" i="137"/>
  <c r="AQ30" i="137"/>
  <c r="AP30" i="137"/>
  <c r="AO30" i="137"/>
  <c r="AN30" i="137"/>
  <c r="AM30" i="137"/>
  <c r="AL30" i="137"/>
  <c r="AK30" i="137"/>
  <c r="AJ30" i="137"/>
  <c r="AI30" i="137"/>
  <c r="AH30" i="137"/>
  <c r="AG30" i="137"/>
  <c r="AE30" i="137"/>
  <c r="AV29" i="137"/>
  <c r="AU29" i="137"/>
  <c r="AT29" i="137"/>
  <c r="AS29" i="137"/>
  <c r="AR29" i="137"/>
  <c r="AQ29" i="137"/>
  <c r="AP29" i="137"/>
  <c r="AO29" i="137"/>
  <c r="AN29" i="137"/>
  <c r="AM29" i="137"/>
  <c r="AL29" i="137"/>
  <c r="AK29" i="137"/>
  <c r="AJ29" i="137"/>
  <c r="AI29" i="137"/>
  <c r="AH29" i="137"/>
  <c r="AG29" i="137"/>
  <c r="AE29" i="137"/>
  <c r="AV28" i="137"/>
  <c r="AU28" i="137"/>
  <c r="AT28" i="137"/>
  <c r="AS28" i="137"/>
  <c r="AR28" i="137"/>
  <c r="AQ28" i="137"/>
  <c r="AP28" i="137"/>
  <c r="AO28" i="137"/>
  <c r="AN28" i="137"/>
  <c r="AM28" i="137"/>
  <c r="AL28" i="137"/>
  <c r="AK28" i="137"/>
  <c r="AJ28" i="137"/>
  <c r="AI28" i="137"/>
  <c r="AH28" i="137"/>
  <c r="AG28" i="137"/>
  <c r="AE28" i="137"/>
  <c r="AV27" i="137"/>
  <c r="AU27" i="137"/>
  <c r="AT27" i="137"/>
  <c r="AS27" i="137"/>
  <c r="AR27" i="137"/>
  <c r="AQ27" i="137"/>
  <c r="AP27" i="137"/>
  <c r="AO27" i="137"/>
  <c r="AN27" i="137"/>
  <c r="AM27" i="137"/>
  <c r="AL27" i="137"/>
  <c r="AK27" i="137"/>
  <c r="AJ27" i="137"/>
  <c r="AI27" i="137"/>
  <c r="AH27" i="137"/>
  <c r="AG27" i="137"/>
  <c r="AE27" i="137"/>
  <c r="AV26" i="137"/>
  <c r="AU26" i="137"/>
  <c r="AT26" i="137"/>
  <c r="AS26" i="137"/>
  <c r="AR26" i="137"/>
  <c r="AQ26" i="137"/>
  <c r="AP26" i="137"/>
  <c r="AO26" i="137"/>
  <c r="AN26" i="137"/>
  <c r="AM26" i="137"/>
  <c r="AL26" i="137"/>
  <c r="AK26" i="137"/>
  <c r="AJ26" i="137"/>
  <c r="AI26" i="137"/>
  <c r="AH26" i="137"/>
  <c r="AG26" i="137"/>
  <c r="AE26" i="137"/>
  <c r="AV25" i="137"/>
  <c r="AU25" i="137"/>
  <c r="AT25" i="137"/>
  <c r="AS25" i="137"/>
  <c r="AR25" i="137"/>
  <c r="AQ25" i="137"/>
  <c r="AP25" i="137"/>
  <c r="AO25" i="137"/>
  <c r="AN25" i="137"/>
  <c r="AM25" i="137"/>
  <c r="AL25" i="137"/>
  <c r="AK25" i="137"/>
  <c r="AJ25" i="137"/>
  <c r="AI25" i="137"/>
  <c r="AH25" i="137"/>
  <c r="AG25" i="137"/>
  <c r="AE25" i="137"/>
  <c r="AV24" i="137"/>
  <c r="AU24" i="137"/>
  <c r="AT24" i="137"/>
  <c r="AS24" i="137"/>
  <c r="AR24" i="137"/>
  <c r="AQ24" i="137"/>
  <c r="AP24" i="137"/>
  <c r="AO24" i="137"/>
  <c r="AN24" i="137"/>
  <c r="AM24" i="137"/>
  <c r="AL24" i="137"/>
  <c r="AK24" i="137"/>
  <c r="AJ24" i="137"/>
  <c r="AI24" i="137"/>
  <c r="AH24" i="137"/>
  <c r="AG24" i="137"/>
  <c r="AE24" i="137"/>
  <c r="AV23" i="137"/>
  <c r="AU23" i="137"/>
  <c r="AT23" i="137"/>
  <c r="AS23" i="137"/>
  <c r="AR23" i="137"/>
  <c r="AQ23" i="137"/>
  <c r="AP23" i="137"/>
  <c r="AO23" i="137"/>
  <c r="AN23" i="137"/>
  <c r="AM23" i="137"/>
  <c r="AL23" i="137"/>
  <c r="AK23" i="137"/>
  <c r="AJ23" i="137"/>
  <c r="AI23" i="137"/>
  <c r="AH23" i="137"/>
  <c r="AG23" i="137"/>
  <c r="AE23" i="137"/>
  <c r="AV22" i="137"/>
  <c r="AU22" i="137"/>
  <c r="AT22" i="137"/>
  <c r="AS22" i="137"/>
  <c r="AR22" i="137"/>
  <c r="AQ22" i="137"/>
  <c r="AP22" i="137"/>
  <c r="AO22" i="137"/>
  <c r="AN22" i="137"/>
  <c r="AM22" i="137"/>
  <c r="AL22" i="137"/>
  <c r="AK22" i="137"/>
  <c r="AJ22" i="137"/>
  <c r="AI22" i="137"/>
  <c r="AH22" i="137"/>
  <c r="AG22" i="137"/>
  <c r="AE22" i="137"/>
  <c r="AV21" i="137"/>
  <c r="AU21" i="137"/>
  <c r="AT21" i="137"/>
  <c r="AS21" i="137"/>
  <c r="AR21" i="137"/>
  <c r="AQ21" i="137"/>
  <c r="AP21" i="137"/>
  <c r="AO21" i="137"/>
  <c r="AN21" i="137"/>
  <c r="AM21" i="137"/>
  <c r="AL21" i="137"/>
  <c r="AK21" i="137"/>
  <c r="AJ21" i="137"/>
  <c r="AI21" i="137"/>
  <c r="AH21" i="137"/>
  <c r="AG21" i="137"/>
  <c r="AE21" i="137"/>
  <c r="AV20" i="137"/>
  <c r="AU20" i="137"/>
  <c r="AT20" i="137"/>
  <c r="AS20" i="137"/>
  <c r="AR20" i="137"/>
  <c r="AQ20" i="137"/>
  <c r="AP20" i="137"/>
  <c r="AO20" i="137"/>
  <c r="AN20" i="137"/>
  <c r="AM20" i="137"/>
  <c r="AL20" i="137"/>
  <c r="AK20" i="137"/>
  <c r="AJ20" i="137"/>
  <c r="AI20" i="137"/>
  <c r="AH20" i="137"/>
  <c r="AG20" i="137"/>
  <c r="AE20" i="137"/>
  <c r="AV19" i="137"/>
  <c r="AU19" i="137"/>
  <c r="AT19" i="137"/>
  <c r="AS19" i="137"/>
  <c r="AR19" i="137"/>
  <c r="AQ19" i="137"/>
  <c r="AP19" i="137"/>
  <c r="AO19" i="137"/>
  <c r="AN19" i="137"/>
  <c r="AM19" i="137"/>
  <c r="AL19" i="137"/>
  <c r="AK19" i="137"/>
  <c r="AJ19" i="137"/>
  <c r="AI19" i="137"/>
  <c r="AH19" i="137"/>
  <c r="AG19" i="137"/>
  <c r="AE19" i="137"/>
  <c r="AV18" i="137"/>
  <c r="AU18" i="137"/>
  <c r="AT18" i="137"/>
  <c r="AS18" i="137"/>
  <c r="AR18" i="137"/>
  <c r="AQ18" i="137"/>
  <c r="AP18" i="137"/>
  <c r="AO18" i="137"/>
  <c r="AN18" i="137"/>
  <c r="AM18" i="137"/>
  <c r="AL18" i="137"/>
  <c r="AK18" i="137"/>
  <c r="AJ18" i="137"/>
  <c r="AI18" i="137"/>
  <c r="AH18" i="137"/>
  <c r="AG18" i="137"/>
  <c r="AE18" i="137"/>
  <c r="AV17" i="137"/>
  <c r="AU17" i="137"/>
  <c r="AT17" i="137"/>
  <c r="AS17" i="137"/>
  <c r="AR17" i="137"/>
  <c r="AQ17" i="137"/>
  <c r="AP17" i="137"/>
  <c r="AO17" i="137"/>
  <c r="AN17" i="137"/>
  <c r="AM17" i="137"/>
  <c r="AL17" i="137"/>
  <c r="AK17" i="137"/>
  <c r="AJ17" i="137"/>
  <c r="AI17" i="137"/>
  <c r="AH17" i="137"/>
  <c r="AG17" i="137"/>
  <c r="AE17" i="137"/>
  <c r="AV16" i="137"/>
  <c r="AU16" i="137"/>
  <c r="AT16" i="137"/>
  <c r="AS16" i="137"/>
  <c r="AR16" i="137"/>
  <c r="AQ16" i="137"/>
  <c r="AP16" i="137"/>
  <c r="AO16" i="137"/>
  <c r="AN16" i="137"/>
  <c r="AM16" i="137"/>
  <c r="AL16" i="137"/>
  <c r="AK16" i="137"/>
  <c r="AJ16" i="137"/>
  <c r="AI16" i="137"/>
  <c r="AH16" i="137"/>
  <c r="AG16" i="137"/>
  <c r="AE16" i="137"/>
  <c r="AV15" i="137"/>
  <c r="AU15" i="137"/>
  <c r="AT15" i="137"/>
  <c r="AS15" i="137"/>
  <c r="AR15" i="137"/>
  <c r="AQ15" i="137"/>
  <c r="AP15" i="137"/>
  <c r="AO15" i="137"/>
  <c r="AN15" i="137"/>
  <c r="AM15" i="137"/>
  <c r="AL15" i="137"/>
  <c r="AK15" i="137"/>
  <c r="AJ15" i="137"/>
  <c r="AI15" i="137"/>
  <c r="AH15" i="137"/>
  <c r="AG15" i="137"/>
  <c r="AE15" i="137"/>
  <c r="AV14" i="137"/>
  <c r="AU14" i="137"/>
  <c r="AT14" i="137"/>
  <c r="AS14" i="137"/>
  <c r="AR14" i="137"/>
  <c r="AQ14" i="137"/>
  <c r="AP14" i="137"/>
  <c r="AO14" i="137"/>
  <c r="AN14" i="137"/>
  <c r="AM14" i="137"/>
  <c r="AL14" i="137"/>
  <c r="AK14" i="137"/>
  <c r="AJ14" i="137"/>
  <c r="AI14" i="137"/>
  <c r="AH14" i="137"/>
  <c r="AG14" i="137"/>
  <c r="AE14" i="137"/>
  <c r="AV13" i="137"/>
  <c r="AU13" i="137"/>
  <c r="AT13" i="137"/>
  <c r="AS13" i="137"/>
  <c r="AR13" i="137"/>
  <c r="AQ13" i="137"/>
  <c r="AP13" i="137"/>
  <c r="AO13" i="137"/>
  <c r="AN13" i="137"/>
  <c r="AM13" i="137"/>
  <c r="AL13" i="137"/>
  <c r="AK13" i="137"/>
  <c r="AJ13" i="137"/>
  <c r="AI13" i="137"/>
  <c r="AH13" i="137"/>
  <c r="AG13" i="137"/>
  <c r="AE13" i="137"/>
  <c r="AV12" i="137"/>
  <c r="AU12" i="137"/>
  <c r="AT12" i="137"/>
  <c r="AS12" i="137"/>
  <c r="AR12" i="137"/>
  <c r="AQ12" i="137"/>
  <c r="AP12" i="137"/>
  <c r="AO12" i="137"/>
  <c r="AN12" i="137"/>
  <c r="AM12" i="137"/>
  <c r="AL12" i="137"/>
  <c r="AK12" i="137"/>
  <c r="AJ12" i="137"/>
  <c r="AI12" i="137"/>
  <c r="AH12" i="137"/>
  <c r="AG12" i="137"/>
  <c r="AE12" i="137"/>
  <c r="AV11" i="137"/>
  <c r="AU11" i="137"/>
  <c r="AT11" i="137"/>
  <c r="AS11" i="137"/>
  <c r="AR11" i="137"/>
  <c r="AQ11" i="137"/>
  <c r="AP11" i="137"/>
  <c r="AO11" i="137"/>
  <c r="AN11" i="137"/>
  <c r="AM11" i="137"/>
  <c r="AL11" i="137"/>
  <c r="AK11" i="137"/>
  <c r="AJ11" i="137"/>
  <c r="AI11" i="137"/>
  <c r="AH11" i="137"/>
  <c r="AG11" i="137"/>
  <c r="AE11" i="137"/>
  <c r="AV10" i="137"/>
  <c r="AU10" i="137"/>
  <c r="AT10" i="137"/>
  <c r="AS10" i="137"/>
  <c r="AR10" i="137"/>
  <c r="AQ10" i="137"/>
  <c r="AP10" i="137"/>
  <c r="AO10" i="137"/>
  <c r="AN10" i="137"/>
  <c r="AM10" i="137"/>
  <c r="AL10" i="137"/>
  <c r="AK10" i="137"/>
  <c r="AJ10" i="137"/>
  <c r="AI10" i="137"/>
  <c r="AH10" i="137"/>
  <c r="AG10" i="137"/>
  <c r="AE10" i="137"/>
  <c r="AV9" i="137"/>
  <c r="AU9" i="137"/>
  <c r="AT9" i="137"/>
  <c r="AS9" i="137"/>
  <c r="AR9" i="137"/>
  <c r="AQ9" i="137"/>
  <c r="AP9" i="137"/>
  <c r="AO9" i="137"/>
  <c r="AN9" i="137"/>
  <c r="AM9" i="137"/>
  <c r="AL9" i="137"/>
  <c r="AK9" i="137"/>
  <c r="AJ9" i="137"/>
  <c r="AI9" i="137"/>
  <c r="AH9" i="137"/>
  <c r="AG9" i="137"/>
  <c r="AE9" i="137"/>
  <c r="AV8" i="137"/>
  <c r="AU8" i="137"/>
  <c r="AT8" i="137"/>
  <c r="AS8" i="137"/>
  <c r="AR8" i="137"/>
  <c r="AQ8" i="137"/>
  <c r="AP8" i="137"/>
  <c r="AO8" i="137"/>
  <c r="AN8" i="137"/>
  <c r="AM8" i="137"/>
  <c r="AL8" i="137"/>
  <c r="AK8" i="137"/>
  <c r="AJ8" i="137"/>
  <c r="AI8" i="137"/>
  <c r="AH8" i="137"/>
  <c r="AG8" i="137"/>
  <c r="AE8" i="137"/>
  <c r="AV7" i="137"/>
  <c r="AU7" i="137"/>
  <c r="AT7" i="137"/>
  <c r="AS7" i="137"/>
  <c r="AR7" i="137"/>
  <c r="AQ7" i="137"/>
  <c r="AP7" i="137"/>
  <c r="AO7" i="137"/>
  <c r="AN7" i="137"/>
  <c r="AM7" i="137"/>
  <c r="AL7" i="137"/>
  <c r="AK7" i="137"/>
  <c r="AJ7" i="137"/>
  <c r="AI7" i="137"/>
  <c r="AH7" i="137"/>
  <c r="AG7" i="137"/>
  <c r="AE7" i="137"/>
  <c r="AV6" i="137"/>
  <c r="AU6" i="137"/>
  <c r="AT6" i="137"/>
  <c r="AS6" i="137"/>
  <c r="AR6" i="137"/>
  <c r="AQ6" i="137"/>
  <c r="AP6" i="137"/>
  <c r="AO6" i="137"/>
  <c r="AN6" i="137"/>
  <c r="AM6" i="137"/>
  <c r="AL6" i="137"/>
  <c r="AK6" i="137"/>
  <c r="AJ6" i="137"/>
  <c r="AI6" i="137"/>
  <c r="AH6" i="137"/>
  <c r="AG6" i="137"/>
  <c r="AE6" i="137"/>
  <c r="D1" i="137"/>
  <c r="AF45" i="136"/>
  <c r="AF44" i="136"/>
  <c r="CB43" i="136"/>
  <c r="CA43" i="136"/>
  <c r="BZ43" i="136"/>
  <c r="BY43" i="136"/>
  <c r="BX43" i="136"/>
  <c r="BW43" i="136"/>
  <c r="BV43" i="136"/>
  <c r="BU43" i="136"/>
  <c r="BT43" i="136"/>
  <c r="BS43" i="136"/>
  <c r="BR43" i="136"/>
  <c r="BQ43" i="136"/>
  <c r="BP43" i="136"/>
  <c r="BO43" i="136"/>
  <c r="BN43" i="136"/>
  <c r="BM43" i="136"/>
  <c r="BL43" i="136"/>
  <c r="BK43" i="136"/>
  <c r="BJ43" i="136"/>
  <c r="BI43" i="136"/>
  <c r="BH43" i="136"/>
  <c r="BG43" i="136"/>
  <c r="BF43" i="136"/>
  <c r="BE43" i="136"/>
  <c r="BD43" i="136"/>
  <c r="BC43" i="136"/>
  <c r="BB43" i="136"/>
  <c r="BA43" i="136"/>
  <c r="AZ43" i="136"/>
  <c r="AY43" i="136"/>
  <c r="AX43" i="136"/>
  <c r="AF43" i="136"/>
  <c r="AF42" i="136"/>
  <c r="AF41" i="136"/>
  <c r="AF40" i="136"/>
  <c r="AV37" i="136"/>
  <c r="AU37" i="136"/>
  <c r="AT37" i="136"/>
  <c r="AS37" i="136"/>
  <c r="AR37" i="136"/>
  <c r="AQ37" i="136"/>
  <c r="AP37" i="136"/>
  <c r="AO37" i="136"/>
  <c r="AN37" i="136"/>
  <c r="AM37" i="136"/>
  <c r="AL37" i="136"/>
  <c r="AK37" i="136"/>
  <c r="AJ37" i="136"/>
  <c r="AI37" i="136"/>
  <c r="AH37" i="136"/>
  <c r="AG37" i="136"/>
  <c r="AE37" i="136"/>
  <c r="AV36" i="136"/>
  <c r="AU36" i="136"/>
  <c r="AT36" i="136"/>
  <c r="AS36" i="136"/>
  <c r="AR36" i="136"/>
  <c r="AQ36" i="136"/>
  <c r="AP36" i="136"/>
  <c r="AO36" i="136"/>
  <c r="AN36" i="136"/>
  <c r="AM36" i="136"/>
  <c r="AL36" i="136"/>
  <c r="AK36" i="136"/>
  <c r="AJ36" i="136"/>
  <c r="AI36" i="136"/>
  <c r="AH36" i="136"/>
  <c r="AG36" i="136"/>
  <c r="AE36" i="136"/>
  <c r="AV35" i="136"/>
  <c r="AU35" i="136"/>
  <c r="AT35" i="136"/>
  <c r="AS35" i="136"/>
  <c r="AR35" i="136"/>
  <c r="AQ35" i="136"/>
  <c r="AP35" i="136"/>
  <c r="AO35" i="136"/>
  <c r="AN35" i="136"/>
  <c r="AM35" i="136"/>
  <c r="AL35" i="136"/>
  <c r="AK35" i="136"/>
  <c r="AJ35" i="136"/>
  <c r="AI35" i="136"/>
  <c r="AH35" i="136"/>
  <c r="AG35" i="136"/>
  <c r="AE35" i="136"/>
  <c r="AV34" i="136"/>
  <c r="AU34" i="136"/>
  <c r="AT34" i="136"/>
  <c r="AS34" i="136"/>
  <c r="AR34" i="136"/>
  <c r="AQ34" i="136"/>
  <c r="AP34" i="136"/>
  <c r="AO34" i="136"/>
  <c r="AN34" i="136"/>
  <c r="AM34" i="136"/>
  <c r="AL34" i="136"/>
  <c r="AK34" i="136"/>
  <c r="AJ34" i="136"/>
  <c r="AI34" i="136"/>
  <c r="AH34" i="136"/>
  <c r="AG34" i="136"/>
  <c r="AE34" i="136"/>
  <c r="AV33" i="136"/>
  <c r="AU33" i="136"/>
  <c r="AT33" i="136"/>
  <c r="AS33" i="136"/>
  <c r="AR33" i="136"/>
  <c r="AQ33" i="136"/>
  <c r="AP33" i="136"/>
  <c r="AO33" i="136"/>
  <c r="AN33" i="136"/>
  <c r="AM33" i="136"/>
  <c r="AL33" i="136"/>
  <c r="AK33" i="136"/>
  <c r="AJ33" i="136"/>
  <c r="AI33" i="136"/>
  <c r="AH33" i="136"/>
  <c r="AG33" i="136"/>
  <c r="AE33" i="136"/>
  <c r="AV32" i="136"/>
  <c r="AU32" i="136"/>
  <c r="AT32" i="136"/>
  <c r="AS32" i="136"/>
  <c r="AR32" i="136"/>
  <c r="AQ32" i="136"/>
  <c r="AP32" i="136"/>
  <c r="AO32" i="136"/>
  <c r="AN32" i="136"/>
  <c r="AM32" i="136"/>
  <c r="AL32" i="136"/>
  <c r="AK32" i="136"/>
  <c r="AJ32" i="136"/>
  <c r="AI32" i="136"/>
  <c r="AH32" i="136"/>
  <c r="AG32" i="136"/>
  <c r="AE32" i="136"/>
  <c r="AV31" i="136"/>
  <c r="AU31" i="136"/>
  <c r="AT31" i="136"/>
  <c r="AS31" i="136"/>
  <c r="AR31" i="136"/>
  <c r="AQ31" i="136"/>
  <c r="AP31" i="136"/>
  <c r="AO31" i="136"/>
  <c r="AN31" i="136"/>
  <c r="AM31" i="136"/>
  <c r="AL31" i="136"/>
  <c r="AK31" i="136"/>
  <c r="AJ31" i="136"/>
  <c r="AI31" i="136"/>
  <c r="AH31" i="136"/>
  <c r="AG31" i="136"/>
  <c r="AE31" i="136"/>
  <c r="AV30" i="136"/>
  <c r="AU30" i="136"/>
  <c r="AT30" i="136"/>
  <c r="AS30" i="136"/>
  <c r="AR30" i="136"/>
  <c r="AQ30" i="136"/>
  <c r="AP30" i="136"/>
  <c r="AO30" i="136"/>
  <c r="AN30" i="136"/>
  <c r="AM30" i="136"/>
  <c r="AL30" i="136"/>
  <c r="AK30" i="136"/>
  <c r="AJ30" i="136"/>
  <c r="AI30" i="136"/>
  <c r="AH30" i="136"/>
  <c r="AG30" i="136"/>
  <c r="AE30" i="136"/>
  <c r="AV29" i="136"/>
  <c r="AU29" i="136"/>
  <c r="AT29" i="136"/>
  <c r="AS29" i="136"/>
  <c r="AR29" i="136"/>
  <c r="AQ29" i="136"/>
  <c r="AP29" i="136"/>
  <c r="AO29" i="136"/>
  <c r="AN29" i="136"/>
  <c r="AM29" i="136"/>
  <c r="AL29" i="136"/>
  <c r="AK29" i="136"/>
  <c r="AJ29" i="136"/>
  <c r="AI29" i="136"/>
  <c r="AH29" i="136"/>
  <c r="AG29" i="136"/>
  <c r="AE29" i="136"/>
  <c r="AV28" i="136"/>
  <c r="AU28" i="136"/>
  <c r="AT28" i="136"/>
  <c r="AS28" i="136"/>
  <c r="AR28" i="136"/>
  <c r="AQ28" i="136"/>
  <c r="AP28" i="136"/>
  <c r="AO28" i="136"/>
  <c r="AN28" i="136"/>
  <c r="AM28" i="136"/>
  <c r="AL28" i="136"/>
  <c r="AK28" i="136"/>
  <c r="AJ28" i="136"/>
  <c r="AI28" i="136"/>
  <c r="AH28" i="136"/>
  <c r="AG28" i="136"/>
  <c r="AE28" i="136"/>
  <c r="AV27" i="136"/>
  <c r="AU27" i="136"/>
  <c r="AT27" i="136"/>
  <c r="AS27" i="136"/>
  <c r="AR27" i="136"/>
  <c r="AQ27" i="136"/>
  <c r="AP27" i="136"/>
  <c r="AO27" i="136"/>
  <c r="AN27" i="136"/>
  <c r="AM27" i="136"/>
  <c r="AL27" i="136"/>
  <c r="AK27" i="136"/>
  <c r="AJ27" i="136"/>
  <c r="AI27" i="136"/>
  <c r="AH27" i="136"/>
  <c r="AG27" i="136"/>
  <c r="AE27" i="136"/>
  <c r="AV26" i="136"/>
  <c r="AU26" i="136"/>
  <c r="AT26" i="136"/>
  <c r="AS26" i="136"/>
  <c r="AR26" i="136"/>
  <c r="AQ26" i="136"/>
  <c r="AP26" i="136"/>
  <c r="AO26" i="136"/>
  <c r="AN26" i="136"/>
  <c r="AM26" i="136"/>
  <c r="AL26" i="136"/>
  <c r="AK26" i="136"/>
  <c r="AJ26" i="136"/>
  <c r="AI26" i="136"/>
  <c r="AH26" i="136"/>
  <c r="AG26" i="136"/>
  <c r="AE26" i="136"/>
  <c r="AV25" i="136"/>
  <c r="AU25" i="136"/>
  <c r="AT25" i="136"/>
  <c r="AS25" i="136"/>
  <c r="AR25" i="136"/>
  <c r="AQ25" i="136"/>
  <c r="AP25" i="136"/>
  <c r="AO25" i="136"/>
  <c r="AN25" i="136"/>
  <c r="AM25" i="136"/>
  <c r="AL25" i="136"/>
  <c r="AK25" i="136"/>
  <c r="AJ25" i="136"/>
  <c r="AI25" i="136"/>
  <c r="AH25" i="136"/>
  <c r="AG25" i="136"/>
  <c r="AE25" i="136"/>
  <c r="AV24" i="136"/>
  <c r="AU24" i="136"/>
  <c r="AT24" i="136"/>
  <c r="AS24" i="136"/>
  <c r="AR24" i="136"/>
  <c r="AQ24" i="136"/>
  <c r="AP24" i="136"/>
  <c r="AO24" i="136"/>
  <c r="AN24" i="136"/>
  <c r="AM24" i="136"/>
  <c r="AL24" i="136"/>
  <c r="AK24" i="136"/>
  <c r="AJ24" i="136"/>
  <c r="AI24" i="136"/>
  <c r="AH24" i="136"/>
  <c r="AG24" i="136"/>
  <c r="AE24" i="136"/>
  <c r="AV23" i="136"/>
  <c r="AU23" i="136"/>
  <c r="AT23" i="136"/>
  <c r="AS23" i="136"/>
  <c r="AR23" i="136"/>
  <c r="AQ23" i="136"/>
  <c r="AP23" i="136"/>
  <c r="AO23" i="136"/>
  <c r="AN23" i="136"/>
  <c r="AM23" i="136"/>
  <c r="AL23" i="136"/>
  <c r="AK23" i="136"/>
  <c r="AJ23" i="136"/>
  <c r="AI23" i="136"/>
  <c r="AH23" i="136"/>
  <c r="AG23" i="136"/>
  <c r="AE23" i="136"/>
  <c r="AV22" i="136"/>
  <c r="AU22" i="136"/>
  <c r="AT22" i="136"/>
  <c r="AS22" i="136"/>
  <c r="AR22" i="136"/>
  <c r="AQ22" i="136"/>
  <c r="AP22" i="136"/>
  <c r="AO22" i="136"/>
  <c r="AN22" i="136"/>
  <c r="AM22" i="136"/>
  <c r="AL22" i="136"/>
  <c r="AK22" i="136"/>
  <c r="AJ22" i="136"/>
  <c r="AI22" i="136"/>
  <c r="AH22" i="136"/>
  <c r="AG22" i="136"/>
  <c r="AE22" i="136"/>
  <c r="AV21" i="136"/>
  <c r="AU21" i="136"/>
  <c r="AT21" i="136"/>
  <c r="AS21" i="136"/>
  <c r="AR21" i="136"/>
  <c r="AQ21" i="136"/>
  <c r="AP21" i="136"/>
  <c r="AO21" i="136"/>
  <c r="AN21" i="136"/>
  <c r="AM21" i="136"/>
  <c r="AL21" i="136"/>
  <c r="AK21" i="136"/>
  <c r="AJ21" i="136"/>
  <c r="AI21" i="136"/>
  <c r="AH21" i="136"/>
  <c r="AG21" i="136"/>
  <c r="AE21" i="136"/>
  <c r="AV20" i="136"/>
  <c r="AU20" i="136"/>
  <c r="AT20" i="136"/>
  <c r="AS20" i="136"/>
  <c r="AR20" i="136"/>
  <c r="AQ20" i="136"/>
  <c r="AP20" i="136"/>
  <c r="AO20" i="136"/>
  <c r="AN20" i="136"/>
  <c r="AM20" i="136"/>
  <c r="AL20" i="136"/>
  <c r="AK20" i="136"/>
  <c r="AJ20" i="136"/>
  <c r="AI20" i="136"/>
  <c r="AH20" i="136"/>
  <c r="AG20" i="136"/>
  <c r="AE20" i="136"/>
  <c r="AV19" i="136"/>
  <c r="AU19" i="136"/>
  <c r="AT19" i="136"/>
  <c r="AS19" i="136"/>
  <c r="AR19" i="136"/>
  <c r="AQ19" i="136"/>
  <c r="AP19" i="136"/>
  <c r="AO19" i="136"/>
  <c r="AN19" i="136"/>
  <c r="AM19" i="136"/>
  <c r="AL19" i="136"/>
  <c r="AK19" i="136"/>
  <c r="AJ19" i="136"/>
  <c r="AI19" i="136"/>
  <c r="AH19" i="136"/>
  <c r="AG19" i="136"/>
  <c r="AE19" i="136"/>
  <c r="AV18" i="136"/>
  <c r="AU18" i="136"/>
  <c r="AT18" i="136"/>
  <c r="AS18" i="136"/>
  <c r="AR18" i="136"/>
  <c r="AQ18" i="136"/>
  <c r="AP18" i="136"/>
  <c r="AO18" i="136"/>
  <c r="AN18" i="136"/>
  <c r="AM18" i="136"/>
  <c r="AL18" i="136"/>
  <c r="AK18" i="136"/>
  <c r="AJ18" i="136"/>
  <c r="AI18" i="136"/>
  <c r="AH18" i="136"/>
  <c r="AG18" i="136"/>
  <c r="AE18" i="136"/>
  <c r="AV17" i="136"/>
  <c r="AU17" i="136"/>
  <c r="AT17" i="136"/>
  <c r="AS17" i="136"/>
  <c r="AR17" i="136"/>
  <c r="AQ17" i="136"/>
  <c r="AP17" i="136"/>
  <c r="AO17" i="136"/>
  <c r="AN17" i="136"/>
  <c r="AM17" i="136"/>
  <c r="AL17" i="136"/>
  <c r="AK17" i="136"/>
  <c r="AJ17" i="136"/>
  <c r="AI17" i="136"/>
  <c r="AH17" i="136"/>
  <c r="AG17" i="136"/>
  <c r="AE17" i="136"/>
  <c r="AV16" i="136"/>
  <c r="AU16" i="136"/>
  <c r="AT16" i="136"/>
  <c r="AS16" i="136"/>
  <c r="AR16" i="136"/>
  <c r="AQ16" i="136"/>
  <c r="AP16" i="136"/>
  <c r="AO16" i="136"/>
  <c r="AN16" i="136"/>
  <c r="AM16" i="136"/>
  <c r="AL16" i="136"/>
  <c r="AK16" i="136"/>
  <c r="AJ16" i="136"/>
  <c r="AI16" i="136"/>
  <c r="AH16" i="136"/>
  <c r="AG16" i="136"/>
  <c r="AE16" i="136"/>
  <c r="AV15" i="136"/>
  <c r="AU15" i="136"/>
  <c r="AT15" i="136"/>
  <c r="AS15" i="136"/>
  <c r="AR15" i="136"/>
  <c r="AQ15" i="136"/>
  <c r="AP15" i="136"/>
  <c r="AO15" i="136"/>
  <c r="AN15" i="136"/>
  <c r="AM15" i="136"/>
  <c r="AL15" i="136"/>
  <c r="AK15" i="136"/>
  <c r="AJ15" i="136"/>
  <c r="AI15" i="136"/>
  <c r="AH15" i="136"/>
  <c r="AG15" i="136"/>
  <c r="AE15" i="136"/>
  <c r="AV14" i="136"/>
  <c r="AU14" i="136"/>
  <c r="AT14" i="136"/>
  <c r="AS14" i="136"/>
  <c r="AR14" i="136"/>
  <c r="AQ14" i="136"/>
  <c r="AP14" i="136"/>
  <c r="AO14" i="136"/>
  <c r="AN14" i="136"/>
  <c r="AM14" i="136"/>
  <c r="AL14" i="136"/>
  <c r="AK14" i="136"/>
  <c r="AJ14" i="136"/>
  <c r="AI14" i="136"/>
  <c r="AH14" i="136"/>
  <c r="AG14" i="136"/>
  <c r="AE14" i="136"/>
  <c r="AV13" i="136"/>
  <c r="AU13" i="136"/>
  <c r="AT13" i="136"/>
  <c r="AS13" i="136"/>
  <c r="AR13" i="136"/>
  <c r="AQ13" i="136"/>
  <c r="AP13" i="136"/>
  <c r="AO13" i="136"/>
  <c r="AN13" i="136"/>
  <c r="AM13" i="136"/>
  <c r="AL13" i="136"/>
  <c r="AK13" i="136"/>
  <c r="AJ13" i="136"/>
  <c r="AI13" i="136"/>
  <c r="AH13" i="136"/>
  <c r="AG13" i="136"/>
  <c r="AE13" i="136"/>
  <c r="AV12" i="136"/>
  <c r="AU12" i="136"/>
  <c r="AT12" i="136"/>
  <c r="AS12" i="136"/>
  <c r="AR12" i="136"/>
  <c r="AQ12" i="136"/>
  <c r="AP12" i="136"/>
  <c r="AO12" i="136"/>
  <c r="AN12" i="136"/>
  <c r="AM12" i="136"/>
  <c r="AL12" i="136"/>
  <c r="AK12" i="136"/>
  <c r="AJ12" i="136"/>
  <c r="AI12" i="136"/>
  <c r="AH12" i="136"/>
  <c r="AG12" i="136"/>
  <c r="AE12" i="136"/>
  <c r="AV11" i="136"/>
  <c r="AU11" i="136"/>
  <c r="AT11" i="136"/>
  <c r="AS11" i="136"/>
  <c r="AR11" i="136"/>
  <c r="AQ11" i="136"/>
  <c r="AP11" i="136"/>
  <c r="AO11" i="136"/>
  <c r="AN11" i="136"/>
  <c r="AM11" i="136"/>
  <c r="AL11" i="136"/>
  <c r="AK11" i="136"/>
  <c r="AJ11" i="136"/>
  <c r="AI11" i="136"/>
  <c r="AH11" i="136"/>
  <c r="AG11" i="136"/>
  <c r="AE11" i="136"/>
  <c r="AV10" i="136"/>
  <c r="AU10" i="136"/>
  <c r="AT10" i="136"/>
  <c r="AS10" i="136"/>
  <c r="AR10" i="136"/>
  <c r="AQ10" i="136"/>
  <c r="AP10" i="136"/>
  <c r="AO10" i="136"/>
  <c r="AN10" i="136"/>
  <c r="AM10" i="136"/>
  <c r="AL10" i="136"/>
  <c r="AK10" i="136"/>
  <c r="AJ10" i="136"/>
  <c r="AI10" i="136"/>
  <c r="AH10" i="136"/>
  <c r="AG10" i="136"/>
  <c r="AE10" i="136"/>
  <c r="AV9" i="136"/>
  <c r="AU9" i="136"/>
  <c r="AT9" i="136"/>
  <c r="AS9" i="136"/>
  <c r="AR9" i="136"/>
  <c r="AQ9" i="136"/>
  <c r="AP9" i="136"/>
  <c r="AO9" i="136"/>
  <c r="AN9" i="136"/>
  <c r="AM9" i="136"/>
  <c r="AL9" i="136"/>
  <c r="AK9" i="136"/>
  <c r="AJ9" i="136"/>
  <c r="AI9" i="136"/>
  <c r="AH9" i="136"/>
  <c r="AG9" i="136"/>
  <c r="AE9" i="136"/>
  <c r="AV8" i="136"/>
  <c r="AU8" i="136"/>
  <c r="AT8" i="136"/>
  <c r="AS8" i="136"/>
  <c r="AR8" i="136"/>
  <c r="AQ8" i="136"/>
  <c r="AP8" i="136"/>
  <c r="AO8" i="136"/>
  <c r="AN8" i="136"/>
  <c r="AM8" i="136"/>
  <c r="AL8" i="136"/>
  <c r="AK8" i="136"/>
  <c r="AJ8" i="136"/>
  <c r="AI8" i="136"/>
  <c r="AH8" i="136"/>
  <c r="AG8" i="136"/>
  <c r="AE8" i="136"/>
  <c r="AV7" i="136"/>
  <c r="AU7" i="136"/>
  <c r="AT7" i="136"/>
  <c r="AS7" i="136"/>
  <c r="AR7" i="136"/>
  <c r="AQ7" i="136"/>
  <c r="AP7" i="136"/>
  <c r="AO7" i="136"/>
  <c r="AN7" i="136"/>
  <c r="AM7" i="136"/>
  <c r="AL7" i="136"/>
  <c r="AK7" i="136"/>
  <c r="AJ7" i="136"/>
  <c r="AI7" i="136"/>
  <c r="AH7" i="136"/>
  <c r="AG7" i="136"/>
  <c r="AE7" i="136"/>
  <c r="AV6" i="136"/>
  <c r="AU6" i="136"/>
  <c r="AT6" i="136"/>
  <c r="AS6" i="136"/>
  <c r="AR6" i="136"/>
  <c r="AQ6" i="136"/>
  <c r="AP6" i="136"/>
  <c r="AO6" i="136"/>
  <c r="AN6" i="136"/>
  <c r="AM6" i="136"/>
  <c r="AL6" i="136"/>
  <c r="AK6" i="136"/>
  <c r="AJ6" i="136"/>
  <c r="AI6" i="136"/>
  <c r="AH6" i="136"/>
  <c r="AG6" i="136"/>
  <c r="AE6" i="136"/>
  <c r="D1" i="136"/>
  <c r="AF45" i="135"/>
  <c r="AF44" i="135"/>
  <c r="CB43" i="135"/>
  <c r="CA43" i="135"/>
  <c r="BZ43" i="135"/>
  <c r="BY43" i="135"/>
  <c r="BX43" i="135"/>
  <c r="BW43" i="135"/>
  <c r="BV43" i="135"/>
  <c r="BU43" i="135"/>
  <c r="BT43" i="135"/>
  <c r="BS43" i="135"/>
  <c r="BR43" i="135"/>
  <c r="BQ43" i="135"/>
  <c r="BP43" i="135"/>
  <c r="BO43" i="135"/>
  <c r="BN43" i="135"/>
  <c r="BM43" i="135"/>
  <c r="BL43" i="135"/>
  <c r="BK43" i="135"/>
  <c r="BJ43" i="135"/>
  <c r="BI43" i="135"/>
  <c r="BH43" i="135"/>
  <c r="BG43" i="135"/>
  <c r="BF43" i="135"/>
  <c r="BE43" i="135"/>
  <c r="BD43" i="135"/>
  <c r="BC43" i="135"/>
  <c r="BB43" i="135"/>
  <c r="BA43" i="135"/>
  <c r="AZ43" i="135"/>
  <c r="AY43" i="135"/>
  <c r="AX43" i="135"/>
  <c r="AF43" i="135"/>
  <c r="AF42" i="135"/>
  <c r="AF41" i="135"/>
  <c r="AF40" i="135"/>
  <c r="AV37" i="135"/>
  <c r="AU37" i="135"/>
  <c r="AT37" i="135"/>
  <c r="AS37" i="135"/>
  <c r="AR37" i="135"/>
  <c r="AQ37" i="135"/>
  <c r="AP37" i="135"/>
  <c r="AO37" i="135"/>
  <c r="AN37" i="135"/>
  <c r="AM37" i="135"/>
  <c r="AL37" i="135"/>
  <c r="AK37" i="135"/>
  <c r="AJ37" i="135"/>
  <c r="AI37" i="135"/>
  <c r="AH37" i="135"/>
  <c r="AG37" i="135"/>
  <c r="AE37" i="135"/>
  <c r="AV36" i="135"/>
  <c r="AU36" i="135"/>
  <c r="AT36" i="135"/>
  <c r="AS36" i="135"/>
  <c r="AR36" i="135"/>
  <c r="AQ36" i="135"/>
  <c r="AP36" i="135"/>
  <c r="AO36" i="135"/>
  <c r="AN36" i="135"/>
  <c r="AM36" i="135"/>
  <c r="AL36" i="135"/>
  <c r="AK36" i="135"/>
  <c r="AJ36" i="135"/>
  <c r="AI36" i="135"/>
  <c r="AH36" i="135"/>
  <c r="AG36" i="135"/>
  <c r="AE36" i="135"/>
  <c r="AV35" i="135"/>
  <c r="AU35" i="135"/>
  <c r="AT35" i="135"/>
  <c r="AS35" i="135"/>
  <c r="AR35" i="135"/>
  <c r="AQ35" i="135"/>
  <c r="AP35" i="135"/>
  <c r="AO35" i="135"/>
  <c r="AN35" i="135"/>
  <c r="AM35" i="135"/>
  <c r="AL35" i="135"/>
  <c r="AK35" i="135"/>
  <c r="AJ35" i="135"/>
  <c r="AI35" i="135"/>
  <c r="AH35" i="135"/>
  <c r="AG35" i="135"/>
  <c r="AE35" i="135"/>
  <c r="AV34" i="135"/>
  <c r="AU34" i="135"/>
  <c r="AT34" i="135"/>
  <c r="AS34" i="135"/>
  <c r="AR34" i="135"/>
  <c r="AQ34" i="135"/>
  <c r="AP34" i="135"/>
  <c r="AO34" i="135"/>
  <c r="AN34" i="135"/>
  <c r="AM34" i="135"/>
  <c r="AL34" i="135"/>
  <c r="AK34" i="135"/>
  <c r="AJ34" i="135"/>
  <c r="AI34" i="135"/>
  <c r="AH34" i="135"/>
  <c r="AG34" i="135"/>
  <c r="AE34" i="135"/>
  <c r="AV33" i="135"/>
  <c r="AU33" i="135"/>
  <c r="AT33" i="135"/>
  <c r="AS33" i="135"/>
  <c r="AR33" i="135"/>
  <c r="AQ33" i="135"/>
  <c r="AP33" i="135"/>
  <c r="AO33" i="135"/>
  <c r="AN33" i="135"/>
  <c r="AM33" i="135"/>
  <c r="AL33" i="135"/>
  <c r="AK33" i="135"/>
  <c r="AJ33" i="135"/>
  <c r="AI33" i="135"/>
  <c r="AH33" i="135"/>
  <c r="AG33" i="135"/>
  <c r="AE33" i="135"/>
  <c r="AV32" i="135"/>
  <c r="AU32" i="135"/>
  <c r="AT32" i="135"/>
  <c r="AS32" i="135"/>
  <c r="AR32" i="135"/>
  <c r="AQ32" i="135"/>
  <c r="AP32" i="135"/>
  <c r="AO32" i="135"/>
  <c r="AN32" i="135"/>
  <c r="AM32" i="135"/>
  <c r="AL32" i="135"/>
  <c r="AK32" i="135"/>
  <c r="AJ32" i="135"/>
  <c r="AI32" i="135"/>
  <c r="AH32" i="135"/>
  <c r="AG32" i="135"/>
  <c r="AE32" i="135"/>
  <c r="AV31" i="135"/>
  <c r="AU31" i="135"/>
  <c r="AT31" i="135"/>
  <c r="AS31" i="135"/>
  <c r="AR31" i="135"/>
  <c r="AQ31" i="135"/>
  <c r="AP31" i="135"/>
  <c r="AO31" i="135"/>
  <c r="AN31" i="135"/>
  <c r="AM31" i="135"/>
  <c r="AL31" i="135"/>
  <c r="AK31" i="135"/>
  <c r="AJ31" i="135"/>
  <c r="AI31" i="135"/>
  <c r="AH31" i="135"/>
  <c r="AG31" i="135"/>
  <c r="AE31" i="135"/>
  <c r="AV30" i="135"/>
  <c r="AU30" i="135"/>
  <c r="AT30" i="135"/>
  <c r="AS30" i="135"/>
  <c r="AR30" i="135"/>
  <c r="AQ30" i="135"/>
  <c r="AP30" i="135"/>
  <c r="AO30" i="135"/>
  <c r="AN30" i="135"/>
  <c r="AM30" i="135"/>
  <c r="AL30" i="135"/>
  <c r="AK30" i="135"/>
  <c r="AJ30" i="135"/>
  <c r="AI30" i="135"/>
  <c r="AH30" i="135"/>
  <c r="AG30" i="135"/>
  <c r="AE30" i="135"/>
  <c r="AV29" i="135"/>
  <c r="AU29" i="135"/>
  <c r="AT29" i="135"/>
  <c r="AS29" i="135"/>
  <c r="AR29" i="135"/>
  <c r="AQ29" i="135"/>
  <c r="AP29" i="135"/>
  <c r="AO29" i="135"/>
  <c r="AN29" i="135"/>
  <c r="AM29" i="135"/>
  <c r="AL29" i="135"/>
  <c r="AK29" i="135"/>
  <c r="AJ29" i="135"/>
  <c r="AI29" i="135"/>
  <c r="AH29" i="135"/>
  <c r="AG29" i="135"/>
  <c r="AE29" i="135"/>
  <c r="AV28" i="135"/>
  <c r="AU28" i="135"/>
  <c r="AT28" i="135"/>
  <c r="AS28" i="135"/>
  <c r="AR28" i="135"/>
  <c r="AQ28" i="135"/>
  <c r="AP28" i="135"/>
  <c r="AO28" i="135"/>
  <c r="AN28" i="135"/>
  <c r="AM28" i="135"/>
  <c r="AL28" i="135"/>
  <c r="AK28" i="135"/>
  <c r="AJ28" i="135"/>
  <c r="AI28" i="135"/>
  <c r="AH28" i="135"/>
  <c r="AG28" i="135"/>
  <c r="AE28" i="135"/>
  <c r="AV27" i="135"/>
  <c r="AU27" i="135"/>
  <c r="AT27" i="135"/>
  <c r="AS27" i="135"/>
  <c r="AR27" i="135"/>
  <c r="AQ27" i="135"/>
  <c r="AP27" i="135"/>
  <c r="AO27" i="135"/>
  <c r="AN27" i="135"/>
  <c r="AM27" i="135"/>
  <c r="AL27" i="135"/>
  <c r="AK27" i="135"/>
  <c r="AJ27" i="135"/>
  <c r="AI27" i="135"/>
  <c r="AH27" i="135"/>
  <c r="AG27" i="135"/>
  <c r="AE27" i="135"/>
  <c r="AV26" i="135"/>
  <c r="AU26" i="135"/>
  <c r="AT26" i="135"/>
  <c r="AS26" i="135"/>
  <c r="AR26" i="135"/>
  <c r="AQ26" i="135"/>
  <c r="AP26" i="135"/>
  <c r="AO26" i="135"/>
  <c r="AN26" i="135"/>
  <c r="AM26" i="135"/>
  <c r="AL26" i="135"/>
  <c r="AK26" i="135"/>
  <c r="AJ26" i="135"/>
  <c r="AI26" i="135"/>
  <c r="AH26" i="135"/>
  <c r="AG26" i="135"/>
  <c r="AE26" i="135"/>
  <c r="AV25" i="135"/>
  <c r="AU25" i="135"/>
  <c r="AT25" i="135"/>
  <c r="AS25" i="135"/>
  <c r="AR25" i="135"/>
  <c r="AQ25" i="135"/>
  <c r="AP25" i="135"/>
  <c r="AO25" i="135"/>
  <c r="AN25" i="135"/>
  <c r="AM25" i="135"/>
  <c r="AL25" i="135"/>
  <c r="AK25" i="135"/>
  <c r="AJ25" i="135"/>
  <c r="AI25" i="135"/>
  <c r="AH25" i="135"/>
  <c r="AG25" i="135"/>
  <c r="AE25" i="135"/>
  <c r="AV24" i="135"/>
  <c r="AU24" i="135"/>
  <c r="AT24" i="135"/>
  <c r="AS24" i="135"/>
  <c r="AR24" i="135"/>
  <c r="AQ24" i="135"/>
  <c r="AP24" i="135"/>
  <c r="AO24" i="135"/>
  <c r="AN24" i="135"/>
  <c r="AM24" i="135"/>
  <c r="AL24" i="135"/>
  <c r="AK24" i="135"/>
  <c r="AJ24" i="135"/>
  <c r="AI24" i="135"/>
  <c r="AH24" i="135"/>
  <c r="AG24" i="135"/>
  <c r="AE24" i="135"/>
  <c r="AV23" i="135"/>
  <c r="AU23" i="135"/>
  <c r="AT23" i="135"/>
  <c r="AS23" i="135"/>
  <c r="AR23" i="135"/>
  <c r="AQ23" i="135"/>
  <c r="AP23" i="135"/>
  <c r="AO23" i="135"/>
  <c r="AN23" i="135"/>
  <c r="AM23" i="135"/>
  <c r="AL23" i="135"/>
  <c r="AK23" i="135"/>
  <c r="AJ23" i="135"/>
  <c r="AI23" i="135"/>
  <c r="AH23" i="135"/>
  <c r="AG23" i="135"/>
  <c r="AE23" i="135"/>
  <c r="AV22" i="135"/>
  <c r="AU22" i="135"/>
  <c r="AT22" i="135"/>
  <c r="AS22" i="135"/>
  <c r="AR22" i="135"/>
  <c r="AQ22" i="135"/>
  <c r="AP22" i="135"/>
  <c r="AO22" i="135"/>
  <c r="AN22" i="135"/>
  <c r="AM22" i="135"/>
  <c r="AL22" i="135"/>
  <c r="AK22" i="135"/>
  <c r="AJ22" i="135"/>
  <c r="AI22" i="135"/>
  <c r="AH22" i="135"/>
  <c r="AG22" i="135"/>
  <c r="AE22" i="135"/>
  <c r="AV21" i="135"/>
  <c r="AU21" i="135"/>
  <c r="AT21" i="135"/>
  <c r="AS21" i="135"/>
  <c r="AR21" i="135"/>
  <c r="AQ21" i="135"/>
  <c r="AP21" i="135"/>
  <c r="AO21" i="135"/>
  <c r="AN21" i="135"/>
  <c r="AM21" i="135"/>
  <c r="AL21" i="135"/>
  <c r="AK21" i="135"/>
  <c r="AJ21" i="135"/>
  <c r="AI21" i="135"/>
  <c r="AH21" i="135"/>
  <c r="AG21" i="135"/>
  <c r="AE21" i="135"/>
  <c r="AV20" i="135"/>
  <c r="AU20" i="135"/>
  <c r="AT20" i="135"/>
  <c r="AS20" i="135"/>
  <c r="AR20" i="135"/>
  <c r="AQ20" i="135"/>
  <c r="AP20" i="135"/>
  <c r="AO20" i="135"/>
  <c r="AN20" i="135"/>
  <c r="AM20" i="135"/>
  <c r="AL20" i="135"/>
  <c r="AK20" i="135"/>
  <c r="AJ20" i="135"/>
  <c r="AI20" i="135"/>
  <c r="AH20" i="135"/>
  <c r="AG20" i="135"/>
  <c r="AE20" i="135"/>
  <c r="AV19" i="135"/>
  <c r="AU19" i="135"/>
  <c r="AT19" i="135"/>
  <c r="AS19" i="135"/>
  <c r="AR19" i="135"/>
  <c r="AQ19" i="135"/>
  <c r="AP19" i="135"/>
  <c r="AO19" i="135"/>
  <c r="AN19" i="135"/>
  <c r="AM19" i="135"/>
  <c r="AL19" i="135"/>
  <c r="AK19" i="135"/>
  <c r="AJ19" i="135"/>
  <c r="AI19" i="135"/>
  <c r="AH19" i="135"/>
  <c r="AG19" i="135"/>
  <c r="AE19" i="135"/>
  <c r="AV18" i="135"/>
  <c r="AU18" i="135"/>
  <c r="AT18" i="135"/>
  <c r="AS18" i="135"/>
  <c r="AR18" i="135"/>
  <c r="AQ18" i="135"/>
  <c r="AP18" i="135"/>
  <c r="AO18" i="135"/>
  <c r="AN18" i="135"/>
  <c r="AM18" i="135"/>
  <c r="AL18" i="135"/>
  <c r="AK18" i="135"/>
  <c r="AJ18" i="135"/>
  <c r="AI18" i="135"/>
  <c r="AH18" i="135"/>
  <c r="AG18" i="135"/>
  <c r="AE18" i="135"/>
  <c r="AV17" i="135"/>
  <c r="AU17" i="135"/>
  <c r="AT17" i="135"/>
  <c r="AS17" i="135"/>
  <c r="AR17" i="135"/>
  <c r="AQ17" i="135"/>
  <c r="AP17" i="135"/>
  <c r="AO17" i="135"/>
  <c r="AN17" i="135"/>
  <c r="AM17" i="135"/>
  <c r="AL17" i="135"/>
  <c r="AK17" i="135"/>
  <c r="AJ17" i="135"/>
  <c r="AI17" i="135"/>
  <c r="AH17" i="135"/>
  <c r="AG17" i="135"/>
  <c r="AE17" i="135"/>
  <c r="AV16" i="135"/>
  <c r="AU16" i="135"/>
  <c r="AT16" i="135"/>
  <c r="AS16" i="135"/>
  <c r="AR16" i="135"/>
  <c r="AQ16" i="135"/>
  <c r="AP16" i="135"/>
  <c r="AO16" i="135"/>
  <c r="AN16" i="135"/>
  <c r="AM16" i="135"/>
  <c r="AL16" i="135"/>
  <c r="AK16" i="135"/>
  <c r="AJ16" i="135"/>
  <c r="AI16" i="135"/>
  <c r="AH16" i="135"/>
  <c r="AG16" i="135"/>
  <c r="AE16" i="135"/>
  <c r="AV15" i="135"/>
  <c r="AU15" i="135"/>
  <c r="AT15" i="135"/>
  <c r="AS15" i="135"/>
  <c r="AR15" i="135"/>
  <c r="AQ15" i="135"/>
  <c r="AP15" i="135"/>
  <c r="AO15" i="135"/>
  <c r="AN15" i="135"/>
  <c r="AM15" i="135"/>
  <c r="AL15" i="135"/>
  <c r="AK15" i="135"/>
  <c r="AJ15" i="135"/>
  <c r="AI15" i="135"/>
  <c r="AH15" i="135"/>
  <c r="AG15" i="135"/>
  <c r="AE15" i="135"/>
  <c r="AV14" i="135"/>
  <c r="AU14" i="135"/>
  <c r="AT14" i="135"/>
  <c r="AS14" i="135"/>
  <c r="AR14" i="135"/>
  <c r="AQ14" i="135"/>
  <c r="AP14" i="135"/>
  <c r="AO14" i="135"/>
  <c r="AN14" i="135"/>
  <c r="AM14" i="135"/>
  <c r="AL14" i="135"/>
  <c r="AK14" i="135"/>
  <c r="AJ14" i="135"/>
  <c r="AI14" i="135"/>
  <c r="AH14" i="135"/>
  <c r="AG14" i="135"/>
  <c r="AE14" i="135"/>
  <c r="AV13" i="135"/>
  <c r="AU13" i="135"/>
  <c r="AT13" i="135"/>
  <c r="AS13" i="135"/>
  <c r="AR13" i="135"/>
  <c r="AQ13" i="135"/>
  <c r="AP13" i="135"/>
  <c r="AO13" i="135"/>
  <c r="AN13" i="135"/>
  <c r="AM13" i="135"/>
  <c r="AL13" i="135"/>
  <c r="AK13" i="135"/>
  <c r="AJ13" i="135"/>
  <c r="AI13" i="135"/>
  <c r="AH13" i="135"/>
  <c r="AG13" i="135"/>
  <c r="AE13" i="135"/>
  <c r="AV12" i="135"/>
  <c r="AU12" i="135"/>
  <c r="AT12" i="135"/>
  <c r="AS12" i="135"/>
  <c r="AR12" i="135"/>
  <c r="AQ12" i="135"/>
  <c r="AP12" i="135"/>
  <c r="AO12" i="135"/>
  <c r="AN12" i="135"/>
  <c r="AM12" i="135"/>
  <c r="AL12" i="135"/>
  <c r="AK12" i="135"/>
  <c r="AJ12" i="135"/>
  <c r="AI12" i="135"/>
  <c r="AH12" i="135"/>
  <c r="AG12" i="135"/>
  <c r="AE12" i="135"/>
  <c r="AV11" i="135"/>
  <c r="AU11" i="135"/>
  <c r="AT11" i="135"/>
  <c r="AS11" i="135"/>
  <c r="AR11" i="135"/>
  <c r="AQ11" i="135"/>
  <c r="AP11" i="135"/>
  <c r="AO11" i="135"/>
  <c r="AN11" i="135"/>
  <c r="AM11" i="135"/>
  <c r="AL11" i="135"/>
  <c r="AK11" i="135"/>
  <c r="AJ11" i="135"/>
  <c r="AI11" i="135"/>
  <c r="AH11" i="135"/>
  <c r="AG11" i="135"/>
  <c r="AE11" i="135"/>
  <c r="AV10" i="135"/>
  <c r="AU10" i="135"/>
  <c r="AT10" i="135"/>
  <c r="AS10" i="135"/>
  <c r="AR10" i="135"/>
  <c r="AQ10" i="135"/>
  <c r="AP10" i="135"/>
  <c r="AO10" i="135"/>
  <c r="AN10" i="135"/>
  <c r="AM10" i="135"/>
  <c r="AL10" i="135"/>
  <c r="AK10" i="135"/>
  <c r="AJ10" i="135"/>
  <c r="AI10" i="135"/>
  <c r="AH10" i="135"/>
  <c r="AG10" i="135"/>
  <c r="AE10" i="135"/>
  <c r="AV9" i="135"/>
  <c r="AU9" i="135"/>
  <c r="AT9" i="135"/>
  <c r="AS9" i="135"/>
  <c r="AR9" i="135"/>
  <c r="AQ9" i="135"/>
  <c r="AP9" i="135"/>
  <c r="AO9" i="135"/>
  <c r="AN9" i="135"/>
  <c r="AM9" i="135"/>
  <c r="AL9" i="135"/>
  <c r="AK9" i="135"/>
  <c r="AJ9" i="135"/>
  <c r="AI9" i="135"/>
  <c r="AH9" i="135"/>
  <c r="AG9" i="135"/>
  <c r="AE9" i="135"/>
  <c r="AV8" i="135"/>
  <c r="AU8" i="135"/>
  <c r="AT8" i="135"/>
  <c r="AS8" i="135"/>
  <c r="AR8" i="135"/>
  <c r="AQ8" i="135"/>
  <c r="AP8" i="135"/>
  <c r="AO8" i="135"/>
  <c r="AN8" i="135"/>
  <c r="AM8" i="135"/>
  <c r="AL8" i="135"/>
  <c r="AK8" i="135"/>
  <c r="AJ8" i="135"/>
  <c r="AI8" i="135"/>
  <c r="AH8" i="135"/>
  <c r="AG8" i="135"/>
  <c r="AE8" i="135"/>
  <c r="AV7" i="135"/>
  <c r="AU7" i="135"/>
  <c r="AT7" i="135"/>
  <c r="AS7" i="135"/>
  <c r="AR7" i="135"/>
  <c r="AQ7" i="135"/>
  <c r="AP7" i="135"/>
  <c r="AO7" i="135"/>
  <c r="AN7" i="135"/>
  <c r="AM7" i="135"/>
  <c r="AL7" i="135"/>
  <c r="AK7" i="135"/>
  <c r="AJ7" i="135"/>
  <c r="AI7" i="135"/>
  <c r="AH7" i="135"/>
  <c r="AG7" i="135"/>
  <c r="AE7" i="135"/>
  <c r="AV6" i="135"/>
  <c r="AU6" i="135"/>
  <c r="AT6" i="135"/>
  <c r="AS6" i="135"/>
  <c r="AR6" i="135"/>
  <c r="AQ6" i="135"/>
  <c r="AP6" i="135"/>
  <c r="AO6" i="135"/>
  <c r="AN6" i="135"/>
  <c r="AM6" i="135"/>
  <c r="AL6" i="135"/>
  <c r="AK6" i="135"/>
  <c r="AJ6" i="135"/>
  <c r="AI6" i="135"/>
  <c r="AH6" i="135"/>
  <c r="AG6" i="135"/>
  <c r="AE6" i="135"/>
  <c r="D1" i="135"/>
  <c r="AF45" i="134"/>
  <c r="AF44" i="134"/>
  <c r="CB43" i="134"/>
  <c r="CA43" i="134"/>
  <c r="BZ43" i="134"/>
  <c r="BY43" i="134"/>
  <c r="BX43" i="134"/>
  <c r="BW43" i="134"/>
  <c r="BV43" i="134"/>
  <c r="BU43" i="134"/>
  <c r="BT43" i="134"/>
  <c r="BS43" i="134"/>
  <c r="BR43" i="134"/>
  <c r="BQ43" i="134"/>
  <c r="BP43" i="134"/>
  <c r="BO43" i="134"/>
  <c r="BN43" i="134"/>
  <c r="BM43" i="134"/>
  <c r="BL43" i="134"/>
  <c r="BK43" i="134"/>
  <c r="BJ43" i="134"/>
  <c r="BI43" i="134"/>
  <c r="BH43" i="134"/>
  <c r="BG43" i="134"/>
  <c r="BF43" i="134"/>
  <c r="BE43" i="134"/>
  <c r="BD43" i="134"/>
  <c r="BC43" i="134"/>
  <c r="BB43" i="134"/>
  <c r="BA43" i="134"/>
  <c r="AZ43" i="134"/>
  <c r="AY43" i="134"/>
  <c r="AX43" i="134"/>
  <c r="AF43" i="134"/>
  <c r="AF42" i="134"/>
  <c r="AF41" i="134"/>
  <c r="AF40" i="134"/>
  <c r="AV37" i="134"/>
  <c r="AU37" i="134"/>
  <c r="AT37" i="134"/>
  <c r="AS37" i="134"/>
  <c r="AR37" i="134"/>
  <c r="AQ37" i="134"/>
  <c r="AP37" i="134"/>
  <c r="AO37" i="134"/>
  <c r="AN37" i="134"/>
  <c r="AM37" i="134"/>
  <c r="AL37" i="134"/>
  <c r="AK37" i="134"/>
  <c r="AJ37" i="134"/>
  <c r="AI37" i="134"/>
  <c r="AH37" i="134"/>
  <c r="AG37" i="134"/>
  <c r="AE37" i="134"/>
  <c r="AV36" i="134"/>
  <c r="AU36" i="134"/>
  <c r="AT36" i="134"/>
  <c r="AS36" i="134"/>
  <c r="AR36" i="134"/>
  <c r="AQ36" i="134"/>
  <c r="AP36" i="134"/>
  <c r="AO36" i="134"/>
  <c r="AN36" i="134"/>
  <c r="AM36" i="134"/>
  <c r="AL36" i="134"/>
  <c r="AK36" i="134"/>
  <c r="AJ36" i="134"/>
  <c r="AI36" i="134"/>
  <c r="AH36" i="134"/>
  <c r="AG36" i="134"/>
  <c r="AE36" i="134"/>
  <c r="AV35" i="134"/>
  <c r="AU35" i="134"/>
  <c r="AT35" i="134"/>
  <c r="AS35" i="134"/>
  <c r="AR35" i="134"/>
  <c r="AQ35" i="134"/>
  <c r="AP35" i="134"/>
  <c r="AO35" i="134"/>
  <c r="AN35" i="134"/>
  <c r="AM35" i="134"/>
  <c r="AL35" i="134"/>
  <c r="AK35" i="134"/>
  <c r="AJ35" i="134"/>
  <c r="AI35" i="134"/>
  <c r="AH35" i="134"/>
  <c r="AG35" i="134"/>
  <c r="AE35" i="134"/>
  <c r="AV34" i="134"/>
  <c r="AU34" i="134"/>
  <c r="AT34" i="134"/>
  <c r="AS34" i="134"/>
  <c r="AR34" i="134"/>
  <c r="AQ34" i="134"/>
  <c r="AP34" i="134"/>
  <c r="AO34" i="134"/>
  <c r="AN34" i="134"/>
  <c r="AM34" i="134"/>
  <c r="AL34" i="134"/>
  <c r="AK34" i="134"/>
  <c r="AJ34" i="134"/>
  <c r="AI34" i="134"/>
  <c r="AH34" i="134"/>
  <c r="AG34" i="134"/>
  <c r="AE34" i="134"/>
  <c r="AV33" i="134"/>
  <c r="AU33" i="134"/>
  <c r="AT33" i="134"/>
  <c r="AS33" i="134"/>
  <c r="AR33" i="134"/>
  <c r="AQ33" i="134"/>
  <c r="AP33" i="134"/>
  <c r="AO33" i="134"/>
  <c r="AN33" i="134"/>
  <c r="AM33" i="134"/>
  <c r="AL33" i="134"/>
  <c r="AK33" i="134"/>
  <c r="AJ33" i="134"/>
  <c r="AI33" i="134"/>
  <c r="AH33" i="134"/>
  <c r="AG33" i="134"/>
  <c r="AE33" i="134"/>
  <c r="AV32" i="134"/>
  <c r="AU32" i="134"/>
  <c r="AT32" i="134"/>
  <c r="AS32" i="134"/>
  <c r="AR32" i="134"/>
  <c r="AQ32" i="134"/>
  <c r="AP32" i="134"/>
  <c r="AO32" i="134"/>
  <c r="AN32" i="134"/>
  <c r="AM32" i="134"/>
  <c r="AL32" i="134"/>
  <c r="AK32" i="134"/>
  <c r="AJ32" i="134"/>
  <c r="AI32" i="134"/>
  <c r="AH32" i="134"/>
  <c r="AG32" i="134"/>
  <c r="AE32" i="134"/>
  <c r="AV31" i="134"/>
  <c r="AU31" i="134"/>
  <c r="AT31" i="134"/>
  <c r="AS31" i="134"/>
  <c r="AR31" i="134"/>
  <c r="AQ31" i="134"/>
  <c r="AP31" i="134"/>
  <c r="AO31" i="134"/>
  <c r="AN31" i="134"/>
  <c r="AM31" i="134"/>
  <c r="AL31" i="134"/>
  <c r="AK31" i="134"/>
  <c r="AJ31" i="134"/>
  <c r="AI31" i="134"/>
  <c r="AH31" i="134"/>
  <c r="AG31" i="134"/>
  <c r="AE31" i="134"/>
  <c r="AV30" i="134"/>
  <c r="AU30" i="134"/>
  <c r="AT30" i="134"/>
  <c r="AS30" i="134"/>
  <c r="AR30" i="134"/>
  <c r="AQ30" i="134"/>
  <c r="AP30" i="134"/>
  <c r="AO30" i="134"/>
  <c r="AN30" i="134"/>
  <c r="AM30" i="134"/>
  <c r="AL30" i="134"/>
  <c r="AK30" i="134"/>
  <c r="AJ30" i="134"/>
  <c r="AI30" i="134"/>
  <c r="AH30" i="134"/>
  <c r="AG30" i="134"/>
  <c r="AE30" i="134"/>
  <c r="AV29" i="134"/>
  <c r="AU29" i="134"/>
  <c r="AT29" i="134"/>
  <c r="AS29" i="134"/>
  <c r="AR29" i="134"/>
  <c r="AQ29" i="134"/>
  <c r="AP29" i="134"/>
  <c r="AO29" i="134"/>
  <c r="AN29" i="134"/>
  <c r="AM29" i="134"/>
  <c r="AL29" i="134"/>
  <c r="AK29" i="134"/>
  <c r="AJ29" i="134"/>
  <c r="AI29" i="134"/>
  <c r="AH29" i="134"/>
  <c r="AG29" i="134"/>
  <c r="AE29" i="134"/>
  <c r="AV28" i="134"/>
  <c r="AU28" i="134"/>
  <c r="AT28" i="134"/>
  <c r="AS28" i="134"/>
  <c r="AR28" i="134"/>
  <c r="AQ28" i="134"/>
  <c r="AP28" i="134"/>
  <c r="AO28" i="134"/>
  <c r="AN28" i="134"/>
  <c r="AM28" i="134"/>
  <c r="AL28" i="134"/>
  <c r="AK28" i="134"/>
  <c r="AJ28" i="134"/>
  <c r="AI28" i="134"/>
  <c r="AH28" i="134"/>
  <c r="AG28" i="134"/>
  <c r="AE28" i="134"/>
  <c r="AV27" i="134"/>
  <c r="AU27" i="134"/>
  <c r="AT27" i="134"/>
  <c r="AS27" i="134"/>
  <c r="AR27" i="134"/>
  <c r="AQ27" i="134"/>
  <c r="AP27" i="134"/>
  <c r="AO27" i="134"/>
  <c r="AN27" i="134"/>
  <c r="AM27" i="134"/>
  <c r="AL27" i="134"/>
  <c r="AK27" i="134"/>
  <c r="AJ27" i="134"/>
  <c r="AI27" i="134"/>
  <c r="AH27" i="134"/>
  <c r="AG27" i="134"/>
  <c r="AE27" i="134"/>
  <c r="AV26" i="134"/>
  <c r="AU26" i="134"/>
  <c r="AT26" i="134"/>
  <c r="AS26" i="134"/>
  <c r="AR26" i="134"/>
  <c r="AQ26" i="134"/>
  <c r="AP26" i="134"/>
  <c r="AO26" i="134"/>
  <c r="AN26" i="134"/>
  <c r="AM26" i="134"/>
  <c r="AL26" i="134"/>
  <c r="AK26" i="134"/>
  <c r="AJ26" i="134"/>
  <c r="AI26" i="134"/>
  <c r="AH26" i="134"/>
  <c r="AG26" i="134"/>
  <c r="AE26" i="134"/>
  <c r="AV25" i="134"/>
  <c r="AU25" i="134"/>
  <c r="AT25" i="134"/>
  <c r="AS25" i="134"/>
  <c r="AR25" i="134"/>
  <c r="AQ25" i="134"/>
  <c r="AP25" i="134"/>
  <c r="AO25" i="134"/>
  <c r="AN25" i="134"/>
  <c r="AM25" i="134"/>
  <c r="AL25" i="134"/>
  <c r="AK25" i="134"/>
  <c r="AJ25" i="134"/>
  <c r="AI25" i="134"/>
  <c r="AH25" i="134"/>
  <c r="AG25" i="134"/>
  <c r="AE25" i="134"/>
  <c r="AV24" i="134"/>
  <c r="AU24" i="134"/>
  <c r="AT24" i="134"/>
  <c r="AS24" i="134"/>
  <c r="AR24" i="134"/>
  <c r="AQ24" i="134"/>
  <c r="AP24" i="134"/>
  <c r="AO24" i="134"/>
  <c r="AN24" i="134"/>
  <c r="AM24" i="134"/>
  <c r="AL24" i="134"/>
  <c r="AK24" i="134"/>
  <c r="AJ24" i="134"/>
  <c r="AI24" i="134"/>
  <c r="AH24" i="134"/>
  <c r="AG24" i="134"/>
  <c r="AE24" i="134"/>
  <c r="AV23" i="134"/>
  <c r="AU23" i="134"/>
  <c r="AT23" i="134"/>
  <c r="AS23" i="134"/>
  <c r="AR23" i="134"/>
  <c r="AQ23" i="134"/>
  <c r="AP23" i="134"/>
  <c r="AO23" i="134"/>
  <c r="AN23" i="134"/>
  <c r="AM23" i="134"/>
  <c r="AL23" i="134"/>
  <c r="AK23" i="134"/>
  <c r="AJ23" i="134"/>
  <c r="AI23" i="134"/>
  <c r="AH23" i="134"/>
  <c r="AG23" i="134"/>
  <c r="AE23" i="134"/>
  <c r="AV22" i="134"/>
  <c r="AU22" i="134"/>
  <c r="AT22" i="134"/>
  <c r="AS22" i="134"/>
  <c r="AR22" i="134"/>
  <c r="AQ22" i="134"/>
  <c r="AP22" i="134"/>
  <c r="AO22" i="134"/>
  <c r="AN22" i="134"/>
  <c r="AM22" i="134"/>
  <c r="AL22" i="134"/>
  <c r="AK22" i="134"/>
  <c r="AJ22" i="134"/>
  <c r="AI22" i="134"/>
  <c r="AH22" i="134"/>
  <c r="AG22" i="134"/>
  <c r="AE22" i="134"/>
  <c r="AV21" i="134"/>
  <c r="AU21" i="134"/>
  <c r="AT21" i="134"/>
  <c r="AS21" i="134"/>
  <c r="AR21" i="134"/>
  <c r="AQ21" i="134"/>
  <c r="AP21" i="134"/>
  <c r="AO21" i="134"/>
  <c r="AN21" i="134"/>
  <c r="AM21" i="134"/>
  <c r="AL21" i="134"/>
  <c r="AK21" i="134"/>
  <c r="AJ21" i="134"/>
  <c r="AI21" i="134"/>
  <c r="AH21" i="134"/>
  <c r="AG21" i="134"/>
  <c r="AE21" i="134"/>
  <c r="AV20" i="134"/>
  <c r="AU20" i="134"/>
  <c r="AT20" i="134"/>
  <c r="AS20" i="134"/>
  <c r="AR20" i="134"/>
  <c r="AQ20" i="134"/>
  <c r="AP20" i="134"/>
  <c r="AO20" i="134"/>
  <c r="AN20" i="134"/>
  <c r="AM20" i="134"/>
  <c r="AL20" i="134"/>
  <c r="AK20" i="134"/>
  <c r="AJ20" i="134"/>
  <c r="AI20" i="134"/>
  <c r="AH20" i="134"/>
  <c r="AG20" i="134"/>
  <c r="AE20" i="134"/>
  <c r="AV19" i="134"/>
  <c r="AU19" i="134"/>
  <c r="AT19" i="134"/>
  <c r="AS19" i="134"/>
  <c r="AR19" i="134"/>
  <c r="AQ19" i="134"/>
  <c r="AP19" i="134"/>
  <c r="AO19" i="134"/>
  <c r="AN19" i="134"/>
  <c r="AM19" i="134"/>
  <c r="AL19" i="134"/>
  <c r="AK19" i="134"/>
  <c r="AJ19" i="134"/>
  <c r="AI19" i="134"/>
  <c r="AH19" i="134"/>
  <c r="AG19" i="134"/>
  <c r="AE19" i="134"/>
  <c r="AV18" i="134"/>
  <c r="AU18" i="134"/>
  <c r="AT18" i="134"/>
  <c r="AS18" i="134"/>
  <c r="AR18" i="134"/>
  <c r="AQ18" i="134"/>
  <c r="AP18" i="134"/>
  <c r="AO18" i="134"/>
  <c r="AN18" i="134"/>
  <c r="AM18" i="134"/>
  <c r="AL18" i="134"/>
  <c r="AK18" i="134"/>
  <c r="AJ18" i="134"/>
  <c r="AI18" i="134"/>
  <c r="AH18" i="134"/>
  <c r="AG18" i="134"/>
  <c r="AE18" i="134"/>
  <c r="AV17" i="134"/>
  <c r="AU17" i="134"/>
  <c r="AT17" i="134"/>
  <c r="AS17" i="134"/>
  <c r="AR17" i="134"/>
  <c r="AQ17" i="134"/>
  <c r="AP17" i="134"/>
  <c r="AO17" i="134"/>
  <c r="AN17" i="134"/>
  <c r="AM17" i="134"/>
  <c r="AL17" i="134"/>
  <c r="AK17" i="134"/>
  <c r="AJ17" i="134"/>
  <c r="AI17" i="134"/>
  <c r="AH17" i="134"/>
  <c r="AG17" i="134"/>
  <c r="AE17" i="134"/>
  <c r="AV16" i="134"/>
  <c r="AU16" i="134"/>
  <c r="AT16" i="134"/>
  <c r="AS16" i="134"/>
  <c r="AR16" i="134"/>
  <c r="AQ16" i="134"/>
  <c r="AP16" i="134"/>
  <c r="AO16" i="134"/>
  <c r="AN16" i="134"/>
  <c r="AM16" i="134"/>
  <c r="AL16" i="134"/>
  <c r="AK16" i="134"/>
  <c r="AJ16" i="134"/>
  <c r="AI16" i="134"/>
  <c r="AH16" i="134"/>
  <c r="AG16" i="134"/>
  <c r="AE16" i="134"/>
  <c r="AV15" i="134"/>
  <c r="AU15" i="134"/>
  <c r="AT15" i="134"/>
  <c r="AS15" i="134"/>
  <c r="AR15" i="134"/>
  <c r="AQ15" i="134"/>
  <c r="AP15" i="134"/>
  <c r="AO15" i="134"/>
  <c r="AN15" i="134"/>
  <c r="AM15" i="134"/>
  <c r="AL15" i="134"/>
  <c r="AK15" i="134"/>
  <c r="AJ15" i="134"/>
  <c r="AI15" i="134"/>
  <c r="AH15" i="134"/>
  <c r="AG15" i="134"/>
  <c r="AE15" i="134"/>
  <c r="AV14" i="134"/>
  <c r="AU14" i="134"/>
  <c r="AT14" i="134"/>
  <c r="AS14" i="134"/>
  <c r="AR14" i="134"/>
  <c r="AQ14" i="134"/>
  <c r="AP14" i="134"/>
  <c r="AO14" i="134"/>
  <c r="AN14" i="134"/>
  <c r="AM14" i="134"/>
  <c r="AL14" i="134"/>
  <c r="AK14" i="134"/>
  <c r="AJ14" i="134"/>
  <c r="AI14" i="134"/>
  <c r="AH14" i="134"/>
  <c r="AG14" i="134"/>
  <c r="AE14" i="134"/>
  <c r="AV13" i="134"/>
  <c r="AU13" i="134"/>
  <c r="AT13" i="134"/>
  <c r="AS13" i="134"/>
  <c r="AR13" i="134"/>
  <c r="AQ13" i="134"/>
  <c r="AP13" i="134"/>
  <c r="AO13" i="134"/>
  <c r="AN13" i="134"/>
  <c r="AM13" i="134"/>
  <c r="AL13" i="134"/>
  <c r="AK13" i="134"/>
  <c r="AJ13" i="134"/>
  <c r="AI13" i="134"/>
  <c r="AH13" i="134"/>
  <c r="AG13" i="134"/>
  <c r="AE13" i="134"/>
  <c r="AV12" i="134"/>
  <c r="AU12" i="134"/>
  <c r="AT12" i="134"/>
  <c r="AS12" i="134"/>
  <c r="AR12" i="134"/>
  <c r="AQ12" i="134"/>
  <c r="AP12" i="134"/>
  <c r="AO12" i="134"/>
  <c r="AN12" i="134"/>
  <c r="AM12" i="134"/>
  <c r="AL12" i="134"/>
  <c r="AK12" i="134"/>
  <c r="AJ12" i="134"/>
  <c r="AI12" i="134"/>
  <c r="AH12" i="134"/>
  <c r="AG12" i="134"/>
  <c r="AE12" i="134"/>
  <c r="AV11" i="134"/>
  <c r="AU11" i="134"/>
  <c r="AT11" i="134"/>
  <c r="AS11" i="134"/>
  <c r="AR11" i="134"/>
  <c r="AQ11" i="134"/>
  <c r="AP11" i="134"/>
  <c r="AO11" i="134"/>
  <c r="AN11" i="134"/>
  <c r="AM11" i="134"/>
  <c r="AL11" i="134"/>
  <c r="AK11" i="134"/>
  <c r="AJ11" i="134"/>
  <c r="AI11" i="134"/>
  <c r="AH11" i="134"/>
  <c r="AG11" i="134"/>
  <c r="AE11" i="134"/>
  <c r="AV10" i="134"/>
  <c r="AU10" i="134"/>
  <c r="AT10" i="134"/>
  <c r="AS10" i="134"/>
  <c r="AR10" i="134"/>
  <c r="AQ10" i="134"/>
  <c r="AP10" i="134"/>
  <c r="AO10" i="134"/>
  <c r="AN10" i="134"/>
  <c r="AM10" i="134"/>
  <c r="AL10" i="134"/>
  <c r="AK10" i="134"/>
  <c r="AJ10" i="134"/>
  <c r="AI10" i="134"/>
  <c r="AH10" i="134"/>
  <c r="AG10" i="134"/>
  <c r="AE10" i="134"/>
  <c r="AV9" i="134"/>
  <c r="AU9" i="134"/>
  <c r="AT9" i="134"/>
  <c r="AS9" i="134"/>
  <c r="AR9" i="134"/>
  <c r="AQ9" i="134"/>
  <c r="AP9" i="134"/>
  <c r="AO9" i="134"/>
  <c r="AN9" i="134"/>
  <c r="AM9" i="134"/>
  <c r="AL9" i="134"/>
  <c r="AK9" i="134"/>
  <c r="AJ9" i="134"/>
  <c r="AI9" i="134"/>
  <c r="AH9" i="134"/>
  <c r="AG9" i="134"/>
  <c r="AE9" i="134"/>
  <c r="AV8" i="134"/>
  <c r="AU8" i="134"/>
  <c r="AT8" i="134"/>
  <c r="AS8" i="134"/>
  <c r="AR8" i="134"/>
  <c r="AQ8" i="134"/>
  <c r="AP8" i="134"/>
  <c r="AO8" i="134"/>
  <c r="AN8" i="134"/>
  <c r="AM8" i="134"/>
  <c r="AL8" i="134"/>
  <c r="AK8" i="134"/>
  <c r="AJ8" i="134"/>
  <c r="AI8" i="134"/>
  <c r="AH8" i="134"/>
  <c r="AG8" i="134"/>
  <c r="AE8" i="134"/>
  <c r="AV7" i="134"/>
  <c r="AU7" i="134"/>
  <c r="AT7" i="134"/>
  <c r="AS7" i="134"/>
  <c r="AR7" i="134"/>
  <c r="AQ7" i="134"/>
  <c r="AP7" i="134"/>
  <c r="AO7" i="134"/>
  <c r="AN7" i="134"/>
  <c r="AM7" i="134"/>
  <c r="AL7" i="134"/>
  <c r="AK7" i="134"/>
  <c r="AJ7" i="134"/>
  <c r="AI7" i="134"/>
  <c r="AH7" i="134"/>
  <c r="AG7" i="134"/>
  <c r="AE7" i="134"/>
  <c r="AV6" i="134"/>
  <c r="AU6" i="134"/>
  <c r="AT6" i="134"/>
  <c r="AS6" i="134"/>
  <c r="AR6" i="134"/>
  <c r="AQ6" i="134"/>
  <c r="AP6" i="134"/>
  <c r="AO6" i="134"/>
  <c r="AN6" i="134"/>
  <c r="AM6" i="134"/>
  <c r="AL6" i="134"/>
  <c r="AK6" i="134"/>
  <c r="AJ6" i="134"/>
  <c r="AI6" i="134"/>
  <c r="AH6" i="134"/>
  <c r="AG6" i="134"/>
  <c r="AE6" i="134"/>
  <c r="D1" i="134"/>
  <c r="AF45" i="133"/>
  <c r="AF44" i="133"/>
  <c r="CB43" i="133"/>
  <c r="CA43" i="133"/>
  <c r="BZ43" i="133"/>
  <c r="BY43" i="133"/>
  <c r="BX43" i="133"/>
  <c r="BW43" i="133"/>
  <c r="BV43" i="133"/>
  <c r="BU43" i="133"/>
  <c r="BT43" i="133"/>
  <c r="BS43" i="133"/>
  <c r="BR43" i="133"/>
  <c r="BQ43" i="133"/>
  <c r="BP43" i="133"/>
  <c r="BO43" i="133"/>
  <c r="BN43" i="133"/>
  <c r="BM43" i="133"/>
  <c r="BL43" i="133"/>
  <c r="BK43" i="133"/>
  <c r="BJ43" i="133"/>
  <c r="BI43" i="133"/>
  <c r="BH43" i="133"/>
  <c r="BG43" i="133"/>
  <c r="BF43" i="133"/>
  <c r="BE43" i="133"/>
  <c r="BD43" i="133"/>
  <c r="BC43" i="133"/>
  <c r="BB43" i="133"/>
  <c r="BA43" i="133"/>
  <c r="AZ43" i="133"/>
  <c r="AY43" i="133"/>
  <c r="AX43" i="133"/>
  <c r="AF43" i="133"/>
  <c r="AF42" i="133"/>
  <c r="AF41" i="133"/>
  <c r="AF40" i="133"/>
  <c r="AV37" i="133"/>
  <c r="AU37" i="133"/>
  <c r="AT37" i="133"/>
  <c r="AS37" i="133"/>
  <c r="AR37" i="133"/>
  <c r="AQ37" i="133"/>
  <c r="AP37" i="133"/>
  <c r="AO37" i="133"/>
  <c r="AN37" i="133"/>
  <c r="AM37" i="133"/>
  <c r="AL37" i="133"/>
  <c r="AK37" i="133"/>
  <c r="AJ37" i="133"/>
  <c r="AI37" i="133"/>
  <c r="AH37" i="133"/>
  <c r="AG37" i="133"/>
  <c r="AE37" i="133"/>
  <c r="AV36" i="133"/>
  <c r="AU36" i="133"/>
  <c r="AT36" i="133"/>
  <c r="AS36" i="133"/>
  <c r="AR36" i="133"/>
  <c r="AQ36" i="133"/>
  <c r="AP36" i="133"/>
  <c r="AO36" i="133"/>
  <c r="AN36" i="133"/>
  <c r="AM36" i="133"/>
  <c r="AL36" i="133"/>
  <c r="AK36" i="133"/>
  <c r="AJ36" i="133"/>
  <c r="AI36" i="133"/>
  <c r="AH36" i="133"/>
  <c r="AG36" i="133"/>
  <c r="AE36" i="133"/>
  <c r="AV35" i="133"/>
  <c r="AU35" i="133"/>
  <c r="AT35" i="133"/>
  <c r="AS35" i="133"/>
  <c r="AR35" i="133"/>
  <c r="AQ35" i="133"/>
  <c r="AP35" i="133"/>
  <c r="AO35" i="133"/>
  <c r="AN35" i="133"/>
  <c r="AM35" i="133"/>
  <c r="AL35" i="133"/>
  <c r="AK35" i="133"/>
  <c r="AJ35" i="133"/>
  <c r="AI35" i="133"/>
  <c r="AH35" i="133"/>
  <c r="AG35" i="133"/>
  <c r="AE35" i="133"/>
  <c r="AV34" i="133"/>
  <c r="AU34" i="133"/>
  <c r="AT34" i="133"/>
  <c r="AS34" i="133"/>
  <c r="AR34" i="133"/>
  <c r="AQ34" i="133"/>
  <c r="AP34" i="133"/>
  <c r="AO34" i="133"/>
  <c r="AN34" i="133"/>
  <c r="AM34" i="133"/>
  <c r="AL34" i="133"/>
  <c r="AK34" i="133"/>
  <c r="AJ34" i="133"/>
  <c r="AI34" i="133"/>
  <c r="AH34" i="133"/>
  <c r="AG34" i="133"/>
  <c r="AE34" i="133"/>
  <c r="AV33" i="133"/>
  <c r="AU33" i="133"/>
  <c r="AT33" i="133"/>
  <c r="AS33" i="133"/>
  <c r="AR33" i="133"/>
  <c r="AQ33" i="133"/>
  <c r="AP33" i="133"/>
  <c r="AO33" i="133"/>
  <c r="AN33" i="133"/>
  <c r="AM33" i="133"/>
  <c r="AL33" i="133"/>
  <c r="AK33" i="133"/>
  <c r="AJ33" i="133"/>
  <c r="AI33" i="133"/>
  <c r="AH33" i="133"/>
  <c r="AG33" i="133"/>
  <c r="AE33" i="133"/>
  <c r="AV32" i="133"/>
  <c r="AU32" i="133"/>
  <c r="AT32" i="133"/>
  <c r="AS32" i="133"/>
  <c r="AR32" i="133"/>
  <c r="AQ32" i="133"/>
  <c r="AP32" i="133"/>
  <c r="AO32" i="133"/>
  <c r="AN32" i="133"/>
  <c r="AM32" i="133"/>
  <c r="AL32" i="133"/>
  <c r="AK32" i="133"/>
  <c r="AJ32" i="133"/>
  <c r="AI32" i="133"/>
  <c r="AH32" i="133"/>
  <c r="AG32" i="133"/>
  <c r="AE32" i="133"/>
  <c r="AV31" i="133"/>
  <c r="AU31" i="133"/>
  <c r="AT31" i="133"/>
  <c r="AS31" i="133"/>
  <c r="AR31" i="133"/>
  <c r="AQ31" i="133"/>
  <c r="AP31" i="133"/>
  <c r="AO31" i="133"/>
  <c r="AN31" i="133"/>
  <c r="AM31" i="133"/>
  <c r="AL31" i="133"/>
  <c r="AK31" i="133"/>
  <c r="AJ31" i="133"/>
  <c r="AI31" i="133"/>
  <c r="AH31" i="133"/>
  <c r="AG31" i="133"/>
  <c r="AE31" i="133"/>
  <c r="AV30" i="133"/>
  <c r="AU30" i="133"/>
  <c r="AT30" i="133"/>
  <c r="AS30" i="133"/>
  <c r="AR30" i="133"/>
  <c r="AQ30" i="133"/>
  <c r="AP30" i="133"/>
  <c r="AO30" i="133"/>
  <c r="AN30" i="133"/>
  <c r="AM30" i="133"/>
  <c r="AL30" i="133"/>
  <c r="AK30" i="133"/>
  <c r="AJ30" i="133"/>
  <c r="AI30" i="133"/>
  <c r="AH30" i="133"/>
  <c r="AG30" i="133"/>
  <c r="AE30" i="133"/>
  <c r="AV29" i="133"/>
  <c r="AU29" i="133"/>
  <c r="AT29" i="133"/>
  <c r="AS29" i="133"/>
  <c r="AR29" i="133"/>
  <c r="AQ29" i="133"/>
  <c r="AP29" i="133"/>
  <c r="AO29" i="133"/>
  <c r="AN29" i="133"/>
  <c r="AM29" i="133"/>
  <c r="AL29" i="133"/>
  <c r="AK29" i="133"/>
  <c r="AJ29" i="133"/>
  <c r="AI29" i="133"/>
  <c r="AH29" i="133"/>
  <c r="AG29" i="133"/>
  <c r="AE29" i="133"/>
  <c r="AV28" i="133"/>
  <c r="AU28" i="133"/>
  <c r="AT28" i="133"/>
  <c r="AS28" i="133"/>
  <c r="AR28" i="133"/>
  <c r="AQ28" i="133"/>
  <c r="AP28" i="133"/>
  <c r="AO28" i="133"/>
  <c r="AN28" i="133"/>
  <c r="AM28" i="133"/>
  <c r="AL28" i="133"/>
  <c r="AK28" i="133"/>
  <c r="AJ28" i="133"/>
  <c r="AI28" i="133"/>
  <c r="AH28" i="133"/>
  <c r="AG28" i="133"/>
  <c r="AE28" i="133"/>
  <c r="AV27" i="133"/>
  <c r="AU27" i="133"/>
  <c r="AT27" i="133"/>
  <c r="AS27" i="133"/>
  <c r="AR27" i="133"/>
  <c r="AQ27" i="133"/>
  <c r="AP27" i="133"/>
  <c r="AO27" i="133"/>
  <c r="AN27" i="133"/>
  <c r="AM27" i="133"/>
  <c r="AL27" i="133"/>
  <c r="AK27" i="133"/>
  <c r="AJ27" i="133"/>
  <c r="AI27" i="133"/>
  <c r="AH27" i="133"/>
  <c r="AG27" i="133"/>
  <c r="AE27" i="133"/>
  <c r="AV26" i="133"/>
  <c r="AU26" i="133"/>
  <c r="AT26" i="133"/>
  <c r="AS26" i="133"/>
  <c r="AR26" i="133"/>
  <c r="AQ26" i="133"/>
  <c r="AP26" i="133"/>
  <c r="AO26" i="133"/>
  <c r="AN26" i="133"/>
  <c r="AM26" i="133"/>
  <c r="AL26" i="133"/>
  <c r="AK26" i="133"/>
  <c r="AJ26" i="133"/>
  <c r="AI26" i="133"/>
  <c r="AH26" i="133"/>
  <c r="AG26" i="133"/>
  <c r="AE26" i="133"/>
  <c r="AV25" i="133"/>
  <c r="AU25" i="133"/>
  <c r="AT25" i="133"/>
  <c r="AS25" i="133"/>
  <c r="AR25" i="133"/>
  <c r="AQ25" i="133"/>
  <c r="AP25" i="133"/>
  <c r="AO25" i="133"/>
  <c r="AN25" i="133"/>
  <c r="AM25" i="133"/>
  <c r="AL25" i="133"/>
  <c r="AK25" i="133"/>
  <c r="AJ25" i="133"/>
  <c r="AI25" i="133"/>
  <c r="AH25" i="133"/>
  <c r="AG25" i="133"/>
  <c r="AE25" i="133"/>
  <c r="AV24" i="133"/>
  <c r="AU24" i="133"/>
  <c r="AT24" i="133"/>
  <c r="AS24" i="133"/>
  <c r="AR24" i="133"/>
  <c r="AQ24" i="133"/>
  <c r="AP24" i="133"/>
  <c r="AO24" i="133"/>
  <c r="AN24" i="133"/>
  <c r="AM24" i="133"/>
  <c r="AL24" i="133"/>
  <c r="AK24" i="133"/>
  <c r="AJ24" i="133"/>
  <c r="AI24" i="133"/>
  <c r="AH24" i="133"/>
  <c r="AG24" i="133"/>
  <c r="AE24" i="133"/>
  <c r="AV23" i="133"/>
  <c r="AU23" i="133"/>
  <c r="AT23" i="133"/>
  <c r="AS23" i="133"/>
  <c r="AR23" i="133"/>
  <c r="AQ23" i="133"/>
  <c r="AP23" i="133"/>
  <c r="AO23" i="133"/>
  <c r="AN23" i="133"/>
  <c r="AM23" i="133"/>
  <c r="AL23" i="133"/>
  <c r="AK23" i="133"/>
  <c r="AJ23" i="133"/>
  <c r="AI23" i="133"/>
  <c r="AH23" i="133"/>
  <c r="AG23" i="133"/>
  <c r="AE23" i="133"/>
  <c r="AV22" i="133"/>
  <c r="AU22" i="133"/>
  <c r="AT22" i="133"/>
  <c r="AS22" i="133"/>
  <c r="AR22" i="133"/>
  <c r="AQ22" i="133"/>
  <c r="AP22" i="133"/>
  <c r="AO22" i="133"/>
  <c r="AN22" i="133"/>
  <c r="AM22" i="133"/>
  <c r="AL22" i="133"/>
  <c r="AK22" i="133"/>
  <c r="AJ22" i="133"/>
  <c r="AI22" i="133"/>
  <c r="AH22" i="133"/>
  <c r="AG22" i="133"/>
  <c r="AE22" i="133"/>
  <c r="AV21" i="133"/>
  <c r="AU21" i="133"/>
  <c r="AT21" i="133"/>
  <c r="AS21" i="133"/>
  <c r="AR21" i="133"/>
  <c r="AQ21" i="133"/>
  <c r="AP21" i="133"/>
  <c r="AO21" i="133"/>
  <c r="AN21" i="133"/>
  <c r="AM21" i="133"/>
  <c r="AL21" i="133"/>
  <c r="AK21" i="133"/>
  <c r="AJ21" i="133"/>
  <c r="AI21" i="133"/>
  <c r="AH21" i="133"/>
  <c r="AG21" i="133"/>
  <c r="AE21" i="133"/>
  <c r="AV20" i="133"/>
  <c r="AU20" i="133"/>
  <c r="AT20" i="133"/>
  <c r="AS20" i="133"/>
  <c r="AR20" i="133"/>
  <c r="AQ20" i="133"/>
  <c r="AP20" i="133"/>
  <c r="AO20" i="133"/>
  <c r="AN20" i="133"/>
  <c r="AM20" i="133"/>
  <c r="AL20" i="133"/>
  <c r="AK20" i="133"/>
  <c r="AJ20" i="133"/>
  <c r="AI20" i="133"/>
  <c r="AH20" i="133"/>
  <c r="AG20" i="133"/>
  <c r="AE20" i="133"/>
  <c r="AV19" i="133"/>
  <c r="AU19" i="133"/>
  <c r="AT19" i="133"/>
  <c r="AS19" i="133"/>
  <c r="AR19" i="133"/>
  <c r="AQ19" i="133"/>
  <c r="AP19" i="133"/>
  <c r="AO19" i="133"/>
  <c r="AN19" i="133"/>
  <c r="AM19" i="133"/>
  <c r="AL19" i="133"/>
  <c r="AK19" i="133"/>
  <c r="AJ19" i="133"/>
  <c r="AI19" i="133"/>
  <c r="AH19" i="133"/>
  <c r="AG19" i="133"/>
  <c r="AE19" i="133"/>
  <c r="AV18" i="133"/>
  <c r="AU18" i="133"/>
  <c r="AT18" i="133"/>
  <c r="AS18" i="133"/>
  <c r="AR18" i="133"/>
  <c r="AQ18" i="133"/>
  <c r="AP18" i="133"/>
  <c r="AO18" i="133"/>
  <c r="AN18" i="133"/>
  <c r="AM18" i="133"/>
  <c r="AL18" i="133"/>
  <c r="AK18" i="133"/>
  <c r="AJ18" i="133"/>
  <c r="AI18" i="133"/>
  <c r="AH18" i="133"/>
  <c r="AG18" i="133"/>
  <c r="AE18" i="133"/>
  <c r="AV17" i="133"/>
  <c r="AU17" i="133"/>
  <c r="AT17" i="133"/>
  <c r="AS17" i="133"/>
  <c r="AR17" i="133"/>
  <c r="AQ17" i="133"/>
  <c r="AP17" i="133"/>
  <c r="AO17" i="133"/>
  <c r="AN17" i="133"/>
  <c r="AM17" i="133"/>
  <c r="AL17" i="133"/>
  <c r="AK17" i="133"/>
  <c r="AJ17" i="133"/>
  <c r="AI17" i="133"/>
  <c r="AH17" i="133"/>
  <c r="AG17" i="133"/>
  <c r="AE17" i="133"/>
  <c r="AV16" i="133"/>
  <c r="AU16" i="133"/>
  <c r="AT16" i="133"/>
  <c r="AS16" i="133"/>
  <c r="AR16" i="133"/>
  <c r="AQ16" i="133"/>
  <c r="AP16" i="133"/>
  <c r="AO16" i="133"/>
  <c r="AN16" i="133"/>
  <c r="AM16" i="133"/>
  <c r="AL16" i="133"/>
  <c r="AK16" i="133"/>
  <c r="AJ16" i="133"/>
  <c r="AI16" i="133"/>
  <c r="AH16" i="133"/>
  <c r="AG16" i="133"/>
  <c r="AE16" i="133"/>
  <c r="AV15" i="133"/>
  <c r="AU15" i="133"/>
  <c r="AT15" i="133"/>
  <c r="AS15" i="133"/>
  <c r="AR15" i="133"/>
  <c r="AQ15" i="133"/>
  <c r="AP15" i="133"/>
  <c r="AO15" i="133"/>
  <c r="AN15" i="133"/>
  <c r="AM15" i="133"/>
  <c r="AL15" i="133"/>
  <c r="AK15" i="133"/>
  <c r="AJ15" i="133"/>
  <c r="AI15" i="133"/>
  <c r="AH15" i="133"/>
  <c r="AG15" i="133"/>
  <c r="AE15" i="133"/>
  <c r="AV14" i="133"/>
  <c r="AU14" i="133"/>
  <c r="AT14" i="133"/>
  <c r="AS14" i="133"/>
  <c r="AR14" i="133"/>
  <c r="AQ14" i="133"/>
  <c r="AP14" i="133"/>
  <c r="AO14" i="133"/>
  <c r="AN14" i="133"/>
  <c r="AM14" i="133"/>
  <c r="AL14" i="133"/>
  <c r="AK14" i="133"/>
  <c r="AJ14" i="133"/>
  <c r="AI14" i="133"/>
  <c r="AH14" i="133"/>
  <c r="AG14" i="133"/>
  <c r="AE14" i="133"/>
  <c r="AV13" i="133"/>
  <c r="AU13" i="133"/>
  <c r="AT13" i="133"/>
  <c r="AS13" i="133"/>
  <c r="AR13" i="133"/>
  <c r="AQ13" i="133"/>
  <c r="AP13" i="133"/>
  <c r="AO13" i="133"/>
  <c r="AN13" i="133"/>
  <c r="AM13" i="133"/>
  <c r="AL13" i="133"/>
  <c r="AK13" i="133"/>
  <c r="AJ13" i="133"/>
  <c r="AI13" i="133"/>
  <c r="AH13" i="133"/>
  <c r="AG13" i="133"/>
  <c r="AE13" i="133"/>
  <c r="AV12" i="133"/>
  <c r="AU12" i="133"/>
  <c r="AT12" i="133"/>
  <c r="AS12" i="133"/>
  <c r="AR12" i="133"/>
  <c r="AQ12" i="133"/>
  <c r="AP12" i="133"/>
  <c r="AO12" i="133"/>
  <c r="AN12" i="133"/>
  <c r="AM12" i="133"/>
  <c r="AL12" i="133"/>
  <c r="AK12" i="133"/>
  <c r="AJ12" i="133"/>
  <c r="AI12" i="133"/>
  <c r="AH12" i="133"/>
  <c r="AG12" i="133"/>
  <c r="AE12" i="133"/>
  <c r="AV11" i="133"/>
  <c r="AU11" i="133"/>
  <c r="AT11" i="133"/>
  <c r="AS11" i="133"/>
  <c r="AR11" i="133"/>
  <c r="AQ11" i="133"/>
  <c r="AP11" i="133"/>
  <c r="AO11" i="133"/>
  <c r="AN11" i="133"/>
  <c r="AM11" i="133"/>
  <c r="AL11" i="133"/>
  <c r="AK11" i="133"/>
  <c r="AJ11" i="133"/>
  <c r="AI11" i="133"/>
  <c r="AH11" i="133"/>
  <c r="AG11" i="133"/>
  <c r="AE11" i="133"/>
  <c r="AV10" i="133"/>
  <c r="AU10" i="133"/>
  <c r="AT10" i="133"/>
  <c r="AS10" i="133"/>
  <c r="AR10" i="133"/>
  <c r="AQ10" i="133"/>
  <c r="AP10" i="133"/>
  <c r="AO10" i="133"/>
  <c r="AN10" i="133"/>
  <c r="AM10" i="133"/>
  <c r="AL10" i="133"/>
  <c r="AK10" i="133"/>
  <c r="AJ10" i="133"/>
  <c r="AI10" i="133"/>
  <c r="AH10" i="133"/>
  <c r="AG10" i="133"/>
  <c r="AE10" i="133"/>
  <c r="AV9" i="133"/>
  <c r="AU9" i="133"/>
  <c r="AT9" i="133"/>
  <c r="AS9" i="133"/>
  <c r="AR9" i="133"/>
  <c r="AQ9" i="133"/>
  <c r="AP9" i="133"/>
  <c r="AO9" i="133"/>
  <c r="AN9" i="133"/>
  <c r="AM9" i="133"/>
  <c r="AL9" i="133"/>
  <c r="AK9" i="133"/>
  <c r="AJ9" i="133"/>
  <c r="AI9" i="133"/>
  <c r="AH9" i="133"/>
  <c r="AG9" i="133"/>
  <c r="AE9" i="133"/>
  <c r="AV8" i="133"/>
  <c r="AU8" i="133"/>
  <c r="AT8" i="133"/>
  <c r="AS8" i="133"/>
  <c r="AR8" i="133"/>
  <c r="AQ8" i="133"/>
  <c r="AP8" i="133"/>
  <c r="AO8" i="133"/>
  <c r="AN8" i="133"/>
  <c r="AM8" i="133"/>
  <c r="AL8" i="133"/>
  <c r="AK8" i="133"/>
  <c r="AJ8" i="133"/>
  <c r="AI8" i="133"/>
  <c r="AH8" i="133"/>
  <c r="AG8" i="133"/>
  <c r="AE8" i="133"/>
  <c r="AV7" i="133"/>
  <c r="AU7" i="133"/>
  <c r="AT7" i="133"/>
  <c r="AS7" i="133"/>
  <c r="AR7" i="133"/>
  <c r="AQ7" i="133"/>
  <c r="AP7" i="133"/>
  <c r="AO7" i="133"/>
  <c r="AN7" i="133"/>
  <c r="AM7" i="133"/>
  <c r="AL7" i="133"/>
  <c r="AK7" i="133"/>
  <c r="AJ7" i="133"/>
  <c r="AI7" i="133"/>
  <c r="AH7" i="133"/>
  <c r="AG7" i="133"/>
  <c r="AE7" i="133"/>
  <c r="AV6" i="133"/>
  <c r="AU6" i="133"/>
  <c r="AT6" i="133"/>
  <c r="AS6" i="133"/>
  <c r="AR6" i="133"/>
  <c r="AQ6" i="133"/>
  <c r="AP6" i="133"/>
  <c r="AO6" i="133"/>
  <c r="AN6" i="133"/>
  <c r="AM6" i="133"/>
  <c r="AL6" i="133"/>
  <c r="AK6" i="133"/>
  <c r="AJ6" i="133"/>
  <c r="AI6" i="133"/>
  <c r="AH6" i="133"/>
  <c r="AG6" i="133"/>
  <c r="AE6" i="133"/>
  <c r="D1" i="133"/>
  <c r="AF42" i="132"/>
  <c r="AF41" i="132"/>
  <c r="CB40" i="132"/>
  <c r="CA40" i="132"/>
  <c r="BZ40" i="132"/>
  <c r="BY40" i="132"/>
  <c r="BX40" i="132"/>
  <c r="BW40" i="132"/>
  <c r="BV40" i="132"/>
  <c r="BU40" i="132"/>
  <c r="BT40" i="132"/>
  <c r="BS40" i="132"/>
  <c r="BR40" i="132"/>
  <c r="BQ40" i="132"/>
  <c r="BP40" i="132"/>
  <c r="BO40" i="132"/>
  <c r="BN40" i="132"/>
  <c r="BM40" i="132"/>
  <c r="BL40" i="132"/>
  <c r="BK40" i="132"/>
  <c r="BJ40" i="132"/>
  <c r="BI40" i="132"/>
  <c r="BH40" i="132"/>
  <c r="BG40" i="132"/>
  <c r="BF40" i="132"/>
  <c r="BE40" i="132"/>
  <c r="BD40" i="132"/>
  <c r="BC40" i="132"/>
  <c r="BB40" i="132"/>
  <c r="BA40" i="132"/>
  <c r="AZ40" i="132"/>
  <c r="AY40" i="132"/>
  <c r="AX40" i="132"/>
  <c r="AF40" i="132"/>
  <c r="AF39" i="132"/>
  <c r="AF38" i="132"/>
  <c r="AF37" i="132"/>
  <c r="AV34" i="132"/>
  <c r="AU34" i="132"/>
  <c r="AT34" i="132"/>
  <c r="AS34" i="132"/>
  <c r="AR34" i="132"/>
  <c r="AQ34" i="132"/>
  <c r="AP34" i="132"/>
  <c r="AO34" i="132"/>
  <c r="AN34" i="132"/>
  <c r="AM34" i="132"/>
  <c r="AL34" i="132"/>
  <c r="AK34" i="132"/>
  <c r="AJ34" i="132"/>
  <c r="AI34" i="132"/>
  <c r="AH34" i="132"/>
  <c r="AG34" i="132"/>
  <c r="AE34" i="132"/>
  <c r="AV33" i="132"/>
  <c r="AU33" i="132"/>
  <c r="AT33" i="132"/>
  <c r="AS33" i="132"/>
  <c r="AR33" i="132"/>
  <c r="AQ33" i="132"/>
  <c r="AP33" i="132"/>
  <c r="AO33" i="132"/>
  <c r="AN33" i="132"/>
  <c r="AM33" i="132"/>
  <c r="AL33" i="132"/>
  <c r="AK33" i="132"/>
  <c r="AJ33" i="132"/>
  <c r="AI33" i="132"/>
  <c r="AH33" i="132"/>
  <c r="AG33" i="132"/>
  <c r="AE33" i="132"/>
  <c r="AV32" i="132"/>
  <c r="AU32" i="132"/>
  <c r="AT32" i="132"/>
  <c r="AS32" i="132"/>
  <c r="AR32" i="132"/>
  <c r="AQ32" i="132"/>
  <c r="AP32" i="132"/>
  <c r="AO32" i="132"/>
  <c r="AN32" i="132"/>
  <c r="AM32" i="132"/>
  <c r="AL32" i="132"/>
  <c r="AK32" i="132"/>
  <c r="AJ32" i="132"/>
  <c r="AI32" i="132"/>
  <c r="AH32" i="132"/>
  <c r="AG32" i="132"/>
  <c r="AE32" i="132"/>
  <c r="AV31" i="132"/>
  <c r="AU31" i="132"/>
  <c r="AT31" i="132"/>
  <c r="AS31" i="132"/>
  <c r="AR31" i="132"/>
  <c r="AQ31" i="132"/>
  <c r="AP31" i="132"/>
  <c r="AO31" i="132"/>
  <c r="AN31" i="132"/>
  <c r="AM31" i="132"/>
  <c r="AL31" i="132"/>
  <c r="AK31" i="132"/>
  <c r="AJ31" i="132"/>
  <c r="AI31" i="132"/>
  <c r="AH31" i="132"/>
  <c r="AG31" i="132"/>
  <c r="AE31" i="132"/>
  <c r="AV30" i="132"/>
  <c r="AU30" i="132"/>
  <c r="AT30" i="132"/>
  <c r="AS30" i="132"/>
  <c r="AR30" i="132"/>
  <c r="AQ30" i="132"/>
  <c r="AP30" i="132"/>
  <c r="AO30" i="132"/>
  <c r="AN30" i="132"/>
  <c r="AM30" i="132"/>
  <c r="AL30" i="132"/>
  <c r="AK30" i="132"/>
  <c r="AJ30" i="132"/>
  <c r="AI30" i="132"/>
  <c r="AH30" i="132"/>
  <c r="AG30" i="132"/>
  <c r="AE30" i="132"/>
  <c r="AV29" i="132"/>
  <c r="AU29" i="132"/>
  <c r="AT29" i="132"/>
  <c r="AS29" i="132"/>
  <c r="AR29" i="132"/>
  <c r="AQ29" i="132"/>
  <c r="AP29" i="132"/>
  <c r="AO29" i="132"/>
  <c r="AN29" i="132"/>
  <c r="AM29" i="132"/>
  <c r="AL29" i="132"/>
  <c r="AK29" i="132"/>
  <c r="AJ29" i="132"/>
  <c r="AI29" i="132"/>
  <c r="AH29" i="132"/>
  <c r="AG29" i="132"/>
  <c r="AE29" i="132"/>
  <c r="AE28" i="132"/>
  <c r="AE27" i="132"/>
  <c r="AE26" i="132"/>
  <c r="AE25" i="132"/>
  <c r="AE24" i="132"/>
  <c r="AE23" i="132"/>
  <c r="AE22" i="132"/>
  <c r="AE21" i="132"/>
  <c r="AE20" i="132"/>
  <c r="AE19" i="132"/>
  <c r="AE18" i="132"/>
  <c r="AE17" i="132"/>
  <c r="AE16" i="132"/>
  <c r="AE15" i="132"/>
  <c r="AE14" i="132"/>
  <c r="AE13" i="132"/>
  <c r="AV12" i="132"/>
  <c r="AU12" i="132"/>
  <c r="AT12" i="132"/>
  <c r="AS12" i="132"/>
  <c r="AR12" i="132"/>
  <c r="AQ12" i="132"/>
  <c r="AP12" i="132"/>
  <c r="AO12" i="132"/>
  <c r="AN12" i="132"/>
  <c r="AM12" i="132"/>
  <c r="AL12" i="132"/>
  <c r="AK12" i="132"/>
  <c r="AJ12" i="132"/>
  <c r="AI12" i="132"/>
  <c r="AH12" i="132"/>
  <c r="AG12" i="132"/>
  <c r="AE12" i="132"/>
  <c r="AV11" i="132"/>
  <c r="AU11" i="132"/>
  <c r="AT11" i="132"/>
  <c r="AS11" i="132"/>
  <c r="AR11" i="132"/>
  <c r="AQ11" i="132"/>
  <c r="AP11" i="132"/>
  <c r="AO11" i="132"/>
  <c r="AN11" i="132"/>
  <c r="AM11" i="132"/>
  <c r="AL11" i="132"/>
  <c r="AK11" i="132"/>
  <c r="AJ11" i="132"/>
  <c r="AI11" i="132"/>
  <c r="AH11" i="132"/>
  <c r="AG11" i="132"/>
  <c r="AE11" i="132"/>
  <c r="AV10" i="132"/>
  <c r="AU10" i="132"/>
  <c r="AT10" i="132"/>
  <c r="AS10" i="132"/>
  <c r="AR10" i="132"/>
  <c r="AQ10" i="132"/>
  <c r="AP10" i="132"/>
  <c r="AO10" i="132"/>
  <c r="AN10" i="132"/>
  <c r="AM10" i="132"/>
  <c r="AL10" i="132"/>
  <c r="AK10" i="132"/>
  <c r="AJ10" i="132"/>
  <c r="AI10" i="132"/>
  <c r="AH10" i="132"/>
  <c r="AG10" i="132"/>
  <c r="AE10" i="132"/>
  <c r="AV9" i="132"/>
  <c r="AU9" i="132"/>
  <c r="AT9" i="132"/>
  <c r="AS9" i="132"/>
  <c r="AR9" i="132"/>
  <c r="AQ9" i="132"/>
  <c r="AP9" i="132"/>
  <c r="AO9" i="132"/>
  <c r="AN9" i="132"/>
  <c r="AM9" i="132"/>
  <c r="AL9" i="132"/>
  <c r="AK9" i="132"/>
  <c r="AJ9" i="132"/>
  <c r="AI9" i="132"/>
  <c r="AH9" i="132"/>
  <c r="AG9" i="132"/>
  <c r="AE9" i="132"/>
  <c r="AV8" i="132"/>
  <c r="AU8" i="132"/>
  <c r="AT8" i="132"/>
  <c r="AS8" i="132"/>
  <c r="AR8" i="132"/>
  <c r="AQ8" i="132"/>
  <c r="AP8" i="132"/>
  <c r="AO8" i="132"/>
  <c r="AN8" i="132"/>
  <c r="AM8" i="132"/>
  <c r="AL8" i="132"/>
  <c r="AK8" i="132"/>
  <c r="AJ8" i="132"/>
  <c r="AI8" i="132"/>
  <c r="AH8" i="132"/>
  <c r="AG8" i="132"/>
  <c r="AE8" i="132"/>
  <c r="AV7" i="132"/>
  <c r="AU7" i="132"/>
  <c r="AT7" i="132"/>
  <c r="AS7" i="132"/>
  <c r="AR7" i="132"/>
  <c r="AQ7" i="132"/>
  <c r="AP7" i="132"/>
  <c r="AO7" i="132"/>
  <c r="AN7" i="132"/>
  <c r="AM7" i="132"/>
  <c r="AL7" i="132"/>
  <c r="AK7" i="132"/>
  <c r="AJ7" i="132"/>
  <c r="AI7" i="132"/>
  <c r="AH7" i="132"/>
  <c r="AG7" i="132"/>
  <c r="AE7" i="132"/>
  <c r="AV6" i="132"/>
  <c r="AU6" i="132"/>
  <c r="AT6" i="132"/>
  <c r="AS6" i="132"/>
  <c r="AR6" i="132"/>
  <c r="AQ6" i="132"/>
  <c r="AP6" i="132"/>
  <c r="AO6" i="132"/>
  <c r="AN6" i="132"/>
  <c r="AM6" i="132"/>
  <c r="AL6" i="132"/>
  <c r="AK6" i="132"/>
  <c r="AJ6" i="132"/>
  <c r="AI6" i="132"/>
  <c r="AH6" i="132"/>
  <c r="AG6" i="132"/>
  <c r="AE6" i="132"/>
  <c r="D1" i="132"/>
  <c r="AF45" i="131"/>
  <c r="AF44" i="131"/>
  <c r="CB43" i="131"/>
  <c r="CA43" i="131"/>
  <c r="BZ43" i="131"/>
  <c r="BY43" i="131"/>
  <c r="BX43" i="131"/>
  <c r="BW43" i="131"/>
  <c r="BV43" i="131"/>
  <c r="BU43" i="131"/>
  <c r="BT43" i="131"/>
  <c r="BS43" i="131"/>
  <c r="BR43" i="131"/>
  <c r="BQ43" i="131"/>
  <c r="BP43" i="131"/>
  <c r="BO43" i="131"/>
  <c r="BN43" i="131"/>
  <c r="BM43" i="131"/>
  <c r="BL43" i="131"/>
  <c r="BK43" i="131"/>
  <c r="BJ43" i="131"/>
  <c r="BI43" i="131"/>
  <c r="BH43" i="131"/>
  <c r="BG43" i="131"/>
  <c r="BF43" i="131"/>
  <c r="BE43" i="131"/>
  <c r="BD43" i="131"/>
  <c r="BC43" i="131"/>
  <c r="BB43" i="131"/>
  <c r="BA43" i="131"/>
  <c r="AZ43" i="131"/>
  <c r="AY43" i="131"/>
  <c r="AX43" i="131"/>
  <c r="AF43" i="131"/>
  <c r="AF42" i="131"/>
  <c r="AF41" i="131"/>
  <c r="AF40" i="131"/>
  <c r="AV37" i="131"/>
  <c r="AU37" i="131"/>
  <c r="AT37" i="131"/>
  <c r="AS37" i="131"/>
  <c r="AR37" i="131"/>
  <c r="AQ37" i="131"/>
  <c r="AP37" i="131"/>
  <c r="AO37" i="131"/>
  <c r="AN37" i="131"/>
  <c r="AM37" i="131"/>
  <c r="AL37" i="131"/>
  <c r="AK37" i="131"/>
  <c r="AJ37" i="131"/>
  <c r="AI37" i="131"/>
  <c r="AH37" i="131"/>
  <c r="W37" i="131" s="1"/>
  <c r="AG37" i="131"/>
  <c r="AE37" i="131"/>
  <c r="AV36" i="131"/>
  <c r="AU36" i="131"/>
  <c r="AT36" i="131"/>
  <c r="AS36" i="131"/>
  <c r="AR36" i="131"/>
  <c r="AQ36" i="131"/>
  <c r="AP36" i="131"/>
  <c r="AO36" i="131"/>
  <c r="AN36" i="131"/>
  <c r="AM36" i="131"/>
  <c r="AL36" i="131"/>
  <c r="AK36" i="131"/>
  <c r="AJ36" i="131"/>
  <c r="AI36" i="131"/>
  <c r="AH36" i="131"/>
  <c r="AG36" i="131"/>
  <c r="AE36" i="131"/>
  <c r="AV35" i="131"/>
  <c r="AU35" i="131"/>
  <c r="AT35" i="131"/>
  <c r="AS35" i="131"/>
  <c r="AR35" i="131"/>
  <c r="AQ35" i="131"/>
  <c r="AP35" i="131"/>
  <c r="AO35" i="131"/>
  <c r="AN35" i="131"/>
  <c r="AM35" i="131"/>
  <c r="AL35" i="131"/>
  <c r="AK35" i="131"/>
  <c r="AJ35" i="131"/>
  <c r="AI35" i="131"/>
  <c r="AH35" i="131"/>
  <c r="AG35" i="131"/>
  <c r="AE35" i="131"/>
  <c r="AV34" i="131"/>
  <c r="AU34" i="131"/>
  <c r="AT34" i="131"/>
  <c r="AS34" i="131"/>
  <c r="AR34" i="131"/>
  <c r="AQ34" i="131"/>
  <c r="AP34" i="131"/>
  <c r="AO34" i="131"/>
  <c r="AN34" i="131"/>
  <c r="AM34" i="131"/>
  <c r="AL34" i="131"/>
  <c r="AK34" i="131"/>
  <c r="AJ34" i="131"/>
  <c r="AI34" i="131"/>
  <c r="AH34" i="131"/>
  <c r="AG34" i="131"/>
  <c r="AE34" i="131"/>
  <c r="AV33" i="131"/>
  <c r="AU33" i="131"/>
  <c r="AT33" i="131"/>
  <c r="AS33" i="131"/>
  <c r="AR33" i="131"/>
  <c r="AQ33" i="131"/>
  <c r="AP33" i="131"/>
  <c r="AO33" i="131"/>
  <c r="AN33" i="131"/>
  <c r="AM33" i="131"/>
  <c r="AL33" i="131"/>
  <c r="AK33" i="131"/>
  <c r="AJ33" i="131"/>
  <c r="AI33" i="131"/>
  <c r="AH33" i="131"/>
  <c r="AG33" i="131"/>
  <c r="AE33" i="131"/>
  <c r="AV32" i="131"/>
  <c r="AU32" i="131"/>
  <c r="AT32" i="131"/>
  <c r="AS32" i="131"/>
  <c r="AR32" i="131"/>
  <c r="AQ32" i="131"/>
  <c r="AP32" i="131"/>
  <c r="AO32" i="131"/>
  <c r="AN32" i="131"/>
  <c r="AM32" i="131"/>
  <c r="AL32" i="131"/>
  <c r="AK32" i="131"/>
  <c r="AJ32" i="131"/>
  <c r="AI32" i="131"/>
  <c r="AH32" i="131"/>
  <c r="AG32" i="131"/>
  <c r="AE32" i="131"/>
  <c r="AV31" i="131"/>
  <c r="AU31" i="131"/>
  <c r="AT31" i="131"/>
  <c r="AS31" i="131"/>
  <c r="AR31" i="131"/>
  <c r="AQ31" i="131"/>
  <c r="AP31" i="131"/>
  <c r="AO31" i="131"/>
  <c r="AN31" i="131"/>
  <c r="AM31" i="131"/>
  <c r="AL31" i="131"/>
  <c r="AK31" i="131"/>
  <c r="AJ31" i="131"/>
  <c r="AI31" i="131"/>
  <c r="AH31" i="131"/>
  <c r="AG31" i="131"/>
  <c r="AE31" i="131"/>
  <c r="AV30" i="131"/>
  <c r="AU30" i="131"/>
  <c r="AT30" i="131"/>
  <c r="AS30" i="131"/>
  <c r="AR30" i="131"/>
  <c r="AQ30" i="131"/>
  <c r="AP30" i="131"/>
  <c r="AO30" i="131"/>
  <c r="AN30" i="131"/>
  <c r="AM30" i="131"/>
  <c r="AL30" i="131"/>
  <c r="AK30" i="131"/>
  <c r="AJ30" i="131"/>
  <c r="AI30" i="131"/>
  <c r="AH30" i="131"/>
  <c r="AG30" i="131"/>
  <c r="AE30" i="131"/>
  <c r="AV29" i="131"/>
  <c r="AU29" i="131"/>
  <c r="AT29" i="131"/>
  <c r="AS29" i="131"/>
  <c r="AR29" i="131"/>
  <c r="AQ29" i="131"/>
  <c r="AP29" i="131"/>
  <c r="AO29" i="131"/>
  <c r="AN29" i="131"/>
  <c r="AM29" i="131"/>
  <c r="AL29" i="131"/>
  <c r="AK29" i="131"/>
  <c r="AJ29" i="131"/>
  <c r="AI29" i="131"/>
  <c r="AH29" i="131"/>
  <c r="AG29" i="131"/>
  <c r="AE29" i="131"/>
  <c r="AV28" i="131"/>
  <c r="AU28" i="131"/>
  <c r="AT28" i="131"/>
  <c r="AS28" i="131"/>
  <c r="AR28" i="131"/>
  <c r="AQ28" i="131"/>
  <c r="AP28" i="131"/>
  <c r="AO28" i="131"/>
  <c r="AN28" i="131"/>
  <c r="AM28" i="131"/>
  <c r="AL28" i="131"/>
  <c r="AK28" i="131"/>
  <c r="AJ28" i="131"/>
  <c r="AI28" i="131"/>
  <c r="AH28" i="131"/>
  <c r="AG28" i="131"/>
  <c r="AE28" i="131"/>
  <c r="AV27" i="131"/>
  <c r="AU27" i="131"/>
  <c r="AT27" i="131"/>
  <c r="AS27" i="131"/>
  <c r="AR27" i="131"/>
  <c r="AQ27" i="131"/>
  <c r="AP27" i="131"/>
  <c r="AO27" i="131"/>
  <c r="AN27" i="131"/>
  <c r="AM27" i="131"/>
  <c r="AL27" i="131"/>
  <c r="AK27" i="131"/>
  <c r="AJ27" i="131"/>
  <c r="AI27" i="131"/>
  <c r="AH27" i="131"/>
  <c r="AG27" i="131"/>
  <c r="AE27" i="131"/>
  <c r="AV26" i="131"/>
  <c r="AU26" i="131"/>
  <c r="AT26" i="131"/>
  <c r="AS26" i="131"/>
  <c r="AR26" i="131"/>
  <c r="AQ26" i="131"/>
  <c r="AP26" i="131"/>
  <c r="AO26" i="131"/>
  <c r="AN26" i="131"/>
  <c r="AM26" i="131"/>
  <c r="AL26" i="131"/>
  <c r="AK26" i="131"/>
  <c r="AJ26" i="131"/>
  <c r="AI26" i="131"/>
  <c r="AH26" i="131"/>
  <c r="AG26" i="131"/>
  <c r="AE26" i="131"/>
  <c r="AV25" i="131"/>
  <c r="AU25" i="131"/>
  <c r="AT25" i="131"/>
  <c r="AS25" i="131"/>
  <c r="AR25" i="131"/>
  <c r="AQ25" i="131"/>
  <c r="AP25" i="131"/>
  <c r="AO25" i="131"/>
  <c r="AN25" i="131"/>
  <c r="AM25" i="131"/>
  <c r="AL25" i="131"/>
  <c r="AK25" i="131"/>
  <c r="AJ25" i="131"/>
  <c r="AI25" i="131"/>
  <c r="AH25" i="131"/>
  <c r="AG25" i="131"/>
  <c r="AE25" i="131"/>
  <c r="AV24" i="131"/>
  <c r="AU24" i="131"/>
  <c r="AT24" i="131"/>
  <c r="AS24" i="131"/>
  <c r="AR24" i="131"/>
  <c r="AQ24" i="131"/>
  <c r="AP24" i="131"/>
  <c r="AO24" i="131"/>
  <c r="AN24" i="131"/>
  <c r="AM24" i="131"/>
  <c r="AL24" i="131"/>
  <c r="AK24" i="131"/>
  <c r="AJ24" i="131"/>
  <c r="AI24" i="131"/>
  <c r="AH24" i="131"/>
  <c r="AG24" i="131"/>
  <c r="AE24" i="131"/>
  <c r="AV23" i="131"/>
  <c r="AU23" i="131"/>
  <c r="AT23" i="131"/>
  <c r="AS23" i="131"/>
  <c r="AR23" i="131"/>
  <c r="AQ23" i="131"/>
  <c r="AP23" i="131"/>
  <c r="AO23" i="131"/>
  <c r="AN23" i="131"/>
  <c r="AM23" i="131"/>
  <c r="AL23" i="131"/>
  <c r="AK23" i="131"/>
  <c r="AJ23" i="131"/>
  <c r="AI23" i="131"/>
  <c r="AH23" i="131"/>
  <c r="AG23" i="131"/>
  <c r="AE23" i="131"/>
  <c r="AV22" i="131"/>
  <c r="AU22" i="131"/>
  <c r="AT22" i="131"/>
  <c r="AS22" i="131"/>
  <c r="AR22" i="131"/>
  <c r="AQ22" i="131"/>
  <c r="AP22" i="131"/>
  <c r="AO22" i="131"/>
  <c r="AN22" i="131"/>
  <c r="AM22" i="131"/>
  <c r="AL22" i="131"/>
  <c r="AK22" i="131"/>
  <c r="AJ22" i="131"/>
  <c r="AI22" i="131"/>
  <c r="AH22" i="131"/>
  <c r="AG22" i="131"/>
  <c r="AE22" i="131"/>
  <c r="AV21" i="131"/>
  <c r="AU21" i="131"/>
  <c r="AT21" i="131"/>
  <c r="AS21" i="131"/>
  <c r="AR21" i="131"/>
  <c r="AQ21" i="131"/>
  <c r="AP21" i="131"/>
  <c r="AO21" i="131"/>
  <c r="AN21" i="131"/>
  <c r="AM21" i="131"/>
  <c r="AL21" i="131"/>
  <c r="AK21" i="131"/>
  <c r="AJ21" i="131"/>
  <c r="AI21" i="131"/>
  <c r="AH21" i="131"/>
  <c r="AG21" i="131"/>
  <c r="AE21" i="131"/>
  <c r="AV20" i="131"/>
  <c r="AU20" i="131"/>
  <c r="AT20" i="131"/>
  <c r="AS20" i="131"/>
  <c r="AR20" i="131"/>
  <c r="AQ20" i="131"/>
  <c r="AP20" i="131"/>
  <c r="AO20" i="131"/>
  <c r="AN20" i="131"/>
  <c r="AM20" i="131"/>
  <c r="AL20" i="131"/>
  <c r="AK20" i="131"/>
  <c r="AJ20" i="131"/>
  <c r="AI20" i="131"/>
  <c r="AH20" i="131"/>
  <c r="AG20" i="131"/>
  <c r="AE20" i="131"/>
  <c r="AV19" i="131"/>
  <c r="AU19" i="131"/>
  <c r="AT19" i="131"/>
  <c r="AS19" i="131"/>
  <c r="AR19" i="131"/>
  <c r="AQ19" i="131"/>
  <c r="AP19" i="131"/>
  <c r="AO19" i="131"/>
  <c r="AN19" i="131"/>
  <c r="AM19" i="131"/>
  <c r="AL19" i="131"/>
  <c r="AK19" i="131"/>
  <c r="AJ19" i="131"/>
  <c r="AI19" i="131"/>
  <c r="AH19" i="131"/>
  <c r="AG19" i="131"/>
  <c r="AE19" i="131"/>
  <c r="AV18" i="131"/>
  <c r="AU18" i="131"/>
  <c r="AT18" i="131"/>
  <c r="AS18" i="131"/>
  <c r="AR18" i="131"/>
  <c r="AQ18" i="131"/>
  <c r="AP18" i="131"/>
  <c r="AO18" i="131"/>
  <c r="AN18" i="131"/>
  <c r="AM18" i="131"/>
  <c r="AL18" i="131"/>
  <c r="AK18" i="131"/>
  <c r="AJ18" i="131"/>
  <c r="AI18" i="131"/>
  <c r="AH18" i="131"/>
  <c r="AG18" i="131"/>
  <c r="AE18" i="131"/>
  <c r="AV17" i="131"/>
  <c r="AU17" i="131"/>
  <c r="AT17" i="131"/>
  <c r="AS17" i="131"/>
  <c r="AR17" i="131"/>
  <c r="AQ17" i="131"/>
  <c r="AP17" i="131"/>
  <c r="AO17" i="131"/>
  <c r="AN17" i="131"/>
  <c r="AM17" i="131"/>
  <c r="AL17" i="131"/>
  <c r="AK17" i="131"/>
  <c r="AJ17" i="131"/>
  <c r="AI17" i="131"/>
  <c r="AH17" i="131"/>
  <c r="AG17" i="131"/>
  <c r="AE17" i="131"/>
  <c r="AV16" i="131"/>
  <c r="AU16" i="131"/>
  <c r="AT16" i="131"/>
  <c r="AS16" i="131"/>
  <c r="AR16" i="131"/>
  <c r="AQ16" i="131"/>
  <c r="AP16" i="131"/>
  <c r="AO16" i="131"/>
  <c r="AN16" i="131"/>
  <c r="AM16" i="131"/>
  <c r="AL16" i="131"/>
  <c r="AK16" i="131"/>
  <c r="AJ16" i="131"/>
  <c r="AI16" i="131"/>
  <c r="AH16" i="131"/>
  <c r="AG16" i="131"/>
  <c r="AE16" i="131"/>
  <c r="AV15" i="131"/>
  <c r="AU15" i="131"/>
  <c r="AT15" i="131"/>
  <c r="AS15" i="131"/>
  <c r="AR15" i="131"/>
  <c r="AQ15" i="131"/>
  <c r="AP15" i="131"/>
  <c r="AO15" i="131"/>
  <c r="AN15" i="131"/>
  <c r="AM15" i="131"/>
  <c r="AL15" i="131"/>
  <c r="AK15" i="131"/>
  <c r="AJ15" i="131"/>
  <c r="AI15" i="131"/>
  <c r="AH15" i="131"/>
  <c r="AG15" i="131"/>
  <c r="AE15" i="131"/>
  <c r="AV14" i="131"/>
  <c r="AU14" i="131"/>
  <c r="AT14" i="131"/>
  <c r="AS14" i="131"/>
  <c r="AR14" i="131"/>
  <c r="AQ14" i="131"/>
  <c r="AP14" i="131"/>
  <c r="AO14" i="131"/>
  <c r="AN14" i="131"/>
  <c r="AM14" i="131"/>
  <c r="AL14" i="131"/>
  <c r="AK14" i="131"/>
  <c r="AJ14" i="131"/>
  <c r="AI14" i="131"/>
  <c r="AH14" i="131"/>
  <c r="AG14" i="131"/>
  <c r="AE14" i="131"/>
  <c r="AV13" i="131"/>
  <c r="AU13" i="131"/>
  <c r="AT13" i="131"/>
  <c r="AS13" i="131"/>
  <c r="AR13" i="131"/>
  <c r="AQ13" i="131"/>
  <c r="AP13" i="131"/>
  <c r="AO13" i="131"/>
  <c r="AN13" i="131"/>
  <c r="AM13" i="131"/>
  <c r="AL13" i="131"/>
  <c r="AK13" i="131"/>
  <c r="AJ13" i="131"/>
  <c r="AI13" i="131"/>
  <c r="AH13" i="131"/>
  <c r="AG13" i="131"/>
  <c r="AE13" i="131"/>
  <c r="AV12" i="131"/>
  <c r="AU12" i="131"/>
  <c r="AT12" i="131"/>
  <c r="AS12" i="131"/>
  <c r="AR12" i="131"/>
  <c r="AQ12" i="131"/>
  <c r="AP12" i="131"/>
  <c r="AO12" i="131"/>
  <c r="AN12" i="131"/>
  <c r="AM12" i="131"/>
  <c r="AL12" i="131"/>
  <c r="AK12" i="131"/>
  <c r="AJ12" i="131"/>
  <c r="AI12" i="131"/>
  <c r="AH12" i="131"/>
  <c r="AG12" i="131"/>
  <c r="AE12" i="131"/>
  <c r="AV11" i="131"/>
  <c r="AU11" i="131"/>
  <c r="AT11" i="131"/>
  <c r="AS11" i="131"/>
  <c r="AR11" i="131"/>
  <c r="AQ11" i="131"/>
  <c r="AP11" i="131"/>
  <c r="AO11" i="131"/>
  <c r="AN11" i="131"/>
  <c r="AM11" i="131"/>
  <c r="AL11" i="131"/>
  <c r="AK11" i="131"/>
  <c r="AJ11" i="131"/>
  <c r="AI11" i="131"/>
  <c r="AH11" i="131"/>
  <c r="AG11" i="131"/>
  <c r="AE11" i="131"/>
  <c r="AV10" i="131"/>
  <c r="AU10" i="131"/>
  <c r="AT10" i="131"/>
  <c r="AS10" i="131"/>
  <c r="AR10" i="131"/>
  <c r="AQ10" i="131"/>
  <c r="AP10" i="131"/>
  <c r="AO10" i="131"/>
  <c r="AN10" i="131"/>
  <c r="AM10" i="131"/>
  <c r="AL10" i="131"/>
  <c r="AK10" i="131"/>
  <c r="AJ10" i="131"/>
  <c r="AI10" i="131"/>
  <c r="AH10" i="131"/>
  <c r="AG10" i="131"/>
  <c r="AE10" i="131"/>
  <c r="AV9" i="131"/>
  <c r="AU9" i="131"/>
  <c r="AT9" i="131"/>
  <c r="AS9" i="131"/>
  <c r="AR9" i="131"/>
  <c r="AQ9" i="131"/>
  <c r="AP9" i="131"/>
  <c r="AO9" i="131"/>
  <c r="AN9" i="131"/>
  <c r="AM9" i="131"/>
  <c r="AL9" i="131"/>
  <c r="AK9" i="131"/>
  <c r="AJ9" i="131"/>
  <c r="AI9" i="131"/>
  <c r="AH9" i="131"/>
  <c r="AG9" i="131"/>
  <c r="AE9" i="131"/>
  <c r="AV8" i="131"/>
  <c r="AU8" i="131"/>
  <c r="AT8" i="131"/>
  <c r="AS8" i="131"/>
  <c r="AR8" i="131"/>
  <c r="AQ8" i="131"/>
  <c r="AP8" i="131"/>
  <c r="AO8" i="131"/>
  <c r="AN8" i="131"/>
  <c r="AM8" i="131"/>
  <c r="AL8" i="131"/>
  <c r="AK8" i="131"/>
  <c r="AJ8" i="131"/>
  <c r="AI8" i="131"/>
  <c r="AH8" i="131"/>
  <c r="AG8" i="131"/>
  <c r="AE8" i="131"/>
  <c r="AV7" i="131"/>
  <c r="AU7" i="131"/>
  <c r="AT7" i="131"/>
  <c r="AS7" i="131"/>
  <c r="AR7" i="131"/>
  <c r="AQ7" i="131"/>
  <c r="AP7" i="131"/>
  <c r="AO7" i="131"/>
  <c r="AN7" i="131"/>
  <c r="AM7" i="131"/>
  <c r="AL7" i="131"/>
  <c r="AK7" i="131"/>
  <c r="AJ7" i="131"/>
  <c r="AI7" i="131"/>
  <c r="AH7" i="131"/>
  <c r="AG7" i="131"/>
  <c r="AE7" i="131"/>
  <c r="AV6" i="131"/>
  <c r="AU6" i="131"/>
  <c r="AT6" i="131"/>
  <c r="AS6" i="131"/>
  <c r="AR6" i="131"/>
  <c r="AQ6" i="131"/>
  <c r="AP6" i="131"/>
  <c r="AO6" i="131"/>
  <c r="AN6" i="131"/>
  <c r="AM6" i="131"/>
  <c r="AL6" i="131"/>
  <c r="AK6" i="131"/>
  <c r="AJ6" i="131"/>
  <c r="AI6" i="131"/>
  <c r="AH6" i="131"/>
  <c r="AG6" i="131"/>
  <c r="AE6" i="131"/>
  <c r="D1" i="131"/>
  <c r="AF45" i="130"/>
  <c r="AF44" i="130"/>
  <c r="CB43" i="130"/>
  <c r="CA43" i="130"/>
  <c r="BZ43" i="130"/>
  <c r="BY43" i="130"/>
  <c r="BX43" i="130"/>
  <c r="BW43" i="130"/>
  <c r="BV43" i="130"/>
  <c r="BU43" i="130"/>
  <c r="BT43" i="130"/>
  <c r="BS43" i="130"/>
  <c r="BR43" i="130"/>
  <c r="BQ43" i="130"/>
  <c r="BP43" i="130"/>
  <c r="BO43" i="130"/>
  <c r="BN43" i="130"/>
  <c r="BM43" i="130"/>
  <c r="BL43" i="130"/>
  <c r="BK43" i="130"/>
  <c r="BJ43" i="130"/>
  <c r="BI43" i="130"/>
  <c r="BH43" i="130"/>
  <c r="BG43" i="130"/>
  <c r="BF43" i="130"/>
  <c r="BE43" i="130"/>
  <c r="BD43" i="130"/>
  <c r="BC43" i="130"/>
  <c r="BB43" i="130"/>
  <c r="BA43" i="130"/>
  <c r="AZ43" i="130"/>
  <c r="AY43" i="130"/>
  <c r="AX43" i="130"/>
  <c r="AF43" i="130"/>
  <c r="AF42" i="130"/>
  <c r="AF41" i="130"/>
  <c r="AF40" i="130"/>
  <c r="AV37" i="130"/>
  <c r="AU37" i="130"/>
  <c r="AT37" i="130"/>
  <c r="AS37" i="130"/>
  <c r="AR37" i="130"/>
  <c r="AQ37" i="130"/>
  <c r="AP37" i="130"/>
  <c r="AO37" i="130"/>
  <c r="AN37" i="130"/>
  <c r="AM37" i="130"/>
  <c r="AL37" i="130"/>
  <c r="AK37" i="130"/>
  <c r="AJ37" i="130"/>
  <c r="AI37" i="130"/>
  <c r="AH37" i="130"/>
  <c r="AG37" i="130"/>
  <c r="AE37" i="130"/>
  <c r="AV36" i="130"/>
  <c r="AU36" i="130"/>
  <c r="AT36" i="130"/>
  <c r="AS36" i="130"/>
  <c r="AR36" i="130"/>
  <c r="AQ36" i="130"/>
  <c r="AP36" i="130"/>
  <c r="AO36" i="130"/>
  <c r="AN36" i="130"/>
  <c r="AM36" i="130"/>
  <c r="AL36" i="130"/>
  <c r="AK36" i="130"/>
  <c r="AJ36" i="130"/>
  <c r="AI36" i="130"/>
  <c r="AH36" i="130"/>
  <c r="AG36" i="130"/>
  <c r="AE36" i="130"/>
  <c r="AV35" i="130"/>
  <c r="AU35" i="130"/>
  <c r="AT35" i="130"/>
  <c r="AS35" i="130"/>
  <c r="AR35" i="130"/>
  <c r="AQ35" i="130"/>
  <c r="AP35" i="130"/>
  <c r="AO35" i="130"/>
  <c r="AN35" i="130"/>
  <c r="AM35" i="130"/>
  <c r="AL35" i="130"/>
  <c r="AK35" i="130"/>
  <c r="AJ35" i="130"/>
  <c r="AI35" i="130"/>
  <c r="AH35" i="130"/>
  <c r="AG35" i="130"/>
  <c r="AE35" i="130"/>
  <c r="AV34" i="130"/>
  <c r="AU34" i="130"/>
  <c r="AT34" i="130"/>
  <c r="AS34" i="130"/>
  <c r="AR34" i="130"/>
  <c r="AQ34" i="130"/>
  <c r="AP34" i="130"/>
  <c r="AO34" i="130"/>
  <c r="AN34" i="130"/>
  <c r="AM34" i="130"/>
  <c r="AL34" i="130"/>
  <c r="AK34" i="130"/>
  <c r="AJ34" i="130"/>
  <c r="AI34" i="130"/>
  <c r="AH34" i="130"/>
  <c r="AG34" i="130"/>
  <c r="AE34" i="130"/>
  <c r="AV33" i="130"/>
  <c r="AU33" i="130"/>
  <c r="AT33" i="130"/>
  <c r="AS33" i="130"/>
  <c r="AR33" i="130"/>
  <c r="AQ33" i="130"/>
  <c r="AP33" i="130"/>
  <c r="AO33" i="130"/>
  <c r="AN33" i="130"/>
  <c r="AM33" i="130"/>
  <c r="AL33" i="130"/>
  <c r="AK33" i="130"/>
  <c r="AJ33" i="130"/>
  <c r="AI33" i="130"/>
  <c r="AH33" i="130"/>
  <c r="AG33" i="130"/>
  <c r="AE33" i="130"/>
  <c r="AV32" i="130"/>
  <c r="AU32" i="130"/>
  <c r="AT32" i="130"/>
  <c r="AS32" i="130"/>
  <c r="AR32" i="130"/>
  <c r="AQ32" i="130"/>
  <c r="AP32" i="130"/>
  <c r="AO32" i="130"/>
  <c r="AN32" i="130"/>
  <c r="AM32" i="130"/>
  <c r="AL32" i="130"/>
  <c r="AK32" i="130"/>
  <c r="AJ32" i="130"/>
  <c r="AI32" i="130"/>
  <c r="AH32" i="130"/>
  <c r="AG32" i="130"/>
  <c r="AE32" i="130"/>
  <c r="AV31" i="130"/>
  <c r="AU31" i="130"/>
  <c r="AT31" i="130"/>
  <c r="AS31" i="130"/>
  <c r="AR31" i="130"/>
  <c r="AQ31" i="130"/>
  <c r="AP31" i="130"/>
  <c r="AO31" i="130"/>
  <c r="AN31" i="130"/>
  <c r="AM31" i="130"/>
  <c r="AL31" i="130"/>
  <c r="AK31" i="130"/>
  <c r="AJ31" i="130"/>
  <c r="AI31" i="130"/>
  <c r="AH31" i="130"/>
  <c r="AG31" i="130"/>
  <c r="AE31" i="130"/>
  <c r="AV30" i="130"/>
  <c r="AU30" i="130"/>
  <c r="AT30" i="130"/>
  <c r="AS30" i="130"/>
  <c r="AR30" i="130"/>
  <c r="AQ30" i="130"/>
  <c r="AP30" i="130"/>
  <c r="AO30" i="130"/>
  <c r="AN30" i="130"/>
  <c r="AM30" i="130"/>
  <c r="AL30" i="130"/>
  <c r="AK30" i="130"/>
  <c r="AJ30" i="130"/>
  <c r="AI30" i="130"/>
  <c r="AH30" i="130"/>
  <c r="AG30" i="130"/>
  <c r="AE30" i="130"/>
  <c r="AV29" i="130"/>
  <c r="AU29" i="130"/>
  <c r="AT29" i="130"/>
  <c r="AS29" i="130"/>
  <c r="AR29" i="130"/>
  <c r="AQ29" i="130"/>
  <c r="AP29" i="130"/>
  <c r="AO29" i="130"/>
  <c r="AN29" i="130"/>
  <c r="AM29" i="130"/>
  <c r="AL29" i="130"/>
  <c r="AK29" i="130"/>
  <c r="AJ29" i="130"/>
  <c r="AI29" i="130"/>
  <c r="AH29" i="130"/>
  <c r="AG29" i="130"/>
  <c r="AE29" i="130"/>
  <c r="AV28" i="130"/>
  <c r="AU28" i="130"/>
  <c r="AT28" i="130"/>
  <c r="AS28" i="130"/>
  <c r="AR28" i="130"/>
  <c r="AQ28" i="130"/>
  <c r="AP28" i="130"/>
  <c r="AO28" i="130"/>
  <c r="AN28" i="130"/>
  <c r="AM28" i="130"/>
  <c r="AL28" i="130"/>
  <c r="AK28" i="130"/>
  <c r="AJ28" i="130"/>
  <c r="AI28" i="130"/>
  <c r="AH28" i="130"/>
  <c r="AG28" i="130"/>
  <c r="AE28" i="130"/>
  <c r="AV27" i="130"/>
  <c r="AU27" i="130"/>
  <c r="AT27" i="130"/>
  <c r="AS27" i="130"/>
  <c r="AR27" i="130"/>
  <c r="AQ27" i="130"/>
  <c r="AP27" i="130"/>
  <c r="AO27" i="130"/>
  <c r="AN27" i="130"/>
  <c r="AM27" i="130"/>
  <c r="AL27" i="130"/>
  <c r="AK27" i="130"/>
  <c r="AJ27" i="130"/>
  <c r="AI27" i="130"/>
  <c r="AH27" i="130"/>
  <c r="AG27" i="130"/>
  <c r="AE27" i="130"/>
  <c r="AV26" i="130"/>
  <c r="AU26" i="130"/>
  <c r="AT26" i="130"/>
  <c r="AS26" i="130"/>
  <c r="AR26" i="130"/>
  <c r="AQ26" i="130"/>
  <c r="AP26" i="130"/>
  <c r="AO26" i="130"/>
  <c r="AN26" i="130"/>
  <c r="AM26" i="130"/>
  <c r="AL26" i="130"/>
  <c r="AK26" i="130"/>
  <c r="AJ26" i="130"/>
  <c r="AI26" i="130"/>
  <c r="AH26" i="130"/>
  <c r="AG26" i="130"/>
  <c r="AE26" i="130"/>
  <c r="AV25" i="130"/>
  <c r="AU25" i="130"/>
  <c r="AT25" i="130"/>
  <c r="AS25" i="130"/>
  <c r="AR25" i="130"/>
  <c r="AQ25" i="130"/>
  <c r="AP25" i="130"/>
  <c r="AO25" i="130"/>
  <c r="AN25" i="130"/>
  <c r="AM25" i="130"/>
  <c r="AL25" i="130"/>
  <c r="AK25" i="130"/>
  <c r="AJ25" i="130"/>
  <c r="AI25" i="130"/>
  <c r="AH25" i="130"/>
  <c r="AG25" i="130"/>
  <c r="AE25" i="130"/>
  <c r="AV24" i="130"/>
  <c r="AU24" i="130"/>
  <c r="AT24" i="130"/>
  <c r="AS24" i="130"/>
  <c r="AR24" i="130"/>
  <c r="AQ24" i="130"/>
  <c r="AP24" i="130"/>
  <c r="AO24" i="130"/>
  <c r="AN24" i="130"/>
  <c r="AM24" i="130"/>
  <c r="AL24" i="130"/>
  <c r="AK24" i="130"/>
  <c r="AJ24" i="130"/>
  <c r="AI24" i="130"/>
  <c r="AH24" i="130"/>
  <c r="AG24" i="130"/>
  <c r="AE24" i="130"/>
  <c r="AV23" i="130"/>
  <c r="AU23" i="130"/>
  <c r="AT23" i="130"/>
  <c r="AS23" i="130"/>
  <c r="AR23" i="130"/>
  <c r="AQ23" i="130"/>
  <c r="AP23" i="130"/>
  <c r="AO23" i="130"/>
  <c r="AN23" i="130"/>
  <c r="AM23" i="130"/>
  <c r="AL23" i="130"/>
  <c r="AK23" i="130"/>
  <c r="AJ23" i="130"/>
  <c r="AI23" i="130"/>
  <c r="AH23" i="130"/>
  <c r="AG23" i="130"/>
  <c r="AE23" i="130"/>
  <c r="AV22" i="130"/>
  <c r="AU22" i="130"/>
  <c r="AT22" i="130"/>
  <c r="AS22" i="130"/>
  <c r="AR22" i="130"/>
  <c r="AQ22" i="130"/>
  <c r="AP22" i="130"/>
  <c r="AO22" i="130"/>
  <c r="AN22" i="130"/>
  <c r="AM22" i="130"/>
  <c r="AL22" i="130"/>
  <c r="AK22" i="130"/>
  <c r="AJ22" i="130"/>
  <c r="AI22" i="130"/>
  <c r="AH22" i="130"/>
  <c r="AG22" i="130"/>
  <c r="AE22" i="130"/>
  <c r="AV21" i="130"/>
  <c r="AU21" i="130"/>
  <c r="AT21" i="130"/>
  <c r="AS21" i="130"/>
  <c r="AR21" i="130"/>
  <c r="AQ21" i="130"/>
  <c r="AP21" i="130"/>
  <c r="AO21" i="130"/>
  <c r="AN21" i="130"/>
  <c r="AM21" i="130"/>
  <c r="AL21" i="130"/>
  <c r="AK21" i="130"/>
  <c r="AJ21" i="130"/>
  <c r="AI21" i="130"/>
  <c r="AH21" i="130"/>
  <c r="AG21" i="130"/>
  <c r="AE21" i="130"/>
  <c r="AV20" i="130"/>
  <c r="AU20" i="130"/>
  <c r="AT20" i="130"/>
  <c r="AS20" i="130"/>
  <c r="AR20" i="130"/>
  <c r="AQ20" i="130"/>
  <c r="AP20" i="130"/>
  <c r="AO20" i="130"/>
  <c r="AN20" i="130"/>
  <c r="AM20" i="130"/>
  <c r="AL20" i="130"/>
  <c r="AK20" i="130"/>
  <c r="AJ20" i="130"/>
  <c r="AI20" i="130"/>
  <c r="AH20" i="130"/>
  <c r="AG20" i="130"/>
  <c r="AE20" i="130"/>
  <c r="AV19" i="130"/>
  <c r="AU19" i="130"/>
  <c r="AT19" i="130"/>
  <c r="AS19" i="130"/>
  <c r="AR19" i="130"/>
  <c r="AQ19" i="130"/>
  <c r="AP19" i="130"/>
  <c r="AO19" i="130"/>
  <c r="AN19" i="130"/>
  <c r="AM19" i="130"/>
  <c r="AL19" i="130"/>
  <c r="AK19" i="130"/>
  <c r="AJ19" i="130"/>
  <c r="AI19" i="130"/>
  <c r="AH19" i="130"/>
  <c r="AG19" i="130"/>
  <c r="AE19" i="130"/>
  <c r="AV18" i="130"/>
  <c r="AU18" i="130"/>
  <c r="AT18" i="130"/>
  <c r="AS18" i="130"/>
  <c r="AR18" i="130"/>
  <c r="AQ18" i="130"/>
  <c r="AP18" i="130"/>
  <c r="AO18" i="130"/>
  <c r="AN18" i="130"/>
  <c r="AM18" i="130"/>
  <c r="AL18" i="130"/>
  <c r="AK18" i="130"/>
  <c r="AJ18" i="130"/>
  <c r="AI18" i="130"/>
  <c r="AH18" i="130"/>
  <c r="AG18" i="130"/>
  <c r="AE18" i="130"/>
  <c r="AV17" i="130"/>
  <c r="AU17" i="130"/>
  <c r="AT17" i="130"/>
  <c r="AS17" i="130"/>
  <c r="AR17" i="130"/>
  <c r="AQ17" i="130"/>
  <c r="AP17" i="130"/>
  <c r="AO17" i="130"/>
  <c r="AN17" i="130"/>
  <c r="AM17" i="130"/>
  <c r="AL17" i="130"/>
  <c r="AK17" i="130"/>
  <c r="AJ17" i="130"/>
  <c r="AI17" i="130"/>
  <c r="AH17" i="130"/>
  <c r="AG17" i="130"/>
  <c r="AE17" i="130"/>
  <c r="AV16" i="130"/>
  <c r="AU16" i="130"/>
  <c r="AT16" i="130"/>
  <c r="AS16" i="130"/>
  <c r="AR16" i="130"/>
  <c r="AQ16" i="130"/>
  <c r="AP16" i="130"/>
  <c r="AO16" i="130"/>
  <c r="AN16" i="130"/>
  <c r="AM16" i="130"/>
  <c r="AL16" i="130"/>
  <c r="AK16" i="130"/>
  <c r="AJ16" i="130"/>
  <c r="AI16" i="130"/>
  <c r="AH16" i="130"/>
  <c r="AG16" i="130"/>
  <c r="AE16" i="130"/>
  <c r="AV15" i="130"/>
  <c r="AU15" i="130"/>
  <c r="AT15" i="130"/>
  <c r="AS15" i="130"/>
  <c r="AR15" i="130"/>
  <c r="AQ15" i="130"/>
  <c r="AP15" i="130"/>
  <c r="AO15" i="130"/>
  <c r="AN15" i="130"/>
  <c r="AM15" i="130"/>
  <c r="AL15" i="130"/>
  <c r="AK15" i="130"/>
  <c r="AJ15" i="130"/>
  <c r="AI15" i="130"/>
  <c r="AH15" i="130"/>
  <c r="AG15" i="130"/>
  <c r="AE15" i="130"/>
  <c r="AV14" i="130"/>
  <c r="AU14" i="130"/>
  <c r="AT14" i="130"/>
  <c r="AS14" i="130"/>
  <c r="AR14" i="130"/>
  <c r="AQ14" i="130"/>
  <c r="AP14" i="130"/>
  <c r="AO14" i="130"/>
  <c r="AN14" i="130"/>
  <c r="AM14" i="130"/>
  <c r="AL14" i="130"/>
  <c r="AK14" i="130"/>
  <c r="AJ14" i="130"/>
  <c r="AI14" i="130"/>
  <c r="AH14" i="130"/>
  <c r="AG14" i="130"/>
  <c r="AE14" i="130"/>
  <c r="AV13" i="130"/>
  <c r="AU13" i="130"/>
  <c r="AT13" i="130"/>
  <c r="AS13" i="130"/>
  <c r="AR13" i="130"/>
  <c r="AQ13" i="130"/>
  <c r="AP13" i="130"/>
  <c r="AO13" i="130"/>
  <c r="AN13" i="130"/>
  <c r="AM13" i="130"/>
  <c r="AL13" i="130"/>
  <c r="AK13" i="130"/>
  <c r="AJ13" i="130"/>
  <c r="AI13" i="130"/>
  <c r="AH13" i="130"/>
  <c r="AG13" i="130"/>
  <c r="AE13" i="130"/>
  <c r="AV12" i="130"/>
  <c r="AU12" i="130"/>
  <c r="AT12" i="130"/>
  <c r="AS12" i="130"/>
  <c r="AR12" i="130"/>
  <c r="AQ12" i="130"/>
  <c r="AP12" i="130"/>
  <c r="AO12" i="130"/>
  <c r="AN12" i="130"/>
  <c r="AM12" i="130"/>
  <c r="AL12" i="130"/>
  <c r="AK12" i="130"/>
  <c r="AJ12" i="130"/>
  <c r="AI12" i="130"/>
  <c r="AH12" i="130"/>
  <c r="AG12" i="130"/>
  <c r="AE12" i="130"/>
  <c r="AV11" i="130"/>
  <c r="AU11" i="130"/>
  <c r="AT11" i="130"/>
  <c r="AS11" i="130"/>
  <c r="AR11" i="130"/>
  <c r="AQ11" i="130"/>
  <c r="AP11" i="130"/>
  <c r="AO11" i="130"/>
  <c r="AN11" i="130"/>
  <c r="AM11" i="130"/>
  <c r="AL11" i="130"/>
  <c r="AK11" i="130"/>
  <c r="AJ11" i="130"/>
  <c r="AI11" i="130"/>
  <c r="AH11" i="130"/>
  <c r="AG11" i="130"/>
  <c r="AE11" i="130"/>
  <c r="AV10" i="130"/>
  <c r="AU10" i="130"/>
  <c r="AT10" i="130"/>
  <c r="AS10" i="130"/>
  <c r="AR10" i="130"/>
  <c r="AQ10" i="130"/>
  <c r="AP10" i="130"/>
  <c r="AO10" i="130"/>
  <c r="AN10" i="130"/>
  <c r="AM10" i="130"/>
  <c r="AL10" i="130"/>
  <c r="AK10" i="130"/>
  <c r="AJ10" i="130"/>
  <c r="AI10" i="130"/>
  <c r="AH10" i="130"/>
  <c r="AG10" i="130"/>
  <c r="AE10" i="130"/>
  <c r="AV9" i="130"/>
  <c r="AU9" i="130"/>
  <c r="AT9" i="130"/>
  <c r="AS9" i="130"/>
  <c r="AR9" i="130"/>
  <c r="AQ9" i="130"/>
  <c r="AP9" i="130"/>
  <c r="AO9" i="130"/>
  <c r="AN9" i="130"/>
  <c r="AM9" i="130"/>
  <c r="AL9" i="130"/>
  <c r="AK9" i="130"/>
  <c r="AJ9" i="130"/>
  <c r="AI9" i="130"/>
  <c r="AH9" i="130"/>
  <c r="AG9" i="130"/>
  <c r="AE9" i="130"/>
  <c r="AV8" i="130"/>
  <c r="AU8" i="130"/>
  <c r="AT8" i="130"/>
  <c r="AS8" i="130"/>
  <c r="AR8" i="130"/>
  <c r="AQ8" i="130"/>
  <c r="AP8" i="130"/>
  <c r="AO8" i="130"/>
  <c r="AN8" i="130"/>
  <c r="AM8" i="130"/>
  <c r="AL8" i="130"/>
  <c r="AK8" i="130"/>
  <c r="AJ8" i="130"/>
  <c r="AI8" i="130"/>
  <c r="AH8" i="130"/>
  <c r="AG8" i="130"/>
  <c r="AE8" i="130"/>
  <c r="AV7" i="130"/>
  <c r="AU7" i="130"/>
  <c r="AT7" i="130"/>
  <c r="AS7" i="130"/>
  <c r="AR7" i="130"/>
  <c r="AQ7" i="130"/>
  <c r="AP7" i="130"/>
  <c r="AO7" i="130"/>
  <c r="AN7" i="130"/>
  <c r="AM7" i="130"/>
  <c r="AL7" i="130"/>
  <c r="AK7" i="130"/>
  <c r="AJ7" i="130"/>
  <c r="AI7" i="130"/>
  <c r="AH7" i="130"/>
  <c r="AG7" i="130"/>
  <c r="AE7" i="130"/>
  <c r="AV6" i="130"/>
  <c r="AU6" i="130"/>
  <c r="AT6" i="130"/>
  <c r="AS6" i="130"/>
  <c r="AR6" i="130"/>
  <c r="AQ6" i="130"/>
  <c r="AP6" i="130"/>
  <c r="AO6" i="130"/>
  <c r="AN6" i="130"/>
  <c r="AM6" i="130"/>
  <c r="AL6" i="130"/>
  <c r="AK6" i="130"/>
  <c r="AJ6" i="130"/>
  <c r="AI6" i="130"/>
  <c r="AH6" i="130"/>
  <c r="AG6" i="130"/>
  <c r="AE6" i="130"/>
  <c r="D1" i="130"/>
  <c r="AG7" i="89"/>
  <c r="AH7" i="89"/>
  <c r="AI7" i="89"/>
  <c r="AJ7" i="89"/>
  <c r="AK7" i="89"/>
  <c r="AL7" i="89"/>
  <c r="AM7" i="89"/>
  <c r="AN7" i="89"/>
  <c r="AO7" i="89"/>
  <c r="AP7" i="89"/>
  <c r="AQ7" i="89"/>
  <c r="AR7" i="89"/>
  <c r="AS7" i="89"/>
  <c r="AT7" i="89"/>
  <c r="AU7" i="89"/>
  <c r="AV7" i="89"/>
  <c r="AG8" i="89"/>
  <c r="AH8" i="89"/>
  <c r="AI8" i="89"/>
  <c r="AJ8" i="89"/>
  <c r="AK8" i="89"/>
  <c r="AL8" i="89"/>
  <c r="AM8" i="89"/>
  <c r="AN8" i="89"/>
  <c r="AO8" i="89"/>
  <c r="AP8" i="89"/>
  <c r="AQ8" i="89"/>
  <c r="AR8" i="89"/>
  <c r="AS8" i="89"/>
  <c r="AT8" i="89"/>
  <c r="AU8" i="89"/>
  <c r="AV8" i="89"/>
  <c r="AG9" i="89"/>
  <c r="AH9" i="89"/>
  <c r="AI9" i="89"/>
  <c r="AJ9" i="89"/>
  <c r="AK9" i="89"/>
  <c r="AL9" i="89"/>
  <c r="AM9" i="89"/>
  <c r="AN9" i="89"/>
  <c r="AO9" i="89"/>
  <c r="AP9" i="89"/>
  <c r="AQ9" i="89"/>
  <c r="AR9" i="89"/>
  <c r="AS9" i="89"/>
  <c r="AT9" i="89"/>
  <c r="AU9" i="89"/>
  <c r="AV9" i="89"/>
  <c r="AG10" i="89"/>
  <c r="AH10" i="89"/>
  <c r="AI10" i="89"/>
  <c r="AJ10" i="89"/>
  <c r="AK10" i="89"/>
  <c r="AL10" i="89"/>
  <c r="AM10" i="89"/>
  <c r="AN10" i="89"/>
  <c r="AO10" i="89"/>
  <c r="AP10" i="89"/>
  <c r="AQ10" i="89"/>
  <c r="AR10" i="89"/>
  <c r="AS10" i="89"/>
  <c r="AT10" i="89"/>
  <c r="AU10" i="89"/>
  <c r="AV10" i="89"/>
  <c r="AG11" i="89"/>
  <c r="AH11" i="89"/>
  <c r="AI11" i="89"/>
  <c r="AJ11" i="89"/>
  <c r="AK11" i="89"/>
  <c r="AL11" i="89"/>
  <c r="AM11" i="89"/>
  <c r="AN11" i="89"/>
  <c r="AO11" i="89"/>
  <c r="AP11" i="89"/>
  <c r="AQ11" i="89"/>
  <c r="AR11" i="89"/>
  <c r="AS11" i="89"/>
  <c r="AT11" i="89"/>
  <c r="AU11" i="89"/>
  <c r="AV11" i="89"/>
  <c r="AG12" i="89"/>
  <c r="AH12" i="89"/>
  <c r="AI12" i="89"/>
  <c r="AJ12" i="89"/>
  <c r="AK12" i="89"/>
  <c r="AL12" i="89"/>
  <c r="AM12" i="89"/>
  <c r="AN12" i="89"/>
  <c r="AO12" i="89"/>
  <c r="AP12" i="89"/>
  <c r="AQ12" i="89"/>
  <c r="AR12" i="89"/>
  <c r="AS12" i="89"/>
  <c r="AT12" i="89"/>
  <c r="AU12" i="89"/>
  <c r="AV12" i="89"/>
  <c r="AG13" i="89"/>
  <c r="AH13" i="89"/>
  <c r="AI13" i="89"/>
  <c r="AJ13" i="89"/>
  <c r="AK13" i="89"/>
  <c r="AL13" i="89"/>
  <c r="AM13" i="89"/>
  <c r="AN13" i="89"/>
  <c r="AO13" i="89"/>
  <c r="AP13" i="89"/>
  <c r="AQ13" i="89"/>
  <c r="AR13" i="89"/>
  <c r="AS13" i="89"/>
  <c r="AT13" i="89"/>
  <c r="AU13" i="89"/>
  <c r="AV13" i="89"/>
  <c r="AG14" i="89"/>
  <c r="AH14" i="89"/>
  <c r="AI14" i="89"/>
  <c r="AJ14" i="89"/>
  <c r="AK14" i="89"/>
  <c r="AL14" i="89"/>
  <c r="AM14" i="89"/>
  <c r="AN14" i="89"/>
  <c r="AO14" i="89"/>
  <c r="AP14" i="89"/>
  <c r="AQ14" i="89"/>
  <c r="AR14" i="89"/>
  <c r="AS14" i="89"/>
  <c r="AT14" i="89"/>
  <c r="AU14" i="89"/>
  <c r="AV14" i="89"/>
  <c r="AG15" i="89"/>
  <c r="AH15" i="89"/>
  <c r="AI15" i="89"/>
  <c r="AJ15" i="89"/>
  <c r="AK15" i="89"/>
  <c r="AL15" i="89"/>
  <c r="AM15" i="89"/>
  <c r="AN15" i="89"/>
  <c r="AO15" i="89"/>
  <c r="AP15" i="89"/>
  <c r="AQ15" i="89"/>
  <c r="AR15" i="89"/>
  <c r="AS15" i="89"/>
  <c r="AT15" i="89"/>
  <c r="AU15" i="89"/>
  <c r="AV15" i="89"/>
  <c r="AG16" i="89"/>
  <c r="AH16" i="89"/>
  <c r="AI16" i="89"/>
  <c r="AJ16" i="89"/>
  <c r="AK16" i="89"/>
  <c r="AL16" i="89"/>
  <c r="AM16" i="89"/>
  <c r="AN16" i="89"/>
  <c r="AO16" i="89"/>
  <c r="AP16" i="89"/>
  <c r="AQ16" i="89"/>
  <c r="AR16" i="89"/>
  <c r="AS16" i="89"/>
  <c r="AT16" i="89"/>
  <c r="AU16" i="89"/>
  <c r="AV16" i="89"/>
  <c r="AG17" i="89"/>
  <c r="AH17" i="89"/>
  <c r="AI17" i="89"/>
  <c r="AJ17" i="89"/>
  <c r="AK17" i="89"/>
  <c r="AL17" i="89"/>
  <c r="AM17" i="89"/>
  <c r="AN17" i="89"/>
  <c r="AO17" i="89"/>
  <c r="AP17" i="89"/>
  <c r="AQ17" i="89"/>
  <c r="AR17" i="89"/>
  <c r="AS17" i="89"/>
  <c r="AT17" i="89"/>
  <c r="AU17" i="89"/>
  <c r="AV17" i="89"/>
  <c r="AG18" i="89"/>
  <c r="AH18" i="89"/>
  <c r="AI18" i="89"/>
  <c r="AJ18" i="89"/>
  <c r="AK18" i="89"/>
  <c r="AL18" i="89"/>
  <c r="AM18" i="89"/>
  <c r="AN18" i="89"/>
  <c r="AO18" i="89"/>
  <c r="AP18" i="89"/>
  <c r="AQ18" i="89"/>
  <c r="AR18" i="89"/>
  <c r="AS18" i="89"/>
  <c r="AT18" i="89"/>
  <c r="AU18" i="89"/>
  <c r="AV18" i="89"/>
  <c r="AG19" i="89"/>
  <c r="AH19" i="89"/>
  <c r="AI19" i="89"/>
  <c r="AJ19" i="89"/>
  <c r="AK19" i="89"/>
  <c r="AL19" i="89"/>
  <c r="AM19" i="89"/>
  <c r="AN19" i="89"/>
  <c r="AO19" i="89"/>
  <c r="AP19" i="89"/>
  <c r="AQ19" i="89"/>
  <c r="AR19" i="89"/>
  <c r="AS19" i="89"/>
  <c r="AT19" i="89"/>
  <c r="AU19" i="89"/>
  <c r="AV19" i="89"/>
  <c r="AG20" i="89"/>
  <c r="AH20" i="89"/>
  <c r="AI20" i="89"/>
  <c r="AJ20" i="89"/>
  <c r="AK20" i="89"/>
  <c r="AL20" i="89"/>
  <c r="AM20" i="89"/>
  <c r="AN20" i="89"/>
  <c r="AO20" i="89"/>
  <c r="AP20" i="89"/>
  <c r="AQ20" i="89"/>
  <c r="AR20" i="89"/>
  <c r="AS20" i="89"/>
  <c r="AT20" i="89"/>
  <c r="AU20" i="89"/>
  <c r="AV20" i="89"/>
  <c r="AG21" i="89"/>
  <c r="AH21" i="89"/>
  <c r="AI21" i="89"/>
  <c r="AJ21" i="89"/>
  <c r="AK21" i="89"/>
  <c r="AL21" i="89"/>
  <c r="AM21" i="89"/>
  <c r="AN21" i="89"/>
  <c r="AO21" i="89"/>
  <c r="AP21" i="89"/>
  <c r="AQ21" i="89"/>
  <c r="AR21" i="89"/>
  <c r="AS21" i="89"/>
  <c r="AT21" i="89"/>
  <c r="AU21" i="89"/>
  <c r="AV21" i="89"/>
  <c r="AG22" i="89"/>
  <c r="AH22" i="89"/>
  <c r="AI22" i="89"/>
  <c r="AJ22" i="89"/>
  <c r="AK22" i="89"/>
  <c r="AL22" i="89"/>
  <c r="AM22" i="89"/>
  <c r="AN22" i="89"/>
  <c r="AO22" i="89"/>
  <c r="AP22" i="89"/>
  <c r="AQ22" i="89"/>
  <c r="AR22" i="89"/>
  <c r="AS22" i="89"/>
  <c r="AT22" i="89"/>
  <c r="AU22" i="89"/>
  <c r="AV22" i="89"/>
  <c r="AG23" i="89"/>
  <c r="AH23" i="89"/>
  <c r="AI23" i="89"/>
  <c r="AJ23" i="89"/>
  <c r="AK23" i="89"/>
  <c r="AL23" i="89"/>
  <c r="AM23" i="89"/>
  <c r="AN23" i="89"/>
  <c r="AO23" i="89"/>
  <c r="AP23" i="89"/>
  <c r="AQ23" i="89"/>
  <c r="AR23" i="89"/>
  <c r="AS23" i="89"/>
  <c r="AT23" i="89"/>
  <c r="AU23" i="89"/>
  <c r="AV23" i="89"/>
  <c r="AG24" i="89"/>
  <c r="AH24" i="89"/>
  <c r="AI24" i="89"/>
  <c r="AJ24" i="89"/>
  <c r="AK24" i="89"/>
  <c r="AL24" i="89"/>
  <c r="AM24" i="89"/>
  <c r="AN24" i="89"/>
  <c r="AO24" i="89"/>
  <c r="AP24" i="89"/>
  <c r="AQ24" i="89"/>
  <c r="AR24" i="89"/>
  <c r="AS24" i="89"/>
  <c r="AT24" i="89"/>
  <c r="AU24" i="89"/>
  <c r="AV24" i="89"/>
  <c r="AG25" i="89"/>
  <c r="AH25" i="89"/>
  <c r="AI25" i="89"/>
  <c r="AJ25" i="89"/>
  <c r="AK25" i="89"/>
  <c r="AL25" i="89"/>
  <c r="AM25" i="89"/>
  <c r="AN25" i="89"/>
  <c r="AO25" i="89"/>
  <c r="AP25" i="89"/>
  <c r="AQ25" i="89"/>
  <c r="AR25" i="89"/>
  <c r="AS25" i="89"/>
  <c r="AT25" i="89"/>
  <c r="AU25" i="89"/>
  <c r="AV25" i="89"/>
  <c r="AG26" i="89"/>
  <c r="AH26" i="89"/>
  <c r="AI26" i="89"/>
  <c r="AJ26" i="89"/>
  <c r="AK26" i="89"/>
  <c r="AL26" i="89"/>
  <c r="AM26" i="89"/>
  <c r="AN26" i="89"/>
  <c r="AO26" i="89"/>
  <c r="AP26" i="89"/>
  <c r="AQ26" i="89"/>
  <c r="AR26" i="89"/>
  <c r="AS26" i="89"/>
  <c r="AT26" i="89"/>
  <c r="AU26" i="89"/>
  <c r="AV26" i="89"/>
  <c r="AG27" i="89"/>
  <c r="AH27" i="89"/>
  <c r="AI27" i="89"/>
  <c r="AJ27" i="89"/>
  <c r="AK27" i="89"/>
  <c r="AL27" i="89"/>
  <c r="AM27" i="89"/>
  <c r="AN27" i="89"/>
  <c r="AO27" i="89"/>
  <c r="AP27" i="89"/>
  <c r="AQ27" i="89"/>
  <c r="AR27" i="89"/>
  <c r="AS27" i="89"/>
  <c r="AT27" i="89"/>
  <c r="AU27" i="89"/>
  <c r="AV27" i="89"/>
  <c r="AG28" i="89"/>
  <c r="AH28" i="89"/>
  <c r="AI28" i="89"/>
  <c r="AJ28" i="89"/>
  <c r="AK28" i="89"/>
  <c r="AL28" i="89"/>
  <c r="AM28" i="89"/>
  <c r="AN28" i="89"/>
  <c r="AO28" i="89"/>
  <c r="AP28" i="89"/>
  <c r="AQ28" i="89"/>
  <c r="AR28" i="89"/>
  <c r="AS28" i="89"/>
  <c r="AT28" i="89"/>
  <c r="AU28" i="89"/>
  <c r="AV28" i="89"/>
  <c r="AG29" i="89"/>
  <c r="AH29" i="89"/>
  <c r="AI29" i="89"/>
  <c r="AJ29" i="89"/>
  <c r="AK29" i="89"/>
  <c r="AL29" i="89"/>
  <c r="AM29" i="89"/>
  <c r="AN29" i="89"/>
  <c r="AO29" i="89"/>
  <c r="AP29" i="89"/>
  <c r="AQ29" i="89"/>
  <c r="AR29" i="89"/>
  <c r="AS29" i="89"/>
  <c r="AT29" i="89"/>
  <c r="AU29" i="89"/>
  <c r="AV29" i="89"/>
  <c r="AG30" i="89"/>
  <c r="AH30" i="89"/>
  <c r="AI30" i="89"/>
  <c r="AJ30" i="89"/>
  <c r="AK30" i="89"/>
  <c r="AL30" i="89"/>
  <c r="AM30" i="89"/>
  <c r="AN30" i="89"/>
  <c r="AO30" i="89"/>
  <c r="AP30" i="89"/>
  <c r="AQ30" i="89"/>
  <c r="AR30" i="89"/>
  <c r="AS30" i="89"/>
  <c r="AT30" i="89"/>
  <c r="AU30" i="89"/>
  <c r="AV30" i="89"/>
  <c r="AG31" i="89"/>
  <c r="AH31" i="89"/>
  <c r="AI31" i="89"/>
  <c r="AJ31" i="89"/>
  <c r="AK31" i="89"/>
  <c r="AL31" i="89"/>
  <c r="AM31" i="89"/>
  <c r="AN31" i="89"/>
  <c r="AO31" i="89"/>
  <c r="AP31" i="89"/>
  <c r="AQ31" i="89"/>
  <c r="AR31" i="89"/>
  <c r="AS31" i="89"/>
  <c r="AT31" i="89"/>
  <c r="AU31" i="89"/>
  <c r="AV31" i="89"/>
  <c r="AG7" i="129"/>
  <c r="AH7" i="129"/>
  <c r="AI7" i="129"/>
  <c r="AJ7" i="129"/>
  <c r="AK7" i="129"/>
  <c r="AL7" i="129"/>
  <c r="AM7" i="129"/>
  <c r="AN7" i="129"/>
  <c r="AO7" i="129"/>
  <c r="AP7" i="129"/>
  <c r="AQ7" i="129"/>
  <c r="AR7" i="129"/>
  <c r="AS7" i="129"/>
  <c r="AT7" i="129"/>
  <c r="AU7" i="129"/>
  <c r="AV7" i="129"/>
  <c r="AG8" i="129"/>
  <c r="AH8" i="129"/>
  <c r="AI8" i="129"/>
  <c r="AJ8" i="129"/>
  <c r="AK8" i="129"/>
  <c r="AL8" i="129"/>
  <c r="AM8" i="129"/>
  <c r="AN8" i="129"/>
  <c r="AO8" i="129"/>
  <c r="AP8" i="129"/>
  <c r="AQ8" i="129"/>
  <c r="AR8" i="129"/>
  <c r="AS8" i="129"/>
  <c r="AT8" i="129"/>
  <c r="AU8" i="129"/>
  <c r="AV8" i="129"/>
  <c r="AG9" i="129"/>
  <c r="AH9" i="129"/>
  <c r="AI9" i="129"/>
  <c r="AJ9" i="129"/>
  <c r="AK9" i="129"/>
  <c r="AL9" i="129"/>
  <c r="AM9" i="129"/>
  <c r="AN9" i="129"/>
  <c r="AO9" i="129"/>
  <c r="AP9" i="129"/>
  <c r="AQ9" i="129"/>
  <c r="AR9" i="129"/>
  <c r="AS9" i="129"/>
  <c r="AT9" i="129"/>
  <c r="AU9" i="129"/>
  <c r="AV9" i="129"/>
  <c r="AG10" i="129"/>
  <c r="AH10" i="129"/>
  <c r="AI10" i="129"/>
  <c r="AJ10" i="129"/>
  <c r="AK10" i="129"/>
  <c r="AL10" i="129"/>
  <c r="AM10" i="129"/>
  <c r="AN10" i="129"/>
  <c r="AO10" i="129"/>
  <c r="AP10" i="129"/>
  <c r="AQ10" i="129"/>
  <c r="AR10" i="129"/>
  <c r="AS10" i="129"/>
  <c r="AT10" i="129"/>
  <c r="AU10" i="129"/>
  <c r="AV10" i="129"/>
  <c r="AG11" i="129"/>
  <c r="AH11" i="129"/>
  <c r="AI11" i="129"/>
  <c r="AJ11" i="129"/>
  <c r="AK11" i="129"/>
  <c r="AL11" i="129"/>
  <c r="AM11" i="129"/>
  <c r="AN11" i="129"/>
  <c r="AO11" i="129"/>
  <c r="AP11" i="129"/>
  <c r="AQ11" i="129"/>
  <c r="AR11" i="129"/>
  <c r="AS11" i="129"/>
  <c r="AT11" i="129"/>
  <c r="AU11" i="129"/>
  <c r="AV11" i="129"/>
  <c r="AG12" i="129"/>
  <c r="AH12" i="129"/>
  <c r="AI12" i="129"/>
  <c r="AJ12" i="129"/>
  <c r="AK12" i="129"/>
  <c r="AL12" i="129"/>
  <c r="AM12" i="129"/>
  <c r="AN12" i="129"/>
  <c r="AO12" i="129"/>
  <c r="AP12" i="129"/>
  <c r="AQ12" i="129"/>
  <c r="AR12" i="129"/>
  <c r="AS12" i="129"/>
  <c r="AT12" i="129"/>
  <c r="AU12" i="129"/>
  <c r="AV12" i="129"/>
  <c r="AG13" i="129"/>
  <c r="AH13" i="129"/>
  <c r="AI13" i="129"/>
  <c r="AJ13" i="129"/>
  <c r="AK13" i="129"/>
  <c r="AL13" i="129"/>
  <c r="AM13" i="129"/>
  <c r="AN13" i="129"/>
  <c r="AO13" i="129"/>
  <c r="AP13" i="129"/>
  <c r="AQ13" i="129"/>
  <c r="AR13" i="129"/>
  <c r="AS13" i="129"/>
  <c r="AT13" i="129"/>
  <c r="AU13" i="129"/>
  <c r="AV13" i="129"/>
  <c r="AG14" i="129"/>
  <c r="AH14" i="129"/>
  <c r="AI14" i="129"/>
  <c r="AJ14" i="129"/>
  <c r="AK14" i="129"/>
  <c r="AL14" i="129"/>
  <c r="AM14" i="129"/>
  <c r="AN14" i="129"/>
  <c r="AO14" i="129"/>
  <c r="AP14" i="129"/>
  <c r="AQ14" i="129"/>
  <c r="AR14" i="129"/>
  <c r="AS14" i="129"/>
  <c r="AT14" i="129"/>
  <c r="AU14" i="129"/>
  <c r="AV14" i="129"/>
  <c r="AG15" i="129"/>
  <c r="AH15" i="129"/>
  <c r="AI15" i="129"/>
  <c r="AJ15" i="129"/>
  <c r="AK15" i="129"/>
  <c r="AL15" i="129"/>
  <c r="AM15" i="129"/>
  <c r="AN15" i="129"/>
  <c r="AO15" i="129"/>
  <c r="AP15" i="129"/>
  <c r="AQ15" i="129"/>
  <c r="AR15" i="129"/>
  <c r="AS15" i="129"/>
  <c r="AT15" i="129"/>
  <c r="AU15" i="129"/>
  <c r="AV15" i="129"/>
  <c r="AG16" i="129"/>
  <c r="AH16" i="129"/>
  <c r="AI16" i="129"/>
  <c r="AJ16" i="129"/>
  <c r="AK16" i="129"/>
  <c r="AL16" i="129"/>
  <c r="AM16" i="129"/>
  <c r="AN16" i="129"/>
  <c r="AO16" i="129"/>
  <c r="AP16" i="129"/>
  <c r="AQ16" i="129"/>
  <c r="AR16" i="129"/>
  <c r="AS16" i="129"/>
  <c r="AT16" i="129"/>
  <c r="AU16" i="129"/>
  <c r="AV16" i="129"/>
  <c r="AG17" i="129"/>
  <c r="AH17" i="129"/>
  <c r="AI17" i="129"/>
  <c r="AJ17" i="129"/>
  <c r="AK17" i="129"/>
  <c r="AL17" i="129"/>
  <c r="AM17" i="129"/>
  <c r="AN17" i="129"/>
  <c r="AO17" i="129"/>
  <c r="AP17" i="129"/>
  <c r="AQ17" i="129"/>
  <c r="AR17" i="129"/>
  <c r="AS17" i="129"/>
  <c r="AT17" i="129"/>
  <c r="AU17" i="129"/>
  <c r="AV17" i="129"/>
  <c r="AG18" i="129"/>
  <c r="AH18" i="129"/>
  <c r="AI18" i="129"/>
  <c r="AJ18" i="129"/>
  <c r="AK18" i="129"/>
  <c r="AL18" i="129"/>
  <c r="AM18" i="129"/>
  <c r="AN18" i="129"/>
  <c r="AO18" i="129"/>
  <c r="AP18" i="129"/>
  <c r="AQ18" i="129"/>
  <c r="AR18" i="129"/>
  <c r="AS18" i="129"/>
  <c r="AT18" i="129"/>
  <c r="AU18" i="129"/>
  <c r="AV18" i="129"/>
  <c r="AG19" i="129"/>
  <c r="AH19" i="129"/>
  <c r="AI19" i="129"/>
  <c r="AJ19" i="129"/>
  <c r="AK19" i="129"/>
  <c r="AL19" i="129"/>
  <c r="AM19" i="129"/>
  <c r="AN19" i="129"/>
  <c r="AO19" i="129"/>
  <c r="AP19" i="129"/>
  <c r="AQ19" i="129"/>
  <c r="AR19" i="129"/>
  <c r="AS19" i="129"/>
  <c r="AT19" i="129"/>
  <c r="AU19" i="129"/>
  <c r="AV19" i="129"/>
  <c r="AG20" i="129"/>
  <c r="AH20" i="129"/>
  <c r="AI20" i="129"/>
  <c r="AJ20" i="129"/>
  <c r="AK20" i="129"/>
  <c r="AL20" i="129"/>
  <c r="AM20" i="129"/>
  <c r="AN20" i="129"/>
  <c r="AO20" i="129"/>
  <c r="AP20" i="129"/>
  <c r="AQ20" i="129"/>
  <c r="AR20" i="129"/>
  <c r="AS20" i="129"/>
  <c r="AT20" i="129"/>
  <c r="AU20" i="129"/>
  <c r="AV20" i="129"/>
  <c r="AG21" i="129"/>
  <c r="AH21" i="129"/>
  <c r="AI21" i="129"/>
  <c r="AJ21" i="129"/>
  <c r="AK21" i="129"/>
  <c r="AL21" i="129"/>
  <c r="AM21" i="129"/>
  <c r="AN21" i="129"/>
  <c r="AO21" i="129"/>
  <c r="AP21" i="129"/>
  <c r="AQ21" i="129"/>
  <c r="AR21" i="129"/>
  <c r="AS21" i="129"/>
  <c r="AT21" i="129"/>
  <c r="AU21" i="129"/>
  <c r="AV21" i="129"/>
  <c r="AG22" i="129"/>
  <c r="AH22" i="129"/>
  <c r="AI22" i="129"/>
  <c r="AJ22" i="129"/>
  <c r="AK22" i="129"/>
  <c r="AL22" i="129"/>
  <c r="AM22" i="129"/>
  <c r="AN22" i="129"/>
  <c r="AO22" i="129"/>
  <c r="AP22" i="129"/>
  <c r="AQ22" i="129"/>
  <c r="AR22" i="129"/>
  <c r="AS22" i="129"/>
  <c r="AT22" i="129"/>
  <c r="AU22" i="129"/>
  <c r="AV22" i="129"/>
  <c r="AG23" i="129"/>
  <c r="AH23" i="129"/>
  <c r="AI23" i="129"/>
  <c r="AJ23" i="129"/>
  <c r="AK23" i="129"/>
  <c r="AL23" i="129"/>
  <c r="AM23" i="129"/>
  <c r="AN23" i="129"/>
  <c r="AO23" i="129"/>
  <c r="AP23" i="129"/>
  <c r="AQ23" i="129"/>
  <c r="AR23" i="129"/>
  <c r="AS23" i="129"/>
  <c r="AT23" i="129"/>
  <c r="AU23" i="129"/>
  <c r="AV23" i="129"/>
  <c r="AG24" i="129"/>
  <c r="AH24" i="129"/>
  <c r="AI24" i="129"/>
  <c r="AJ24" i="129"/>
  <c r="AK24" i="129"/>
  <c r="AL24" i="129"/>
  <c r="AM24" i="129"/>
  <c r="AN24" i="129"/>
  <c r="AO24" i="129"/>
  <c r="AP24" i="129"/>
  <c r="AQ24" i="129"/>
  <c r="AR24" i="129"/>
  <c r="AS24" i="129"/>
  <c r="AT24" i="129"/>
  <c r="AU24" i="129"/>
  <c r="AV24" i="129"/>
  <c r="AG25" i="129"/>
  <c r="AH25" i="129"/>
  <c r="AI25" i="129"/>
  <c r="AJ25" i="129"/>
  <c r="AK25" i="129"/>
  <c r="AL25" i="129"/>
  <c r="AM25" i="129"/>
  <c r="AN25" i="129"/>
  <c r="AO25" i="129"/>
  <c r="AP25" i="129"/>
  <c r="AQ25" i="129"/>
  <c r="AR25" i="129"/>
  <c r="AS25" i="129"/>
  <c r="AT25" i="129"/>
  <c r="AU25" i="129"/>
  <c r="AV25" i="129"/>
  <c r="AG26" i="129"/>
  <c r="AH26" i="129"/>
  <c r="AI26" i="129"/>
  <c r="AJ26" i="129"/>
  <c r="AK26" i="129"/>
  <c r="AL26" i="129"/>
  <c r="AM26" i="129"/>
  <c r="AN26" i="129"/>
  <c r="AO26" i="129"/>
  <c r="AP26" i="129"/>
  <c r="AQ26" i="129"/>
  <c r="AR26" i="129"/>
  <c r="AS26" i="129"/>
  <c r="AT26" i="129"/>
  <c r="AU26" i="129"/>
  <c r="AV26" i="129"/>
  <c r="AG27" i="129"/>
  <c r="AH27" i="129"/>
  <c r="AI27" i="129"/>
  <c r="AJ27" i="129"/>
  <c r="AK27" i="129"/>
  <c r="AL27" i="129"/>
  <c r="AM27" i="129"/>
  <c r="AN27" i="129"/>
  <c r="AO27" i="129"/>
  <c r="AP27" i="129"/>
  <c r="AQ27" i="129"/>
  <c r="AR27" i="129"/>
  <c r="AS27" i="129"/>
  <c r="AT27" i="129"/>
  <c r="AU27" i="129"/>
  <c r="AV27" i="129"/>
  <c r="AG28" i="129"/>
  <c r="AH28" i="129"/>
  <c r="AI28" i="129"/>
  <c r="AJ28" i="129"/>
  <c r="AK28" i="129"/>
  <c r="AL28" i="129"/>
  <c r="AM28" i="129"/>
  <c r="AN28" i="129"/>
  <c r="AO28" i="129"/>
  <c r="AP28" i="129"/>
  <c r="AQ28" i="129"/>
  <c r="AR28" i="129"/>
  <c r="AS28" i="129"/>
  <c r="AT28" i="129"/>
  <c r="AU28" i="129"/>
  <c r="AV28" i="129"/>
  <c r="AG29" i="129"/>
  <c r="AH29" i="129"/>
  <c r="AI29" i="129"/>
  <c r="AJ29" i="129"/>
  <c r="AK29" i="129"/>
  <c r="AL29" i="129"/>
  <c r="AM29" i="129"/>
  <c r="AN29" i="129"/>
  <c r="AO29" i="129"/>
  <c r="AP29" i="129"/>
  <c r="AQ29" i="129"/>
  <c r="AR29" i="129"/>
  <c r="AS29" i="129"/>
  <c r="AT29" i="129"/>
  <c r="AU29" i="129"/>
  <c r="AV29" i="129"/>
  <c r="AG30" i="129"/>
  <c r="AH30" i="129"/>
  <c r="AI30" i="129"/>
  <c r="AJ30" i="129"/>
  <c r="AK30" i="129"/>
  <c r="AL30" i="129"/>
  <c r="AM30" i="129"/>
  <c r="AN30" i="129"/>
  <c r="AO30" i="129"/>
  <c r="AP30" i="129"/>
  <c r="AQ30" i="129"/>
  <c r="AR30" i="129"/>
  <c r="AS30" i="129"/>
  <c r="AT30" i="129"/>
  <c r="AU30" i="129"/>
  <c r="AV30" i="129"/>
  <c r="AG31" i="129"/>
  <c r="AH31" i="129"/>
  <c r="AI31" i="129"/>
  <c r="AJ31" i="129"/>
  <c r="AK31" i="129"/>
  <c r="AL31" i="129"/>
  <c r="AM31" i="129"/>
  <c r="AN31" i="129"/>
  <c r="AO31" i="129"/>
  <c r="AP31" i="129"/>
  <c r="AQ31" i="129"/>
  <c r="AR31" i="129"/>
  <c r="AS31" i="129"/>
  <c r="AT31" i="129"/>
  <c r="AU31" i="129"/>
  <c r="AV31" i="129"/>
  <c r="AG7" i="128"/>
  <c r="AH7" i="128"/>
  <c r="AI7" i="128"/>
  <c r="AJ7" i="128"/>
  <c r="AK7" i="128"/>
  <c r="AL7" i="128"/>
  <c r="AM7" i="128"/>
  <c r="AN7" i="128"/>
  <c r="AO7" i="128"/>
  <c r="AP7" i="128"/>
  <c r="AQ7" i="128"/>
  <c r="AR7" i="128"/>
  <c r="AS7" i="128"/>
  <c r="AT7" i="128"/>
  <c r="AU7" i="128"/>
  <c r="AV7" i="128"/>
  <c r="AG8" i="128"/>
  <c r="AH8" i="128"/>
  <c r="AI8" i="128"/>
  <c r="AJ8" i="128"/>
  <c r="AK8" i="128"/>
  <c r="AL8" i="128"/>
  <c r="AM8" i="128"/>
  <c r="AN8" i="128"/>
  <c r="AO8" i="128"/>
  <c r="AP8" i="128"/>
  <c r="AQ8" i="128"/>
  <c r="AR8" i="128"/>
  <c r="AS8" i="128"/>
  <c r="AT8" i="128"/>
  <c r="AU8" i="128"/>
  <c r="AV8" i="128"/>
  <c r="AG9" i="128"/>
  <c r="AH9" i="128"/>
  <c r="AI9" i="128"/>
  <c r="AJ9" i="128"/>
  <c r="AK9" i="128"/>
  <c r="AL9" i="128"/>
  <c r="AM9" i="128"/>
  <c r="AN9" i="128"/>
  <c r="AO9" i="128"/>
  <c r="AP9" i="128"/>
  <c r="AQ9" i="128"/>
  <c r="AR9" i="128"/>
  <c r="AS9" i="128"/>
  <c r="AT9" i="128"/>
  <c r="AU9" i="128"/>
  <c r="AV9" i="128"/>
  <c r="AG10" i="128"/>
  <c r="AH10" i="128"/>
  <c r="AI10" i="128"/>
  <c r="AJ10" i="128"/>
  <c r="AK10" i="128"/>
  <c r="AL10" i="128"/>
  <c r="AM10" i="128"/>
  <c r="AN10" i="128"/>
  <c r="AO10" i="128"/>
  <c r="AP10" i="128"/>
  <c r="AQ10" i="128"/>
  <c r="AR10" i="128"/>
  <c r="AS10" i="128"/>
  <c r="AT10" i="128"/>
  <c r="AU10" i="128"/>
  <c r="AV10" i="128"/>
  <c r="AG11" i="128"/>
  <c r="AH11" i="128"/>
  <c r="AI11" i="128"/>
  <c r="AJ11" i="128"/>
  <c r="AK11" i="128"/>
  <c r="AL11" i="128"/>
  <c r="AM11" i="128"/>
  <c r="AN11" i="128"/>
  <c r="AO11" i="128"/>
  <c r="AP11" i="128"/>
  <c r="AQ11" i="128"/>
  <c r="AR11" i="128"/>
  <c r="AS11" i="128"/>
  <c r="AT11" i="128"/>
  <c r="AU11" i="128"/>
  <c r="AV11" i="128"/>
  <c r="AG12" i="128"/>
  <c r="AH12" i="128"/>
  <c r="AI12" i="128"/>
  <c r="AJ12" i="128"/>
  <c r="AK12" i="128"/>
  <c r="AL12" i="128"/>
  <c r="AM12" i="128"/>
  <c r="AN12" i="128"/>
  <c r="AO12" i="128"/>
  <c r="AP12" i="128"/>
  <c r="AQ12" i="128"/>
  <c r="AR12" i="128"/>
  <c r="AS12" i="128"/>
  <c r="AT12" i="128"/>
  <c r="AU12" i="128"/>
  <c r="AV12" i="128"/>
  <c r="AG13" i="128"/>
  <c r="AH13" i="128"/>
  <c r="AI13" i="128"/>
  <c r="AJ13" i="128"/>
  <c r="AK13" i="128"/>
  <c r="AL13" i="128"/>
  <c r="AM13" i="128"/>
  <c r="AN13" i="128"/>
  <c r="AO13" i="128"/>
  <c r="AP13" i="128"/>
  <c r="AQ13" i="128"/>
  <c r="AR13" i="128"/>
  <c r="AS13" i="128"/>
  <c r="AT13" i="128"/>
  <c r="AU13" i="128"/>
  <c r="AV13" i="128"/>
  <c r="AG14" i="128"/>
  <c r="AH14" i="128"/>
  <c r="AI14" i="128"/>
  <c r="AJ14" i="128"/>
  <c r="AK14" i="128"/>
  <c r="AL14" i="128"/>
  <c r="AM14" i="128"/>
  <c r="AN14" i="128"/>
  <c r="AO14" i="128"/>
  <c r="AP14" i="128"/>
  <c r="AQ14" i="128"/>
  <c r="AR14" i="128"/>
  <c r="AS14" i="128"/>
  <c r="AT14" i="128"/>
  <c r="AU14" i="128"/>
  <c r="AV14" i="128"/>
  <c r="AG15" i="128"/>
  <c r="AH15" i="128"/>
  <c r="AI15" i="128"/>
  <c r="AJ15" i="128"/>
  <c r="AK15" i="128"/>
  <c r="AL15" i="128"/>
  <c r="AM15" i="128"/>
  <c r="AN15" i="128"/>
  <c r="AO15" i="128"/>
  <c r="AP15" i="128"/>
  <c r="AQ15" i="128"/>
  <c r="AR15" i="128"/>
  <c r="AS15" i="128"/>
  <c r="AT15" i="128"/>
  <c r="AU15" i="128"/>
  <c r="AV15" i="128"/>
  <c r="AG16" i="128"/>
  <c r="AH16" i="128"/>
  <c r="AI16" i="128"/>
  <c r="AJ16" i="128"/>
  <c r="AK16" i="128"/>
  <c r="AL16" i="128"/>
  <c r="AM16" i="128"/>
  <c r="AN16" i="128"/>
  <c r="AO16" i="128"/>
  <c r="AP16" i="128"/>
  <c r="AQ16" i="128"/>
  <c r="AR16" i="128"/>
  <c r="AS16" i="128"/>
  <c r="AT16" i="128"/>
  <c r="AU16" i="128"/>
  <c r="AV16" i="128"/>
  <c r="AG17" i="128"/>
  <c r="AH17" i="128"/>
  <c r="AI17" i="128"/>
  <c r="AJ17" i="128"/>
  <c r="AK17" i="128"/>
  <c r="AL17" i="128"/>
  <c r="AM17" i="128"/>
  <c r="AN17" i="128"/>
  <c r="AO17" i="128"/>
  <c r="AP17" i="128"/>
  <c r="AQ17" i="128"/>
  <c r="AR17" i="128"/>
  <c r="AS17" i="128"/>
  <c r="AT17" i="128"/>
  <c r="AU17" i="128"/>
  <c r="AV17" i="128"/>
  <c r="AG18" i="128"/>
  <c r="AH18" i="128"/>
  <c r="AI18" i="128"/>
  <c r="AJ18" i="128"/>
  <c r="AK18" i="128"/>
  <c r="AL18" i="128"/>
  <c r="AM18" i="128"/>
  <c r="AN18" i="128"/>
  <c r="AO18" i="128"/>
  <c r="AP18" i="128"/>
  <c r="AQ18" i="128"/>
  <c r="AR18" i="128"/>
  <c r="AS18" i="128"/>
  <c r="AT18" i="128"/>
  <c r="AU18" i="128"/>
  <c r="AV18" i="128"/>
  <c r="AG19" i="128"/>
  <c r="AH19" i="128"/>
  <c r="AI19" i="128"/>
  <c r="AJ19" i="128"/>
  <c r="AK19" i="128"/>
  <c r="AL19" i="128"/>
  <c r="AM19" i="128"/>
  <c r="AN19" i="128"/>
  <c r="AO19" i="128"/>
  <c r="AP19" i="128"/>
  <c r="AQ19" i="128"/>
  <c r="AR19" i="128"/>
  <c r="AS19" i="128"/>
  <c r="AT19" i="128"/>
  <c r="AU19" i="128"/>
  <c r="AV19" i="128"/>
  <c r="AG20" i="128"/>
  <c r="AH20" i="128"/>
  <c r="AI20" i="128"/>
  <c r="AJ20" i="128"/>
  <c r="AK20" i="128"/>
  <c r="AL20" i="128"/>
  <c r="AM20" i="128"/>
  <c r="AN20" i="128"/>
  <c r="AO20" i="128"/>
  <c r="AP20" i="128"/>
  <c r="AQ20" i="128"/>
  <c r="AR20" i="128"/>
  <c r="AS20" i="128"/>
  <c r="AT20" i="128"/>
  <c r="AU20" i="128"/>
  <c r="AV20" i="128"/>
  <c r="AG21" i="128"/>
  <c r="AH21" i="128"/>
  <c r="AI21" i="128"/>
  <c r="AJ21" i="128"/>
  <c r="AK21" i="128"/>
  <c r="AL21" i="128"/>
  <c r="AM21" i="128"/>
  <c r="AN21" i="128"/>
  <c r="AO21" i="128"/>
  <c r="AP21" i="128"/>
  <c r="AQ21" i="128"/>
  <c r="AR21" i="128"/>
  <c r="AS21" i="128"/>
  <c r="AT21" i="128"/>
  <c r="AU21" i="128"/>
  <c r="AV21" i="128"/>
  <c r="AG22" i="128"/>
  <c r="AH22" i="128"/>
  <c r="AI22" i="128"/>
  <c r="AJ22" i="128"/>
  <c r="AK22" i="128"/>
  <c r="AL22" i="128"/>
  <c r="AM22" i="128"/>
  <c r="AN22" i="128"/>
  <c r="AO22" i="128"/>
  <c r="AP22" i="128"/>
  <c r="AQ22" i="128"/>
  <c r="AR22" i="128"/>
  <c r="AS22" i="128"/>
  <c r="AT22" i="128"/>
  <c r="AU22" i="128"/>
  <c r="AV22" i="128"/>
  <c r="AG23" i="128"/>
  <c r="AH23" i="128"/>
  <c r="AI23" i="128"/>
  <c r="AJ23" i="128"/>
  <c r="AK23" i="128"/>
  <c r="AL23" i="128"/>
  <c r="AM23" i="128"/>
  <c r="AN23" i="128"/>
  <c r="AO23" i="128"/>
  <c r="AP23" i="128"/>
  <c r="AQ23" i="128"/>
  <c r="AR23" i="128"/>
  <c r="AS23" i="128"/>
  <c r="AT23" i="128"/>
  <c r="AU23" i="128"/>
  <c r="AV23" i="128"/>
  <c r="AG24" i="128"/>
  <c r="AH24" i="128"/>
  <c r="AI24" i="128"/>
  <c r="AJ24" i="128"/>
  <c r="AK24" i="128"/>
  <c r="AL24" i="128"/>
  <c r="AM24" i="128"/>
  <c r="AN24" i="128"/>
  <c r="AO24" i="128"/>
  <c r="AP24" i="128"/>
  <c r="AQ24" i="128"/>
  <c r="AR24" i="128"/>
  <c r="AS24" i="128"/>
  <c r="AT24" i="128"/>
  <c r="AU24" i="128"/>
  <c r="AV24" i="128"/>
  <c r="AG25" i="128"/>
  <c r="AH25" i="128"/>
  <c r="AI25" i="128"/>
  <c r="AJ25" i="128"/>
  <c r="AK25" i="128"/>
  <c r="AL25" i="128"/>
  <c r="AM25" i="128"/>
  <c r="AN25" i="128"/>
  <c r="AO25" i="128"/>
  <c r="AP25" i="128"/>
  <c r="AQ25" i="128"/>
  <c r="AR25" i="128"/>
  <c r="AS25" i="128"/>
  <c r="AT25" i="128"/>
  <c r="AU25" i="128"/>
  <c r="AV25" i="128"/>
  <c r="AG26" i="128"/>
  <c r="AH26" i="128"/>
  <c r="AI26" i="128"/>
  <c r="AJ26" i="128"/>
  <c r="AK26" i="128"/>
  <c r="AL26" i="128"/>
  <c r="AM26" i="128"/>
  <c r="AN26" i="128"/>
  <c r="AO26" i="128"/>
  <c r="AP26" i="128"/>
  <c r="AQ26" i="128"/>
  <c r="AR26" i="128"/>
  <c r="AS26" i="128"/>
  <c r="AT26" i="128"/>
  <c r="AU26" i="128"/>
  <c r="AV26" i="128"/>
  <c r="AG27" i="128"/>
  <c r="AH27" i="128"/>
  <c r="AI27" i="128"/>
  <c r="AJ27" i="128"/>
  <c r="AK27" i="128"/>
  <c r="AL27" i="128"/>
  <c r="AM27" i="128"/>
  <c r="AN27" i="128"/>
  <c r="AO27" i="128"/>
  <c r="AP27" i="128"/>
  <c r="AQ27" i="128"/>
  <c r="AR27" i="128"/>
  <c r="AS27" i="128"/>
  <c r="AT27" i="128"/>
  <c r="AU27" i="128"/>
  <c r="AV27" i="128"/>
  <c r="AG28" i="128"/>
  <c r="AH28" i="128"/>
  <c r="AI28" i="128"/>
  <c r="AJ28" i="128"/>
  <c r="AK28" i="128"/>
  <c r="AL28" i="128"/>
  <c r="AM28" i="128"/>
  <c r="AN28" i="128"/>
  <c r="AO28" i="128"/>
  <c r="AP28" i="128"/>
  <c r="AQ28" i="128"/>
  <c r="AR28" i="128"/>
  <c r="AS28" i="128"/>
  <c r="AT28" i="128"/>
  <c r="AU28" i="128"/>
  <c r="AV28" i="128"/>
  <c r="AG29" i="128"/>
  <c r="AH29" i="128"/>
  <c r="AI29" i="128"/>
  <c r="AJ29" i="128"/>
  <c r="AK29" i="128"/>
  <c r="AL29" i="128"/>
  <c r="AM29" i="128"/>
  <c r="AN29" i="128"/>
  <c r="AO29" i="128"/>
  <c r="AP29" i="128"/>
  <c r="AQ29" i="128"/>
  <c r="AR29" i="128"/>
  <c r="AS29" i="128"/>
  <c r="AT29" i="128"/>
  <c r="AU29" i="128"/>
  <c r="AV29" i="128"/>
  <c r="AG30" i="128"/>
  <c r="AH30" i="128"/>
  <c r="AI30" i="128"/>
  <c r="AJ30" i="128"/>
  <c r="AK30" i="128"/>
  <c r="AL30" i="128"/>
  <c r="AM30" i="128"/>
  <c r="AN30" i="128"/>
  <c r="AO30" i="128"/>
  <c r="AP30" i="128"/>
  <c r="AQ30" i="128"/>
  <c r="AR30" i="128"/>
  <c r="AS30" i="128"/>
  <c r="AT30" i="128"/>
  <c r="AU30" i="128"/>
  <c r="AV30" i="128"/>
  <c r="AG31" i="128"/>
  <c r="AH31" i="128"/>
  <c r="AI31" i="128"/>
  <c r="AJ31" i="128"/>
  <c r="AK31" i="128"/>
  <c r="AL31" i="128"/>
  <c r="AM31" i="128"/>
  <c r="AN31" i="128"/>
  <c r="AO31" i="128"/>
  <c r="AP31" i="128"/>
  <c r="AQ31" i="128"/>
  <c r="AR31" i="128"/>
  <c r="AS31" i="128"/>
  <c r="AT31" i="128"/>
  <c r="AU31" i="128"/>
  <c r="AV31" i="128"/>
  <c r="AG7" i="127"/>
  <c r="AH7" i="127"/>
  <c r="AI7" i="127"/>
  <c r="AJ7" i="127"/>
  <c r="AK7" i="127"/>
  <c r="AL7" i="127"/>
  <c r="AM7" i="127"/>
  <c r="AN7" i="127"/>
  <c r="AO7" i="127"/>
  <c r="AP7" i="127"/>
  <c r="AQ7" i="127"/>
  <c r="AR7" i="127"/>
  <c r="AS7" i="127"/>
  <c r="AT7" i="127"/>
  <c r="AU7" i="127"/>
  <c r="AV7" i="127"/>
  <c r="AG8" i="127"/>
  <c r="AH8" i="127"/>
  <c r="AI8" i="127"/>
  <c r="AJ8" i="127"/>
  <c r="AK8" i="127"/>
  <c r="AL8" i="127"/>
  <c r="AM8" i="127"/>
  <c r="AN8" i="127"/>
  <c r="AO8" i="127"/>
  <c r="AP8" i="127"/>
  <c r="AQ8" i="127"/>
  <c r="AR8" i="127"/>
  <c r="AS8" i="127"/>
  <c r="AT8" i="127"/>
  <c r="AU8" i="127"/>
  <c r="AV8" i="127"/>
  <c r="AG9" i="127"/>
  <c r="AH9" i="127"/>
  <c r="AI9" i="127"/>
  <c r="AJ9" i="127"/>
  <c r="AK9" i="127"/>
  <c r="AL9" i="127"/>
  <c r="AM9" i="127"/>
  <c r="AN9" i="127"/>
  <c r="AO9" i="127"/>
  <c r="AP9" i="127"/>
  <c r="AQ9" i="127"/>
  <c r="AR9" i="127"/>
  <c r="AS9" i="127"/>
  <c r="AT9" i="127"/>
  <c r="AU9" i="127"/>
  <c r="AV9" i="127"/>
  <c r="AG10" i="127"/>
  <c r="AH10" i="127"/>
  <c r="AI10" i="127"/>
  <c r="AJ10" i="127"/>
  <c r="AK10" i="127"/>
  <c r="AL10" i="127"/>
  <c r="AM10" i="127"/>
  <c r="AN10" i="127"/>
  <c r="AO10" i="127"/>
  <c r="AP10" i="127"/>
  <c r="AQ10" i="127"/>
  <c r="AR10" i="127"/>
  <c r="AS10" i="127"/>
  <c r="AT10" i="127"/>
  <c r="AU10" i="127"/>
  <c r="AV10" i="127"/>
  <c r="AG11" i="127"/>
  <c r="AH11" i="127"/>
  <c r="AI11" i="127"/>
  <c r="AJ11" i="127"/>
  <c r="AK11" i="127"/>
  <c r="AL11" i="127"/>
  <c r="AM11" i="127"/>
  <c r="AN11" i="127"/>
  <c r="AO11" i="127"/>
  <c r="AP11" i="127"/>
  <c r="AQ11" i="127"/>
  <c r="AR11" i="127"/>
  <c r="AS11" i="127"/>
  <c r="AT11" i="127"/>
  <c r="AU11" i="127"/>
  <c r="AV11" i="127"/>
  <c r="AG12" i="127"/>
  <c r="AH12" i="127"/>
  <c r="AI12" i="127"/>
  <c r="AJ12" i="127"/>
  <c r="AK12" i="127"/>
  <c r="AL12" i="127"/>
  <c r="AM12" i="127"/>
  <c r="AN12" i="127"/>
  <c r="AO12" i="127"/>
  <c r="AP12" i="127"/>
  <c r="AQ12" i="127"/>
  <c r="AR12" i="127"/>
  <c r="AS12" i="127"/>
  <c r="AT12" i="127"/>
  <c r="AU12" i="127"/>
  <c r="AV12" i="127"/>
  <c r="AG13" i="127"/>
  <c r="AH13" i="127"/>
  <c r="AI13" i="127"/>
  <c r="AJ13" i="127"/>
  <c r="AK13" i="127"/>
  <c r="AL13" i="127"/>
  <c r="AM13" i="127"/>
  <c r="AN13" i="127"/>
  <c r="AO13" i="127"/>
  <c r="AP13" i="127"/>
  <c r="AQ13" i="127"/>
  <c r="AR13" i="127"/>
  <c r="AS13" i="127"/>
  <c r="AT13" i="127"/>
  <c r="AU13" i="127"/>
  <c r="AV13" i="127"/>
  <c r="AG14" i="127"/>
  <c r="AH14" i="127"/>
  <c r="AI14" i="127"/>
  <c r="AJ14" i="127"/>
  <c r="AK14" i="127"/>
  <c r="AL14" i="127"/>
  <c r="AM14" i="127"/>
  <c r="AN14" i="127"/>
  <c r="AO14" i="127"/>
  <c r="AP14" i="127"/>
  <c r="AQ14" i="127"/>
  <c r="AR14" i="127"/>
  <c r="AS14" i="127"/>
  <c r="AT14" i="127"/>
  <c r="AU14" i="127"/>
  <c r="AV14" i="127"/>
  <c r="AG15" i="127"/>
  <c r="AH15" i="127"/>
  <c r="AI15" i="127"/>
  <c r="AJ15" i="127"/>
  <c r="AK15" i="127"/>
  <c r="AL15" i="127"/>
  <c r="AM15" i="127"/>
  <c r="AN15" i="127"/>
  <c r="AO15" i="127"/>
  <c r="AP15" i="127"/>
  <c r="AQ15" i="127"/>
  <c r="AR15" i="127"/>
  <c r="AS15" i="127"/>
  <c r="AT15" i="127"/>
  <c r="AU15" i="127"/>
  <c r="AV15" i="127"/>
  <c r="AG16" i="127"/>
  <c r="AH16" i="127"/>
  <c r="AI16" i="127"/>
  <c r="AJ16" i="127"/>
  <c r="AK16" i="127"/>
  <c r="AL16" i="127"/>
  <c r="AM16" i="127"/>
  <c r="AN16" i="127"/>
  <c r="AO16" i="127"/>
  <c r="AP16" i="127"/>
  <c r="AQ16" i="127"/>
  <c r="AR16" i="127"/>
  <c r="AS16" i="127"/>
  <c r="AT16" i="127"/>
  <c r="AU16" i="127"/>
  <c r="AV16" i="127"/>
  <c r="AG17" i="127"/>
  <c r="AH17" i="127"/>
  <c r="AI17" i="127"/>
  <c r="AJ17" i="127"/>
  <c r="AK17" i="127"/>
  <c r="AL17" i="127"/>
  <c r="AM17" i="127"/>
  <c r="AN17" i="127"/>
  <c r="AO17" i="127"/>
  <c r="AP17" i="127"/>
  <c r="AQ17" i="127"/>
  <c r="AR17" i="127"/>
  <c r="AS17" i="127"/>
  <c r="AT17" i="127"/>
  <c r="AU17" i="127"/>
  <c r="AV17" i="127"/>
  <c r="AG18" i="127"/>
  <c r="AH18" i="127"/>
  <c r="AI18" i="127"/>
  <c r="AJ18" i="127"/>
  <c r="AK18" i="127"/>
  <c r="AL18" i="127"/>
  <c r="AM18" i="127"/>
  <c r="AN18" i="127"/>
  <c r="AO18" i="127"/>
  <c r="AP18" i="127"/>
  <c r="AQ18" i="127"/>
  <c r="AR18" i="127"/>
  <c r="AS18" i="127"/>
  <c r="AT18" i="127"/>
  <c r="AU18" i="127"/>
  <c r="AV18" i="127"/>
  <c r="AG19" i="127"/>
  <c r="AH19" i="127"/>
  <c r="AI19" i="127"/>
  <c r="AJ19" i="127"/>
  <c r="AK19" i="127"/>
  <c r="AL19" i="127"/>
  <c r="AM19" i="127"/>
  <c r="AN19" i="127"/>
  <c r="AO19" i="127"/>
  <c r="AP19" i="127"/>
  <c r="AQ19" i="127"/>
  <c r="AR19" i="127"/>
  <c r="AS19" i="127"/>
  <c r="AT19" i="127"/>
  <c r="AU19" i="127"/>
  <c r="AV19" i="127"/>
  <c r="AG20" i="127"/>
  <c r="AH20" i="127"/>
  <c r="AI20" i="127"/>
  <c r="AJ20" i="127"/>
  <c r="AK20" i="127"/>
  <c r="AL20" i="127"/>
  <c r="AM20" i="127"/>
  <c r="AN20" i="127"/>
  <c r="AO20" i="127"/>
  <c r="AP20" i="127"/>
  <c r="AQ20" i="127"/>
  <c r="AR20" i="127"/>
  <c r="AS20" i="127"/>
  <c r="AT20" i="127"/>
  <c r="AU20" i="127"/>
  <c r="AV20" i="127"/>
  <c r="AG21" i="127"/>
  <c r="AH21" i="127"/>
  <c r="AI21" i="127"/>
  <c r="AJ21" i="127"/>
  <c r="AK21" i="127"/>
  <c r="AL21" i="127"/>
  <c r="AM21" i="127"/>
  <c r="AN21" i="127"/>
  <c r="AO21" i="127"/>
  <c r="AP21" i="127"/>
  <c r="AQ21" i="127"/>
  <c r="AR21" i="127"/>
  <c r="AS21" i="127"/>
  <c r="AT21" i="127"/>
  <c r="AU21" i="127"/>
  <c r="AV21" i="127"/>
  <c r="AG22" i="127"/>
  <c r="AH22" i="127"/>
  <c r="AI22" i="127"/>
  <c r="AJ22" i="127"/>
  <c r="AK22" i="127"/>
  <c r="AL22" i="127"/>
  <c r="AM22" i="127"/>
  <c r="AN22" i="127"/>
  <c r="AO22" i="127"/>
  <c r="AP22" i="127"/>
  <c r="AQ22" i="127"/>
  <c r="AR22" i="127"/>
  <c r="AS22" i="127"/>
  <c r="AT22" i="127"/>
  <c r="AU22" i="127"/>
  <c r="AV22" i="127"/>
  <c r="AG23" i="127"/>
  <c r="AH23" i="127"/>
  <c r="AI23" i="127"/>
  <c r="AJ23" i="127"/>
  <c r="AK23" i="127"/>
  <c r="AL23" i="127"/>
  <c r="AM23" i="127"/>
  <c r="AN23" i="127"/>
  <c r="AO23" i="127"/>
  <c r="AP23" i="127"/>
  <c r="AQ23" i="127"/>
  <c r="AR23" i="127"/>
  <c r="AS23" i="127"/>
  <c r="AT23" i="127"/>
  <c r="AU23" i="127"/>
  <c r="AV23" i="127"/>
  <c r="AG24" i="127"/>
  <c r="AH24" i="127"/>
  <c r="AI24" i="127"/>
  <c r="AJ24" i="127"/>
  <c r="AK24" i="127"/>
  <c r="AL24" i="127"/>
  <c r="AM24" i="127"/>
  <c r="AN24" i="127"/>
  <c r="AO24" i="127"/>
  <c r="AP24" i="127"/>
  <c r="AQ24" i="127"/>
  <c r="AR24" i="127"/>
  <c r="AS24" i="127"/>
  <c r="AT24" i="127"/>
  <c r="AU24" i="127"/>
  <c r="AV24" i="127"/>
  <c r="AG25" i="127"/>
  <c r="AH25" i="127"/>
  <c r="AI25" i="127"/>
  <c r="AJ25" i="127"/>
  <c r="AK25" i="127"/>
  <c r="AL25" i="127"/>
  <c r="AM25" i="127"/>
  <c r="AN25" i="127"/>
  <c r="AO25" i="127"/>
  <c r="AP25" i="127"/>
  <c r="AQ25" i="127"/>
  <c r="AR25" i="127"/>
  <c r="AS25" i="127"/>
  <c r="AT25" i="127"/>
  <c r="AU25" i="127"/>
  <c r="AV25" i="127"/>
  <c r="AG26" i="127"/>
  <c r="AH26" i="127"/>
  <c r="AI26" i="127"/>
  <c r="AJ26" i="127"/>
  <c r="AK26" i="127"/>
  <c r="AL26" i="127"/>
  <c r="AM26" i="127"/>
  <c r="AN26" i="127"/>
  <c r="AO26" i="127"/>
  <c r="AP26" i="127"/>
  <c r="AQ26" i="127"/>
  <c r="AR26" i="127"/>
  <c r="AS26" i="127"/>
  <c r="AT26" i="127"/>
  <c r="AU26" i="127"/>
  <c r="AV26" i="127"/>
  <c r="AG27" i="127"/>
  <c r="AH27" i="127"/>
  <c r="AI27" i="127"/>
  <c r="AJ27" i="127"/>
  <c r="AK27" i="127"/>
  <c r="AL27" i="127"/>
  <c r="AM27" i="127"/>
  <c r="AN27" i="127"/>
  <c r="AO27" i="127"/>
  <c r="AP27" i="127"/>
  <c r="AQ27" i="127"/>
  <c r="AR27" i="127"/>
  <c r="AS27" i="127"/>
  <c r="AT27" i="127"/>
  <c r="AU27" i="127"/>
  <c r="AV27" i="127"/>
  <c r="AG28" i="127"/>
  <c r="AH28" i="127"/>
  <c r="AI28" i="127"/>
  <c r="AJ28" i="127"/>
  <c r="AK28" i="127"/>
  <c r="AL28" i="127"/>
  <c r="AM28" i="127"/>
  <c r="AN28" i="127"/>
  <c r="AO28" i="127"/>
  <c r="AP28" i="127"/>
  <c r="AQ28" i="127"/>
  <c r="AR28" i="127"/>
  <c r="AS28" i="127"/>
  <c r="AT28" i="127"/>
  <c r="AU28" i="127"/>
  <c r="AV28" i="127"/>
  <c r="AG29" i="127"/>
  <c r="AH29" i="127"/>
  <c r="AI29" i="127"/>
  <c r="AJ29" i="127"/>
  <c r="AK29" i="127"/>
  <c r="AL29" i="127"/>
  <c r="AM29" i="127"/>
  <c r="AN29" i="127"/>
  <c r="AO29" i="127"/>
  <c r="AP29" i="127"/>
  <c r="AQ29" i="127"/>
  <c r="AR29" i="127"/>
  <c r="AS29" i="127"/>
  <c r="AT29" i="127"/>
  <c r="AU29" i="127"/>
  <c r="AV29" i="127"/>
  <c r="AG30" i="127"/>
  <c r="AH30" i="127"/>
  <c r="AI30" i="127"/>
  <c r="AJ30" i="127"/>
  <c r="AK30" i="127"/>
  <c r="AL30" i="127"/>
  <c r="AM30" i="127"/>
  <c r="AN30" i="127"/>
  <c r="AO30" i="127"/>
  <c r="AP30" i="127"/>
  <c r="AQ30" i="127"/>
  <c r="AR30" i="127"/>
  <c r="AS30" i="127"/>
  <c r="AT30" i="127"/>
  <c r="AU30" i="127"/>
  <c r="AV30" i="127"/>
  <c r="AG31" i="127"/>
  <c r="AH31" i="127"/>
  <c r="AI31" i="127"/>
  <c r="AJ31" i="127"/>
  <c r="AK31" i="127"/>
  <c r="AL31" i="127"/>
  <c r="AM31" i="127"/>
  <c r="AN31" i="127"/>
  <c r="AO31" i="127"/>
  <c r="AP31" i="127"/>
  <c r="AQ31" i="127"/>
  <c r="AR31" i="127"/>
  <c r="AS31" i="127"/>
  <c r="AT31" i="127"/>
  <c r="AU31" i="127"/>
  <c r="AV31" i="127"/>
  <c r="AG32" i="89"/>
  <c r="AH32" i="89"/>
  <c r="AI32" i="89"/>
  <c r="AJ32" i="89"/>
  <c r="AK32" i="89"/>
  <c r="AL32" i="89"/>
  <c r="AM32" i="89"/>
  <c r="AN32" i="89"/>
  <c r="AO32" i="89"/>
  <c r="AP32" i="89"/>
  <c r="AQ32" i="89"/>
  <c r="AR32" i="89"/>
  <c r="AS32" i="89"/>
  <c r="AT32" i="89"/>
  <c r="AU32" i="89"/>
  <c r="AV32" i="89"/>
  <c r="AG33" i="89"/>
  <c r="AH33" i="89"/>
  <c r="AI33" i="89"/>
  <c r="AJ33" i="89"/>
  <c r="AK33" i="89"/>
  <c r="AL33" i="89"/>
  <c r="AM33" i="89"/>
  <c r="AN33" i="89"/>
  <c r="AO33" i="89"/>
  <c r="AP33" i="89"/>
  <c r="AQ33" i="89"/>
  <c r="AR33" i="89"/>
  <c r="AS33" i="89"/>
  <c r="AT33" i="89"/>
  <c r="AU33" i="89"/>
  <c r="AV33" i="89"/>
  <c r="AG34" i="89"/>
  <c r="AH34" i="89"/>
  <c r="AI34" i="89"/>
  <c r="AJ34" i="89"/>
  <c r="AK34" i="89"/>
  <c r="AL34" i="89"/>
  <c r="AM34" i="89"/>
  <c r="AN34" i="89"/>
  <c r="AO34" i="89"/>
  <c r="AP34" i="89"/>
  <c r="AQ34" i="89"/>
  <c r="AR34" i="89"/>
  <c r="AS34" i="89"/>
  <c r="AT34" i="89"/>
  <c r="AU34" i="89"/>
  <c r="AV34" i="89"/>
  <c r="AG35" i="89"/>
  <c r="AH35" i="89"/>
  <c r="AI35" i="89"/>
  <c r="AJ35" i="89"/>
  <c r="AK35" i="89"/>
  <c r="AL35" i="89"/>
  <c r="AM35" i="89"/>
  <c r="AN35" i="89"/>
  <c r="AO35" i="89"/>
  <c r="AP35" i="89"/>
  <c r="AQ35" i="89"/>
  <c r="AR35" i="89"/>
  <c r="AS35" i="89"/>
  <c r="AT35" i="89"/>
  <c r="AU35" i="89"/>
  <c r="AV35" i="89"/>
  <c r="AG36" i="89"/>
  <c r="AH36" i="89"/>
  <c r="AI36" i="89"/>
  <c r="AJ36" i="89"/>
  <c r="AK36" i="89"/>
  <c r="AL36" i="89"/>
  <c r="AM36" i="89"/>
  <c r="AN36" i="89"/>
  <c r="AO36" i="89"/>
  <c r="AP36" i="89"/>
  <c r="AQ36" i="89"/>
  <c r="AR36" i="89"/>
  <c r="AS36" i="89"/>
  <c r="AT36" i="89"/>
  <c r="AU36" i="89"/>
  <c r="AV36" i="89"/>
  <c r="AG37" i="89"/>
  <c r="AH37" i="89"/>
  <c r="AI37" i="89"/>
  <c r="AJ37" i="89"/>
  <c r="AK37" i="89"/>
  <c r="AL37" i="89"/>
  <c r="AM37" i="89"/>
  <c r="AN37" i="89"/>
  <c r="AO37" i="89"/>
  <c r="AP37" i="89"/>
  <c r="AQ37" i="89"/>
  <c r="AR37" i="89"/>
  <c r="AS37" i="89"/>
  <c r="AT37" i="89"/>
  <c r="AU37" i="89"/>
  <c r="AV37" i="89"/>
  <c r="AD44" i="144" l="1"/>
  <c r="Z36" i="138"/>
  <c r="S22" i="37"/>
  <c r="H32" i="37"/>
  <c r="H16" i="37"/>
  <c r="H23" i="37" s="1"/>
  <c r="C32" i="37"/>
  <c r="C16" i="37"/>
  <c r="F32" i="37"/>
  <c r="F16" i="37"/>
  <c r="F23" i="37" s="1"/>
  <c r="G32" i="37"/>
  <c r="G16" i="37"/>
  <c r="G23" i="37" s="1"/>
  <c r="D32" i="37"/>
  <c r="D16" i="37"/>
  <c r="B42" i="37"/>
  <c r="S21" i="37"/>
  <c r="AB37" i="134"/>
  <c r="AW37" i="133"/>
  <c r="Y37" i="139"/>
  <c r="W32" i="130"/>
  <c r="AB35" i="130"/>
  <c r="W36" i="130"/>
  <c r="W37" i="130"/>
  <c r="X21" i="135"/>
  <c r="W8" i="89"/>
  <c r="AA22" i="141"/>
  <c r="AA24" i="141"/>
  <c r="AA20" i="141"/>
  <c r="W20" i="138"/>
  <c r="AI35" i="132"/>
  <c r="W22" i="131"/>
  <c r="AW11" i="89"/>
  <c r="X27" i="133"/>
  <c r="X21" i="131"/>
  <c r="W24" i="133"/>
  <c r="X31" i="138"/>
  <c r="AA26" i="137"/>
  <c r="AA32" i="137"/>
  <c r="W37" i="137"/>
  <c r="X21" i="133"/>
  <c r="AW28" i="89"/>
  <c r="AW20" i="89"/>
  <c r="AA28" i="139"/>
  <c r="AA36" i="139"/>
  <c r="Z37" i="140"/>
  <c r="Q27" i="37"/>
  <c r="K27" i="37"/>
  <c r="O27" i="37"/>
  <c r="Q26" i="37"/>
  <c r="M26" i="37"/>
  <c r="K26" i="37"/>
  <c r="O26" i="37"/>
  <c r="Q25" i="37"/>
  <c r="K25" i="37"/>
  <c r="M25" i="37"/>
  <c r="O25" i="37"/>
  <c r="AA35" i="138"/>
  <c r="AA33" i="138"/>
  <c r="AB36" i="138"/>
  <c r="AB34" i="138"/>
  <c r="W35" i="138"/>
  <c r="Y36" i="138"/>
  <c r="AA36" i="137"/>
  <c r="AA34" i="137"/>
  <c r="X35" i="137"/>
  <c r="AB37" i="137"/>
  <c r="X33" i="137"/>
  <c r="Y37" i="137"/>
  <c r="X33" i="136"/>
  <c r="AA36" i="136"/>
  <c r="AA36" i="134"/>
  <c r="X37" i="134"/>
  <c r="AA32" i="134"/>
  <c r="AA34" i="134"/>
  <c r="AA37" i="134"/>
  <c r="X35" i="134"/>
  <c r="W36" i="134"/>
  <c r="X33" i="134"/>
  <c r="Y37" i="134"/>
  <c r="AB33" i="133"/>
  <c r="AA32" i="133"/>
  <c r="X35" i="133"/>
  <c r="AA36" i="133"/>
  <c r="AB31" i="133"/>
  <c r="AB35" i="133"/>
  <c r="Z37" i="133"/>
  <c r="X33" i="133"/>
  <c r="AA34" i="133"/>
  <c r="AA34" i="131"/>
  <c r="AB33" i="131"/>
  <c r="Z37" i="131"/>
  <c r="Y37" i="131"/>
  <c r="X35" i="131"/>
  <c r="AA36" i="131"/>
  <c r="AB35" i="131"/>
  <c r="AB33" i="130"/>
  <c r="W34" i="130"/>
  <c r="W30" i="130"/>
  <c r="O30" i="37"/>
  <c r="K30" i="37"/>
  <c r="Q30" i="37"/>
  <c r="M30" i="37"/>
  <c r="M29" i="37"/>
  <c r="K29" i="37"/>
  <c r="Q29" i="37"/>
  <c r="O29" i="37"/>
  <c r="K28" i="37"/>
  <c r="Q28" i="37"/>
  <c r="O28" i="37"/>
  <c r="M28" i="37"/>
  <c r="AA30" i="141"/>
  <c r="AW26" i="89"/>
  <c r="AW22" i="89"/>
  <c r="AW17" i="89"/>
  <c r="AW12" i="89"/>
  <c r="AW7" i="89"/>
  <c r="W37" i="135"/>
  <c r="AA18" i="139"/>
  <c r="AA28" i="138"/>
  <c r="W28" i="138"/>
  <c r="AW30" i="138"/>
  <c r="AA26" i="138"/>
  <c r="Z31" i="136"/>
  <c r="AW32" i="136"/>
  <c r="AA34" i="136"/>
  <c r="Y37" i="136"/>
  <c r="W24" i="136"/>
  <c r="X23" i="137"/>
  <c r="X31" i="137"/>
  <c r="AA18" i="137"/>
  <c r="X25" i="137"/>
  <c r="AA22" i="135"/>
  <c r="W26" i="135"/>
  <c r="Y9" i="134"/>
  <c r="AB9" i="134"/>
  <c r="AB13" i="134"/>
  <c r="AA22" i="134"/>
  <c r="X25" i="134"/>
  <c r="AW26" i="134"/>
  <c r="AA30" i="134"/>
  <c r="X23" i="133"/>
  <c r="AW26" i="133"/>
  <c r="AB13" i="132"/>
  <c r="AB8" i="131"/>
  <c r="AA20" i="131"/>
  <c r="X27" i="131"/>
  <c r="AA37" i="135"/>
  <c r="AA34" i="135"/>
  <c r="AB37" i="135"/>
  <c r="AA32" i="135"/>
  <c r="X33" i="135"/>
  <c r="AW36" i="135"/>
  <c r="Z37" i="135"/>
  <c r="AD37" i="135" s="1"/>
  <c r="S46" i="144"/>
  <c r="O46" i="144"/>
  <c r="K46" i="144"/>
  <c r="G46" i="144"/>
  <c r="S45" i="144"/>
  <c r="O45" i="144"/>
  <c r="K45" i="144"/>
  <c r="G45" i="144"/>
  <c r="S44" i="144"/>
  <c r="O44" i="144"/>
  <c r="K44" i="144"/>
  <c r="G44" i="144"/>
  <c r="S43" i="144"/>
  <c r="O43" i="144"/>
  <c r="K43" i="144"/>
  <c r="G43" i="144"/>
  <c r="S42" i="144"/>
  <c r="O42" i="144"/>
  <c r="K42" i="144"/>
  <c r="G42" i="144"/>
  <c r="S41" i="144"/>
  <c r="O41" i="144"/>
  <c r="K41" i="144"/>
  <c r="G41" i="144"/>
  <c r="S40" i="144"/>
  <c r="O40" i="144"/>
  <c r="K40" i="144"/>
  <c r="G40" i="144"/>
  <c r="S39" i="144"/>
  <c r="O39" i="144"/>
  <c r="K39" i="144"/>
  <c r="G39" i="144"/>
  <c r="U46" i="144"/>
  <c r="Q46" i="144"/>
  <c r="M46" i="144"/>
  <c r="I46" i="144"/>
  <c r="U45" i="144"/>
  <c r="Q45" i="144"/>
  <c r="M45" i="144"/>
  <c r="I45" i="144"/>
  <c r="U44" i="144"/>
  <c r="Q44" i="144"/>
  <c r="M44" i="144"/>
  <c r="I44" i="144"/>
  <c r="U43" i="144"/>
  <c r="Q43" i="144"/>
  <c r="M43" i="144"/>
  <c r="I43" i="144"/>
  <c r="U42" i="144"/>
  <c r="Q42" i="144"/>
  <c r="M42" i="144"/>
  <c r="I42" i="144"/>
  <c r="U41" i="144"/>
  <c r="Q41" i="144"/>
  <c r="M41" i="144"/>
  <c r="I41" i="144"/>
  <c r="U40" i="144"/>
  <c r="Q40" i="144"/>
  <c r="M40" i="144"/>
  <c r="I40" i="144"/>
  <c r="U39" i="144"/>
  <c r="Q39" i="144"/>
  <c r="M39" i="144"/>
  <c r="I39" i="144"/>
  <c r="T46" i="144"/>
  <c r="P46" i="144"/>
  <c r="L46" i="144"/>
  <c r="H46" i="144"/>
  <c r="T45" i="144"/>
  <c r="P45" i="144"/>
  <c r="L45" i="144"/>
  <c r="H45" i="144"/>
  <c r="T44" i="144"/>
  <c r="P44" i="144"/>
  <c r="L44" i="144"/>
  <c r="H44" i="144"/>
  <c r="T43" i="144"/>
  <c r="P43" i="144"/>
  <c r="L43" i="144"/>
  <c r="H43" i="144"/>
  <c r="T42" i="144"/>
  <c r="P42" i="144"/>
  <c r="L42" i="144"/>
  <c r="H42" i="144"/>
  <c r="T41" i="144"/>
  <c r="P41" i="144"/>
  <c r="L41" i="144"/>
  <c r="H41" i="144"/>
  <c r="T40" i="144"/>
  <c r="P40" i="144"/>
  <c r="L40" i="144"/>
  <c r="H40" i="144"/>
  <c r="T39" i="144"/>
  <c r="P39" i="144"/>
  <c r="L39" i="144"/>
  <c r="H39" i="144"/>
  <c r="N46" i="144"/>
  <c r="N45" i="144"/>
  <c r="N44" i="144"/>
  <c r="N43" i="144"/>
  <c r="N42" i="144"/>
  <c r="N41" i="144"/>
  <c r="N40" i="144"/>
  <c r="N39" i="144"/>
  <c r="J46" i="144"/>
  <c r="J45" i="144"/>
  <c r="J44" i="144"/>
  <c r="J43" i="144"/>
  <c r="J42" i="144"/>
  <c r="J41" i="144"/>
  <c r="J40" i="144"/>
  <c r="J39" i="144"/>
  <c r="F46" i="144"/>
  <c r="F45" i="144"/>
  <c r="F44" i="144"/>
  <c r="F43" i="144"/>
  <c r="F42" i="144"/>
  <c r="F41" i="144"/>
  <c r="F40" i="144"/>
  <c r="F39" i="144"/>
  <c r="R43" i="144"/>
  <c r="R39" i="144"/>
  <c r="R40" i="144"/>
  <c r="R46" i="144"/>
  <c r="R42" i="144"/>
  <c r="R45" i="144"/>
  <c r="R41" i="144"/>
  <c r="R44" i="144"/>
  <c r="AD46" i="144"/>
  <c r="AD45" i="144"/>
  <c r="V44" i="144"/>
  <c r="V40" i="144"/>
  <c r="J16" i="37" s="1"/>
  <c r="V45" i="144"/>
  <c r="V42" i="144"/>
  <c r="V43" i="144"/>
  <c r="V46" i="144"/>
  <c r="V41" i="144"/>
  <c r="Y38" i="144"/>
  <c r="E16" i="37" s="1"/>
  <c r="E23" i="37" s="1"/>
  <c r="AW24" i="89"/>
  <c r="AW15" i="89"/>
  <c r="X29" i="133"/>
  <c r="AW23" i="127"/>
  <c r="AW11" i="128"/>
  <c r="AW30" i="89"/>
  <c r="W20" i="139"/>
  <c r="X29" i="137"/>
  <c r="W22" i="137"/>
  <c r="W28" i="134"/>
  <c r="W22" i="135"/>
  <c r="AW24" i="131"/>
  <c r="W28" i="130"/>
  <c r="W20" i="130"/>
  <c r="W28" i="137"/>
  <c r="W24" i="138"/>
  <c r="X27" i="135"/>
  <c r="AA20" i="135"/>
  <c r="AW34" i="132"/>
  <c r="AW31" i="129"/>
  <c r="AW27" i="128"/>
  <c r="AW7" i="127"/>
  <c r="X21" i="141"/>
  <c r="AA28" i="141"/>
  <c r="X29" i="141"/>
  <c r="AA32" i="141"/>
  <c r="AA26" i="141"/>
  <c r="AA36" i="141"/>
  <c r="Y37" i="141"/>
  <c r="AA34" i="141"/>
  <c r="X25" i="140"/>
  <c r="AA26" i="140"/>
  <c r="X29" i="140"/>
  <c r="AA30" i="140"/>
  <c r="X33" i="140"/>
  <c r="AA34" i="140"/>
  <c r="AB37" i="140"/>
  <c r="X27" i="140"/>
  <c r="AA28" i="140"/>
  <c r="X31" i="140"/>
  <c r="AA32" i="140"/>
  <c r="X35" i="140"/>
  <c r="AA36" i="140"/>
  <c r="X37" i="140"/>
  <c r="AA22" i="140"/>
  <c r="AB9" i="139"/>
  <c r="W20" i="137"/>
  <c r="AA22" i="137"/>
  <c r="W22" i="136"/>
  <c r="W30" i="136"/>
  <c r="AA20" i="136"/>
  <c r="X23" i="136"/>
  <c r="X21" i="136"/>
  <c r="X23" i="132"/>
  <c r="AW26" i="132"/>
  <c r="X27" i="132"/>
  <c r="X25" i="132"/>
  <c r="W28" i="132"/>
  <c r="Z34" i="132"/>
  <c r="AA33" i="132"/>
  <c r="X29" i="135"/>
  <c r="X8" i="135"/>
  <c r="AA32" i="138"/>
  <c r="X29" i="138"/>
  <c r="W26" i="138"/>
  <c r="W22" i="138"/>
  <c r="AA20" i="138"/>
  <c r="AA18" i="138"/>
  <c r="X25" i="138"/>
  <c r="X21" i="138"/>
  <c r="W18" i="138"/>
  <c r="X29" i="134"/>
  <c r="X21" i="134"/>
  <c r="X31" i="134"/>
  <c r="X27" i="134"/>
  <c r="AA24" i="134"/>
  <c r="X23" i="134"/>
  <c r="AW26" i="131"/>
  <c r="X23" i="131"/>
  <c r="AA18" i="131"/>
  <c r="W11" i="131"/>
  <c r="AB12" i="131"/>
  <c r="X23" i="130"/>
  <c r="X19" i="130"/>
  <c r="AA20" i="130"/>
  <c r="X25" i="141"/>
  <c r="X33" i="141"/>
  <c r="Z12" i="141"/>
  <c r="Y13" i="141"/>
  <c r="Z16" i="141"/>
  <c r="Z17" i="141"/>
  <c r="X23" i="141"/>
  <c r="X31" i="141"/>
  <c r="Z14" i="141"/>
  <c r="X27" i="141"/>
  <c r="X35" i="141"/>
  <c r="AB9" i="138"/>
  <c r="AB13" i="138"/>
  <c r="AA24" i="138"/>
  <c r="W24" i="135"/>
  <c r="W28" i="135"/>
  <c r="AA20" i="132"/>
  <c r="AA18" i="132"/>
  <c r="W22" i="132"/>
  <c r="AB9" i="137"/>
  <c r="AB13" i="137"/>
  <c r="AA20" i="137"/>
  <c r="W26" i="137"/>
  <c r="AA30" i="137"/>
  <c r="AA20" i="133"/>
  <c r="AA22" i="133"/>
  <c r="Y17" i="130"/>
  <c r="AB8" i="130"/>
  <c r="AB12" i="130"/>
  <c r="AB16" i="130"/>
  <c r="W26" i="136"/>
  <c r="W28" i="136"/>
  <c r="X8" i="131"/>
  <c r="W18" i="131"/>
  <c r="W7" i="131"/>
  <c r="AA11" i="131"/>
  <c r="W20" i="131"/>
  <c r="X31" i="131"/>
  <c r="W18" i="134"/>
  <c r="W20" i="134"/>
  <c r="W24" i="134"/>
  <c r="AA28" i="134"/>
  <c r="AA20" i="134"/>
  <c r="AB6" i="134"/>
  <c r="W18" i="135"/>
  <c r="AA18" i="135"/>
  <c r="AB10" i="135"/>
  <c r="Y7" i="135"/>
  <c r="X25" i="136"/>
  <c r="AA24" i="136"/>
  <c r="AA22" i="136"/>
  <c r="AB15" i="136"/>
  <c r="AB11" i="136"/>
  <c r="AB7" i="136"/>
  <c r="W30" i="137"/>
  <c r="X27" i="137"/>
  <c r="AW24" i="137"/>
  <c r="X21" i="137"/>
  <c r="W18" i="137"/>
  <c r="X29" i="130"/>
  <c r="AA26" i="130"/>
  <c r="AA18" i="130"/>
  <c r="AA22" i="131"/>
  <c r="AB13" i="131"/>
  <c r="X12" i="131"/>
  <c r="AW10" i="131"/>
  <c r="AA7" i="131"/>
  <c r="X21" i="132"/>
  <c r="W20" i="132"/>
  <c r="W24" i="132"/>
  <c r="AA22" i="132"/>
  <c r="W18" i="132"/>
  <c r="AB9" i="132"/>
  <c r="W18" i="140"/>
  <c r="W22" i="140"/>
  <c r="AA20" i="140"/>
  <c r="AA26" i="139"/>
  <c r="AA30" i="139"/>
  <c r="AA32" i="139"/>
  <c r="AA34" i="139"/>
  <c r="X31" i="139"/>
  <c r="AB13" i="139"/>
  <c r="W18" i="139"/>
  <c r="W22" i="139"/>
  <c r="AA24" i="139"/>
  <c r="X29" i="139"/>
  <c r="Z37" i="139"/>
  <c r="W24" i="139"/>
  <c r="X27" i="139"/>
  <c r="X35" i="139"/>
  <c r="AB37" i="139"/>
  <c r="X25" i="139"/>
  <c r="X33" i="139"/>
  <c r="AA22" i="139"/>
  <c r="AA20" i="139"/>
  <c r="AB10" i="141"/>
  <c r="AB6" i="141"/>
  <c r="AA24" i="140"/>
  <c r="X21" i="140"/>
  <c r="AB13" i="140"/>
  <c r="AB9" i="140"/>
  <c r="AW30" i="135"/>
  <c r="AA28" i="135"/>
  <c r="AA24" i="135"/>
  <c r="X23" i="135"/>
  <c r="W20" i="135"/>
  <c r="AB14" i="135"/>
  <c r="W28" i="133"/>
  <c r="X25" i="133"/>
  <c r="AA24" i="133"/>
  <c r="W22" i="133"/>
  <c r="AB14" i="133"/>
  <c r="AB10" i="133"/>
  <c r="AB6" i="133"/>
  <c r="AW31" i="127"/>
  <c r="AB9" i="130"/>
  <c r="Y9" i="130"/>
  <c r="Y11" i="130"/>
  <c r="AB13" i="130"/>
  <c r="Y15" i="130"/>
  <c r="AB21" i="130"/>
  <c r="AA24" i="130"/>
  <c r="AA28" i="130"/>
  <c r="AA30" i="130"/>
  <c r="AW37" i="130"/>
  <c r="AW9" i="131"/>
  <c r="X10" i="131"/>
  <c r="AB14" i="131"/>
  <c r="Z16" i="131"/>
  <c r="W24" i="131"/>
  <c r="W26" i="131"/>
  <c r="AB27" i="131"/>
  <c r="AW28" i="131"/>
  <c r="AB29" i="131"/>
  <c r="AW30" i="131"/>
  <c r="AW32" i="131"/>
  <c r="X33" i="131"/>
  <c r="AW34" i="131"/>
  <c r="AW36" i="131"/>
  <c r="AB37" i="131"/>
  <c r="AA37" i="131"/>
  <c r="AB6" i="130"/>
  <c r="Z6" i="130"/>
  <c r="AB10" i="130"/>
  <c r="Z12" i="130"/>
  <c r="AB14" i="130"/>
  <c r="Z16" i="130"/>
  <c r="AB17" i="130"/>
  <c r="AB23" i="130"/>
  <c r="AB25" i="130"/>
  <c r="Z31" i="130"/>
  <c r="AA32" i="130"/>
  <c r="AA34" i="130"/>
  <c r="AA36" i="130"/>
  <c r="Y37" i="130"/>
  <c r="AB37" i="130"/>
  <c r="AW8" i="131"/>
  <c r="W9" i="131"/>
  <c r="AB10" i="131"/>
  <c r="AW12" i="131"/>
  <c r="Y13" i="131"/>
  <c r="AB15" i="131"/>
  <c r="Z17" i="131"/>
  <c r="AW18" i="131"/>
  <c r="Z19" i="131"/>
  <c r="AW20" i="131"/>
  <c r="AA24" i="131"/>
  <c r="AA26" i="131"/>
  <c r="W28" i="131"/>
  <c r="W30" i="131"/>
  <c r="AB31" i="131"/>
  <c r="X37" i="131"/>
  <c r="AC37" i="131" s="1"/>
  <c r="V37" i="131" s="1"/>
  <c r="AW32" i="89"/>
  <c r="AW28" i="128"/>
  <c r="AB11" i="130"/>
  <c r="Y13" i="130"/>
  <c r="AB15" i="130"/>
  <c r="W18" i="130"/>
  <c r="Z21" i="130"/>
  <c r="W24" i="130"/>
  <c r="W26" i="130"/>
  <c r="AB27" i="130"/>
  <c r="Z29" i="130"/>
  <c r="AA33" i="130"/>
  <c r="AA35" i="130"/>
  <c r="AA37" i="130"/>
  <c r="AB6" i="131"/>
  <c r="AW7" i="131"/>
  <c r="AA9" i="131"/>
  <c r="Z14" i="131"/>
  <c r="AB16" i="131"/>
  <c r="AB21" i="131"/>
  <c r="AW22" i="131"/>
  <c r="AA28" i="131"/>
  <c r="AA30" i="131"/>
  <c r="AA32" i="131"/>
  <c r="AW19" i="128"/>
  <c r="Z8" i="130"/>
  <c r="Z10" i="130"/>
  <c r="Z14" i="130"/>
  <c r="AB19" i="130"/>
  <c r="AA22" i="130"/>
  <c r="Z25" i="130"/>
  <c r="Y15" i="131"/>
  <c r="AB23" i="131"/>
  <c r="AB25" i="131"/>
  <c r="AW37" i="131"/>
  <c r="AB6" i="132"/>
  <c r="Z8" i="132"/>
  <c r="AB10" i="132"/>
  <c r="Z12" i="132"/>
  <c r="AB14" i="132"/>
  <c r="Z16" i="132"/>
  <c r="W26" i="132"/>
  <c r="AB27" i="132"/>
  <c r="AA29" i="132"/>
  <c r="AW33" i="132"/>
  <c r="W34" i="132"/>
  <c r="AA34" i="132"/>
  <c r="AB7" i="133"/>
  <c r="Y9" i="133"/>
  <c r="AB11" i="133"/>
  <c r="Y13" i="133"/>
  <c r="AB15" i="133"/>
  <c r="Z17" i="133"/>
  <c r="AW18" i="133"/>
  <c r="Z19" i="133"/>
  <c r="AW20" i="133"/>
  <c r="W26" i="133"/>
  <c r="AB27" i="133"/>
  <c r="AB29" i="133"/>
  <c r="AW30" i="133"/>
  <c r="X31" i="133"/>
  <c r="AW32" i="133"/>
  <c r="AW34" i="133"/>
  <c r="AW36" i="133"/>
  <c r="W37" i="133"/>
  <c r="AA37" i="133"/>
  <c r="AB7" i="134"/>
  <c r="AB10" i="134"/>
  <c r="Z12" i="134"/>
  <c r="AB14" i="134"/>
  <c r="Z16" i="134"/>
  <c r="Z19" i="134"/>
  <c r="AW20" i="134"/>
  <c r="W26" i="134"/>
  <c r="AB27" i="134"/>
  <c r="AW28" i="134"/>
  <c r="AB33" i="134"/>
  <c r="AB35" i="134"/>
  <c r="Y9" i="135"/>
  <c r="AB11" i="135"/>
  <c r="Y13" i="135"/>
  <c r="AB15" i="135"/>
  <c r="AW18" i="135"/>
  <c r="Z19" i="135"/>
  <c r="AW20" i="135"/>
  <c r="AA26" i="135"/>
  <c r="W30" i="135"/>
  <c r="W36" i="135"/>
  <c r="X37" i="135"/>
  <c r="Z6" i="136"/>
  <c r="AB8" i="136"/>
  <c r="Z10" i="136"/>
  <c r="AB12" i="136"/>
  <c r="Z14" i="136"/>
  <c r="AB16" i="136"/>
  <c r="AA18" i="136"/>
  <c r="AW20" i="136"/>
  <c r="W20" i="136"/>
  <c r="AW28" i="136"/>
  <c r="AA28" i="136"/>
  <c r="AB29" i="136"/>
  <c r="Z37" i="136"/>
  <c r="AB7" i="132"/>
  <c r="Y9" i="132"/>
  <c r="AB11" i="132"/>
  <c r="Y13" i="132"/>
  <c r="AB15" i="132"/>
  <c r="Z17" i="132"/>
  <c r="AW18" i="132"/>
  <c r="Z19" i="132"/>
  <c r="AW20" i="132"/>
  <c r="AA24" i="132"/>
  <c r="AA26" i="132"/>
  <c r="AB30" i="132"/>
  <c r="X34" i="132"/>
  <c r="AB34" i="132"/>
  <c r="Z6" i="133"/>
  <c r="AB8" i="133"/>
  <c r="Z10" i="133"/>
  <c r="AB12" i="133"/>
  <c r="Z14" i="133"/>
  <c r="AB16" i="133"/>
  <c r="W18" i="133"/>
  <c r="W20" i="133"/>
  <c r="AB21" i="133"/>
  <c r="AW22" i="133"/>
  <c r="AA26" i="133"/>
  <c r="W30" i="133"/>
  <c r="X37" i="133"/>
  <c r="AB37" i="133"/>
  <c r="Z6" i="134"/>
  <c r="AB8" i="134"/>
  <c r="AB11" i="134"/>
  <c r="Y13" i="134"/>
  <c r="AB15" i="134"/>
  <c r="Z17" i="134"/>
  <c r="AB21" i="134"/>
  <c r="AW22" i="134"/>
  <c r="AA26" i="134"/>
  <c r="AB29" i="134"/>
  <c r="AW30" i="134"/>
  <c r="AW32" i="134"/>
  <c r="AW34" i="134"/>
  <c r="Z37" i="134"/>
  <c r="AW37" i="134"/>
  <c r="X6" i="135"/>
  <c r="Z8" i="135"/>
  <c r="Z10" i="135"/>
  <c r="AB12" i="135"/>
  <c r="Z14" i="135"/>
  <c r="AB16" i="135"/>
  <c r="AB21" i="135"/>
  <c r="AW22" i="135"/>
  <c r="AA30" i="135"/>
  <c r="AB33" i="135"/>
  <c r="AB35" i="135"/>
  <c r="AA36" i="135"/>
  <c r="Y37" i="135"/>
  <c r="Y7" i="136"/>
  <c r="AB9" i="136"/>
  <c r="Y11" i="136"/>
  <c r="AB13" i="136"/>
  <c r="Y15" i="136"/>
  <c r="Z19" i="136"/>
  <c r="AB23" i="136"/>
  <c r="AW24" i="136"/>
  <c r="AW26" i="136"/>
  <c r="AA26" i="136"/>
  <c r="AB27" i="136"/>
  <c r="AA32" i="136"/>
  <c r="Z6" i="132"/>
  <c r="AB8" i="132"/>
  <c r="Z10" i="132"/>
  <c r="AB12" i="132"/>
  <c r="Z14" i="132"/>
  <c r="AB16" i="132"/>
  <c r="AB21" i="132"/>
  <c r="AW22" i="132"/>
  <c r="AA28" i="132"/>
  <c r="AA31" i="132"/>
  <c r="Y34" i="132"/>
  <c r="Y7" i="133"/>
  <c r="AB9" i="133"/>
  <c r="Y11" i="133"/>
  <c r="AB13" i="133"/>
  <c r="Y15" i="133"/>
  <c r="AA18" i="133"/>
  <c r="AB23" i="133"/>
  <c r="AW24" i="133"/>
  <c r="AA28" i="133"/>
  <c r="AA30" i="133"/>
  <c r="Y37" i="133"/>
  <c r="Y7" i="134"/>
  <c r="Z10" i="134"/>
  <c r="AB12" i="134"/>
  <c r="Z14" i="134"/>
  <c r="AB16" i="134"/>
  <c r="W22" i="134"/>
  <c r="AB23" i="134"/>
  <c r="AW24" i="134"/>
  <c r="W30" i="134"/>
  <c r="AB31" i="134"/>
  <c r="AW36" i="134"/>
  <c r="W37" i="134"/>
  <c r="AW7" i="135"/>
  <c r="AB9" i="135"/>
  <c r="Y11" i="135"/>
  <c r="AB13" i="135"/>
  <c r="Y15" i="135"/>
  <c r="AB23" i="135"/>
  <c r="AW24" i="135"/>
  <c r="AB25" i="135"/>
  <c r="AB27" i="135"/>
  <c r="AW28" i="135"/>
  <c r="AW32" i="135"/>
  <c r="AW34" i="135"/>
  <c r="X35" i="135"/>
  <c r="AW37" i="135"/>
  <c r="AB6" i="136"/>
  <c r="AB25" i="136"/>
  <c r="AA37" i="136"/>
  <c r="W37" i="136"/>
  <c r="Y7" i="132"/>
  <c r="Y11" i="132"/>
  <c r="Y15" i="132"/>
  <c r="AB23" i="132"/>
  <c r="AB25" i="132"/>
  <c r="Z8" i="133"/>
  <c r="Z12" i="133"/>
  <c r="Z16" i="133"/>
  <c r="AB25" i="133"/>
  <c r="Z8" i="134"/>
  <c r="Y11" i="134"/>
  <c r="Y15" i="134"/>
  <c r="AA18" i="134"/>
  <c r="AB25" i="134"/>
  <c r="Z12" i="135"/>
  <c r="Z16" i="135"/>
  <c r="AB29" i="135"/>
  <c r="AB31" i="135"/>
  <c r="Y9" i="136"/>
  <c r="Y13" i="136"/>
  <c r="Z17" i="136"/>
  <c r="AB37" i="136"/>
  <c r="Z8" i="136"/>
  <c r="AB10" i="136"/>
  <c r="Z12" i="136"/>
  <c r="AB14" i="136"/>
  <c r="Z16" i="136"/>
  <c r="AB21" i="136"/>
  <c r="AW22" i="136"/>
  <c r="X37" i="136"/>
  <c r="Z6" i="137"/>
  <c r="AB8" i="137"/>
  <c r="Z10" i="137"/>
  <c r="AB12" i="137"/>
  <c r="Z14" i="137"/>
  <c r="AB16" i="137"/>
  <c r="AB21" i="137"/>
  <c r="AW22" i="137"/>
  <c r="AB31" i="137"/>
  <c r="X37" i="137"/>
  <c r="Z6" i="138"/>
  <c r="AB8" i="138"/>
  <c r="Z10" i="138"/>
  <c r="AB12" i="138"/>
  <c r="Z14" i="138"/>
  <c r="AB16" i="138"/>
  <c r="AB21" i="138"/>
  <c r="AB25" i="138"/>
  <c r="AW26" i="138"/>
  <c r="AB27" i="138"/>
  <c r="AW28" i="138"/>
  <c r="X36" i="138"/>
  <c r="AB8" i="139"/>
  <c r="AB12" i="139"/>
  <c r="AB16" i="139"/>
  <c r="X37" i="139"/>
  <c r="Z6" i="140"/>
  <c r="AB8" i="140"/>
  <c r="Z10" i="140"/>
  <c r="AB12" i="140"/>
  <c r="Z14" i="140"/>
  <c r="AB16" i="140"/>
  <c r="Z37" i="141"/>
  <c r="Y7" i="137"/>
  <c r="Y11" i="137"/>
  <c r="Y15" i="137"/>
  <c r="AB23" i="137"/>
  <c r="AA28" i="137"/>
  <c r="Y7" i="138"/>
  <c r="Y11" i="138"/>
  <c r="Y15" i="138"/>
  <c r="AB29" i="138"/>
  <c r="Y11" i="140"/>
  <c r="Y15" i="140"/>
  <c r="AA18" i="140"/>
  <c r="AW37" i="136"/>
  <c r="AB6" i="137"/>
  <c r="Z8" i="137"/>
  <c r="AB10" i="137"/>
  <c r="Z12" i="137"/>
  <c r="AB14" i="137"/>
  <c r="Z16" i="137"/>
  <c r="W24" i="137"/>
  <c r="AB25" i="137"/>
  <c r="AW26" i="137"/>
  <c r="AB33" i="137"/>
  <c r="AB35" i="137"/>
  <c r="Z37" i="137"/>
  <c r="AW37" i="137"/>
  <c r="AB6" i="138"/>
  <c r="Z8" i="138"/>
  <c r="AB10" i="138"/>
  <c r="Z12" i="138"/>
  <c r="AB14" i="138"/>
  <c r="Z16" i="138"/>
  <c r="AA22" i="138"/>
  <c r="W30" i="138"/>
  <c r="AB31" i="138"/>
  <c r="AW32" i="138"/>
  <c r="AW33" i="138"/>
  <c r="X34" i="138"/>
  <c r="AW36" i="138"/>
  <c r="AB6" i="139"/>
  <c r="AB10" i="139"/>
  <c r="AB14" i="139"/>
  <c r="AB25" i="139"/>
  <c r="AB27" i="139"/>
  <c r="AB29" i="139"/>
  <c r="AB31" i="139"/>
  <c r="AB33" i="139"/>
  <c r="AB35" i="139"/>
  <c r="AW37" i="139"/>
  <c r="AB6" i="140"/>
  <c r="Z8" i="140"/>
  <c r="AB10" i="140"/>
  <c r="Z12" i="140"/>
  <c r="AB14" i="140"/>
  <c r="Z16" i="140"/>
  <c r="Z19" i="140"/>
  <c r="AW20" i="140"/>
  <c r="AW24" i="140"/>
  <c r="AW26" i="140"/>
  <c r="AW28" i="140"/>
  <c r="AW30" i="140"/>
  <c r="AW32" i="140"/>
  <c r="AW34" i="140"/>
  <c r="AW36" i="140"/>
  <c r="W37" i="140"/>
  <c r="AA37" i="141"/>
  <c r="W37" i="141"/>
  <c r="AW36" i="136"/>
  <c r="AB7" i="137"/>
  <c r="Y9" i="137"/>
  <c r="AB11" i="137"/>
  <c r="Y13" i="137"/>
  <c r="AB15" i="137"/>
  <c r="Z17" i="137"/>
  <c r="AW18" i="137"/>
  <c r="Z19" i="137"/>
  <c r="AW20" i="137"/>
  <c r="AA24" i="137"/>
  <c r="AB27" i="137"/>
  <c r="AB29" i="137"/>
  <c r="AW30" i="137"/>
  <c r="AW32" i="137"/>
  <c r="AW34" i="137"/>
  <c r="AW36" i="137"/>
  <c r="AA37" i="137"/>
  <c r="AB7" i="138"/>
  <c r="Y9" i="138"/>
  <c r="AB11" i="138"/>
  <c r="Y13" i="138"/>
  <c r="AB15" i="138"/>
  <c r="Z17" i="138"/>
  <c r="AW18" i="138"/>
  <c r="Z19" i="138"/>
  <c r="AW20" i="138"/>
  <c r="AB23" i="138"/>
  <c r="AW24" i="138"/>
  <c r="AA30" i="138"/>
  <c r="W32" i="138"/>
  <c r="AW35" i="138"/>
  <c r="W36" i="138"/>
  <c r="AA36" i="138"/>
  <c r="AB7" i="139"/>
  <c r="AB11" i="139"/>
  <c r="AB15" i="139"/>
  <c r="AW18" i="139"/>
  <c r="AW20" i="139"/>
  <c r="X21" i="139"/>
  <c r="X23" i="139"/>
  <c r="AW24" i="139"/>
  <c r="AW26" i="139"/>
  <c r="AW28" i="139"/>
  <c r="AW30" i="139"/>
  <c r="AW32" i="139"/>
  <c r="AW34" i="139"/>
  <c r="AW36" i="139"/>
  <c r="W37" i="139"/>
  <c r="AA37" i="139"/>
  <c r="AB7" i="140"/>
  <c r="Y9" i="140"/>
  <c r="AB11" i="140"/>
  <c r="Y13" i="140"/>
  <c r="AB15" i="140"/>
  <c r="Z17" i="140"/>
  <c r="W20" i="140"/>
  <c r="AB21" i="140"/>
  <c r="AW22" i="140"/>
  <c r="AB23" i="140"/>
  <c r="AA37" i="140"/>
  <c r="AC37" i="140" s="1"/>
  <c r="V37" i="140" s="1"/>
  <c r="Y37" i="140"/>
  <c r="Z8" i="141"/>
  <c r="Y11" i="141"/>
  <c r="Y15" i="141"/>
  <c r="AA18" i="141"/>
  <c r="W18" i="141"/>
  <c r="AB37" i="141"/>
  <c r="Z6" i="141"/>
  <c r="AB8" i="141"/>
  <c r="Z10" i="141"/>
  <c r="Y7" i="141"/>
  <c r="AB9" i="141"/>
  <c r="X37" i="141"/>
  <c r="AB7" i="141"/>
  <c r="Y9" i="141"/>
  <c r="AB17" i="141"/>
  <c r="Z19" i="141"/>
  <c r="AB21" i="141"/>
  <c r="AB23" i="141"/>
  <c r="AB25" i="141"/>
  <c r="AB27" i="141"/>
  <c r="AB29" i="141"/>
  <c r="AB31" i="141"/>
  <c r="AB33" i="141"/>
  <c r="AB35" i="141"/>
  <c r="AW22" i="139"/>
  <c r="Y7" i="140"/>
  <c r="AB23" i="139"/>
  <c r="AB21" i="139"/>
  <c r="Z19" i="139"/>
  <c r="Z17" i="139"/>
  <c r="Z16" i="139"/>
  <c r="Y15" i="139"/>
  <c r="Z14" i="139"/>
  <c r="Y13" i="139"/>
  <c r="Z12" i="139"/>
  <c r="Y11" i="139"/>
  <c r="Z10" i="139"/>
  <c r="Y9" i="139"/>
  <c r="Z8" i="139"/>
  <c r="Y7" i="139"/>
  <c r="Z6" i="139"/>
  <c r="AA23" i="139"/>
  <c r="AA21" i="139"/>
  <c r="AB19" i="139"/>
  <c r="AB17" i="139"/>
  <c r="AA23" i="140"/>
  <c r="AA21" i="140"/>
  <c r="AB19" i="140"/>
  <c r="AW18" i="140"/>
  <c r="AB17" i="140"/>
  <c r="X23" i="140"/>
  <c r="AB25" i="140"/>
  <c r="AB27" i="140"/>
  <c r="AB29" i="140"/>
  <c r="AB31" i="140"/>
  <c r="AB33" i="140"/>
  <c r="AB35" i="140"/>
  <c r="AW37" i="140"/>
  <c r="AB11" i="141"/>
  <c r="AB12" i="141"/>
  <c r="AB13" i="141"/>
  <c r="AB14" i="141"/>
  <c r="AB15" i="141"/>
  <c r="AB16" i="141"/>
  <c r="AB19" i="141"/>
  <c r="W20" i="141"/>
  <c r="AA21" i="141"/>
  <c r="W22" i="141"/>
  <c r="AA23" i="141"/>
  <c r="W24" i="141"/>
  <c r="AA25" i="141"/>
  <c r="W26" i="141"/>
  <c r="AA27" i="141"/>
  <c r="W28" i="141"/>
  <c r="AA29" i="141"/>
  <c r="W30" i="141"/>
  <c r="AA31" i="141"/>
  <c r="W32" i="141"/>
  <c r="AA33" i="141"/>
  <c r="W34" i="141"/>
  <c r="AA35" i="141"/>
  <c r="W36" i="141"/>
  <c r="W24" i="140"/>
  <c r="AA25" i="140"/>
  <c r="W26" i="140"/>
  <c r="AA27" i="140"/>
  <c r="W28" i="140"/>
  <c r="AA29" i="140"/>
  <c r="W30" i="140"/>
  <c r="AA31" i="140"/>
  <c r="W32" i="140"/>
  <c r="AA33" i="140"/>
  <c r="W34" i="140"/>
  <c r="AA35" i="140"/>
  <c r="W36" i="140"/>
  <c r="AA25" i="139"/>
  <c r="W26" i="139"/>
  <c r="AA27" i="139"/>
  <c r="W28" i="139"/>
  <c r="AA29" i="139"/>
  <c r="W30" i="139"/>
  <c r="AA31" i="139"/>
  <c r="W32" i="139"/>
  <c r="AA33" i="139"/>
  <c r="W34" i="139"/>
  <c r="AA35" i="139"/>
  <c r="W36" i="139"/>
  <c r="X23" i="138"/>
  <c r="X27" i="130"/>
  <c r="AB7" i="130"/>
  <c r="Y7" i="130"/>
  <c r="AB31" i="130"/>
  <c r="AB29" i="130"/>
  <c r="Z27" i="130"/>
  <c r="Z23" i="130"/>
  <c r="W22" i="130"/>
  <c r="Z19" i="130"/>
  <c r="X29" i="131"/>
  <c r="X25" i="131"/>
  <c r="X6" i="131"/>
  <c r="AA31" i="131"/>
  <c r="AA29" i="131"/>
  <c r="AA27" i="131"/>
  <c r="AA25" i="131"/>
  <c r="AA23" i="131"/>
  <c r="AA21" i="131"/>
  <c r="AB19" i="131"/>
  <c r="AB17" i="131"/>
  <c r="AW11" i="131"/>
  <c r="AA6" i="131"/>
  <c r="X30" i="132"/>
  <c r="AB32" i="132"/>
  <c r="AW28" i="132"/>
  <c r="AA27" i="132"/>
  <c r="AA25" i="132"/>
  <c r="AW24" i="132"/>
  <c r="AA23" i="132"/>
  <c r="AA21" i="132"/>
  <c r="AB19" i="132"/>
  <c r="AB17" i="132"/>
  <c r="AW29" i="132"/>
  <c r="AW31" i="132"/>
  <c r="X32" i="132"/>
  <c r="W33" i="132"/>
  <c r="AA29" i="133"/>
  <c r="AW28" i="133"/>
  <c r="AA27" i="133"/>
  <c r="AA25" i="133"/>
  <c r="AA23" i="133"/>
  <c r="AA21" i="133"/>
  <c r="AB19" i="133"/>
  <c r="AB17" i="133"/>
  <c r="AA31" i="134"/>
  <c r="AA29" i="134"/>
  <c r="AA27" i="134"/>
  <c r="AA25" i="134"/>
  <c r="AA23" i="134"/>
  <c r="AA21" i="134"/>
  <c r="AB19" i="134"/>
  <c r="AW18" i="134"/>
  <c r="AB17" i="134"/>
  <c r="X31" i="135"/>
  <c r="X25" i="135"/>
  <c r="AA31" i="135"/>
  <c r="AA29" i="135"/>
  <c r="AA27" i="135"/>
  <c r="AW26" i="135"/>
  <c r="AA25" i="135"/>
  <c r="AA23" i="135"/>
  <c r="AA21" i="135"/>
  <c r="AB19" i="135"/>
  <c r="AB17" i="135"/>
  <c r="X27" i="136"/>
  <c r="AA29" i="136"/>
  <c r="AA27" i="136"/>
  <c r="AA25" i="136"/>
  <c r="AA23" i="136"/>
  <c r="AA21" i="136"/>
  <c r="AB19" i="136"/>
  <c r="W18" i="136"/>
  <c r="AW18" i="136"/>
  <c r="AB17" i="136"/>
  <c r="AB33" i="136"/>
  <c r="AB35" i="136"/>
  <c r="AW34" i="136"/>
  <c r="X35" i="136"/>
  <c r="W36" i="136"/>
  <c r="X29" i="136"/>
  <c r="AA30" i="136"/>
  <c r="AB31" i="136"/>
  <c r="X27" i="138"/>
  <c r="AA31" i="138"/>
  <c r="AA29" i="138"/>
  <c r="AA27" i="138"/>
  <c r="AA25" i="138"/>
  <c r="AA23" i="138"/>
  <c r="AW22" i="138"/>
  <c r="AA21" i="138"/>
  <c r="AB19" i="138"/>
  <c r="AB17" i="138"/>
  <c r="AA31" i="137"/>
  <c r="AA29" i="137"/>
  <c r="AW28" i="137"/>
  <c r="AA27" i="137"/>
  <c r="AA25" i="137"/>
  <c r="AA23" i="137"/>
  <c r="AA21" i="137"/>
  <c r="AB19" i="137"/>
  <c r="AB17" i="137"/>
  <c r="W33" i="138"/>
  <c r="AA34" i="138"/>
  <c r="W32" i="137"/>
  <c r="AA33" i="137"/>
  <c r="W34" i="137"/>
  <c r="AA35" i="137"/>
  <c r="W36" i="137"/>
  <c r="AW30" i="136"/>
  <c r="X31" i="136"/>
  <c r="AA31" i="136"/>
  <c r="W32" i="136"/>
  <c r="AA33" i="136"/>
  <c r="W34" i="136"/>
  <c r="AA35" i="136"/>
  <c r="W32" i="135"/>
  <c r="AA33" i="135"/>
  <c r="W34" i="135"/>
  <c r="AA35" i="135"/>
  <c r="W32" i="134"/>
  <c r="AA33" i="134"/>
  <c r="W34" i="134"/>
  <c r="AA35" i="134"/>
  <c r="AA31" i="133"/>
  <c r="W32" i="133"/>
  <c r="AA33" i="133"/>
  <c r="W34" i="133"/>
  <c r="AA35" i="133"/>
  <c r="W36" i="133"/>
  <c r="AD37" i="133"/>
  <c r="W29" i="132"/>
  <c r="AA30" i="132"/>
  <c r="W31" i="132"/>
  <c r="AA32" i="132"/>
  <c r="W32" i="131"/>
  <c r="AA33" i="131"/>
  <c r="W34" i="131"/>
  <c r="AA35" i="131"/>
  <c r="W36" i="131"/>
  <c r="AW32" i="130"/>
  <c r="X33" i="130"/>
  <c r="AW34" i="130"/>
  <c r="X35" i="130"/>
  <c r="AW36" i="130"/>
  <c r="Y32" i="141"/>
  <c r="AB32" i="141"/>
  <c r="Z33" i="141"/>
  <c r="Y34" i="141"/>
  <c r="AB34" i="141"/>
  <c r="Z35" i="141"/>
  <c r="Y36" i="141"/>
  <c r="AB36" i="141"/>
  <c r="Y32" i="140"/>
  <c r="AB32" i="140"/>
  <c r="Z33" i="140"/>
  <c r="Y34" i="140"/>
  <c r="AB34" i="140"/>
  <c r="Z35" i="140"/>
  <c r="Y36" i="140"/>
  <c r="AB36" i="140"/>
  <c r="Y32" i="139"/>
  <c r="AB32" i="139"/>
  <c r="Z33" i="139"/>
  <c r="Y34" i="139"/>
  <c r="AB34" i="139"/>
  <c r="Z35" i="139"/>
  <c r="Y36" i="139"/>
  <c r="AB36" i="139"/>
  <c r="Y32" i="138"/>
  <c r="AB32" i="138"/>
  <c r="Y33" i="138"/>
  <c r="AB33" i="138"/>
  <c r="Z34" i="138"/>
  <c r="Y35" i="138"/>
  <c r="AB35" i="138"/>
  <c r="Y32" i="137"/>
  <c r="AB32" i="137"/>
  <c r="Z33" i="137"/>
  <c r="Y34" i="137"/>
  <c r="AB34" i="137"/>
  <c r="Z35" i="137"/>
  <c r="Y36" i="137"/>
  <c r="AB36" i="137"/>
  <c r="Y32" i="136"/>
  <c r="AB32" i="136"/>
  <c r="Z33" i="136"/>
  <c r="Y34" i="136"/>
  <c r="AB34" i="136"/>
  <c r="Z35" i="136"/>
  <c r="Y36" i="136"/>
  <c r="AB36" i="136"/>
  <c r="Y32" i="135"/>
  <c r="AB32" i="135"/>
  <c r="Z33" i="135"/>
  <c r="Y34" i="135"/>
  <c r="AB34" i="135"/>
  <c r="Z35" i="135"/>
  <c r="Y36" i="135"/>
  <c r="AB36" i="135"/>
  <c r="Y32" i="134"/>
  <c r="AB32" i="134"/>
  <c r="Z33" i="134"/>
  <c r="Y34" i="134"/>
  <c r="AB34" i="134"/>
  <c r="Z35" i="134"/>
  <c r="Y36" i="134"/>
  <c r="AB36" i="134"/>
  <c r="AD37" i="134"/>
  <c r="Y32" i="133"/>
  <c r="AB32" i="133"/>
  <c r="Z33" i="133"/>
  <c r="Y34" i="133"/>
  <c r="AB34" i="133"/>
  <c r="Z35" i="133"/>
  <c r="Y36" i="133"/>
  <c r="AB36" i="133"/>
  <c r="Y29" i="132"/>
  <c r="AB29" i="132"/>
  <c r="Z30" i="132"/>
  <c r="Y31" i="132"/>
  <c r="AB31" i="132"/>
  <c r="Z32" i="132"/>
  <c r="Y33" i="132"/>
  <c r="AB33" i="132"/>
  <c r="Y32" i="131"/>
  <c r="AB32" i="131"/>
  <c r="Z33" i="131"/>
  <c r="Y34" i="131"/>
  <c r="AB34" i="131"/>
  <c r="Z35" i="131"/>
  <c r="Y36" i="131"/>
  <c r="AB36" i="131"/>
  <c r="Y32" i="130"/>
  <c r="AB32" i="130"/>
  <c r="Z33" i="130"/>
  <c r="Y34" i="130"/>
  <c r="AB34" i="130"/>
  <c r="Z35" i="130"/>
  <c r="Y36" i="130"/>
  <c r="AB36" i="130"/>
  <c r="X6" i="141"/>
  <c r="AA6" i="141"/>
  <c r="W7" i="141"/>
  <c r="AA7" i="141"/>
  <c r="X8" i="141"/>
  <c r="W9" i="141"/>
  <c r="AA9" i="141"/>
  <c r="X10" i="141"/>
  <c r="W11" i="141"/>
  <c r="AA11" i="141"/>
  <c r="X12" i="141"/>
  <c r="W13" i="141"/>
  <c r="AA13" i="141"/>
  <c r="X14" i="141"/>
  <c r="W15" i="141"/>
  <c r="AA15" i="141"/>
  <c r="X16" i="141"/>
  <c r="W17" i="141"/>
  <c r="Y18" i="141"/>
  <c r="Y20" i="141"/>
  <c r="Z21" i="141"/>
  <c r="Y22" i="141"/>
  <c r="AB22" i="141"/>
  <c r="Z23" i="141"/>
  <c r="Y24" i="141"/>
  <c r="AB24" i="141"/>
  <c r="Z25" i="141"/>
  <c r="Y26" i="141"/>
  <c r="AB26" i="141"/>
  <c r="Z27" i="141"/>
  <c r="Y28" i="141"/>
  <c r="AB28" i="141"/>
  <c r="Z29" i="141"/>
  <c r="Y30" i="141"/>
  <c r="AB30" i="141"/>
  <c r="Z31" i="141"/>
  <c r="X6" i="140"/>
  <c r="AA6" i="140"/>
  <c r="W7" i="140"/>
  <c r="AA7" i="140"/>
  <c r="AW7" i="140"/>
  <c r="X8" i="140"/>
  <c r="AW8" i="140"/>
  <c r="W9" i="140"/>
  <c r="AA9" i="140"/>
  <c r="AW9" i="140"/>
  <c r="X10" i="140"/>
  <c r="AW10" i="140"/>
  <c r="W11" i="140"/>
  <c r="AA11" i="140"/>
  <c r="AW11" i="140"/>
  <c r="X12" i="140"/>
  <c r="AW12" i="140"/>
  <c r="W13" i="140"/>
  <c r="AA13" i="140"/>
  <c r="AW13" i="140"/>
  <c r="X14" i="140"/>
  <c r="AW14" i="140"/>
  <c r="W15" i="140"/>
  <c r="AA15" i="140"/>
  <c r="AW15" i="140"/>
  <c r="X16" i="140"/>
  <c r="AW16" i="140"/>
  <c r="W17" i="140"/>
  <c r="Y18" i="140"/>
  <c r="Y20" i="140"/>
  <c r="Z21" i="140"/>
  <c r="Y22" i="140"/>
  <c r="AB22" i="140"/>
  <c r="Z23" i="140"/>
  <c r="Y24" i="140"/>
  <c r="AB24" i="140"/>
  <c r="Z25" i="140"/>
  <c r="Y26" i="140"/>
  <c r="AB26" i="140"/>
  <c r="Z27" i="140"/>
  <c r="Y28" i="140"/>
  <c r="AB28" i="140"/>
  <c r="Z29" i="140"/>
  <c r="Y30" i="140"/>
  <c r="AB30" i="140"/>
  <c r="Z31" i="140"/>
  <c r="X6" i="139"/>
  <c r="AA6" i="139"/>
  <c r="W7" i="139"/>
  <c r="AA7" i="139"/>
  <c r="AW7" i="139"/>
  <c r="X8" i="139"/>
  <c r="AW8" i="139"/>
  <c r="W9" i="139"/>
  <c r="AA9" i="139"/>
  <c r="AW9" i="139"/>
  <c r="X10" i="139"/>
  <c r="AW10" i="139"/>
  <c r="W11" i="139"/>
  <c r="AA11" i="139"/>
  <c r="AW11" i="139"/>
  <c r="X12" i="139"/>
  <c r="AW12" i="139"/>
  <c r="W13" i="139"/>
  <c r="AA13" i="139"/>
  <c r="AW13" i="139"/>
  <c r="X14" i="139"/>
  <c r="AW14" i="139"/>
  <c r="W15" i="139"/>
  <c r="AA15" i="139"/>
  <c r="AW15" i="139"/>
  <c r="X16" i="139"/>
  <c r="AW16" i="139"/>
  <c r="W17" i="139"/>
  <c r="Y18" i="139"/>
  <c r="Y20" i="139"/>
  <c r="Z21" i="139"/>
  <c r="Y22" i="139"/>
  <c r="AB22" i="139"/>
  <c r="Z23" i="139"/>
  <c r="Y24" i="139"/>
  <c r="AB24" i="139"/>
  <c r="Z25" i="139"/>
  <c r="Y26" i="139"/>
  <c r="AB26" i="139"/>
  <c r="Z27" i="139"/>
  <c r="Y28" i="139"/>
  <c r="AB28" i="139"/>
  <c r="Z29" i="139"/>
  <c r="Y30" i="139"/>
  <c r="AB30" i="139"/>
  <c r="Z31" i="139"/>
  <c r="X6" i="138"/>
  <c r="AA6" i="138"/>
  <c r="W7" i="138"/>
  <c r="AA7" i="138"/>
  <c r="AW7" i="138"/>
  <c r="X8" i="138"/>
  <c r="AW8" i="138"/>
  <c r="W9" i="138"/>
  <c r="AA9" i="138"/>
  <c r="AW9" i="138"/>
  <c r="X10" i="138"/>
  <c r="AW10" i="138"/>
  <c r="W11" i="138"/>
  <c r="AA11" i="138"/>
  <c r="AW11" i="138"/>
  <c r="X12" i="138"/>
  <c r="AW12" i="138"/>
  <c r="W13" i="138"/>
  <c r="AA13" i="138"/>
  <c r="AW13" i="138"/>
  <c r="X14" i="138"/>
  <c r="AW14" i="138"/>
  <c r="W15" i="138"/>
  <c r="AA15" i="138"/>
  <c r="AW15" i="138"/>
  <c r="X16" i="138"/>
  <c r="AW16" i="138"/>
  <c r="W17" i="138"/>
  <c r="Y18" i="138"/>
  <c r="Y20" i="138"/>
  <c r="Z21" i="138"/>
  <c r="Y22" i="138"/>
  <c r="AB22" i="138"/>
  <c r="Z23" i="138"/>
  <c r="Y24" i="138"/>
  <c r="AB24" i="138"/>
  <c r="Z25" i="138"/>
  <c r="Y26" i="138"/>
  <c r="AB26" i="138"/>
  <c r="Z27" i="138"/>
  <c r="Y28" i="138"/>
  <c r="AB28" i="138"/>
  <c r="Z29" i="138"/>
  <c r="Y30" i="138"/>
  <c r="AB30" i="138"/>
  <c r="Z31" i="138"/>
  <c r="X6" i="137"/>
  <c r="AA6" i="137"/>
  <c r="W7" i="137"/>
  <c r="AA7" i="137"/>
  <c r="AW7" i="137"/>
  <c r="X8" i="137"/>
  <c r="AW8" i="137"/>
  <c r="W9" i="137"/>
  <c r="AA9" i="137"/>
  <c r="AW9" i="137"/>
  <c r="X10" i="137"/>
  <c r="AW10" i="137"/>
  <c r="W11" i="137"/>
  <c r="AA11" i="137"/>
  <c r="AW11" i="137"/>
  <c r="X12" i="137"/>
  <c r="AW12" i="137"/>
  <c r="W13" i="137"/>
  <c r="AA13" i="137"/>
  <c r="AW13" i="137"/>
  <c r="X14" i="137"/>
  <c r="AW14" i="137"/>
  <c r="W15" i="137"/>
  <c r="AA15" i="137"/>
  <c r="AW15" i="137"/>
  <c r="X16" i="137"/>
  <c r="AW16" i="137"/>
  <c r="W17" i="137"/>
  <c r="Y18" i="137"/>
  <c r="Y20" i="137"/>
  <c r="Z21" i="137"/>
  <c r="Y22" i="137"/>
  <c r="AB22" i="137"/>
  <c r="Z23" i="137"/>
  <c r="Y24" i="137"/>
  <c r="AB24" i="137"/>
  <c r="Z25" i="137"/>
  <c r="Y26" i="137"/>
  <c r="AB26" i="137"/>
  <c r="Z27" i="137"/>
  <c r="Y28" i="137"/>
  <c r="AB28" i="137"/>
  <c r="Z29" i="137"/>
  <c r="Y30" i="137"/>
  <c r="AB30" i="137"/>
  <c r="Z31" i="137"/>
  <c r="X6" i="136"/>
  <c r="AA6" i="136"/>
  <c r="W7" i="136"/>
  <c r="AA7" i="136"/>
  <c r="AW7" i="136"/>
  <c r="X8" i="136"/>
  <c r="AW8" i="136"/>
  <c r="W9" i="136"/>
  <c r="AA9" i="136"/>
  <c r="AW9" i="136"/>
  <c r="X10" i="136"/>
  <c r="AW10" i="136"/>
  <c r="W11" i="136"/>
  <c r="AA11" i="136"/>
  <c r="AW11" i="136"/>
  <c r="X12" i="136"/>
  <c r="AW12" i="136"/>
  <c r="W13" i="136"/>
  <c r="AA13" i="136"/>
  <c r="AW13" i="136"/>
  <c r="X14" i="136"/>
  <c r="AW14" i="136"/>
  <c r="W15" i="136"/>
  <c r="AA15" i="136"/>
  <c r="AW15" i="136"/>
  <c r="X16" i="136"/>
  <c r="AW16" i="136"/>
  <c r="W17" i="136"/>
  <c r="Y18" i="136"/>
  <c r="Y20" i="136"/>
  <c r="Z21" i="136"/>
  <c r="Y22" i="136"/>
  <c r="AB22" i="136"/>
  <c r="Z23" i="136"/>
  <c r="Y24" i="136"/>
  <c r="AB24" i="136"/>
  <c r="Z25" i="136"/>
  <c r="Y26" i="136"/>
  <c r="AB26" i="136"/>
  <c r="Z27" i="136"/>
  <c r="Y28" i="136"/>
  <c r="AB28" i="136"/>
  <c r="Z29" i="136"/>
  <c r="Y30" i="136"/>
  <c r="AB30" i="136"/>
  <c r="Z17" i="135"/>
  <c r="AA6" i="135"/>
  <c r="W7" i="135"/>
  <c r="AA7" i="135"/>
  <c r="AA8" i="135"/>
  <c r="W9" i="135"/>
  <c r="AA9" i="135"/>
  <c r="AW9" i="135"/>
  <c r="X10" i="135"/>
  <c r="AA10" i="135"/>
  <c r="W11" i="135"/>
  <c r="AA11" i="135"/>
  <c r="AW11" i="135"/>
  <c r="X12" i="135"/>
  <c r="AW12" i="135"/>
  <c r="W13" i="135"/>
  <c r="AA13" i="135"/>
  <c r="AW13" i="135"/>
  <c r="X14" i="135"/>
  <c r="AA14" i="135"/>
  <c r="W15" i="135"/>
  <c r="AA15" i="135"/>
  <c r="AW15" i="135"/>
  <c r="X16" i="135"/>
  <c r="AW16" i="135"/>
  <c r="Y18" i="135"/>
  <c r="Y20" i="135"/>
  <c r="Z21" i="135"/>
  <c r="Y22" i="135"/>
  <c r="AB22" i="135"/>
  <c r="Z23" i="135"/>
  <c r="Y24" i="135"/>
  <c r="AB24" i="135"/>
  <c r="Z25" i="135"/>
  <c r="Y26" i="135"/>
  <c r="AB26" i="135"/>
  <c r="Z27" i="135"/>
  <c r="Y28" i="135"/>
  <c r="AB28" i="135"/>
  <c r="Z29" i="135"/>
  <c r="Y30" i="135"/>
  <c r="AB30" i="135"/>
  <c r="Z31" i="135"/>
  <c r="X6" i="134"/>
  <c r="AA6" i="134"/>
  <c r="W7" i="134"/>
  <c r="AA7" i="134"/>
  <c r="AW7" i="134"/>
  <c r="X8" i="134"/>
  <c r="AW8" i="134"/>
  <c r="W9" i="134"/>
  <c r="AA9" i="134"/>
  <c r="AW9" i="134"/>
  <c r="X10" i="134"/>
  <c r="AW10" i="134"/>
  <c r="W11" i="134"/>
  <c r="AA11" i="134"/>
  <c r="AW11" i="134"/>
  <c r="X12" i="134"/>
  <c r="AW12" i="134"/>
  <c r="W13" i="134"/>
  <c r="AA13" i="134"/>
  <c r="AW13" i="134"/>
  <c r="X14" i="134"/>
  <c r="AW14" i="134"/>
  <c r="W15" i="134"/>
  <c r="AA15" i="134"/>
  <c r="AW15" i="134"/>
  <c r="X16" i="134"/>
  <c r="AW16" i="134"/>
  <c r="W17" i="134"/>
  <c r="Y18" i="134"/>
  <c r="Y20" i="134"/>
  <c r="Z21" i="134"/>
  <c r="Y22" i="134"/>
  <c r="AB22" i="134"/>
  <c r="Z23" i="134"/>
  <c r="Y24" i="134"/>
  <c r="AB24" i="134"/>
  <c r="Z25" i="134"/>
  <c r="Y26" i="134"/>
  <c r="AB26" i="134"/>
  <c r="Z27" i="134"/>
  <c r="Y28" i="134"/>
  <c r="AB28" i="134"/>
  <c r="Z29" i="134"/>
  <c r="Y30" i="134"/>
  <c r="AB30" i="134"/>
  <c r="Z31" i="134"/>
  <c r="X6" i="133"/>
  <c r="AA6" i="133"/>
  <c r="W7" i="133"/>
  <c r="AA7" i="133"/>
  <c r="AW7" i="133"/>
  <c r="X8" i="133"/>
  <c r="AW8" i="133"/>
  <c r="W9" i="133"/>
  <c r="AA9" i="133"/>
  <c r="AW9" i="133"/>
  <c r="X10" i="133"/>
  <c r="AW10" i="133"/>
  <c r="W11" i="133"/>
  <c r="AA11" i="133"/>
  <c r="AW11" i="133"/>
  <c r="X12" i="133"/>
  <c r="AW12" i="133"/>
  <c r="W13" i="133"/>
  <c r="AA13" i="133"/>
  <c r="AW13" i="133"/>
  <c r="X14" i="133"/>
  <c r="AW14" i="133"/>
  <c r="W15" i="133"/>
  <c r="AA15" i="133"/>
  <c r="AW15" i="133"/>
  <c r="X16" i="133"/>
  <c r="AW16" i="133"/>
  <c r="W17" i="133"/>
  <c r="Y18" i="133"/>
  <c r="Y20" i="133"/>
  <c r="Z21" i="133"/>
  <c r="Y22" i="133"/>
  <c r="AB22" i="133"/>
  <c r="Z23" i="133"/>
  <c r="Y24" i="133"/>
  <c r="AB24" i="133"/>
  <c r="Z25" i="133"/>
  <c r="Y26" i="133"/>
  <c r="AB26" i="133"/>
  <c r="Z27" i="133"/>
  <c r="Y28" i="133"/>
  <c r="AB28" i="133"/>
  <c r="Z29" i="133"/>
  <c r="Y30" i="133"/>
  <c r="AB30" i="133"/>
  <c r="Z31" i="133"/>
  <c r="X6" i="132"/>
  <c r="AA6" i="132"/>
  <c r="W7" i="132"/>
  <c r="AA7" i="132"/>
  <c r="AW7" i="132"/>
  <c r="X8" i="132"/>
  <c r="AW8" i="132"/>
  <c r="W9" i="132"/>
  <c r="AA9" i="132"/>
  <c r="AW9" i="132"/>
  <c r="X10" i="132"/>
  <c r="AW10" i="132"/>
  <c r="W11" i="132"/>
  <c r="AA11" i="132"/>
  <c r="AW11" i="132"/>
  <c r="X12" i="132"/>
  <c r="AW12" i="132"/>
  <c r="W13" i="132"/>
  <c r="AA13" i="132"/>
  <c r="AW13" i="132"/>
  <c r="X14" i="132"/>
  <c r="AW14" i="132"/>
  <c r="W15" i="132"/>
  <c r="AA15" i="132"/>
  <c r="AW15" i="132"/>
  <c r="X16" i="132"/>
  <c r="AW16" i="132"/>
  <c r="W17" i="132"/>
  <c r="Y18" i="132"/>
  <c r="Y20" i="132"/>
  <c r="Z21" i="132"/>
  <c r="Y22" i="132"/>
  <c r="AB22" i="132"/>
  <c r="Z23" i="132"/>
  <c r="Y24" i="132"/>
  <c r="AB24" i="132"/>
  <c r="Z25" i="132"/>
  <c r="Y26" i="132"/>
  <c r="AB26" i="132"/>
  <c r="Z27" i="132"/>
  <c r="Y28" i="132"/>
  <c r="AB28" i="132"/>
  <c r="Z6" i="131"/>
  <c r="Y7" i="131"/>
  <c r="AB7" i="131"/>
  <c r="Z8" i="131"/>
  <c r="Y9" i="131"/>
  <c r="AB9" i="131"/>
  <c r="Z10" i="131"/>
  <c r="Y11" i="131"/>
  <c r="AB11" i="131"/>
  <c r="Z12" i="131"/>
  <c r="W13" i="131"/>
  <c r="AA13" i="131"/>
  <c r="AW13" i="131"/>
  <c r="X14" i="131"/>
  <c r="AW14" i="131"/>
  <c r="W15" i="131"/>
  <c r="AA15" i="131"/>
  <c r="AW15" i="131"/>
  <c r="X16" i="131"/>
  <c r="AW16" i="131"/>
  <c r="W17" i="131"/>
  <c r="Y18" i="131"/>
  <c r="Y20" i="131"/>
  <c r="Z21" i="131"/>
  <c r="Y22" i="131"/>
  <c r="AB22" i="131"/>
  <c r="Z23" i="131"/>
  <c r="Y24" i="131"/>
  <c r="AB24" i="131"/>
  <c r="Z25" i="131"/>
  <c r="Y26" i="131"/>
  <c r="AB26" i="131"/>
  <c r="Z27" i="131"/>
  <c r="Y28" i="131"/>
  <c r="AB28" i="131"/>
  <c r="Z29" i="131"/>
  <c r="Y30" i="131"/>
  <c r="AB30" i="131"/>
  <c r="Z31" i="131"/>
  <c r="X6" i="130"/>
  <c r="W7" i="130"/>
  <c r="AA7" i="130"/>
  <c r="AW7" i="130"/>
  <c r="X8" i="130"/>
  <c r="AA8" i="130"/>
  <c r="W9" i="130"/>
  <c r="AA9" i="130"/>
  <c r="AW9" i="130"/>
  <c r="X10" i="130"/>
  <c r="AA10" i="130"/>
  <c r="W11" i="130"/>
  <c r="AA11" i="130"/>
  <c r="AW11" i="130"/>
  <c r="X12" i="130"/>
  <c r="AA12" i="130"/>
  <c r="W13" i="130"/>
  <c r="AA13" i="130"/>
  <c r="AW13" i="130"/>
  <c r="X14" i="130"/>
  <c r="AA14" i="130"/>
  <c r="W15" i="130"/>
  <c r="AA15" i="130"/>
  <c r="AW15" i="130"/>
  <c r="X16" i="130"/>
  <c r="AA16" i="130"/>
  <c r="W17" i="130"/>
  <c r="AA17" i="130"/>
  <c r="AW17" i="130"/>
  <c r="X21" i="130"/>
  <c r="X25" i="130"/>
  <c r="AH44" i="141"/>
  <c r="AH43" i="141"/>
  <c r="AH42" i="141"/>
  <c r="AH40" i="141"/>
  <c r="AH38" i="141"/>
  <c r="AH45" i="141"/>
  <c r="AH41" i="141"/>
  <c r="AH39" i="141"/>
  <c r="AJ44" i="141"/>
  <c r="AJ43" i="141"/>
  <c r="AJ42" i="141"/>
  <c r="AJ40" i="141"/>
  <c r="AJ38" i="141"/>
  <c r="AJ45" i="141"/>
  <c r="AJ41" i="141"/>
  <c r="AJ39" i="141"/>
  <c r="AL44" i="141"/>
  <c r="AL43" i="141"/>
  <c r="AL42" i="141"/>
  <c r="AL40" i="141"/>
  <c r="AL38" i="141"/>
  <c r="AL45" i="141"/>
  <c r="AL41" i="141"/>
  <c r="AL39" i="141"/>
  <c r="AN44" i="141"/>
  <c r="AN43" i="141"/>
  <c r="AN42" i="141"/>
  <c r="AN40" i="141"/>
  <c r="AN38" i="141"/>
  <c r="AN45" i="141"/>
  <c r="AN41" i="141"/>
  <c r="AN39" i="141"/>
  <c r="AP44" i="141"/>
  <c r="AP43" i="141"/>
  <c r="AP42" i="141"/>
  <c r="AP40" i="141"/>
  <c r="AP38" i="141"/>
  <c r="AP45" i="141"/>
  <c r="AP41" i="141"/>
  <c r="AP39" i="141"/>
  <c r="AR44" i="141"/>
  <c r="AR43" i="141"/>
  <c r="AR42" i="141"/>
  <c r="AR40" i="141"/>
  <c r="AR38" i="141"/>
  <c r="AR45" i="141"/>
  <c r="AR41" i="141"/>
  <c r="AR39" i="141"/>
  <c r="AT44" i="141"/>
  <c r="AT43" i="141"/>
  <c r="AT42" i="141"/>
  <c r="AT40" i="141"/>
  <c r="AT38" i="141"/>
  <c r="AT45" i="141"/>
  <c r="AT41" i="141"/>
  <c r="AT39" i="141"/>
  <c r="AV44" i="141"/>
  <c r="AV43" i="141"/>
  <c r="AV42" i="141"/>
  <c r="AV40" i="141"/>
  <c r="AV38" i="141"/>
  <c r="AV45" i="141"/>
  <c r="AV41" i="141"/>
  <c r="AV39" i="141"/>
  <c r="AB18" i="141"/>
  <c r="Z18" i="141"/>
  <c r="X18" i="141"/>
  <c r="AB20" i="141"/>
  <c r="Z20" i="141"/>
  <c r="X20" i="141"/>
  <c r="W6" i="141"/>
  <c r="Y6" i="141"/>
  <c r="X7" i="141"/>
  <c r="Z7" i="141"/>
  <c r="W8" i="141"/>
  <c r="Y8" i="141"/>
  <c r="AA8" i="141"/>
  <c r="X9" i="141"/>
  <c r="Z9" i="141"/>
  <c r="W10" i="141"/>
  <c r="Y10" i="141"/>
  <c r="AA10" i="141"/>
  <c r="X11" i="141"/>
  <c r="Z11" i="141"/>
  <c r="W12" i="141"/>
  <c r="Y12" i="141"/>
  <c r="AA12" i="141"/>
  <c r="X13" i="141"/>
  <c r="Z13" i="141"/>
  <c r="W14" i="141"/>
  <c r="Y14" i="141"/>
  <c r="AA14" i="141"/>
  <c r="X15" i="141"/>
  <c r="Z15" i="141"/>
  <c r="W16" i="141"/>
  <c r="Y16" i="141"/>
  <c r="AA16" i="141"/>
  <c r="X17" i="141"/>
  <c r="X19" i="141"/>
  <c r="AG45" i="141"/>
  <c r="AG41" i="141"/>
  <c r="AG39" i="141"/>
  <c r="AG44" i="141"/>
  <c r="AG43" i="141"/>
  <c r="AG42" i="141"/>
  <c r="AG40" i="141"/>
  <c r="AG38" i="141"/>
  <c r="AI45" i="141"/>
  <c r="AI41" i="141"/>
  <c r="AI39" i="141"/>
  <c r="AI44" i="141"/>
  <c r="AI43" i="141"/>
  <c r="AI42" i="141"/>
  <c r="AI40" i="141"/>
  <c r="AI38" i="141"/>
  <c r="AK45" i="141"/>
  <c r="AK41" i="141"/>
  <c r="AK39" i="141"/>
  <c r="AK44" i="141"/>
  <c r="AK43" i="141"/>
  <c r="AK42" i="141"/>
  <c r="AK40" i="141"/>
  <c r="AK38" i="141"/>
  <c r="AM45" i="141"/>
  <c r="AM41" i="141"/>
  <c r="AM39" i="141"/>
  <c r="AM44" i="141"/>
  <c r="AM43" i="141"/>
  <c r="AM42" i="141"/>
  <c r="AM40" i="141"/>
  <c r="AM38" i="141"/>
  <c r="AO45" i="141"/>
  <c r="AO41" i="141"/>
  <c r="AO39" i="141"/>
  <c r="AO44" i="141"/>
  <c r="AO43" i="141"/>
  <c r="AO42" i="141"/>
  <c r="AO40" i="141"/>
  <c r="AO38" i="141"/>
  <c r="AQ45" i="141"/>
  <c r="AQ41" i="141"/>
  <c r="AQ39" i="141"/>
  <c r="AQ44" i="141"/>
  <c r="AQ43" i="141"/>
  <c r="AQ42" i="141"/>
  <c r="AQ40" i="141"/>
  <c r="AQ38" i="141"/>
  <c r="AS45" i="141"/>
  <c r="AS41" i="141"/>
  <c r="AS39" i="141"/>
  <c r="AS44" i="141"/>
  <c r="AS43" i="141"/>
  <c r="AS42" i="141"/>
  <c r="AS40" i="141"/>
  <c r="AS38" i="141"/>
  <c r="AU45" i="141"/>
  <c r="AU41" i="141"/>
  <c r="AU39" i="141"/>
  <c r="AU44" i="141"/>
  <c r="AU43" i="141"/>
  <c r="AU42" i="141"/>
  <c r="AU40" i="141"/>
  <c r="AU38" i="141"/>
  <c r="AA17" i="141"/>
  <c r="Y17" i="141"/>
  <c r="AA19" i="141"/>
  <c r="Y19" i="141"/>
  <c r="W19" i="141"/>
  <c r="AW6" i="141"/>
  <c r="AE6" i="141" s="1"/>
  <c r="AE43" i="141" s="1"/>
  <c r="W21" i="141"/>
  <c r="Y21" i="141"/>
  <c r="X22" i="141"/>
  <c r="Z22" i="141"/>
  <c r="W23" i="141"/>
  <c r="Y23" i="141"/>
  <c r="X24" i="141"/>
  <c r="Z24" i="141"/>
  <c r="W25" i="141"/>
  <c r="Y25" i="141"/>
  <c r="X26" i="141"/>
  <c r="Z26" i="141"/>
  <c r="W27" i="141"/>
  <c r="Y27" i="141"/>
  <c r="X28" i="141"/>
  <c r="Z28" i="141"/>
  <c r="W29" i="141"/>
  <c r="Y29" i="141"/>
  <c r="X30" i="141"/>
  <c r="Z30" i="141"/>
  <c r="W31" i="141"/>
  <c r="Y31" i="141"/>
  <c r="X32" i="141"/>
  <c r="Z32" i="141"/>
  <c r="W33" i="141"/>
  <c r="Y33" i="141"/>
  <c r="X34" i="141"/>
  <c r="Z34" i="141"/>
  <c r="W35" i="141"/>
  <c r="Y35" i="141"/>
  <c r="X36" i="141"/>
  <c r="Z36" i="141"/>
  <c r="AE45" i="140"/>
  <c r="AE41" i="140"/>
  <c r="AE44" i="140"/>
  <c r="AE43" i="140"/>
  <c r="AE42" i="140"/>
  <c r="AE40" i="140"/>
  <c r="AH44" i="140"/>
  <c r="AH43" i="140"/>
  <c r="AH42" i="140"/>
  <c r="AH40" i="140"/>
  <c r="AH38" i="140"/>
  <c r="AH45" i="140"/>
  <c r="AH41" i="140"/>
  <c r="AH39" i="140"/>
  <c r="AJ44" i="140"/>
  <c r="AJ43" i="140"/>
  <c r="AJ42" i="140"/>
  <c r="AJ40" i="140"/>
  <c r="AJ38" i="140"/>
  <c r="AJ45" i="140"/>
  <c r="AJ41" i="140"/>
  <c r="AJ39" i="140"/>
  <c r="AL44" i="140"/>
  <c r="AL43" i="140"/>
  <c r="AL42" i="140"/>
  <c r="AL40" i="140"/>
  <c r="AL38" i="140"/>
  <c r="AL45" i="140"/>
  <c r="AL41" i="140"/>
  <c r="AL39" i="140"/>
  <c r="AN44" i="140"/>
  <c r="AN43" i="140"/>
  <c r="AN42" i="140"/>
  <c r="AN40" i="140"/>
  <c r="AN38" i="140"/>
  <c r="AN45" i="140"/>
  <c r="AN41" i="140"/>
  <c r="AN39" i="140"/>
  <c r="AP44" i="140"/>
  <c r="AP43" i="140"/>
  <c r="AP42" i="140"/>
  <c r="AP40" i="140"/>
  <c r="AP38" i="140"/>
  <c r="AP45" i="140"/>
  <c r="AP41" i="140"/>
  <c r="AP39" i="140"/>
  <c r="AR44" i="140"/>
  <c r="AR43" i="140"/>
  <c r="AR42" i="140"/>
  <c r="AR40" i="140"/>
  <c r="AR38" i="140"/>
  <c r="AR45" i="140"/>
  <c r="AR41" i="140"/>
  <c r="AR39" i="140"/>
  <c r="AT44" i="140"/>
  <c r="AT43" i="140"/>
  <c r="AT42" i="140"/>
  <c r="AT40" i="140"/>
  <c r="AT38" i="140"/>
  <c r="AT45" i="140"/>
  <c r="AT41" i="140"/>
  <c r="AT39" i="140"/>
  <c r="AV44" i="140"/>
  <c r="AV43" i="140"/>
  <c r="AV42" i="140"/>
  <c r="AV40" i="140"/>
  <c r="AV38" i="140"/>
  <c r="AV45" i="140"/>
  <c r="AV41" i="140"/>
  <c r="AV39" i="140"/>
  <c r="AB18" i="140"/>
  <c r="Z18" i="140"/>
  <c r="X18" i="140"/>
  <c r="AB20" i="140"/>
  <c r="Z20" i="140"/>
  <c r="X20" i="140"/>
  <c r="W6" i="140"/>
  <c r="Y6" i="140"/>
  <c r="X7" i="140"/>
  <c r="Z7" i="140"/>
  <c r="W8" i="140"/>
  <c r="Y8" i="140"/>
  <c r="AA8" i="140"/>
  <c r="X9" i="140"/>
  <c r="Z9" i="140"/>
  <c r="W10" i="140"/>
  <c r="Y10" i="140"/>
  <c r="AA10" i="140"/>
  <c r="X11" i="140"/>
  <c r="Z11" i="140"/>
  <c r="W12" i="140"/>
  <c r="Y12" i="140"/>
  <c r="AA12" i="140"/>
  <c r="X13" i="140"/>
  <c r="Z13" i="140"/>
  <c r="W14" i="140"/>
  <c r="Y14" i="140"/>
  <c r="AA14" i="140"/>
  <c r="X15" i="140"/>
  <c r="Z15" i="140"/>
  <c r="W16" i="140"/>
  <c r="Y16" i="140"/>
  <c r="AA16" i="140"/>
  <c r="X17" i="140"/>
  <c r="X19" i="140"/>
  <c r="AG45" i="140"/>
  <c r="AG41" i="140"/>
  <c r="AG39" i="140"/>
  <c r="AG44" i="140"/>
  <c r="AG43" i="140"/>
  <c r="AG42" i="140"/>
  <c r="AG40" i="140"/>
  <c r="AG38" i="140"/>
  <c r="AI45" i="140"/>
  <c r="AI41" i="140"/>
  <c r="AI39" i="140"/>
  <c r="AI44" i="140"/>
  <c r="AI43" i="140"/>
  <c r="AI42" i="140"/>
  <c r="AI40" i="140"/>
  <c r="AI38" i="140"/>
  <c r="AK45" i="140"/>
  <c r="AK41" i="140"/>
  <c r="AK39" i="140"/>
  <c r="AK44" i="140"/>
  <c r="AK43" i="140"/>
  <c r="AK42" i="140"/>
  <c r="AK40" i="140"/>
  <c r="AK38" i="140"/>
  <c r="AM45" i="140"/>
  <c r="AM41" i="140"/>
  <c r="AM39" i="140"/>
  <c r="AM44" i="140"/>
  <c r="AM43" i="140"/>
  <c r="AM42" i="140"/>
  <c r="AM40" i="140"/>
  <c r="AM38" i="140"/>
  <c r="AO45" i="140"/>
  <c r="AO41" i="140"/>
  <c r="AO39" i="140"/>
  <c r="AO44" i="140"/>
  <c r="AO43" i="140"/>
  <c r="AO42" i="140"/>
  <c r="AO40" i="140"/>
  <c r="AO38" i="140"/>
  <c r="AQ45" i="140"/>
  <c r="AQ41" i="140"/>
  <c r="AQ39" i="140"/>
  <c r="AQ44" i="140"/>
  <c r="AQ43" i="140"/>
  <c r="AQ42" i="140"/>
  <c r="AQ40" i="140"/>
  <c r="AQ38" i="140"/>
  <c r="AS45" i="140"/>
  <c r="AS41" i="140"/>
  <c r="AS39" i="140"/>
  <c r="AS44" i="140"/>
  <c r="AS43" i="140"/>
  <c r="AS42" i="140"/>
  <c r="AS40" i="140"/>
  <c r="AS38" i="140"/>
  <c r="AU45" i="140"/>
  <c r="AU41" i="140"/>
  <c r="AU39" i="140"/>
  <c r="AU44" i="140"/>
  <c r="AU43" i="140"/>
  <c r="AU42" i="140"/>
  <c r="AU40" i="140"/>
  <c r="AU38" i="140"/>
  <c r="AA17" i="140"/>
  <c r="Y17" i="140"/>
  <c r="AA19" i="140"/>
  <c r="Y19" i="140"/>
  <c r="W19" i="140"/>
  <c r="AW6" i="140"/>
  <c r="AW17" i="140"/>
  <c r="AW19" i="140"/>
  <c r="AW21" i="140"/>
  <c r="AW23" i="140"/>
  <c r="AW25" i="140"/>
  <c r="AW27" i="140"/>
  <c r="AW29" i="140"/>
  <c r="AW31" i="140"/>
  <c r="AW33" i="140"/>
  <c r="AW35" i="140"/>
  <c r="W21" i="140"/>
  <c r="Y21" i="140"/>
  <c r="X22" i="140"/>
  <c r="Z22" i="140"/>
  <c r="W23" i="140"/>
  <c r="Y23" i="140"/>
  <c r="X24" i="140"/>
  <c r="Z24" i="140"/>
  <c r="W25" i="140"/>
  <c r="Y25" i="140"/>
  <c r="X26" i="140"/>
  <c r="Z26" i="140"/>
  <c r="W27" i="140"/>
  <c r="Y27" i="140"/>
  <c r="X28" i="140"/>
  <c r="Z28" i="140"/>
  <c r="W29" i="140"/>
  <c r="Y29" i="140"/>
  <c r="X30" i="140"/>
  <c r="Z30" i="140"/>
  <c r="W31" i="140"/>
  <c r="Y31" i="140"/>
  <c r="X32" i="140"/>
  <c r="Z32" i="140"/>
  <c r="W33" i="140"/>
  <c r="Y33" i="140"/>
  <c r="X34" i="140"/>
  <c r="Z34" i="140"/>
  <c r="W35" i="140"/>
  <c r="Y35" i="140"/>
  <c r="X36" i="140"/>
  <c r="Z36" i="140"/>
  <c r="AE45" i="139"/>
  <c r="AE41" i="139"/>
  <c r="AE44" i="139"/>
  <c r="AE43" i="139"/>
  <c r="AE42" i="139"/>
  <c r="AE40" i="139"/>
  <c r="AH44" i="139"/>
  <c r="AH43" i="139"/>
  <c r="AH42" i="139"/>
  <c r="AH40" i="139"/>
  <c r="AH38" i="139"/>
  <c r="AH45" i="139"/>
  <c r="AH41" i="139"/>
  <c r="AH39" i="139"/>
  <c r="AJ44" i="139"/>
  <c r="AJ43" i="139"/>
  <c r="AJ42" i="139"/>
  <c r="AJ40" i="139"/>
  <c r="AJ38" i="139"/>
  <c r="AJ45" i="139"/>
  <c r="AJ41" i="139"/>
  <c r="AJ39" i="139"/>
  <c r="AL44" i="139"/>
  <c r="AL43" i="139"/>
  <c r="AL42" i="139"/>
  <c r="AL40" i="139"/>
  <c r="AL38" i="139"/>
  <c r="AL45" i="139"/>
  <c r="AL41" i="139"/>
  <c r="AL39" i="139"/>
  <c r="AN44" i="139"/>
  <c r="AN43" i="139"/>
  <c r="AN42" i="139"/>
  <c r="AN40" i="139"/>
  <c r="AN38" i="139"/>
  <c r="AN45" i="139"/>
  <c r="AN41" i="139"/>
  <c r="AN39" i="139"/>
  <c r="AP44" i="139"/>
  <c r="AP43" i="139"/>
  <c r="AP42" i="139"/>
  <c r="AP40" i="139"/>
  <c r="AP38" i="139"/>
  <c r="AP45" i="139"/>
  <c r="AP41" i="139"/>
  <c r="AP39" i="139"/>
  <c r="AR44" i="139"/>
  <c r="AR43" i="139"/>
  <c r="AR42" i="139"/>
  <c r="AR40" i="139"/>
  <c r="AR38" i="139"/>
  <c r="AR45" i="139"/>
  <c r="AR41" i="139"/>
  <c r="AR39" i="139"/>
  <c r="AT44" i="139"/>
  <c r="AT43" i="139"/>
  <c r="AT42" i="139"/>
  <c r="AT40" i="139"/>
  <c r="AT38" i="139"/>
  <c r="AT45" i="139"/>
  <c r="AT41" i="139"/>
  <c r="AT39" i="139"/>
  <c r="AV44" i="139"/>
  <c r="AV43" i="139"/>
  <c r="AV42" i="139"/>
  <c r="AV40" i="139"/>
  <c r="AV38" i="139"/>
  <c r="AV45" i="139"/>
  <c r="AV41" i="139"/>
  <c r="AV39" i="139"/>
  <c r="AB18" i="139"/>
  <c r="Z18" i="139"/>
  <c r="X18" i="139"/>
  <c r="AB20" i="139"/>
  <c r="Z20" i="139"/>
  <c r="X20" i="139"/>
  <c r="W6" i="139"/>
  <c r="Y6" i="139"/>
  <c r="X7" i="139"/>
  <c r="Z7" i="139"/>
  <c r="W8" i="139"/>
  <c r="Y8" i="139"/>
  <c r="AA8" i="139"/>
  <c r="X9" i="139"/>
  <c r="Z9" i="139"/>
  <c r="W10" i="139"/>
  <c r="Y10" i="139"/>
  <c r="AA10" i="139"/>
  <c r="X11" i="139"/>
  <c r="Z11" i="139"/>
  <c r="W12" i="139"/>
  <c r="Y12" i="139"/>
  <c r="AA12" i="139"/>
  <c r="X13" i="139"/>
  <c r="Z13" i="139"/>
  <c r="W14" i="139"/>
  <c r="Y14" i="139"/>
  <c r="AA14" i="139"/>
  <c r="X15" i="139"/>
  <c r="Z15" i="139"/>
  <c r="W16" i="139"/>
  <c r="Y16" i="139"/>
  <c r="AA16" i="139"/>
  <c r="X17" i="139"/>
  <c r="X19" i="139"/>
  <c r="AG45" i="139"/>
  <c r="AG41" i="139"/>
  <c r="AG39" i="139"/>
  <c r="AG44" i="139"/>
  <c r="AG43" i="139"/>
  <c r="AG42" i="139"/>
  <c r="AG40" i="139"/>
  <c r="AG38" i="139"/>
  <c r="AI45" i="139"/>
  <c r="AI41" i="139"/>
  <c r="AI39" i="139"/>
  <c r="AI44" i="139"/>
  <c r="AI43" i="139"/>
  <c r="AI42" i="139"/>
  <c r="AI40" i="139"/>
  <c r="AI38" i="139"/>
  <c r="AK45" i="139"/>
  <c r="AK41" i="139"/>
  <c r="AK39" i="139"/>
  <c r="AK44" i="139"/>
  <c r="AK43" i="139"/>
  <c r="AK42" i="139"/>
  <c r="AK40" i="139"/>
  <c r="AK38" i="139"/>
  <c r="AM45" i="139"/>
  <c r="AM41" i="139"/>
  <c r="AM39" i="139"/>
  <c r="AM44" i="139"/>
  <c r="AM43" i="139"/>
  <c r="AM42" i="139"/>
  <c r="AM40" i="139"/>
  <c r="AM38" i="139"/>
  <c r="AO45" i="139"/>
  <c r="AO41" i="139"/>
  <c r="AO39" i="139"/>
  <c r="AO44" i="139"/>
  <c r="AO43" i="139"/>
  <c r="AO42" i="139"/>
  <c r="AO40" i="139"/>
  <c r="AO38" i="139"/>
  <c r="AQ45" i="139"/>
  <c r="AQ41" i="139"/>
  <c r="AQ39" i="139"/>
  <c r="AQ44" i="139"/>
  <c r="AQ43" i="139"/>
  <c r="AQ42" i="139"/>
  <c r="AQ40" i="139"/>
  <c r="AQ38" i="139"/>
  <c r="AS45" i="139"/>
  <c r="AS41" i="139"/>
  <c r="AS39" i="139"/>
  <c r="AS44" i="139"/>
  <c r="AS43" i="139"/>
  <c r="AS42" i="139"/>
  <c r="AS40" i="139"/>
  <c r="AS38" i="139"/>
  <c r="AU45" i="139"/>
  <c r="AU41" i="139"/>
  <c r="AU39" i="139"/>
  <c r="AU44" i="139"/>
  <c r="AU43" i="139"/>
  <c r="AU42" i="139"/>
  <c r="AU40" i="139"/>
  <c r="AU38" i="139"/>
  <c r="AA17" i="139"/>
  <c r="Y17" i="139"/>
  <c r="AA19" i="139"/>
  <c r="Y19" i="139"/>
  <c r="W19" i="139"/>
  <c r="AW6" i="139"/>
  <c r="AW17" i="139"/>
  <c r="AW19" i="139"/>
  <c r="AW21" i="139"/>
  <c r="AW23" i="139"/>
  <c r="AW25" i="139"/>
  <c r="AW27" i="139"/>
  <c r="AW29" i="139"/>
  <c r="AW31" i="139"/>
  <c r="AW33" i="139"/>
  <c r="AW35" i="139"/>
  <c r="W21" i="139"/>
  <c r="Y21" i="139"/>
  <c r="X22" i="139"/>
  <c r="Z22" i="139"/>
  <c r="W23" i="139"/>
  <c r="Y23" i="139"/>
  <c r="X24" i="139"/>
  <c r="Z24" i="139"/>
  <c r="W25" i="139"/>
  <c r="Y25" i="139"/>
  <c r="X26" i="139"/>
  <c r="Z26" i="139"/>
  <c r="W27" i="139"/>
  <c r="Y27" i="139"/>
  <c r="X28" i="139"/>
  <c r="Z28" i="139"/>
  <c r="W29" i="139"/>
  <c r="Y29" i="139"/>
  <c r="X30" i="139"/>
  <c r="Z30" i="139"/>
  <c r="W31" i="139"/>
  <c r="Y31" i="139"/>
  <c r="X32" i="139"/>
  <c r="Z32" i="139"/>
  <c r="W33" i="139"/>
  <c r="Y33" i="139"/>
  <c r="X34" i="139"/>
  <c r="Z34" i="139"/>
  <c r="W35" i="139"/>
  <c r="Y35" i="139"/>
  <c r="X36" i="139"/>
  <c r="Z36" i="139"/>
  <c r="AE44" i="138"/>
  <c r="AE40" i="138"/>
  <c r="AE43" i="138"/>
  <c r="AE42" i="138"/>
  <c r="AE41" i="138"/>
  <c r="AE39" i="138"/>
  <c r="AH43" i="138"/>
  <c r="AH42" i="138"/>
  <c r="AH41" i="138"/>
  <c r="AH39" i="138"/>
  <c r="AH37" i="138"/>
  <c r="AH44" i="138"/>
  <c r="AH40" i="138"/>
  <c r="AH38" i="138"/>
  <c r="AJ43" i="138"/>
  <c r="AJ42" i="138"/>
  <c r="AJ41" i="138"/>
  <c r="AJ39" i="138"/>
  <c r="AJ37" i="138"/>
  <c r="AJ44" i="138"/>
  <c r="AJ40" i="138"/>
  <c r="AJ38" i="138"/>
  <c r="AL43" i="138"/>
  <c r="AL42" i="138"/>
  <c r="AL41" i="138"/>
  <c r="AL39" i="138"/>
  <c r="AL37" i="138"/>
  <c r="AL44" i="138"/>
  <c r="AL40" i="138"/>
  <c r="AL38" i="138"/>
  <c r="AN43" i="138"/>
  <c r="AN42" i="138"/>
  <c r="AN41" i="138"/>
  <c r="AN39" i="138"/>
  <c r="AN37" i="138"/>
  <c r="AN44" i="138"/>
  <c r="AN40" i="138"/>
  <c r="AN38" i="138"/>
  <c r="AP43" i="138"/>
  <c r="AP42" i="138"/>
  <c r="AP41" i="138"/>
  <c r="AP39" i="138"/>
  <c r="AP37" i="138"/>
  <c r="AP44" i="138"/>
  <c r="AP40" i="138"/>
  <c r="AP38" i="138"/>
  <c r="AR43" i="138"/>
  <c r="AR42" i="138"/>
  <c r="AR41" i="138"/>
  <c r="AR39" i="138"/>
  <c r="AR37" i="138"/>
  <c r="AR44" i="138"/>
  <c r="AR40" i="138"/>
  <c r="AR38" i="138"/>
  <c r="AT43" i="138"/>
  <c r="AT42" i="138"/>
  <c r="AT41" i="138"/>
  <c r="AT39" i="138"/>
  <c r="AT37" i="138"/>
  <c r="AT44" i="138"/>
  <c r="AT40" i="138"/>
  <c r="AT38" i="138"/>
  <c r="AV43" i="138"/>
  <c r="AV42" i="138"/>
  <c r="AV41" i="138"/>
  <c r="AV39" i="138"/>
  <c r="AV37" i="138"/>
  <c r="AV44" i="138"/>
  <c r="AV40" i="138"/>
  <c r="AV38" i="138"/>
  <c r="AB18" i="138"/>
  <c r="Z18" i="138"/>
  <c r="X18" i="138"/>
  <c r="AB20" i="138"/>
  <c r="Z20" i="138"/>
  <c r="X20" i="138"/>
  <c r="W6" i="138"/>
  <c r="Y6" i="138"/>
  <c r="X7" i="138"/>
  <c r="Z7" i="138"/>
  <c r="W8" i="138"/>
  <c r="Y8" i="138"/>
  <c r="AA8" i="138"/>
  <c r="X9" i="138"/>
  <c r="Z9" i="138"/>
  <c r="W10" i="138"/>
  <c r="Y10" i="138"/>
  <c r="AA10" i="138"/>
  <c r="X11" i="138"/>
  <c r="Z11" i="138"/>
  <c r="W12" i="138"/>
  <c r="Y12" i="138"/>
  <c r="AA12" i="138"/>
  <c r="X13" i="138"/>
  <c r="Z13" i="138"/>
  <c r="W14" i="138"/>
  <c r="Y14" i="138"/>
  <c r="AA14" i="138"/>
  <c r="X15" i="138"/>
  <c r="Z15" i="138"/>
  <c r="W16" i="138"/>
  <c r="Y16" i="138"/>
  <c r="AA16" i="138"/>
  <c r="X17" i="138"/>
  <c r="X19" i="138"/>
  <c r="AG44" i="138"/>
  <c r="AG40" i="138"/>
  <c r="AG38" i="138"/>
  <c r="AG43" i="138"/>
  <c r="AG42" i="138"/>
  <c r="AG41" i="138"/>
  <c r="AG39" i="138"/>
  <c r="AG37" i="138"/>
  <c r="AI44" i="138"/>
  <c r="AI40" i="138"/>
  <c r="AI38" i="138"/>
  <c r="AI43" i="138"/>
  <c r="AI42" i="138"/>
  <c r="AI41" i="138"/>
  <c r="AI39" i="138"/>
  <c r="AI37" i="138"/>
  <c r="AK44" i="138"/>
  <c r="AK40" i="138"/>
  <c r="AK38" i="138"/>
  <c r="AK43" i="138"/>
  <c r="AK42" i="138"/>
  <c r="AK41" i="138"/>
  <c r="AK39" i="138"/>
  <c r="AK37" i="138"/>
  <c r="AM44" i="138"/>
  <c r="AM40" i="138"/>
  <c r="AM38" i="138"/>
  <c r="AM43" i="138"/>
  <c r="AM42" i="138"/>
  <c r="AM41" i="138"/>
  <c r="AM39" i="138"/>
  <c r="AM37" i="138"/>
  <c r="AO44" i="138"/>
  <c r="AO40" i="138"/>
  <c r="AO38" i="138"/>
  <c r="AO43" i="138"/>
  <c r="AO42" i="138"/>
  <c r="AO41" i="138"/>
  <c r="AO39" i="138"/>
  <c r="AO37" i="138"/>
  <c r="AQ44" i="138"/>
  <c r="AQ40" i="138"/>
  <c r="AQ38" i="138"/>
  <c r="AQ43" i="138"/>
  <c r="AQ42" i="138"/>
  <c r="AQ41" i="138"/>
  <c r="AQ39" i="138"/>
  <c r="AQ37" i="138"/>
  <c r="AS44" i="138"/>
  <c r="AS40" i="138"/>
  <c r="AS38" i="138"/>
  <c r="AS43" i="138"/>
  <c r="AS42" i="138"/>
  <c r="AS41" i="138"/>
  <c r="AS39" i="138"/>
  <c r="AS37" i="138"/>
  <c r="AU44" i="138"/>
  <c r="AU40" i="138"/>
  <c r="AU38" i="138"/>
  <c r="AU43" i="138"/>
  <c r="AU42" i="138"/>
  <c r="AU41" i="138"/>
  <c r="AU39" i="138"/>
  <c r="AU37" i="138"/>
  <c r="AA17" i="138"/>
  <c r="Y17" i="138"/>
  <c r="AA19" i="138"/>
  <c r="Y19" i="138"/>
  <c r="W19" i="138"/>
  <c r="AW6" i="138"/>
  <c r="AW17" i="138"/>
  <c r="AW19" i="138"/>
  <c r="AW21" i="138"/>
  <c r="AW23" i="138"/>
  <c r="AW25" i="138"/>
  <c r="AW27" i="138"/>
  <c r="AW29" i="138"/>
  <c r="AW31" i="138"/>
  <c r="AW34" i="138"/>
  <c r="W21" i="138"/>
  <c r="Y21" i="138"/>
  <c r="X22" i="138"/>
  <c r="Z22" i="138"/>
  <c r="W23" i="138"/>
  <c r="Y23" i="138"/>
  <c r="X24" i="138"/>
  <c r="Z24" i="138"/>
  <c r="W25" i="138"/>
  <c r="Y25" i="138"/>
  <c r="X26" i="138"/>
  <c r="Z26" i="138"/>
  <c r="W27" i="138"/>
  <c r="Y27" i="138"/>
  <c r="X28" i="138"/>
  <c r="Z28" i="138"/>
  <c r="W29" i="138"/>
  <c r="Y29" i="138"/>
  <c r="X30" i="138"/>
  <c r="Z30" i="138"/>
  <c r="W31" i="138"/>
  <c r="Y31" i="138"/>
  <c r="X32" i="138"/>
  <c r="Z32" i="138"/>
  <c r="X33" i="138"/>
  <c r="Z33" i="138"/>
  <c r="W34" i="138"/>
  <c r="Y34" i="138"/>
  <c r="X35" i="138"/>
  <c r="Z35" i="138"/>
  <c r="AE45" i="137"/>
  <c r="AE41" i="137"/>
  <c r="AE44" i="137"/>
  <c r="AE43" i="137"/>
  <c r="AE42" i="137"/>
  <c r="AE40" i="137"/>
  <c r="AH44" i="137"/>
  <c r="AH43" i="137"/>
  <c r="AH42" i="137"/>
  <c r="AH40" i="137"/>
  <c r="AH38" i="137"/>
  <c r="AH45" i="137"/>
  <c r="AH41" i="137"/>
  <c r="AH39" i="137"/>
  <c r="AJ44" i="137"/>
  <c r="AJ43" i="137"/>
  <c r="AJ42" i="137"/>
  <c r="AJ40" i="137"/>
  <c r="AJ38" i="137"/>
  <c r="AJ45" i="137"/>
  <c r="AJ41" i="137"/>
  <c r="AJ39" i="137"/>
  <c r="AL44" i="137"/>
  <c r="AL43" i="137"/>
  <c r="AL42" i="137"/>
  <c r="AL40" i="137"/>
  <c r="AL38" i="137"/>
  <c r="AL45" i="137"/>
  <c r="AL41" i="137"/>
  <c r="AL39" i="137"/>
  <c r="AN44" i="137"/>
  <c r="AN43" i="137"/>
  <c r="AN42" i="137"/>
  <c r="AN40" i="137"/>
  <c r="AN38" i="137"/>
  <c r="AN45" i="137"/>
  <c r="AN41" i="137"/>
  <c r="AN39" i="137"/>
  <c r="AP44" i="137"/>
  <c r="AP43" i="137"/>
  <c r="AP42" i="137"/>
  <c r="AP40" i="137"/>
  <c r="AP38" i="137"/>
  <c r="AP45" i="137"/>
  <c r="AP41" i="137"/>
  <c r="AP39" i="137"/>
  <c r="AR44" i="137"/>
  <c r="AR43" i="137"/>
  <c r="AR42" i="137"/>
  <c r="AR40" i="137"/>
  <c r="AR38" i="137"/>
  <c r="AR45" i="137"/>
  <c r="AR41" i="137"/>
  <c r="AR39" i="137"/>
  <c r="AT44" i="137"/>
  <c r="AT43" i="137"/>
  <c r="AT42" i="137"/>
  <c r="AT40" i="137"/>
  <c r="AT38" i="137"/>
  <c r="AT45" i="137"/>
  <c r="AT41" i="137"/>
  <c r="AT39" i="137"/>
  <c r="AV44" i="137"/>
  <c r="AV43" i="137"/>
  <c r="AV42" i="137"/>
  <c r="AV40" i="137"/>
  <c r="AV38" i="137"/>
  <c r="AV45" i="137"/>
  <c r="AV41" i="137"/>
  <c r="AV39" i="137"/>
  <c r="AB18" i="137"/>
  <c r="Z18" i="137"/>
  <c r="X18" i="137"/>
  <c r="AB20" i="137"/>
  <c r="Z20" i="137"/>
  <c r="X20" i="137"/>
  <c r="W6" i="137"/>
  <c r="Y6" i="137"/>
  <c r="X7" i="137"/>
  <c r="Z7" i="137"/>
  <c r="W8" i="137"/>
  <c r="Y8" i="137"/>
  <c r="AA8" i="137"/>
  <c r="X9" i="137"/>
  <c r="Z9" i="137"/>
  <c r="W10" i="137"/>
  <c r="Y10" i="137"/>
  <c r="AA10" i="137"/>
  <c r="X11" i="137"/>
  <c r="Z11" i="137"/>
  <c r="W12" i="137"/>
  <c r="Y12" i="137"/>
  <c r="AA12" i="137"/>
  <c r="X13" i="137"/>
  <c r="Z13" i="137"/>
  <c r="W14" i="137"/>
  <c r="Y14" i="137"/>
  <c r="AA14" i="137"/>
  <c r="X15" i="137"/>
  <c r="Z15" i="137"/>
  <c r="W16" i="137"/>
  <c r="Y16" i="137"/>
  <c r="AA16" i="137"/>
  <c r="X17" i="137"/>
  <c r="X19" i="137"/>
  <c r="AG45" i="137"/>
  <c r="AG41" i="137"/>
  <c r="AG39" i="137"/>
  <c r="AG44" i="137"/>
  <c r="AG43" i="137"/>
  <c r="AG42" i="137"/>
  <c r="AG40" i="137"/>
  <c r="AG38" i="137"/>
  <c r="AI45" i="137"/>
  <c r="AI41" i="137"/>
  <c r="AI39" i="137"/>
  <c r="AI44" i="137"/>
  <c r="AI43" i="137"/>
  <c r="AI42" i="137"/>
  <c r="AI40" i="137"/>
  <c r="AI38" i="137"/>
  <c r="AK45" i="137"/>
  <c r="AK41" i="137"/>
  <c r="AK39" i="137"/>
  <c r="AK44" i="137"/>
  <c r="AK43" i="137"/>
  <c r="AK42" i="137"/>
  <c r="AK40" i="137"/>
  <c r="AK38" i="137"/>
  <c r="AM45" i="137"/>
  <c r="AM41" i="137"/>
  <c r="AM39" i="137"/>
  <c r="AM44" i="137"/>
  <c r="AM43" i="137"/>
  <c r="AM42" i="137"/>
  <c r="AM40" i="137"/>
  <c r="AM38" i="137"/>
  <c r="AO45" i="137"/>
  <c r="AO41" i="137"/>
  <c r="AO39" i="137"/>
  <c r="AO44" i="137"/>
  <c r="AO43" i="137"/>
  <c r="AO42" i="137"/>
  <c r="AO40" i="137"/>
  <c r="AO38" i="137"/>
  <c r="AQ45" i="137"/>
  <c r="AQ41" i="137"/>
  <c r="AQ39" i="137"/>
  <c r="AQ44" i="137"/>
  <c r="AQ43" i="137"/>
  <c r="AQ42" i="137"/>
  <c r="AQ40" i="137"/>
  <c r="AQ38" i="137"/>
  <c r="AS45" i="137"/>
  <c r="AS41" i="137"/>
  <c r="AS39" i="137"/>
  <c r="AS44" i="137"/>
  <c r="AS43" i="137"/>
  <c r="AS42" i="137"/>
  <c r="AS40" i="137"/>
  <c r="AS38" i="137"/>
  <c r="AU45" i="137"/>
  <c r="AU41" i="137"/>
  <c r="AU39" i="137"/>
  <c r="AU44" i="137"/>
  <c r="AU43" i="137"/>
  <c r="AU42" i="137"/>
  <c r="AU40" i="137"/>
  <c r="AU38" i="137"/>
  <c r="AA17" i="137"/>
  <c r="Y17" i="137"/>
  <c r="AA19" i="137"/>
  <c r="Y19" i="137"/>
  <c r="W19" i="137"/>
  <c r="AW6" i="137"/>
  <c r="AW17" i="137"/>
  <c r="AW19" i="137"/>
  <c r="AW21" i="137"/>
  <c r="AW23" i="137"/>
  <c r="AW25" i="137"/>
  <c r="AW27" i="137"/>
  <c r="AW29" i="137"/>
  <c r="AW31" i="137"/>
  <c r="AW33" i="137"/>
  <c r="AW35" i="137"/>
  <c r="W21" i="137"/>
  <c r="Y21" i="137"/>
  <c r="X22" i="137"/>
  <c r="Z22" i="137"/>
  <c r="W23" i="137"/>
  <c r="Y23" i="137"/>
  <c r="X24" i="137"/>
  <c r="Z24" i="137"/>
  <c r="W25" i="137"/>
  <c r="Y25" i="137"/>
  <c r="X26" i="137"/>
  <c r="Z26" i="137"/>
  <c r="W27" i="137"/>
  <c r="Y27" i="137"/>
  <c r="X28" i="137"/>
  <c r="Z28" i="137"/>
  <c r="W29" i="137"/>
  <c r="Y29" i="137"/>
  <c r="X30" i="137"/>
  <c r="Z30" i="137"/>
  <c r="W31" i="137"/>
  <c r="Y31" i="137"/>
  <c r="X32" i="137"/>
  <c r="Z32" i="137"/>
  <c r="W33" i="137"/>
  <c r="Y33" i="137"/>
  <c r="X34" i="137"/>
  <c r="Z34" i="137"/>
  <c r="W35" i="137"/>
  <c r="Y35" i="137"/>
  <c r="X36" i="137"/>
  <c r="Z36" i="137"/>
  <c r="AE45" i="136"/>
  <c r="AE41" i="136"/>
  <c r="AE44" i="136"/>
  <c r="AE43" i="136"/>
  <c r="AE42" i="136"/>
  <c r="AE40" i="136"/>
  <c r="AH44" i="136"/>
  <c r="AH43" i="136"/>
  <c r="AH42" i="136"/>
  <c r="AH40" i="136"/>
  <c r="AH38" i="136"/>
  <c r="AH45" i="136"/>
  <c r="AH41" i="136"/>
  <c r="AH39" i="136"/>
  <c r="AJ44" i="136"/>
  <c r="AJ43" i="136"/>
  <c r="AJ42" i="136"/>
  <c r="AJ40" i="136"/>
  <c r="AJ38" i="136"/>
  <c r="AJ45" i="136"/>
  <c r="AJ41" i="136"/>
  <c r="AJ39" i="136"/>
  <c r="AL44" i="136"/>
  <c r="AL43" i="136"/>
  <c r="AL42" i="136"/>
  <c r="AL40" i="136"/>
  <c r="AL38" i="136"/>
  <c r="AL45" i="136"/>
  <c r="AL41" i="136"/>
  <c r="AL39" i="136"/>
  <c r="AN44" i="136"/>
  <c r="AN43" i="136"/>
  <c r="AN42" i="136"/>
  <c r="AN40" i="136"/>
  <c r="AN38" i="136"/>
  <c r="AN45" i="136"/>
  <c r="AN41" i="136"/>
  <c r="AN39" i="136"/>
  <c r="AP44" i="136"/>
  <c r="AP43" i="136"/>
  <c r="AP42" i="136"/>
  <c r="AP40" i="136"/>
  <c r="AP38" i="136"/>
  <c r="AP45" i="136"/>
  <c r="AP41" i="136"/>
  <c r="AP39" i="136"/>
  <c r="AR44" i="136"/>
  <c r="AR43" i="136"/>
  <c r="AR42" i="136"/>
  <c r="AR40" i="136"/>
  <c r="AR38" i="136"/>
  <c r="AR45" i="136"/>
  <c r="AR41" i="136"/>
  <c r="AR39" i="136"/>
  <c r="AT44" i="136"/>
  <c r="AT43" i="136"/>
  <c r="AT42" i="136"/>
  <c r="AT40" i="136"/>
  <c r="AT38" i="136"/>
  <c r="AT45" i="136"/>
  <c r="AT41" i="136"/>
  <c r="AT39" i="136"/>
  <c r="AV44" i="136"/>
  <c r="AV43" i="136"/>
  <c r="AV42" i="136"/>
  <c r="AV40" i="136"/>
  <c r="AV38" i="136"/>
  <c r="AV45" i="136"/>
  <c r="AV41" i="136"/>
  <c r="AV39" i="136"/>
  <c r="AB18" i="136"/>
  <c r="Z18" i="136"/>
  <c r="X18" i="136"/>
  <c r="AB20" i="136"/>
  <c r="Z20" i="136"/>
  <c r="X20" i="136"/>
  <c r="W6" i="136"/>
  <c r="Y6" i="136"/>
  <c r="X7" i="136"/>
  <c r="Z7" i="136"/>
  <c r="W8" i="136"/>
  <c r="Y8" i="136"/>
  <c r="AA8" i="136"/>
  <c r="X9" i="136"/>
  <c r="Z9" i="136"/>
  <c r="W10" i="136"/>
  <c r="Y10" i="136"/>
  <c r="AA10" i="136"/>
  <c r="X11" i="136"/>
  <c r="Z11" i="136"/>
  <c r="W12" i="136"/>
  <c r="Y12" i="136"/>
  <c r="AA12" i="136"/>
  <c r="X13" i="136"/>
  <c r="Z13" i="136"/>
  <c r="W14" i="136"/>
  <c r="Y14" i="136"/>
  <c r="AA14" i="136"/>
  <c r="X15" i="136"/>
  <c r="Z15" i="136"/>
  <c r="W16" i="136"/>
  <c r="Y16" i="136"/>
  <c r="AA16" i="136"/>
  <c r="X17" i="136"/>
  <c r="X19" i="136"/>
  <c r="AG45" i="136"/>
  <c r="AG41" i="136"/>
  <c r="AG39" i="136"/>
  <c r="AG44" i="136"/>
  <c r="AG43" i="136"/>
  <c r="AG42" i="136"/>
  <c r="AG40" i="136"/>
  <c r="AG38" i="136"/>
  <c r="AI45" i="136"/>
  <c r="AI41" i="136"/>
  <c r="AI39" i="136"/>
  <c r="AI44" i="136"/>
  <c r="AI43" i="136"/>
  <c r="AI42" i="136"/>
  <c r="AI40" i="136"/>
  <c r="AI38" i="136"/>
  <c r="AK45" i="136"/>
  <c r="AK41" i="136"/>
  <c r="AK39" i="136"/>
  <c r="AK44" i="136"/>
  <c r="AK43" i="136"/>
  <c r="AK42" i="136"/>
  <c r="AK40" i="136"/>
  <c r="AK38" i="136"/>
  <c r="AM45" i="136"/>
  <c r="AM41" i="136"/>
  <c r="AM39" i="136"/>
  <c r="AM44" i="136"/>
  <c r="AM43" i="136"/>
  <c r="AM42" i="136"/>
  <c r="AM40" i="136"/>
  <c r="AM38" i="136"/>
  <c r="AO45" i="136"/>
  <c r="AO41" i="136"/>
  <c r="AO39" i="136"/>
  <c r="AO44" i="136"/>
  <c r="AO43" i="136"/>
  <c r="AO42" i="136"/>
  <c r="AO40" i="136"/>
  <c r="AO38" i="136"/>
  <c r="AQ45" i="136"/>
  <c r="AQ41" i="136"/>
  <c r="AQ39" i="136"/>
  <c r="AQ44" i="136"/>
  <c r="AQ43" i="136"/>
  <c r="AQ42" i="136"/>
  <c r="AQ40" i="136"/>
  <c r="AQ38" i="136"/>
  <c r="AS45" i="136"/>
  <c r="AS41" i="136"/>
  <c r="AS39" i="136"/>
  <c r="AS44" i="136"/>
  <c r="AS43" i="136"/>
  <c r="AS42" i="136"/>
  <c r="AS40" i="136"/>
  <c r="AS38" i="136"/>
  <c r="AU45" i="136"/>
  <c r="AU41" i="136"/>
  <c r="AU39" i="136"/>
  <c r="AU44" i="136"/>
  <c r="AU43" i="136"/>
  <c r="AU42" i="136"/>
  <c r="AU40" i="136"/>
  <c r="AU38" i="136"/>
  <c r="AA17" i="136"/>
  <c r="Y17" i="136"/>
  <c r="AA19" i="136"/>
  <c r="Y19" i="136"/>
  <c r="W19" i="136"/>
  <c r="AW6" i="136"/>
  <c r="AW17" i="136"/>
  <c r="AW19" i="136"/>
  <c r="AW21" i="136"/>
  <c r="AW23" i="136"/>
  <c r="AW25" i="136"/>
  <c r="AW27" i="136"/>
  <c r="AW29" i="136"/>
  <c r="AW31" i="136"/>
  <c r="AW33" i="136"/>
  <c r="AW35" i="136"/>
  <c r="W21" i="136"/>
  <c r="Y21" i="136"/>
  <c r="X22" i="136"/>
  <c r="Z22" i="136"/>
  <c r="W23" i="136"/>
  <c r="Y23" i="136"/>
  <c r="X24" i="136"/>
  <c r="Z24" i="136"/>
  <c r="W25" i="136"/>
  <c r="Y25" i="136"/>
  <c r="X26" i="136"/>
  <c r="Z26" i="136"/>
  <c r="W27" i="136"/>
  <c r="Y27" i="136"/>
  <c r="X28" i="136"/>
  <c r="Z28" i="136"/>
  <c r="W29" i="136"/>
  <c r="Y29" i="136"/>
  <c r="X30" i="136"/>
  <c r="Z30" i="136"/>
  <c r="W31" i="136"/>
  <c r="Y31" i="136"/>
  <c r="X32" i="136"/>
  <c r="Z32" i="136"/>
  <c r="W33" i="136"/>
  <c r="Y33" i="136"/>
  <c r="X34" i="136"/>
  <c r="Z34" i="136"/>
  <c r="W35" i="136"/>
  <c r="Y35" i="136"/>
  <c r="X36" i="136"/>
  <c r="Z36" i="136"/>
  <c r="AI45" i="135"/>
  <c r="AI41" i="135"/>
  <c r="AI39" i="135"/>
  <c r="AI44" i="135"/>
  <c r="AI43" i="135"/>
  <c r="AI42" i="135"/>
  <c r="AI40" i="135"/>
  <c r="AI38" i="135"/>
  <c r="AM45" i="135"/>
  <c r="AM41" i="135"/>
  <c r="AM39" i="135"/>
  <c r="AM44" i="135"/>
  <c r="AM43" i="135"/>
  <c r="AM42" i="135"/>
  <c r="AM40" i="135"/>
  <c r="AM38" i="135"/>
  <c r="AQ45" i="135"/>
  <c r="AQ41" i="135"/>
  <c r="AQ39" i="135"/>
  <c r="AQ44" i="135"/>
  <c r="AQ43" i="135"/>
  <c r="AQ42" i="135"/>
  <c r="AQ40" i="135"/>
  <c r="AQ38" i="135"/>
  <c r="AU45" i="135"/>
  <c r="AU41" i="135"/>
  <c r="AU39" i="135"/>
  <c r="AU44" i="135"/>
  <c r="AU43" i="135"/>
  <c r="AU42" i="135"/>
  <c r="AU40" i="135"/>
  <c r="AU38" i="135"/>
  <c r="AE45" i="135"/>
  <c r="AE41" i="135"/>
  <c r="AE44" i="135"/>
  <c r="AE43" i="135"/>
  <c r="AE42" i="135"/>
  <c r="AE40" i="135"/>
  <c r="AH44" i="135"/>
  <c r="AH43" i="135"/>
  <c r="AH42" i="135"/>
  <c r="AH40" i="135"/>
  <c r="AH38" i="135"/>
  <c r="AH45" i="135"/>
  <c r="AH41" i="135"/>
  <c r="AH39" i="135"/>
  <c r="AJ44" i="135"/>
  <c r="AJ43" i="135"/>
  <c r="AJ42" i="135"/>
  <c r="AJ40" i="135"/>
  <c r="AJ38" i="135"/>
  <c r="AJ45" i="135"/>
  <c r="AJ41" i="135"/>
  <c r="AJ39" i="135"/>
  <c r="AL44" i="135"/>
  <c r="AL43" i="135"/>
  <c r="AL42" i="135"/>
  <c r="AL40" i="135"/>
  <c r="AL38" i="135"/>
  <c r="AL45" i="135"/>
  <c r="AL41" i="135"/>
  <c r="AL39" i="135"/>
  <c r="AN44" i="135"/>
  <c r="AN43" i="135"/>
  <c r="AN42" i="135"/>
  <c r="AN40" i="135"/>
  <c r="AN38" i="135"/>
  <c r="AN45" i="135"/>
  <c r="AN41" i="135"/>
  <c r="AN39" i="135"/>
  <c r="AP44" i="135"/>
  <c r="AP43" i="135"/>
  <c r="AP42" i="135"/>
  <c r="AP40" i="135"/>
  <c r="AP38" i="135"/>
  <c r="AP45" i="135"/>
  <c r="AP41" i="135"/>
  <c r="AP39" i="135"/>
  <c r="AR44" i="135"/>
  <c r="AR43" i="135"/>
  <c r="AR42" i="135"/>
  <c r="AR40" i="135"/>
  <c r="AR38" i="135"/>
  <c r="AR45" i="135"/>
  <c r="AR41" i="135"/>
  <c r="AR39" i="135"/>
  <c r="AT44" i="135"/>
  <c r="AT43" i="135"/>
  <c r="AT42" i="135"/>
  <c r="AT40" i="135"/>
  <c r="AT38" i="135"/>
  <c r="AT45" i="135"/>
  <c r="AT41" i="135"/>
  <c r="AT39" i="135"/>
  <c r="AV44" i="135"/>
  <c r="AV43" i="135"/>
  <c r="AV42" i="135"/>
  <c r="AV40" i="135"/>
  <c r="AV38" i="135"/>
  <c r="AV45" i="135"/>
  <c r="AV41" i="135"/>
  <c r="AV39" i="135"/>
  <c r="AB18" i="135"/>
  <c r="Z18" i="135"/>
  <c r="X18" i="135"/>
  <c r="AB20" i="135"/>
  <c r="Z20" i="135"/>
  <c r="X20" i="135"/>
  <c r="Z6" i="135"/>
  <c r="AB6" i="135"/>
  <c r="AW6" i="135"/>
  <c r="AB8" i="135"/>
  <c r="AW8" i="135"/>
  <c r="AW10" i="135"/>
  <c r="AW14" i="135"/>
  <c r="W6" i="135"/>
  <c r="Y6" i="135"/>
  <c r="X7" i="135"/>
  <c r="Z7" i="135"/>
  <c r="AB7" i="135"/>
  <c r="W8" i="135"/>
  <c r="Y8" i="135"/>
  <c r="X9" i="135"/>
  <c r="Z9" i="135"/>
  <c r="W10" i="135"/>
  <c r="Y10" i="135"/>
  <c r="X11" i="135"/>
  <c r="Z11" i="135"/>
  <c r="W12" i="135"/>
  <c r="Y12" i="135"/>
  <c r="AA12" i="135"/>
  <c r="X13" i="135"/>
  <c r="Z13" i="135"/>
  <c r="W14" i="135"/>
  <c r="Y14" i="135"/>
  <c r="X15" i="135"/>
  <c r="Z15" i="135"/>
  <c r="W16" i="135"/>
  <c r="Y16" i="135"/>
  <c r="AA16" i="135"/>
  <c r="X17" i="135"/>
  <c r="X19" i="135"/>
  <c r="AG45" i="135"/>
  <c r="AG41" i="135"/>
  <c r="AG39" i="135"/>
  <c r="AG44" i="135"/>
  <c r="AG43" i="135"/>
  <c r="AG42" i="135"/>
  <c r="AG40" i="135"/>
  <c r="AG38" i="135"/>
  <c r="AK45" i="135"/>
  <c r="AK41" i="135"/>
  <c r="AK39" i="135"/>
  <c r="AK44" i="135"/>
  <c r="AK43" i="135"/>
  <c r="AK42" i="135"/>
  <c r="AK40" i="135"/>
  <c r="AK38" i="135"/>
  <c r="AO45" i="135"/>
  <c r="AO41" i="135"/>
  <c r="AO39" i="135"/>
  <c r="AO44" i="135"/>
  <c r="AO43" i="135"/>
  <c r="AO42" i="135"/>
  <c r="AO40" i="135"/>
  <c r="AO38" i="135"/>
  <c r="AS45" i="135"/>
  <c r="AS41" i="135"/>
  <c r="AS39" i="135"/>
  <c r="AS44" i="135"/>
  <c r="AS43" i="135"/>
  <c r="AS42" i="135"/>
  <c r="AS40" i="135"/>
  <c r="AS38" i="135"/>
  <c r="AA17" i="135"/>
  <c r="Y17" i="135"/>
  <c r="AA19" i="135"/>
  <c r="Y19" i="135"/>
  <c r="W19" i="135"/>
  <c r="W17" i="135"/>
  <c r="AW17" i="135"/>
  <c r="AW19" i="135"/>
  <c r="AW21" i="135"/>
  <c r="AW23" i="135"/>
  <c r="AW25" i="135"/>
  <c r="AW27" i="135"/>
  <c r="AW29" i="135"/>
  <c r="AW31" i="135"/>
  <c r="AW33" i="135"/>
  <c r="AW35" i="135"/>
  <c r="W21" i="135"/>
  <c r="Y21" i="135"/>
  <c r="X22" i="135"/>
  <c r="Z22" i="135"/>
  <c r="W23" i="135"/>
  <c r="Y23" i="135"/>
  <c r="X24" i="135"/>
  <c r="Z24" i="135"/>
  <c r="W25" i="135"/>
  <c r="Y25" i="135"/>
  <c r="X26" i="135"/>
  <c r="Z26" i="135"/>
  <c r="W27" i="135"/>
  <c r="Y27" i="135"/>
  <c r="X28" i="135"/>
  <c r="Z28" i="135"/>
  <c r="W29" i="135"/>
  <c r="Y29" i="135"/>
  <c r="X30" i="135"/>
  <c r="Z30" i="135"/>
  <c r="W31" i="135"/>
  <c r="Y31" i="135"/>
  <c r="X32" i="135"/>
  <c r="Z32" i="135"/>
  <c r="W33" i="135"/>
  <c r="Y33" i="135"/>
  <c r="X34" i="135"/>
  <c r="Z34" i="135"/>
  <c r="W35" i="135"/>
  <c r="Y35" i="135"/>
  <c r="AC35" i="135" s="1"/>
  <c r="V35" i="135" s="1"/>
  <c r="X36" i="135"/>
  <c r="Z36" i="135"/>
  <c r="AE45" i="134"/>
  <c r="AE41" i="134"/>
  <c r="AE44" i="134"/>
  <c r="AE43" i="134"/>
  <c r="AE42" i="134"/>
  <c r="AE40" i="134"/>
  <c r="AH44" i="134"/>
  <c r="AH43" i="134"/>
  <c r="AH42" i="134"/>
  <c r="AH40" i="134"/>
  <c r="AH38" i="134"/>
  <c r="AH45" i="134"/>
  <c r="AH41" i="134"/>
  <c r="AH39" i="134"/>
  <c r="AJ44" i="134"/>
  <c r="AJ43" i="134"/>
  <c r="AJ42" i="134"/>
  <c r="AJ40" i="134"/>
  <c r="AJ38" i="134"/>
  <c r="AJ45" i="134"/>
  <c r="AJ41" i="134"/>
  <c r="AJ39" i="134"/>
  <c r="AL44" i="134"/>
  <c r="AL43" i="134"/>
  <c r="AL42" i="134"/>
  <c r="AL40" i="134"/>
  <c r="AL38" i="134"/>
  <c r="AL45" i="134"/>
  <c r="AL41" i="134"/>
  <c r="AL39" i="134"/>
  <c r="AN44" i="134"/>
  <c r="AN43" i="134"/>
  <c r="AN42" i="134"/>
  <c r="AN40" i="134"/>
  <c r="AN38" i="134"/>
  <c r="AN45" i="134"/>
  <c r="AN41" i="134"/>
  <c r="AN39" i="134"/>
  <c r="AP44" i="134"/>
  <c r="AP43" i="134"/>
  <c r="AP42" i="134"/>
  <c r="AP40" i="134"/>
  <c r="AP38" i="134"/>
  <c r="AP45" i="134"/>
  <c r="AP41" i="134"/>
  <c r="AP39" i="134"/>
  <c r="AR44" i="134"/>
  <c r="AR43" i="134"/>
  <c r="AR42" i="134"/>
  <c r="AR40" i="134"/>
  <c r="AR38" i="134"/>
  <c r="AR45" i="134"/>
  <c r="AR41" i="134"/>
  <c r="AR39" i="134"/>
  <c r="AT44" i="134"/>
  <c r="AT43" i="134"/>
  <c r="AT42" i="134"/>
  <c r="AT40" i="134"/>
  <c r="AT38" i="134"/>
  <c r="AT45" i="134"/>
  <c r="AT41" i="134"/>
  <c r="AT39" i="134"/>
  <c r="AV44" i="134"/>
  <c r="AV43" i="134"/>
  <c r="AV42" i="134"/>
  <c r="AV40" i="134"/>
  <c r="AV38" i="134"/>
  <c r="AV45" i="134"/>
  <c r="AV41" i="134"/>
  <c r="AV39" i="134"/>
  <c r="AB18" i="134"/>
  <c r="Z18" i="134"/>
  <c r="X18" i="134"/>
  <c r="AB20" i="134"/>
  <c r="Z20" i="134"/>
  <c r="X20" i="134"/>
  <c r="W6" i="134"/>
  <c r="Y6" i="134"/>
  <c r="X7" i="134"/>
  <c r="Z7" i="134"/>
  <c r="W8" i="134"/>
  <c r="Y8" i="134"/>
  <c r="AA8" i="134"/>
  <c r="X9" i="134"/>
  <c r="Z9" i="134"/>
  <c r="W10" i="134"/>
  <c r="Y10" i="134"/>
  <c r="AA10" i="134"/>
  <c r="X11" i="134"/>
  <c r="Z11" i="134"/>
  <c r="W12" i="134"/>
  <c r="Y12" i="134"/>
  <c r="AA12" i="134"/>
  <c r="X13" i="134"/>
  <c r="Z13" i="134"/>
  <c r="W14" i="134"/>
  <c r="Y14" i="134"/>
  <c r="AA14" i="134"/>
  <c r="X15" i="134"/>
  <c r="Z15" i="134"/>
  <c r="W16" i="134"/>
  <c r="Y16" i="134"/>
  <c r="AA16" i="134"/>
  <c r="X17" i="134"/>
  <c r="X19" i="134"/>
  <c r="AG45" i="134"/>
  <c r="AG41" i="134"/>
  <c r="AG39" i="134"/>
  <c r="AG44" i="134"/>
  <c r="AG43" i="134"/>
  <c r="AG42" i="134"/>
  <c r="AG40" i="134"/>
  <c r="AG38" i="134"/>
  <c r="AI45" i="134"/>
  <c r="AI41" i="134"/>
  <c r="AI39" i="134"/>
  <c r="AI44" i="134"/>
  <c r="AI43" i="134"/>
  <c r="AI42" i="134"/>
  <c r="AI40" i="134"/>
  <c r="AI38" i="134"/>
  <c r="AK45" i="134"/>
  <c r="AK41" i="134"/>
  <c r="AK39" i="134"/>
  <c r="AK44" i="134"/>
  <c r="AK43" i="134"/>
  <c r="AK42" i="134"/>
  <c r="AK40" i="134"/>
  <c r="AK38" i="134"/>
  <c r="AM45" i="134"/>
  <c r="AM41" i="134"/>
  <c r="AM39" i="134"/>
  <c r="AM44" i="134"/>
  <c r="AM43" i="134"/>
  <c r="AM42" i="134"/>
  <c r="AM40" i="134"/>
  <c r="AM38" i="134"/>
  <c r="AO45" i="134"/>
  <c r="AO41" i="134"/>
  <c r="AO39" i="134"/>
  <c r="AO44" i="134"/>
  <c r="AO43" i="134"/>
  <c r="AO42" i="134"/>
  <c r="AO40" i="134"/>
  <c r="AO38" i="134"/>
  <c r="AQ45" i="134"/>
  <c r="AQ41" i="134"/>
  <c r="AQ39" i="134"/>
  <c r="AQ44" i="134"/>
  <c r="AQ43" i="134"/>
  <c r="AQ42" i="134"/>
  <c r="AQ40" i="134"/>
  <c r="AQ38" i="134"/>
  <c r="AS45" i="134"/>
  <c r="AS41" i="134"/>
  <c r="AS39" i="134"/>
  <c r="AS44" i="134"/>
  <c r="AS43" i="134"/>
  <c r="AS42" i="134"/>
  <c r="AS40" i="134"/>
  <c r="AS38" i="134"/>
  <c r="AU45" i="134"/>
  <c r="AU41" i="134"/>
  <c r="AU39" i="134"/>
  <c r="AU44" i="134"/>
  <c r="AU43" i="134"/>
  <c r="AU42" i="134"/>
  <c r="AU40" i="134"/>
  <c r="AU38" i="134"/>
  <c r="AA17" i="134"/>
  <c r="Y17" i="134"/>
  <c r="AA19" i="134"/>
  <c r="Y19" i="134"/>
  <c r="W19" i="134"/>
  <c r="AW6" i="134"/>
  <c r="AW17" i="134"/>
  <c r="AW19" i="134"/>
  <c r="AW21" i="134"/>
  <c r="AW23" i="134"/>
  <c r="AW25" i="134"/>
  <c r="AW27" i="134"/>
  <c r="AW29" i="134"/>
  <c r="AW31" i="134"/>
  <c r="AW33" i="134"/>
  <c r="AW35" i="134"/>
  <c r="AC37" i="134"/>
  <c r="V37" i="134" s="1"/>
  <c r="W21" i="134"/>
  <c r="Y21" i="134"/>
  <c r="X22" i="134"/>
  <c r="Z22" i="134"/>
  <c r="W23" i="134"/>
  <c r="Y23" i="134"/>
  <c r="X24" i="134"/>
  <c r="Z24" i="134"/>
  <c r="W25" i="134"/>
  <c r="Y25" i="134"/>
  <c r="X26" i="134"/>
  <c r="Z26" i="134"/>
  <c r="W27" i="134"/>
  <c r="Y27" i="134"/>
  <c r="X28" i="134"/>
  <c r="Z28" i="134"/>
  <c r="W29" i="134"/>
  <c r="Y29" i="134"/>
  <c r="X30" i="134"/>
  <c r="Z30" i="134"/>
  <c r="W31" i="134"/>
  <c r="Y31" i="134"/>
  <c r="X32" i="134"/>
  <c r="Z32" i="134"/>
  <c r="W33" i="134"/>
  <c r="Y33" i="134"/>
  <c r="X34" i="134"/>
  <c r="Z34" i="134"/>
  <c r="W35" i="134"/>
  <c r="Y35" i="134"/>
  <c r="X36" i="134"/>
  <c r="Z36" i="134"/>
  <c r="AE45" i="133"/>
  <c r="AE41" i="133"/>
  <c r="AE44" i="133"/>
  <c r="AE43" i="133"/>
  <c r="AE42" i="133"/>
  <c r="AE40" i="133"/>
  <c r="AH44" i="133"/>
  <c r="AH43" i="133"/>
  <c r="AH42" i="133"/>
  <c r="AH40" i="133"/>
  <c r="AH38" i="133"/>
  <c r="AH45" i="133"/>
  <c r="AH41" i="133"/>
  <c r="AH39" i="133"/>
  <c r="AJ44" i="133"/>
  <c r="AJ43" i="133"/>
  <c r="AJ42" i="133"/>
  <c r="AJ40" i="133"/>
  <c r="AJ38" i="133"/>
  <c r="AJ45" i="133"/>
  <c r="AJ41" i="133"/>
  <c r="AJ39" i="133"/>
  <c r="AL44" i="133"/>
  <c r="AL43" i="133"/>
  <c r="AL42" i="133"/>
  <c r="AL40" i="133"/>
  <c r="AL38" i="133"/>
  <c r="AL45" i="133"/>
  <c r="AL41" i="133"/>
  <c r="AL39" i="133"/>
  <c r="AN44" i="133"/>
  <c r="AN43" i="133"/>
  <c r="AN42" i="133"/>
  <c r="AN40" i="133"/>
  <c r="AN38" i="133"/>
  <c r="AN45" i="133"/>
  <c r="AN41" i="133"/>
  <c r="AN39" i="133"/>
  <c r="AP44" i="133"/>
  <c r="AP43" i="133"/>
  <c r="AP42" i="133"/>
  <c r="AP40" i="133"/>
  <c r="AP38" i="133"/>
  <c r="AP45" i="133"/>
  <c r="AP41" i="133"/>
  <c r="AP39" i="133"/>
  <c r="AR44" i="133"/>
  <c r="AR43" i="133"/>
  <c r="AR42" i="133"/>
  <c r="AR40" i="133"/>
  <c r="AR38" i="133"/>
  <c r="AR45" i="133"/>
  <c r="AR41" i="133"/>
  <c r="AR39" i="133"/>
  <c r="AT44" i="133"/>
  <c r="AT43" i="133"/>
  <c r="AT42" i="133"/>
  <c r="AT40" i="133"/>
  <c r="AT38" i="133"/>
  <c r="AT45" i="133"/>
  <c r="AT41" i="133"/>
  <c r="AT39" i="133"/>
  <c r="AV44" i="133"/>
  <c r="AV43" i="133"/>
  <c r="AV42" i="133"/>
  <c r="AV40" i="133"/>
  <c r="AV38" i="133"/>
  <c r="AV45" i="133"/>
  <c r="AV41" i="133"/>
  <c r="AV39" i="133"/>
  <c r="AB18" i="133"/>
  <c r="Z18" i="133"/>
  <c r="X18" i="133"/>
  <c r="AB20" i="133"/>
  <c r="Z20" i="133"/>
  <c r="X20" i="133"/>
  <c r="W6" i="133"/>
  <c r="Y6" i="133"/>
  <c r="X7" i="133"/>
  <c r="Z7" i="133"/>
  <c r="W8" i="133"/>
  <c r="Y8" i="133"/>
  <c r="AA8" i="133"/>
  <c r="X9" i="133"/>
  <c r="Z9" i="133"/>
  <c r="W10" i="133"/>
  <c r="Y10" i="133"/>
  <c r="AA10" i="133"/>
  <c r="X11" i="133"/>
  <c r="Z11" i="133"/>
  <c r="W12" i="133"/>
  <c r="Y12" i="133"/>
  <c r="AA12" i="133"/>
  <c r="X13" i="133"/>
  <c r="Z13" i="133"/>
  <c r="W14" i="133"/>
  <c r="Y14" i="133"/>
  <c r="AA14" i="133"/>
  <c r="X15" i="133"/>
  <c r="Z15" i="133"/>
  <c r="W16" i="133"/>
  <c r="Y16" i="133"/>
  <c r="AA16" i="133"/>
  <c r="X17" i="133"/>
  <c r="X19" i="133"/>
  <c r="AG45" i="133"/>
  <c r="AG41" i="133"/>
  <c r="AG39" i="133"/>
  <c r="AG44" i="133"/>
  <c r="AG43" i="133"/>
  <c r="AG42" i="133"/>
  <c r="AG40" i="133"/>
  <c r="AG38" i="133"/>
  <c r="AI45" i="133"/>
  <c r="AI41" i="133"/>
  <c r="AI39" i="133"/>
  <c r="AI44" i="133"/>
  <c r="AI43" i="133"/>
  <c r="AI42" i="133"/>
  <c r="AI40" i="133"/>
  <c r="AI38" i="133"/>
  <c r="AK45" i="133"/>
  <c r="AK41" i="133"/>
  <c r="AK39" i="133"/>
  <c r="AK44" i="133"/>
  <c r="AK43" i="133"/>
  <c r="AK42" i="133"/>
  <c r="AK40" i="133"/>
  <c r="AK38" i="133"/>
  <c r="AM45" i="133"/>
  <c r="AM41" i="133"/>
  <c r="AM39" i="133"/>
  <c r="AM44" i="133"/>
  <c r="AM43" i="133"/>
  <c r="AM42" i="133"/>
  <c r="AM40" i="133"/>
  <c r="AM38" i="133"/>
  <c r="AO45" i="133"/>
  <c r="AO41" i="133"/>
  <c r="AO39" i="133"/>
  <c r="AO44" i="133"/>
  <c r="AO43" i="133"/>
  <c r="AO42" i="133"/>
  <c r="AO40" i="133"/>
  <c r="AO38" i="133"/>
  <c r="AQ45" i="133"/>
  <c r="AQ41" i="133"/>
  <c r="AQ39" i="133"/>
  <c r="AQ44" i="133"/>
  <c r="AQ43" i="133"/>
  <c r="AQ42" i="133"/>
  <c r="AQ40" i="133"/>
  <c r="AQ38" i="133"/>
  <c r="AS45" i="133"/>
  <c r="AS41" i="133"/>
  <c r="AS39" i="133"/>
  <c r="AS44" i="133"/>
  <c r="AS43" i="133"/>
  <c r="AS42" i="133"/>
  <c r="AS40" i="133"/>
  <c r="AS38" i="133"/>
  <c r="AU45" i="133"/>
  <c r="AU41" i="133"/>
  <c r="AU39" i="133"/>
  <c r="AU44" i="133"/>
  <c r="AU43" i="133"/>
  <c r="AU42" i="133"/>
  <c r="AU40" i="133"/>
  <c r="AU38" i="133"/>
  <c r="AA17" i="133"/>
  <c r="Y17" i="133"/>
  <c r="AA19" i="133"/>
  <c r="Y19" i="133"/>
  <c r="W19" i="133"/>
  <c r="AW6" i="133"/>
  <c r="AW17" i="133"/>
  <c r="AW19" i="133"/>
  <c r="AW21" i="133"/>
  <c r="AW23" i="133"/>
  <c r="AW25" i="133"/>
  <c r="AW27" i="133"/>
  <c r="AW29" i="133"/>
  <c r="AW31" i="133"/>
  <c r="AW33" i="133"/>
  <c r="AW35" i="133"/>
  <c r="AC37" i="133"/>
  <c r="V37" i="133" s="1"/>
  <c r="W21" i="133"/>
  <c r="Y21" i="133"/>
  <c r="X22" i="133"/>
  <c r="Z22" i="133"/>
  <c r="W23" i="133"/>
  <c r="Y23" i="133"/>
  <c r="X24" i="133"/>
  <c r="Z24" i="133"/>
  <c r="W25" i="133"/>
  <c r="Y25" i="133"/>
  <c r="X26" i="133"/>
  <c r="Z26" i="133"/>
  <c r="W27" i="133"/>
  <c r="Y27" i="133"/>
  <c r="X28" i="133"/>
  <c r="Z28" i="133"/>
  <c r="W29" i="133"/>
  <c r="Y29" i="133"/>
  <c r="X30" i="133"/>
  <c r="Z30" i="133"/>
  <c r="W31" i="133"/>
  <c r="Y31" i="133"/>
  <c r="X32" i="133"/>
  <c r="Z32" i="133"/>
  <c r="W33" i="133"/>
  <c r="Y33" i="133"/>
  <c r="X34" i="133"/>
  <c r="Z34" i="133"/>
  <c r="W35" i="133"/>
  <c r="Y35" i="133"/>
  <c r="AD35" i="133" s="1"/>
  <c r="X36" i="133"/>
  <c r="Z36" i="133"/>
  <c r="AE42" i="132"/>
  <c r="AE38" i="132"/>
  <c r="AE41" i="132"/>
  <c r="AE40" i="132"/>
  <c r="AE39" i="132"/>
  <c r="AE37" i="132"/>
  <c r="AH41" i="132"/>
  <c r="AH40" i="132"/>
  <c r="AH39" i="132"/>
  <c r="AH37" i="132"/>
  <c r="AH35" i="132"/>
  <c r="AH42" i="132"/>
  <c r="AH38" i="132"/>
  <c r="AH36" i="132"/>
  <c r="AJ41" i="132"/>
  <c r="AJ40" i="132"/>
  <c r="AJ39" i="132"/>
  <c r="AJ37" i="132"/>
  <c r="AJ35" i="132"/>
  <c r="AJ42" i="132"/>
  <c r="AJ38" i="132"/>
  <c r="AJ36" i="132"/>
  <c r="AL41" i="132"/>
  <c r="AL40" i="132"/>
  <c r="AL39" i="132"/>
  <c r="AL37" i="132"/>
  <c r="AL35" i="132"/>
  <c r="AL42" i="132"/>
  <c r="AL38" i="132"/>
  <c r="AL36" i="132"/>
  <c r="AN41" i="132"/>
  <c r="AN40" i="132"/>
  <c r="AN39" i="132"/>
  <c r="AN37" i="132"/>
  <c r="AN35" i="132"/>
  <c r="AN42" i="132"/>
  <c r="AN38" i="132"/>
  <c r="AN36" i="132"/>
  <c r="AP41" i="132"/>
  <c r="AP40" i="132"/>
  <c r="AP39" i="132"/>
  <c r="AP37" i="132"/>
  <c r="AP35" i="132"/>
  <c r="AP42" i="132"/>
  <c r="AP38" i="132"/>
  <c r="AP36" i="132"/>
  <c r="AR41" i="132"/>
  <c r="AR40" i="132"/>
  <c r="AR39" i="132"/>
  <c r="AR37" i="132"/>
  <c r="AR35" i="132"/>
  <c r="AR42" i="132"/>
  <c r="AR38" i="132"/>
  <c r="AR36" i="132"/>
  <c r="AT41" i="132"/>
  <c r="AT40" i="132"/>
  <c r="AT39" i="132"/>
  <c r="AT37" i="132"/>
  <c r="AT35" i="132"/>
  <c r="AT42" i="132"/>
  <c r="AT38" i="132"/>
  <c r="AT36" i="132"/>
  <c r="AV41" i="132"/>
  <c r="AV40" i="132"/>
  <c r="AV39" i="132"/>
  <c r="AV37" i="132"/>
  <c r="AV35" i="132"/>
  <c r="AV42" i="132"/>
  <c r="AV38" i="132"/>
  <c r="AV36" i="132"/>
  <c r="AB18" i="132"/>
  <c r="Z18" i="132"/>
  <c r="X18" i="132"/>
  <c r="AB20" i="132"/>
  <c r="Z20" i="132"/>
  <c r="X20" i="132"/>
  <c r="W6" i="132"/>
  <c r="Y6" i="132"/>
  <c r="X7" i="132"/>
  <c r="Z7" i="132"/>
  <c r="W8" i="132"/>
  <c r="Y8" i="132"/>
  <c r="AA8" i="132"/>
  <c r="X9" i="132"/>
  <c r="Z9" i="132"/>
  <c r="W10" i="132"/>
  <c r="Y10" i="132"/>
  <c r="AA10" i="132"/>
  <c r="X11" i="132"/>
  <c r="Z11" i="132"/>
  <c r="W12" i="132"/>
  <c r="Y12" i="132"/>
  <c r="AA12" i="132"/>
  <c r="X13" i="132"/>
  <c r="Z13" i="132"/>
  <c r="W14" i="132"/>
  <c r="Y14" i="132"/>
  <c r="AA14" i="132"/>
  <c r="X15" i="132"/>
  <c r="Z15" i="132"/>
  <c r="W16" i="132"/>
  <c r="Y16" i="132"/>
  <c r="AA16" i="132"/>
  <c r="X17" i="132"/>
  <c r="X19" i="132"/>
  <c r="AG42" i="132"/>
  <c r="AG38" i="132"/>
  <c r="AG36" i="132"/>
  <c r="AG41" i="132"/>
  <c r="AG40" i="132"/>
  <c r="AG39" i="132"/>
  <c r="AG37" i="132"/>
  <c r="AG35" i="132"/>
  <c r="AI42" i="132"/>
  <c r="AI38" i="132"/>
  <c r="AI36" i="132"/>
  <c r="AI41" i="132"/>
  <c r="AI40" i="132"/>
  <c r="AI39" i="132"/>
  <c r="AI37" i="132"/>
  <c r="AK42" i="132"/>
  <c r="AK38" i="132"/>
  <c r="AK36" i="132"/>
  <c r="AK41" i="132"/>
  <c r="AK40" i="132"/>
  <c r="AK39" i="132"/>
  <c r="AK37" i="132"/>
  <c r="AK35" i="132"/>
  <c r="AM42" i="132"/>
  <c r="AM38" i="132"/>
  <c r="AM36" i="132"/>
  <c r="AM41" i="132"/>
  <c r="AM40" i="132"/>
  <c r="AM39" i="132"/>
  <c r="AM37" i="132"/>
  <c r="AM35" i="132"/>
  <c r="AO42" i="132"/>
  <c r="AO38" i="132"/>
  <c r="AO36" i="132"/>
  <c r="AO41" i="132"/>
  <c r="AO40" i="132"/>
  <c r="AO39" i="132"/>
  <c r="AO37" i="132"/>
  <c r="AO35" i="132"/>
  <c r="AQ42" i="132"/>
  <c r="AQ38" i="132"/>
  <c r="AQ36" i="132"/>
  <c r="AQ41" i="132"/>
  <c r="AQ40" i="132"/>
  <c r="AQ39" i="132"/>
  <c r="AQ37" i="132"/>
  <c r="AQ35" i="132"/>
  <c r="AS42" i="132"/>
  <c r="AS38" i="132"/>
  <c r="AS36" i="132"/>
  <c r="AS41" i="132"/>
  <c r="AS40" i="132"/>
  <c r="AS39" i="132"/>
  <c r="AS37" i="132"/>
  <c r="AS35" i="132"/>
  <c r="AU42" i="132"/>
  <c r="AU38" i="132"/>
  <c r="AU36" i="132"/>
  <c r="AU41" i="132"/>
  <c r="AU40" i="132"/>
  <c r="AU39" i="132"/>
  <c r="AU37" i="132"/>
  <c r="AU35" i="132"/>
  <c r="AA17" i="132"/>
  <c r="Y17" i="132"/>
  <c r="AA19" i="132"/>
  <c r="Y19" i="132"/>
  <c r="W19" i="132"/>
  <c r="AW6" i="132"/>
  <c r="AW17" i="132"/>
  <c r="AW19" i="132"/>
  <c r="AW21" i="132"/>
  <c r="AW23" i="132"/>
  <c r="AW25" i="132"/>
  <c r="AW27" i="132"/>
  <c r="AW30" i="132"/>
  <c r="AW32" i="132"/>
  <c r="W21" i="132"/>
  <c r="Y21" i="132"/>
  <c r="X22" i="132"/>
  <c r="Z22" i="132"/>
  <c r="W23" i="132"/>
  <c r="Y23" i="132"/>
  <c r="X24" i="132"/>
  <c r="Z24" i="132"/>
  <c r="W25" i="132"/>
  <c r="Y25" i="132"/>
  <c r="X26" i="132"/>
  <c r="Z26" i="132"/>
  <c r="W27" i="132"/>
  <c r="Y27" i="132"/>
  <c r="X28" i="132"/>
  <c r="Z28" i="132"/>
  <c r="X29" i="132"/>
  <c r="Z29" i="132"/>
  <c r="W30" i="132"/>
  <c r="Y30" i="132"/>
  <c r="X31" i="132"/>
  <c r="Z31" i="132"/>
  <c r="W32" i="132"/>
  <c r="Y32" i="132"/>
  <c r="X33" i="132"/>
  <c r="Z33" i="132"/>
  <c r="AE45" i="131"/>
  <c r="AE41" i="131"/>
  <c r="AE44" i="131"/>
  <c r="AE43" i="131"/>
  <c r="AE42" i="131"/>
  <c r="AE40" i="131"/>
  <c r="AH44" i="131"/>
  <c r="AH43" i="131"/>
  <c r="AH42" i="131"/>
  <c r="AH40" i="131"/>
  <c r="AH38" i="131"/>
  <c r="AH45" i="131"/>
  <c r="AH41" i="131"/>
  <c r="AH39" i="131"/>
  <c r="AJ44" i="131"/>
  <c r="AJ43" i="131"/>
  <c r="AJ42" i="131"/>
  <c r="AJ40" i="131"/>
  <c r="AJ38" i="131"/>
  <c r="AJ45" i="131"/>
  <c r="AJ41" i="131"/>
  <c r="AJ39" i="131"/>
  <c r="AL44" i="131"/>
  <c r="AL43" i="131"/>
  <c r="AL42" i="131"/>
  <c r="AL40" i="131"/>
  <c r="AL38" i="131"/>
  <c r="AL45" i="131"/>
  <c r="AL41" i="131"/>
  <c r="AL39" i="131"/>
  <c r="AN44" i="131"/>
  <c r="AN43" i="131"/>
  <c r="AN42" i="131"/>
  <c r="AN40" i="131"/>
  <c r="AN38" i="131"/>
  <c r="AN45" i="131"/>
  <c r="AN41" i="131"/>
  <c r="AN39" i="131"/>
  <c r="AP44" i="131"/>
  <c r="AP43" i="131"/>
  <c r="AP42" i="131"/>
  <c r="AP40" i="131"/>
  <c r="AP38" i="131"/>
  <c r="AP45" i="131"/>
  <c r="AP41" i="131"/>
  <c r="AP39" i="131"/>
  <c r="AR44" i="131"/>
  <c r="AR43" i="131"/>
  <c r="AR42" i="131"/>
  <c r="AR40" i="131"/>
  <c r="AR38" i="131"/>
  <c r="AR45" i="131"/>
  <c r="AR41" i="131"/>
  <c r="AR39" i="131"/>
  <c r="AT44" i="131"/>
  <c r="AT43" i="131"/>
  <c r="AT42" i="131"/>
  <c r="AT40" i="131"/>
  <c r="AT38" i="131"/>
  <c r="AT45" i="131"/>
  <c r="AT41" i="131"/>
  <c r="AT39" i="131"/>
  <c r="AV44" i="131"/>
  <c r="AV43" i="131"/>
  <c r="AV42" i="131"/>
  <c r="AV40" i="131"/>
  <c r="AV38" i="131"/>
  <c r="AV45" i="131"/>
  <c r="AV41" i="131"/>
  <c r="AV39" i="131"/>
  <c r="AB18" i="131"/>
  <c r="Z18" i="131"/>
  <c r="X18" i="131"/>
  <c r="AB20" i="131"/>
  <c r="Z20" i="131"/>
  <c r="X20" i="131"/>
  <c r="W6" i="131"/>
  <c r="Y6" i="131"/>
  <c r="X7" i="131"/>
  <c r="Z7" i="131"/>
  <c r="W8" i="131"/>
  <c r="Y8" i="131"/>
  <c r="AA8" i="131"/>
  <c r="X9" i="131"/>
  <c r="Z9" i="131"/>
  <c r="W10" i="131"/>
  <c r="Y10" i="131"/>
  <c r="AA10" i="131"/>
  <c r="X11" i="131"/>
  <c r="Z11" i="131"/>
  <c r="W12" i="131"/>
  <c r="Y12" i="131"/>
  <c r="AA12" i="131"/>
  <c r="X13" i="131"/>
  <c r="Z13" i="131"/>
  <c r="W14" i="131"/>
  <c r="Y14" i="131"/>
  <c r="AA14" i="131"/>
  <c r="X15" i="131"/>
  <c r="Z15" i="131"/>
  <c r="W16" i="131"/>
  <c r="Y16" i="131"/>
  <c r="AA16" i="131"/>
  <c r="X17" i="131"/>
  <c r="X19" i="131"/>
  <c r="AG45" i="131"/>
  <c r="AG41" i="131"/>
  <c r="AG39" i="131"/>
  <c r="AG44" i="131"/>
  <c r="AG43" i="131"/>
  <c r="AG42" i="131"/>
  <c r="AG40" i="131"/>
  <c r="AG38" i="131"/>
  <c r="AI45" i="131"/>
  <c r="AI41" i="131"/>
  <c r="AI39" i="131"/>
  <c r="AI44" i="131"/>
  <c r="AI43" i="131"/>
  <c r="AI42" i="131"/>
  <c r="AI40" i="131"/>
  <c r="AI38" i="131"/>
  <c r="AK45" i="131"/>
  <c r="AK41" i="131"/>
  <c r="AK39" i="131"/>
  <c r="AK44" i="131"/>
  <c r="AK43" i="131"/>
  <c r="AK42" i="131"/>
  <c r="AK40" i="131"/>
  <c r="AK38" i="131"/>
  <c r="AM45" i="131"/>
  <c r="AM41" i="131"/>
  <c r="AM39" i="131"/>
  <c r="AM44" i="131"/>
  <c r="AM43" i="131"/>
  <c r="AM42" i="131"/>
  <c r="AM40" i="131"/>
  <c r="AM38" i="131"/>
  <c r="AO45" i="131"/>
  <c r="AO41" i="131"/>
  <c r="AO39" i="131"/>
  <c r="AO44" i="131"/>
  <c r="AO43" i="131"/>
  <c r="AO42" i="131"/>
  <c r="AO40" i="131"/>
  <c r="AO38" i="131"/>
  <c r="AQ45" i="131"/>
  <c r="AQ41" i="131"/>
  <c r="AQ39" i="131"/>
  <c r="AQ44" i="131"/>
  <c r="AQ43" i="131"/>
  <c r="AQ42" i="131"/>
  <c r="AQ40" i="131"/>
  <c r="AQ38" i="131"/>
  <c r="AS45" i="131"/>
  <c r="AS41" i="131"/>
  <c r="AS39" i="131"/>
  <c r="AS44" i="131"/>
  <c r="AS43" i="131"/>
  <c r="AS42" i="131"/>
  <c r="AS40" i="131"/>
  <c r="AS38" i="131"/>
  <c r="AU45" i="131"/>
  <c r="AU41" i="131"/>
  <c r="AU39" i="131"/>
  <c r="AU44" i="131"/>
  <c r="AU43" i="131"/>
  <c r="AU42" i="131"/>
  <c r="AU40" i="131"/>
  <c r="AU38" i="131"/>
  <c r="AA17" i="131"/>
  <c r="Y17" i="131"/>
  <c r="AA19" i="131"/>
  <c r="Y19" i="131"/>
  <c r="W19" i="131"/>
  <c r="AW6" i="131"/>
  <c r="AW17" i="131"/>
  <c r="AW19" i="131"/>
  <c r="AW21" i="131"/>
  <c r="AW23" i="131"/>
  <c r="AW25" i="131"/>
  <c r="AW27" i="131"/>
  <c r="AW29" i="131"/>
  <c r="AW31" i="131"/>
  <c r="AW33" i="131"/>
  <c r="AW35" i="131"/>
  <c r="W21" i="131"/>
  <c r="Y21" i="131"/>
  <c r="X22" i="131"/>
  <c r="Z22" i="131"/>
  <c r="W23" i="131"/>
  <c r="Y23" i="131"/>
  <c r="X24" i="131"/>
  <c r="Z24" i="131"/>
  <c r="W25" i="131"/>
  <c r="Y25" i="131"/>
  <c r="X26" i="131"/>
  <c r="Z26" i="131"/>
  <c r="W27" i="131"/>
  <c r="Y27" i="131"/>
  <c r="X28" i="131"/>
  <c r="Z28" i="131"/>
  <c r="W29" i="131"/>
  <c r="Y29" i="131"/>
  <c r="X30" i="131"/>
  <c r="Z30" i="131"/>
  <c r="W31" i="131"/>
  <c r="Y31" i="131"/>
  <c r="X32" i="131"/>
  <c r="Z32" i="131"/>
  <c r="W33" i="131"/>
  <c r="Y33" i="131"/>
  <c r="X34" i="131"/>
  <c r="Z34" i="131"/>
  <c r="W35" i="131"/>
  <c r="Y35" i="131"/>
  <c r="X36" i="131"/>
  <c r="Z36" i="131"/>
  <c r="AG45" i="130"/>
  <c r="AG41" i="130"/>
  <c r="AG39" i="130"/>
  <c r="AG44" i="130"/>
  <c r="AG43" i="130"/>
  <c r="AG42" i="130"/>
  <c r="AG40" i="130"/>
  <c r="AG38" i="130"/>
  <c r="AI45" i="130"/>
  <c r="AI41" i="130"/>
  <c r="AI39" i="130"/>
  <c r="AI44" i="130"/>
  <c r="AI43" i="130"/>
  <c r="AI42" i="130"/>
  <c r="AI40" i="130"/>
  <c r="AI38" i="130"/>
  <c r="AK45" i="130"/>
  <c r="AK41" i="130"/>
  <c r="AK39" i="130"/>
  <c r="AK44" i="130"/>
  <c r="AK43" i="130"/>
  <c r="AK42" i="130"/>
  <c r="AK40" i="130"/>
  <c r="AK38" i="130"/>
  <c r="AM45" i="130"/>
  <c r="AM41" i="130"/>
  <c r="AM39" i="130"/>
  <c r="AM44" i="130"/>
  <c r="AM43" i="130"/>
  <c r="AM42" i="130"/>
  <c r="AM40" i="130"/>
  <c r="AM38" i="130"/>
  <c r="AO45" i="130"/>
  <c r="AO41" i="130"/>
  <c r="AO39" i="130"/>
  <c r="AO44" i="130"/>
  <c r="AO43" i="130"/>
  <c r="AO42" i="130"/>
  <c r="AO40" i="130"/>
  <c r="AO38" i="130"/>
  <c r="AQ45" i="130"/>
  <c r="AQ41" i="130"/>
  <c r="AQ39" i="130"/>
  <c r="AQ44" i="130"/>
  <c r="AQ43" i="130"/>
  <c r="AQ42" i="130"/>
  <c r="AQ40" i="130"/>
  <c r="AQ38" i="130"/>
  <c r="AS45" i="130"/>
  <c r="AS41" i="130"/>
  <c r="AS39" i="130"/>
  <c r="AS44" i="130"/>
  <c r="AS43" i="130"/>
  <c r="AS42" i="130"/>
  <c r="AS40" i="130"/>
  <c r="AS38" i="130"/>
  <c r="AU45" i="130"/>
  <c r="AU41" i="130"/>
  <c r="AU39" i="130"/>
  <c r="AU44" i="130"/>
  <c r="AU43" i="130"/>
  <c r="AU42" i="130"/>
  <c r="AU40" i="130"/>
  <c r="AU38" i="130"/>
  <c r="AB18" i="130"/>
  <c r="Z18" i="130"/>
  <c r="X18" i="130"/>
  <c r="AB20" i="130"/>
  <c r="Z20" i="130"/>
  <c r="X20" i="130"/>
  <c r="AB22" i="130"/>
  <c r="Z22" i="130"/>
  <c r="X22" i="130"/>
  <c r="AB24" i="130"/>
  <c r="Z24" i="130"/>
  <c r="X24" i="130"/>
  <c r="AB26" i="130"/>
  <c r="Z26" i="130"/>
  <c r="X26" i="130"/>
  <c r="AB28" i="130"/>
  <c r="Z28" i="130"/>
  <c r="X28" i="130"/>
  <c r="AB30" i="130"/>
  <c r="Z30" i="130"/>
  <c r="X30" i="130"/>
  <c r="AW6" i="130"/>
  <c r="AW8" i="130"/>
  <c r="AW10" i="130"/>
  <c r="AW12" i="130"/>
  <c r="AW14" i="130"/>
  <c r="AW16" i="130"/>
  <c r="X31" i="130"/>
  <c r="AE45" i="130"/>
  <c r="AE41" i="130"/>
  <c r="AE44" i="130"/>
  <c r="AE43" i="130"/>
  <c r="AE42" i="130"/>
  <c r="AE40" i="130"/>
  <c r="AH44" i="130"/>
  <c r="AH43" i="130"/>
  <c r="AH42" i="130"/>
  <c r="AH40" i="130"/>
  <c r="AH38" i="130"/>
  <c r="AH45" i="130"/>
  <c r="AH41" i="130"/>
  <c r="AH39" i="130"/>
  <c r="AJ44" i="130"/>
  <c r="AJ43" i="130"/>
  <c r="AJ42" i="130"/>
  <c r="AJ40" i="130"/>
  <c r="AJ38" i="130"/>
  <c r="AJ45" i="130"/>
  <c r="AJ41" i="130"/>
  <c r="AJ39" i="130"/>
  <c r="AL44" i="130"/>
  <c r="AL43" i="130"/>
  <c r="AL42" i="130"/>
  <c r="AL40" i="130"/>
  <c r="AL38" i="130"/>
  <c r="AL45" i="130"/>
  <c r="AL41" i="130"/>
  <c r="AL39" i="130"/>
  <c r="AN44" i="130"/>
  <c r="AN43" i="130"/>
  <c r="AN42" i="130"/>
  <c r="AN40" i="130"/>
  <c r="AN38" i="130"/>
  <c r="AN45" i="130"/>
  <c r="AN41" i="130"/>
  <c r="AN39" i="130"/>
  <c r="AP44" i="130"/>
  <c r="AP43" i="130"/>
  <c r="AP42" i="130"/>
  <c r="AP40" i="130"/>
  <c r="AP38" i="130"/>
  <c r="AP45" i="130"/>
  <c r="AP41" i="130"/>
  <c r="AP39" i="130"/>
  <c r="AR44" i="130"/>
  <c r="AR43" i="130"/>
  <c r="AR42" i="130"/>
  <c r="AR40" i="130"/>
  <c r="AR38" i="130"/>
  <c r="AR45" i="130"/>
  <c r="AR41" i="130"/>
  <c r="AR39" i="130"/>
  <c r="AT44" i="130"/>
  <c r="AT43" i="130"/>
  <c r="AT42" i="130"/>
  <c r="AT40" i="130"/>
  <c r="AT38" i="130"/>
  <c r="AT45" i="130"/>
  <c r="AT41" i="130"/>
  <c r="AT39" i="130"/>
  <c r="AV44" i="130"/>
  <c r="AV43" i="130"/>
  <c r="AV42" i="130"/>
  <c r="AV40" i="130"/>
  <c r="AV38" i="130"/>
  <c r="AV45" i="130"/>
  <c r="AV41" i="130"/>
  <c r="AV39" i="130"/>
  <c r="AA19" i="130"/>
  <c r="Y19" i="130"/>
  <c r="W19" i="130"/>
  <c r="AA21" i="130"/>
  <c r="Y21" i="130"/>
  <c r="W21" i="130"/>
  <c r="AA23" i="130"/>
  <c r="Y23" i="130"/>
  <c r="W23" i="130"/>
  <c r="AA25" i="130"/>
  <c r="Y25" i="130"/>
  <c r="W25" i="130"/>
  <c r="AA27" i="130"/>
  <c r="Y27" i="130"/>
  <c r="W27" i="130"/>
  <c r="AA29" i="130"/>
  <c r="Y29" i="130"/>
  <c r="W29" i="130"/>
  <c r="AA31" i="130"/>
  <c r="Y31" i="130"/>
  <c r="W31" i="130"/>
  <c r="W6" i="130"/>
  <c r="Y6" i="130"/>
  <c r="AA6" i="130"/>
  <c r="X7" i="130"/>
  <c r="Z7" i="130"/>
  <c r="W8" i="130"/>
  <c r="Y8" i="130"/>
  <c r="X9" i="130"/>
  <c r="Z9" i="130"/>
  <c r="W10" i="130"/>
  <c r="Y10" i="130"/>
  <c r="X11" i="130"/>
  <c r="Z11" i="130"/>
  <c r="W12" i="130"/>
  <c r="Y12" i="130"/>
  <c r="X13" i="130"/>
  <c r="Z13" i="130"/>
  <c r="W14" i="130"/>
  <c r="Y14" i="130"/>
  <c r="X15" i="130"/>
  <c r="Z15" i="130"/>
  <c r="W16" i="130"/>
  <c r="Y16" i="130"/>
  <c r="X17" i="130"/>
  <c r="Z17" i="130"/>
  <c r="Y18" i="130"/>
  <c r="AW18" i="130"/>
  <c r="AW19" i="130"/>
  <c r="Y20" i="130"/>
  <c r="AW20" i="130"/>
  <c r="AW21" i="130"/>
  <c r="Y22" i="130"/>
  <c r="AW22" i="130"/>
  <c r="AW23" i="130"/>
  <c r="Y24" i="130"/>
  <c r="AW24" i="130"/>
  <c r="AW25" i="130"/>
  <c r="Y26" i="130"/>
  <c r="AW26" i="130"/>
  <c r="AW27" i="130"/>
  <c r="Y28" i="130"/>
  <c r="AW28" i="130"/>
  <c r="AW29" i="130"/>
  <c r="Y30" i="130"/>
  <c r="AW30" i="130"/>
  <c r="AW31" i="130"/>
  <c r="AW33" i="130"/>
  <c r="AW35" i="130"/>
  <c r="X32" i="130"/>
  <c r="Z32" i="130"/>
  <c r="W33" i="130"/>
  <c r="Y33" i="130"/>
  <c r="AC33" i="130" s="1"/>
  <c r="V33" i="130" s="1"/>
  <c r="X34" i="130"/>
  <c r="Z34" i="130"/>
  <c r="W35" i="130"/>
  <c r="Y35" i="130"/>
  <c r="X36" i="130"/>
  <c r="Z36" i="130"/>
  <c r="X37" i="130"/>
  <c r="Z37" i="130"/>
  <c r="AW15" i="127"/>
  <c r="AW11" i="127"/>
  <c r="AW23" i="129"/>
  <c r="AW30" i="128"/>
  <c r="AW23" i="128"/>
  <c r="AW15" i="128"/>
  <c r="AW7" i="128"/>
  <c r="AW27" i="127"/>
  <c r="AW19" i="127"/>
  <c r="AW24" i="127"/>
  <c r="AW16" i="127"/>
  <c r="AW12" i="128"/>
  <c r="AW19" i="129"/>
  <c r="AW11" i="129"/>
  <c r="AW28" i="127"/>
  <c r="AW20" i="127"/>
  <c r="AW12" i="127"/>
  <c r="AW24" i="128"/>
  <c r="AW16" i="128"/>
  <c r="AW8" i="128"/>
  <c r="AW36" i="89"/>
  <c r="AW34" i="89"/>
  <c r="AW15" i="129"/>
  <c r="AW29" i="129"/>
  <c r="AW27" i="129"/>
  <c r="AW8" i="89"/>
  <c r="AW8" i="127"/>
  <c r="AW25" i="129"/>
  <c r="AW21" i="129"/>
  <c r="AW17" i="129"/>
  <c r="AW7" i="129"/>
  <c r="AW18" i="89"/>
  <c r="AW16" i="89"/>
  <c r="AW14" i="89"/>
  <c r="AW13" i="129"/>
  <c r="AW9" i="129"/>
  <c r="AW31" i="128"/>
  <c r="AW29" i="128"/>
  <c r="AW25" i="128"/>
  <c r="AW21" i="128"/>
  <c r="AW17" i="128"/>
  <c r="AW13" i="128"/>
  <c r="AW9" i="128"/>
  <c r="AW31" i="89"/>
  <c r="AW29" i="89"/>
  <c r="AW27" i="89"/>
  <c r="AW25" i="89"/>
  <c r="AW23" i="89"/>
  <c r="AW21" i="89"/>
  <c r="AW9" i="89"/>
  <c r="AW29" i="127"/>
  <c r="AW25" i="127"/>
  <c r="AW21" i="127"/>
  <c r="AW17" i="127"/>
  <c r="AW13" i="127"/>
  <c r="AW9" i="127"/>
  <c r="AW28" i="129"/>
  <c r="AW24" i="129"/>
  <c r="AW20" i="129"/>
  <c r="AW16" i="129"/>
  <c r="AW12" i="129"/>
  <c r="AW8" i="129"/>
  <c r="AW30" i="129"/>
  <c r="AW26" i="129"/>
  <c r="AW22" i="129"/>
  <c r="AW18" i="129"/>
  <c r="AW14" i="129"/>
  <c r="AW10" i="129"/>
  <c r="AW26" i="128"/>
  <c r="AW22" i="128"/>
  <c r="AW18" i="128"/>
  <c r="AW14" i="128"/>
  <c r="AW10" i="128"/>
  <c r="AW30" i="127"/>
  <c r="AW26" i="127"/>
  <c r="AW22" i="127"/>
  <c r="AW18" i="127"/>
  <c r="AW14" i="127"/>
  <c r="AW10" i="127"/>
  <c r="AW10" i="89"/>
  <c r="AW20" i="128"/>
  <c r="AW37" i="89"/>
  <c r="AW33" i="89"/>
  <c r="AW35" i="89"/>
  <c r="AW19" i="89"/>
  <c r="AW13" i="89"/>
  <c r="B49" i="37"/>
  <c r="AF45" i="129"/>
  <c r="AF44" i="129"/>
  <c r="CB43" i="129"/>
  <c r="CA43" i="129"/>
  <c r="BZ43" i="129"/>
  <c r="BY43" i="129"/>
  <c r="BX43" i="129"/>
  <c r="BW43" i="129"/>
  <c r="BV43" i="129"/>
  <c r="BU43" i="129"/>
  <c r="BT43" i="129"/>
  <c r="BS43" i="129"/>
  <c r="BR43" i="129"/>
  <c r="BQ43" i="129"/>
  <c r="BP43" i="129"/>
  <c r="BO43" i="129"/>
  <c r="BN43" i="129"/>
  <c r="BM43" i="129"/>
  <c r="BL43" i="129"/>
  <c r="BK43" i="129"/>
  <c r="BJ43" i="129"/>
  <c r="BI43" i="129"/>
  <c r="BH43" i="129"/>
  <c r="BG43" i="129"/>
  <c r="BF43" i="129"/>
  <c r="BE43" i="129"/>
  <c r="BD43" i="129"/>
  <c r="BC43" i="129"/>
  <c r="BB43" i="129"/>
  <c r="BA43" i="129"/>
  <c r="AZ43" i="129"/>
  <c r="AY43" i="129"/>
  <c r="AX43" i="129"/>
  <c r="AF43" i="129"/>
  <c r="AF42" i="129"/>
  <c r="AF41" i="129"/>
  <c r="AF40" i="129"/>
  <c r="AV37" i="129"/>
  <c r="AU37" i="129"/>
  <c r="AT37" i="129"/>
  <c r="AS37" i="129"/>
  <c r="AR37" i="129"/>
  <c r="AQ37" i="129"/>
  <c r="AP37" i="129"/>
  <c r="AO37" i="129"/>
  <c r="AN37" i="129"/>
  <c r="AM37" i="129"/>
  <c r="AL37" i="129"/>
  <c r="AK37" i="129"/>
  <c r="AJ37" i="129"/>
  <c r="AI37" i="129"/>
  <c r="AH37" i="129"/>
  <c r="AG37" i="129"/>
  <c r="AE37" i="129"/>
  <c r="AV36" i="129"/>
  <c r="AU36" i="129"/>
  <c r="AT36" i="129"/>
  <c r="AS36" i="129"/>
  <c r="AR36" i="129"/>
  <c r="AQ36" i="129"/>
  <c r="AP36" i="129"/>
  <c r="AO36" i="129"/>
  <c r="AN36" i="129"/>
  <c r="AM36" i="129"/>
  <c r="AL36" i="129"/>
  <c r="AK36" i="129"/>
  <c r="AJ36" i="129"/>
  <c r="AI36" i="129"/>
  <c r="AH36" i="129"/>
  <c r="AG36" i="129"/>
  <c r="AE36" i="129"/>
  <c r="AV35" i="129"/>
  <c r="AU35" i="129"/>
  <c r="AT35" i="129"/>
  <c r="AS35" i="129"/>
  <c r="AR35" i="129"/>
  <c r="AQ35" i="129"/>
  <c r="AP35" i="129"/>
  <c r="AO35" i="129"/>
  <c r="AN35" i="129"/>
  <c r="AM35" i="129"/>
  <c r="AL35" i="129"/>
  <c r="AK35" i="129"/>
  <c r="AJ35" i="129"/>
  <c r="AI35" i="129"/>
  <c r="AH35" i="129"/>
  <c r="AG35" i="129"/>
  <c r="AE35" i="129"/>
  <c r="AV34" i="129"/>
  <c r="AU34" i="129"/>
  <c r="AT34" i="129"/>
  <c r="AS34" i="129"/>
  <c r="AR34" i="129"/>
  <c r="AQ34" i="129"/>
  <c r="AP34" i="129"/>
  <c r="AO34" i="129"/>
  <c r="AN34" i="129"/>
  <c r="AM34" i="129"/>
  <c r="AL34" i="129"/>
  <c r="AK34" i="129"/>
  <c r="AJ34" i="129"/>
  <c r="AI34" i="129"/>
  <c r="AH34" i="129"/>
  <c r="AG34" i="129"/>
  <c r="AE34" i="129"/>
  <c r="AV33" i="129"/>
  <c r="AU33" i="129"/>
  <c r="AT33" i="129"/>
  <c r="AS33" i="129"/>
  <c r="AR33" i="129"/>
  <c r="AQ33" i="129"/>
  <c r="AP33" i="129"/>
  <c r="AO33" i="129"/>
  <c r="AN33" i="129"/>
  <c r="AM33" i="129"/>
  <c r="AL33" i="129"/>
  <c r="AK33" i="129"/>
  <c r="AJ33" i="129"/>
  <c r="AI33" i="129"/>
  <c r="AH33" i="129"/>
  <c r="AG33" i="129"/>
  <c r="AE33" i="129"/>
  <c r="AV32" i="129"/>
  <c r="AU32" i="129"/>
  <c r="AT32" i="129"/>
  <c r="AS32" i="129"/>
  <c r="AR32" i="129"/>
  <c r="AQ32" i="129"/>
  <c r="AP32" i="129"/>
  <c r="AO32" i="129"/>
  <c r="AN32" i="129"/>
  <c r="AM32" i="129"/>
  <c r="AL32" i="129"/>
  <c r="AK32" i="129"/>
  <c r="AJ32" i="129"/>
  <c r="AI32" i="129"/>
  <c r="AH32" i="129"/>
  <c r="AG32" i="129"/>
  <c r="AE32" i="129"/>
  <c r="AE31" i="129"/>
  <c r="AA31" i="129"/>
  <c r="AE30" i="129"/>
  <c r="AB30" i="129"/>
  <c r="AE29" i="129"/>
  <c r="AA29" i="129"/>
  <c r="AE28" i="129"/>
  <c r="AB28" i="129"/>
  <c r="AE27" i="129"/>
  <c r="AA27" i="129"/>
  <c r="AE26" i="129"/>
  <c r="AB26" i="129"/>
  <c r="AE25" i="129"/>
  <c r="AA25" i="129"/>
  <c r="AE24" i="129"/>
  <c r="AB24" i="129"/>
  <c r="X24" i="129"/>
  <c r="AE23" i="129"/>
  <c r="AA23" i="129"/>
  <c r="AE22" i="129"/>
  <c r="AB22" i="129"/>
  <c r="W21" i="129"/>
  <c r="AE21" i="129"/>
  <c r="AA21" i="129"/>
  <c r="AE20" i="129"/>
  <c r="W19" i="129"/>
  <c r="AE19" i="129"/>
  <c r="AA19" i="129"/>
  <c r="W18" i="129"/>
  <c r="AE18" i="129"/>
  <c r="X18" i="129"/>
  <c r="AE17" i="129"/>
  <c r="AA17" i="129"/>
  <c r="AE16" i="129"/>
  <c r="X16" i="129"/>
  <c r="AE15" i="129"/>
  <c r="AA15" i="129"/>
  <c r="AE14" i="129"/>
  <c r="X14" i="129"/>
  <c r="AE13" i="129"/>
  <c r="AA13" i="129"/>
  <c r="AE12" i="129"/>
  <c r="AE11" i="129"/>
  <c r="AA11" i="129"/>
  <c r="AE10" i="129"/>
  <c r="X10" i="129"/>
  <c r="AE9" i="129"/>
  <c r="AA9" i="129"/>
  <c r="AE8" i="129"/>
  <c r="X8" i="129"/>
  <c r="AE7" i="129"/>
  <c r="AA7" i="129"/>
  <c r="AV6" i="129"/>
  <c r="AU6" i="129"/>
  <c r="AT6" i="129"/>
  <c r="AS6" i="129"/>
  <c r="AR6" i="129"/>
  <c r="AQ6" i="129"/>
  <c r="AP6" i="129"/>
  <c r="AO6" i="129"/>
  <c r="AN6" i="129"/>
  <c r="AM6" i="129"/>
  <c r="AL6" i="129"/>
  <c r="AK6" i="129"/>
  <c r="AJ6" i="129"/>
  <c r="AI6" i="129"/>
  <c r="AH6" i="129"/>
  <c r="AG6" i="129"/>
  <c r="AE6" i="129"/>
  <c r="D1" i="129"/>
  <c r="E37" i="128"/>
  <c r="B48" i="37" s="1"/>
  <c r="AF45" i="128"/>
  <c r="AF44" i="128"/>
  <c r="CB43" i="128"/>
  <c r="CA43" i="128"/>
  <c r="BZ43" i="128"/>
  <c r="BY43" i="128"/>
  <c r="BX43" i="128"/>
  <c r="BW43" i="128"/>
  <c r="BV43" i="128"/>
  <c r="BU43" i="128"/>
  <c r="BT43" i="128"/>
  <c r="BS43" i="128"/>
  <c r="BR43" i="128"/>
  <c r="BQ43" i="128"/>
  <c r="BP43" i="128"/>
  <c r="BO43" i="128"/>
  <c r="BN43" i="128"/>
  <c r="BM43" i="128"/>
  <c r="BL43" i="128"/>
  <c r="BK43" i="128"/>
  <c r="BJ43" i="128"/>
  <c r="BI43" i="128"/>
  <c r="BH43" i="128"/>
  <c r="BG43" i="128"/>
  <c r="BF43" i="128"/>
  <c r="BE43" i="128"/>
  <c r="BD43" i="128"/>
  <c r="BC43" i="128"/>
  <c r="BB43" i="128"/>
  <c r="BA43" i="128"/>
  <c r="AZ43" i="128"/>
  <c r="AY43" i="128"/>
  <c r="AX43" i="128"/>
  <c r="AF43" i="128"/>
  <c r="AF42" i="128"/>
  <c r="AF41" i="128"/>
  <c r="AF40" i="128"/>
  <c r="AV37" i="128"/>
  <c r="AU37" i="128"/>
  <c r="AT37" i="128"/>
  <c r="AS37" i="128"/>
  <c r="AR37" i="128"/>
  <c r="AQ37" i="128"/>
  <c r="AP37" i="128"/>
  <c r="AO37" i="128"/>
  <c r="AN37" i="128"/>
  <c r="AM37" i="128"/>
  <c r="AL37" i="128"/>
  <c r="AK37" i="128"/>
  <c r="AJ37" i="128"/>
  <c r="AI37" i="128"/>
  <c r="AH37" i="128"/>
  <c r="AG37" i="128"/>
  <c r="AE37" i="128"/>
  <c r="AV36" i="128"/>
  <c r="AU36" i="128"/>
  <c r="AT36" i="128"/>
  <c r="AS36" i="128"/>
  <c r="AR36" i="128"/>
  <c r="AQ36" i="128"/>
  <c r="AP36" i="128"/>
  <c r="AO36" i="128"/>
  <c r="AN36" i="128"/>
  <c r="AM36" i="128"/>
  <c r="AL36" i="128"/>
  <c r="AK36" i="128"/>
  <c r="AJ36" i="128"/>
  <c r="AI36" i="128"/>
  <c r="AH36" i="128"/>
  <c r="AG36" i="128"/>
  <c r="AE36" i="128"/>
  <c r="AV35" i="128"/>
  <c r="AU35" i="128"/>
  <c r="AT35" i="128"/>
  <c r="AS35" i="128"/>
  <c r="AR35" i="128"/>
  <c r="AQ35" i="128"/>
  <c r="AP35" i="128"/>
  <c r="AO35" i="128"/>
  <c r="AN35" i="128"/>
  <c r="AM35" i="128"/>
  <c r="AL35" i="128"/>
  <c r="AK35" i="128"/>
  <c r="AJ35" i="128"/>
  <c r="AI35" i="128"/>
  <c r="AH35" i="128"/>
  <c r="AG35" i="128"/>
  <c r="AE35" i="128"/>
  <c r="AV34" i="128"/>
  <c r="AU34" i="128"/>
  <c r="AT34" i="128"/>
  <c r="AS34" i="128"/>
  <c r="AR34" i="128"/>
  <c r="AQ34" i="128"/>
  <c r="AP34" i="128"/>
  <c r="AO34" i="128"/>
  <c r="AN34" i="128"/>
  <c r="AM34" i="128"/>
  <c r="AL34" i="128"/>
  <c r="AK34" i="128"/>
  <c r="AJ34" i="128"/>
  <c r="AI34" i="128"/>
  <c r="AH34" i="128"/>
  <c r="AG34" i="128"/>
  <c r="AE34" i="128"/>
  <c r="AV33" i="128"/>
  <c r="AU33" i="128"/>
  <c r="AT33" i="128"/>
  <c r="AS33" i="128"/>
  <c r="AR33" i="128"/>
  <c r="AQ33" i="128"/>
  <c r="AP33" i="128"/>
  <c r="AO33" i="128"/>
  <c r="AN33" i="128"/>
  <c r="AM33" i="128"/>
  <c r="AL33" i="128"/>
  <c r="AK33" i="128"/>
  <c r="AJ33" i="128"/>
  <c r="AI33" i="128"/>
  <c r="AH33" i="128"/>
  <c r="AG33" i="128"/>
  <c r="AE33" i="128"/>
  <c r="AV32" i="128"/>
  <c r="AU32" i="128"/>
  <c r="AT32" i="128"/>
  <c r="AS32" i="128"/>
  <c r="AR32" i="128"/>
  <c r="AQ32" i="128"/>
  <c r="AP32" i="128"/>
  <c r="AO32" i="128"/>
  <c r="AN32" i="128"/>
  <c r="AM32" i="128"/>
  <c r="AL32" i="128"/>
  <c r="AK32" i="128"/>
  <c r="AJ32" i="128"/>
  <c r="AI32" i="128"/>
  <c r="AH32" i="128"/>
  <c r="AG32" i="128"/>
  <c r="AE32" i="128"/>
  <c r="AE31" i="128"/>
  <c r="AE30" i="128"/>
  <c r="AA30" i="128"/>
  <c r="W30" i="128"/>
  <c r="AE29" i="128"/>
  <c r="X29" i="128"/>
  <c r="AE28" i="128"/>
  <c r="AA28" i="128"/>
  <c r="AE27" i="128"/>
  <c r="X27" i="128"/>
  <c r="AE26" i="128"/>
  <c r="AA26" i="128"/>
  <c r="AE25" i="128"/>
  <c r="X25" i="128"/>
  <c r="AE24" i="128"/>
  <c r="AA24" i="128"/>
  <c r="AE23" i="128"/>
  <c r="X23" i="128"/>
  <c r="AE22" i="128"/>
  <c r="AA22" i="128"/>
  <c r="AE21" i="128"/>
  <c r="X21" i="128"/>
  <c r="AE20" i="128"/>
  <c r="AA20" i="128"/>
  <c r="AE19" i="128"/>
  <c r="AE18" i="128"/>
  <c r="AA18" i="128"/>
  <c r="W18" i="128"/>
  <c r="AE17" i="128"/>
  <c r="AE16" i="128"/>
  <c r="AB16" i="128"/>
  <c r="X16" i="128"/>
  <c r="AE15" i="128"/>
  <c r="AA15" i="128"/>
  <c r="AE14" i="128"/>
  <c r="AB14" i="128"/>
  <c r="X14" i="128"/>
  <c r="AE13" i="128"/>
  <c r="AA13" i="128"/>
  <c r="AE12" i="128"/>
  <c r="AB12" i="128"/>
  <c r="X12" i="128"/>
  <c r="AE11" i="128"/>
  <c r="AA11" i="128"/>
  <c r="AE10" i="128"/>
  <c r="AB10" i="128"/>
  <c r="X10" i="128"/>
  <c r="AE9" i="128"/>
  <c r="AA9" i="128"/>
  <c r="AE8" i="128"/>
  <c r="AB8" i="128"/>
  <c r="X8" i="128"/>
  <c r="AE7" i="128"/>
  <c r="AA7" i="128"/>
  <c r="AV6" i="128"/>
  <c r="AU6" i="128"/>
  <c r="AT6" i="128"/>
  <c r="AS6" i="128"/>
  <c r="AR6" i="128"/>
  <c r="AQ6" i="128"/>
  <c r="AP6" i="128"/>
  <c r="AO6" i="128"/>
  <c r="AN6" i="128"/>
  <c r="AM6" i="128"/>
  <c r="AL6" i="128"/>
  <c r="AK6" i="128"/>
  <c r="AJ6" i="128"/>
  <c r="AI6" i="128"/>
  <c r="AH6" i="128"/>
  <c r="AG6" i="128"/>
  <c r="AE6" i="128"/>
  <c r="D1" i="128"/>
  <c r="E37" i="127"/>
  <c r="B47" i="37" s="1"/>
  <c r="AF45" i="127"/>
  <c r="AF44" i="127"/>
  <c r="CB43" i="127"/>
  <c r="CA43" i="127"/>
  <c r="BZ43" i="127"/>
  <c r="BY43" i="127"/>
  <c r="BX43" i="127"/>
  <c r="BW43" i="127"/>
  <c r="BV43" i="127"/>
  <c r="BU43" i="127"/>
  <c r="BT43" i="127"/>
  <c r="BS43" i="127"/>
  <c r="BR43" i="127"/>
  <c r="BQ43" i="127"/>
  <c r="BP43" i="127"/>
  <c r="BO43" i="127"/>
  <c r="BN43" i="127"/>
  <c r="BM43" i="127"/>
  <c r="BL43" i="127"/>
  <c r="BK43" i="127"/>
  <c r="BJ43" i="127"/>
  <c r="BI43" i="127"/>
  <c r="BH43" i="127"/>
  <c r="BG43" i="127"/>
  <c r="BF43" i="127"/>
  <c r="BE43" i="127"/>
  <c r="BD43" i="127"/>
  <c r="BC43" i="127"/>
  <c r="BB43" i="127"/>
  <c r="BA43" i="127"/>
  <c r="AZ43" i="127"/>
  <c r="AY43" i="127"/>
  <c r="AX43" i="127"/>
  <c r="AF43" i="127"/>
  <c r="AF42" i="127"/>
  <c r="AF41" i="127"/>
  <c r="AF40" i="127"/>
  <c r="AV37" i="127"/>
  <c r="AU37" i="127"/>
  <c r="AT37" i="127"/>
  <c r="AS37" i="127"/>
  <c r="AR37" i="127"/>
  <c r="AQ37" i="127"/>
  <c r="AP37" i="127"/>
  <c r="AO37" i="127"/>
  <c r="AN37" i="127"/>
  <c r="AM37" i="127"/>
  <c r="AL37" i="127"/>
  <c r="AK37" i="127"/>
  <c r="AJ37" i="127"/>
  <c r="AI37" i="127"/>
  <c r="AH37" i="127"/>
  <c r="AG37" i="127"/>
  <c r="AE37" i="127"/>
  <c r="AV36" i="127"/>
  <c r="AU36" i="127"/>
  <c r="AT36" i="127"/>
  <c r="AS36" i="127"/>
  <c r="AR36" i="127"/>
  <c r="AQ36" i="127"/>
  <c r="AP36" i="127"/>
  <c r="AO36" i="127"/>
  <c r="AN36" i="127"/>
  <c r="AM36" i="127"/>
  <c r="AL36" i="127"/>
  <c r="AK36" i="127"/>
  <c r="AJ36" i="127"/>
  <c r="AI36" i="127"/>
  <c r="AH36" i="127"/>
  <c r="AG36" i="127"/>
  <c r="AE36" i="127"/>
  <c r="AV35" i="127"/>
  <c r="AU35" i="127"/>
  <c r="AT35" i="127"/>
  <c r="AS35" i="127"/>
  <c r="AR35" i="127"/>
  <c r="AQ35" i="127"/>
  <c r="AP35" i="127"/>
  <c r="AO35" i="127"/>
  <c r="AN35" i="127"/>
  <c r="AM35" i="127"/>
  <c r="AL35" i="127"/>
  <c r="AK35" i="127"/>
  <c r="AJ35" i="127"/>
  <c r="AI35" i="127"/>
  <c r="AH35" i="127"/>
  <c r="AG35" i="127"/>
  <c r="AE35" i="127"/>
  <c r="AV34" i="127"/>
  <c r="AU34" i="127"/>
  <c r="AT34" i="127"/>
  <c r="AS34" i="127"/>
  <c r="AR34" i="127"/>
  <c r="AQ34" i="127"/>
  <c r="AP34" i="127"/>
  <c r="AO34" i="127"/>
  <c r="AN34" i="127"/>
  <c r="AM34" i="127"/>
  <c r="AL34" i="127"/>
  <c r="AK34" i="127"/>
  <c r="AJ34" i="127"/>
  <c r="AI34" i="127"/>
  <c r="AH34" i="127"/>
  <c r="AG34" i="127"/>
  <c r="AE34" i="127"/>
  <c r="AV33" i="127"/>
  <c r="AU33" i="127"/>
  <c r="AT33" i="127"/>
  <c r="AS33" i="127"/>
  <c r="AR33" i="127"/>
  <c r="AQ33" i="127"/>
  <c r="AP33" i="127"/>
  <c r="AO33" i="127"/>
  <c r="AN33" i="127"/>
  <c r="AM33" i="127"/>
  <c r="AL33" i="127"/>
  <c r="AK33" i="127"/>
  <c r="AJ33" i="127"/>
  <c r="AI33" i="127"/>
  <c r="AH33" i="127"/>
  <c r="AG33" i="127"/>
  <c r="AE33" i="127"/>
  <c r="AV32" i="127"/>
  <c r="AU32" i="127"/>
  <c r="AT32" i="127"/>
  <c r="AS32" i="127"/>
  <c r="AR32" i="127"/>
  <c r="AQ32" i="127"/>
  <c r="AP32" i="127"/>
  <c r="AO32" i="127"/>
  <c r="AN32" i="127"/>
  <c r="AM32" i="127"/>
  <c r="AL32" i="127"/>
  <c r="AK32" i="127"/>
  <c r="AJ32" i="127"/>
  <c r="AI32" i="127"/>
  <c r="AH32" i="127"/>
  <c r="AG32" i="127"/>
  <c r="AE32" i="127"/>
  <c r="AE31" i="127"/>
  <c r="AE30" i="127"/>
  <c r="AA30" i="127"/>
  <c r="AB29" i="127"/>
  <c r="AE29" i="127"/>
  <c r="AE28" i="127"/>
  <c r="AA28" i="127"/>
  <c r="AE27" i="127"/>
  <c r="AA26" i="127"/>
  <c r="AE26" i="127"/>
  <c r="AB25" i="127"/>
  <c r="AE25" i="127"/>
  <c r="AE24" i="127"/>
  <c r="AA24" i="127"/>
  <c r="AB23" i="127"/>
  <c r="AE23" i="127"/>
  <c r="X23" i="127"/>
  <c r="AE22" i="127"/>
  <c r="AA22" i="127"/>
  <c r="W22" i="127"/>
  <c r="AE21" i="127"/>
  <c r="X21" i="127"/>
  <c r="AE20" i="127"/>
  <c r="AA20" i="127"/>
  <c r="AE19" i="127"/>
  <c r="X19" i="127"/>
  <c r="W18" i="127"/>
  <c r="AE18" i="127"/>
  <c r="AA18" i="127"/>
  <c r="W17" i="127"/>
  <c r="AE17" i="127"/>
  <c r="X17" i="127"/>
  <c r="AE16" i="127"/>
  <c r="AA16" i="127"/>
  <c r="W16" i="127"/>
  <c r="AE15" i="127"/>
  <c r="AB15" i="127"/>
  <c r="AE14" i="127"/>
  <c r="AA14" i="127"/>
  <c r="AE13" i="127"/>
  <c r="AB13" i="127"/>
  <c r="AE12" i="127"/>
  <c r="AA12" i="127"/>
  <c r="W12" i="127"/>
  <c r="AE11" i="127"/>
  <c r="AB11" i="127"/>
  <c r="AE10" i="127"/>
  <c r="AA10" i="127"/>
  <c r="AE9" i="127"/>
  <c r="AB9" i="127"/>
  <c r="AE8" i="127"/>
  <c r="AA8" i="127"/>
  <c r="W8" i="127"/>
  <c r="AE7" i="127"/>
  <c r="AB7" i="127"/>
  <c r="AV6" i="127"/>
  <c r="AU6" i="127"/>
  <c r="AT6" i="127"/>
  <c r="AS6" i="127"/>
  <c r="AR6" i="127"/>
  <c r="AQ6" i="127"/>
  <c r="AP6" i="127"/>
  <c r="AO6" i="127"/>
  <c r="AN6" i="127"/>
  <c r="AM6" i="127"/>
  <c r="AL6" i="127"/>
  <c r="AK6" i="127"/>
  <c r="AJ6" i="127"/>
  <c r="AI6" i="127"/>
  <c r="AH6" i="127"/>
  <c r="AG6" i="127"/>
  <c r="AE6" i="127"/>
  <c r="D1" i="127"/>
  <c r="E38" i="126"/>
  <c r="B45" i="37" s="1"/>
  <c r="AF46" i="126"/>
  <c r="AF45" i="126"/>
  <c r="CB44" i="126"/>
  <c r="CA44" i="126"/>
  <c r="BZ44" i="126"/>
  <c r="BY44" i="126"/>
  <c r="BX44" i="126"/>
  <c r="BW44" i="126"/>
  <c r="BV44" i="126"/>
  <c r="BU44" i="126"/>
  <c r="BT44" i="126"/>
  <c r="BS44" i="126"/>
  <c r="BR44" i="126"/>
  <c r="BQ44" i="126"/>
  <c r="BP44" i="126"/>
  <c r="BO44" i="126"/>
  <c r="BN44" i="126"/>
  <c r="BM44" i="126"/>
  <c r="BL44" i="126"/>
  <c r="BK44" i="126"/>
  <c r="BJ44" i="126"/>
  <c r="BI44" i="126"/>
  <c r="BH44" i="126"/>
  <c r="BG44" i="126"/>
  <c r="BF44" i="126"/>
  <c r="BE44" i="126"/>
  <c r="BD44" i="126"/>
  <c r="BC44" i="126"/>
  <c r="BB44" i="126"/>
  <c r="BA44" i="126"/>
  <c r="AZ44" i="126"/>
  <c r="AY44" i="126"/>
  <c r="AX44" i="126"/>
  <c r="AF44" i="126"/>
  <c r="AF43" i="126"/>
  <c r="AF42" i="126"/>
  <c r="AF41" i="126"/>
  <c r="AV38" i="126"/>
  <c r="AU38" i="126"/>
  <c r="AT38" i="126"/>
  <c r="AS38" i="126"/>
  <c r="AR38" i="126"/>
  <c r="AQ38" i="126"/>
  <c r="AP38" i="126"/>
  <c r="AO38" i="126"/>
  <c r="AN38" i="126"/>
  <c r="AM38" i="126"/>
  <c r="AL38" i="126"/>
  <c r="AK38" i="126"/>
  <c r="AJ38" i="126"/>
  <c r="AI38" i="126"/>
  <c r="AH38" i="126"/>
  <c r="AG38" i="126"/>
  <c r="AE38" i="126"/>
  <c r="AV37" i="126"/>
  <c r="AU37" i="126"/>
  <c r="AT37" i="126"/>
  <c r="AS37" i="126"/>
  <c r="AR37" i="126"/>
  <c r="AQ37" i="126"/>
  <c r="AP37" i="126"/>
  <c r="AO37" i="126"/>
  <c r="AN37" i="126"/>
  <c r="AM37" i="126"/>
  <c r="AL37" i="126"/>
  <c r="AK37" i="126"/>
  <c r="AJ37" i="126"/>
  <c r="AI37" i="126"/>
  <c r="AH37" i="126"/>
  <c r="AG37" i="126"/>
  <c r="AE37" i="126"/>
  <c r="AV36" i="126"/>
  <c r="AU36" i="126"/>
  <c r="AT36" i="126"/>
  <c r="AS36" i="126"/>
  <c r="AR36" i="126"/>
  <c r="AQ36" i="126"/>
  <c r="AP36" i="126"/>
  <c r="AO36" i="126"/>
  <c r="AN36" i="126"/>
  <c r="AM36" i="126"/>
  <c r="AL36" i="126"/>
  <c r="AK36" i="126"/>
  <c r="AJ36" i="126"/>
  <c r="AI36" i="126"/>
  <c r="AH36" i="126"/>
  <c r="AG36" i="126"/>
  <c r="AE36" i="126"/>
  <c r="AV35" i="126"/>
  <c r="AU35" i="126"/>
  <c r="AT35" i="126"/>
  <c r="AS35" i="126"/>
  <c r="AR35" i="126"/>
  <c r="AQ35" i="126"/>
  <c r="AP35" i="126"/>
  <c r="AO35" i="126"/>
  <c r="AN35" i="126"/>
  <c r="AM35" i="126"/>
  <c r="AL35" i="126"/>
  <c r="AK35" i="126"/>
  <c r="AJ35" i="126"/>
  <c r="AI35" i="126"/>
  <c r="AH35" i="126"/>
  <c r="AG35" i="126"/>
  <c r="AE35" i="126"/>
  <c r="AV34" i="126"/>
  <c r="AU34" i="126"/>
  <c r="AT34" i="126"/>
  <c r="AS34" i="126"/>
  <c r="AR34" i="126"/>
  <c r="AQ34" i="126"/>
  <c r="AP34" i="126"/>
  <c r="AO34" i="126"/>
  <c r="AN34" i="126"/>
  <c r="AM34" i="126"/>
  <c r="AL34" i="126"/>
  <c r="AK34" i="126"/>
  <c r="AJ34" i="126"/>
  <c r="AI34" i="126"/>
  <c r="AH34" i="126"/>
  <c r="AG34" i="126"/>
  <c r="AE34" i="126"/>
  <c r="AV33" i="126"/>
  <c r="AU33" i="126"/>
  <c r="AT33" i="126"/>
  <c r="AS33" i="126"/>
  <c r="AR33" i="126"/>
  <c r="AQ33" i="126"/>
  <c r="AP33" i="126"/>
  <c r="AO33" i="126"/>
  <c r="AN33" i="126"/>
  <c r="AM33" i="126"/>
  <c r="AL33" i="126"/>
  <c r="AK33" i="126"/>
  <c r="AJ33" i="126"/>
  <c r="AI33" i="126"/>
  <c r="AH33" i="126"/>
  <c r="AG33" i="126"/>
  <c r="AE33" i="126"/>
  <c r="AV32" i="126"/>
  <c r="AU32" i="126"/>
  <c r="AT32" i="126"/>
  <c r="AS32" i="126"/>
  <c r="AR32" i="126"/>
  <c r="AQ32" i="126"/>
  <c r="AP32" i="126"/>
  <c r="AO32" i="126"/>
  <c r="AN32" i="126"/>
  <c r="AM32" i="126"/>
  <c r="AL32" i="126"/>
  <c r="AK32" i="126"/>
  <c r="AJ32" i="126"/>
  <c r="AI32" i="126"/>
  <c r="AH32" i="126"/>
  <c r="AG32" i="126"/>
  <c r="AE32" i="126"/>
  <c r="AV31" i="126"/>
  <c r="AU31" i="126"/>
  <c r="AT31" i="126"/>
  <c r="AS31" i="126"/>
  <c r="AR31" i="126"/>
  <c r="AQ31" i="126"/>
  <c r="AP31" i="126"/>
  <c r="AO31" i="126"/>
  <c r="AN31" i="126"/>
  <c r="AM31" i="126"/>
  <c r="AL31" i="126"/>
  <c r="AK31" i="126"/>
  <c r="AJ31" i="126"/>
  <c r="AI31" i="126"/>
  <c r="AH31" i="126"/>
  <c r="AG31" i="126"/>
  <c r="AE31" i="126"/>
  <c r="AV30" i="126"/>
  <c r="AU30" i="126"/>
  <c r="AT30" i="126"/>
  <c r="AS30" i="126"/>
  <c r="AR30" i="126"/>
  <c r="AQ30" i="126"/>
  <c r="AP30" i="126"/>
  <c r="AO30" i="126"/>
  <c r="AN30" i="126"/>
  <c r="AM30" i="126"/>
  <c r="AL30" i="126"/>
  <c r="AK30" i="126"/>
  <c r="AJ30" i="126"/>
  <c r="AI30" i="126"/>
  <c r="AH30" i="126"/>
  <c r="AG30" i="126"/>
  <c r="AE30" i="126"/>
  <c r="AV29" i="126"/>
  <c r="AU29" i="126"/>
  <c r="AT29" i="126"/>
  <c r="AS29" i="126"/>
  <c r="AR29" i="126"/>
  <c r="AQ29" i="126"/>
  <c r="AP29" i="126"/>
  <c r="AO29" i="126"/>
  <c r="AN29" i="126"/>
  <c r="AM29" i="126"/>
  <c r="AL29" i="126"/>
  <c r="AK29" i="126"/>
  <c r="AJ29" i="126"/>
  <c r="AI29" i="126"/>
  <c r="AH29" i="126"/>
  <c r="AG29" i="126"/>
  <c r="AE29" i="126"/>
  <c r="AV28" i="126"/>
  <c r="AU28" i="126"/>
  <c r="AT28" i="126"/>
  <c r="AS28" i="126"/>
  <c r="AR28" i="126"/>
  <c r="AQ28" i="126"/>
  <c r="AP28" i="126"/>
  <c r="AO28" i="126"/>
  <c r="AN28" i="126"/>
  <c r="AM28" i="126"/>
  <c r="AL28" i="126"/>
  <c r="AK28" i="126"/>
  <c r="AJ28" i="126"/>
  <c r="AI28" i="126"/>
  <c r="AH28" i="126"/>
  <c r="AG28" i="126"/>
  <c r="AE28" i="126"/>
  <c r="AV27" i="126"/>
  <c r="AU27" i="126"/>
  <c r="AT27" i="126"/>
  <c r="AS27" i="126"/>
  <c r="AR27" i="126"/>
  <c r="AQ27" i="126"/>
  <c r="AP27" i="126"/>
  <c r="AO27" i="126"/>
  <c r="AN27" i="126"/>
  <c r="AM27" i="126"/>
  <c r="AL27" i="126"/>
  <c r="AK27" i="126"/>
  <c r="AJ27" i="126"/>
  <c r="AI27" i="126"/>
  <c r="AH27" i="126"/>
  <c r="AG27" i="126"/>
  <c r="AE27" i="126"/>
  <c r="AV26" i="126"/>
  <c r="AU26" i="126"/>
  <c r="AT26" i="126"/>
  <c r="AS26" i="126"/>
  <c r="AR26" i="126"/>
  <c r="AQ26" i="126"/>
  <c r="AP26" i="126"/>
  <c r="AO26" i="126"/>
  <c r="AN26" i="126"/>
  <c r="AM26" i="126"/>
  <c r="AL26" i="126"/>
  <c r="AK26" i="126"/>
  <c r="AJ26" i="126"/>
  <c r="AI26" i="126"/>
  <c r="AH26" i="126"/>
  <c r="AG26" i="126"/>
  <c r="AE26" i="126"/>
  <c r="AV25" i="126"/>
  <c r="AU25" i="126"/>
  <c r="AT25" i="126"/>
  <c r="AS25" i="126"/>
  <c r="AR25" i="126"/>
  <c r="AQ25" i="126"/>
  <c r="AP25" i="126"/>
  <c r="AO25" i="126"/>
  <c r="AN25" i="126"/>
  <c r="AM25" i="126"/>
  <c r="AL25" i="126"/>
  <c r="AK25" i="126"/>
  <c r="AJ25" i="126"/>
  <c r="AI25" i="126"/>
  <c r="AH25" i="126"/>
  <c r="AG25" i="126"/>
  <c r="AE25" i="126"/>
  <c r="AV24" i="126"/>
  <c r="AU24" i="126"/>
  <c r="AT24" i="126"/>
  <c r="AS24" i="126"/>
  <c r="AR24" i="126"/>
  <c r="AQ24" i="126"/>
  <c r="AP24" i="126"/>
  <c r="AO24" i="126"/>
  <c r="AN24" i="126"/>
  <c r="AM24" i="126"/>
  <c r="AL24" i="126"/>
  <c r="AK24" i="126"/>
  <c r="AJ24" i="126"/>
  <c r="AI24" i="126"/>
  <c r="AE24" i="126"/>
  <c r="AE23" i="126"/>
  <c r="AE22" i="126"/>
  <c r="AE21" i="126"/>
  <c r="AE20" i="126"/>
  <c r="AE19" i="126"/>
  <c r="AE18" i="126"/>
  <c r="AE17" i="126"/>
  <c r="AE16" i="126"/>
  <c r="AE15" i="126"/>
  <c r="AE14" i="126"/>
  <c r="AE13" i="126"/>
  <c r="AE12" i="126"/>
  <c r="AE11" i="126"/>
  <c r="AE10" i="126"/>
  <c r="AE9" i="126"/>
  <c r="AE8" i="126"/>
  <c r="AE7" i="126"/>
  <c r="AV6" i="126"/>
  <c r="AU6" i="126"/>
  <c r="AT6" i="126"/>
  <c r="AS6" i="126"/>
  <c r="AR6" i="126"/>
  <c r="AQ6" i="126"/>
  <c r="AP6" i="126"/>
  <c r="AO6" i="126"/>
  <c r="AN6" i="126"/>
  <c r="AM6" i="126"/>
  <c r="AL6" i="126"/>
  <c r="AK6" i="126"/>
  <c r="AJ6" i="126"/>
  <c r="AI6" i="126"/>
  <c r="AH6" i="126"/>
  <c r="AG6" i="126"/>
  <c r="AE6" i="126"/>
  <c r="D1" i="126"/>
  <c r="E38" i="125"/>
  <c r="B44" i="37" s="1"/>
  <c r="AF46" i="125"/>
  <c r="AF45" i="125"/>
  <c r="CB44" i="125"/>
  <c r="CA44" i="125"/>
  <c r="BZ44" i="125"/>
  <c r="BY44" i="125"/>
  <c r="BX44" i="125"/>
  <c r="BW44" i="125"/>
  <c r="BV44" i="125"/>
  <c r="BU44" i="125"/>
  <c r="BT44" i="125"/>
  <c r="BS44" i="125"/>
  <c r="BR44" i="125"/>
  <c r="BQ44" i="125"/>
  <c r="BP44" i="125"/>
  <c r="BO44" i="125"/>
  <c r="BN44" i="125"/>
  <c r="BM44" i="125"/>
  <c r="BL44" i="125"/>
  <c r="BK44" i="125"/>
  <c r="BJ44" i="125"/>
  <c r="BI44" i="125"/>
  <c r="BH44" i="125"/>
  <c r="BG44" i="125"/>
  <c r="BF44" i="125"/>
  <c r="BE44" i="125"/>
  <c r="BD44" i="125"/>
  <c r="BC44" i="125"/>
  <c r="BB44" i="125"/>
  <c r="BA44" i="125"/>
  <c r="AZ44" i="125"/>
  <c r="AY44" i="125"/>
  <c r="AX44" i="125"/>
  <c r="AF44" i="125"/>
  <c r="AF43" i="125"/>
  <c r="AF42" i="125"/>
  <c r="AF41" i="125"/>
  <c r="AV38" i="125"/>
  <c r="AU38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A38" i="125" s="1"/>
  <c r="AE38" i="125"/>
  <c r="AV37" i="125"/>
  <c r="AU37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E37" i="125"/>
  <c r="AV36" i="125"/>
  <c r="AU36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E36" i="125"/>
  <c r="AV35" i="125"/>
  <c r="AU35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E35" i="125"/>
  <c r="AV34" i="125"/>
  <c r="AU34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E34" i="125"/>
  <c r="AV33" i="125"/>
  <c r="AU33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E33" i="125"/>
  <c r="AV32" i="125"/>
  <c r="AU32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E32" i="125"/>
  <c r="AV31" i="125"/>
  <c r="AU31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E31" i="125"/>
  <c r="AV30" i="125"/>
  <c r="AU30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E30" i="125"/>
  <c r="AV29" i="125"/>
  <c r="AU29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E29" i="125"/>
  <c r="AV28" i="125"/>
  <c r="AU28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E28" i="125"/>
  <c r="AV27" i="125"/>
  <c r="AU27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E27" i="125"/>
  <c r="AV26" i="125"/>
  <c r="AU26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E26" i="125"/>
  <c r="AV25" i="125"/>
  <c r="AU25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E25" i="125"/>
  <c r="AV24" i="125"/>
  <c r="AU24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E24" i="125"/>
  <c r="AV23" i="125"/>
  <c r="AU23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E23" i="125"/>
  <c r="AV22" i="125"/>
  <c r="AU22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E22" i="125"/>
  <c r="AV21" i="125"/>
  <c r="AU21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E21" i="125"/>
  <c r="AV20" i="125"/>
  <c r="AU20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E20" i="125"/>
  <c r="AV19" i="125"/>
  <c r="AU19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E19" i="125"/>
  <c r="AV18" i="125"/>
  <c r="AU18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E18" i="125"/>
  <c r="AV17" i="125"/>
  <c r="AU17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E17" i="125"/>
  <c r="AV16" i="125"/>
  <c r="AU16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E16" i="125"/>
  <c r="AV15" i="125"/>
  <c r="AU15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E15" i="125"/>
  <c r="AV14" i="125"/>
  <c r="AU14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E14" i="125"/>
  <c r="AV13" i="125"/>
  <c r="AU13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E13" i="125"/>
  <c r="AV12" i="125"/>
  <c r="AU12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E12" i="125"/>
  <c r="AV11" i="125"/>
  <c r="AU11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E11" i="125"/>
  <c r="AV10" i="125"/>
  <c r="AU10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E10" i="125"/>
  <c r="AV9" i="125"/>
  <c r="AU9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E9" i="125"/>
  <c r="AV8" i="125"/>
  <c r="AU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E8" i="125"/>
  <c r="AV7" i="125"/>
  <c r="AU7" i="125"/>
  <c r="AT7" i="125"/>
  <c r="AS7" i="125"/>
  <c r="AR7" i="125"/>
  <c r="AQ7" i="125"/>
  <c r="AP7" i="125"/>
  <c r="AO7" i="125"/>
  <c r="AN7" i="125"/>
  <c r="AM7" i="125"/>
  <c r="AL7" i="125"/>
  <c r="AK7" i="125"/>
  <c r="AJ7" i="125"/>
  <c r="AI7" i="125"/>
  <c r="AH7" i="125"/>
  <c r="AG7" i="125"/>
  <c r="AE7" i="125"/>
  <c r="AV6" i="125"/>
  <c r="AU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E6" i="125"/>
  <c r="D1" i="125"/>
  <c r="E38" i="90"/>
  <c r="B43" i="37" s="1"/>
  <c r="AB36" i="125" l="1"/>
  <c r="AV39" i="129"/>
  <c r="AV40" i="129"/>
  <c r="W31" i="125"/>
  <c r="AA35" i="125"/>
  <c r="X36" i="125"/>
  <c r="AC36" i="138"/>
  <c r="V36" i="138" s="1"/>
  <c r="AV46" i="126"/>
  <c r="AV44" i="126"/>
  <c r="AV40" i="126"/>
  <c r="AV43" i="126"/>
  <c r="AV42" i="126"/>
  <c r="AV45" i="126"/>
  <c r="AV41" i="126"/>
  <c r="L32" i="37"/>
  <c r="L16" i="37"/>
  <c r="P32" i="37"/>
  <c r="P16" i="37"/>
  <c r="I16" i="37"/>
  <c r="D23" i="37"/>
  <c r="N32" i="37"/>
  <c r="N16" i="37"/>
  <c r="X37" i="128"/>
  <c r="Z37" i="127"/>
  <c r="W32" i="127"/>
  <c r="Z30" i="125"/>
  <c r="W37" i="125"/>
  <c r="Z34" i="125"/>
  <c r="AA37" i="125"/>
  <c r="AB37" i="129"/>
  <c r="AD36" i="138"/>
  <c r="AD37" i="140"/>
  <c r="T26" i="37"/>
  <c r="V32" i="173" s="1"/>
  <c r="T30" i="37"/>
  <c r="V38" i="150" s="1"/>
  <c r="AC33" i="136"/>
  <c r="V33" i="136" s="1"/>
  <c r="AE44" i="141"/>
  <c r="AE40" i="141"/>
  <c r="AE41" i="141"/>
  <c r="AE42" i="141"/>
  <c r="AE45" i="141"/>
  <c r="AC29" i="139"/>
  <c r="V29" i="139" s="1"/>
  <c r="W43" i="140"/>
  <c r="X33" i="128"/>
  <c r="AD34" i="138"/>
  <c r="T28" i="37"/>
  <c r="V38" i="148" s="1"/>
  <c r="T27" i="37"/>
  <c r="V34" i="147" s="1"/>
  <c r="R19" i="37" s="1"/>
  <c r="AD35" i="139"/>
  <c r="AC33" i="139"/>
  <c r="V33" i="139" s="1"/>
  <c r="AD31" i="139"/>
  <c r="AD27" i="139"/>
  <c r="AC25" i="139"/>
  <c r="V25" i="139" s="1"/>
  <c r="AC35" i="130"/>
  <c r="V35" i="130" s="1"/>
  <c r="T25" i="37"/>
  <c r="V34" i="145" s="1"/>
  <c r="R17" i="37" s="1"/>
  <c r="T29" i="37"/>
  <c r="V38" i="149" s="1"/>
  <c r="AD37" i="141"/>
  <c r="Z37" i="128"/>
  <c r="X35" i="128"/>
  <c r="Y37" i="128"/>
  <c r="AC16" i="138"/>
  <c r="V16" i="138" s="1"/>
  <c r="AD6" i="138"/>
  <c r="AD12" i="136"/>
  <c r="AC21" i="132"/>
  <c r="V21" i="132" s="1"/>
  <c r="AD23" i="134"/>
  <c r="Y38" i="126"/>
  <c r="X32" i="126"/>
  <c r="W36" i="127"/>
  <c r="W34" i="127"/>
  <c r="AA35" i="127"/>
  <c r="AA33" i="127"/>
  <c r="X37" i="127"/>
  <c r="AW31" i="126"/>
  <c r="AA33" i="126"/>
  <c r="AA27" i="126"/>
  <c r="AC37" i="136"/>
  <c r="V37" i="136" s="1"/>
  <c r="AD37" i="139"/>
  <c r="AD37" i="136"/>
  <c r="AC37" i="137"/>
  <c r="V37" i="137" s="1"/>
  <c r="AD35" i="137"/>
  <c r="AC33" i="137"/>
  <c r="V33" i="137" s="1"/>
  <c r="AD37" i="137"/>
  <c r="AD35" i="136"/>
  <c r="AD31" i="136"/>
  <c r="AD35" i="134"/>
  <c r="AC33" i="134"/>
  <c r="V33" i="134" s="1"/>
  <c r="AC33" i="133"/>
  <c r="V33" i="133" s="1"/>
  <c r="AD31" i="133"/>
  <c r="AD34" i="132"/>
  <c r="AD37" i="131"/>
  <c r="AD35" i="131"/>
  <c r="AC33" i="131"/>
  <c r="V33" i="131" s="1"/>
  <c r="J32" i="37"/>
  <c r="R24" i="37"/>
  <c r="R32" i="37" s="1"/>
  <c r="AC38" i="144"/>
  <c r="E32" i="37"/>
  <c r="AD35" i="141"/>
  <c r="AD27" i="141"/>
  <c r="AD23" i="141"/>
  <c r="AD12" i="141"/>
  <c r="AC37" i="141"/>
  <c r="V37" i="141" s="1"/>
  <c r="X7" i="126"/>
  <c r="W27" i="125"/>
  <c r="AC33" i="135"/>
  <c r="V33" i="135" s="1"/>
  <c r="AC37" i="135"/>
  <c r="V37" i="135" s="1"/>
  <c r="AD31" i="138"/>
  <c r="AD23" i="138"/>
  <c r="AC21" i="138"/>
  <c r="V21" i="138" s="1"/>
  <c r="AD6" i="134"/>
  <c r="AC14" i="130"/>
  <c r="V14" i="130" s="1"/>
  <c r="AD39" i="144"/>
  <c r="S16" i="37" s="1"/>
  <c r="X40" i="144"/>
  <c r="AD40" i="144" s="1"/>
  <c r="W15" i="125"/>
  <c r="W13" i="125"/>
  <c r="X12" i="125"/>
  <c r="W35" i="129"/>
  <c r="AA10" i="126"/>
  <c r="W33" i="129"/>
  <c r="X37" i="129"/>
  <c r="AB13" i="126"/>
  <c r="AD27" i="136"/>
  <c r="AC25" i="136"/>
  <c r="V25" i="136" s="1"/>
  <c r="AD23" i="136"/>
  <c r="AD8" i="136"/>
  <c r="AD6" i="136"/>
  <c r="AC25" i="133"/>
  <c r="V25" i="133" s="1"/>
  <c r="AD16" i="130"/>
  <c r="AD12" i="130"/>
  <c r="AC25" i="137"/>
  <c r="V25" i="137" s="1"/>
  <c r="AC21" i="137"/>
  <c r="V21" i="137" s="1"/>
  <c r="AD6" i="137"/>
  <c r="AC25" i="138"/>
  <c r="V25" i="138" s="1"/>
  <c r="AC14" i="138"/>
  <c r="V14" i="138" s="1"/>
  <c r="AC29" i="135"/>
  <c r="V29" i="135" s="1"/>
  <c r="AC21" i="139"/>
  <c r="V21" i="139" s="1"/>
  <c r="AD6" i="139"/>
  <c r="AC23" i="135"/>
  <c r="V23" i="135" s="1"/>
  <c r="AC34" i="132"/>
  <c r="V34" i="132" s="1"/>
  <c r="AD8" i="141"/>
  <c r="AD6" i="141"/>
  <c r="AB42" i="141"/>
  <c r="AA17" i="125"/>
  <c r="AD14" i="137"/>
  <c r="AD10" i="137"/>
  <c r="AD16" i="136"/>
  <c r="AB42" i="136"/>
  <c r="AD32" i="132"/>
  <c r="AC30" i="132"/>
  <c r="V30" i="132" s="1"/>
  <c r="AD27" i="138"/>
  <c r="AC29" i="138"/>
  <c r="V29" i="138" s="1"/>
  <c r="AC10" i="138"/>
  <c r="V10" i="138" s="1"/>
  <c r="AB40" i="138"/>
  <c r="AD16" i="134"/>
  <c r="AD10" i="134"/>
  <c r="AD12" i="134"/>
  <c r="AC8" i="134"/>
  <c r="V8" i="134" s="1"/>
  <c r="AD31" i="134"/>
  <c r="AC25" i="134"/>
  <c r="V25" i="134" s="1"/>
  <c r="AD6" i="133"/>
  <c r="AD6" i="132"/>
  <c r="AD27" i="131"/>
  <c r="AC8" i="131"/>
  <c r="V8" i="131" s="1"/>
  <c r="AC10" i="130"/>
  <c r="V10" i="130" s="1"/>
  <c r="AD8" i="130"/>
  <c r="AC33" i="141"/>
  <c r="V33" i="141" s="1"/>
  <c r="AD31" i="141"/>
  <c r="AC29" i="141"/>
  <c r="V29" i="141" s="1"/>
  <c r="AC25" i="141"/>
  <c r="V25" i="141" s="1"/>
  <c r="AC21" i="141"/>
  <c r="V21" i="141" s="1"/>
  <c r="AD14" i="141"/>
  <c r="AD16" i="141"/>
  <c r="AC14" i="141"/>
  <c r="V14" i="141" s="1"/>
  <c r="AC10" i="141"/>
  <c r="V10" i="141" s="1"/>
  <c r="AC8" i="138"/>
  <c r="V8" i="138" s="1"/>
  <c r="AC12" i="138"/>
  <c r="V12" i="138" s="1"/>
  <c r="AD16" i="135"/>
  <c r="AD14" i="135"/>
  <c r="AD12" i="135"/>
  <c r="AC27" i="135"/>
  <c r="V27" i="135" s="1"/>
  <c r="AC14" i="132"/>
  <c r="V14" i="132" s="1"/>
  <c r="AD27" i="132"/>
  <c r="AC25" i="132"/>
  <c r="V25" i="132" s="1"/>
  <c r="AD23" i="132"/>
  <c r="AC8" i="132"/>
  <c r="V8" i="132" s="1"/>
  <c r="AD31" i="137"/>
  <c r="AC29" i="137"/>
  <c r="V29" i="137" s="1"/>
  <c r="AD27" i="137"/>
  <c r="AD23" i="137"/>
  <c r="AD16" i="137"/>
  <c r="AD8" i="137"/>
  <c r="AC29" i="133"/>
  <c r="V29" i="133" s="1"/>
  <c r="AD27" i="133"/>
  <c r="AD23" i="133"/>
  <c r="AC21" i="133"/>
  <c r="V21" i="133" s="1"/>
  <c r="AD29" i="130"/>
  <c r="AD21" i="130"/>
  <c r="AD14" i="136"/>
  <c r="AC29" i="136"/>
  <c r="V29" i="136" s="1"/>
  <c r="AC21" i="136"/>
  <c r="V21" i="136" s="1"/>
  <c r="AC10" i="136"/>
  <c r="V10" i="136" s="1"/>
  <c r="AD31" i="131"/>
  <c r="AC29" i="131"/>
  <c r="V29" i="131" s="1"/>
  <c r="AD23" i="131"/>
  <c r="AC21" i="131"/>
  <c r="V21" i="131" s="1"/>
  <c r="AC16" i="131"/>
  <c r="V16" i="131" s="1"/>
  <c r="AD6" i="131"/>
  <c r="AC29" i="134"/>
  <c r="V29" i="134" s="1"/>
  <c r="AD27" i="134"/>
  <c r="AC21" i="134"/>
  <c r="V21" i="134" s="1"/>
  <c r="AD14" i="134"/>
  <c r="AC12" i="134"/>
  <c r="V12" i="134" s="1"/>
  <c r="AC16" i="134"/>
  <c r="V16" i="134" s="1"/>
  <c r="AD8" i="134"/>
  <c r="AB42" i="134"/>
  <c r="AC14" i="136"/>
  <c r="V14" i="136" s="1"/>
  <c r="AD10" i="136"/>
  <c r="AB42" i="137"/>
  <c r="AC14" i="137"/>
  <c r="V14" i="137" s="1"/>
  <c r="AD12" i="137"/>
  <c r="AC10" i="137"/>
  <c r="V10" i="137" s="1"/>
  <c r="AC21" i="140"/>
  <c r="V21" i="140" s="1"/>
  <c r="AD12" i="140"/>
  <c r="AD25" i="130"/>
  <c r="AD23" i="130"/>
  <c r="AB41" i="131"/>
  <c r="AC25" i="131"/>
  <c r="V25" i="131" s="1"/>
  <c r="AC12" i="131"/>
  <c r="V12" i="131" s="1"/>
  <c r="AB38" i="132"/>
  <c r="AC16" i="132"/>
  <c r="V16" i="132" s="1"/>
  <c r="AC12" i="132"/>
  <c r="V12" i="132" s="1"/>
  <c r="AB37" i="132"/>
  <c r="AC10" i="132"/>
  <c r="V10" i="132" s="1"/>
  <c r="AC12" i="140"/>
  <c r="V12" i="140" s="1"/>
  <c r="AC16" i="140"/>
  <c r="V16" i="140" s="1"/>
  <c r="AC8" i="140"/>
  <c r="V8" i="140" s="1"/>
  <c r="AC37" i="139"/>
  <c r="V37" i="139" s="1"/>
  <c r="AD23" i="139"/>
  <c r="AI48" i="139"/>
  <c r="AC35" i="139"/>
  <c r="V35" i="139" s="1"/>
  <c r="AC12" i="139"/>
  <c r="V12" i="139" s="1"/>
  <c r="AC10" i="139"/>
  <c r="V10" i="139" s="1"/>
  <c r="AC16" i="139"/>
  <c r="V16" i="139" s="1"/>
  <c r="AC14" i="139"/>
  <c r="V14" i="139" s="1"/>
  <c r="AC8" i="139"/>
  <c r="V8" i="139" s="1"/>
  <c r="AD10" i="141"/>
  <c r="AD16" i="140"/>
  <c r="AD14" i="140"/>
  <c r="AD10" i="140"/>
  <c r="AD8" i="140"/>
  <c r="AB40" i="140"/>
  <c r="AD6" i="140"/>
  <c r="AC31" i="135"/>
  <c r="V31" i="135" s="1"/>
  <c r="AC25" i="135"/>
  <c r="V25" i="135" s="1"/>
  <c r="AC21" i="135"/>
  <c r="V21" i="135" s="1"/>
  <c r="AC12" i="135"/>
  <c r="V12" i="135" s="1"/>
  <c r="AC10" i="135"/>
  <c r="V10" i="135" s="1"/>
  <c r="AC16" i="133"/>
  <c r="V16" i="133" s="1"/>
  <c r="AC12" i="133"/>
  <c r="V12" i="133" s="1"/>
  <c r="AB40" i="133"/>
  <c r="AC8" i="133"/>
  <c r="V8" i="133" s="1"/>
  <c r="AB41" i="133"/>
  <c r="AW33" i="125"/>
  <c r="AA32" i="127"/>
  <c r="AA34" i="127"/>
  <c r="AA36" i="127"/>
  <c r="AW37" i="127"/>
  <c r="AW32" i="128"/>
  <c r="AW34" i="128"/>
  <c r="AW36" i="128"/>
  <c r="W37" i="128"/>
  <c r="AA37" i="128"/>
  <c r="AW32" i="129"/>
  <c r="AW34" i="129"/>
  <c r="AW36" i="129"/>
  <c r="AC27" i="130"/>
  <c r="V27" i="130" s="1"/>
  <c r="AC19" i="130"/>
  <c r="V19" i="130" s="1"/>
  <c r="AD14" i="131"/>
  <c r="AD10" i="131"/>
  <c r="AD16" i="132"/>
  <c r="AD12" i="132"/>
  <c r="AD8" i="132"/>
  <c r="AB39" i="132"/>
  <c r="AD14" i="133"/>
  <c r="AD10" i="133"/>
  <c r="AB40" i="136"/>
  <c r="AB41" i="137"/>
  <c r="AD14" i="138"/>
  <c r="AD10" i="138"/>
  <c r="AD14" i="139"/>
  <c r="AD10" i="139"/>
  <c r="AC16" i="141"/>
  <c r="V16" i="141" s="1"/>
  <c r="AC12" i="141"/>
  <c r="V12" i="141" s="1"/>
  <c r="AC8" i="141"/>
  <c r="V8" i="141" s="1"/>
  <c r="X8" i="125"/>
  <c r="AA31" i="125"/>
  <c r="AA33" i="125"/>
  <c r="W38" i="125"/>
  <c r="AA14" i="126"/>
  <c r="X24" i="126"/>
  <c r="X34" i="126"/>
  <c r="AB37" i="127"/>
  <c r="AA32" i="128"/>
  <c r="AA34" i="128"/>
  <c r="AA36" i="128"/>
  <c r="AB32" i="129"/>
  <c r="AB34" i="129"/>
  <c r="AB36" i="129"/>
  <c r="AD27" i="130"/>
  <c r="AC23" i="130"/>
  <c r="V23" i="130" s="1"/>
  <c r="AD16" i="131"/>
  <c r="AC14" i="131"/>
  <c r="V14" i="131" s="1"/>
  <c r="AD12" i="131"/>
  <c r="AC10" i="131"/>
  <c r="V10" i="131" s="1"/>
  <c r="AD8" i="131"/>
  <c r="AB42" i="131"/>
  <c r="AD14" i="132"/>
  <c r="AD10" i="132"/>
  <c r="AD16" i="133"/>
  <c r="AC14" i="133"/>
  <c r="V14" i="133" s="1"/>
  <c r="AD12" i="133"/>
  <c r="AC10" i="133"/>
  <c r="V10" i="133" s="1"/>
  <c r="AD8" i="133"/>
  <c r="AB42" i="133"/>
  <c r="AB41" i="134"/>
  <c r="AD16" i="138"/>
  <c r="AD12" i="138"/>
  <c r="AD8" i="138"/>
  <c r="AB41" i="138"/>
  <c r="AD16" i="139"/>
  <c r="AD12" i="139"/>
  <c r="AD8" i="139"/>
  <c r="AB45" i="139"/>
  <c r="AB41" i="141"/>
  <c r="X19" i="125"/>
  <c r="Z32" i="125"/>
  <c r="Z36" i="125"/>
  <c r="AW10" i="126"/>
  <c r="AA29" i="126"/>
  <c r="AA31" i="126"/>
  <c r="AB33" i="127"/>
  <c r="AB35" i="127"/>
  <c r="W37" i="127"/>
  <c r="AB33" i="128"/>
  <c r="AB35" i="128"/>
  <c r="AB37" i="128"/>
  <c r="AA33" i="129"/>
  <c r="AA35" i="129"/>
  <c r="AW37" i="129"/>
  <c r="AC14" i="134"/>
  <c r="V14" i="134" s="1"/>
  <c r="AC10" i="134"/>
  <c r="V10" i="134" s="1"/>
  <c r="AC8" i="135"/>
  <c r="V8" i="135" s="1"/>
  <c r="AB41" i="136"/>
  <c r="AC16" i="136"/>
  <c r="V16" i="136" s="1"/>
  <c r="AC12" i="136"/>
  <c r="V12" i="136" s="1"/>
  <c r="AC8" i="136"/>
  <c r="V8" i="136" s="1"/>
  <c r="AC16" i="137"/>
  <c r="V16" i="137" s="1"/>
  <c r="AC12" i="137"/>
  <c r="V12" i="137" s="1"/>
  <c r="AC8" i="137"/>
  <c r="V8" i="137" s="1"/>
  <c r="AC14" i="140"/>
  <c r="V14" i="140" s="1"/>
  <c r="AC10" i="140"/>
  <c r="V10" i="140" s="1"/>
  <c r="AB38" i="139"/>
  <c r="AB43" i="139"/>
  <c r="AB42" i="139"/>
  <c r="AB41" i="140"/>
  <c r="AD35" i="140"/>
  <c r="AC33" i="140"/>
  <c r="V33" i="140" s="1"/>
  <c r="AD31" i="140"/>
  <c r="AC29" i="140"/>
  <c r="V29" i="140" s="1"/>
  <c r="AD27" i="140"/>
  <c r="AC25" i="140"/>
  <c r="V25" i="140" s="1"/>
  <c r="AD23" i="140"/>
  <c r="AB42" i="140"/>
  <c r="AB40" i="141"/>
  <c r="AC27" i="139"/>
  <c r="V27" i="139" s="1"/>
  <c r="AD19" i="130"/>
  <c r="AC6" i="130"/>
  <c r="V6" i="130" s="1"/>
  <c r="AB40" i="131"/>
  <c r="AB41" i="132"/>
  <c r="AB42" i="132"/>
  <c r="AB44" i="133"/>
  <c r="AB45" i="133"/>
  <c r="AB40" i="134"/>
  <c r="AB39" i="138"/>
  <c r="AB40" i="137"/>
  <c r="AC35" i="141"/>
  <c r="V35" i="141" s="1"/>
  <c r="AC35" i="140"/>
  <c r="V35" i="140" s="1"/>
  <c r="AC34" i="138"/>
  <c r="V34" i="138" s="1"/>
  <c r="AC35" i="137"/>
  <c r="V35" i="137" s="1"/>
  <c r="AC35" i="136"/>
  <c r="V35" i="136" s="1"/>
  <c r="AC35" i="134"/>
  <c r="V35" i="134" s="1"/>
  <c r="AC35" i="133"/>
  <c r="V35" i="133" s="1"/>
  <c r="AC32" i="132"/>
  <c r="V32" i="132" s="1"/>
  <c r="AC35" i="131"/>
  <c r="V35" i="131" s="1"/>
  <c r="AC27" i="141"/>
  <c r="V27" i="141" s="1"/>
  <c r="AI48" i="141"/>
  <c r="AB44" i="141"/>
  <c r="AB45" i="141"/>
  <c r="AA43" i="141"/>
  <c r="Z42" i="141"/>
  <c r="AC31" i="141"/>
  <c r="V31" i="141" s="1"/>
  <c r="AC23" i="141"/>
  <c r="V23" i="141" s="1"/>
  <c r="Z45" i="141"/>
  <c r="AC27" i="140"/>
  <c r="V27" i="140" s="1"/>
  <c r="AI48" i="140"/>
  <c r="AB44" i="140"/>
  <c r="AB45" i="140"/>
  <c r="AA43" i="140"/>
  <c r="Z42" i="140"/>
  <c r="AC31" i="140"/>
  <c r="V31" i="140" s="1"/>
  <c r="AC23" i="140"/>
  <c r="V23" i="140" s="1"/>
  <c r="Z45" i="140"/>
  <c r="Z42" i="139"/>
  <c r="AC31" i="139"/>
  <c r="V31" i="139" s="1"/>
  <c r="AC23" i="139"/>
  <c r="V23" i="139" s="1"/>
  <c r="AB41" i="139"/>
  <c r="AB44" i="139"/>
  <c r="AB40" i="139"/>
  <c r="AA43" i="139"/>
  <c r="Z44" i="139"/>
  <c r="Z45" i="139"/>
  <c r="Z41" i="138"/>
  <c r="AC31" i="138"/>
  <c r="V31" i="138" s="1"/>
  <c r="AC23" i="138"/>
  <c r="V23" i="138" s="1"/>
  <c r="Z44" i="138"/>
  <c r="AC27" i="138"/>
  <c r="V27" i="138" s="1"/>
  <c r="AI47" i="138"/>
  <c r="AB43" i="138"/>
  <c r="AB44" i="138"/>
  <c r="AA42" i="138"/>
  <c r="Z42" i="137"/>
  <c r="AC31" i="137"/>
  <c r="V31" i="137" s="1"/>
  <c r="AC23" i="137"/>
  <c r="V23" i="137" s="1"/>
  <c r="Z45" i="137"/>
  <c r="AC27" i="137"/>
  <c r="V27" i="137" s="1"/>
  <c r="AI48" i="137"/>
  <c r="AB44" i="137"/>
  <c r="AB45" i="137"/>
  <c r="AA43" i="137"/>
  <c r="Z42" i="136"/>
  <c r="AC31" i="136"/>
  <c r="V31" i="136" s="1"/>
  <c r="AC23" i="136"/>
  <c r="V23" i="136" s="1"/>
  <c r="Z45" i="136"/>
  <c r="AC27" i="136"/>
  <c r="V27" i="136" s="1"/>
  <c r="AI48" i="136"/>
  <c r="AB44" i="136"/>
  <c r="AB45" i="136"/>
  <c r="AA43" i="136"/>
  <c r="AC16" i="135"/>
  <c r="V16" i="135" s="1"/>
  <c r="AA43" i="135"/>
  <c r="AI48" i="135"/>
  <c r="Z42" i="134"/>
  <c r="AC31" i="134"/>
  <c r="V31" i="134" s="1"/>
  <c r="AC23" i="134"/>
  <c r="V23" i="134" s="1"/>
  <c r="Z45" i="134"/>
  <c r="AC27" i="134"/>
  <c r="V27" i="134" s="1"/>
  <c r="AI48" i="134"/>
  <c r="AB44" i="134"/>
  <c r="AB45" i="134"/>
  <c r="AA43" i="134"/>
  <c r="Z42" i="133"/>
  <c r="AC31" i="133"/>
  <c r="V31" i="133" s="1"/>
  <c r="AC23" i="133"/>
  <c r="V23" i="133" s="1"/>
  <c r="Z45" i="133"/>
  <c r="AC27" i="133"/>
  <c r="V27" i="133" s="1"/>
  <c r="AI48" i="133"/>
  <c r="AA43" i="133"/>
  <c r="Z39" i="132"/>
  <c r="AC23" i="132"/>
  <c r="V23" i="132" s="1"/>
  <c r="Z42" i="132"/>
  <c r="AC27" i="132"/>
  <c r="V27" i="132" s="1"/>
  <c r="AI45" i="132"/>
  <c r="AA40" i="132"/>
  <c r="Z42" i="131"/>
  <c r="AC31" i="131"/>
  <c r="V31" i="131" s="1"/>
  <c r="AC23" i="131"/>
  <c r="V23" i="131" s="1"/>
  <c r="Z45" i="131"/>
  <c r="AC27" i="131"/>
  <c r="V27" i="131" s="1"/>
  <c r="AI48" i="131"/>
  <c r="AB44" i="131"/>
  <c r="AB45" i="131"/>
  <c r="AA43" i="131"/>
  <c r="Z45" i="130"/>
  <c r="AC29" i="130"/>
  <c r="V29" i="130" s="1"/>
  <c r="AC25" i="130"/>
  <c r="V25" i="130" s="1"/>
  <c r="AC21" i="130"/>
  <c r="V21" i="130" s="1"/>
  <c r="AB42" i="130"/>
  <c r="X43" i="130"/>
  <c r="AI48" i="130"/>
  <c r="AD36" i="141"/>
  <c r="AC36" i="141"/>
  <c r="V36" i="141" s="1"/>
  <c r="AD34" i="141"/>
  <c r="AC34" i="141"/>
  <c r="V34" i="141" s="1"/>
  <c r="AD32" i="141"/>
  <c r="AC32" i="141"/>
  <c r="V32" i="141" s="1"/>
  <c r="AD30" i="141"/>
  <c r="AC30" i="141"/>
  <c r="V30" i="141" s="1"/>
  <c r="AD28" i="141"/>
  <c r="AC28" i="141"/>
  <c r="V28" i="141" s="1"/>
  <c r="AD26" i="141"/>
  <c r="AC26" i="141"/>
  <c r="V26" i="141" s="1"/>
  <c r="AD24" i="141"/>
  <c r="AC24" i="141"/>
  <c r="V24" i="141" s="1"/>
  <c r="AD22" i="141"/>
  <c r="AC22" i="141"/>
  <c r="V22" i="141" s="1"/>
  <c r="AW45" i="141"/>
  <c r="AW44" i="141"/>
  <c r="AW43" i="141"/>
  <c r="AC19" i="141"/>
  <c r="V19" i="141" s="1"/>
  <c r="AD19" i="141"/>
  <c r="Y44" i="141"/>
  <c r="Y43" i="141"/>
  <c r="Y41" i="141"/>
  <c r="Y45" i="141"/>
  <c r="Y42" i="141"/>
  <c r="Y40" i="141"/>
  <c r="AD20" i="141"/>
  <c r="AC20" i="141"/>
  <c r="V20" i="141" s="1"/>
  <c r="F38" i="141" a="1"/>
  <c r="Z43" i="141"/>
  <c r="Z38" i="141"/>
  <c r="X43" i="141"/>
  <c r="AA38" i="141"/>
  <c r="AA42" i="141"/>
  <c r="AA41" i="141"/>
  <c r="AA44" i="141"/>
  <c r="AC17" i="141"/>
  <c r="V17" i="141" s="1"/>
  <c r="AD17" i="141"/>
  <c r="AC15" i="141"/>
  <c r="V15" i="141" s="1"/>
  <c r="AD15" i="141"/>
  <c r="AC13" i="141"/>
  <c r="V13" i="141" s="1"/>
  <c r="AD13" i="141"/>
  <c r="AC11" i="141"/>
  <c r="V11" i="141" s="1"/>
  <c r="AD11" i="141"/>
  <c r="AC9" i="141"/>
  <c r="V9" i="141" s="1"/>
  <c r="AD9" i="141"/>
  <c r="AC7" i="141"/>
  <c r="V7" i="141" s="1"/>
  <c r="AD7" i="141"/>
  <c r="W43" i="141"/>
  <c r="W38" i="141"/>
  <c r="AD18" i="141"/>
  <c r="AC18" i="141"/>
  <c r="V18" i="141" s="1"/>
  <c r="AD33" i="141"/>
  <c r="AD29" i="141"/>
  <c r="AD25" i="141"/>
  <c r="AD21" i="141"/>
  <c r="AB43" i="141"/>
  <c r="AB38" i="141"/>
  <c r="Z41" i="141"/>
  <c r="Z44" i="141"/>
  <c r="Z40" i="141"/>
  <c r="X38" i="141"/>
  <c r="AC6" i="141"/>
  <c r="V6" i="141" s="1"/>
  <c r="AA40" i="141"/>
  <c r="AA45" i="141"/>
  <c r="AD36" i="140"/>
  <c r="AC36" i="140"/>
  <c r="V36" i="140" s="1"/>
  <c r="AD34" i="140"/>
  <c r="AC34" i="140"/>
  <c r="V34" i="140" s="1"/>
  <c r="AD32" i="140"/>
  <c r="AC32" i="140"/>
  <c r="AD30" i="140"/>
  <c r="AC30" i="140"/>
  <c r="V30" i="140" s="1"/>
  <c r="AD28" i="140"/>
  <c r="AC28" i="140"/>
  <c r="V28" i="140" s="1"/>
  <c r="AD26" i="140"/>
  <c r="AC26" i="140"/>
  <c r="V26" i="140" s="1"/>
  <c r="AD24" i="140"/>
  <c r="AC24" i="140"/>
  <c r="V24" i="140" s="1"/>
  <c r="AD22" i="140"/>
  <c r="AC22" i="140"/>
  <c r="V22" i="140" s="1"/>
  <c r="AW45" i="140"/>
  <c r="AW44" i="140"/>
  <c r="AW43" i="140"/>
  <c r="AC19" i="140"/>
  <c r="V19" i="140" s="1"/>
  <c r="AD19" i="140"/>
  <c r="Y44" i="140"/>
  <c r="Y43" i="140"/>
  <c r="Y41" i="140"/>
  <c r="Y45" i="140"/>
  <c r="Y42" i="140"/>
  <c r="Y40" i="140"/>
  <c r="AD20" i="140"/>
  <c r="AC20" i="140"/>
  <c r="V20" i="140" s="1"/>
  <c r="F38" i="140" a="1"/>
  <c r="Z43" i="140"/>
  <c r="Z38" i="140"/>
  <c r="F14" i="37" s="1"/>
  <c r="X43" i="140"/>
  <c r="AA38" i="140"/>
  <c r="G14" i="37" s="1"/>
  <c r="AA42" i="140"/>
  <c r="AA41" i="140"/>
  <c r="AA44" i="140"/>
  <c r="AC17" i="140"/>
  <c r="V17" i="140" s="1"/>
  <c r="AD17" i="140"/>
  <c r="AC15" i="140"/>
  <c r="V15" i="140" s="1"/>
  <c r="AD15" i="140"/>
  <c r="AC13" i="140"/>
  <c r="V13" i="140" s="1"/>
  <c r="AD13" i="140"/>
  <c r="AC11" i="140"/>
  <c r="V11" i="140" s="1"/>
  <c r="AD11" i="140"/>
  <c r="AC9" i="140"/>
  <c r="V9" i="140" s="1"/>
  <c r="AD9" i="140"/>
  <c r="AC7" i="140"/>
  <c r="V7" i="140" s="1"/>
  <c r="AD7" i="140"/>
  <c r="W38" i="140"/>
  <c r="AD18" i="140"/>
  <c r="AC18" i="140"/>
  <c r="V18" i="140" s="1"/>
  <c r="AD33" i="140"/>
  <c r="AD29" i="140"/>
  <c r="AD25" i="140"/>
  <c r="AD21" i="140"/>
  <c r="AB43" i="140"/>
  <c r="AB38" i="140"/>
  <c r="H14" i="37" s="1"/>
  <c r="Z41" i="140"/>
  <c r="Z44" i="140"/>
  <c r="Z40" i="140"/>
  <c r="X38" i="140"/>
  <c r="D14" i="37" s="1"/>
  <c r="AC6" i="140"/>
  <c r="V6" i="140" s="1"/>
  <c r="AA40" i="140"/>
  <c r="AA45" i="140"/>
  <c r="AD36" i="139"/>
  <c r="AC36" i="139"/>
  <c r="V36" i="139" s="1"/>
  <c r="AD34" i="139"/>
  <c r="AC34" i="139"/>
  <c r="V34" i="139" s="1"/>
  <c r="AD32" i="139"/>
  <c r="AC32" i="139"/>
  <c r="V32" i="139" s="1"/>
  <c r="AD30" i="139"/>
  <c r="AC30" i="139"/>
  <c r="V30" i="139" s="1"/>
  <c r="AD28" i="139"/>
  <c r="AC28" i="139"/>
  <c r="V28" i="139" s="1"/>
  <c r="AD26" i="139"/>
  <c r="AC26" i="139"/>
  <c r="V26" i="139" s="1"/>
  <c r="AD24" i="139"/>
  <c r="AC24" i="139"/>
  <c r="V24" i="139" s="1"/>
  <c r="AD22" i="139"/>
  <c r="AC22" i="139"/>
  <c r="V22" i="139" s="1"/>
  <c r="AW45" i="139"/>
  <c r="AW44" i="139"/>
  <c r="AW43" i="139"/>
  <c r="AC19" i="139"/>
  <c r="V19" i="139" s="1"/>
  <c r="AD19" i="139"/>
  <c r="Y44" i="139"/>
  <c r="Y43" i="139"/>
  <c r="Y41" i="139"/>
  <c r="Y45" i="139"/>
  <c r="Y42" i="139"/>
  <c r="Y40" i="139"/>
  <c r="AD20" i="139"/>
  <c r="AC20" i="139"/>
  <c r="V20" i="139" s="1"/>
  <c r="F38" i="139" a="1"/>
  <c r="Z43" i="139"/>
  <c r="Z38" i="139"/>
  <c r="X43" i="139"/>
  <c r="AA38" i="139"/>
  <c r="AA42" i="139"/>
  <c r="AA41" i="139"/>
  <c r="AA44" i="139"/>
  <c r="AC17" i="139"/>
  <c r="V17" i="139" s="1"/>
  <c r="AD17" i="139"/>
  <c r="AC15" i="139"/>
  <c r="V15" i="139" s="1"/>
  <c r="AD15" i="139"/>
  <c r="AC13" i="139"/>
  <c r="V13" i="139" s="1"/>
  <c r="AD13" i="139"/>
  <c r="AC11" i="139"/>
  <c r="V11" i="139" s="1"/>
  <c r="AD11" i="139"/>
  <c r="AC9" i="139"/>
  <c r="V9" i="139" s="1"/>
  <c r="AD9" i="139"/>
  <c r="AC7" i="139"/>
  <c r="V7" i="139" s="1"/>
  <c r="AD7" i="139"/>
  <c r="W43" i="139"/>
  <c r="W38" i="139"/>
  <c r="AD18" i="139"/>
  <c r="AC18" i="139"/>
  <c r="V18" i="139" s="1"/>
  <c r="AD33" i="139"/>
  <c r="AD29" i="139"/>
  <c r="AD25" i="139"/>
  <c r="AD21" i="139"/>
  <c r="Z41" i="139"/>
  <c r="Z40" i="139"/>
  <c r="X38" i="139"/>
  <c r="AC6" i="139"/>
  <c r="V6" i="139" s="1"/>
  <c r="AA40" i="139"/>
  <c r="AA45" i="139"/>
  <c r="AD35" i="138"/>
  <c r="AC35" i="138"/>
  <c r="V35" i="138" s="1"/>
  <c r="AD33" i="138"/>
  <c r="AC33" i="138"/>
  <c r="V33" i="138" s="1"/>
  <c r="AD32" i="138"/>
  <c r="AC32" i="138"/>
  <c r="V32" i="138" s="1"/>
  <c r="AD30" i="138"/>
  <c r="AC30" i="138"/>
  <c r="V30" i="138" s="1"/>
  <c r="AD28" i="138"/>
  <c r="AC28" i="138"/>
  <c r="V28" i="138" s="1"/>
  <c r="AD26" i="138"/>
  <c r="AC26" i="138"/>
  <c r="V26" i="138" s="1"/>
  <c r="AD24" i="138"/>
  <c r="AC24" i="138"/>
  <c r="V24" i="138" s="1"/>
  <c r="AD22" i="138"/>
  <c r="AC22" i="138"/>
  <c r="V22" i="138" s="1"/>
  <c r="AW44" i="138"/>
  <c r="AW43" i="138"/>
  <c r="AW42" i="138"/>
  <c r="AC19" i="138"/>
  <c r="V19" i="138" s="1"/>
  <c r="AD19" i="138"/>
  <c r="Y43" i="138"/>
  <c r="Y42" i="138"/>
  <c r="Y40" i="138"/>
  <c r="Y44" i="138"/>
  <c r="Y41" i="138"/>
  <c r="Y39" i="138"/>
  <c r="AD20" i="138"/>
  <c r="AC20" i="138"/>
  <c r="V20" i="138" s="1"/>
  <c r="F37" i="138" a="1"/>
  <c r="Z42" i="138"/>
  <c r="Z37" i="138"/>
  <c r="F38" i="37" s="1"/>
  <c r="X42" i="138"/>
  <c r="AA37" i="138"/>
  <c r="G38" i="37" s="1"/>
  <c r="AA41" i="138"/>
  <c r="AA40" i="138"/>
  <c r="AA43" i="138"/>
  <c r="AC17" i="138"/>
  <c r="V17" i="138" s="1"/>
  <c r="AD17" i="138"/>
  <c r="AC15" i="138"/>
  <c r="V15" i="138" s="1"/>
  <c r="AD15" i="138"/>
  <c r="AC13" i="138"/>
  <c r="V13" i="138" s="1"/>
  <c r="AD13" i="138"/>
  <c r="AC11" i="138"/>
  <c r="V11" i="138" s="1"/>
  <c r="AD11" i="138"/>
  <c r="AC9" i="138"/>
  <c r="V9" i="138" s="1"/>
  <c r="AD9" i="138"/>
  <c r="AC7" i="138"/>
  <c r="V7" i="138" s="1"/>
  <c r="AD7" i="138"/>
  <c r="W42" i="138"/>
  <c r="W37" i="138"/>
  <c r="C38" i="37" s="1"/>
  <c r="AD18" i="138"/>
  <c r="AC18" i="138"/>
  <c r="V18" i="138" s="1"/>
  <c r="AD29" i="138"/>
  <c r="AD25" i="138"/>
  <c r="AD21" i="138"/>
  <c r="AB42" i="138"/>
  <c r="AB37" i="138"/>
  <c r="H38" i="37" s="1"/>
  <c r="Z40" i="138"/>
  <c r="Z43" i="138"/>
  <c r="Z39" i="138"/>
  <c r="X37" i="138"/>
  <c r="D38" i="37" s="1"/>
  <c r="AC6" i="138"/>
  <c r="V6" i="138" s="1"/>
  <c r="AA39" i="138"/>
  <c r="AA44" i="138"/>
  <c r="AD36" i="137"/>
  <c r="AC36" i="137"/>
  <c r="V36" i="137" s="1"/>
  <c r="AD34" i="137"/>
  <c r="AC34" i="137"/>
  <c r="V34" i="137" s="1"/>
  <c r="AD32" i="137"/>
  <c r="AC32" i="137"/>
  <c r="V32" i="137" s="1"/>
  <c r="AD30" i="137"/>
  <c r="AC30" i="137"/>
  <c r="V30" i="137" s="1"/>
  <c r="AD28" i="137"/>
  <c r="AC28" i="137"/>
  <c r="V28" i="137" s="1"/>
  <c r="AD26" i="137"/>
  <c r="AC26" i="137"/>
  <c r="V26" i="137" s="1"/>
  <c r="AD24" i="137"/>
  <c r="AC24" i="137"/>
  <c r="V24" i="137" s="1"/>
  <c r="AD22" i="137"/>
  <c r="AC22" i="137"/>
  <c r="V22" i="137" s="1"/>
  <c r="AW45" i="137"/>
  <c r="AW44" i="137"/>
  <c r="AW43" i="137"/>
  <c r="AC19" i="137"/>
  <c r="V19" i="137" s="1"/>
  <c r="AD19" i="137"/>
  <c r="Y44" i="137"/>
  <c r="Y43" i="137"/>
  <c r="Y41" i="137"/>
  <c r="Y45" i="137"/>
  <c r="Y42" i="137"/>
  <c r="Y40" i="137"/>
  <c r="AD20" i="137"/>
  <c r="AC20" i="137"/>
  <c r="V20" i="137" s="1"/>
  <c r="F38" i="137" a="1"/>
  <c r="Z43" i="137"/>
  <c r="Z38" i="137"/>
  <c r="F41" i="37" s="1"/>
  <c r="X43" i="137"/>
  <c r="AA38" i="137"/>
  <c r="G41" i="37" s="1"/>
  <c r="AA42" i="137"/>
  <c r="AA41" i="137"/>
  <c r="AA44" i="137"/>
  <c r="AC17" i="137"/>
  <c r="V17" i="137" s="1"/>
  <c r="AD17" i="137"/>
  <c r="AC15" i="137"/>
  <c r="V15" i="137" s="1"/>
  <c r="AD15" i="137"/>
  <c r="AC13" i="137"/>
  <c r="V13" i="137" s="1"/>
  <c r="AD13" i="137"/>
  <c r="AC11" i="137"/>
  <c r="V11" i="137" s="1"/>
  <c r="AD11" i="137"/>
  <c r="AC9" i="137"/>
  <c r="V9" i="137" s="1"/>
  <c r="AD9" i="137"/>
  <c r="AC7" i="137"/>
  <c r="V7" i="137" s="1"/>
  <c r="AD7" i="137"/>
  <c r="W43" i="137"/>
  <c r="W38" i="137"/>
  <c r="C41" i="37" s="1"/>
  <c r="AD18" i="137"/>
  <c r="AC18" i="137"/>
  <c r="V18" i="137" s="1"/>
  <c r="AD33" i="137"/>
  <c r="AD29" i="137"/>
  <c r="AD25" i="137"/>
  <c r="AD21" i="137"/>
  <c r="AB43" i="137"/>
  <c r="AB38" i="137"/>
  <c r="H41" i="37" s="1"/>
  <c r="Z41" i="137"/>
  <c r="Z44" i="137"/>
  <c r="Z40" i="137"/>
  <c r="X38" i="137"/>
  <c r="D41" i="37" s="1"/>
  <c r="AC6" i="137"/>
  <c r="V6" i="137" s="1"/>
  <c r="AA40" i="137"/>
  <c r="AA45" i="137"/>
  <c r="AD36" i="136"/>
  <c r="AC36" i="136"/>
  <c r="V36" i="136" s="1"/>
  <c r="AD34" i="136"/>
  <c r="AC34" i="136"/>
  <c r="V34" i="136" s="1"/>
  <c r="AD32" i="136"/>
  <c r="AC32" i="136"/>
  <c r="V32" i="136" s="1"/>
  <c r="AD30" i="136"/>
  <c r="AC30" i="136"/>
  <c r="V30" i="136" s="1"/>
  <c r="AD28" i="136"/>
  <c r="AC28" i="136"/>
  <c r="V28" i="136" s="1"/>
  <c r="AD26" i="136"/>
  <c r="AC26" i="136"/>
  <c r="V26" i="136" s="1"/>
  <c r="AD24" i="136"/>
  <c r="AC24" i="136"/>
  <c r="V24" i="136" s="1"/>
  <c r="AD22" i="136"/>
  <c r="AC22" i="136"/>
  <c r="V22" i="136" s="1"/>
  <c r="AW45" i="136"/>
  <c r="AW44" i="136"/>
  <c r="AW43" i="136"/>
  <c r="AC19" i="136"/>
  <c r="V19" i="136" s="1"/>
  <c r="AD19" i="136"/>
  <c r="Y44" i="136"/>
  <c r="Y43" i="136"/>
  <c r="Y41" i="136"/>
  <c r="Y45" i="136"/>
  <c r="Y42" i="136"/>
  <c r="Y40" i="136"/>
  <c r="AD20" i="136"/>
  <c r="AC20" i="136"/>
  <c r="V20" i="136" s="1"/>
  <c r="F38" i="136" a="1"/>
  <c r="Z43" i="136"/>
  <c r="Z38" i="136"/>
  <c r="F40" i="37" s="1"/>
  <c r="X43" i="136"/>
  <c r="AA38" i="136"/>
  <c r="G40" i="37" s="1"/>
  <c r="AA42" i="136"/>
  <c r="AA41" i="136"/>
  <c r="AA44" i="136"/>
  <c r="AC17" i="136"/>
  <c r="V17" i="136" s="1"/>
  <c r="AD17" i="136"/>
  <c r="AC15" i="136"/>
  <c r="V15" i="136" s="1"/>
  <c r="AD15" i="136"/>
  <c r="AC13" i="136"/>
  <c r="V13" i="136" s="1"/>
  <c r="AD13" i="136"/>
  <c r="AC11" i="136"/>
  <c r="V11" i="136" s="1"/>
  <c r="AD11" i="136"/>
  <c r="AC9" i="136"/>
  <c r="V9" i="136" s="1"/>
  <c r="AD9" i="136"/>
  <c r="AC7" i="136"/>
  <c r="V7" i="136" s="1"/>
  <c r="AD7" i="136"/>
  <c r="W43" i="136"/>
  <c r="W38" i="136"/>
  <c r="C40" i="37" s="1"/>
  <c r="AD18" i="136"/>
  <c r="AC18" i="136"/>
  <c r="V18" i="136" s="1"/>
  <c r="AD33" i="136"/>
  <c r="AD29" i="136"/>
  <c r="AD25" i="136"/>
  <c r="AD21" i="136"/>
  <c r="AB43" i="136"/>
  <c r="AB38" i="136"/>
  <c r="H40" i="37" s="1"/>
  <c r="Z41" i="136"/>
  <c r="Z44" i="136"/>
  <c r="Z40" i="136"/>
  <c r="X38" i="136"/>
  <c r="D40" i="37" s="1"/>
  <c r="AC6" i="136"/>
  <c r="V6" i="136" s="1"/>
  <c r="AA40" i="136"/>
  <c r="AA45" i="136"/>
  <c r="AC17" i="135"/>
  <c r="V17" i="135" s="1"/>
  <c r="AD17" i="135"/>
  <c r="AC15" i="135"/>
  <c r="V15" i="135" s="1"/>
  <c r="AD15" i="135"/>
  <c r="AC7" i="135"/>
  <c r="V7" i="135" s="1"/>
  <c r="AD7" i="135"/>
  <c r="Y44" i="135"/>
  <c r="Y43" i="135"/>
  <c r="Y41" i="135"/>
  <c r="Y45" i="135"/>
  <c r="Y42" i="135"/>
  <c r="Y40" i="135"/>
  <c r="AW45" i="135"/>
  <c r="AW44" i="135"/>
  <c r="AW43" i="135"/>
  <c r="AB45" i="135"/>
  <c r="AB42" i="135"/>
  <c r="AB40" i="135"/>
  <c r="AB38" i="135"/>
  <c r="H39" i="37" s="1"/>
  <c r="AB44" i="135"/>
  <c r="AB43" i="135"/>
  <c r="AB41" i="135"/>
  <c r="AD20" i="135"/>
  <c r="AC20" i="135"/>
  <c r="V20" i="135" s="1"/>
  <c r="AD35" i="135"/>
  <c r="AD33" i="135"/>
  <c r="AD31" i="135"/>
  <c r="AD29" i="135"/>
  <c r="AD27" i="135"/>
  <c r="AD25" i="135"/>
  <c r="AD23" i="135"/>
  <c r="AD21" i="135"/>
  <c r="AD10" i="135"/>
  <c r="AD8" i="135"/>
  <c r="X38" i="135"/>
  <c r="D39" i="37" s="1"/>
  <c r="AA38" i="135"/>
  <c r="G39" i="37" s="1"/>
  <c r="AA42" i="135"/>
  <c r="AA41" i="135"/>
  <c r="AA44" i="135"/>
  <c r="AD36" i="135"/>
  <c r="AC36" i="135"/>
  <c r="V36" i="135" s="1"/>
  <c r="AD34" i="135"/>
  <c r="AC34" i="135"/>
  <c r="V34" i="135" s="1"/>
  <c r="AD32" i="135"/>
  <c r="AC32" i="135"/>
  <c r="V32" i="135" s="1"/>
  <c r="AD30" i="135"/>
  <c r="AC30" i="135"/>
  <c r="V30" i="135" s="1"/>
  <c r="AD28" i="135"/>
  <c r="AC28" i="135"/>
  <c r="V28" i="135" s="1"/>
  <c r="AD26" i="135"/>
  <c r="AC26" i="135"/>
  <c r="V26" i="135" s="1"/>
  <c r="AD24" i="135"/>
  <c r="AC24" i="135"/>
  <c r="V24" i="135" s="1"/>
  <c r="AD22" i="135"/>
  <c r="AC22" i="135"/>
  <c r="V22" i="135" s="1"/>
  <c r="AC19" i="135"/>
  <c r="V19" i="135" s="1"/>
  <c r="AD19" i="135"/>
  <c r="AC13" i="135"/>
  <c r="V13" i="135" s="1"/>
  <c r="AD13" i="135"/>
  <c r="AD11" i="135"/>
  <c r="AC11" i="135"/>
  <c r="V11" i="135" s="1"/>
  <c r="AD9" i="135"/>
  <c r="AC9" i="135"/>
  <c r="V9" i="135" s="1"/>
  <c r="W43" i="135"/>
  <c r="W38" i="135"/>
  <c r="C39" i="37" s="1"/>
  <c r="Z45" i="135"/>
  <c r="Z42" i="135"/>
  <c r="Z40" i="135"/>
  <c r="Z38" i="135"/>
  <c r="F39" i="37" s="1"/>
  <c r="Z44" i="135"/>
  <c r="Z43" i="135"/>
  <c r="Z41" i="135"/>
  <c r="AD18" i="135"/>
  <c r="AC18" i="135"/>
  <c r="V18" i="135" s="1"/>
  <c r="F38" i="135" a="1"/>
  <c r="AC14" i="135"/>
  <c r="V14" i="135" s="1"/>
  <c r="AC6" i="135"/>
  <c r="V6" i="135" s="1"/>
  <c r="AD6" i="135"/>
  <c r="X43" i="135"/>
  <c r="AA40" i="135"/>
  <c r="AA45" i="135"/>
  <c r="AD36" i="134"/>
  <c r="AC36" i="134"/>
  <c r="V36" i="134" s="1"/>
  <c r="AD34" i="134"/>
  <c r="AC34" i="134"/>
  <c r="V34" i="134" s="1"/>
  <c r="AD32" i="134"/>
  <c r="AC32" i="134"/>
  <c r="V32" i="134" s="1"/>
  <c r="AD30" i="134"/>
  <c r="AC30" i="134"/>
  <c r="V30" i="134" s="1"/>
  <c r="AD28" i="134"/>
  <c r="AC28" i="134"/>
  <c r="V28" i="134" s="1"/>
  <c r="AD26" i="134"/>
  <c r="AC26" i="134"/>
  <c r="V26" i="134" s="1"/>
  <c r="AD24" i="134"/>
  <c r="AC24" i="134"/>
  <c r="V24" i="134" s="1"/>
  <c r="AD22" i="134"/>
  <c r="AC22" i="134"/>
  <c r="V22" i="134" s="1"/>
  <c r="AW45" i="134"/>
  <c r="AW44" i="134"/>
  <c r="AW43" i="134"/>
  <c r="AC19" i="134"/>
  <c r="V19" i="134" s="1"/>
  <c r="AD19" i="134"/>
  <c r="Y44" i="134"/>
  <c r="Y43" i="134"/>
  <c r="Y41" i="134"/>
  <c r="Y45" i="134"/>
  <c r="Y42" i="134"/>
  <c r="Y40" i="134"/>
  <c r="AD20" i="134"/>
  <c r="AC20" i="134"/>
  <c r="V20" i="134" s="1"/>
  <c r="F38" i="134" a="1"/>
  <c r="Z43" i="134"/>
  <c r="Z38" i="134"/>
  <c r="F37" i="37" s="1"/>
  <c r="X43" i="134"/>
  <c r="AA38" i="134"/>
  <c r="G37" i="37" s="1"/>
  <c r="AA42" i="134"/>
  <c r="AA41" i="134"/>
  <c r="AA44" i="134"/>
  <c r="AC17" i="134"/>
  <c r="V17" i="134" s="1"/>
  <c r="AD17" i="134"/>
  <c r="AC15" i="134"/>
  <c r="V15" i="134" s="1"/>
  <c r="AD15" i="134"/>
  <c r="AC13" i="134"/>
  <c r="V13" i="134" s="1"/>
  <c r="AD13" i="134"/>
  <c r="AC11" i="134"/>
  <c r="V11" i="134" s="1"/>
  <c r="AD11" i="134"/>
  <c r="AC9" i="134"/>
  <c r="V9" i="134" s="1"/>
  <c r="AD9" i="134"/>
  <c r="AC7" i="134"/>
  <c r="V7" i="134" s="1"/>
  <c r="AD7" i="134"/>
  <c r="W43" i="134"/>
  <c r="W38" i="134"/>
  <c r="C37" i="37" s="1"/>
  <c r="AD18" i="134"/>
  <c r="AC18" i="134"/>
  <c r="V18" i="134" s="1"/>
  <c r="AD33" i="134"/>
  <c r="AD29" i="134"/>
  <c r="AD25" i="134"/>
  <c r="AD21" i="134"/>
  <c r="AB43" i="134"/>
  <c r="AB38" i="134"/>
  <c r="H37" i="37" s="1"/>
  <c r="Z41" i="134"/>
  <c r="Z44" i="134"/>
  <c r="Z40" i="134"/>
  <c r="X38" i="134"/>
  <c r="D37" i="37" s="1"/>
  <c r="AC6" i="134"/>
  <c r="V6" i="134" s="1"/>
  <c r="AA40" i="134"/>
  <c r="AA45" i="134"/>
  <c r="AD34" i="133"/>
  <c r="AC34" i="133"/>
  <c r="V34" i="133" s="1"/>
  <c r="AD32" i="133"/>
  <c r="AC32" i="133"/>
  <c r="V32" i="133" s="1"/>
  <c r="AD30" i="133"/>
  <c r="AC30" i="133"/>
  <c r="V30" i="133" s="1"/>
  <c r="AD28" i="133"/>
  <c r="AC28" i="133"/>
  <c r="V28" i="133" s="1"/>
  <c r="AD24" i="133"/>
  <c r="AC24" i="133"/>
  <c r="V24" i="133" s="1"/>
  <c r="AD22" i="133"/>
  <c r="AC22" i="133"/>
  <c r="V22" i="133" s="1"/>
  <c r="AW45" i="133"/>
  <c r="AW44" i="133"/>
  <c r="AW43" i="133"/>
  <c r="AC19" i="133"/>
  <c r="V19" i="133" s="1"/>
  <c r="AD19" i="133"/>
  <c r="Y44" i="133"/>
  <c r="Y43" i="133"/>
  <c r="Y41" i="133"/>
  <c r="Y45" i="133"/>
  <c r="Y42" i="133"/>
  <c r="Y40" i="133"/>
  <c r="AD20" i="133"/>
  <c r="AC20" i="133"/>
  <c r="V20" i="133" s="1"/>
  <c r="F38" i="133" a="1"/>
  <c r="Z43" i="133"/>
  <c r="Z38" i="133"/>
  <c r="F36" i="37" s="1"/>
  <c r="X43" i="133"/>
  <c r="AA38" i="133"/>
  <c r="G36" i="37" s="1"/>
  <c r="AA42" i="133"/>
  <c r="AA41" i="133"/>
  <c r="AA44" i="133"/>
  <c r="AD36" i="133"/>
  <c r="AC36" i="133"/>
  <c r="V36" i="133" s="1"/>
  <c r="AD26" i="133"/>
  <c r="AC26" i="133"/>
  <c r="V26" i="133" s="1"/>
  <c r="AC17" i="133"/>
  <c r="V17" i="133" s="1"/>
  <c r="AD17" i="133"/>
  <c r="AC15" i="133"/>
  <c r="V15" i="133" s="1"/>
  <c r="AD15" i="133"/>
  <c r="AC13" i="133"/>
  <c r="V13" i="133" s="1"/>
  <c r="AD13" i="133"/>
  <c r="AC11" i="133"/>
  <c r="V11" i="133" s="1"/>
  <c r="AD11" i="133"/>
  <c r="AC9" i="133"/>
  <c r="V9" i="133" s="1"/>
  <c r="AD9" i="133"/>
  <c r="AC7" i="133"/>
  <c r="V7" i="133" s="1"/>
  <c r="AD7" i="133"/>
  <c r="W43" i="133"/>
  <c r="W38" i="133"/>
  <c r="C36" i="37" s="1"/>
  <c r="AD18" i="133"/>
  <c r="AC18" i="133"/>
  <c r="V18" i="133" s="1"/>
  <c r="AD33" i="133"/>
  <c r="AD29" i="133"/>
  <c r="AD25" i="133"/>
  <c r="AD21" i="133"/>
  <c r="AB43" i="133"/>
  <c r="AB38" i="133"/>
  <c r="H36" i="37" s="1"/>
  <c r="Z41" i="133"/>
  <c r="Z44" i="133"/>
  <c r="Z40" i="133"/>
  <c r="X38" i="133"/>
  <c r="D36" i="37" s="1"/>
  <c r="AC6" i="133"/>
  <c r="V6" i="133" s="1"/>
  <c r="AA40" i="133"/>
  <c r="AA45" i="133"/>
  <c r="AD33" i="132"/>
  <c r="AC33" i="132"/>
  <c r="V33" i="132" s="1"/>
  <c r="AD31" i="132"/>
  <c r="AC31" i="132"/>
  <c r="V31" i="132" s="1"/>
  <c r="AD29" i="132"/>
  <c r="AC29" i="132"/>
  <c r="V29" i="132" s="1"/>
  <c r="AD28" i="132"/>
  <c r="AC28" i="132"/>
  <c r="V28" i="132" s="1"/>
  <c r="AD26" i="132"/>
  <c r="AC26" i="132"/>
  <c r="V26" i="132" s="1"/>
  <c r="AD24" i="132"/>
  <c r="AC24" i="132"/>
  <c r="V24" i="132" s="1"/>
  <c r="AD22" i="132"/>
  <c r="AC22" i="132"/>
  <c r="V22" i="132" s="1"/>
  <c r="AW42" i="132"/>
  <c r="AW41" i="132"/>
  <c r="AW40" i="132"/>
  <c r="AC19" i="132"/>
  <c r="V19" i="132" s="1"/>
  <c r="AD19" i="132"/>
  <c r="Y41" i="132"/>
  <c r="Y40" i="132"/>
  <c r="Y38" i="132"/>
  <c r="Y42" i="132"/>
  <c r="Y39" i="132"/>
  <c r="Y37" i="132"/>
  <c r="AD20" i="132"/>
  <c r="AC20" i="132"/>
  <c r="V20" i="132" s="1"/>
  <c r="F35" i="132" a="1"/>
  <c r="Z40" i="132"/>
  <c r="Z35" i="132"/>
  <c r="F35" i="37" s="1"/>
  <c r="X40" i="132"/>
  <c r="AA35" i="132"/>
  <c r="G35" i="37" s="1"/>
  <c r="AA39" i="132"/>
  <c r="AA38" i="132"/>
  <c r="AA41" i="132"/>
  <c r="AC17" i="132"/>
  <c r="V17" i="132" s="1"/>
  <c r="AD17" i="132"/>
  <c r="AC15" i="132"/>
  <c r="V15" i="132" s="1"/>
  <c r="AD15" i="132"/>
  <c r="AC13" i="132"/>
  <c r="V13" i="132" s="1"/>
  <c r="AD13" i="132"/>
  <c r="AC11" i="132"/>
  <c r="V11" i="132" s="1"/>
  <c r="AD11" i="132"/>
  <c r="AC9" i="132"/>
  <c r="V9" i="132" s="1"/>
  <c r="AD9" i="132"/>
  <c r="AC7" i="132"/>
  <c r="V7" i="132" s="1"/>
  <c r="AD7" i="132"/>
  <c r="W40" i="132"/>
  <c r="W35" i="132"/>
  <c r="C35" i="37" s="1"/>
  <c r="AD18" i="132"/>
  <c r="AC18" i="132"/>
  <c r="V18" i="132" s="1"/>
  <c r="AD30" i="132"/>
  <c r="AD25" i="132"/>
  <c r="AD21" i="132"/>
  <c r="AB40" i="132"/>
  <c r="AB35" i="132"/>
  <c r="H35" i="37" s="1"/>
  <c r="Z38" i="132"/>
  <c r="Z41" i="132"/>
  <c r="Z37" i="132"/>
  <c r="X35" i="132"/>
  <c r="D35" i="37" s="1"/>
  <c r="AC6" i="132"/>
  <c r="V6" i="132" s="1"/>
  <c r="AA37" i="132"/>
  <c r="AA42" i="132"/>
  <c r="AD36" i="131"/>
  <c r="AC36" i="131"/>
  <c r="V36" i="131" s="1"/>
  <c r="AD34" i="131"/>
  <c r="AC34" i="131"/>
  <c r="V34" i="131" s="1"/>
  <c r="AD32" i="131"/>
  <c r="AC32" i="131"/>
  <c r="V32" i="131" s="1"/>
  <c r="AD30" i="131"/>
  <c r="AC30" i="131"/>
  <c r="V30" i="131" s="1"/>
  <c r="AD28" i="131"/>
  <c r="AC28" i="131"/>
  <c r="V28" i="131" s="1"/>
  <c r="AD26" i="131"/>
  <c r="AC26" i="131"/>
  <c r="V26" i="131" s="1"/>
  <c r="AD24" i="131"/>
  <c r="AC24" i="131"/>
  <c r="V24" i="131" s="1"/>
  <c r="AD22" i="131"/>
  <c r="AC22" i="131"/>
  <c r="V22" i="131" s="1"/>
  <c r="AW45" i="131"/>
  <c r="AW44" i="131"/>
  <c r="AW43" i="131"/>
  <c r="AC19" i="131"/>
  <c r="V19" i="131" s="1"/>
  <c r="AD19" i="131"/>
  <c r="Y44" i="131"/>
  <c r="Y43" i="131"/>
  <c r="Y41" i="131"/>
  <c r="Y45" i="131"/>
  <c r="Y42" i="131"/>
  <c r="Y40" i="131"/>
  <c r="AD20" i="131"/>
  <c r="AC20" i="131"/>
  <c r="V20" i="131" s="1"/>
  <c r="F38" i="131" a="1"/>
  <c r="Z43" i="131"/>
  <c r="Z38" i="131"/>
  <c r="F34" i="37" s="1"/>
  <c r="X43" i="131"/>
  <c r="AA38" i="131"/>
  <c r="G34" i="37" s="1"/>
  <c r="AA42" i="131"/>
  <c r="AA41" i="131"/>
  <c r="AA44" i="131"/>
  <c r="AC17" i="131"/>
  <c r="V17" i="131" s="1"/>
  <c r="AD17" i="131"/>
  <c r="AC15" i="131"/>
  <c r="V15" i="131" s="1"/>
  <c r="AD15" i="131"/>
  <c r="AC13" i="131"/>
  <c r="V13" i="131" s="1"/>
  <c r="AD13" i="131"/>
  <c r="AC11" i="131"/>
  <c r="V11" i="131" s="1"/>
  <c r="AD11" i="131"/>
  <c r="AC9" i="131"/>
  <c r="V9" i="131" s="1"/>
  <c r="AD9" i="131"/>
  <c r="AC7" i="131"/>
  <c r="V7" i="131" s="1"/>
  <c r="AD7" i="131"/>
  <c r="W43" i="131"/>
  <c r="W38" i="131"/>
  <c r="C34" i="37" s="1"/>
  <c r="AD18" i="131"/>
  <c r="AC18" i="131"/>
  <c r="V18" i="131" s="1"/>
  <c r="AD33" i="131"/>
  <c r="AD29" i="131"/>
  <c r="AD25" i="131"/>
  <c r="AD21" i="131"/>
  <c r="AB43" i="131"/>
  <c r="AB38" i="131"/>
  <c r="H34" i="37" s="1"/>
  <c r="Z41" i="131"/>
  <c r="Z44" i="131"/>
  <c r="Z40" i="131"/>
  <c r="X38" i="131"/>
  <c r="D34" i="37" s="1"/>
  <c r="AC6" i="131"/>
  <c r="V6" i="131" s="1"/>
  <c r="AA40" i="131"/>
  <c r="AA45" i="131"/>
  <c r="AD37" i="130"/>
  <c r="AC37" i="130"/>
  <c r="V37" i="130" s="1"/>
  <c r="AD36" i="130"/>
  <c r="AC36" i="130"/>
  <c r="V36" i="130" s="1"/>
  <c r="AD34" i="130"/>
  <c r="AC34" i="130"/>
  <c r="V34" i="130" s="1"/>
  <c r="AD32" i="130"/>
  <c r="AC32" i="130"/>
  <c r="V32" i="130" s="1"/>
  <c r="Y44" i="130"/>
  <c r="Y43" i="130"/>
  <c r="Y41" i="130"/>
  <c r="Y45" i="130"/>
  <c r="Y42" i="130"/>
  <c r="Y40" i="130"/>
  <c r="AW45" i="130"/>
  <c r="AW44" i="130"/>
  <c r="AW43" i="130"/>
  <c r="AD30" i="130"/>
  <c r="AC30" i="130"/>
  <c r="V30" i="130" s="1"/>
  <c r="AD26" i="130"/>
  <c r="AC26" i="130"/>
  <c r="V26" i="130" s="1"/>
  <c r="AD22" i="130"/>
  <c r="AC22" i="130"/>
  <c r="V22" i="130" s="1"/>
  <c r="AD18" i="130"/>
  <c r="AC18" i="130"/>
  <c r="V18" i="130" s="1"/>
  <c r="AD35" i="130"/>
  <c r="AD33" i="130"/>
  <c r="F38" i="130" a="1"/>
  <c r="AB41" i="130"/>
  <c r="AB44" i="130"/>
  <c r="AB40" i="130"/>
  <c r="AB45" i="130"/>
  <c r="Z43" i="130"/>
  <c r="Z38" i="130"/>
  <c r="F33" i="37" s="1"/>
  <c r="Z42" i="130"/>
  <c r="AC16" i="130"/>
  <c r="V16" i="130" s="1"/>
  <c r="AC12" i="130"/>
  <c r="V12" i="130" s="1"/>
  <c r="AC8" i="130"/>
  <c r="V8" i="130" s="1"/>
  <c r="AD17" i="130"/>
  <c r="AC17" i="130"/>
  <c r="V17" i="130" s="1"/>
  <c r="AD15" i="130"/>
  <c r="AC15" i="130"/>
  <c r="V15" i="130" s="1"/>
  <c r="AD13" i="130"/>
  <c r="AC13" i="130"/>
  <c r="V13" i="130" s="1"/>
  <c r="AD11" i="130"/>
  <c r="AC11" i="130"/>
  <c r="V11" i="130" s="1"/>
  <c r="AD9" i="130"/>
  <c r="AC9" i="130"/>
  <c r="V9" i="130" s="1"/>
  <c r="AD7" i="130"/>
  <c r="AC7" i="130"/>
  <c r="V7" i="130" s="1"/>
  <c r="AA44" i="130"/>
  <c r="AA43" i="130"/>
  <c r="AA41" i="130"/>
  <c r="AA45" i="130"/>
  <c r="AA42" i="130"/>
  <c r="AA40" i="130"/>
  <c r="AA38" i="130"/>
  <c r="G33" i="37" s="1"/>
  <c r="W43" i="130"/>
  <c r="W38" i="130"/>
  <c r="C33" i="37" s="1"/>
  <c r="AC31" i="130"/>
  <c r="V31" i="130" s="1"/>
  <c r="AD31" i="130"/>
  <c r="AD28" i="130"/>
  <c r="AC28" i="130"/>
  <c r="V28" i="130" s="1"/>
  <c r="AD24" i="130"/>
  <c r="AC24" i="130"/>
  <c r="V24" i="130" s="1"/>
  <c r="AD20" i="130"/>
  <c r="AC20" i="130"/>
  <c r="V20" i="130" s="1"/>
  <c r="AD14" i="130"/>
  <c r="AD10" i="130"/>
  <c r="AD6" i="130"/>
  <c r="AB43" i="130"/>
  <c r="AB38" i="130"/>
  <c r="H33" i="37" s="1"/>
  <c r="Z41" i="130"/>
  <c r="Z44" i="130"/>
  <c r="Z40" i="130"/>
  <c r="X38" i="130"/>
  <c r="D33" i="37" s="1"/>
  <c r="AW13" i="126"/>
  <c r="AW14" i="126"/>
  <c r="X16" i="125"/>
  <c r="X18" i="125"/>
  <c r="AB17" i="126"/>
  <c r="AA25" i="126"/>
  <c r="AA23" i="126"/>
  <c r="AA18" i="126"/>
  <c r="AW13" i="125"/>
  <c r="X15" i="126"/>
  <c r="AW17" i="126"/>
  <c r="AW25" i="126"/>
  <c r="AW32" i="127"/>
  <c r="X33" i="127"/>
  <c r="AW34" i="127"/>
  <c r="X35" i="127"/>
  <c r="AW36" i="127"/>
  <c r="Y37" i="127"/>
  <c r="AA37" i="127"/>
  <c r="X14" i="125"/>
  <c r="AW15" i="125"/>
  <c r="AW17" i="125"/>
  <c r="AW31" i="125"/>
  <c r="W33" i="125"/>
  <c r="X9" i="126"/>
  <c r="W12" i="126"/>
  <c r="AW33" i="126"/>
  <c r="AB38" i="126"/>
  <c r="W32" i="128"/>
  <c r="AA33" i="128"/>
  <c r="W34" i="128"/>
  <c r="AA35" i="128"/>
  <c r="W36" i="128"/>
  <c r="AW37" i="128"/>
  <c r="X32" i="129"/>
  <c r="AW33" i="129"/>
  <c r="X34" i="129"/>
  <c r="AW35" i="129"/>
  <c r="X36" i="129"/>
  <c r="Z37" i="129"/>
  <c r="AB35" i="126"/>
  <c r="AB37" i="126"/>
  <c r="X26" i="126"/>
  <c r="AW27" i="126"/>
  <c r="W37" i="126"/>
  <c r="W38" i="126"/>
  <c r="AA38" i="126"/>
  <c r="AW38" i="126"/>
  <c r="AW18" i="126"/>
  <c r="W7" i="125"/>
  <c r="AA21" i="126"/>
  <c r="X19" i="126"/>
  <c r="AA16" i="126"/>
  <c r="AB15" i="126"/>
  <c r="AW29" i="126"/>
  <c r="AB32" i="126"/>
  <c r="AB34" i="126"/>
  <c r="AB36" i="126"/>
  <c r="Y37" i="126"/>
  <c r="W29" i="126"/>
  <c r="W31" i="126"/>
  <c r="AA32" i="126"/>
  <c r="W33" i="126"/>
  <c r="AA34" i="126"/>
  <c r="Y35" i="126"/>
  <c r="Z36" i="126"/>
  <c r="AA37" i="126"/>
  <c r="AW7" i="126"/>
  <c r="AA27" i="125"/>
  <c r="AA25" i="125"/>
  <c r="AA23" i="125"/>
  <c r="AW8" i="126"/>
  <c r="AW9" i="126"/>
  <c r="W10" i="126"/>
  <c r="AW11" i="126"/>
  <c r="AW12" i="126"/>
  <c r="X13" i="126"/>
  <c r="AW15" i="126"/>
  <c r="AW16" i="126"/>
  <c r="X17" i="126"/>
  <c r="W21" i="126"/>
  <c r="AW7" i="125"/>
  <c r="X10" i="125"/>
  <c r="W11" i="125"/>
  <c r="AB19" i="125"/>
  <c r="AA21" i="125"/>
  <c r="W23" i="125"/>
  <c r="AW11" i="125"/>
  <c r="W6" i="126"/>
  <c r="AA29" i="125"/>
  <c r="W28" i="128"/>
  <c r="W7" i="128"/>
  <c r="W9" i="128"/>
  <c r="W11" i="128"/>
  <c r="W13" i="128"/>
  <c r="W15" i="128"/>
  <c r="W14" i="126"/>
  <c r="W16" i="126"/>
  <c r="W18" i="126"/>
  <c r="W8" i="126"/>
  <c r="X28" i="126"/>
  <c r="X22" i="129"/>
  <c r="X26" i="129"/>
  <c r="X30" i="129"/>
  <c r="X12" i="129"/>
  <c r="X28" i="129"/>
  <c r="AW21" i="125"/>
  <c r="AW23" i="125"/>
  <c r="AW9" i="125"/>
  <c r="AW19" i="125"/>
  <c r="AW25" i="125"/>
  <c r="AW27" i="125"/>
  <c r="AW29" i="125"/>
  <c r="W9" i="125"/>
  <c r="W17" i="125"/>
  <c r="AB20" i="129"/>
  <c r="AB18" i="129"/>
  <c r="AB16" i="129"/>
  <c r="AB14" i="129"/>
  <c r="AB12" i="129"/>
  <c r="AB10" i="129"/>
  <c r="AB8" i="129"/>
  <c r="AB6" i="129"/>
  <c r="AB31" i="128"/>
  <c r="AB29" i="128"/>
  <c r="AB27" i="128"/>
  <c r="AB25" i="128"/>
  <c r="AB23" i="128"/>
  <c r="AB21" i="128"/>
  <c r="Z19" i="128"/>
  <c r="Z17" i="128"/>
  <c r="AB6" i="128"/>
  <c r="AA31" i="128"/>
  <c r="AA29" i="128"/>
  <c r="AA27" i="128"/>
  <c r="AA25" i="128"/>
  <c r="AA23" i="128"/>
  <c r="AA21" i="128"/>
  <c r="AB19" i="128"/>
  <c r="AB17" i="128"/>
  <c r="AA6" i="128"/>
  <c r="W27" i="126"/>
  <c r="AB30" i="126"/>
  <c r="AB28" i="126"/>
  <c r="AB26" i="126"/>
  <c r="AB24" i="126"/>
  <c r="Z22" i="126"/>
  <c r="Z20" i="126"/>
  <c r="AB19" i="126"/>
  <c r="AB27" i="127"/>
  <c r="AB31" i="127"/>
  <c r="W30" i="127"/>
  <c r="W10" i="127"/>
  <c r="W14" i="127"/>
  <c r="AB17" i="127"/>
  <c r="AB19" i="127"/>
  <c r="AB21" i="127"/>
  <c r="W24" i="127"/>
  <c r="W26" i="127"/>
  <c r="W28" i="127"/>
  <c r="AA6" i="127"/>
  <c r="AA31" i="127"/>
  <c r="AA29" i="127"/>
  <c r="AA27" i="127"/>
  <c r="AA25" i="127"/>
  <c r="AA23" i="127"/>
  <c r="AA21" i="127"/>
  <c r="Z19" i="127"/>
  <c r="Z17" i="127"/>
  <c r="Y6" i="127"/>
  <c r="Z19" i="125"/>
  <c r="Z20" i="129"/>
  <c r="Z18" i="129"/>
  <c r="AA16" i="129"/>
  <c r="AA14" i="129"/>
  <c r="AA12" i="129"/>
  <c r="AA10" i="129"/>
  <c r="AA8" i="129"/>
  <c r="Z6" i="129"/>
  <c r="Z28" i="125"/>
  <c r="Z26" i="125"/>
  <c r="Z24" i="125"/>
  <c r="Z22" i="125"/>
  <c r="Z20" i="125"/>
  <c r="AB18" i="125"/>
  <c r="AB12" i="125"/>
  <c r="AA30" i="126"/>
  <c r="AA28" i="126"/>
  <c r="AA26" i="126"/>
  <c r="AA24" i="126"/>
  <c r="Z19" i="126"/>
  <c r="AA18" i="125"/>
  <c r="AA16" i="125"/>
  <c r="AA14" i="125"/>
  <c r="AA12" i="125"/>
  <c r="AA10" i="125"/>
  <c r="AA8" i="125"/>
  <c r="Z32" i="129"/>
  <c r="Y33" i="129"/>
  <c r="AB33" i="129"/>
  <c r="Z34" i="129"/>
  <c r="Y35" i="129"/>
  <c r="AB35" i="129"/>
  <c r="Z36" i="129"/>
  <c r="Y32" i="127"/>
  <c r="AB32" i="127"/>
  <c r="Z33" i="127"/>
  <c r="Y34" i="127"/>
  <c r="AB34" i="127"/>
  <c r="Z35" i="127"/>
  <c r="Y36" i="127"/>
  <c r="AB36" i="127"/>
  <c r="Y32" i="128"/>
  <c r="AB32" i="128"/>
  <c r="Z33" i="128"/>
  <c r="Y34" i="128"/>
  <c r="AB34" i="128"/>
  <c r="Z35" i="128"/>
  <c r="Y36" i="128"/>
  <c r="AB36" i="128"/>
  <c r="Y31" i="126"/>
  <c r="AB31" i="126"/>
  <c r="Z32" i="126"/>
  <c r="Y33" i="126"/>
  <c r="AB33" i="126"/>
  <c r="Z34" i="126"/>
  <c r="AA35" i="126"/>
  <c r="AW35" i="126"/>
  <c r="X36" i="126"/>
  <c r="AA36" i="126"/>
  <c r="AW37" i="126"/>
  <c r="Y31" i="125"/>
  <c r="Y33" i="125"/>
  <c r="X20" i="129"/>
  <c r="W23" i="129"/>
  <c r="W25" i="129"/>
  <c r="W27" i="129"/>
  <c r="W29" i="129"/>
  <c r="W31" i="129"/>
  <c r="W7" i="129"/>
  <c r="W9" i="129"/>
  <c r="W11" i="129"/>
  <c r="W13" i="129"/>
  <c r="W15" i="129"/>
  <c r="W17" i="129"/>
  <c r="X31" i="128"/>
  <c r="Y7" i="128"/>
  <c r="AB7" i="128"/>
  <c r="Z8" i="128"/>
  <c r="Y9" i="128"/>
  <c r="AB9" i="128"/>
  <c r="Z10" i="128"/>
  <c r="Y11" i="128"/>
  <c r="AB11" i="128"/>
  <c r="Z12" i="128"/>
  <c r="Y13" i="128"/>
  <c r="AB13" i="128"/>
  <c r="Z14" i="128"/>
  <c r="Y15" i="128"/>
  <c r="AB15" i="128"/>
  <c r="Z16" i="128"/>
  <c r="W20" i="128"/>
  <c r="W22" i="128"/>
  <c r="W24" i="128"/>
  <c r="W26" i="128"/>
  <c r="W20" i="127"/>
  <c r="X7" i="127"/>
  <c r="X9" i="127"/>
  <c r="X11" i="127"/>
  <c r="X13" i="127"/>
  <c r="X15" i="127"/>
  <c r="X16" i="127"/>
  <c r="X25" i="127"/>
  <c r="X27" i="127"/>
  <c r="X29" i="127"/>
  <c r="X31" i="127"/>
  <c r="Y6" i="126"/>
  <c r="AA8" i="126"/>
  <c r="AB9" i="126"/>
  <c r="AA12" i="126"/>
  <c r="Z7" i="126"/>
  <c r="Y8" i="126"/>
  <c r="AB8" i="126"/>
  <c r="Z9" i="126"/>
  <c r="Y10" i="126"/>
  <c r="AB10" i="126"/>
  <c r="Z11" i="126"/>
  <c r="Y12" i="126"/>
  <c r="AB12" i="126"/>
  <c r="Z13" i="126"/>
  <c r="Y14" i="126"/>
  <c r="AB14" i="126"/>
  <c r="Z15" i="126"/>
  <c r="Y16" i="126"/>
  <c r="AB16" i="126"/>
  <c r="Z17" i="126"/>
  <c r="Y18" i="126"/>
  <c r="AB18" i="126"/>
  <c r="AA19" i="126"/>
  <c r="X30" i="126"/>
  <c r="AB7" i="126"/>
  <c r="X11" i="126"/>
  <c r="AB11" i="126"/>
  <c r="W23" i="126"/>
  <c r="W25" i="126"/>
  <c r="AA9" i="125"/>
  <c r="AB10" i="125"/>
  <c r="AA11" i="125"/>
  <c r="AA15" i="125"/>
  <c r="AB16" i="125"/>
  <c r="Y7" i="125"/>
  <c r="AB7" i="125"/>
  <c r="Z8" i="125"/>
  <c r="Y9" i="125"/>
  <c r="AB9" i="125"/>
  <c r="Z10" i="125"/>
  <c r="Y11" i="125"/>
  <c r="AB11" i="125"/>
  <c r="Z12" i="125"/>
  <c r="Y13" i="125"/>
  <c r="AB13" i="125"/>
  <c r="Z14" i="125"/>
  <c r="Y15" i="125"/>
  <c r="AB15" i="125"/>
  <c r="Z16" i="125"/>
  <c r="Y17" i="125"/>
  <c r="AB17" i="125"/>
  <c r="Z18" i="125"/>
  <c r="AA7" i="125"/>
  <c r="AB8" i="125"/>
  <c r="AA13" i="125"/>
  <c r="AB14" i="125"/>
  <c r="W21" i="125"/>
  <c r="W25" i="125"/>
  <c r="W29" i="125"/>
  <c r="Y21" i="126"/>
  <c r="Y23" i="126"/>
  <c r="AB23" i="126"/>
  <c r="Z24" i="126"/>
  <c r="Y25" i="126"/>
  <c r="AB25" i="126"/>
  <c r="Z26" i="126"/>
  <c r="Y27" i="126"/>
  <c r="AB27" i="126"/>
  <c r="Z28" i="126"/>
  <c r="Y29" i="126"/>
  <c r="AB29" i="126"/>
  <c r="Z30" i="126"/>
  <c r="W19" i="125"/>
  <c r="Y19" i="125"/>
  <c r="AA19" i="125"/>
  <c r="Y21" i="125"/>
  <c r="Y23" i="125"/>
  <c r="Y25" i="125"/>
  <c r="Y27" i="125"/>
  <c r="Y29" i="125"/>
  <c r="AW6" i="125"/>
  <c r="W17" i="128"/>
  <c r="Y18" i="128"/>
  <c r="Y20" i="128"/>
  <c r="AB20" i="128"/>
  <c r="Z21" i="128"/>
  <c r="Y22" i="128"/>
  <c r="AB22" i="128"/>
  <c r="Z23" i="128"/>
  <c r="Y24" i="128"/>
  <c r="AB24" i="128"/>
  <c r="Z25" i="128"/>
  <c r="Y26" i="128"/>
  <c r="AB26" i="128"/>
  <c r="Z27" i="128"/>
  <c r="Y28" i="128"/>
  <c r="AB28" i="128"/>
  <c r="Z29" i="128"/>
  <c r="Y30" i="128"/>
  <c r="AB30" i="128"/>
  <c r="Z31" i="128"/>
  <c r="Y31" i="129"/>
  <c r="AB31" i="129"/>
  <c r="Z30" i="129"/>
  <c r="Y29" i="129"/>
  <c r="AB29" i="129"/>
  <c r="Z28" i="129"/>
  <c r="Y27" i="129"/>
  <c r="AB27" i="129"/>
  <c r="Z26" i="129"/>
  <c r="Y25" i="129"/>
  <c r="AB25" i="129"/>
  <c r="Z24" i="129"/>
  <c r="Y23" i="129"/>
  <c r="AB23" i="129"/>
  <c r="Z22" i="129"/>
  <c r="Y17" i="129"/>
  <c r="AB17" i="129"/>
  <c r="Z16" i="129"/>
  <c r="Y15" i="129"/>
  <c r="AB15" i="129"/>
  <c r="Z14" i="129"/>
  <c r="Y13" i="129"/>
  <c r="AB13" i="129"/>
  <c r="Z12" i="129"/>
  <c r="Y11" i="129"/>
  <c r="AB11" i="129"/>
  <c r="Z10" i="129"/>
  <c r="Y9" i="129"/>
  <c r="AB9" i="129"/>
  <c r="Z8" i="129"/>
  <c r="Y7" i="129"/>
  <c r="AB7" i="129"/>
  <c r="Z31" i="127"/>
  <c r="Y30" i="127"/>
  <c r="AB30" i="127"/>
  <c r="Z29" i="127"/>
  <c r="Y28" i="127"/>
  <c r="AB28" i="127"/>
  <c r="Z27" i="127"/>
  <c r="Y26" i="127"/>
  <c r="AB26" i="127"/>
  <c r="Z25" i="127"/>
  <c r="Y24" i="127"/>
  <c r="AB24" i="127"/>
  <c r="Z23" i="127"/>
  <c r="Y22" i="127"/>
  <c r="AB22" i="127"/>
  <c r="Z21" i="127"/>
  <c r="Y20" i="127"/>
  <c r="AB20" i="127"/>
  <c r="Y18" i="127"/>
  <c r="Y16" i="127"/>
  <c r="AB16" i="127"/>
  <c r="Z15" i="127"/>
  <c r="Y14" i="127"/>
  <c r="AB14" i="127"/>
  <c r="Z13" i="127"/>
  <c r="Y12" i="127"/>
  <c r="AB12" i="127"/>
  <c r="Z11" i="127"/>
  <c r="Y10" i="127"/>
  <c r="AB10" i="127"/>
  <c r="Z9" i="127"/>
  <c r="Y8" i="127"/>
  <c r="AB8" i="127"/>
  <c r="Z7" i="127"/>
  <c r="X6" i="129"/>
  <c r="X6" i="128"/>
  <c r="W6" i="127"/>
  <c r="X6" i="125"/>
  <c r="Z6" i="128"/>
  <c r="AB6" i="127"/>
  <c r="AB6" i="126"/>
  <c r="AB6" i="125"/>
  <c r="Z6" i="125"/>
  <c r="AG45" i="129"/>
  <c r="AG41" i="129"/>
  <c r="AG39" i="129"/>
  <c r="AG44" i="129"/>
  <c r="AG43" i="129"/>
  <c r="AG42" i="129"/>
  <c r="AG40" i="129"/>
  <c r="AG38" i="129"/>
  <c r="AI45" i="129"/>
  <c r="AI41" i="129"/>
  <c r="AI39" i="129"/>
  <c r="AI44" i="129"/>
  <c r="AI43" i="129"/>
  <c r="AI42" i="129"/>
  <c r="AI40" i="129"/>
  <c r="AI38" i="129"/>
  <c r="AK45" i="129"/>
  <c r="AK41" i="129"/>
  <c r="AK39" i="129"/>
  <c r="AK44" i="129"/>
  <c r="AK43" i="129"/>
  <c r="AK42" i="129"/>
  <c r="AK40" i="129"/>
  <c r="AK38" i="129"/>
  <c r="AM45" i="129"/>
  <c r="AM41" i="129"/>
  <c r="AM39" i="129"/>
  <c r="AM44" i="129"/>
  <c r="AM43" i="129"/>
  <c r="AM42" i="129"/>
  <c r="AM40" i="129"/>
  <c r="AM38" i="129"/>
  <c r="AO45" i="129"/>
  <c r="AO41" i="129"/>
  <c r="AO39" i="129"/>
  <c r="AO44" i="129"/>
  <c r="AO43" i="129"/>
  <c r="AO42" i="129"/>
  <c r="AO40" i="129"/>
  <c r="AO38" i="129"/>
  <c r="AQ45" i="129"/>
  <c r="AQ41" i="129"/>
  <c r="AQ39" i="129"/>
  <c r="AQ44" i="129"/>
  <c r="AQ43" i="129"/>
  <c r="AQ42" i="129"/>
  <c r="AQ40" i="129"/>
  <c r="AQ38" i="129"/>
  <c r="AS45" i="129"/>
  <c r="AS41" i="129"/>
  <c r="AS39" i="129"/>
  <c r="AS44" i="129"/>
  <c r="AS43" i="129"/>
  <c r="AS42" i="129"/>
  <c r="AS40" i="129"/>
  <c r="AS38" i="129"/>
  <c r="AU45" i="129"/>
  <c r="AU41" i="129"/>
  <c r="AU39" i="129"/>
  <c r="AU44" i="129"/>
  <c r="AU43" i="129"/>
  <c r="AU42" i="129"/>
  <c r="AU40" i="129"/>
  <c r="AU38" i="129"/>
  <c r="AB19" i="129"/>
  <c r="Z19" i="129"/>
  <c r="X19" i="129"/>
  <c r="AB21" i="129"/>
  <c r="Z21" i="129"/>
  <c r="X21" i="129"/>
  <c r="AW6" i="129"/>
  <c r="AE45" i="129"/>
  <c r="AE41" i="129"/>
  <c r="AE44" i="129"/>
  <c r="AE43" i="129"/>
  <c r="AE42" i="129"/>
  <c r="AE40" i="129"/>
  <c r="AH44" i="129"/>
  <c r="AH43" i="129"/>
  <c r="AH42" i="129"/>
  <c r="AH40" i="129"/>
  <c r="AH38" i="129"/>
  <c r="AH45" i="129"/>
  <c r="AH41" i="129"/>
  <c r="AH39" i="129"/>
  <c r="AJ44" i="129"/>
  <c r="AJ43" i="129"/>
  <c r="AJ42" i="129"/>
  <c r="AJ40" i="129"/>
  <c r="AJ38" i="129"/>
  <c r="AJ45" i="129"/>
  <c r="AJ41" i="129"/>
  <c r="AJ39" i="129"/>
  <c r="AL44" i="129"/>
  <c r="AL43" i="129"/>
  <c r="AL42" i="129"/>
  <c r="AL40" i="129"/>
  <c r="AL38" i="129"/>
  <c r="AL45" i="129"/>
  <c r="AL41" i="129"/>
  <c r="AL39" i="129"/>
  <c r="AN44" i="129"/>
  <c r="AN43" i="129"/>
  <c r="AN42" i="129"/>
  <c r="AN40" i="129"/>
  <c r="AN38" i="129"/>
  <c r="AN45" i="129"/>
  <c r="AN41" i="129"/>
  <c r="AN39" i="129"/>
  <c r="AP44" i="129"/>
  <c r="AP43" i="129"/>
  <c r="AP42" i="129"/>
  <c r="AP40" i="129"/>
  <c r="AP38" i="129"/>
  <c r="AP45" i="129"/>
  <c r="AP41" i="129"/>
  <c r="AP39" i="129"/>
  <c r="AR44" i="129"/>
  <c r="AR43" i="129"/>
  <c r="AR42" i="129"/>
  <c r="AR40" i="129"/>
  <c r="AR38" i="129"/>
  <c r="AR45" i="129"/>
  <c r="AR41" i="129"/>
  <c r="AR39" i="129"/>
  <c r="AT44" i="129"/>
  <c r="AT43" i="129"/>
  <c r="AT42" i="129"/>
  <c r="AT40" i="129"/>
  <c r="AT38" i="129"/>
  <c r="AT45" i="129"/>
  <c r="AT41" i="129"/>
  <c r="AT39" i="129"/>
  <c r="AV44" i="129"/>
  <c r="AV43" i="129"/>
  <c r="AV42" i="129"/>
  <c r="AV38" i="129"/>
  <c r="AV45" i="129"/>
  <c r="AV41" i="129"/>
  <c r="AA18" i="129"/>
  <c r="Y18" i="129"/>
  <c r="AA20" i="129"/>
  <c r="Y20" i="129"/>
  <c r="W20" i="129"/>
  <c r="W6" i="129"/>
  <c r="Y6" i="129"/>
  <c r="AA6" i="129"/>
  <c r="X7" i="129"/>
  <c r="Z7" i="129"/>
  <c r="W8" i="129"/>
  <c r="Y8" i="129"/>
  <c r="X9" i="129"/>
  <c r="Z9" i="129"/>
  <c r="W10" i="129"/>
  <c r="Y10" i="129"/>
  <c r="X11" i="129"/>
  <c r="Z11" i="129"/>
  <c r="W12" i="129"/>
  <c r="Y12" i="129"/>
  <c r="X13" i="129"/>
  <c r="Z13" i="129"/>
  <c r="W14" i="129"/>
  <c r="Y14" i="129"/>
  <c r="X15" i="129"/>
  <c r="Z15" i="129"/>
  <c r="W16" i="129"/>
  <c r="Y16" i="129"/>
  <c r="X17" i="129"/>
  <c r="Z17" i="129"/>
  <c r="Y19" i="129"/>
  <c r="Y21" i="129"/>
  <c r="W22" i="129"/>
  <c r="Y22" i="129"/>
  <c r="AA22" i="129"/>
  <c r="X23" i="129"/>
  <c r="Z23" i="129"/>
  <c r="W24" i="129"/>
  <c r="Y24" i="129"/>
  <c r="AA24" i="129"/>
  <c r="X25" i="129"/>
  <c r="Z25" i="129"/>
  <c r="W26" i="129"/>
  <c r="Y26" i="129"/>
  <c r="AA26" i="129"/>
  <c r="X27" i="129"/>
  <c r="Z27" i="129"/>
  <c r="W28" i="129"/>
  <c r="Y28" i="129"/>
  <c r="AA28" i="129"/>
  <c r="X29" i="129"/>
  <c r="Z29" i="129"/>
  <c r="W30" i="129"/>
  <c r="Y30" i="129"/>
  <c r="AA30" i="129"/>
  <c r="X31" i="129"/>
  <c r="Z31" i="129"/>
  <c r="W32" i="129"/>
  <c r="Y32" i="129"/>
  <c r="AA32" i="129"/>
  <c r="AC32" i="129" s="1"/>
  <c r="V32" i="129" s="1"/>
  <c r="X33" i="129"/>
  <c r="Z33" i="129"/>
  <c r="W34" i="129"/>
  <c r="Y34" i="129"/>
  <c r="AA34" i="129"/>
  <c r="X35" i="129"/>
  <c r="Z35" i="129"/>
  <c r="W36" i="129"/>
  <c r="Y36" i="129"/>
  <c r="AA36" i="129"/>
  <c r="W37" i="129"/>
  <c r="Y37" i="129"/>
  <c r="AD37" i="129" s="1"/>
  <c r="AA37" i="129"/>
  <c r="AE45" i="128"/>
  <c r="AE41" i="128"/>
  <c r="AE44" i="128"/>
  <c r="AE43" i="128"/>
  <c r="AE42" i="128"/>
  <c r="AE40" i="128"/>
  <c r="AH44" i="128"/>
  <c r="AH43" i="128"/>
  <c r="AH42" i="128"/>
  <c r="AH40" i="128"/>
  <c r="AH38" i="128"/>
  <c r="AH45" i="128"/>
  <c r="AH41" i="128"/>
  <c r="AH39" i="128"/>
  <c r="AJ44" i="128"/>
  <c r="AJ43" i="128"/>
  <c r="AJ42" i="128"/>
  <c r="AJ40" i="128"/>
  <c r="AJ38" i="128"/>
  <c r="AJ45" i="128"/>
  <c r="AJ41" i="128"/>
  <c r="AJ39" i="128"/>
  <c r="AL44" i="128"/>
  <c r="AL43" i="128"/>
  <c r="AL42" i="128"/>
  <c r="AL40" i="128"/>
  <c r="AL38" i="128"/>
  <c r="AL45" i="128"/>
  <c r="AL41" i="128"/>
  <c r="AL39" i="128"/>
  <c r="AN44" i="128"/>
  <c r="AN43" i="128"/>
  <c r="AN42" i="128"/>
  <c r="AN40" i="128"/>
  <c r="AN38" i="128"/>
  <c r="AN45" i="128"/>
  <c r="AN41" i="128"/>
  <c r="AN39" i="128"/>
  <c r="AP44" i="128"/>
  <c r="AP43" i="128"/>
  <c r="AP42" i="128"/>
  <c r="AP40" i="128"/>
  <c r="AP38" i="128"/>
  <c r="AP45" i="128"/>
  <c r="AP41" i="128"/>
  <c r="AP39" i="128"/>
  <c r="AR44" i="128"/>
  <c r="AR43" i="128"/>
  <c r="AR42" i="128"/>
  <c r="AR40" i="128"/>
  <c r="AR38" i="128"/>
  <c r="AR45" i="128"/>
  <c r="AR41" i="128"/>
  <c r="AR39" i="128"/>
  <c r="AT44" i="128"/>
  <c r="AT43" i="128"/>
  <c r="AT42" i="128"/>
  <c r="AT40" i="128"/>
  <c r="AT38" i="128"/>
  <c r="AT45" i="128"/>
  <c r="AT41" i="128"/>
  <c r="AT39" i="128"/>
  <c r="AV44" i="128"/>
  <c r="AV43" i="128"/>
  <c r="AV42" i="128"/>
  <c r="AV40" i="128"/>
  <c r="AV38" i="128"/>
  <c r="AV45" i="128"/>
  <c r="AV41" i="128"/>
  <c r="AV39" i="128"/>
  <c r="AB18" i="128"/>
  <c r="Z18" i="128"/>
  <c r="X18" i="128"/>
  <c r="W6" i="128"/>
  <c r="Y6" i="128"/>
  <c r="X7" i="128"/>
  <c r="Z7" i="128"/>
  <c r="W8" i="128"/>
  <c r="Y8" i="128"/>
  <c r="AA8" i="128"/>
  <c r="X9" i="128"/>
  <c r="Z9" i="128"/>
  <c r="W10" i="128"/>
  <c r="Y10" i="128"/>
  <c r="AA10" i="128"/>
  <c r="X11" i="128"/>
  <c r="Z11" i="128"/>
  <c r="W12" i="128"/>
  <c r="Y12" i="128"/>
  <c r="AA12" i="128"/>
  <c r="X13" i="128"/>
  <c r="Z13" i="128"/>
  <c r="W14" i="128"/>
  <c r="Y14" i="128"/>
  <c r="AA14" i="128"/>
  <c r="X15" i="128"/>
  <c r="Z15" i="128"/>
  <c r="W16" i="128"/>
  <c r="Y16" i="128"/>
  <c r="AA16" i="128"/>
  <c r="X17" i="128"/>
  <c r="X19" i="128"/>
  <c r="AG45" i="128"/>
  <c r="AG41" i="128"/>
  <c r="AG39" i="128"/>
  <c r="AG44" i="128"/>
  <c r="AG43" i="128"/>
  <c r="AG42" i="128"/>
  <c r="AG40" i="128"/>
  <c r="AG38" i="128"/>
  <c r="AI45" i="128"/>
  <c r="AI41" i="128"/>
  <c r="AI39" i="128"/>
  <c r="AI44" i="128"/>
  <c r="AI43" i="128"/>
  <c r="AI42" i="128"/>
  <c r="AI40" i="128"/>
  <c r="AI38" i="128"/>
  <c r="AK45" i="128"/>
  <c r="AK41" i="128"/>
  <c r="AK39" i="128"/>
  <c r="AK44" i="128"/>
  <c r="AK43" i="128"/>
  <c r="AK42" i="128"/>
  <c r="AK40" i="128"/>
  <c r="AK38" i="128"/>
  <c r="AM45" i="128"/>
  <c r="AM41" i="128"/>
  <c r="AM39" i="128"/>
  <c r="AM44" i="128"/>
  <c r="AM43" i="128"/>
  <c r="AM42" i="128"/>
  <c r="AM40" i="128"/>
  <c r="AM38" i="128"/>
  <c r="AO45" i="128"/>
  <c r="AO41" i="128"/>
  <c r="AO39" i="128"/>
  <c r="AO44" i="128"/>
  <c r="AO43" i="128"/>
  <c r="AO42" i="128"/>
  <c r="AO40" i="128"/>
  <c r="AO38" i="128"/>
  <c r="AQ45" i="128"/>
  <c r="AQ41" i="128"/>
  <c r="AQ39" i="128"/>
  <c r="AQ44" i="128"/>
  <c r="AQ43" i="128"/>
  <c r="AQ42" i="128"/>
  <c r="AQ40" i="128"/>
  <c r="AQ38" i="128"/>
  <c r="AS45" i="128"/>
  <c r="AS41" i="128"/>
  <c r="AS39" i="128"/>
  <c r="AS44" i="128"/>
  <c r="AS43" i="128"/>
  <c r="AS42" i="128"/>
  <c r="AS40" i="128"/>
  <c r="AS38" i="128"/>
  <c r="AU45" i="128"/>
  <c r="AU41" i="128"/>
  <c r="AU39" i="128"/>
  <c r="AU44" i="128"/>
  <c r="AU43" i="128"/>
  <c r="AU42" i="128"/>
  <c r="AU40" i="128"/>
  <c r="AU38" i="128"/>
  <c r="AA17" i="128"/>
  <c r="Y17" i="128"/>
  <c r="AA19" i="128"/>
  <c r="Y19" i="128"/>
  <c r="W19" i="128"/>
  <c r="AW6" i="128"/>
  <c r="AW33" i="128"/>
  <c r="AW35" i="128"/>
  <c r="X20" i="128"/>
  <c r="Z20" i="128"/>
  <c r="W21" i="128"/>
  <c r="Y21" i="128"/>
  <c r="X22" i="128"/>
  <c r="Z22" i="128"/>
  <c r="W23" i="128"/>
  <c r="Y23" i="128"/>
  <c r="X24" i="128"/>
  <c r="Z24" i="128"/>
  <c r="W25" i="128"/>
  <c r="Y25" i="128"/>
  <c r="X26" i="128"/>
  <c r="Z26" i="128"/>
  <c r="W27" i="128"/>
  <c r="Y27" i="128"/>
  <c r="X28" i="128"/>
  <c r="Z28" i="128"/>
  <c r="W29" i="128"/>
  <c r="Y29" i="128"/>
  <c r="X30" i="128"/>
  <c r="Z30" i="128"/>
  <c r="W31" i="128"/>
  <c r="Y31" i="128"/>
  <c r="X32" i="128"/>
  <c r="Z32" i="128"/>
  <c r="W33" i="128"/>
  <c r="Y33" i="128"/>
  <c r="X34" i="128"/>
  <c r="Z34" i="128"/>
  <c r="W35" i="128"/>
  <c r="Y35" i="128"/>
  <c r="X36" i="128"/>
  <c r="Z36" i="128"/>
  <c r="AG45" i="127"/>
  <c r="AG41" i="127"/>
  <c r="AG39" i="127"/>
  <c r="AG44" i="127"/>
  <c r="AG43" i="127"/>
  <c r="AG42" i="127"/>
  <c r="AG40" i="127"/>
  <c r="AG38" i="127"/>
  <c r="AI45" i="127"/>
  <c r="AI41" i="127"/>
  <c r="AI39" i="127"/>
  <c r="AI44" i="127"/>
  <c r="AI43" i="127"/>
  <c r="AI42" i="127"/>
  <c r="AI40" i="127"/>
  <c r="AI38" i="127"/>
  <c r="AK45" i="127"/>
  <c r="AK41" i="127"/>
  <c r="AK39" i="127"/>
  <c r="AK44" i="127"/>
  <c r="AK43" i="127"/>
  <c r="AK42" i="127"/>
  <c r="AK40" i="127"/>
  <c r="AK38" i="127"/>
  <c r="AM45" i="127"/>
  <c r="AM41" i="127"/>
  <c r="AM39" i="127"/>
  <c r="AM44" i="127"/>
  <c r="AM43" i="127"/>
  <c r="AM42" i="127"/>
  <c r="AM40" i="127"/>
  <c r="AM38" i="127"/>
  <c r="AO45" i="127"/>
  <c r="AO41" i="127"/>
  <c r="AO39" i="127"/>
  <c r="AO44" i="127"/>
  <c r="AO43" i="127"/>
  <c r="AO42" i="127"/>
  <c r="AO40" i="127"/>
  <c r="AO38" i="127"/>
  <c r="AQ45" i="127"/>
  <c r="AQ41" i="127"/>
  <c r="AQ39" i="127"/>
  <c r="AQ44" i="127"/>
  <c r="AQ43" i="127"/>
  <c r="AQ42" i="127"/>
  <c r="AQ40" i="127"/>
  <c r="AQ38" i="127"/>
  <c r="AS45" i="127"/>
  <c r="AS41" i="127"/>
  <c r="AS39" i="127"/>
  <c r="AS44" i="127"/>
  <c r="AS43" i="127"/>
  <c r="AS42" i="127"/>
  <c r="AS40" i="127"/>
  <c r="AS38" i="127"/>
  <c r="AU45" i="127"/>
  <c r="AU41" i="127"/>
  <c r="AU39" i="127"/>
  <c r="AU44" i="127"/>
  <c r="AU43" i="127"/>
  <c r="AU42" i="127"/>
  <c r="AU40" i="127"/>
  <c r="AU38" i="127"/>
  <c r="AA17" i="127"/>
  <c r="Y17" i="127"/>
  <c r="AA19" i="127"/>
  <c r="Y19" i="127"/>
  <c r="W19" i="127"/>
  <c r="X6" i="127"/>
  <c r="Z6" i="127"/>
  <c r="AW6" i="127"/>
  <c r="W7" i="127"/>
  <c r="Y7" i="127"/>
  <c r="AA7" i="127"/>
  <c r="X8" i="127"/>
  <c r="Z8" i="127"/>
  <c r="W9" i="127"/>
  <c r="Y9" i="127"/>
  <c r="AA9" i="127"/>
  <c r="X10" i="127"/>
  <c r="Z10" i="127"/>
  <c r="W11" i="127"/>
  <c r="Y11" i="127"/>
  <c r="AA11" i="127"/>
  <c r="X12" i="127"/>
  <c r="Z12" i="127"/>
  <c r="W13" i="127"/>
  <c r="Y13" i="127"/>
  <c r="AA13" i="127"/>
  <c r="X14" i="127"/>
  <c r="Z14" i="127"/>
  <c r="W15" i="127"/>
  <c r="Y15" i="127"/>
  <c r="AA15" i="127"/>
  <c r="Z16" i="127"/>
  <c r="AE45" i="127"/>
  <c r="AE41" i="127"/>
  <c r="AE44" i="127"/>
  <c r="AE43" i="127"/>
  <c r="AE42" i="127"/>
  <c r="AE40" i="127"/>
  <c r="AH44" i="127"/>
  <c r="AH43" i="127"/>
  <c r="AH42" i="127"/>
  <c r="AH40" i="127"/>
  <c r="AH38" i="127"/>
  <c r="AH45" i="127"/>
  <c r="AH41" i="127"/>
  <c r="AH39" i="127"/>
  <c r="AJ44" i="127"/>
  <c r="AJ43" i="127"/>
  <c r="AJ42" i="127"/>
  <c r="AJ40" i="127"/>
  <c r="AJ38" i="127"/>
  <c r="AJ45" i="127"/>
  <c r="AJ41" i="127"/>
  <c r="AJ39" i="127"/>
  <c r="AL44" i="127"/>
  <c r="AL43" i="127"/>
  <c r="AL42" i="127"/>
  <c r="AL40" i="127"/>
  <c r="AL38" i="127"/>
  <c r="AL45" i="127"/>
  <c r="AL41" i="127"/>
  <c r="AL39" i="127"/>
  <c r="AN44" i="127"/>
  <c r="AN43" i="127"/>
  <c r="AN42" i="127"/>
  <c r="AN40" i="127"/>
  <c r="AN38" i="127"/>
  <c r="AN45" i="127"/>
  <c r="AN41" i="127"/>
  <c r="AN39" i="127"/>
  <c r="AP44" i="127"/>
  <c r="AP43" i="127"/>
  <c r="AP42" i="127"/>
  <c r="AP40" i="127"/>
  <c r="AP38" i="127"/>
  <c r="AP45" i="127"/>
  <c r="AP41" i="127"/>
  <c r="AP39" i="127"/>
  <c r="AR44" i="127"/>
  <c r="AR43" i="127"/>
  <c r="AR42" i="127"/>
  <c r="AR40" i="127"/>
  <c r="AR38" i="127"/>
  <c r="AR45" i="127"/>
  <c r="AR41" i="127"/>
  <c r="AR39" i="127"/>
  <c r="AT44" i="127"/>
  <c r="AT43" i="127"/>
  <c r="AT42" i="127"/>
  <c r="AT40" i="127"/>
  <c r="AT38" i="127"/>
  <c r="AT45" i="127"/>
  <c r="AT41" i="127"/>
  <c r="AT39" i="127"/>
  <c r="AV44" i="127"/>
  <c r="AV43" i="127"/>
  <c r="AV42" i="127"/>
  <c r="AV40" i="127"/>
  <c r="AV38" i="127"/>
  <c r="AV45" i="127"/>
  <c r="AV41" i="127"/>
  <c r="AV39" i="127"/>
  <c r="AB18" i="127"/>
  <c r="Z18" i="127"/>
  <c r="X18" i="127"/>
  <c r="AW33" i="127"/>
  <c r="AW35" i="127"/>
  <c r="X20" i="127"/>
  <c r="Z20" i="127"/>
  <c r="W21" i="127"/>
  <c r="Y21" i="127"/>
  <c r="X22" i="127"/>
  <c r="Z22" i="127"/>
  <c r="W23" i="127"/>
  <c r="Y23" i="127"/>
  <c r="X24" i="127"/>
  <c r="Z24" i="127"/>
  <c r="W25" i="127"/>
  <c r="Y25" i="127"/>
  <c r="X26" i="127"/>
  <c r="Z26" i="127"/>
  <c r="W27" i="127"/>
  <c r="Y27" i="127"/>
  <c r="X28" i="127"/>
  <c r="Z28" i="127"/>
  <c r="W29" i="127"/>
  <c r="Y29" i="127"/>
  <c r="X30" i="127"/>
  <c r="Z30" i="127"/>
  <c r="W31" i="127"/>
  <c r="Y31" i="127"/>
  <c r="X32" i="127"/>
  <c r="Z32" i="127"/>
  <c r="W33" i="127"/>
  <c r="Y33" i="127"/>
  <c r="X34" i="127"/>
  <c r="Z34" i="127"/>
  <c r="W35" i="127"/>
  <c r="Y35" i="127"/>
  <c r="X36" i="127"/>
  <c r="Z36" i="127"/>
  <c r="AJ39" i="126"/>
  <c r="AJ46" i="126"/>
  <c r="AJ45" i="126"/>
  <c r="AJ44" i="126"/>
  <c r="AJ43" i="126"/>
  <c r="AJ42" i="126"/>
  <c r="AJ41" i="126"/>
  <c r="AJ40" i="126"/>
  <c r="AG46" i="126"/>
  <c r="AG45" i="126"/>
  <c r="AG44" i="126"/>
  <c r="AG43" i="126"/>
  <c r="AG42" i="126"/>
  <c r="AG41" i="126"/>
  <c r="AG40" i="126"/>
  <c r="AG39" i="126"/>
  <c r="AI46" i="126"/>
  <c r="AI45" i="126"/>
  <c r="AI44" i="126"/>
  <c r="AI43" i="126"/>
  <c r="AI42" i="126"/>
  <c r="AI41" i="126"/>
  <c r="AI40" i="126"/>
  <c r="AI39" i="126"/>
  <c r="AK46" i="126"/>
  <c r="AK45" i="126"/>
  <c r="AK44" i="126"/>
  <c r="AK43" i="126"/>
  <c r="AK42" i="126"/>
  <c r="AK41" i="126"/>
  <c r="AK40" i="126"/>
  <c r="AK39" i="126"/>
  <c r="AM46" i="126"/>
  <c r="AM45" i="126"/>
  <c r="AM44" i="126"/>
  <c r="AM43" i="126"/>
  <c r="AM42" i="126"/>
  <c r="AM41" i="126"/>
  <c r="AM40" i="126"/>
  <c r="AM39" i="126"/>
  <c r="AO46" i="126"/>
  <c r="AO45" i="126"/>
  <c r="AO44" i="126"/>
  <c r="AO43" i="126"/>
  <c r="AO42" i="126"/>
  <c r="AO41" i="126"/>
  <c r="AO40" i="126"/>
  <c r="AO39" i="126"/>
  <c r="AQ46" i="126"/>
  <c r="AQ45" i="126"/>
  <c r="AQ44" i="126"/>
  <c r="AQ43" i="126"/>
  <c r="AQ42" i="126"/>
  <c r="AQ41" i="126"/>
  <c r="AQ40" i="126"/>
  <c r="AQ39" i="126"/>
  <c r="AS46" i="126"/>
  <c r="AS45" i="126"/>
  <c r="AS44" i="126"/>
  <c r="AS43" i="126"/>
  <c r="AS42" i="126"/>
  <c r="AS41" i="126"/>
  <c r="AS40" i="126"/>
  <c r="AS39" i="126"/>
  <c r="AU46" i="126"/>
  <c r="AU45" i="126"/>
  <c r="AU44" i="126"/>
  <c r="AU43" i="126"/>
  <c r="AU42" i="126"/>
  <c r="AU41" i="126"/>
  <c r="AU40" i="126"/>
  <c r="AU39" i="126"/>
  <c r="AA20" i="126"/>
  <c r="Y20" i="126"/>
  <c r="W20" i="126"/>
  <c r="AA22" i="126"/>
  <c r="Y22" i="126"/>
  <c r="W22" i="126"/>
  <c r="X6" i="126"/>
  <c r="Z6" i="126"/>
  <c r="AW6" i="126"/>
  <c r="W7" i="126"/>
  <c r="Y7" i="126"/>
  <c r="AA7" i="126"/>
  <c r="X8" i="126"/>
  <c r="Z8" i="126"/>
  <c r="W9" i="126"/>
  <c r="Y9" i="126"/>
  <c r="AA9" i="126"/>
  <c r="X10" i="126"/>
  <c r="Z10" i="126"/>
  <c r="W11" i="126"/>
  <c r="Y11" i="126"/>
  <c r="AA11" i="126"/>
  <c r="X12" i="126"/>
  <c r="Z12" i="126"/>
  <c r="W13" i="126"/>
  <c r="Y13" i="126"/>
  <c r="AA13" i="126"/>
  <c r="X14" i="126"/>
  <c r="Z14" i="126"/>
  <c r="W15" i="126"/>
  <c r="Y15" i="126"/>
  <c r="AA15" i="126"/>
  <c r="X16" i="126"/>
  <c r="Z16" i="126"/>
  <c r="W17" i="126"/>
  <c r="Y17" i="126"/>
  <c r="AA17" i="126"/>
  <c r="X18" i="126"/>
  <c r="Z18" i="126"/>
  <c r="W19" i="126"/>
  <c r="Y19" i="126"/>
  <c r="AW19" i="126"/>
  <c r="AW20" i="126"/>
  <c r="AW21" i="126"/>
  <c r="AW22" i="126"/>
  <c r="AE46" i="126"/>
  <c r="AE45" i="126"/>
  <c r="AE44" i="126"/>
  <c r="AE43" i="126"/>
  <c r="AE42" i="126"/>
  <c r="AE41" i="126"/>
  <c r="AH39" i="126"/>
  <c r="AH46" i="126"/>
  <c r="AH45" i="126"/>
  <c r="AH44" i="126"/>
  <c r="AH43" i="126"/>
  <c r="AH42" i="126"/>
  <c r="AH41" i="126"/>
  <c r="AH40" i="126"/>
  <c r="AL39" i="126"/>
  <c r="AL46" i="126"/>
  <c r="AL45" i="126"/>
  <c r="AL44" i="126"/>
  <c r="AL43" i="126"/>
  <c r="AL42" i="126"/>
  <c r="AL41" i="126"/>
  <c r="AL40" i="126"/>
  <c r="AN39" i="126"/>
  <c r="AN46" i="126"/>
  <c r="AN45" i="126"/>
  <c r="AN44" i="126"/>
  <c r="AN43" i="126"/>
  <c r="AN42" i="126"/>
  <c r="AN41" i="126"/>
  <c r="AN40" i="126"/>
  <c r="AP39" i="126"/>
  <c r="AP46" i="126"/>
  <c r="AP45" i="126"/>
  <c r="AP44" i="126"/>
  <c r="AP43" i="126"/>
  <c r="AP42" i="126"/>
  <c r="AP41" i="126"/>
  <c r="AP40" i="126"/>
  <c r="AR39" i="126"/>
  <c r="AR46" i="126"/>
  <c r="AR45" i="126"/>
  <c r="AR44" i="126"/>
  <c r="AR43" i="126"/>
  <c r="AR42" i="126"/>
  <c r="AR41" i="126"/>
  <c r="AR40" i="126"/>
  <c r="AT39" i="126"/>
  <c r="AT46" i="126"/>
  <c r="AT45" i="126"/>
  <c r="AT44" i="126"/>
  <c r="AT43" i="126"/>
  <c r="AT42" i="126"/>
  <c r="AT41" i="126"/>
  <c r="AT40" i="126"/>
  <c r="AV39" i="126"/>
  <c r="AB21" i="126"/>
  <c r="Z21" i="126"/>
  <c r="X21" i="126"/>
  <c r="AA6" i="126"/>
  <c r="X20" i="126"/>
  <c r="AB20" i="126"/>
  <c r="X22" i="126"/>
  <c r="AB22" i="126"/>
  <c r="AW24" i="126"/>
  <c r="AW26" i="126"/>
  <c r="AW28" i="126"/>
  <c r="AW30" i="126"/>
  <c r="AW32" i="126"/>
  <c r="AW34" i="126"/>
  <c r="AW36" i="126"/>
  <c r="X23" i="126"/>
  <c r="Z23" i="126"/>
  <c r="W24" i="126"/>
  <c r="Y24" i="126"/>
  <c r="X25" i="126"/>
  <c r="Z25" i="126"/>
  <c r="W26" i="126"/>
  <c r="Y26" i="126"/>
  <c r="X27" i="126"/>
  <c r="Z27" i="126"/>
  <c r="W28" i="126"/>
  <c r="Y28" i="126"/>
  <c r="X29" i="126"/>
  <c r="Z29" i="126"/>
  <c r="W30" i="126"/>
  <c r="Y30" i="126"/>
  <c r="X31" i="126"/>
  <c r="Z31" i="126"/>
  <c r="W32" i="126"/>
  <c r="Y32" i="126"/>
  <c r="X33" i="126"/>
  <c r="Z33" i="126"/>
  <c r="W34" i="126"/>
  <c r="Y34" i="126"/>
  <c r="Z35" i="126"/>
  <c r="AC35" i="126" s="1"/>
  <c r="V35" i="126" s="1"/>
  <c r="W36" i="126"/>
  <c r="Y36" i="126"/>
  <c r="X37" i="126"/>
  <c r="Z37" i="126"/>
  <c r="X38" i="126"/>
  <c r="Z38" i="126"/>
  <c r="AI46" i="125"/>
  <c r="AI45" i="125"/>
  <c r="AI44" i="125"/>
  <c r="AI43" i="125"/>
  <c r="AI42" i="125"/>
  <c r="AI41" i="125"/>
  <c r="AI40" i="125"/>
  <c r="AI39" i="125"/>
  <c r="AM46" i="125"/>
  <c r="AM45" i="125"/>
  <c r="AM44" i="125"/>
  <c r="AM43" i="125"/>
  <c r="AM42" i="125"/>
  <c r="AM41" i="125"/>
  <c r="AM40" i="125"/>
  <c r="AM39" i="125"/>
  <c r="AQ46" i="125"/>
  <c r="AQ45" i="125"/>
  <c r="AQ44" i="125"/>
  <c r="AQ43" i="125"/>
  <c r="AQ42" i="125"/>
  <c r="AQ41" i="125"/>
  <c r="AQ40" i="125"/>
  <c r="AQ39" i="125"/>
  <c r="AU46" i="125"/>
  <c r="AU45" i="125"/>
  <c r="AU44" i="125"/>
  <c r="AU43" i="125"/>
  <c r="AU42" i="125"/>
  <c r="AU41" i="125"/>
  <c r="AU40" i="125"/>
  <c r="AU39" i="125"/>
  <c r="AA20" i="125"/>
  <c r="Y20" i="125"/>
  <c r="W20" i="125"/>
  <c r="AA22" i="125"/>
  <c r="Y22" i="125"/>
  <c r="W22" i="125"/>
  <c r="AA24" i="125"/>
  <c r="Y24" i="125"/>
  <c r="W24" i="125"/>
  <c r="AA26" i="125"/>
  <c r="Y26" i="125"/>
  <c r="W26" i="125"/>
  <c r="AA28" i="125"/>
  <c r="Y28" i="125"/>
  <c r="W28" i="125"/>
  <c r="AA30" i="125"/>
  <c r="Y30" i="125"/>
  <c r="W30" i="125"/>
  <c r="AA32" i="125"/>
  <c r="Y32" i="125"/>
  <c r="W32" i="125"/>
  <c r="AA34" i="125"/>
  <c r="Y34" i="125"/>
  <c r="W34" i="125"/>
  <c r="AB35" i="125"/>
  <c r="Z35" i="125"/>
  <c r="AB37" i="125"/>
  <c r="Z37" i="125"/>
  <c r="X37" i="125"/>
  <c r="AB38" i="125"/>
  <c r="Z38" i="125"/>
  <c r="X38" i="125"/>
  <c r="AW10" i="125"/>
  <c r="AW12" i="125"/>
  <c r="AW14" i="125"/>
  <c r="AW16" i="125"/>
  <c r="AW18" i="125"/>
  <c r="AW20" i="125"/>
  <c r="AW22" i="125"/>
  <c r="AW24" i="125"/>
  <c r="AW26" i="125"/>
  <c r="AW28" i="125"/>
  <c r="AW30" i="125"/>
  <c r="AW32" i="125"/>
  <c r="AW34" i="125"/>
  <c r="AG46" i="125"/>
  <c r="AG45" i="125"/>
  <c r="AG44" i="125"/>
  <c r="AG43" i="125"/>
  <c r="AG42" i="125"/>
  <c r="AG41" i="125"/>
  <c r="AG40" i="125"/>
  <c r="AG39" i="125"/>
  <c r="AK46" i="125"/>
  <c r="AK45" i="125"/>
  <c r="AK44" i="125"/>
  <c r="AK43" i="125"/>
  <c r="AK42" i="125"/>
  <c r="AK41" i="125"/>
  <c r="AK40" i="125"/>
  <c r="AK39" i="125"/>
  <c r="AO46" i="125"/>
  <c r="AO45" i="125"/>
  <c r="AO44" i="125"/>
  <c r="AO43" i="125"/>
  <c r="AO42" i="125"/>
  <c r="AO41" i="125"/>
  <c r="AO40" i="125"/>
  <c r="AO39" i="125"/>
  <c r="AS46" i="125"/>
  <c r="AS45" i="125"/>
  <c r="AS44" i="125"/>
  <c r="AS43" i="125"/>
  <c r="AS42" i="125"/>
  <c r="AS41" i="125"/>
  <c r="AS40" i="125"/>
  <c r="AS39" i="125"/>
  <c r="AE46" i="125"/>
  <c r="AE45" i="125"/>
  <c r="AE44" i="125"/>
  <c r="AE43" i="125"/>
  <c r="AE42" i="125"/>
  <c r="AE41" i="125"/>
  <c r="AH39" i="125"/>
  <c r="AH46" i="125"/>
  <c r="AH45" i="125"/>
  <c r="AH44" i="125"/>
  <c r="AH43" i="125"/>
  <c r="AH42" i="125"/>
  <c r="AH41" i="125"/>
  <c r="AH40" i="125"/>
  <c r="AJ39" i="125"/>
  <c r="AJ46" i="125"/>
  <c r="AJ45" i="125"/>
  <c r="AJ44" i="125"/>
  <c r="AJ43" i="125"/>
  <c r="AJ42" i="125"/>
  <c r="AJ41" i="125"/>
  <c r="AJ40" i="125"/>
  <c r="AL39" i="125"/>
  <c r="AL46" i="125"/>
  <c r="AL45" i="125"/>
  <c r="AL44" i="125"/>
  <c r="AL43" i="125"/>
  <c r="AL42" i="125"/>
  <c r="AL41" i="125"/>
  <c r="AL40" i="125"/>
  <c r="AN39" i="125"/>
  <c r="AN46" i="125"/>
  <c r="AN45" i="125"/>
  <c r="AN44" i="125"/>
  <c r="AN43" i="125"/>
  <c r="AN42" i="125"/>
  <c r="AN41" i="125"/>
  <c r="AN40" i="125"/>
  <c r="AP39" i="125"/>
  <c r="AP46" i="125"/>
  <c r="AP45" i="125"/>
  <c r="AP44" i="125"/>
  <c r="AP43" i="125"/>
  <c r="AP42" i="125"/>
  <c r="AP41" i="125"/>
  <c r="AP40" i="125"/>
  <c r="AR39" i="125"/>
  <c r="AR46" i="125"/>
  <c r="AR45" i="125"/>
  <c r="AR44" i="125"/>
  <c r="AR43" i="125"/>
  <c r="AR42" i="125"/>
  <c r="AR41" i="125"/>
  <c r="AR40" i="125"/>
  <c r="AT39" i="125"/>
  <c r="AT46" i="125"/>
  <c r="AT45" i="125"/>
  <c r="AT44" i="125"/>
  <c r="AT43" i="125"/>
  <c r="AT42" i="125"/>
  <c r="AT41" i="125"/>
  <c r="AT40" i="125"/>
  <c r="AV39" i="125"/>
  <c r="AV46" i="125"/>
  <c r="AV45" i="125"/>
  <c r="AV44" i="125"/>
  <c r="AV43" i="125"/>
  <c r="AV42" i="125"/>
  <c r="AV41" i="125"/>
  <c r="AV40" i="125"/>
  <c r="AB21" i="125"/>
  <c r="Z21" i="125"/>
  <c r="X21" i="125"/>
  <c r="AB23" i="125"/>
  <c r="Z23" i="125"/>
  <c r="X23" i="125"/>
  <c r="AB25" i="125"/>
  <c r="Z25" i="125"/>
  <c r="X25" i="125"/>
  <c r="AB27" i="125"/>
  <c r="Z27" i="125"/>
  <c r="X27" i="125"/>
  <c r="AB29" i="125"/>
  <c r="Z29" i="125"/>
  <c r="X29" i="125"/>
  <c r="AB31" i="125"/>
  <c r="Z31" i="125"/>
  <c r="X31" i="125"/>
  <c r="AB33" i="125"/>
  <c r="Z33" i="125"/>
  <c r="X33" i="125"/>
  <c r="AA36" i="125"/>
  <c r="Y36" i="125"/>
  <c r="W36" i="125"/>
  <c r="AW8" i="125"/>
  <c r="W6" i="125"/>
  <c r="Y6" i="125"/>
  <c r="AA6" i="125"/>
  <c r="X7" i="125"/>
  <c r="Z7" i="125"/>
  <c r="W8" i="125"/>
  <c r="Y8" i="125"/>
  <c r="X9" i="125"/>
  <c r="Z9" i="125"/>
  <c r="W10" i="125"/>
  <c r="Y10" i="125"/>
  <c r="X11" i="125"/>
  <c r="Z11" i="125"/>
  <c r="W12" i="125"/>
  <c r="Y12" i="125"/>
  <c r="X13" i="125"/>
  <c r="Z13" i="125"/>
  <c r="W14" i="125"/>
  <c r="Y14" i="125"/>
  <c r="X15" i="125"/>
  <c r="Z15" i="125"/>
  <c r="W16" i="125"/>
  <c r="Y16" i="125"/>
  <c r="X17" i="125"/>
  <c r="Z17" i="125"/>
  <c r="W18" i="125"/>
  <c r="Y18" i="125"/>
  <c r="X20" i="125"/>
  <c r="AB20" i="125"/>
  <c r="X22" i="125"/>
  <c r="AB22" i="125"/>
  <c r="X24" i="125"/>
  <c r="AB24" i="125"/>
  <c r="X26" i="125"/>
  <c r="AB26" i="125"/>
  <c r="X28" i="125"/>
  <c r="AB28" i="125"/>
  <c r="X30" i="125"/>
  <c r="AB30" i="125"/>
  <c r="X32" i="125"/>
  <c r="AB32" i="125"/>
  <c r="X34" i="125"/>
  <c r="AB34" i="125"/>
  <c r="Y35" i="125"/>
  <c r="AW35" i="125"/>
  <c r="AW36" i="125"/>
  <c r="Y37" i="125"/>
  <c r="AW37" i="125"/>
  <c r="Y38" i="125"/>
  <c r="AW38" i="125"/>
  <c r="E40" i="67"/>
  <c r="B50" i="37" s="1"/>
  <c r="E37" i="89"/>
  <c r="B46" i="37" s="1"/>
  <c r="AD36" i="125" l="1"/>
  <c r="V39" i="146"/>
  <c r="R18" i="37" s="1"/>
  <c r="K18" i="37" s="1"/>
  <c r="AD43" i="133"/>
  <c r="AD40" i="132"/>
  <c r="AD43" i="130"/>
  <c r="S23" i="37"/>
  <c r="I23" i="37"/>
  <c r="Q17" i="37"/>
  <c r="M17" i="37"/>
  <c r="O17" i="37"/>
  <c r="K17" i="37"/>
  <c r="Q19" i="37"/>
  <c r="M19" i="37"/>
  <c r="K19" i="37"/>
  <c r="O19" i="37"/>
  <c r="C14" i="37"/>
  <c r="C12" i="37"/>
  <c r="F12" i="37"/>
  <c r="G12" i="37"/>
  <c r="D12" i="37"/>
  <c r="H12" i="37"/>
  <c r="F13" i="37"/>
  <c r="D13" i="37"/>
  <c r="H13" i="37"/>
  <c r="C13" i="37"/>
  <c r="G13" i="37"/>
  <c r="AC37" i="128"/>
  <c r="V37" i="128" s="1"/>
  <c r="AD37" i="127"/>
  <c r="AD43" i="134"/>
  <c r="AD43" i="136"/>
  <c r="AD37" i="128"/>
  <c r="AD42" i="138"/>
  <c r="AD43" i="139"/>
  <c r="AD43" i="140"/>
  <c r="AD43" i="141"/>
  <c r="AC35" i="128"/>
  <c r="V35" i="128" s="1"/>
  <c r="AC33" i="128"/>
  <c r="V33" i="128" s="1"/>
  <c r="F42" i="37"/>
  <c r="D42" i="37"/>
  <c r="H42" i="37"/>
  <c r="C42" i="37"/>
  <c r="G42" i="37"/>
  <c r="AD43" i="137"/>
  <c r="AC19" i="126"/>
  <c r="V19" i="126" s="1"/>
  <c r="AC36" i="126"/>
  <c r="V36" i="126" s="1"/>
  <c r="AD43" i="135"/>
  <c r="AC33" i="127"/>
  <c r="V33" i="127" s="1"/>
  <c r="AC37" i="127"/>
  <c r="V37" i="127" s="1"/>
  <c r="AD35" i="127"/>
  <c r="O24" i="37"/>
  <c r="Q24" i="37"/>
  <c r="M24" i="37"/>
  <c r="K24" i="37"/>
  <c r="O32" i="37"/>
  <c r="S32" i="37"/>
  <c r="AC14" i="129"/>
  <c r="V14" i="129" s="1"/>
  <c r="AC25" i="128"/>
  <c r="V25" i="128" s="1"/>
  <c r="AD24" i="126"/>
  <c r="AD19" i="125"/>
  <c r="AC14" i="125"/>
  <c r="V14" i="125" s="1"/>
  <c r="AC36" i="129"/>
  <c r="V36" i="129" s="1"/>
  <c r="AB44" i="128"/>
  <c r="AD6" i="128"/>
  <c r="AC16" i="129"/>
  <c r="V16" i="129" s="1"/>
  <c r="AC12" i="129"/>
  <c r="V12" i="129" s="1"/>
  <c r="AC10" i="129"/>
  <c r="V10" i="129" s="1"/>
  <c r="AC8" i="129"/>
  <c r="V8" i="129" s="1"/>
  <c r="AB41" i="128"/>
  <c r="AC31" i="128"/>
  <c r="V31" i="128" s="1"/>
  <c r="AC29" i="128"/>
  <c r="V29" i="128" s="1"/>
  <c r="AC27" i="128"/>
  <c r="V27" i="128" s="1"/>
  <c r="AD23" i="128"/>
  <c r="AC21" i="128"/>
  <c r="V21" i="128" s="1"/>
  <c r="AB40" i="128"/>
  <c r="AB45" i="128"/>
  <c r="AD27" i="127"/>
  <c r="AD23" i="127"/>
  <c r="AC18" i="125"/>
  <c r="V18" i="125" s="1"/>
  <c r="AD16" i="125"/>
  <c r="AD12" i="125"/>
  <c r="AD10" i="125"/>
  <c r="AC8" i="125"/>
  <c r="V8" i="125" s="1"/>
  <c r="AC37" i="129"/>
  <c r="V37" i="129" s="1"/>
  <c r="AD44" i="141"/>
  <c r="AD44" i="140"/>
  <c r="AD44" i="139"/>
  <c r="AD43" i="138"/>
  <c r="AD44" i="137"/>
  <c r="AD44" i="136"/>
  <c r="AD44" i="134"/>
  <c r="AD44" i="133"/>
  <c r="AD41" i="132"/>
  <c r="AD44" i="131"/>
  <c r="V42" i="130"/>
  <c r="P33" i="37" s="1"/>
  <c r="V45" i="141"/>
  <c r="V42" i="141"/>
  <c r="P13" i="37" s="1"/>
  <c r="V40" i="141"/>
  <c r="L13" i="37" s="1"/>
  <c r="V44" i="141"/>
  <c r="V43" i="141"/>
  <c r="V41" i="141"/>
  <c r="N13" i="37" s="1"/>
  <c r="V39" i="141"/>
  <c r="J13" i="37" s="1"/>
  <c r="Y38" i="141"/>
  <c r="T45" i="141"/>
  <c r="R45" i="141"/>
  <c r="P45" i="141"/>
  <c r="N45" i="141"/>
  <c r="L45" i="141"/>
  <c r="J45" i="141"/>
  <c r="H45" i="141"/>
  <c r="F45" i="141"/>
  <c r="T44" i="141"/>
  <c r="R44" i="141"/>
  <c r="P44" i="141"/>
  <c r="N44" i="141"/>
  <c r="L44" i="141"/>
  <c r="J44" i="141"/>
  <c r="H44" i="141"/>
  <c r="F44" i="141"/>
  <c r="T43" i="141"/>
  <c r="R43" i="141"/>
  <c r="P43" i="141"/>
  <c r="N43" i="141"/>
  <c r="L43" i="141"/>
  <c r="J43" i="141"/>
  <c r="H43" i="141"/>
  <c r="F43" i="141"/>
  <c r="T42" i="141"/>
  <c r="R42" i="141"/>
  <c r="P42" i="141"/>
  <c r="N42" i="141"/>
  <c r="L42" i="141"/>
  <c r="J42" i="141"/>
  <c r="H42" i="141"/>
  <c r="F42" i="141"/>
  <c r="T41" i="141"/>
  <c r="R41" i="141"/>
  <c r="P41" i="141"/>
  <c r="N41" i="141"/>
  <c r="L41" i="141"/>
  <c r="J41" i="141"/>
  <c r="H41" i="141"/>
  <c r="F41" i="141"/>
  <c r="T40" i="141"/>
  <c r="R40" i="141"/>
  <c r="P40" i="141"/>
  <c r="N40" i="141"/>
  <c r="L40" i="141"/>
  <c r="J40" i="141"/>
  <c r="H40" i="141"/>
  <c r="F40" i="141"/>
  <c r="T39" i="141"/>
  <c r="R39" i="141"/>
  <c r="P39" i="141"/>
  <c r="N39" i="141"/>
  <c r="L39" i="141"/>
  <c r="J39" i="141"/>
  <c r="H39" i="141"/>
  <c r="F39" i="141"/>
  <c r="T38" i="141"/>
  <c r="R38" i="141"/>
  <c r="P38" i="141"/>
  <c r="N38" i="141"/>
  <c r="L38" i="141"/>
  <c r="J38" i="141"/>
  <c r="H38" i="141"/>
  <c r="F38" i="141"/>
  <c r="U45" i="141"/>
  <c r="S45" i="141"/>
  <c r="Q45" i="141"/>
  <c r="O45" i="141"/>
  <c r="M45" i="141"/>
  <c r="K45" i="141"/>
  <c r="I45" i="141"/>
  <c r="G45" i="141"/>
  <c r="U44" i="141"/>
  <c r="S44" i="141"/>
  <c r="Q44" i="141"/>
  <c r="O44" i="141"/>
  <c r="M44" i="141"/>
  <c r="K44" i="141"/>
  <c r="I44" i="141"/>
  <c r="G44" i="141"/>
  <c r="U43" i="141"/>
  <c r="S43" i="141"/>
  <c r="Q43" i="141"/>
  <c r="O43" i="141"/>
  <c r="M43" i="141"/>
  <c r="K43" i="141"/>
  <c r="I43" i="141"/>
  <c r="G43" i="141"/>
  <c r="U42" i="141"/>
  <c r="S42" i="141"/>
  <c r="Q42" i="141"/>
  <c r="O42" i="141"/>
  <c r="M42" i="141"/>
  <c r="K42" i="141"/>
  <c r="I42" i="141"/>
  <c r="G42" i="141"/>
  <c r="U41" i="141"/>
  <c r="S41" i="141"/>
  <c r="Q41" i="141"/>
  <c r="O41" i="141"/>
  <c r="M41" i="141"/>
  <c r="K41" i="141"/>
  <c r="I41" i="141"/>
  <c r="G41" i="141"/>
  <c r="U40" i="141"/>
  <c r="S40" i="141"/>
  <c r="Q40" i="141"/>
  <c r="O40" i="141"/>
  <c r="M40" i="141"/>
  <c r="K40" i="141"/>
  <c r="I40" i="141"/>
  <c r="G40" i="141"/>
  <c r="U39" i="141"/>
  <c r="S39" i="141"/>
  <c r="Q39" i="141"/>
  <c r="O39" i="141"/>
  <c r="M39" i="141"/>
  <c r="K39" i="141"/>
  <c r="I39" i="141"/>
  <c r="G39" i="141"/>
  <c r="U38" i="141"/>
  <c r="S38" i="141"/>
  <c r="Q38" i="141"/>
  <c r="O38" i="141"/>
  <c r="M38" i="141"/>
  <c r="K38" i="141"/>
  <c r="I38" i="141"/>
  <c r="G38" i="141"/>
  <c r="AD45" i="141"/>
  <c r="V45" i="140"/>
  <c r="V42" i="140"/>
  <c r="P14" i="37" s="1"/>
  <c r="V40" i="140"/>
  <c r="L14" i="37" s="1"/>
  <c r="V44" i="140"/>
  <c r="V43" i="140"/>
  <c r="V41" i="140"/>
  <c r="N14" i="37" s="1"/>
  <c r="V39" i="140"/>
  <c r="J14" i="37" s="1"/>
  <c r="Y38" i="140"/>
  <c r="E14" i="37" s="1"/>
  <c r="T45" i="140"/>
  <c r="R45" i="140"/>
  <c r="P45" i="140"/>
  <c r="N45" i="140"/>
  <c r="L45" i="140"/>
  <c r="J45" i="140"/>
  <c r="H45" i="140"/>
  <c r="F45" i="140"/>
  <c r="T44" i="140"/>
  <c r="R44" i="140"/>
  <c r="P44" i="140"/>
  <c r="N44" i="140"/>
  <c r="L44" i="140"/>
  <c r="J44" i="140"/>
  <c r="H44" i="140"/>
  <c r="F44" i="140"/>
  <c r="T43" i="140"/>
  <c r="R43" i="140"/>
  <c r="P43" i="140"/>
  <c r="N43" i="140"/>
  <c r="L43" i="140"/>
  <c r="J43" i="140"/>
  <c r="H43" i="140"/>
  <c r="F43" i="140"/>
  <c r="T42" i="140"/>
  <c r="R42" i="140"/>
  <c r="P42" i="140"/>
  <c r="N42" i="140"/>
  <c r="L42" i="140"/>
  <c r="J42" i="140"/>
  <c r="H42" i="140"/>
  <c r="F42" i="140"/>
  <c r="T41" i="140"/>
  <c r="R41" i="140"/>
  <c r="P41" i="140"/>
  <c r="N41" i="140"/>
  <c r="L41" i="140"/>
  <c r="J41" i="140"/>
  <c r="H41" i="140"/>
  <c r="F41" i="140"/>
  <c r="T40" i="140"/>
  <c r="R40" i="140"/>
  <c r="P40" i="140"/>
  <c r="N40" i="140"/>
  <c r="L40" i="140"/>
  <c r="J40" i="140"/>
  <c r="H40" i="140"/>
  <c r="F40" i="140"/>
  <c r="T39" i="140"/>
  <c r="R39" i="140"/>
  <c r="P39" i="140"/>
  <c r="N39" i="140"/>
  <c r="L39" i="140"/>
  <c r="J39" i="140"/>
  <c r="H39" i="140"/>
  <c r="F39" i="140"/>
  <c r="T38" i="140"/>
  <c r="R38" i="140"/>
  <c r="P38" i="140"/>
  <c r="N38" i="140"/>
  <c r="L38" i="140"/>
  <c r="J38" i="140"/>
  <c r="H38" i="140"/>
  <c r="F38" i="140"/>
  <c r="U45" i="140"/>
  <c r="S45" i="140"/>
  <c r="Q45" i="140"/>
  <c r="O45" i="140"/>
  <c r="M45" i="140"/>
  <c r="K45" i="140"/>
  <c r="I45" i="140"/>
  <c r="G45" i="140"/>
  <c r="U44" i="140"/>
  <c r="S44" i="140"/>
  <c r="Q44" i="140"/>
  <c r="O44" i="140"/>
  <c r="M44" i="140"/>
  <c r="K44" i="140"/>
  <c r="I44" i="140"/>
  <c r="G44" i="140"/>
  <c r="U43" i="140"/>
  <c r="S43" i="140"/>
  <c r="Q43" i="140"/>
  <c r="O43" i="140"/>
  <c r="M43" i="140"/>
  <c r="K43" i="140"/>
  <c r="I43" i="140"/>
  <c r="G43" i="140"/>
  <c r="U42" i="140"/>
  <c r="S42" i="140"/>
  <c r="Q42" i="140"/>
  <c r="O42" i="140"/>
  <c r="M42" i="140"/>
  <c r="K42" i="140"/>
  <c r="I42" i="140"/>
  <c r="G42" i="140"/>
  <c r="U41" i="140"/>
  <c r="S41" i="140"/>
  <c r="Q41" i="140"/>
  <c r="O41" i="140"/>
  <c r="M41" i="140"/>
  <c r="K41" i="140"/>
  <c r="I41" i="140"/>
  <c r="G41" i="140"/>
  <c r="U40" i="140"/>
  <c r="S40" i="140"/>
  <c r="Q40" i="140"/>
  <c r="O40" i="140"/>
  <c r="M40" i="140"/>
  <c r="K40" i="140"/>
  <c r="I40" i="140"/>
  <c r="G40" i="140"/>
  <c r="U39" i="140"/>
  <c r="S39" i="140"/>
  <c r="Q39" i="140"/>
  <c r="O39" i="140"/>
  <c r="M39" i="140"/>
  <c r="K39" i="140"/>
  <c r="I39" i="140"/>
  <c r="G39" i="140"/>
  <c r="U38" i="140"/>
  <c r="S38" i="140"/>
  <c r="Q38" i="140"/>
  <c r="O38" i="140"/>
  <c r="M38" i="140"/>
  <c r="K38" i="140"/>
  <c r="I38" i="140"/>
  <c r="G38" i="140"/>
  <c r="AD45" i="140"/>
  <c r="Y38" i="139"/>
  <c r="V45" i="139"/>
  <c r="V42" i="139"/>
  <c r="P12" i="37" s="1"/>
  <c r="V40" i="139"/>
  <c r="L12" i="37" s="1"/>
  <c r="V44" i="139"/>
  <c r="V43" i="139"/>
  <c r="V41" i="139"/>
  <c r="N12" i="37" s="1"/>
  <c r="V39" i="139"/>
  <c r="J12" i="37" s="1"/>
  <c r="T45" i="139"/>
  <c r="R45" i="139"/>
  <c r="P45" i="139"/>
  <c r="N45" i="139"/>
  <c r="L45" i="139"/>
  <c r="J45" i="139"/>
  <c r="H45" i="139"/>
  <c r="F45" i="139"/>
  <c r="T44" i="139"/>
  <c r="R44" i="139"/>
  <c r="P44" i="139"/>
  <c r="N44" i="139"/>
  <c r="L44" i="139"/>
  <c r="J44" i="139"/>
  <c r="H44" i="139"/>
  <c r="F44" i="139"/>
  <c r="T43" i="139"/>
  <c r="R43" i="139"/>
  <c r="P43" i="139"/>
  <c r="N43" i="139"/>
  <c r="L43" i="139"/>
  <c r="J43" i="139"/>
  <c r="H43" i="139"/>
  <c r="F43" i="139"/>
  <c r="T42" i="139"/>
  <c r="R42" i="139"/>
  <c r="P42" i="139"/>
  <c r="N42" i="139"/>
  <c r="L42" i="139"/>
  <c r="J42" i="139"/>
  <c r="H42" i="139"/>
  <c r="F42" i="139"/>
  <c r="T41" i="139"/>
  <c r="R41" i="139"/>
  <c r="P41" i="139"/>
  <c r="N41" i="139"/>
  <c r="L41" i="139"/>
  <c r="J41" i="139"/>
  <c r="H41" i="139"/>
  <c r="F41" i="139"/>
  <c r="T40" i="139"/>
  <c r="R40" i="139"/>
  <c r="P40" i="139"/>
  <c r="N40" i="139"/>
  <c r="L40" i="139"/>
  <c r="J40" i="139"/>
  <c r="H40" i="139"/>
  <c r="F40" i="139"/>
  <c r="T39" i="139"/>
  <c r="R39" i="139"/>
  <c r="P39" i="139"/>
  <c r="N39" i="139"/>
  <c r="L39" i="139"/>
  <c r="J39" i="139"/>
  <c r="H39" i="139"/>
  <c r="F39" i="139"/>
  <c r="T38" i="139"/>
  <c r="R38" i="139"/>
  <c r="P38" i="139"/>
  <c r="N38" i="139"/>
  <c r="L38" i="139"/>
  <c r="J38" i="139"/>
  <c r="H38" i="139"/>
  <c r="F38" i="139"/>
  <c r="U45" i="139"/>
  <c r="S45" i="139"/>
  <c r="Q45" i="139"/>
  <c r="O45" i="139"/>
  <c r="M45" i="139"/>
  <c r="K45" i="139"/>
  <c r="I45" i="139"/>
  <c r="G45" i="139"/>
  <c r="U44" i="139"/>
  <c r="S44" i="139"/>
  <c r="Q44" i="139"/>
  <c r="O44" i="139"/>
  <c r="M44" i="139"/>
  <c r="K44" i="139"/>
  <c r="I44" i="139"/>
  <c r="G44" i="139"/>
  <c r="U43" i="139"/>
  <c r="S43" i="139"/>
  <c r="Q43" i="139"/>
  <c r="O43" i="139"/>
  <c r="M43" i="139"/>
  <c r="K43" i="139"/>
  <c r="I43" i="139"/>
  <c r="G43" i="139"/>
  <c r="U42" i="139"/>
  <c r="S42" i="139"/>
  <c r="Q42" i="139"/>
  <c r="O42" i="139"/>
  <c r="M42" i="139"/>
  <c r="K42" i="139"/>
  <c r="I42" i="139"/>
  <c r="G42" i="139"/>
  <c r="U41" i="139"/>
  <c r="S41" i="139"/>
  <c r="Q41" i="139"/>
  <c r="O41" i="139"/>
  <c r="M41" i="139"/>
  <c r="K41" i="139"/>
  <c r="I41" i="139"/>
  <c r="G41" i="139"/>
  <c r="U40" i="139"/>
  <c r="S40" i="139"/>
  <c r="Q40" i="139"/>
  <c r="O40" i="139"/>
  <c r="M40" i="139"/>
  <c r="K40" i="139"/>
  <c r="I40" i="139"/>
  <c r="G40" i="139"/>
  <c r="U39" i="139"/>
  <c r="S39" i="139"/>
  <c r="Q39" i="139"/>
  <c r="O39" i="139"/>
  <c r="M39" i="139"/>
  <c r="K39" i="139"/>
  <c r="I39" i="139"/>
  <c r="G39" i="139"/>
  <c r="U38" i="139"/>
  <c r="S38" i="139"/>
  <c r="Q38" i="139"/>
  <c r="O38" i="139"/>
  <c r="M38" i="139"/>
  <c r="K38" i="139"/>
  <c r="I38" i="139"/>
  <c r="G38" i="139"/>
  <c r="AD45" i="139"/>
  <c r="V44" i="138"/>
  <c r="V41" i="138"/>
  <c r="P38" i="37" s="1"/>
  <c r="V39" i="138"/>
  <c r="L38" i="37" s="1"/>
  <c r="V43" i="138"/>
  <c r="V42" i="138"/>
  <c r="V40" i="138"/>
  <c r="N38" i="37" s="1"/>
  <c r="V38" i="138"/>
  <c r="J38" i="37" s="1"/>
  <c r="Y37" i="138"/>
  <c r="T44" i="138"/>
  <c r="R44" i="138"/>
  <c r="P44" i="138"/>
  <c r="N44" i="138"/>
  <c r="L44" i="138"/>
  <c r="J44" i="138"/>
  <c r="H44" i="138"/>
  <c r="F44" i="138"/>
  <c r="T43" i="138"/>
  <c r="R43" i="138"/>
  <c r="P43" i="138"/>
  <c r="N43" i="138"/>
  <c r="L43" i="138"/>
  <c r="J43" i="138"/>
  <c r="H43" i="138"/>
  <c r="F43" i="138"/>
  <c r="T42" i="138"/>
  <c r="R42" i="138"/>
  <c r="P42" i="138"/>
  <c r="N42" i="138"/>
  <c r="L42" i="138"/>
  <c r="J42" i="138"/>
  <c r="H42" i="138"/>
  <c r="F42" i="138"/>
  <c r="T41" i="138"/>
  <c r="R41" i="138"/>
  <c r="P41" i="138"/>
  <c r="N41" i="138"/>
  <c r="L41" i="138"/>
  <c r="J41" i="138"/>
  <c r="H41" i="138"/>
  <c r="F41" i="138"/>
  <c r="T40" i="138"/>
  <c r="R40" i="138"/>
  <c r="P40" i="138"/>
  <c r="N40" i="138"/>
  <c r="L40" i="138"/>
  <c r="J40" i="138"/>
  <c r="H40" i="138"/>
  <c r="F40" i="138"/>
  <c r="T39" i="138"/>
  <c r="R39" i="138"/>
  <c r="P39" i="138"/>
  <c r="N39" i="138"/>
  <c r="L39" i="138"/>
  <c r="J39" i="138"/>
  <c r="H39" i="138"/>
  <c r="F39" i="138"/>
  <c r="T38" i="138"/>
  <c r="R38" i="138"/>
  <c r="P38" i="138"/>
  <c r="N38" i="138"/>
  <c r="L38" i="138"/>
  <c r="J38" i="138"/>
  <c r="H38" i="138"/>
  <c r="F38" i="138"/>
  <c r="T37" i="138"/>
  <c r="R37" i="138"/>
  <c r="P37" i="138"/>
  <c r="N37" i="138"/>
  <c r="L37" i="138"/>
  <c r="J37" i="138"/>
  <c r="H37" i="138"/>
  <c r="F37" i="138"/>
  <c r="U44" i="138"/>
  <c r="S44" i="138"/>
  <c r="Q44" i="138"/>
  <c r="O44" i="138"/>
  <c r="M44" i="138"/>
  <c r="K44" i="138"/>
  <c r="I44" i="138"/>
  <c r="G44" i="138"/>
  <c r="U43" i="138"/>
  <c r="S43" i="138"/>
  <c r="Q43" i="138"/>
  <c r="O43" i="138"/>
  <c r="M43" i="138"/>
  <c r="K43" i="138"/>
  <c r="I43" i="138"/>
  <c r="G43" i="138"/>
  <c r="U42" i="138"/>
  <c r="S42" i="138"/>
  <c r="Q42" i="138"/>
  <c r="O42" i="138"/>
  <c r="M42" i="138"/>
  <c r="K42" i="138"/>
  <c r="I42" i="138"/>
  <c r="G42" i="138"/>
  <c r="U41" i="138"/>
  <c r="S41" i="138"/>
  <c r="Q41" i="138"/>
  <c r="O41" i="138"/>
  <c r="M41" i="138"/>
  <c r="K41" i="138"/>
  <c r="I41" i="138"/>
  <c r="G41" i="138"/>
  <c r="U40" i="138"/>
  <c r="S40" i="138"/>
  <c r="Q40" i="138"/>
  <c r="O40" i="138"/>
  <c r="M40" i="138"/>
  <c r="K40" i="138"/>
  <c r="I40" i="138"/>
  <c r="G40" i="138"/>
  <c r="U39" i="138"/>
  <c r="S39" i="138"/>
  <c r="Q39" i="138"/>
  <c r="O39" i="138"/>
  <c r="M39" i="138"/>
  <c r="K39" i="138"/>
  <c r="I39" i="138"/>
  <c r="G39" i="138"/>
  <c r="U38" i="138"/>
  <c r="S38" i="138"/>
  <c r="Q38" i="138"/>
  <c r="O38" i="138"/>
  <c r="M38" i="138"/>
  <c r="K38" i="138"/>
  <c r="I38" i="138"/>
  <c r="G38" i="138"/>
  <c r="U37" i="138"/>
  <c r="S37" i="138"/>
  <c r="Q37" i="138"/>
  <c r="O37" i="138"/>
  <c r="M37" i="138"/>
  <c r="K37" i="138"/>
  <c r="I37" i="138"/>
  <c r="G37" i="138"/>
  <c r="AD44" i="138"/>
  <c r="V45" i="137"/>
  <c r="V42" i="137"/>
  <c r="P41" i="37" s="1"/>
  <c r="V40" i="137"/>
  <c r="L41" i="37" s="1"/>
  <c r="V44" i="137"/>
  <c r="V43" i="137"/>
  <c r="V41" i="137"/>
  <c r="N41" i="37" s="1"/>
  <c r="V39" i="137"/>
  <c r="J41" i="37" s="1"/>
  <c r="Y38" i="137"/>
  <c r="T45" i="137"/>
  <c r="R45" i="137"/>
  <c r="P45" i="137"/>
  <c r="N45" i="137"/>
  <c r="L45" i="137"/>
  <c r="J45" i="137"/>
  <c r="H45" i="137"/>
  <c r="F45" i="137"/>
  <c r="T44" i="137"/>
  <c r="R44" i="137"/>
  <c r="P44" i="137"/>
  <c r="N44" i="137"/>
  <c r="L44" i="137"/>
  <c r="J44" i="137"/>
  <c r="H44" i="137"/>
  <c r="F44" i="137"/>
  <c r="T43" i="137"/>
  <c r="R43" i="137"/>
  <c r="P43" i="137"/>
  <c r="N43" i="137"/>
  <c r="L43" i="137"/>
  <c r="J43" i="137"/>
  <c r="H43" i="137"/>
  <c r="F43" i="137"/>
  <c r="T42" i="137"/>
  <c r="R42" i="137"/>
  <c r="P42" i="137"/>
  <c r="N42" i="137"/>
  <c r="L42" i="137"/>
  <c r="J42" i="137"/>
  <c r="H42" i="137"/>
  <c r="F42" i="137"/>
  <c r="T41" i="137"/>
  <c r="R41" i="137"/>
  <c r="P41" i="137"/>
  <c r="N41" i="137"/>
  <c r="L41" i="137"/>
  <c r="J41" i="137"/>
  <c r="H41" i="137"/>
  <c r="F41" i="137"/>
  <c r="T40" i="137"/>
  <c r="R40" i="137"/>
  <c r="P40" i="137"/>
  <c r="N40" i="137"/>
  <c r="L40" i="137"/>
  <c r="J40" i="137"/>
  <c r="H40" i="137"/>
  <c r="F40" i="137"/>
  <c r="T39" i="137"/>
  <c r="R39" i="137"/>
  <c r="P39" i="137"/>
  <c r="N39" i="137"/>
  <c r="L39" i="137"/>
  <c r="J39" i="137"/>
  <c r="H39" i="137"/>
  <c r="F39" i="137"/>
  <c r="T38" i="137"/>
  <c r="R38" i="137"/>
  <c r="P38" i="137"/>
  <c r="N38" i="137"/>
  <c r="L38" i="137"/>
  <c r="J38" i="137"/>
  <c r="H38" i="137"/>
  <c r="F38" i="137"/>
  <c r="U45" i="137"/>
  <c r="S45" i="137"/>
  <c r="Q45" i="137"/>
  <c r="O45" i="137"/>
  <c r="M45" i="137"/>
  <c r="K45" i="137"/>
  <c r="I45" i="137"/>
  <c r="G45" i="137"/>
  <c r="U44" i="137"/>
  <c r="S44" i="137"/>
  <c r="Q44" i="137"/>
  <c r="O44" i="137"/>
  <c r="M44" i="137"/>
  <c r="K44" i="137"/>
  <c r="I44" i="137"/>
  <c r="G44" i="137"/>
  <c r="U43" i="137"/>
  <c r="S43" i="137"/>
  <c r="Q43" i="137"/>
  <c r="O43" i="137"/>
  <c r="M43" i="137"/>
  <c r="K43" i="137"/>
  <c r="I43" i="137"/>
  <c r="G43" i="137"/>
  <c r="U42" i="137"/>
  <c r="S42" i="137"/>
  <c r="Q42" i="137"/>
  <c r="O42" i="137"/>
  <c r="M42" i="137"/>
  <c r="K42" i="137"/>
  <c r="I42" i="137"/>
  <c r="G42" i="137"/>
  <c r="U41" i="137"/>
  <c r="S41" i="137"/>
  <c r="Q41" i="137"/>
  <c r="O41" i="137"/>
  <c r="M41" i="137"/>
  <c r="K41" i="137"/>
  <c r="I41" i="137"/>
  <c r="G41" i="137"/>
  <c r="U40" i="137"/>
  <c r="S40" i="137"/>
  <c r="Q40" i="137"/>
  <c r="O40" i="137"/>
  <c r="M40" i="137"/>
  <c r="K40" i="137"/>
  <c r="I40" i="137"/>
  <c r="G40" i="137"/>
  <c r="U39" i="137"/>
  <c r="S39" i="137"/>
  <c r="Q39" i="137"/>
  <c r="O39" i="137"/>
  <c r="M39" i="137"/>
  <c r="K39" i="137"/>
  <c r="I39" i="137"/>
  <c r="G39" i="137"/>
  <c r="U38" i="137"/>
  <c r="S38" i="137"/>
  <c r="Q38" i="137"/>
  <c r="O38" i="137"/>
  <c r="M38" i="137"/>
  <c r="K38" i="137"/>
  <c r="I38" i="137"/>
  <c r="G38" i="137"/>
  <c r="AD45" i="137"/>
  <c r="V45" i="136"/>
  <c r="V42" i="136"/>
  <c r="P40" i="37" s="1"/>
  <c r="V40" i="136"/>
  <c r="L40" i="37" s="1"/>
  <c r="V44" i="136"/>
  <c r="V43" i="136"/>
  <c r="V41" i="136"/>
  <c r="N40" i="37" s="1"/>
  <c r="V39" i="136"/>
  <c r="J40" i="37" s="1"/>
  <c r="Y38" i="136"/>
  <c r="T45" i="136"/>
  <c r="R45" i="136"/>
  <c r="P45" i="136"/>
  <c r="N45" i="136"/>
  <c r="L45" i="136"/>
  <c r="J45" i="136"/>
  <c r="H45" i="136"/>
  <c r="F45" i="136"/>
  <c r="T44" i="136"/>
  <c r="R44" i="136"/>
  <c r="P44" i="136"/>
  <c r="N44" i="136"/>
  <c r="L44" i="136"/>
  <c r="J44" i="136"/>
  <c r="H44" i="136"/>
  <c r="F44" i="136"/>
  <c r="T43" i="136"/>
  <c r="R43" i="136"/>
  <c r="P43" i="136"/>
  <c r="N43" i="136"/>
  <c r="L43" i="136"/>
  <c r="J43" i="136"/>
  <c r="H43" i="136"/>
  <c r="F43" i="136"/>
  <c r="T42" i="136"/>
  <c r="R42" i="136"/>
  <c r="P42" i="136"/>
  <c r="N42" i="136"/>
  <c r="L42" i="136"/>
  <c r="J42" i="136"/>
  <c r="H42" i="136"/>
  <c r="F42" i="136"/>
  <c r="T41" i="136"/>
  <c r="R41" i="136"/>
  <c r="P41" i="136"/>
  <c r="N41" i="136"/>
  <c r="L41" i="136"/>
  <c r="J41" i="136"/>
  <c r="H41" i="136"/>
  <c r="F41" i="136"/>
  <c r="T40" i="136"/>
  <c r="R40" i="136"/>
  <c r="P40" i="136"/>
  <c r="N40" i="136"/>
  <c r="L40" i="136"/>
  <c r="J40" i="136"/>
  <c r="H40" i="136"/>
  <c r="F40" i="136"/>
  <c r="T39" i="136"/>
  <c r="R39" i="136"/>
  <c r="P39" i="136"/>
  <c r="N39" i="136"/>
  <c r="L39" i="136"/>
  <c r="J39" i="136"/>
  <c r="H39" i="136"/>
  <c r="F39" i="136"/>
  <c r="T38" i="136"/>
  <c r="R38" i="136"/>
  <c r="P38" i="136"/>
  <c r="N38" i="136"/>
  <c r="L38" i="136"/>
  <c r="J38" i="136"/>
  <c r="H38" i="136"/>
  <c r="F38" i="136"/>
  <c r="U45" i="136"/>
  <c r="S45" i="136"/>
  <c r="Q45" i="136"/>
  <c r="O45" i="136"/>
  <c r="M45" i="136"/>
  <c r="K45" i="136"/>
  <c r="I45" i="136"/>
  <c r="G45" i="136"/>
  <c r="U44" i="136"/>
  <c r="S44" i="136"/>
  <c r="Q44" i="136"/>
  <c r="O44" i="136"/>
  <c r="M44" i="136"/>
  <c r="K44" i="136"/>
  <c r="I44" i="136"/>
  <c r="G44" i="136"/>
  <c r="U43" i="136"/>
  <c r="S43" i="136"/>
  <c r="Q43" i="136"/>
  <c r="O43" i="136"/>
  <c r="M43" i="136"/>
  <c r="K43" i="136"/>
  <c r="I43" i="136"/>
  <c r="G43" i="136"/>
  <c r="U42" i="136"/>
  <c r="S42" i="136"/>
  <c r="Q42" i="136"/>
  <c r="O42" i="136"/>
  <c r="M42" i="136"/>
  <c r="K42" i="136"/>
  <c r="I42" i="136"/>
  <c r="G42" i="136"/>
  <c r="U41" i="136"/>
  <c r="S41" i="136"/>
  <c r="Q41" i="136"/>
  <c r="O41" i="136"/>
  <c r="M41" i="136"/>
  <c r="K41" i="136"/>
  <c r="I41" i="136"/>
  <c r="G41" i="136"/>
  <c r="U40" i="136"/>
  <c r="S40" i="136"/>
  <c r="Q40" i="136"/>
  <c r="O40" i="136"/>
  <c r="M40" i="136"/>
  <c r="K40" i="136"/>
  <c r="I40" i="136"/>
  <c r="G40" i="136"/>
  <c r="U39" i="136"/>
  <c r="S39" i="136"/>
  <c r="Q39" i="136"/>
  <c r="O39" i="136"/>
  <c r="M39" i="136"/>
  <c r="K39" i="136"/>
  <c r="I39" i="136"/>
  <c r="G39" i="136"/>
  <c r="U38" i="136"/>
  <c r="S38" i="136"/>
  <c r="Q38" i="136"/>
  <c r="O38" i="136"/>
  <c r="M38" i="136"/>
  <c r="K38" i="136"/>
  <c r="I38" i="136"/>
  <c r="G38" i="136"/>
  <c r="AD45" i="136"/>
  <c r="V45" i="135"/>
  <c r="V42" i="135"/>
  <c r="P39" i="37" s="1"/>
  <c r="V40" i="135"/>
  <c r="L39" i="37" s="1"/>
  <c r="V44" i="135"/>
  <c r="V43" i="135"/>
  <c r="V41" i="135"/>
  <c r="N39" i="37" s="1"/>
  <c r="V39" i="135"/>
  <c r="J39" i="37" s="1"/>
  <c r="T45" i="135"/>
  <c r="R45" i="135"/>
  <c r="P45" i="135"/>
  <c r="N45" i="135"/>
  <c r="L45" i="135"/>
  <c r="J45" i="135"/>
  <c r="H45" i="135"/>
  <c r="F45" i="135"/>
  <c r="T44" i="135"/>
  <c r="R44" i="135"/>
  <c r="P44" i="135"/>
  <c r="N44" i="135"/>
  <c r="L44" i="135"/>
  <c r="J44" i="135"/>
  <c r="H44" i="135"/>
  <c r="F44" i="135"/>
  <c r="T43" i="135"/>
  <c r="R43" i="135"/>
  <c r="P43" i="135"/>
  <c r="N43" i="135"/>
  <c r="L43" i="135"/>
  <c r="J43" i="135"/>
  <c r="H43" i="135"/>
  <c r="F43" i="135"/>
  <c r="T42" i="135"/>
  <c r="R42" i="135"/>
  <c r="P42" i="135"/>
  <c r="N42" i="135"/>
  <c r="L42" i="135"/>
  <c r="J42" i="135"/>
  <c r="H42" i="135"/>
  <c r="F42" i="135"/>
  <c r="T41" i="135"/>
  <c r="R41" i="135"/>
  <c r="P41" i="135"/>
  <c r="N41" i="135"/>
  <c r="L41" i="135"/>
  <c r="J41" i="135"/>
  <c r="H41" i="135"/>
  <c r="F41" i="135"/>
  <c r="T40" i="135"/>
  <c r="R40" i="135"/>
  <c r="P40" i="135"/>
  <c r="N40" i="135"/>
  <c r="L40" i="135"/>
  <c r="J40" i="135"/>
  <c r="H40" i="135"/>
  <c r="F40" i="135"/>
  <c r="T39" i="135"/>
  <c r="R39" i="135"/>
  <c r="P39" i="135"/>
  <c r="N39" i="135"/>
  <c r="L39" i="135"/>
  <c r="J39" i="135"/>
  <c r="H39" i="135"/>
  <c r="F39" i="135"/>
  <c r="T38" i="135"/>
  <c r="R38" i="135"/>
  <c r="P38" i="135"/>
  <c r="N38" i="135"/>
  <c r="L38" i="135"/>
  <c r="J38" i="135"/>
  <c r="H38" i="135"/>
  <c r="F38" i="135"/>
  <c r="U45" i="135"/>
  <c r="S45" i="135"/>
  <c r="Q45" i="135"/>
  <c r="O45" i="135"/>
  <c r="M45" i="135"/>
  <c r="K45" i="135"/>
  <c r="I45" i="135"/>
  <c r="G45" i="135"/>
  <c r="U44" i="135"/>
  <c r="S44" i="135"/>
  <c r="Q44" i="135"/>
  <c r="O44" i="135"/>
  <c r="M44" i="135"/>
  <c r="K44" i="135"/>
  <c r="I44" i="135"/>
  <c r="G44" i="135"/>
  <c r="U43" i="135"/>
  <c r="S43" i="135"/>
  <c r="Q43" i="135"/>
  <c r="O43" i="135"/>
  <c r="M43" i="135"/>
  <c r="K43" i="135"/>
  <c r="I43" i="135"/>
  <c r="G43" i="135"/>
  <c r="U42" i="135"/>
  <c r="S42" i="135"/>
  <c r="Q42" i="135"/>
  <c r="O42" i="135"/>
  <c r="M42" i="135"/>
  <c r="K42" i="135"/>
  <c r="I42" i="135"/>
  <c r="G42" i="135"/>
  <c r="U41" i="135"/>
  <c r="S41" i="135"/>
  <c r="Q41" i="135"/>
  <c r="O41" i="135"/>
  <c r="M41" i="135"/>
  <c r="K41" i="135"/>
  <c r="I41" i="135"/>
  <c r="G41" i="135"/>
  <c r="U40" i="135"/>
  <c r="S40" i="135"/>
  <c r="Q40" i="135"/>
  <c r="O40" i="135"/>
  <c r="M40" i="135"/>
  <c r="K40" i="135"/>
  <c r="I40" i="135"/>
  <c r="G40" i="135"/>
  <c r="U39" i="135"/>
  <c r="S39" i="135"/>
  <c r="Q39" i="135"/>
  <c r="O39" i="135"/>
  <c r="M39" i="135"/>
  <c r="K39" i="135"/>
  <c r="I39" i="135"/>
  <c r="G39" i="135"/>
  <c r="U38" i="135"/>
  <c r="S38" i="135"/>
  <c r="Q38" i="135"/>
  <c r="O38" i="135"/>
  <c r="M38" i="135"/>
  <c r="K38" i="135"/>
  <c r="I38" i="135"/>
  <c r="G38" i="135"/>
  <c r="Y38" i="135"/>
  <c r="AD44" i="135"/>
  <c r="AD45" i="135"/>
  <c r="V45" i="134"/>
  <c r="V42" i="134"/>
  <c r="P37" i="37" s="1"/>
  <c r="V40" i="134"/>
  <c r="L37" i="37" s="1"/>
  <c r="V44" i="134"/>
  <c r="V43" i="134"/>
  <c r="V41" i="134"/>
  <c r="N37" i="37" s="1"/>
  <c r="V39" i="134"/>
  <c r="J37" i="37" s="1"/>
  <c r="Y38" i="134"/>
  <c r="AC38" i="134" s="1"/>
  <c r="T45" i="134"/>
  <c r="R45" i="134"/>
  <c r="P45" i="134"/>
  <c r="N45" i="134"/>
  <c r="L45" i="134"/>
  <c r="J45" i="134"/>
  <c r="H45" i="134"/>
  <c r="F45" i="134"/>
  <c r="T44" i="134"/>
  <c r="R44" i="134"/>
  <c r="P44" i="134"/>
  <c r="N44" i="134"/>
  <c r="L44" i="134"/>
  <c r="J44" i="134"/>
  <c r="H44" i="134"/>
  <c r="F44" i="134"/>
  <c r="T43" i="134"/>
  <c r="R43" i="134"/>
  <c r="P43" i="134"/>
  <c r="N43" i="134"/>
  <c r="L43" i="134"/>
  <c r="J43" i="134"/>
  <c r="H43" i="134"/>
  <c r="F43" i="134"/>
  <c r="T42" i="134"/>
  <c r="R42" i="134"/>
  <c r="P42" i="134"/>
  <c r="N42" i="134"/>
  <c r="L42" i="134"/>
  <c r="J42" i="134"/>
  <c r="H42" i="134"/>
  <c r="F42" i="134"/>
  <c r="T41" i="134"/>
  <c r="R41" i="134"/>
  <c r="P41" i="134"/>
  <c r="N41" i="134"/>
  <c r="L41" i="134"/>
  <c r="J41" i="134"/>
  <c r="H41" i="134"/>
  <c r="F41" i="134"/>
  <c r="T40" i="134"/>
  <c r="R40" i="134"/>
  <c r="P40" i="134"/>
  <c r="N40" i="134"/>
  <c r="L40" i="134"/>
  <c r="J40" i="134"/>
  <c r="H40" i="134"/>
  <c r="F40" i="134"/>
  <c r="T39" i="134"/>
  <c r="R39" i="134"/>
  <c r="P39" i="134"/>
  <c r="N39" i="134"/>
  <c r="L39" i="134"/>
  <c r="J39" i="134"/>
  <c r="H39" i="134"/>
  <c r="F39" i="134"/>
  <c r="T38" i="134"/>
  <c r="R38" i="134"/>
  <c r="P38" i="134"/>
  <c r="N38" i="134"/>
  <c r="L38" i="134"/>
  <c r="J38" i="134"/>
  <c r="H38" i="134"/>
  <c r="F38" i="134"/>
  <c r="U45" i="134"/>
  <c r="S45" i="134"/>
  <c r="Q45" i="134"/>
  <c r="O45" i="134"/>
  <c r="M45" i="134"/>
  <c r="K45" i="134"/>
  <c r="I45" i="134"/>
  <c r="G45" i="134"/>
  <c r="U44" i="134"/>
  <c r="S44" i="134"/>
  <c r="Q44" i="134"/>
  <c r="O44" i="134"/>
  <c r="M44" i="134"/>
  <c r="K44" i="134"/>
  <c r="I44" i="134"/>
  <c r="G44" i="134"/>
  <c r="U43" i="134"/>
  <c r="S43" i="134"/>
  <c r="Q43" i="134"/>
  <c r="O43" i="134"/>
  <c r="M43" i="134"/>
  <c r="K43" i="134"/>
  <c r="I43" i="134"/>
  <c r="G43" i="134"/>
  <c r="U42" i="134"/>
  <c r="S42" i="134"/>
  <c r="Q42" i="134"/>
  <c r="O42" i="134"/>
  <c r="M42" i="134"/>
  <c r="K42" i="134"/>
  <c r="I42" i="134"/>
  <c r="G42" i="134"/>
  <c r="U41" i="134"/>
  <c r="S41" i="134"/>
  <c r="Q41" i="134"/>
  <c r="O41" i="134"/>
  <c r="M41" i="134"/>
  <c r="K41" i="134"/>
  <c r="I41" i="134"/>
  <c r="G41" i="134"/>
  <c r="U40" i="134"/>
  <c r="S40" i="134"/>
  <c r="Q40" i="134"/>
  <c r="O40" i="134"/>
  <c r="M40" i="134"/>
  <c r="K40" i="134"/>
  <c r="I40" i="134"/>
  <c r="G40" i="134"/>
  <c r="U39" i="134"/>
  <c r="S39" i="134"/>
  <c r="Q39" i="134"/>
  <c r="O39" i="134"/>
  <c r="M39" i="134"/>
  <c r="K39" i="134"/>
  <c r="I39" i="134"/>
  <c r="G39" i="134"/>
  <c r="U38" i="134"/>
  <c r="S38" i="134"/>
  <c r="Q38" i="134"/>
  <c r="O38" i="134"/>
  <c r="M38" i="134"/>
  <c r="K38" i="134"/>
  <c r="I38" i="134"/>
  <c r="G38" i="134"/>
  <c r="AD45" i="134"/>
  <c r="V45" i="133"/>
  <c r="V42" i="133"/>
  <c r="P36" i="37" s="1"/>
  <c r="V40" i="133"/>
  <c r="L36" i="37" s="1"/>
  <c r="V44" i="133"/>
  <c r="V43" i="133"/>
  <c r="V41" i="133"/>
  <c r="N36" i="37" s="1"/>
  <c r="V39" i="133"/>
  <c r="J36" i="37" s="1"/>
  <c r="Y38" i="133"/>
  <c r="T45" i="133"/>
  <c r="R45" i="133"/>
  <c r="P45" i="133"/>
  <c r="N45" i="133"/>
  <c r="L45" i="133"/>
  <c r="J45" i="133"/>
  <c r="H45" i="133"/>
  <c r="F45" i="133"/>
  <c r="T44" i="133"/>
  <c r="R44" i="133"/>
  <c r="P44" i="133"/>
  <c r="N44" i="133"/>
  <c r="L44" i="133"/>
  <c r="J44" i="133"/>
  <c r="H44" i="133"/>
  <c r="F44" i="133"/>
  <c r="T43" i="133"/>
  <c r="R43" i="133"/>
  <c r="P43" i="133"/>
  <c r="N43" i="133"/>
  <c r="L43" i="133"/>
  <c r="J43" i="133"/>
  <c r="H43" i="133"/>
  <c r="F43" i="133"/>
  <c r="T42" i="133"/>
  <c r="R42" i="133"/>
  <c r="P42" i="133"/>
  <c r="N42" i="133"/>
  <c r="L42" i="133"/>
  <c r="J42" i="133"/>
  <c r="H42" i="133"/>
  <c r="F42" i="133"/>
  <c r="T41" i="133"/>
  <c r="R41" i="133"/>
  <c r="P41" i="133"/>
  <c r="N41" i="133"/>
  <c r="L41" i="133"/>
  <c r="J41" i="133"/>
  <c r="H41" i="133"/>
  <c r="F41" i="133"/>
  <c r="T40" i="133"/>
  <c r="R40" i="133"/>
  <c r="P40" i="133"/>
  <c r="N40" i="133"/>
  <c r="L40" i="133"/>
  <c r="J40" i="133"/>
  <c r="H40" i="133"/>
  <c r="F40" i="133"/>
  <c r="T39" i="133"/>
  <c r="R39" i="133"/>
  <c r="P39" i="133"/>
  <c r="N39" i="133"/>
  <c r="L39" i="133"/>
  <c r="J39" i="133"/>
  <c r="H39" i="133"/>
  <c r="F39" i="133"/>
  <c r="T38" i="133"/>
  <c r="R38" i="133"/>
  <c r="P38" i="133"/>
  <c r="N38" i="133"/>
  <c r="L38" i="133"/>
  <c r="J38" i="133"/>
  <c r="H38" i="133"/>
  <c r="F38" i="133"/>
  <c r="U45" i="133"/>
  <c r="S45" i="133"/>
  <c r="Q45" i="133"/>
  <c r="O45" i="133"/>
  <c r="M45" i="133"/>
  <c r="K45" i="133"/>
  <c r="I45" i="133"/>
  <c r="G45" i="133"/>
  <c r="U44" i="133"/>
  <c r="S44" i="133"/>
  <c r="Q44" i="133"/>
  <c r="O44" i="133"/>
  <c r="M44" i="133"/>
  <c r="K44" i="133"/>
  <c r="I44" i="133"/>
  <c r="G44" i="133"/>
  <c r="U43" i="133"/>
  <c r="S43" i="133"/>
  <c r="Q43" i="133"/>
  <c r="O43" i="133"/>
  <c r="M43" i="133"/>
  <c r="K43" i="133"/>
  <c r="I43" i="133"/>
  <c r="G43" i="133"/>
  <c r="U42" i="133"/>
  <c r="S42" i="133"/>
  <c r="Q42" i="133"/>
  <c r="O42" i="133"/>
  <c r="M42" i="133"/>
  <c r="K42" i="133"/>
  <c r="I42" i="133"/>
  <c r="G42" i="133"/>
  <c r="U41" i="133"/>
  <c r="S41" i="133"/>
  <c r="Q41" i="133"/>
  <c r="O41" i="133"/>
  <c r="M41" i="133"/>
  <c r="K41" i="133"/>
  <c r="I41" i="133"/>
  <c r="G41" i="133"/>
  <c r="U40" i="133"/>
  <c r="S40" i="133"/>
  <c r="Q40" i="133"/>
  <c r="O40" i="133"/>
  <c r="M40" i="133"/>
  <c r="K40" i="133"/>
  <c r="I40" i="133"/>
  <c r="G40" i="133"/>
  <c r="U39" i="133"/>
  <c r="S39" i="133"/>
  <c r="Q39" i="133"/>
  <c r="O39" i="133"/>
  <c r="M39" i="133"/>
  <c r="K39" i="133"/>
  <c r="I39" i="133"/>
  <c r="G39" i="133"/>
  <c r="U38" i="133"/>
  <c r="S38" i="133"/>
  <c r="Q38" i="133"/>
  <c r="O38" i="133"/>
  <c r="M38" i="133"/>
  <c r="K38" i="133"/>
  <c r="I38" i="133"/>
  <c r="G38" i="133"/>
  <c r="AD45" i="133"/>
  <c r="V42" i="132"/>
  <c r="V39" i="132"/>
  <c r="P35" i="37" s="1"/>
  <c r="V37" i="132"/>
  <c r="L35" i="37" s="1"/>
  <c r="V41" i="132"/>
  <c r="V40" i="132"/>
  <c r="V38" i="132"/>
  <c r="N35" i="37" s="1"/>
  <c r="V36" i="132"/>
  <c r="J35" i="37" s="1"/>
  <c r="Y35" i="132"/>
  <c r="T42" i="132"/>
  <c r="R42" i="132"/>
  <c r="P42" i="132"/>
  <c r="N42" i="132"/>
  <c r="L42" i="132"/>
  <c r="J42" i="132"/>
  <c r="H42" i="132"/>
  <c r="F42" i="132"/>
  <c r="T41" i="132"/>
  <c r="R41" i="132"/>
  <c r="P41" i="132"/>
  <c r="N41" i="132"/>
  <c r="L41" i="132"/>
  <c r="J41" i="132"/>
  <c r="H41" i="132"/>
  <c r="F41" i="132"/>
  <c r="T40" i="132"/>
  <c r="R40" i="132"/>
  <c r="P40" i="132"/>
  <c r="N40" i="132"/>
  <c r="L40" i="132"/>
  <c r="J40" i="132"/>
  <c r="H40" i="132"/>
  <c r="F40" i="132"/>
  <c r="T39" i="132"/>
  <c r="R39" i="132"/>
  <c r="P39" i="132"/>
  <c r="N39" i="132"/>
  <c r="L39" i="132"/>
  <c r="J39" i="132"/>
  <c r="H39" i="132"/>
  <c r="F39" i="132"/>
  <c r="T38" i="132"/>
  <c r="R38" i="132"/>
  <c r="P38" i="132"/>
  <c r="N38" i="132"/>
  <c r="L38" i="132"/>
  <c r="J38" i="132"/>
  <c r="H38" i="132"/>
  <c r="F38" i="132"/>
  <c r="T37" i="132"/>
  <c r="R37" i="132"/>
  <c r="P37" i="132"/>
  <c r="N37" i="132"/>
  <c r="L37" i="132"/>
  <c r="J37" i="132"/>
  <c r="H37" i="132"/>
  <c r="F37" i="132"/>
  <c r="T36" i="132"/>
  <c r="R36" i="132"/>
  <c r="P36" i="132"/>
  <c r="N36" i="132"/>
  <c r="L36" i="132"/>
  <c r="J36" i="132"/>
  <c r="H36" i="132"/>
  <c r="F36" i="132"/>
  <c r="T35" i="132"/>
  <c r="R35" i="132"/>
  <c r="P35" i="132"/>
  <c r="N35" i="132"/>
  <c r="L35" i="132"/>
  <c r="J35" i="132"/>
  <c r="H35" i="132"/>
  <c r="F35" i="132"/>
  <c r="U42" i="132"/>
  <c r="S42" i="132"/>
  <c r="Q42" i="132"/>
  <c r="O42" i="132"/>
  <c r="M42" i="132"/>
  <c r="K42" i="132"/>
  <c r="I42" i="132"/>
  <c r="G42" i="132"/>
  <c r="U41" i="132"/>
  <c r="S41" i="132"/>
  <c r="Q41" i="132"/>
  <c r="O41" i="132"/>
  <c r="M41" i="132"/>
  <c r="K41" i="132"/>
  <c r="I41" i="132"/>
  <c r="G41" i="132"/>
  <c r="U40" i="132"/>
  <c r="S40" i="132"/>
  <c r="Q40" i="132"/>
  <c r="O40" i="132"/>
  <c r="M40" i="132"/>
  <c r="K40" i="132"/>
  <c r="I40" i="132"/>
  <c r="G40" i="132"/>
  <c r="U39" i="132"/>
  <c r="S39" i="132"/>
  <c r="Q39" i="132"/>
  <c r="O39" i="132"/>
  <c r="M39" i="132"/>
  <c r="K39" i="132"/>
  <c r="I39" i="132"/>
  <c r="G39" i="132"/>
  <c r="U38" i="132"/>
  <c r="S38" i="132"/>
  <c r="Q38" i="132"/>
  <c r="O38" i="132"/>
  <c r="M38" i="132"/>
  <c r="K38" i="132"/>
  <c r="I38" i="132"/>
  <c r="G38" i="132"/>
  <c r="U37" i="132"/>
  <c r="S37" i="132"/>
  <c r="Q37" i="132"/>
  <c r="O37" i="132"/>
  <c r="M37" i="132"/>
  <c r="K37" i="132"/>
  <c r="I37" i="132"/>
  <c r="G37" i="132"/>
  <c r="U36" i="132"/>
  <c r="S36" i="132"/>
  <c r="Q36" i="132"/>
  <c r="O36" i="132"/>
  <c r="M36" i="132"/>
  <c r="K36" i="132"/>
  <c r="I36" i="132"/>
  <c r="G36" i="132"/>
  <c r="U35" i="132"/>
  <c r="S35" i="132"/>
  <c r="Q35" i="132"/>
  <c r="O35" i="132"/>
  <c r="M35" i="132"/>
  <c r="K35" i="132"/>
  <c r="I35" i="132"/>
  <c r="G35" i="132"/>
  <c r="AD42" i="132"/>
  <c r="V45" i="131"/>
  <c r="V42" i="131"/>
  <c r="P34" i="37" s="1"/>
  <c r="V40" i="131"/>
  <c r="L34" i="37" s="1"/>
  <c r="V44" i="131"/>
  <c r="V43" i="131"/>
  <c r="V41" i="131"/>
  <c r="N34" i="37" s="1"/>
  <c r="V39" i="131"/>
  <c r="J34" i="37" s="1"/>
  <c r="AD43" i="131"/>
  <c r="Y38" i="131"/>
  <c r="T45" i="131"/>
  <c r="R45" i="131"/>
  <c r="P45" i="131"/>
  <c r="N45" i="131"/>
  <c r="L45" i="131"/>
  <c r="J45" i="131"/>
  <c r="H45" i="131"/>
  <c r="F45" i="131"/>
  <c r="T44" i="131"/>
  <c r="R44" i="131"/>
  <c r="P44" i="131"/>
  <c r="N44" i="131"/>
  <c r="L44" i="131"/>
  <c r="J44" i="131"/>
  <c r="H44" i="131"/>
  <c r="F44" i="131"/>
  <c r="T43" i="131"/>
  <c r="R43" i="131"/>
  <c r="P43" i="131"/>
  <c r="N43" i="131"/>
  <c r="L43" i="131"/>
  <c r="J43" i="131"/>
  <c r="H43" i="131"/>
  <c r="F43" i="131"/>
  <c r="T42" i="131"/>
  <c r="R42" i="131"/>
  <c r="P42" i="131"/>
  <c r="N42" i="131"/>
  <c r="L42" i="131"/>
  <c r="J42" i="131"/>
  <c r="H42" i="131"/>
  <c r="F42" i="131"/>
  <c r="T41" i="131"/>
  <c r="R41" i="131"/>
  <c r="P41" i="131"/>
  <c r="N41" i="131"/>
  <c r="L41" i="131"/>
  <c r="J41" i="131"/>
  <c r="H41" i="131"/>
  <c r="F41" i="131"/>
  <c r="T40" i="131"/>
  <c r="R40" i="131"/>
  <c r="P40" i="131"/>
  <c r="N40" i="131"/>
  <c r="L40" i="131"/>
  <c r="J40" i="131"/>
  <c r="H40" i="131"/>
  <c r="F40" i="131"/>
  <c r="T39" i="131"/>
  <c r="R39" i="131"/>
  <c r="P39" i="131"/>
  <c r="N39" i="131"/>
  <c r="L39" i="131"/>
  <c r="J39" i="131"/>
  <c r="H39" i="131"/>
  <c r="F39" i="131"/>
  <c r="T38" i="131"/>
  <c r="R38" i="131"/>
  <c r="P38" i="131"/>
  <c r="N38" i="131"/>
  <c r="L38" i="131"/>
  <c r="J38" i="131"/>
  <c r="H38" i="131"/>
  <c r="F38" i="131"/>
  <c r="U45" i="131"/>
  <c r="S45" i="131"/>
  <c r="Q45" i="131"/>
  <c r="O45" i="131"/>
  <c r="M45" i="131"/>
  <c r="K45" i="131"/>
  <c r="I45" i="131"/>
  <c r="G45" i="131"/>
  <c r="U44" i="131"/>
  <c r="S44" i="131"/>
  <c r="Q44" i="131"/>
  <c r="O44" i="131"/>
  <c r="M44" i="131"/>
  <c r="K44" i="131"/>
  <c r="I44" i="131"/>
  <c r="G44" i="131"/>
  <c r="U43" i="131"/>
  <c r="S43" i="131"/>
  <c r="Q43" i="131"/>
  <c r="O43" i="131"/>
  <c r="M43" i="131"/>
  <c r="K43" i="131"/>
  <c r="I43" i="131"/>
  <c r="G43" i="131"/>
  <c r="U42" i="131"/>
  <c r="S42" i="131"/>
  <c r="Q42" i="131"/>
  <c r="O42" i="131"/>
  <c r="M42" i="131"/>
  <c r="K42" i="131"/>
  <c r="I42" i="131"/>
  <c r="G42" i="131"/>
  <c r="U41" i="131"/>
  <c r="S41" i="131"/>
  <c r="Q41" i="131"/>
  <c r="O41" i="131"/>
  <c r="M41" i="131"/>
  <c r="K41" i="131"/>
  <c r="I41" i="131"/>
  <c r="G41" i="131"/>
  <c r="U40" i="131"/>
  <c r="S40" i="131"/>
  <c r="Q40" i="131"/>
  <c r="O40" i="131"/>
  <c r="M40" i="131"/>
  <c r="K40" i="131"/>
  <c r="I40" i="131"/>
  <c r="G40" i="131"/>
  <c r="U39" i="131"/>
  <c r="S39" i="131"/>
  <c r="Q39" i="131"/>
  <c r="O39" i="131"/>
  <c r="M39" i="131"/>
  <c r="K39" i="131"/>
  <c r="I39" i="131"/>
  <c r="G39" i="131"/>
  <c r="U38" i="131"/>
  <c r="S38" i="131"/>
  <c r="Q38" i="131"/>
  <c r="O38" i="131"/>
  <c r="M38" i="131"/>
  <c r="K38" i="131"/>
  <c r="I38" i="131"/>
  <c r="G38" i="131"/>
  <c r="AD45" i="131"/>
  <c r="Y38" i="130"/>
  <c r="AD44" i="130"/>
  <c r="AD45" i="130"/>
  <c r="T45" i="130"/>
  <c r="R45" i="130"/>
  <c r="P45" i="130"/>
  <c r="N45" i="130"/>
  <c r="L45" i="130"/>
  <c r="J45" i="130"/>
  <c r="H45" i="130"/>
  <c r="F45" i="130"/>
  <c r="T44" i="130"/>
  <c r="R44" i="130"/>
  <c r="P44" i="130"/>
  <c r="N44" i="130"/>
  <c r="L44" i="130"/>
  <c r="J44" i="130"/>
  <c r="H44" i="130"/>
  <c r="F44" i="130"/>
  <c r="T43" i="130"/>
  <c r="R43" i="130"/>
  <c r="P43" i="130"/>
  <c r="N43" i="130"/>
  <c r="L43" i="130"/>
  <c r="J43" i="130"/>
  <c r="H43" i="130"/>
  <c r="F43" i="130"/>
  <c r="T42" i="130"/>
  <c r="R42" i="130"/>
  <c r="P42" i="130"/>
  <c r="N42" i="130"/>
  <c r="L42" i="130"/>
  <c r="J42" i="130"/>
  <c r="H42" i="130"/>
  <c r="F42" i="130"/>
  <c r="T41" i="130"/>
  <c r="R41" i="130"/>
  <c r="P41" i="130"/>
  <c r="N41" i="130"/>
  <c r="L41" i="130"/>
  <c r="J41" i="130"/>
  <c r="H41" i="130"/>
  <c r="F41" i="130"/>
  <c r="T40" i="130"/>
  <c r="R40" i="130"/>
  <c r="P40" i="130"/>
  <c r="N40" i="130"/>
  <c r="L40" i="130"/>
  <c r="J40" i="130"/>
  <c r="H40" i="130"/>
  <c r="F40" i="130"/>
  <c r="T39" i="130"/>
  <c r="R39" i="130"/>
  <c r="P39" i="130"/>
  <c r="N39" i="130"/>
  <c r="L39" i="130"/>
  <c r="J39" i="130"/>
  <c r="H39" i="130"/>
  <c r="F39" i="130"/>
  <c r="T38" i="130"/>
  <c r="R38" i="130"/>
  <c r="P38" i="130"/>
  <c r="N38" i="130"/>
  <c r="L38" i="130"/>
  <c r="J38" i="130"/>
  <c r="H38" i="130"/>
  <c r="F38" i="130"/>
  <c r="U45" i="130"/>
  <c r="S45" i="130"/>
  <c r="Q45" i="130"/>
  <c r="O45" i="130"/>
  <c r="M45" i="130"/>
  <c r="K45" i="130"/>
  <c r="I45" i="130"/>
  <c r="G45" i="130"/>
  <c r="U44" i="130"/>
  <c r="S44" i="130"/>
  <c r="Q44" i="130"/>
  <c r="O44" i="130"/>
  <c r="M44" i="130"/>
  <c r="K44" i="130"/>
  <c r="I44" i="130"/>
  <c r="G44" i="130"/>
  <c r="U43" i="130"/>
  <c r="S43" i="130"/>
  <c r="Q43" i="130"/>
  <c r="O43" i="130"/>
  <c r="M43" i="130"/>
  <c r="K43" i="130"/>
  <c r="I43" i="130"/>
  <c r="G43" i="130"/>
  <c r="U42" i="130"/>
  <c r="S42" i="130"/>
  <c r="Q42" i="130"/>
  <c r="O42" i="130"/>
  <c r="M42" i="130"/>
  <c r="K42" i="130"/>
  <c r="I42" i="130"/>
  <c r="G42" i="130"/>
  <c r="U41" i="130"/>
  <c r="S41" i="130"/>
  <c r="Q41" i="130"/>
  <c r="O41" i="130"/>
  <c r="M41" i="130"/>
  <c r="K41" i="130"/>
  <c r="I41" i="130"/>
  <c r="G41" i="130"/>
  <c r="U40" i="130"/>
  <c r="S40" i="130"/>
  <c r="Q40" i="130"/>
  <c r="O40" i="130"/>
  <c r="M40" i="130"/>
  <c r="K40" i="130"/>
  <c r="I40" i="130"/>
  <c r="G40" i="130"/>
  <c r="U39" i="130"/>
  <c r="S39" i="130"/>
  <c r="Q39" i="130"/>
  <c r="O39" i="130"/>
  <c r="M39" i="130"/>
  <c r="K39" i="130"/>
  <c r="I39" i="130"/>
  <c r="G39" i="130"/>
  <c r="U38" i="130"/>
  <c r="S38" i="130"/>
  <c r="Q38" i="130"/>
  <c r="O38" i="130"/>
  <c r="M38" i="130"/>
  <c r="K38" i="130"/>
  <c r="I38" i="130"/>
  <c r="G38" i="130"/>
  <c r="V39" i="130"/>
  <c r="J33" i="37" s="1"/>
  <c r="V43" i="130"/>
  <c r="V40" i="130"/>
  <c r="L33" i="37" s="1"/>
  <c r="V45" i="130"/>
  <c r="V41" i="130"/>
  <c r="N33" i="37" s="1"/>
  <c r="V44" i="130"/>
  <c r="AC15" i="126"/>
  <c r="V15" i="126" s="1"/>
  <c r="AB42" i="128"/>
  <c r="AB43" i="128"/>
  <c r="AB38" i="128"/>
  <c r="H48" i="37" s="1"/>
  <c r="AC34" i="129"/>
  <c r="V34" i="129" s="1"/>
  <c r="AC19" i="125"/>
  <c r="V19" i="125" s="1"/>
  <c r="AC19" i="127"/>
  <c r="V19" i="127" s="1"/>
  <c r="AC34" i="126"/>
  <c r="V34" i="126" s="1"/>
  <c r="AD32" i="126"/>
  <c r="AC30" i="126"/>
  <c r="V30" i="126" s="1"/>
  <c r="AD28" i="126"/>
  <c r="AB42" i="129"/>
  <c r="AC13" i="126"/>
  <c r="V13" i="126" s="1"/>
  <c r="AC17" i="126"/>
  <c r="V17" i="126" s="1"/>
  <c r="AD17" i="126"/>
  <c r="AC17" i="127"/>
  <c r="V17" i="127" s="1"/>
  <c r="AD31" i="127"/>
  <c r="AC29" i="127"/>
  <c r="V29" i="127" s="1"/>
  <c r="AC25" i="127"/>
  <c r="V25" i="127" s="1"/>
  <c r="AC16" i="127"/>
  <c r="V16" i="127" s="1"/>
  <c r="AD15" i="126"/>
  <c r="AB42" i="127"/>
  <c r="AD20" i="129"/>
  <c r="AD18" i="129"/>
  <c r="AD8" i="128"/>
  <c r="AC26" i="126"/>
  <c r="V26" i="126" s="1"/>
  <c r="AD13" i="126"/>
  <c r="AC11" i="126"/>
  <c r="V11" i="126" s="1"/>
  <c r="AD11" i="126"/>
  <c r="AC9" i="126"/>
  <c r="V9" i="126" s="1"/>
  <c r="AD9" i="126"/>
  <c r="AC7" i="126"/>
  <c r="V7" i="126" s="1"/>
  <c r="AC30" i="129"/>
  <c r="V30" i="129" s="1"/>
  <c r="AC26" i="129"/>
  <c r="V26" i="129" s="1"/>
  <c r="AC6" i="125"/>
  <c r="V6" i="125" s="1"/>
  <c r="AD19" i="127"/>
  <c r="AD17" i="127"/>
  <c r="AA45" i="127"/>
  <c r="AD16" i="128"/>
  <c r="AC14" i="128"/>
  <c r="V14" i="128" s="1"/>
  <c r="AD12" i="128"/>
  <c r="AC10" i="128"/>
  <c r="V10" i="128" s="1"/>
  <c r="AC28" i="129"/>
  <c r="V28" i="129" s="1"/>
  <c r="AC24" i="129"/>
  <c r="V24" i="129" s="1"/>
  <c r="AC20" i="129"/>
  <c r="V20" i="129" s="1"/>
  <c r="B51" i="37"/>
  <c r="B64" i="37" s="1"/>
  <c r="AI48" i="129"/>
  <c r="AD36" i="129"/>
  <c r="AD34" i="129"/>
  <c r="AD32" i="129"/>
  <c r="AI48" i="127"/>
  <c r="AI48" i="128"/>
  <c r="AC32" i="126"/>
  <c r="V32" i="126" s="1"/>
  <c r="AW44" i="125"/>
  <c r="AC36" i="125"/>
  <c r="V36" i="125" s="1"/>
  <c r="AD30" i="129"/>
  <c r="AD28" i="129"/>
  <c r="AD26" i="129"/>
  <c r="AD24" i="129"/>
  <c r="AC22" i="129"/>
  <c r="V22" i="129" s="1"/>
  <c r="AC15" i="127"/>
  <c r="V15" i="127" s="1"/>
  <c r="AD13" i="127"/>
  <c r="AC11" i="127"/>
  <c r="V11" i="127" s="1"/>
  <c r="AD9" i="127"/>
  <c r="AC7" i="127"/>
  <c r="V7" i="127" s="1"/>
  <c r="AC24" i="126"/>
  <c r="V24" i="126" s="1"/>
  <c r="AC28" i="126"/>
  <c r="V28" i="126" s="1"/>
  <c r="AB45" i="126"/>
  <c r="AD19" i="126"/>
  <c r="W39" i="126"/>
  <c r="C45" i="37" s="1"/>
  <c r="Y45" i="126"/>
  <c r="AB45" i="125"/>
  <c r="X44" i="125"/>
  <c r="Z45" i="125"/>
  <c r="Z45" i="128"/>
  <c r="AC16" i="128"/>
  <c r="V16" i="128" s="1"/>
  <c r="AD14" i="128"/>
  <c r="AC12" i="128"/>
  <c r="V12" i="128" s="1"/>
  <c r="AD10" i="128"/>
  <c r="AA43" i="128"/>
  <c r="Z42" i="128"/>
  <c r="X38" i="128"/>
  <c r="D48" i="37" s="1"/>
  <c r="AC23" i="128"/>
  <c r="V23" i="128" s="1"/>
  <c r="AD22" i="129"/>
  <c r="AC18" i="129"/>
  <c r="V18" i="129" s="1"/>
  <c r="Z45" i="129"/>
  <c r="X43" i="129"/>
  <c r="W38" i="127"/>
  <c r="C47" i="37" s="1"/>
  <c r="Y44" i="127"/>
  <c r="AD15" i="127"/>
  <c r="AC13" i="127"/>
  <c r="V13" i="127" s="1"/>
  <c r="AD11" i="127"/>
  <c r="W43" i="127"/>
  <c r="AC9" i="127"/>
  <c r="V9" i="127" s="1"/>
  <c r="AA40" i="127"/>
  <c r="AA43" i="127"/>
  <c r="AD7" i="127"/>
  <c r="AC6" i="129"/>
  <c r="V6" i="129" s="1"/>
  <c r="AC35" i="129"/>
  <c r="V35" i="129" s="1"/>
  <c r="AD35" i="129"/>
  <c r="AC33" i="129"/>
  <c r="V33" i="129" s="1"/>
  <c r="AD33" i="129"/>
  <c r="AC31" i="129"/>
  <c r="V31" i="129" s="1"/>
  <c r="AD31" i="129"/>
  <c r="AC29" i="129"/>
  <c r="V29" i="129" s="1"/>
  <c r="AD29" i="129"/>
  <c r="AC27" i="129"/>
  <c r="V27" i="129" s="1"/>
  <c r="AD27" i="129"/>
  <c r="AC25" i="129"/>
  <c r="V25" i="129" s="1"/>
  <c r="AD25" i="129"/>
  <c r="AC23" i="129"/>
  <c r="V23" i="129" s="1"/>
  <c r="AD23" i="129"/>
  <c r="Y44" i="129"/>
  <c r="Y43" i="129"/>
  <c r="Y41" i="129"/>
  <c r="Y45" i="129"/>
  <c r="Y42" i="129"/>
  <c r="Y40" i="129"/>
  <c r="AD19" i="129"/>
  <c r="AC19" i="129"/>
  <c r="V19" i="129" s="1"/>
  <c r="AD16" i="129"/>
  <c r="AD14" i="129"/>
  <c r="AD12" i="129"/>
  <c r="AD10" i="129"/>
  <c r="AD8" i="129"/>
  <c r="AD6" i="129"/>
  <c r="F38" i="129" a="1"/>
  <c r="AB41" i="129"/>
  <c r="AB44" i="129"/>
  <c r="AB40" i="129"/>
  <c r="AB45" i="129"/>
  <c r="Z43" i="129"/>
  <c r="Z38" i="129"/>
  <c r="F49" i="37" s="1"/>
  <c r="Z42" i="129"/>
  <c r="AD17" i="129"/>
  <c r="AC17" i="129"/>
  <c r="V17" i="129" s="1"/>
  <c r="AD15" i="129"/>
  <c r="AC15" i="129"/>
  <c r="V15" i="129" s="1"/>
  <c r="AD13" i="129"/>
  <c r="AC13" i="129"/>
  <c r="V13" i="129" s="1"/>
  <c r="AD11" i="129"/>
  <c r="AC11" i="129"/>
  <c r="V11" i="129" s="1"/>
  <c r="AD9" i="129"/>
  <c r="AC9" i="129"/>
  <c r="V9" i="129" s="1"/>
  <c r="AD7" i="129"/>
  <c r="AC7" i="129"/>
  <c r="V7" i="129" s="1"/>
  <c r="AA44" i="129"/>
  <c r="AA43" i="129"/>
  <c r="AA41" i="129"/>
  <c r="AA45" i="129"/>
  <c r="AA42" i="129"/>
  <c r="AA40" i="129"/>
  <c r="AA38" i="129"/>
  <c r="G49" i="37" s="1"/>
  <c r="W43" i="129"/>
  <c r="W38" i="129"/>
  <c r="C49" i="37" s="1"/>
  <c r="AW45" i="129"/>
  <c r="AW44" i="129"/>
  <c r="AW43" i="129"/>
  <c r="AD21" i="129"/>
  <c r="AC21" i="129"/>
  <c r="V21" i="129" s="1"/>
  <c r="AB43" i="129"/>
  <c r="AB38" i="129"/>
  <c r="H49" i="37" s="1"/>
  <c r="Z41" i="129"/>
  <c r="Z44" i="129"/>
  <c r="Z40" i="129"/>
  <c r="X38" i="129"/>
  <c r="D49" i="37" s="1"/>
  <c r="AC17" i="128"/>
  <c r="V17" i="128" s="1"/>
  <c r="AD17" i="128"/>
  <c r="AC15" i="128"/>
  <c r="V15" i="128" s="1"/>
  <c r="AD15" i="128"/>
  <c r="AC13" i="128"/>
  <c r="V13" i="128" s="1"/>
  <c r="AD13" i="128"/>
  <c r="AC11" i="128"/>
  <c r="V11" i="128" s="1"/>
  <c r="AD11" i="128"/>
  <c r="AC9" i="128"/>
  <c r="V9" i="128" s="1"/>
  <c r="AD9" i="128"/>
  <c r="AC7" i="128"/>
  <c r="V7" i="128" s="1"/>
  <c r="AD7" i="128"/>
  <c r="W43" i="128"/>
  <c r="W38" i="128"/>
  <c r="C48" i="37" s="1"/>
  <c r="AD35" i="128"/>
  <c r="AD33" i="128"/>
  <c r="AD31" i="128"/>
  <c r="AD29" i="128"/>
  <c r="AD27" i="128"/>
  <c r="AD25" i="128"/>
  <c r="AD21" i="128"/>
  <c r="Z41" i="128"/>
  <c r="Z44" i="128"/>
  <c r="Z40" i="128"/>
  <c r="AA38" i="128"/>
  <c r="G48" i="37" s="1"/>
  <c r="AA42" i="128"/>
  <c r="AA41" i="128"/>
  <c r="AA44" i="128"/>
  <c r="AD36" i="128"/>
  <c r="AC36" i="128"/>
  <c r="V36" i="128" s="1"/>
  <c r="AD34" i="128"/>
  <c r="AC34" i="128"/>
  <c r="V34" i="128" s="1"/>
  <c r="AD32" i="128"/>
  <c r="AC32" i="128"/>
  <c r="V32" i="128" s="1"/>
  <c r="AD30" i="128"/>
  <c r="AC30" i="128"/>
  <c r="V30" i="128" s="1"/>
  <c r="AD28" i="128"/>
  <c r="AC28" i="128"/>
  <c r="V28" i="128" s="1"/>
  <c r="AD26" i="128"/>
  <c r="AC26" i="128"/>
  <c r="V26" i="128" s="1"/>
  <c r="AD24" i="128"/>
  <c r="AC24" i="128"/>
  <c r="V24" i="128" s="1"/>
  <c r="AD22" i="128"/>
  <c r="AC22" i="128"/>
  <c r="V22" i="128" s="1"/>
  <c r="AD20" i="128"/>
  <c r="AC20" i="128"/>
  <c r="V20" i="128" s="1"/>
  <c r="AW45" i="128"/>
  <c r="AW44" i="128"/>
  <c r="AW43" i="128"/>
  <c r="AC19" i="128"/>
  <c r="V19" i="128" s="1"/>
  <c r="AD19" i="128"/>
  <c r="Y44" i="128"/>
  <c r="Y43" i="128"/>
  <c r="Y41" i="128"/>
  <c r="Y45" i="128"/>
  <c r="Y42" i="128"/>
  <c r="Y40" i="128"/>
  <c r="AD18" i="128"/>
  <c r="AC18" i="128"/>
  <c r="V18" i="128" s="1"/>
  <c r="F38" i="128" a="1"/>
  <c r="Z43" i="128"/>
  <c r="Z38" i="128"/>
  <c r="F48" i="37" s="1"/>
  <c r="X43" i="128"/>
  <c r="AC8" i="128"/>
  <c r="V8" i="128" s="1"/>
  <c r="AC6" i="128"/>
  <c r="V6" i="128" s="1"/>
  <c r="AA40" i="128"/>
  <c r="AA45" i="128"/>
  <c r="AD36" i="127"/>
  <c r="AC36" i="127"/>
  <c r="V36" i="127" s="1"/>
  <c r="AD34" i="127"/>
  <c r="AC34" i="127"/>
  <c r="V34" i="127" s="1"/>
  <c r="AD32" i="127"/>
  <c r="AC32" i="127"/>
  <c r="V32" i="127" s="1"/>
  <c r="AD30" i="127"/>
  <c r="AC30" i="127"/>
  <c r="V30" i="127" s="1"/>
  <c r="AD28" i="127"/>
  <c r="AC28" i="127"/>
  <c r="V28" i="127" s="1"/>
  <c r="AD26" i="127"/>
  <c r="AC26" i="127"/>
  <c r="V26" i="127" s="1"/>
  <c r="AD24" i="127"/>
  <c r="AC24" i="127"/>
  <c r="V24" i="127" s="1"/>
  <c r="AD22" i="127"/>
  <c r="AC22" i="127"/>
  <c r="V22" i="127" s="1"/>
  <c r="AD20" i="127"/>
  <c r="AC20" i="127"/>
  <c r="V20" i="127" s="1"/>
  <c r="AD18" i="127"/>
  <c r="AC18" i="127"/>
  <c r="V18" i="127" s="1"/>
  <c r="AC14" i="127"/>
  <c r="V14" i="127" s="1"/>
  <c r="AD14" i="127"/>
  <c r="AC12" i="127"/>
  <c r="V12" i="127" s="1"/>
  <c r="AD12" i="127"/>
  <c r="AC10" i="127"/>
  <c r="V10" i="127" s="1"/>
  <c r="AD10" i="127"/>
  <c r="AC8" i="127"/>
  <c r="V8" i="127" s="1"/>
  <c r="AD8" i="127"/>
  <c r="Z45" i="127"/>
  <c r="Z42" i="127"/>
  <c r="Z40" i="127"/>
  <c r="Z38" i="127"/>
  <c r="F47" i="37" s="1"/>
  <c r="Z44" i="127"/>
  <c r="Z43" i="127"/>
  <c r="Z41" i="127"/>
  <c r="AC35" i="127"/>
  <c r="V35" i="127" s="1"/>
  <c r="AC31" i="127"/>
  <c r="V31" i="127" s="1"/>
  <c r="AC27" i="127"/>
  <c r="V27" i="127" s="1"/>
  <c r="AC23" i="127"/>
  <c r="V23" i="127" s="1"/>
  <c r="Y40" i="127"/>
  <c r="Y45" i="127"/>
  <c r="Y43" i="127"/>
  <c r="F38" i="127" a="1"/>
  <c r="AB41" i="127"/>
  <c r="AB44" i="127"/>
  <c r="AB40" i="127"/>
  <c r="AB45" i="127"/>
  <c r="AW45" i="127"/>
  <c r="AW44" i="127"/>
  <c r="AW43" i="127"/>
  <c r="X38" i="127"/>
  <c r="D47" i="37" s="1"/>
  <c r="X43" i="127"/>
  <c r="AC6" i="127"/>
  <c r="V6" i="127" s="1"/>
  <c r="AD6" i="127"/>
  <c r="AD33" i="127"/>
  <c r="AD29" i="127"/>
  <c r="AD25" i="127"/>
  <c r="AD21" i="127"/>
  <c r="AC21" i="127"/>
  <c r="V21" i="127" s="1"/>
  <c r="AA38" i="127"/>
  <c r="G47" i="37" s="1"/>
  <c r="AA42" i="127"/>
  <c r="AA41" i="127"/>
  <c r="AA44" i="127"/>
  <c r="Y42" i="127"/>
  <c r="Y41" i="127"/>
  <c r="AD16" i="127"/>
  <c r="AB43" i="127"/>
  <c r="AB38" i="127"/>
  <c r="H47" i="37" s="1"/>
  <c r="AD33" i="126"/>
  <c r="AC33" i="126"/>
  <c r="V33" i="126" s="1"/>
  <c r="AD31" i="126"/>
  <c r="AC31" i="126"/>
  <c r="V31" i="126" s="1"/>
  <c r="AD29" i="126"/>
  <c r="AC29" i="126"/>
  <c r="V29" i="126" s="1"/>
  <c r="AD27" i="126"/>
  <c r="AC27" i="126"/>
  <c r="V27" i="126" s="1"/>
  <c r="AD25" i="126"/>
  <c r="AC25" i="126"/>
  <c r="V25" i="126" s="1"/>
  <c r="AD23" i="126"/>
  <c r="AC23" i="126"/>
  <c r="V23" i="126" s="1"/>
  <c r="AC22" i="126"/>
  <c r="V22" i="126" s="1"/>
  <c r="AD22" i="126"/>
  <c r="AC20" i="126"/>
  <c r="V20" i="126" s="1"/>
  <c r="AD20" i="126"/>
  <c r="AA46" i="126"/>
  <c r="AA45" i="126"/>
  <c r="AA44" i="126"/>
  <c r="AA43" i="126"/>
  <c r="AA42" i="126"/>
  <c r="AA41" i="126"/>
  <c r="AA39" i="126"/>
  <c r="G45" i="37" s="1"/>
  <c r="X44" i="126"/>
  <c r="X39" i="126"/>
  <c r="D45" i="37" s="1"/>
  <c r="AC6" i="126"/>
  <c r="V6" i="126" s="1"/>
  <c r="AD6" i="126"/>
  <c r="AD36" i="126"/>
  <c r="AD35" i="126"/>
  <c r="Y42" i="126"/>
  <c r="Y44" i="126"/>
  <c r="Y46" i="126"/>
  <c r="AW44" i="126"/>
  <c r="W44" i="126"/>
  <c r="AB39" i="126"/>
  <c r="H45" i="37" s="1"/>
  <c r="AB42" i="126"/>
  <c r="AB44" i="126"/>
  <c r="AB46" i="126"/>
  <c r="AD7" i="126"/>
  <c r="AD38" i="126"/>
  <c r="AC38" i="126"/>
  <c r="V38" i="126" s="1"/>
  <c r="AD37" i="126"/>
  <c r="AC37" i="126"/>
  <c r="V37" i="126" s="1"/>
  <c r="AD21" i="126"/>
  <c r="AC21" i="126"/>
  <c r="V21" i="126" s="1"/>
  <c r="AC18" i="126"/>
  <c r="V18" i="126" s="1"/>
  <c r="AD18" i="126"/>
  <c r="AC16" i="126"/>
  <c r="V16" i="126" s="1"/>
  <c r="AD16" i="126"/>
  <c r="AC14" i="126"/>
  <c r="V14" i="126" s="1"/>
  <c r="AD14" i="126"/>
  <c r="AC12" i="126"/>
  <c r="V12" i="126" s="1"/>
  <c r="AD12" i="126"/>
  <c r="AC10" i="126"/>
  <c r="V10" i="126" s="1"/>
  <c r="AD10" i="126"/>
  <c r="AC8" i="126"/>
  <c r="V8" i="126" s="1"/>
  <c r="AD8" i="126"/>
  <c r="Z46" i="126"/>
  <c r="Z45" i="126"/>
  <c r="Z44" i="126"/>
  <c r="Z43" i="126"/>
  <c r="Z42" i="126"/>
  <c r="Z41" i="126"/>
  <c r="Z39" i="126"/>
  <c r="F45" i="37" s="1"/>
  <c r="AD34" i="126"/>
  <c r="AD30" i="126"/>
  <c r="AD26" i="126"/>
  <c r="Y41" i="126"/>
  <c r="Y43" i="126"/>
  <c r="F39" i="126" a="1"/>
  <c r="AB41" i="126"/>
  <c r="AB43" i="126"/>
  <c r="AD35" i="125"/>
  <c r="AC35" i="125"/>
  <c r="V35" i="125" s="1"/>
  <c r="AC34" i="125"/>
  <c r="V34" i="125" s="1"/>
  <c r="AD34" i="125"/>
  <c r="AC32" i="125"/>
  <c r="V32" i="125" s="1"/>
  <c r="AD32" i="125"/>
  <c r="AC30" i="125"/>
  <c r="V30" i="125" s="1"/>
  <c r="AD30" i="125"/>
  <c r="AC28" i="125"/>
  <c r="V28" i="125" s="1"/>
  <c r="AD28" i="125"/>
  <c r="AC26" i="125"/>
  <c r="V26" i="125" s="1"/>
  <c r="AD26" i="125"/>
  <c r="AC24" i="125"/>
  <c r="V24" i="125" s="1"/>
  <c r="AD24" i="125"/>
  <c r="AC22" i="125"/>
  <c r="V22" i="125" s="1"/>
  <c r="AD22" i="125"/>
  <c r="AC20" i="125"/>
  <c r="V20" i="125" s="1"/>
  <c r="AD20" i="125"/>
  <c r="Y46" i="125"/>
  <c r="Y45" i="125"/>
  <c r="Y44" i="125"/>
  <c r="Y43" i="125"/>
  <c r="Y42" i="125"/>
  <c r="Y41" i="125"/>
  <c r="AD31" i="125"/>
  <c r="AC31" i="125"/>
  <c r="V31" i="125" s="1"/>
  <c r="AD27" i="125"/>
  <c r="AC27" i="125"/>
  <c r="V27" i="125" s="1"/>
  <c r="AD23" i="125"/>
  <c r="AC23" i="125"/>
  <c r="V23" i="125" s="1"/>
  <c r="AD38" i="125"/>
  <c r="AC38" i="125"/>
  <c r="V38" i="125" s="1"/>
  <c r="F39" i="125" a="1"/>
  <c r="AB39" i="125"/>
  <c r="H44" i="37" s="1"/>
  <c r="AB42" i="125"/>
  <c r="AB44" i="125"/>
  <c r="AB46" i="125"/>
  <c r="Z39" i="125"/>
  <c r="F44" i="37" s="1"/>
  <c r="Z42" i="125"/>
  <c r="Z44" i="125"/>
  <c r="Z46" i="125"/>
  <c r="AC16" i="125"/>
  <c r="V16" i="125" s="1"/>
  <c r="AC12" i="125"/>
  <c r="V12" i="125" s="1"/>
  <c r="AC10" i="125"/>
  <c r="V10" i="125" s="1"/>
  <c r="AD17" i="125"/>
  <c r="AC17" i="125"/>
  <c r="V17" i="125" s="1"/>
  <c r="AD15" i="125"/>
  <c r="AC15" i="125"/>
  <c r="V15" i="125" s="1"/>
  <c r="AD13" i="125"/>
  <c r="AC13" i="125"/>
  <c r="V13" i="125" s="1"/>
  <c r="AD11" i="125"/>
  <c r="AC11" i="125"/>
  <c r="V11" i="125" s="1"/>
  <c r="AD9" i="125"/>
  <c r="AC9" i="125"/>
  <c r="V9" i="125" s="1"/>
  <c r="AD7" i="125"/>
  <c r="AC7" i="125"/>
  <c r="V7" i="125" s="1"/>
  <c r="AA46" i="125"/>
  <c r="AA45" i="125"/>
  <c r="AA44" i="125"/>
  <c r="AA43" i="125"/>
  <c r="AA42" i="125"/>
  <c r="AA41" i="125"/>
  <c r="AA39" i="125"/>
  <c r="G44" i="37" s="1"/>
  <c r="W44" i="125"/>
  <c r="W39" i="125"/>
  <c r="C44" i="37" s="1"/>
  <c r="AD33" i="125"/>
  <c r="AC33" i="125"/>
  <c r="V33" i="125" s="1"/>
  <c r="AD29" i="125"/>
  <c r="AC29" i="125"/>
  <c r="V29" i="125" s="1"/>
  <c r="AD25" i="125"/>
  <c r="AC25" i="125"/>
  <c r="V25" i="125" s="1"/>
  <c r="AD21" i="125"/>
  <c r="AC21" i="125"/>
  <c r="V21" i="125" s="1"/>
  <c r="AD37" i="125"/>
  <c r="AC37" i="125"/>
  <c r="V37" i="125" s="1"/>
  <c r="AD8" i="125"/>
  <c r="AB41" i="125"/>
  <c r="AB43" i="125"/>
  <c r="X39" i="125"/>
  <c r="D44" i="37" s="1"/>
  <c r="AD18" i="125"/>
  <c r="AD14" i="125"/>
  <c r="Z41" i="125"/>
  <c r="Z43" i="125"/>
  <c r="AD6" i="125"/>
  <c r="AF47" i="67"/>
  <c r="AF46" i="67"/>
  <c r="CB45" i="67"/>
  <c r="CA45" i="67"/>
  <c r="BZ45" i="67"/>
  <c r="BY45" i="67"/>
  <c r="BX45" i="67"/>
  <c r="BW45" i="67"/>
  <c r="BV45" i="67"/>
  <c r="BU45" i="67"/>
  <c r="BT45" i="67"/>
  <c r="BS45" i="67"/>
  <c r="BR45" i="67"/>
  <c r="BQ45" i="67"/>
  <c r="BP45" i="67"/>
  <c r="BO45" i="67"/>
  <c r="BN45" i="67"/>
  <c r="BM45" i="67"/>
  <c r="BL45" i="67"/>
  <c r="BK45" i="67"/>
  <c r="BJ45" i="67"/>
  <c r="BI45" i="67"/>
  <c r="BH45" i="67"/>
  <c r="BG45" i="67"/>
  <c r="BF45" i="67"/>
  <c r="BE45" i="67"/>
  <c r="BD45" i="67"/>
  <c r="BC45" i="67"/>
  <c r="BB45" i="67"/>
  <c r="BA45" i="67"/>
  <c r="AZ45" i="67"/>
  <c r="AY45" i="67"/>
  <c r="AX45" i="67"/>
  <c r="AF45" i="67"/>
  <c r="AF44" i="67"/>
  <c r="AF43" i="67"/>
  <c r="AF42" i="67"/>
  <c r="AE40" i="67"/>
  <c r="AV39" i="67"/>
  <c r="AU39" i="67"/>
  <c r="AT39" i="67"/>
  <c r="AS39" i="67"/>
  <c r="AR39" i="67"/>
  <c r="AQ39" i="67"/>
  <c r="AP39" i="67"/>
  <c r="AO39" i="67"/>
  <c r="AN39" i="67"/>
  <c r="AM39" i="67"/>
  <c r="AL39" i="67"/>
  <c r="AK39" i="67"/>
  <c r="AJ39" i="67"/>
  <c r="AI39" i="67"/>
  <c r="AH39" i="67"/>
  <c r="AG39" i="67"/>
  <c r="AE39" i="67"/>
  <c r="AV38" i="67"/>
  <c r="AU38" i="67"/>
  <c r="AT38" i="67"/>
  <c r="AS38" i="67"/>
  <c r="AR38" i="67"/>
  <c r="AQ38" i="67"/>
  <c r="AP38" i="67"/>
  <c r="AO38" i="67"/>
  <c r="AN38" i="67"/>
  <c r="AM38" i="67"/>
  <c r="AL38" i="67"/>
  <c r="AK38" i="67"/>
  <c r="AJ38" i="67"/>
  <c r="AI38" i="67"/>
  <c r="AH38" i="67"/>
  <c r="AG38" i="67"/>
  <c r="AE38" i="67"/>
  <c r="AV37" i="67"/>
  <c r="AU37" i="67"/>
  <c r="AT37" i="67"/>
  <c r="AS37" i="67"/>
  <c r="AR37" i="67"/>
  <c r="AQ37" i="67"/>
  <c r="AP37" i="67"/>
  <c r="AO37" i="67"/>
  <c r="AN37" i="67"/>
  <c r="AM37" i="67"/>
  <c r="AL37" i="67"/>
  <c r="AK37" i="67"/>
  <c r="AJ37" i="67"/>
  <c r="AI37" i="67"/>
  <c r="AH37" i="67"/>
  <c r="AG37" i="67"/>
  <c r="AE37" i="67"/>
  <c r="AV36" i="67"/>
  <c r="AU36" i="67"/>
  <c r="AT36" i="67"/>
  <c r="AS36" i="67"/>
  <c r="AR36" i="67"/>
  <c r="AQ36" i="67"/>
  <c r="AP36" i="67"/>
  <c r="AO36" i="67"/>
  <c r="AN36" i="67"/>
  <c r="AM36" i="67"/>
  <c r="AL36" i="67"/>
  <c r="AK36" i="67"/>
  <c r="AJ36" i="67"/>
  <c r="AI36" i="67"/>
  <c r="AH36" i="67"/>
  <c r="AG36" i="67"/>
  <c r="AE36" i="67"/>
  <c r="AV35" i="67"/>
  <c r="AU35" i="67"/>
  <c r="AT35" i="67"/>
  <c r="AS35" i="67"/>
  <c r="AR35" i="67"/>
  <c r="AQ35" i="67"/>
  <c r="AP35" i="67"/>
  <c r="AO35" i="67"/>
  <c r="AN35" i="67"/>
  <c r="AM35" i="67"/>
  <c r="AL35" i="67"/>
  <c r="AK35" i="67"/>
  <c r="AJ35" i="67"/>
  <c r="AI35" i="67"/>
  <c r="AH35" i="67"/>
  <c r="AG35" i="67"/>
  <c r="AE35" i="67"/>
  <c r="AV34" i="67"/>
  <c r="AU34" i="67"/>
  <c r="AT34" i="67"/>
  <c r="AS34" i="67"/>
  <c r="AR34" i="67"/>
  <c r="AQ34" i="67"/>
  <c r="AP34" i="67"/>
  <c r="AO34" i="67"/>
  <c r="AN34" i="67"/>
  <c r="AM34" i="67"/>
  <c r="AL34" i="67"/>
  <c r="AK34" i="67"/>
  <c r="AJ34" i="67"/>
  <c r="AI34" i="67"/>
  <c r="AH34" i="67"/>
  <c r="AG34" i="67"/>
  <c r="AE34" i="67"/>
  <c r="AV33" i="67"/>
  <c r="AU33" i="67"/>
  <c r="AT33" i="67"/>
  <c r="AS33" i="67"/>
  <c r="AR33" i="67"/>
  <c r="AQ33" i="67"/>
  <c r="AP33" i="67"/>
  <c r="AO33" i="67"/>
  <c r="AN33" i="67"/>
  <c r="AM33" i="67"/>
  <c r="AL33" i="67"/>
  <c r="AK33" i="67"/>
  <c r="AJ33" i="67"/>
  <c r="AI33" i="67"/>
  <c r="AH33" i="67"/>
  <c r="AG33" i="67"/>
  <c r="AA33" i="67" s="1"/>
  <c r="AE33" i="67"/>
  <c r="AV32" i="67"/>
  <c r="AU32" i="67"/>
  <c r="AT32" i="67"/>
  <c r="AS32" i="67"/>
  <c r="AR32" i="67"/>
  <c r="AQ32" i="67"/>
  <c r="AP32" i="67"/>
  <c r="AO32" i="67"/>
  <c r="AN32" i="67"/>
  <c r="AM32" i="67"/>
  <c r="AL32" i="67"/>
  <c r="AK32" i="67"/>
  <c r="AJ32" i="67"/>
  <c r="AI32" i="67"/>
  <c r="AH32" i="67"/>
  <c r="AG32" i="67"/>
  <c r="AE32" i="67"/>
  <c r="AV31" i="67"/>
  <c r="AU31" i="67"/>
  <c r="AT31" i="67"/>
  <c r="AS31" i="67"/>
  <c r="AR31" i="67"/>
  <c r="AQ31" i="67"/>
  <c r="AP31" i="67"/>
  <c r="AO31" i="67"/>
  <c r="AN31" i="67"/>
  <c r="AM31" i="67"/>
  <c r="AL31" i="67"/>
  <c r="AK31" i="67"/>
  <c r="AJ31" i="67"/>
  <c r="AI31" i="67"/>
  <c r="AH31" i="67"/>
  <c r="AG31" i="67"/>
  <c r="AE31" i="67"/>
  <c r="AV30" i="67"/>
  <c r="AU30" i="67"/>
  <c r="AT30" i="67"/>
  <c r="AS30" i="67"/>
  <c r="AR30" i="67"/>
  <c r="AQ30" i="67"/>
  <c r="AP30" i="67"/>
  <c r="AO30" i="67"/>
  <c r="AN30" i="67"/>
  <c r="AM30" i="67"/>
  <c r="AL30" i="67"/>
  <c r="AK30" i="67"/>
  <c r="AJ30" i="67"/>
  <c r="AI30" i="67"/>
  <c r="AH30" i="67"/>
  <c r="AG30" i="67"/>
  <c r="AE30" i="67"/>
  <c r="AV29" i="67"/>
  <c r="AU29" i="67"/>
  <c r="AT29" i="67"/>
  <c r="AS29" i="67"/>
  <c r="AR29" i="67"/>
  <c r="AQ29" i="67"/>
  <c r="AP29" i="67"/>
  <c r="AO29" i="67"/>
  <c r="AN29" i="67"/>
  <c r="AM29" i="67"/>
  <c r="AL29" i="67"/>
  <c r="AK29" i="67"/>
  <c r="AJ29" i="67"/>
  <c r="AI29" i="67"/>
  <c r="AH29" i="67"/>
  <c r="AG29" i="67"/>
  <c r="AE29" i="67"/>
  <c r="AV28" i="67"/>
  <c r="AU28" i="67"/>
  <c r="AT28" i="67"/>
  <c r="AS28" i="67"/>
  <c r="AR28" i="67"/>
  <c r="AQ28" i="67"/>
  <c r="AP28" i="67"/>
  <c r="AO28" i="67"/>
  <c r="AN28" i="67"/>
  <c r="AM28" i="67"/>
  <c r="AL28" i="67"/>
  <c r="AK28" i="67"/>
  <c r="AJ28" i="67"/>
  <c r="AI28" i="67"/>
  <c r="AH28" i="67"/>
  <c r="AG28" i="67"/>
  <c r="AE28" i="67"/>
  <c r="AV27" i="67"/>
  <c r="AU27" i="67"/>
  <c r="AT27" i="67"/>
  <c r="AS27" i="67"/>
  <c r="AR27" i="67"/>
  <c r="AQ27" i="67"/>
  <c r="AP27" i="67"/>
  <c r="AO27" i="67"/>
  <c r="AN27" i="67"/>
  <c r="AM27" i="67"/>
  <c r="AL27" i="67"/>
  <c r="AK27" i="67"/>
  <c r="AJ27" i="67"/>
  <c r="AI27" i="67"/>
  <c r="AH27" i="67"/>
  <c r="AG27" i="67"/>
  <c r="AE27" i="67"/>
  <c r="AV26" i="67"/>
  <c r="AU26" i="67"/>
  <c r="AT26" i="67"/>
  <c r="AS26" i="67"/>
  <c r="AR26" i="67"/>
  <c r="AQ26" i="67"/>
  <c r="AP26" i="67"/>
  <c r="AO26" i="67"/>
  <c r="AN26" i="67"/>
  <c r="AM26" i="67"/>
  <c r="AL26" i="67"/>
  <c r="AK26" i="67"/>
  <c r="AJ26" i="67"/>
  <c r="AI26" i="67"/>
  <c r="AH26" i="67"/>
  <c r="AG26" i="67"/>
  <c r="AE26" i="67"/>
  <c r="AV25" i="67"/>
  <c r="AU25" i="67"/>
  <c r="AT25" i="67"/>
  <c r="AS25" i="67"/>
  <c r="AR25" i="67"/>
  <c r="AQ25" i="67"/>
  <c r="AP25" i="67"/>
  <c r="AO25" i="67"/>
  <c r="AN25" i="67"/>
  <c r="AM25" i="67"/>
  <c r="AL25" i="67"/>
  <c r="AK25" i="67"/>
  <c r="AJ25" i="67"/>
  <c r="AI25" i="67"/>
  <c r="AH25" i="67"/>
  <c r="AG25" i="67"/>
  <c r="AE25" i="67"/>
  <c r="AV24" i="67"/>
  <c r="AU24" i="67"/>
  <c r="AT24" i="67"/>
  <c r="AS24" i="67"/>
  <c r="AR24" i="67"/>
  <c r="AQ24" i="67"/>
  <c r="AP24" i="67"/>
  <c r="AO24" i="67"/>
  <c r="AN24" i="67"/>
  <c r="AM24" i="67"/>
  <c r="AL24" i="67"/>
  <c r="AK24" i="67"/>
  <c r="AJ24" i="67"/>
  <c r="AI24" i="67"/>
  <c r="AH24" i="67"/>
  <c r="AG24" i="67"/>
  <c r="AE24" i="67"/>
  <c r="AV23" i="67"/>
  <c r="AU23" i="67"/>
  <c r="AT23" i="67"/>
  <c r="AS23" i="67"/>
  <c r="AR23" i="67"/>
  <c r="AQ23" i="67"/>
  <c r="AP23" i="67"/>
  <c r="AO23" i="67"/>
  <c r="AN23" i="67"/>
  <c r="AM23" i="67"/>
  <c r="AL23" i="67"/>
  <c r="AK23" i="67"/>
  <c r="AJ23" i="67"/>
  <c r="AI23" i="67"/>
  <c r="AH23" i="67"/>
  <c r="AG23" i="67"/>
  <c r="AE23" i="67"/>
  <c r="AV22" i="67"/>
  <c r="AU22" i="67"/>
  <c r="AT22" i="67"/>
  <c r="AS22" i="67"/>
  <c r="AR22" i="67"/>
  <c r="AQ22" i="67"/>
  <c r="AP22" i="67"/>
  <c r="AO22" i="67"/>
  <c r="AN22" i="67"/>
  <c r="AM22" i="67"/>
  <c r="AL22" i="67"/>
  <c r="AK22" i="67"/>
  <c r="AJ22" i="67"/>
  <c r="AI22" i="67"/>
  <c r="AH22" i="67"/>
  <c r="AG22" i="67"/>
  <c r="AE22" i="67"/>
  <c r="AV21" i="67"/>
  <c r="AU21" i="67"/>
  <c r="AT21" i="67"/>
  <c r="AS21" i="67"/>
  <c r="AR21" i="67"/>
  <c r="AQ21" i="67"/>
  <c r="AP21" i="67"/>
  <c r="AO21" i="67"/>
  <c r="AN21" i="67"/>
  <c r="AM21" i="67"/>
  <c r="AL21" i="67"/>
  <c r="AK21" i="67"/>
  <c r="AJ21" i="67"/>
  <c r="AI21" i="67"/>
  <c r="AH21" i="67"/>
  <c r="AG21" i="67"/>
  <c r="AE21" i="67"/>
  <c r="AV20" i="67"/>
  <c r="AU20" i="67"/>
  <c r="AT20" i="67"/>
  <c r="AS20" i="67"/>
  <c r="AR20" i="67"/>
  <c r="AQ20" i="67"/>
  <c r="AP20" i="67"/>
  <c r="AO20" i="67"/>
  <c r="AN20" i="67"/>
  <c r="AM20" i="67"/>
  <c r="AL20" i="67"/>
  <c r="AK20" i="67"/>
  <c r="AJ20" i="67"/>
  <c r="AI20" i="67"/>
  <c r="AH20" i="67"/>
  <c r="AG20" i="67"/>
  <c r="AE20" i="67"/>
  <c r="AV19" i="67"/>
  <c r="AU19" i="67"/>
  <c r="AT19" i="67"/>
  <c r="AS19" i="67"/>
  <c r="AR19" i="67"/>
  <c r="AQ19" i="67"/>
  <c r="AP19" i="67"/>
  <c r="AO19" i="67"/>
  <c r="AN19" i="67"/>
  <c r="AM19" i="67"/>
  <c r="AL19" i="67"/>
  <c r="AK19" i="67"/>
  <c r="AJ19" i="67"/>
  <c r="AI19" i="67"/>
  <c r="AH19" i="67"/>
  <c r="AG19" i="67"/>
  <c r="AE19" i="67"/>
  <c r="AV18" i="67"/>
  <c r="AU18" i="67"/>
  <c r="AT18" i="67"/>
  <c r="AS18" i="67"/>
  <c r="AR18" i="67"/>
  <c r="AQ18" i="67"/>
  <c r="AP18" i="67"/>
  <c r="AO18" i="67"/>
  <c r="AN18" i="67"/>
  <c r="AM18" i="67"/>
  <c r="AL18" i="67"/>
  <c r="AK18" i="67"/>
  <c r="AJ18" i="67"/>
  <c r="AI18" i="67"/>
  <c r="AH18" i="67"/>
  <c r="AG18" i="67"/>
  <c r="AE18" i="67"/>
  <c r="AV17" i="67"/>
  <c r="AU17" i="67"/>
  <c r="AT17" i="67"/>
  <c r="AS17" i="67"/>
  <c r="AR17" i="67"/>
  <c r="AQ17" i="67"/>
  <c r="AP17" i="67"/>
  <c r="AO17" i="67"/>
  <c r="AN17" i="67"/>
  <c r="AM17" i="67"/>
  <c r="AL17" i="67"/>
  <c r="AK17" i="67"/>
  <c r="AJ17" i="67"/>
  <c r="AI17" i="67"/>
  <c r="AH17" i="67"/>
  <c r="AG17" i="67"/>
  <c r="AE17" i="67"/>
  <c r="AV16" i="67"/>
  <c r="AU16" i="67"/>
  <c r="AT16" i="67"/>
  <c r="AS16" i="67"/>
  <c r="AR16" i="67"/>
  <c r="AQ16" i="67"/>
  <c r="AP16" i="67"/>
  <c r="AO16" i="67"/>
  <c r="AN16" i="67"/>
  <c r="AM16" i="67"/>
  <c r="AL16" i="67"/>
  <c r="AK16" i="67"/>
  <c r="AJ16" i="67"/>
  <c r="AI16" i="67"/>
  <c r="AH16" i="67"/>
  <c r="AG16" i="67"/>
  <c r="AE16" i="67"/>
  <c r="AV15" i="67"/>
  <c r="AU15" i="67"/>
  <c r="AT15" i="67"/>
  <c r="AS15" i="67"/>
  <c r="AR15" i="67"/>
  <c r="AQ15" i="67"/>
  <c r="AP15" i="67"/>
  <c r="AO15" i="67"/>
  <c r="AN15" i="67"/>
  <c r="AM15" i="67"/>
  <c r="AL15" i="67"/>
  <c r="AK15" i="67"/>
  <c r="AJ15" i="67"/>
  <c r="AI15" i="67"/>
  <c r="AH15" i="67"/>
  <c r="AG15" i="67"/>
  <c r="AE15" i="67"/>
  <c r="AV14" i="67"/>
  <c r="AU14" i="67"/>
  <c r="AT14" i="67"/>
  <c r="AS14" i="67"/>
  <c r="AR14" i="67"/>
  <c r="AQ14" i="67"/>
  <c r="AP14" i="67"/>
  <c r="AO14" i="67"/>
  <c r="AN14" i="67"/>
  <c r="AM14" i="67"/>
  <c r="AL14" i="67"/>
  <c r="AK14" i="67"/>
  <c r="AJ14" i="67"/>
  <c r="AI14" i="67"/>
  <c r="AH14" i="67"/>
  <c r="AG14" i="67"/>
  <c r="AE14" i="67"/>
  <c r="AV13" i="67"/>
  <c r="AU13" i="67"/>
  <c r="AT13" i="67"/>
  <c r="AS13" i="67"/>
  <c r="AR13" i="67"/>
  <c r="AQ13" i="67"/>
  <c r="AP13" i="67"/>
  <c r="AO13" i="67"/>
  <c r="AN13" i="67"/>
  <c r="AM13" i="67"/>
  <c r="AL13" i="67"/>
  <c r="AK13" i="67"/>
  <c r="AJ13" i="67"/>
  <c r="AI13" i="67"/>
  <c r="AH13" i="67"/>
  <c r="AG13" i="67"/>
  <c r="AE13" i="67"/>
  <c r="AV12" i="67"/>
  <c r="AU12" i="67"/>
  <c r="AT12" i="67"/>
  <c r="AS12" i="67"/>
  <c r="AR12" i="67"/>
  <c r="AQ12" i="67"/>
  <c r="AP12" i="67"/>
  <c r="AO12" i="67"/>
  <c r="AN12" i="67"/>
  <c r="AM12" i="67"/>
  <c r="AL12" i="67"/>
  <c r="AK12" i="67"/>
  <c r="AJ12" i="67"/>
  <c r="AI12" i="67"/>
  <c r="AH12" i="67"/>
  <c r="AG12" i="67"/>
  <c r="AE12" i="67"/>
  <c r="AV11" i="67"/>
  <c r="AU11" i="67"/>
  <c r="AT11" i="67"/>
  <c r="AS11" i="67"/>
  <c r="AR11" i="67"/>
  <c r="AQ11" i="67"/>
  <c r="AP11" i="67"/>
  <c r="AO11" i="67"/>
  <c r="AN11" i="67"/>
  <c r="AM11" i="67"/>
  <c r="AL11" i="67"/>
  <c r="AK11" i="67"/>
  <c r="AJ11" i="67"/>
  <c r="AI11" i="67"/>
  <c r="AH11" i="67"/>
  <c r="AG11" i="67"/>
  <c r="AE11" i="67"/>
  <c r="AV10" i="67"/>
  <c r="AU10" i="67"/>
  <c r="AT10" i="67"/>
  <c r="AS10" i="67"/>
  <c r="AR10" i="67"/>
  <c r="AQ10" i="67"/>
  <c r="AP10" i="67"/>
  <c r="AO10" i="67"/>
  <c r="AN10" i="67"/>
  <c r="AM10" i="67"/>
  <c r="AL10" i="67"/>
  <c r="AK10" i="67"/>
  <c r="AJ10" i="67"/>
  <c r="AI10" i="67"/>
  <c r="AH10" i="67"/>
  <c r="AG10" i="67"/>
  <c r="AE10" i="67"/>
  <c r="AV9" i="67"/>
  <c r="AU9" i="67"/>
  <c r="AT9" i="67"/>
  <c r="AS9" i="67"/>
  <c r="AR9" i="67"/>
  <c r="AQ9" i="67"/>
  <c r="AP9" i="67"/>
  <c r="AO9" i="67"/>
  <c r="AN9" i="67"/>
  <c r="AM9" i="67"/>
  <c r="AL9" i="67"/>
  <c r="AK9" i="67"/>
  <c r="AJ9" i="67"/>
  <c r="AI9" i="67"/>
  <c r="AH9" i="67"/>
  <c r="AG9" i="67"/>
  <c r="AE9" i="67"/>
  <c r="AV8" i="67"/>
  <c r="AU8" i="67"/>
  <c r="AT8" i="67"/>
  <c r="AS8" i="67"/>
  <c r="AR8" i="67"/>
  <c r="AQ8" i="67"/>
  <c r="AP8" i="67"/>
  <c r="AO8" i="67"/>
  <c r="AN8" i="67"/>
  <c r="AM8" i="67"/>
  <c r="AL8" i="67"/>
  <c r="AK8" i="67"/>
  <c r="AJ8" i="67"/>
  <c r="AI8" i="67"/>
  <c r="AH8" i="67"/>
  <c r="AG8" i="67"/>
  <c r="AE8" i="67"/>
  <c r="AV7" i="67"/>
  <c r="AU7" i="67"/>
  <c r="AT7" i="67"/>
  <c r="AS7" i="67"/>
  <c r="AR7" i="67"/>
  <c r="AQ7" i="67"/>
  <c r="AP7" i="67"/>
  <c r="AO7" i="67"/>
  <c r="AN7" i="67"/>
  <c r="AM7" i="67"/>
  <c r="AL7" i="67"/>
  <c r="AK7" i="67"/>
  <c r="AJ7" i="67"/>
  <c r="AI7" i="67"/>
  <c r="AH7" i="67"/>
  <c r="AG7" i="67"/>
  <c r="AE7" i="67"/>
  <c r="AV6" i="67"/>
  <c r="AU6" i="67"/>
  <c r="AT6" i="67"/>
  <c r="AS6" i="67"/>
  <c r="AR6" i="67"/>
  <c r="AQ6" i="67"/>
  <c r="AP6" i="67"/>
  <c r="AO6" i="67"/>
  <c r="AN6" i="67"/>
  <c r="AM6" i="67"/>
  <c r="AL6" i="67"/>
  <c r="AK6" i="67"/>
  <c r="AJ6" i="67"/>
  <c r="AI6" i="67"/>
  <c r="AH6" i="67"/>
  <c r="AG6" i="67"/>
  <c r="AE6" i="67"/>
  <c r="D1" i="67"/>
  <c r="AF45" i="89"/>
  <c r="AF44" i="89"/>
  <c r="CB43" i="89"/>
  <c r="CA43" i="89"/>
  <c r="BZ43" i="89"/>
  <c r="BY43" i="89"/>
  <c r="BX43" i="89"/>
  <c r="BW43" i="89"/>
  <c r="BV43" i="89"/>
  <c r="BU43" i="89"/>
  <c r="BT43" i="89"/>
  <c r="BS43" i="89"/>
  <c r="BR43" i="89"/>
  <c r="BQ43" i="89"/>
  <c r="BP43" i="89"/>
  <c r="BO43" i="89"/>
  <c r="BN43" i="89"/>
  <c r="BM43" i="89"/>
  <c r="BL43" i="89"/>
  <c r="BK43" i="89"/>
  <c r="BJ43" i="89"/>
  <c r="BI43" i="89"/>
  <c r="BH43" i="89"/>
  <c r="BG43" i="89"/>
  <c r="BF43" i="89"/>
  <c r="BE43" i="89"/>
  <c r="BD43" i="89"/>
  <c r="BC43" i="89"/>
  <c r="BB43" i="89"/>
  <c r="BA43" i="89"/>
  <c r="AZ43" i="89"/>
  <c r="AY43" i="89"/>
  <c r="AX43" i="89"/>
  <c r="AF43" i="89"/>
  <c r="AF42" i="89"/>
  <c r="AF41" i="89"/>
  <c r="AF40" i="89"/>
  <c r="AE37" i="89"/>
  <c r="AA37" i="89"/>
  <c r="W37" i="89"/>
  <c r="Y36" i="89"/>
  <c r="AE36" i="89"/>
  <c r="AA36" i="89"/>
  <c r="AE35" i="89"/>
  <c r="AA34" i="89"/>
  <c r="AE34" i="89"/>
  <c r="AE33" i="89"/>
  <c r="X33" i="89"/>
  <c r="Y32" i="89"/>
  <c r="AE32" i="89"/>
  <c r="AA32" i="89"/>
  <c r="AE31" i="89"/>
  <c r="AE30" i="89"/>
  <c r="AE29" i="89"/>
  <c r="X29" i="89"/>
  <c r="AE28" i="89"/>
  <c r="AE27" i="89"/>
  <c r="AE26" i="89"/>
  <c r="AE25" i="89"/>
  <c r="X25" i="89"/>
  <c r="AE24" i="89"/>
  <c r="AE23" i="89"/>
  <c r="AE22" i="89"/>
  <c r="AE21" i="89"/>
  <c r="X21" i="89"/>
  <c r="AE20" i="89"/>
  <c r="AE19" i="89"/>
  <c r="AE18" i="89"/>
  <c r="AE17" i="89"/>
  <c r="X17" i="89"/>
  <c r="AE16" i="89"/>
  <c r="AE15" i="89"/>
  <c r="AE14" i="89"/>
  <c r="AE13" i="89"/>
  <c r="AE12" i="89"/>
  <c r="AE11" i="89"/>
  <c r="AE10" i="89"/>
  <c r="AE9" i="89"/>
  <c r="AE8" i="89"/>
  <c r="AE7" i="89"/>
  <c r="AV6" i="89"/>
  <c r="AV43" i="89" s="1"/>
  <c r="AU6" i="89"/>
  <c r="AT6" i="89"/>
  <c r="AT43" i="89" s="1"/>
  <c r="AS6" i="89"/>
  <c r="AS43" i="89" s="1"/>
  <c r="AR6" i="89"/>
  <c r="AR43" i="89" s="1"/>
  <c r="AQ6" i="89"/>
  <c r="AP6" i="89"/>
  <c r="AP43" i="89" s="1"/>
  <c r="AO6" i="89"/>
  <c r="AO43" i="89" s="1"/>
  <c r="AN6" i="89"/>
  <c r="AN43" i="89" s="1"/>
  <c r="AM6" i="89"/>
  <c r="AM45" i="89" s="1"/>
  <c r="AL6" i="89"/>
  <c r="AK6" i="89"/>
  <c r="AJ6" i="89"/>
  <c r="AI6" i="89"/>
  <c r="AI45" i="89" s="1"/>
  <c r="AH6" i="89"/>
  <c r="AG6" i="89"/>
  <c r="AE6" i="89"/>
  <c r="D1" i="89"/>
  <c r="AF46" i="90"/>
  <c r="AF45" i="90"/>
  <c r="CB44" i="90"/>
  <c r="CA44" i="90"/>
  <c r="BZ44" i="90"/>
  <c r="BY44" i="90"/>
  <c r="BX44" i="90"/>
  <c r="BW44" i="90"/>
  <c r="BV44" i="90"/>
  <c r="BU44" i="90"/>
  <c r="BT44" i="90"/>
  <c r="BS44" i="90"/>
  <c r="BR44" i="90"/>
  <c r="BQ44" i="90"/>
  <c r="BP44" i="90"/>
  <c r="BO44" i="90"/>
  <c r="BN44" i="90"/>
  <c r="BM44" i="90"/>
  <c r="BL44" i="90"/>
  <c r="BK44" i="90"/>
  <c r="BJ44" i="90"/>
  <c r="BI44" i="90"/>
  <c r="BH44" i="90"/>
  <c r="BG44" i="90"/>
  <c r="BF44" i="90"/>
  <c r="BE44" i="90"/>
  <c r="BD44" i="90"/>
  <c r="BC44" i="90"/>
  <c r="BB44" i="90"/>
  <c r="BA44" i="90"/>
  <c r="AZ44" i="90"/>
  <c r="AY44" i="90"/>
  <c r="AX44" i="90"/>
  <c r="AF44" i="90"/>
  <c r="AF43" i="90"/>
  <c r="AF42" i="90"/>
  <c r="AF41" i="90"/>
  <c r="AV38" i="90"/>
  <c r="AU38" i="90"/>
  <c r="AT38" i="90"/>
  <c r="AS38" i="90"/>
  <c r="AR38" i="90"/>
  <c r="AQ38" i="90"/>
  <c r="AP38" i="90"/>
  <c r="AO38" i="90"/>
  <c r="AN38" i="90"/>
  <c r="AM38" i="90"/>
  <c r="AL38" i="90"/>
  <c r="AK38" i="90"/>
  <c r="AJ38" i="90"/>
  <c r="AI38" i="90"/>
  <c r="AH38" i="90"/>
  <c r="AG38" i="90"/>
  <c r="AE38" i="90"/>
  <c r="AV37" i="90"/>
  <c r="AU37" i="90"/>
  <c r="AT37" i="90"/>
  <c r="AS37" i="90"/>
  <c r="AR37" i="90"/>
  <c r="AQ37" i="90"/>
  <c r="AP37" i="90"/>
  <c r="AO37" i="90"/>
  <c r="AN37" i="90"/>
  <c r="AM37" i="90"/>
  <c r="AL37" i="90"/>
  <c r="AK37" i="90"/>
  <c r="AJ37" i="90"/>
  <c r="AI37" i="90"/>
  <c r="AH37" i="90"/>
  <c r="AG37" i="90"/>
  <c r="AE37" i="90"/>
  <c r="AV36" i="90"/>
  <c r="AU36" i="90"/>
  <c r="AT36" i="90"/>
  <c r="AS36" i="90"/>
  <c r="AR36" i="90"/>
  <c r="AQ36" i="90"/>
  <c r="AP36" i="90"/>
  <c r="AO36" i="90"/>
  <c r="AN36" i="90"/>
  <c r="AM36" i="90"/>
  <c r="AL36" i="90"/>
  <c r="AK36" i="90"/>
  <c r="AJ36" i="90"/>
  <c r="AI36" i="90"/>
  <c r="AH36" i="90"/>
  <c r="AG36" i="90"/>
  <c r="AE36" i="90"/>
  <c r="AV35" i="90"/>
  <c r="AU35" i="90"/>
  <c r="AT35" i="90"/>
  <c r="AS35" i="90"/>
  <c r="AR35" i="90"/>
  <c r="AQ35" i="90"/>
  <c r="AP35" i="90"/>
  <c r="AO35" i="90"/>
  <c r="AN35" i="90"/>
  <c r="AM35" i="90"/>
  <c r="AL35" i="90"/>
  <c r="AK35" i="90"/>
  <c r="AJ35" i="90"/>
  <c r="AI35" i="90"/>
  <c r="AH35" i="90"/>
  <c r="AG35" i="90"/>
  <c r="AE35" i="90"/>
  <c r="AV34" i="90"/>
  <c r="AU34" i="90"/>
  <c r="AT34" i="90"/>
  <c r="AS34" i="90"/>
  <c r="AR34" i="90"/>
  <c r="AQ34" i="90"/>
  <c r="AP34" i="90"/>
  <c r="AO34" i="90"/>
  <c r="AN34" i="90"/>
  <c r="AM34" i="90"/>
  <c r="AL34" i="90"/>
  <c r="AK34" i="90"/>
  <c r="AJ34" i="90"/>
  <c r="AI34" i="90"/>
  <c r="AH34" i="90"/>
  <c r="AG34" i="90"/>
  <c r="AE34" i="90"/>
  <c r="AV33" i="90"/>
  <c r="AU33" i="90"/>
  <c r="AT33" i="90"/>
  <c r="AS33" i="90"/>
  <c r="AR33" i="90"/>
  <c r="AQ33" i="90"/>
  <c r="AP33" i="90"/>
  <c r="AO33" i="90"/>
  <c r="AN33" i="90"/>
  <c r="AM33" i="90"/>
  <c r="AL33" i="90"/>
  <c r="AK33" i="90"/>
  <c r="AJ33" i="90"/>
  <c r="AI33" i="90"/>
  <c r="AH33" i="90"/>
  <c r="AG33" i="90"/>
  <c r="AE33" i="90"/>
  <c r="AV32" i="90"/>
  <c r="AU32" i="90"/>
  <c r="AT32" i="90"/>
  <c r="AS32" i="90"/>
  <c r="AR32" i="90"/>
  <c r="AQ32" i="90"/>
  <c r="AP32" i="90"/>
  <c r="AO32" i="90"/>
  <c r="AN32" i="90"/>
  <c r="AM32" i="90"/>
  <c r="AL32" i="90"/>
  <c r="AK32" i="90"/>
  <c r="AJ32" i="90"/>
  <c r="AI32" i="90"/>
  <c r="AH32" i="90"/>
  <c r="AG32" i="90"/>
  <c r="AE32" i="90"/>
  <c r="AV31" i="90"/>
  <c r="AU31" i="90"/>
  <c r="AT31" i="90"/>
  <c r="AS31" i="90"/>
  <c r="AR31" i="90"/>
  <c r="AQ31" i="90"/>
  <c r="AP31" i="90"/>
  <c r="AO31" i="90"/>
  <c r="AN31" i="90"/>
  <c r="AM31" i="90"/>
  <c r="AL31" i="90"/>
  <c r="AK31" i="90"/>
  <c r="AJ31" i="90"/>
  <c r="AI31" i="90"/>
  <c r="AH31" i="90"/>
  <c r="AG31" i="90"/>
  <c r="AE31" i="90"/>
  <c r="AV30" i="90"/>
  <c r="AU30" i="90"/>
  <c r="AT30" i="90"/>
  <c r="AS30" i="90"/>
  <c r="AR30" i="90"/>
  <c r="AQ30" i="90"/>
  <c r="AP30" i="90"/>
  <c r="AO30" i="90"/>
  <c r="AN30" i="90"/>
  <c r="AM30" i="90"/>
  <c r="AL30" i="90"/>
  <c r="AK30" i="90"/>
  <c r="AJ30" i="90"/>
  <c r="AI30" i="90"/>
  <c r="AH30" i="90"/>
  <c r="AG30" i="90"/>
  <c r="AE30" i="90"/>
  <c r="AV29" i="90"/>
  <c r="AU29" i="90"/>
  <c r="AT29" i="90"/>
  <c r="AS29" i="90"/>
  <c r="AR29" i="90"/>
  <c r="AQ29" i="90"/>
  <c r="AP29" i="90"/>
  <c r="AO29" i="90"/>
  <c r="AN29" i="90"/>
  <c r="AM29" i="90"/>
  <c r="AL29" i="90"/>
  <c r="AK29" i="90"/>
  <c r="AJ29" i="90"/>
  <c r="AI29" i="90"/>
  <c r="AH29" i="90"/>
  <c r="AG29" i="90"/>
  <c r="AE29" i="90"/>
  <c r="AV28" i="90"/>
  <c r="AU28" i="90"/>
  <c r="AT28" i="90"/>
  <c r="AS28" i="90"/>
  <c r="AR28" i="90"/>
  <c r="AQ28" i="90"/>
  <c r="AP28" i="90"/>
  <c r="AO28" i="90"/>
  <c r="AN28" i="90"/>
  <c r="AM28" i="90"/>
  <c r="AL28" i="90"/>
  <c r="AK28" i="90"/>
  <c r="AJ28" i="90"/>
  <c r="AI28" i="90"/>
  <c r="AH28" i="90"/>
  <c r="AG28" i="90"/>
  <c r="AE28" i="90"/>
  <c r="AV27" i="90"/>
  <c r="AU27" i="90"/>
  <c r="AT27" i="90"/>
  <c r="AS27" i="90"/>
  <c r="AR27" i="90"/>
  <c r="AQ27" i="90"/>
  <c r="AP27" i="90"/>
  <c r="AO27" i="90"/>
  <c r="AN27" i="90"/>
  <c r="AM27" i="90"/>
  <c r="AL27" i="90"/>
  <c r="AK27" i="90"/>
  <c r="AJ27" i="90"/>
  <c r="AI27" i="90"/>
  <c r="AH27" i="90"/>
  <c r="AG27" i="90"/>
  <c r="AE27" i="90"/>
  <c r="AV26" i="90"/>
  <c r="AU26" i="90"/>
  <c r="AT26" i="90"/>
  <c r="AS26" i="90"/>
  <c r="AR26" i="90"/>
  <c r="AQ26" i="90"/>
  <c r="AP26" i="90"/>
  <c r="AO26" i="90"/>
  <c r="AN26" i="90"/>
  <c r="AM26" i="90"/>
  <c r="AL26" i="90"/>
  <c r="AK26" i="90"/>
  <c r="AJ26" i="90"/>
  <c r="AI26" i="90"/>
  <c r="AH26" i="90"/>
  <c r="AG26" i="90"/>
  <c r="AE26" i="90"/>
  <c r="AV25" i="90"/>
  <c r="AU25" i="90"/>
  <c r="AT25" i="90"/>
  <c r="AS25" i="90"/>
  <c r="AR25" i="90"/>
  <c r="AQ25" i="90"/>
  <c r="AP25" i="90"/>
  <c r="AO25" i="90"/>
  <c r="AN25" i="90"/>
  <c r="AM25" i="90"/>
  <c r="AL25" i="90"/>
  <c r="AK25" i="90"/>
  <c r="AJ25" i="90"/>
  <c r="AI25" i="90"/>
  <c r="AH25" i="90"/>
  <c r="AG25" i="90"/>
  <c r="AE25" i="90"/>
  <c r="AV24" i="90"/>
  <c r="AU24" i="90"/>
  <c r="AT24" i="90"/>
  <c r="AS24" i="90"/>
  <c r="AR24" i="90"/>
  <c r="AQ24" i="90"/>
  <c r="AP24" i="90"/>
  <c r="AO24" i="90"/>
  <c r="AN24" i="90"/>
  <c r="AM24" i="90"/>
  <c r="AL24" i="90"/>
  <c r="AK24" i="90"/>
  <c r="AJ24" i="90"/>
  <c r="AI24" i="90"/>
  <c r="AH24" i="90"/>
  <c r="AG24" i="90"/>
  <c r="AE24" i="90"/>
  <c r="AV23" i="90"/>
  <c r="AU23" i="90"/>
  <c r="AT23" i="90"/>
  <c r="AS23" i="90"/>
  <c r="AR23" i="90"/>
  <c r="AQ23" i="90"/>
  <c r="AP23" i="90"/>
  <c r="AO23" i="90"/>
  <c r="AN23" i="90"/>
  <c r="AM23" i="90"/>
  <c r="AL23" i="90"/>
  <c r="AK23" i="90"/>
  <c r="AJ23" i="90"/>
  <c r="AI23" i="90"/>
  <c r="AH23" i="90"/>
  <c r="AG23" i="90"/>
  <c r="AE23" i="90"/>
  <c r="AV22" i="90"/>
  <c r="AU22" i="90"/>
  <c r="AT22" i="90"/>
  <c r="AS22" i="90"/>
  <c r="AR22" i="90"/>
  <c r="AQ22" i="90"/>
  <c r="AP22" i="90"/>
  <c r="AO22" i="90"/>
  <c r="AN22" i="90"/>
  <c r="AM22" i="90"/>
  <c r="AL22" i="90"/>
  <c r="AK22" i="90"/>
  <c r="AJ22" i="90"/>
  <c r="AI22" i="90"/>
  <c r="AH22" i="90"/>
  <c r="AG22" i="90"/>
  <c r="AE22" i="90"/>
  <c r="AV21" i="90"/>
  <c r="AU21" i="90"/>
  <c r="AT21" i="90"/>
  <c r="AS21" i="90"/>
  <c r="AR21" i="90"/>
  <c r="AQ21" i="90"/>
  <c r="AP21" i="90"/>
  <c r="AO21" i="90"/>
  <c r="AN21" i="90"/>
  <c r="AM21" i="90"/>
  <c r="AL21" i="90"/>
  <c r="AK21" i="90"/>
  <c r="AJ21" i="90"/>
  <c r="AI21" i="90"/>
  <c r="AH21" i="90"/>
  <c r="AG21" i="90"/>
  <c r="AE21" i="90"/>
  <c r="AV20" i="90"/>
  <c r="AU20" i="90"/>
  <c r="AT20" i="90"/>
  <c r="AS20" i="90"/>
  <c r="AR20" i="90"/>
  <c r="AQ20" i="90"/>
  <c r="AP20" i="90"/>
  <c r="AO20" i="90"/>
  <c r="AN20" i="90"/>
  <c r="AM20" i="90"/>
  <c r="AL20" i="90"/>
  <c r="AK20" i="90"/>
  <c r="AJ20" i="90"/>
  <c r="AI20" i="90"/>
  <c r="AH20" i="90"/>
  <c r="AG20" i="90"/>
  <c r="AE20" i="90"/>
  <c r="AV19" i="90"/>
  <c r="AU19" i="90"/>
  <c r="AT19" i="90"/>
  <c r="AS19" i="90"/>
  <c r="AR19" i="90"/>
  <c r="AQ19" i="90"/>
  <c r="AP19" i="90"/>
  <c r="AO19" i="90"/>
  <c r="AN19" i="90"/>
  <c r="AM19" i="90"/>
  <c r="AL19" i="90"/>
  <c r="AK19" i="90"/>
  <c r="AJ19" i="90"/>
  <c r="AI19" i="90"/>
  <c r="AH19" i="90"/>
  <c r="AG19" i="90"/>
  <c r="AE19" i="90"/>
  <c r="AV18" i="90"/>
  <c r="AU18" i="90"/>
  <c r="AT18" i="90"/>
  <c r="AS18" i="90"/>
  <c r="AR18" i="90"/>
  <c r="AQ18" i="90"/>
  <c r="AP18" i="90"/>
  <c r="AO18" i="90"/>
  <c r="AN18" i="90"/>
  <c r="AM18" i="90"/>
  <c r="AL18" i="90"/>
  <c r="AK18" i="90"/>
  <c r="AJ18" i="90"/>
  <c r="AI18" i="90"/>
  <c r="AH18" i="90"/>
  <c r="AG18" i="90"/>
  <c r="AE18" i="90"/>
  <c r="AV17" i="90"/>
  <c r="AU17" i="90"/>
  <c r="AT17" i="90"/>
  <c r="AS17" i="90"/>
  <c r="AR17" i="90"/>
  <c r="AQ17" i="90"/>
  <c r="AP17" i="90"/>
  <c r="AO17" i="90"/>
  <c r="AN17" i="90"/>
  <c r="AM17" i="90"/>
  <c r="AL17" i="90"/>
  <c r="AK17" i="90"/>
  <c r="AJ17" i="90"/>
  <c r="AI17" i="90"/>
  <c r="AH17" i="90"/>
  <c r="AG17" i="90"/>
  <c r="AE17" i="90"/>
  <c r="AV16" i="90"/>
  <c r="AU16" i="90"/>
  <c r="AT16" i="90"/>
  <c r="AS16" i="90"/>
  <c r="AR16" i="90"/>
  <c r="AQ16" i="90"/>
  <c r="AP16" i="90"/>
  <c r="AO16" i="90"/>
  <c r="AN16" i="90"/>
  <c r="AM16" i="90"/>
  <c r="AL16" i="90"/>
  <c r="AK16" i="90"/>
  <c r="AJ16" i="90"/>
  <c r="AI16" i="90"/>
  <c r="AH16" i="90"/>
  <c r="AG16" i="90"/>
  <c r="AE16" i="90"/>
  <c r="AV15" i="90"/>
  <c r="AU15" i="90"/>
  <c r="AT15" i="90"/>
  <c r="AS15" i="90"/>
  <c r="AR15" i="90"/>
  <c r="AQ15" i="90"/>
  <c r="AP15" i="90"/>
  <c r="AO15" i="90"/>
  <c r="AN15" i="90"/>
  <c r="AM15" i="90"/>
  <c r="AL15" i="90"/>
  <c r="AK15" i="90"/>
  <c r="AJ15" i="90"/>
  <c r="AI15" i="90"/>
  <c r="AH15" i="90"/>
  <c r="AG15" i="90"/>
  <c r="AE15" i="90"/>
  <c r="AV14" i="90"/>
  <c r="AU14" i="90"/>
  <c r="AT14" i="90"/>
  <c r="AS14" i="90"/>
  <c r="AR14" i="90"/>
  <c r="AQ14" i="90"/>
  <c r="AP14" i="90"/>
  <c r="AO14" i="90"/>
  <c r="AN14" i="90"/>
  <c r="AM14" i="90"/>
  <c r="AL14" i="90"/>
  <c r="AK14" i="90"/>
  <c r="AJ14" i="90"/>
  <c r="AI14" i="90"/>
  <c r="AH14" i="90"/>
  <c r="AG14" i="90"/>
  <c r="AE14" i="90"/>
  <c r="AV13" i="90"/>
  <c r="AU13" i="90"/>
  <c r="AT13" i="90"/>
  <c r="AS13" i="90"/>
  <c r="AR13" i="90"/>
  <c r="AQ13" i="90"/>
  <c r="AP13" i="90"/>
  <c r="AO13" i="90"/>
  <c r="AN13" i="90"/>
  <c r="AM13" i="90"/>
  <c r="AL13" i="90"/>
  <c r="AK13" i="90"/>
  <c r="AJ13" i="90"/>
  <c r="AI13" i="90"/>
  <c r="AH13" i="90"/>
  <c r="AG13" i="90"/>
  <c r="AE13" i="90"/>
  <c r="AV12" i="90"/>
  <c r="AU12" i="90"/>
  <c r="AT12" i="90"/>
  <c r="AS12" i="90"/>
  <c r="AR12" i="90"/>
  <c r="AQ12" i="90"/>
  <c r="AP12" i="90"/>
  <c r="AO12" i="90"/>
  <c r="AN12" i="90"/>
  <c r="AM12" i="90"/>
  <c r="AL12" i="90"/>
  <c r="AK12" i="90"/>
  <c r="AJ12" i="90"/>
  <c r="AI12" i="90"/>
  <c r="AH12" i="90"/>
  <c r="AG12" i="90"/>
  <c r="AE12" i="90"/>
  <c r="AV11" i="90"/>
  <c r="AU11" i="90"/>
  <c r="AT11" i="90"/>
  <c r="AS11" i="90"/>
  <c r="AR11" i="90"/>
  <c r="AQ11" i="90"/>
  <c r="AP11" i="90"/>
  <c r="AO11" i="90"/>
  <c r="AN11" i="90"/>
  <c r="AM11" i="90"/>
  <c r="AL11" i="90"/>
  <c r="AK11" i="90"/>
  <c r="AJ11" i="90"/>
  <c r="AI11" i="90"/>
  <c r="AH11" i="90"/>
  <c r="AG11" i="90"/>
  <c r="AE11" i="90"/>
  <c r="AV10" i="90"/>
  <c r="AU10" i="90"/>
  <c r="AT10" i="90"/>
  <c r="AS10" i="90"/>
  <c r="AR10" i="90"/>
  <c r="AQ10" i="90"/>
  <c r="AP10" i="90"/>
  <c r="AO10" i="90"/>
  <c r="AN10" i="90"/>
  <c r="AM10" i="90"/>
  <c r="AL10" i="90"/>
  <c r="AK10" i="90"/>
  <c r="AJ10" i="90"/>
  <c r="AI10" i="90"/>
  <c r="AH10" i="90"/>
  <c r="AG10" i="90"/>
  <c r="AE10" i="90"/>
  <c r="AV9" i="90"/>
  <c r="AU9" i="90"/>
  <c r="AT9" i="90"/>
  <c r="AS9" i="90"/>
  <c r="AR9" i="90"/>
  <c r="AQ9" i="90"/>
  <c r="AP9" i="90"/>
  <c r="AO9" i="90"/>
  <c r="AN9" i="90"/>
  <c r="AM9" i="90"/>
  <c r="AL9" i="90"/>
  <c r="AK9" i="90"/>
  <c r="AJ9" i="90"/>
  <c r="AI9" i="90"/>
  <c r="AH9" i="90"/>
  <c r="AG9" i="90"/>
  <c r="AE9" i="90"/>
  <c r="AV8" i="90"/>
  <c r="AU8" i="90"/>
  <c r="AT8" i="90"/>
  <c r="AS8" i="90"/>
  <c r="AR8" i="90"/>
  <c r="AQ8" i="90"/>
  <c r="AP8" i="90"/>
  <c r="AO8" i="90"/>
  <c r="AN8" i="90"/>
  <c r="AM8" i="90"/>
  <c r="AL8" i="90"/>
  <c r="AK8" i="90"/>
  <c r="AJ8" i="90"/>
  <c r="AI8" i="90"/>
  <c r="AH8" i="90"/>
  <c r="AG8" i="90"/>
  <c r="AE8" i="90"/>
  <c r="AV7" i="90"/>
  <c r="AU7" i="90"/>
  <c r="AT7" i="90"/>
  <c r="AS7" i="90"/>
  <c r="AR7" i="90"/>
  <c r="AQ7" i="90"/>
  <c r="AP7" i="90"/>
  <c r="AO7" i="90"/>
  <c r="AN7" i="90"/>
  <c r="AM7" i="90"/>
  <c r="AL7" i="90"/>
  <c r="AK7" i="90"/>
  <c r="AJ7" i="90"/>
  <c r="AI7" i="90"/>
  <c r="AH7" i="90"/>
  <c r="AG7" i="90"/>
  <c r="AE7" i="90"/>
  <c r="AV6" i="90"/>
  <c r="AU6" i="90"/>
  <c r="AT6" i="90"/>
  <c r="AS6" i="90"/>
  <c r="AR6" i="90"/>
  <c r="AQ6" i="90"/>
  <c r="AP6" i="90"/>
  <c r="AO6" i="90"/>
  <c r="AN6" i="90"/>
  <c r="AM6" i="90"/>
  <c r="AL6" i="90"/>
  <c r="AK6" i="90"/>
  <c r="AJ6" i="90"/>
  <c r="AI6" i="90"/>
  <c r="AH6" i="90"/>
  <c r="AG6" i="90"/>
  <c r="AE6" i="90"/>
  <c r="D1" i="90"/>
  <c r="T17" i="37" l="1"/>
  <c r="L15" i="37"/>
  <c r="R14" i="37"/>
  <c r="Q14" i="37" s="1"/>
  <c r="N15" i="37"/>
  <c r="P15" i="37"/>
  <c r="R13" i="37"/>
  <c r="Q13" i="37" s="1"/>
  <c r="O18" i="37"/>
  <c r="Q18" i="37"/>
  <c r="M18" i="37"/>
  <c r="AV46" i="90"/>
  <c r="AV42" i="90"/>
  <c r="AV45" i="90"/>
  <c r="AV40" i="90"/>
  <c r="AV43" i="90"/>
  <c r="AV44" i="90"/>
  <c r="R12" i="37"/>
  <c r="M12" i="37" s="1"/>
  <c r="T19" i="37"/>
  <c r="G15" i="37"/>
  <c r="F15" i="37"/>
  <c r="H15" i="37"/>
  <c r="D15" i="37"/>
  <c r="J15" i="37"/>
  <c r="I14" i="37"/>
  <c r="C23" i="37"/>
  <c r="C15" i="37"/>
  <c r="E12" i="37"/>
  <c r="E13" i="37"/>
  <c r="AD43" i="129"/>
  <c r="X32" i="67"/>
  <c r="AA29" i="67"/>
  <c r="X36" i="67"/>
  <c r="AA37" i="67"/>
  <c r="Y38" i="90"/>
  <c r="R20" i="37"/>
  <c r="M20" i="37" s="1"/>
  <c r="AD43" i="128"/>
  <c r="L23" i="37"/>
  <c r="R22" i="37"/>
  <c r="N23" i="37"/>
  <c r="P23" i="37"/>
  <c r="R21" i="37"/>
  <c r="Z32" i="90"/>
  <c r="AD44" i="126"/>
  <c r="AD43" i="127"/>
  <c r="AD44" i="125"/>
  <c r="T24" i="37"/>
  <c r="V39" i="144" s="1"/>
  <c r="R16" i="37" s="1"/>
  <c r="M32" i="37"/>
  <c r="Q32" i="37"/>
  <c r="K32" i="37"/>
  <c r="W6" i="90"/>
  <c r="X22" i="90"/>
  <c r="R38" i="37"/>
  <c r="R37" i="37"/>
  <c r="R40" i="37"/>
  <c r="R35" i="37"/>
  <c r="N42" i="37"/>
  <c r="L42" i="37"/>
  <c r="R39" i="37"/>
  <c r="W29" i="67"/>
  <c r="AB32" i="67"/>
  <c r="AB34" i="67"/>
  <c r="AW35" i="67"/>
  <c r="W37" i="67"/>
  <c r="P42" i="37"/>
  <c r="X30" i="90"/>
  <c r="AB34" i="90"/>
  <c r="AW38" i="90"/>
  <c r="R34" i="37"/>
  <c r="Q34" i="37" s="1"/>
  <c r="AB30" i="67"/>
  <c r="AW31" i="67"/>
  <c r="W33" i="67"/>
  <c r="AB36" i="67"/>
  <c r="AB38" i="67"/>
  <c r="AW39" i="67"/>
  <c r="R36" i="37"/>
  <c r="Q36" i="37" s="1"/>
  <c r="R41" i="37"/>
  <c r="Q41" i="37" s="1"/>
  <c r="R33" i="37"/>
  <c r="J42" i="37"/>
  <c r="AD38" i="141"/>
  <c r="AD38" i="140"/>
  <c r="AD38" i="139"/>
  <c r="AD37" i="138"/>
  <c r="S38" i="37" s="1"/>
  <c r="E38" i="37"/>
  <c r="I38" i="37" s="1"/>
  <c r="AC37" i="138"/>
  <c r="AD38" i="137"/>
  <c r="S41" i="37" s="1"/>
  <c r="E41" i="37"/>
  <c r="I41" i="37" s="1"/>
  <c r="AD38" i="136"/>
  <c r="S40" i="37" s="1"/>
  <c r="E40" i="37"/>
  <c r="I40" i="37" s="1"/>
  <c r="X39" i="135"/>
  <c r="AD39" i="135" s="1"/>
  <c r="E39" i="37"/>
  <c r="I39" i="37" s="1"/>
  <c r="AD38" i="134"/>
  <c r="S37" i="37" s="1"/>
  <c r="E37" i="37"/>
  <c r="I37" i="37" s="1"/>
  <c r="AD38" i="133"/>
  <c r="S36" i="37" s="1"/>
  <c r="E36" i="37"/>
  <c r="I36" i="37" s="1"/>
  <c r="AD35" i="132"/>
  <c r="S35" i="37" s="1"/>
  <c r="E35" i="37"/>
  <c r="I35" i="37" s="1"/>
  <c r="AD38" i="131"/>
  <c r="S34" i="37" s="1"/>
  <c r="E34" i="37"/>
  <c r="I34" i="37" s="1"/>
  <c r="AD38" i="130"/>
  <c r="S33" i="37" s="1"/>
  <c r="E33" i="37"/>
  <c r="AC38" i="136"/>
  <c r="AC35" i="132"/>
  <c r="AC38" i="141"/>
  <c r="X39" i="141"/>
  <c r="X39" i="140"/>
  <c r="AC38" i="140"/>
  <c r="X38" i="138"/>
  <c r="AD38" i="138" s="1"/>
  <c r="AC38" i="137"/>
  <c r="X39" i="137"/>
  <c r="AD39" i="137" s="1"/>
  <c r="X39" i="136"/>
  <c r="AD39" i="136" s="1"/>
  <c r="X39" i="134"/>
  <c r="AD39" i="134" s="1"/>
  <c r="AC38" i="133"/>
  <c r="X39" i="133"/>
  <c r="AD39" i="133" s="1"/>
  <c r="X36" i="132"/>
  <c r="AD36" i="132" s="1"/>
  <c r="AC38" i="131"/>
  <c r="X39" i="131"/>
  <c r="AD39" i="131" s="1"/>
  <c r="AC38" i="139"/>
  <c r="X39" i="139"/>
  <c r="AD38" i="135"/>
  <c r="S39" i="37" s="1"/>
  <c r="AC38" i="135"/>
  <c r="AC38" i="130"/>
  <c r="X39" i="130"/>
  <c r="AD39" i="130" s="1"/>
  <c r="Y38" i="128"/>
  <c r="E48" i="37" s="1"/>
  <c r="X18" i="90"/>
  <c r="AD45" i="126"/>
  <c r="AQ45" i="89"/>
  <c r="AQ43" i="89"/>
  <c r="AS45" i="90"/>
  <c r="AU46" i="90"/>
  <c r="AE45" i="90"/>
  <c r="AU45" i="90"/>
  <c r="X26" i="90"/>
  <c r="AA33" i="90"/>
  <c r="AU38" i="89"/>
  <c r="AU43" i="89"/>
  <c r="X24" i="67"/>
  <c r="AW11" i="90"/>
  <c r="X28" i="67"/>
  <c r="AA25" i="67"/>
  <c r="W25" i="67"/>
  <c r="AB24" i="67"/>
  <c r="AA28" i="89"/>
  <c r="AA20" i="89"/>
  <c r="AA16" i="89"/>
  <c r="AA29" i="90"/>
  <c r="AA27" i="90"/>
  <c r="AA25" i="90"/>
  <c r="AA23" i="90"/>
  <c r="AA21" i="90"/>
  <c r="AA19" i="90"/>
  <c r="AA17" i="90"/>
  <c r="Y28" i="89"/>
  <c r="Y20" i="89"/>
  <c r="Y16" i="89"/>
  <c r="Y29" i="90"/>
  <c r="Y25" i="90"/>
  <c r="Y21" i="90"/>
  <c r="Y17" i="90"/>
  <c r="AB26" i="67"/>
  <c r="Z35" i="89"/>
  <c r="AA31" i="90"/>
  <c r="Y33" i="90"/>
  <c r="X34" i="90"/>
  <c r="AA35" i="90"/>
  <c r="Y37" i="90"/>
  <c r="AW27" i="67"/>
  <c r="Y39" i="126"/>
  <c r="AB28" i="67"/>
  <c r="V45" i="125"/>
  <c r="X10" i="90"/>
  <c r="Z16" i="90"/>
  <c r="AB18" i="90"/>
  <c r="Z20" i="90"/>
  <c r="AB22" i="90"/>
  <c r="Z24" i="90"/>
  <c r="AB26" i="90"/>
  <c r="Z28" i="90"/>
  <c r="AB30" i="90"/>
  <c r="AD44" i="128"/>
  <c r="V42" i="129"/>
  <c r="P49" i="37" s="1"/>
  <c r="AB33" i="89"/>
  <c r="Z31" i="89"/>
  <c r="AA30" i="89"/>
  <c r="AB29" i="89"/>
  <c r="Z27" i="89"/>
  <c r="AA26" i="89"/>
  <c r="AB25" i="89"/>
  <c r="AA24" i="89"/>
  <c r="Z23" i="89"/>
  <c r="AA22" i="89"/>
  <c r="AB21" i="89"/>
  <c r="Z19" i="89"/>
  <c r="AA18" i="89"/>
  <c r="AB17" i="89"/>
  <c r="Z15" i="89"/>
  <c r="AA14" i="89"/>
  <c r="T45" i="129"/>
  <c r="R45" i="129"/>
  <c r="P45" i="129"/>
  <c r="N45" i="129"/>
  <c r="L45" i="129"/>
  <c r="J45" i="129"/>
  <c r="H45" i="129"/>
  <c r="F45" i="129"/>
  <c r="T44" i="129"/>
  <c r="R44" i="129"/>
  <c r="P44" i="129"/>
  <c r="N44" i="129"/>
  <c r="L44" i="129"/>
  <c r="J44" i="129"/>
  <c r="H44" i="129"/>
  <c r="F44" i="129"/>
  <c r="T43" i="129"/>
  <c r="R43" i="129"/>
  <c r="P43" i="129"/>
  <c r="N43" i="129"/>
  <c r="L43" i="129"/>
  <c r="J43" i="129"/>
  <c r="H43" i="129"/>
  <c r="F43" i="129"/>
  <c r="T42" i="129"/>
  <c r="R42" i="129"/>
  <c r="P42" i="129"/>
  <c r="N42" i="129"/>
  <c r="L42" i="129"/>
  <c r="J42" i="129"/>
  <c r="H42" i="129"/>
  <c r="F42" i="129"/>
  <c r="T41" i="129"/>
  <c r="R41" i="129"/>
  <c r="P41" i="129"/>
  <c r="N41" i="129"/>
  <c r="L41" i="129"/>
  <c r="J41" i="129"/>
  <c r="H41" i="129"/>
  <c r="F41" i="129"/>
  <c r="T40" i="129"/>
  <c r="R40" i="129"/>
  <c r="P40" i="129"/>
  <c r="N40" i="129"/>
  <c r="L40" i="129"/>
  <c r="J40" i="129"/>
  <c r="H40" i="129"/>
  <c r="F40" i="129"/>
  <c r="T39" i="129"/>
  <c r="R39" i="129"/>
  <c r="P39" i="129"/>
  <c r="N39" i="129"/>
  <c r="L39" i="129"/>
  <c r="J39" i="129"/>
  <c r="H39" i="129"/>
  <c r="F39" i="129"/>
  <c r="T38" i="129"/>
  <c r="R38" i="129"/>
  <c r="P38" i="129"/>
  <c r="N38" i="129"/>
  <c r="L38" i="129"/>
  <c r="J38" i="129"/>
  <c r="H38" i="129"/>
  <c r="F38" i="129"/>
  <c r="U45" i="129"/>
  <c r="S45" i="129"/>
  <c r="Q45" i="129"/>
  <c r="O45" i="129"/>
  <c r="M45" i="129"/>
  <c r="K45" i="129"/>
  <c r="I45" i="129"/>
  <c r="G45" i="129"/>
  <c r="U44" i="129"/>
  <c r="S44" i="129"/>
  <c r="Q44" i="129"/>
  <c r="O44" i="129"/>
  <c r="M44" i="129"/>
  <c r="K44" i="129"/>
  <c r="I44" i="129"/>
  <c r="G44" i="129"/>
  <c r="U43" i="129"/>
  <c r="S43" i="129"/>
  <c r="Q43" i="129"/>
  <c r="O43" i="129"/>
  <c r="M43" i="129"/>
  <c r="K43" i="129"/>
  <c r="I43" i="129"/>
  <c r="G43" i="129"/>
  <c r="U42" i="129"/>
  <c r="S42" i="129"/>
  <c r="Q42" i="129"/>
  <c r="O42" i="129"/>
  <c r="M42" i="129"/>
  <c r="K42" i="129"/>
  <c r="I42" i="129"/>
  <c r="G42" i="129"/>
  <c r="U41" i="129"/>
  <c r="S41" i="129"/>
  <c r="Q41" i="129"/>
  <c r="O41" i="129"/>
  <c r="M41" i="129"/>
  <c r="K41" i="129"/>
  <c r="I41" i="129"/>
  <c r="G41" i="129"/>
  <c r="U40" i="129"/>
  <c r="S40" i="129"/>
  <c r="Q40" i="129"/>
  <c r="O40" i="129"/>
  <c r="M40" i="129"/>
  <c r="K40" i="129"/>
  <c r="I40" i="129"/>
  <c r="G40" i="129"/>
  <c r="U39" i="129"/>
  <c r="S39" i="129"/>
  <c r="Q39" i="129"/>
  <c r="O39" i="129"/>
  <c r="M39" i="129"/>
  <c r="K39" i="129"/>
  <c r="I39" i="129"/>
  <c r="G39" i="129"/>
  <c r="U38" i="129"/>
  <c r="S38" i="129"/>
  <c r="Q38" i="129"/>
  <c r="O38" i="129"/>
  <c r="M38" i="129"/>
  <c r="K38" i="129"/>
  <c r="I38" i="129"/>
  <c r="G38" i="129"/>
  <c r="V39" i="129"/>
  <c r="J49" i="37" s="1"/>
  <c r="V43" i="129"/>
  <c r="V40" i="129"/>
  <c r="L49" i="37" s="1"/>
  <c r="V45" i="129"/>
  <c r="AD44" i="129"/>
  <c r="AD45" i="129"/>
  <c r="Y38" i="129"/>
  <c r="E49" i="37" s="1"/>
  <c r="V41" i="129"/>
  <c r="N49" i="37" s="1"/>
  <c r="V44" i="129"/>
  <c r="T45" i="128"/>
  <c r="R45" i="128"/>
  <c r="P45" i="128"/>
  <c r="N45" i="128"/>
  <c r="L45" i="128"/>
  <c r="J45" i="128"/>
  <c r="H45" i="128"/>
  <c r="F45" i="128"/>
  <c r="T44" i="128"/>
  <c r="R44" i="128"/>
  <c r="P44" i="128"/>
  <c r="N44" i="128"/>
  <c r="L44" i="128"/>
  <c r="J44" i="128"/>
  <c r="H44" i="128"/>
  <c r="F44" i="128"/>
  <c r="T43" i="128"/>
  <c r="R43" i="128"/>
  <c r="P43" i="128"/>
  <c r="N43" i="128"/>
  <c r="L43" i="128"/>
  <c r="J43" i="128"/>
  <c r="H43" i="128"/>
  <c r="F43" i="128"/>
  <c r="T42" i="128"/>
  <c r="R42" i="128"/>
  <c r="P42" i="128"/>
  <c r="N42" i="128"/>
  <c r="L42" i="128"/>
  <c r="J42" i="128"/>
  <c r="H42" i="128"/>
  <c r="F42" i="128"/>
  <c r="T41" i="128"/>
  <c r="R41" i="128"/>
  <c r="P41" i="128"/>
  <c r="N41" i="128"/>
  <c r="L41" i="128"/>
  <c r="J41" i="128"/>
  <c r="H41" i="128"/>
  <c r="F41" i="128"/>
  <c r="T40" i="128"/>
  <c r="R40" i="128"/>
  <c r="P40" i="128"/>
  <c r="N40" i="128"/>
  <c r="L40" i="128"/>
  <c r="J40" i="128"/>
  <c r="H40" i="128"/>
  <c r="F40" i="128"/>
  <c r="T39" i="128"/>
  <c r="R39" i="128"/>
  <c r="P39" i="128"/>
  <c r="N39" i="128"/>
  <c r="L39" i="128"/>
  <c r="J39" i="128"/>
  <c r="H39" i="128"/>
  <c r="F39" i="128"/>
  <c r="T38" i="128"/>
  <c r="R38" i="128"/>
  <c r="P38" i="128"/>
  <c r="N38" i="128"/>
  <c r="L38" i="128"/>
  <c r="J38" i="128"/>
  <c r="H38" i="128"/>
  <c r="F38" i="128"/>
  <c r="U45" i="128"/>
  <c r="S45" i="128"/>
  <c r="Q45" i="128"/>
  <c r="O45" i="128"/>
  <c r="M45" i="128"/>
  <c r="K45" i="128"/>
  <c r="I45" i="128"/>
  <c r="G45" i="128"/>
  <c r="U44" i="128"/>
  <c r="S44" i="128"/>
  <c r="Q44" i="128"/>
  <c r="O44" i="128"/>
  <c r="M44" i="128"/>
  <c r="K44" i="128"/>
  <c r="I44" i="128"/>
  <c r="G44" i="128"/>
  <c r="U43" i="128"/>
  <c r="S43" i="128"/>
  <c r="Q43" i="128"/>
  <c r="O43" i="128"/>
  <c r="M43" i="128"/>
  <c r="K43" i="128"/>
  <c r="I43" i="128"/>
  <c r="G43" i="128"/>
  <c r="U42" i="128"/>
  <c r="S42" i="128"/>
  <c r="Q42" i="128"/>
  <c r="O42" i="128"/>
  <c r="M42" i="128"/>
  <c r="K42" i="128"/>
  <c r="I42" i="128"/>
  <c r="G42" i="128"/>
  <c r="U41" i="128"/>
  <c r="S41" i="128"/>
  <c r="Q41" i="128"/>
  <c r="O41" i="128"/>
  <c r="M41" i="128"/>
  <c r="K41" i="128"/>
  <c r="I41" i="128"/>
  <c r="G41" i="128"/>
  <c r="U40" i="128"/>
  <c r="S40" i="128"/>
  <c r="Q40" i="128"/>
  <c r="O40" i="128"/>
  <c r="M40" i="128"/>
  <c r="K40" i="128"/>
  <c r="I40" i="128"/>
  <c r="G40" i="128"/>
  <c r="U39" i="128"/>
  <c r="S39" i="128"/>
  <c r="Q39" i="128"/>
  <c r="O39" i="128"/>
  <c r="M39" i="128"/>
  <c r="K39" i="128"/>
  <c r="I39" i="128"/>
  <c r="G39" i="128"/>
  <c r="U38" i="128"/>
  <c r="S38" i="128"/>
  <c r="Q38" i="128"/>
  <c r="O38" i="128"/>
  <c r="M38" i="128"/>
  <c r="K38" i="128"/>
  <c r="I38" i="128"/>
  <c r="G38" i="128"/>
  <c r="V45" i="128"/>
  <c r="V42" i="128"/>
  <c r="P48" i="37" s="1"/>
  <c r="V40" i="128"/>
  <c r="L48" i="37" s="1"/>
  <c r="V44" i="128"/>
  <c r="V43" i="128"/>
  <c r="V41" i="128"/>
  <c r="N48" i="37" s="1"/>
  <c r="V39" i="128"/>
  <c r="J48" i="37" s="1"/>
  <c r="AD45" i="128"/>
  <c r="V45" i="127"/>
  <c r="V42" i="127"/>
  <c r="P47" i="37" s="1"/>
  <c r="V40" i="127"/>
  <c r="L47" i="37" s="1"/>
  <c r="V44" i="127"/>
  <c r="V43" i="127"/>
  <c r="V41" i="127"/>
  <c r="N47" i="37" s="1"/>
  <c r="V39" i="127"/>
  <c r="J47" i="37" s="1"/>
  <c r="Y38" i="127"/>
  <c r="E47" i="37" s="1"/>
  <c r="T45" i="127"/>
  <c r="R45" i="127"/>
  <c r="P45" i="127"/>
  <c r="N45" i="127"/>
  <c r="L45" i="127"/>
  <c r="J45" i="127"/>
  <c r="H45" i="127"/>
  <c r="F45" i="127"/>
  <c r="T44" i="127"/>
  <c r="R44" i="127"/>
  <c r="P44" i="127"/>
  <c r="N44" i="127"/>
  <c r="L44" i="127"/>
  <c r="J44" i="127"/>
  <c r="H44" i="127"/>
  <c r="F44" i="127"/>
  <c r="T43" i="127"/>
  <c r="R43" i="127"/>
  <c r="P43" i="127"/>
  <c r="N43" i="127"/>
  <c r="L43" i="127"/>
  <c r="J43" i="127"/>
  <c r="H43" i="127"/>
  <c r="F43" i="127"/>
  <c r="T42" i="127"/>
  <c r="R42" i="127"/>
  <c r="P42" i="127"/>
  <c r="N42" i="127"/>
  <c r="L42" i="127"/>
  <c r="J42" i="127"/>
  <c r="H42" i="127"/>
  <c r="F42" i="127"/>
  <c r="T41" i="127"/>
  <c r="R41" i="127"/>
  <c r="P41" i="127"/>
  <c r="N41" i="127"/>
  <c r="L41" i="127"/>
  <c r="J41" i="127"/>
  <c r="H41" i="127"/>
  <c r="F41" i="127"/>
  <c r="T40" i="127"/>
  <c r="R40" i="127"/>
  <c r="P40" i="127"/>
  <c r="N40" i="127"/>
  <c r="L40" i="127"/>
  <c r="J40" i="127"/>
  <c r="H40" i="127"/>
  <c r="F40" i="127"/>
  <c r="T39" i="127"/>
  <c r="R39" i="127"/>
  <c r="P39" i="127"/>
  <c r="N39" i="127"/>
  <c r="L39" i="127"/>
  <c r="J39" i="127"/>
  <c r="H39" i="127"/>
  <c r="F39" i="127"/>
  <c r="T38" i="127"/>
  <c r="R38" i="127"/>
  <c r="P38" i="127"/>
  <c r="N38" i="127"/>
  <c r="L38" i="127"/>
  <c r="J38" i="127"/>
  <c r="H38" i="127"/>
  <c r="F38" i="127"/>
  <c r="U45" i="127"/>
  <c r="S45" i="127"/>
  <c r="Q45" i="127"/>
  <c r="O45" i="127"/>
  <c r="M45" i="127"/>
  <c r="K45" i="127"/>
  <c r="I45" i="127"/>
  <c r="G45" i="127"/>
  <c r="U44" i="127"/>
  <c r="S44" i="127"/>
  <c r="Q44" i="127"/>
  <c r="O44" i="127"/>
  <c r="M44" i="127"/>
  <c r="K44" i="127"/>
  <c r="I44" i="127"/>
  <c r="G44" i="127"/>
  <c r="U43" i="127"/>
  <c r="S43" i="127"/>
  <c r="Q43" i="127"/>
  <c r="O43" i="127"/>
  <c r="M43" i="127"/>
  <c r="K43" i="127"/>
  <c r="I43" i="127"/>
  <c r="G43" i="127"/>
  <c r="U42" i="127"/>
  <c r="S42" i="127"/>
  <c r="Q42" i="127"/>
  <c r="O42" i="127"/>
  <c r="M42" i="127"/>
  <c r="K42" i="127"/>
  <c r="I42" i="127"/>
  <c r="G42" i="127"/>
  <c r="U41" i="127"/>
  <c r="S41" i="127"/>
  <c r="Q41" i="127"/>
  <c r="O41" i="127"/>
  <c r="M41" i="127"/>
  <c r="K41" i="127"/>
  <c r="I41" i="127"/>
  <c r="G41" i="127"/>
  <c r="U40" i="127"/>
  <c r="S40" i="127"/>
  <c r="Q40" i="127"/>
  <c r="O40" i="127"/>
  <c r="M40" i="127"/>
  <c r="K40" i="127"/>
  <c r="I40" i="127"/>
  <c r="G40" i="127"/>
  <c r="U39" i="127"/>
  <c r="S39" i="127"/>
  <c r="Q39" i="127"/>
  <c r="O39" i="127"/>
  <c r="M39" i="127"/>
  <c r="K39" i="127"/>
  <c r="I39" i="127"/>
  <c r="G39" i="127"/>
  <c r="U38" i="127"/>
  <c r="S38" i="127"/>
  <c r="Q38" i="127"/>
  <c r="O38" i="127"/>
  <c r="M38" i="127"/>
  <c r="K38" i="127"/>
  <c r="I38" i="127"/>
  <c r="G38" i="127"/>
  <c r="AD44" i="127"/>
  <c r="AD45" i="127"/>
  <c r="V46" i="126"/>
  <c r="V45" i="126"/>
  <c r="V44" i="126"/>
  <c r="V43" i="126"/>
  <c r="P45" i="37" s="1"/>
  <c r="V42" i="126"/>
  <c r="N45" i="37" s="1"/>
  <c r="V41" i="126"/>
  <c r="L45" i="37" s="1"/>
  <c r="V40" i="126"/>
  <c r="J45" i="37" s="1"/>
  <c r="AD43" i="126"/>
  <c r="T46" i="126"/>
  <c r="R46" i="126"/>
  <c r="P46" i="126"/>
  <c r="N46" i="126"/>
  <c r="L46" i="126"/>
  <c r="J46" i="126"/>
  <c r="H46" i="126"/>
  <c r="F46" i="126"/>
  <c r="T45" i="126"/>
  <c r="R45" i="126"/>
  <c r="P45" i="126"/>
  <c r="N45" i="126"/>
  <c r="L45" i="126"/>
  <c r="J45" i="126"/>
  <c r="H45" i="126"/>
  <c r="F45" i="126"/>
  <c r="T44" i="126"/>
  <c r="R44" i="126"/>
  <c r="P44" i="126"/>
  <c r="N44" i="126"/>
  <c r="L44" i="126"/>
  <c r="J44" i="126"/>
  <c r="H44" i="126"/>
  <c r="F44" i="126"/>
  <c r="T43" i="126"/>
  <c r="R43" i="126"/>
  <c r="P43" i="126"/>
  <c r="N43" i="126"/>
  <c r="L43" i="126"/>
  <c r="J43" i="126"/>
  <c r="H43" i="126"/>
  <c r="F43" i="126"/>
  <c r="T42" i="126"/>
  <c r="R42" i="126"/>
  <c r="P42" i="126"/>
  <c r="N42" i="126"/>
  <c r="L42" i="126"/>
  <c r="J42" i="126"/>
  <c r="H42" i="126"/>
  <c r="F42" i="126"/>
  <c r="T41" i="126"/>
  <c r="R41" i="126"/>
  <c r="P41" i="126"/>
  <c r="N41" i="126"/>
  <c r="L41" i="126"/>
  <c r="J41" i="126"/>
  <c r="H41" i="126"/>
  <c r="F41" i="126"/>
  <c r="T40" i="126"/>
  <c r="R40" i="126"/>
  <c r="P40" i="126"/>
  <c r="N40" i="126"/>
  <c r="L40" i="126"/>
  <c r="J40" i="126"/>
  <c r="H40" i="126"/>
  <c r="F40" i="126"/>
  <c r="T39" i="126"/>
  <c r="R39" i="126"/>
  <c r="P39" i="126"/>
  <c r="N39" i="126"/>
  <c r="L39" i="126"/>
  <c r="J39" i="126"/>
  <c r="H39" i="126"/>
  <c r="F39" i="126"/>
  <c r="U46" i="126"/>
  <c r="S46" i="126"/>
  <c r="Q46" i="126"/>
  <c r="O46" i="126"/>
  <c r="M46" i="126"/>
  <c r="K46" i="126"/>
  <c r="I46" i="126"/>
  <c r="G46" i="126"/>
  <c r="U45" i="126"/>
  <c r="S45" i="126"/>
  <c r="Q45" i="126"/>
  <c r="O45" i="126"/>
  <c r="M45" i="126"/>
  <c r="K45" i="126"/>
  <c r="I45" i="126"/>
  <c r="G45" i="126"/>
  <c r="U44" i="126"/>
  <c r="S44" i="126"/>
  <c r="Q44" i="126"/>
  <c r="O44" i="126"/>
  <c r="M44" i="126"/>
  <c r="K44" i="126"/>
  <c r="I44" i="126"/>
  <c r="G44" i="126"/>
  <c r="U43" i="126"/>
  <c r="S43" i="126"/>
  <c r="Q43" i="126"/>
  <c r="O43" i="126"/>
  <c r="M43" i="126"/>
  <c r="K43" i="126"/>
  <c r="I43" i="126"/>
  <c r="G43" i="126"/>
  <c r="U42" i="126"/>
  <c r="S42" i="126"/>
  <c r="Q42" i="126"/>
  <c r="O42" i="126"/>
  <c r="M42" i="126"/>
  <c r="K42" i="126"/>
  <c r="I42" i="126"/>
  <c r="G42" i="126"/>
  <c r="U41" i="126"/>
  <c r="S41" i="126"/>
  <c r="Q41" i="126"/>
  <c r="O41" i="126"/>
  <c r="M41" i="126"/>
  <c r="K41" i="126"/>
  <c r="I41" i="126"/>
  <c r="G41" i="126"/>
  <c r="U40" i="126"/>
  <c r="S40" i="126"/>
  <c r="Q40" i="126"/>
  <c r="O40" i="126"/>
  <c r="M40" i="126"/>
  <c r="K40" i="126"/>
  <c r="I40" i="126"/>
  <c r="G40" i="126"/>
  <c r="U39" i="126"/>
  <c r="S39" i="126"/>
  <c r="Q39" i="126"/>
  <c r="O39" i="126"/>
  <c r="M39" i="126"/>
  <c r="K39" i="126"/>
  <c r="I39" i="126"/>
  <c r="G39" i="126"/>
  <c r="AD41" i="126"/>
  <c r="AD46" i="126"/>
  <c r="AD42" i="126"/>
  <c r="T46" i="125"/>
  <c r="R46" i="125"/>
  <c r="P46" i="125"/>
  <c r="N46" i="125"/>
  <c r="L46" i="125"/>
  <c r="J46" i="125"/>
  <c r="H46" i="125"/>
  <c r="F46" i="125"/>
  <c r="T45" i="125"/>
  <c r="R45" i="125"/>
  <c r="P45" i="125"/>
  <c r="N45" i="125"/>
  <c r="L45" i="125"/>
  <c r="J45" i="125"/>
  <c r="H45" i="125"/>
  <c r="F45" i="125"/>
  <c r="T44" i="125"/>
  <c r="R44" i="125"/>
  <c r="P44" i="125"/>
  <c r="N44" i="125"/>
  <c r="L44" i="125"/>
  <c r="J44" i="125"/>
  <c r="H44" i="125"/>
  <c r="F44" i="125"/>
  <c r="T43" i="125"/>
  <c r="R43" i="125"/>
  <c r="P43" i="125"/>
  <c r="N43" i="125"/>
  <c r="L43" i="125"/>
  <c r="J43" i="125"/>
  <c r="H43" i="125"/>
  <c r="F43" i="125"/>
  <c r="T42" i="125"/>
  <c r="R42" i="125"/>
  <c r="P42" i="125"/>
  <c r="N42" i="125"/>
  <c r="L42" i="125"/>
  <c r="J42" i="125"/>
  <c r="H42" i="125"/>
  <c r="F42" i="125"/>
  <c r="T41" i="125"/>
  <c r="R41" i="125"/>
  <c r="P41" i="125"/>
  <c r="N41" i="125"/>
  <c r="L41" i="125"/>
  <c r="J41" i="125"/>
  <c r="H41" i="125"/>
  <c r="F41" i="125"/>
  <c r="T40" i="125"/>
  <c r="R40" i="125"/>
  <c r="P40" i="125"/>
  <c r="N40" i="125"/>
  <c r="L40" i="125"/>
  <c r="J40" i="125"/>
  <c r="H40" i="125"/>
  <c r="F40" i="125"/>
  <c r="T39" i="125"/>
  <c r="R39" i="125"/>
  <c r="P39" i="125"/>
  <c r="N39" i="125"/>
  <c r="L39" i="125"/>
  <c r="J39" i="125"/>
  <c r="H39" i="125"/>
  <c r="F39" i="125"/>
  <c r="U46" i="125"/>
  <c r="S46" i="125"/>
  <c r="Q46" i="125"/>
  <c r="O46" i="125"/>
  <c r="M46" i="125"/>
  <c r="K46" i="125"/>
  <c r="I46" i="125"/>
  <c r="G46" i="125"/>
  <c r="U45" i="125"/>
  <c r="S45" i="125"/>
  <c r="Q45" i="125"/>
  <c r="O45" i="125"/>
  <c r="M45" i="125"/>
  <c r="K45" i="125"/>
  <c r="I45" i="125"/>
  <c r="G45" i="125"/>
  <c r="U44" i="125"/>
  <c r="S44" i="125"/>
  <c r="Q44" i="125"/>
  <c r="O44" i="125"/>
  <c r="M44" i="125"/>
  <c r="K44" i="125"/>
  <c r="I44" i="125"/>
  <c r="G44" i="125"/>
  <c r="U43" i="125"/>
  <c r="S43" i="125"/>
  <c r="Q43" i="125"/>
  <c r="O43" i="125"/>
  <c r="M43" i="125"/>
  <c r="K43" i="125"/>
  <c r="I43" i="125"/>
  <c r="G43" i="125"/>
  <c r="U42" i="125"/>
  <c r="S42" i="125"/>
  <c r="Q42" i="125"/>
  <c r="O42" i="125"/>
  <c r="M42" i="125"/>
  <c r="K42" i="125"/>
  <c r="I42" i="125"/>
  <c r="G42" i="125"/>
  <c r="U41" i="125"/>
  <c r="S41" i="125"/>
  <c r="Q41" i="125"/>
  <c r="O41" i="125"/>
  <c r="M41" i="125"/>
  <c r="K41" i="125"/>
  <c r="I41" i="125"/>
  <c r="G41" i="125"/>
  <c r="U40" i="125"/>
  <c r="S40" i="125"/>
  <c r="Q40" i="125"/>
  <c r="O40" i="125"/>
  <c r="M40" i="125"/>
  <c r="K40" i="125"/>
  <c r="I40" i="125"/>
  <c r="G40" i="125"/>
  <c r="U39" i="125"/>
  <c r="S39" i="125"/>
  <c r="Q39" i="125"/>
  <c r="O39" i="125"/>
  <c r="M39" i="125"/>
  <c r="K39" i="125"/>
  <c r="I39" i="125"/>
  <c r="G39" i="125"/>
  <c r="AD41" i="125"/>
  <c r="AD43" i="125"/>
  <c r="AD45" i="125"/>
  <c r="V40" i="125"/>
  <c r="J44" i="37" s="1"/>
  <c r="V42" i="125"/>
  <c r="N44" i="37" s="1"/>
  <c r="V44" i="125"/>
  <c r="V46" i="125"/>
  <c r="Y39" i="125"/>
  <c r="E44" i="37" s="1"/>
  <c r="AD42" i="125"/>
  <c r="AD46" i="125"/>
  <c r="V41" i="125"/>
  <c r="L44" i="37" s="1"/>
  <c r="V43" i="125"/>
  <c r="P44" i="37" s="1"/>
  <c r="AB36" i="90"/>
  <c r="Y24" i="89"/>
  <c r="Z36" i="90"/>
  <c r="AW37" i="90"/>
  <c r="X26" i="67"/>
  <c r="X30" i="67"/>
  <c r="X34" i="67"/>
  <c r="X38" i="67"/>
  <c r="AE46" i="90"/>
  <c r="AT44" i="90"/>
  <c r="AW16" i="90"/>
  <c r="AB16" i="90"/>
  <c r="W17" i="90"/>
  <c r="AB17" i="90"/>
  <c r="Z18" i="90"/>
  <c r="Y19" i="90"/>
  <c r="AW19" i="90"/>
  <c r="AW20" i="90"/>
  <c r="AB20" i="90"/>
  <c r="W21" i="90"/>
  <c r="AB21" i="90"/>
  <c r="Z22" i="90"/>
  <c r="Y23" i="90"/>
  <c r="AW23" i="90"/>
  <c r="AW24" i="90"/>
  <c r="AB24" i="90"/>
  <c r="W25" i="90"/>
  <c r="AB25" i="90"/>
  <c r="Z26" i="90"/>
  <c r="Y27" i="90"/>
  <c r="AW27" i="90"/>
  <c r="AW28" i="90"/>
  <c r="AB28" i="90"/>
  <c r="W29" i="90"/>
  <c r="AB29" i="90"/>
  <c r="Z30" i="90"/>
  <c r="Y31" i="90"/>
  <c r="AW31" i="90"/>
  <c r="AW32" i="90"/>
  <c r="AB32" i="90"/>
  <c r="W33" i="90"/>
  <c r="AB33" i="90"/>
  <c r="Z34" i="90"/>
  <c r="Y35" i="90"/>
  <c r="X36" i="90"/>
  <c r="AA37" i="90"/>
  <c r="AB35" i="90"/>
  <c r="AA38" i="90"/>
  <c r="Y37" i="89"/>
  <c r="AE45" i="89"/>
  <c r="Y14" i="89"/>
  <c r="AB15" i="89"/>
  <c r="W16" i="89"/>
  <c r="AB16" i="89"/>
  <c r="Z17" i="89"/>
  <c r="Y18" i="89"/>
  <c r="AB19" i="89"/>
  <c r="W20" i="89"/>
  <c r="AB20" i="89"/>
  <c r="Z21" i="89"/>
  <c r="Y22" i="89"/>
  <c r="AB23" i="89"/>
  <c r="W24" i="89"/>
  <c r="AB24" i="89"/>
  <c r="Z25" i="89"/>
  <c r="Y26" i="89"/>
  <c r="AB27" i="89"/>
  <c r="W28" i="89"/>
  <c r="AB28" i="89"/>
  <c r="Z29" i="89"/>
  <c r="Y30" i="89"/>
  <c r="AB31" i="89"/>
  <c r="W32" i="89"/>
  <c r="AB32" i="89"/>
  <c r="Z33" i="89"/>
  <c r="Y34" i="89"/>
  <c r="AB35" i="89"/>
  <c r="W36" i="89"/>
  <c r="AB36" i="89"/>
  <c r="AB37" i="89"/>
  <c r="AW9" i="90"/>
  <c r="AA11" i="89"/>
  <c r="W16" i="90"/>
  <c r="AA16" i="90"/>
  <c r="X17" i="90"/>
  <c r="AW17" i="90"/>
  <c r="Y18" i="90"/>
  <c r="Z19" i="90"/>
  <c r="W20" i="90"/>
  <c r="AA20" i="90"/>
  <c r="X21" i="90"/>
  <c r="AW21" i="90"/>
  <c r="Y22" i="90"/>
  <c r="Z23" i="90"/>
  <c r="W24" i="90"/>
  <c r="AA24" i="90"/>
  <c r="X25" i="90"/>
  <c r="AW25" i="90"/>
  <c r="Y26" i="90"/>
  <c r="Z27" i="90"/>
  <c r="W28" i="90"/>
  <c r="AA28" i="90"/>
  <c r="X29" i="90"/>
  <c r="AW29" i="90"/>
  <c r="Y30" i="90"/>
  <c r="Z31" i="90"/>
  <c r="W32" i="90"/>
  <c r="AA32" i="90"/>
  <c r="X33" i="90"/>
  <c r="AW33" i="90"/>
  <c r="Y34" i="90"/>
  <c r="AW35" i="90"/>
  <c r="Y36" i="90"/>
  <c r="Z37" i="90"/>
  <c r="Z38" i="90"/>
  <c r="AS39" i="90"/>
  <c r="AS40" i="90"/>
  <c r="AE41" i="90"/>
  <c r="AU41" i="90"/>
  <c r="AS42" i="90"/>
  <c r="AE43" i="90"/>
  <c r="AU43" i="90"/>
  <c r="AS44" i="90"/>
  <c r="AT46" i="90"/>
  <c r="Z14" i="89"/>
  <c r="W15" i="89"/>
  <c r="AA15" i="89"/>
  <c r="X16" i="89"/>
  <c r="Y17" i="89"/>
  <c r="Z18" i="89"/>
  <c r="W19" i="89"/>
  <c r="AA19" i="89"/>
  <c r="X20" i="89"/>
  <c r="Y21" i="89"/>
  <c r="Z22" i="89"/>
  <c r="W23" i="89"/>
  <c r="AA23" i="89"/>
  <c r="X24" i="89"/>
  <c r="Y25" i="89"/>
  <c r="Z26" i="89"/>
  <c r="W27" i="89"/>
  <c r="AA27" i="89"/>
  <c r="X28" i="89"/>
  <c r="Y29" i="89"/>
  <c r="Z30" i="89"/>
  <c r="W31" i="89"/>
  <c r="AA31" i="89"/>
  <c r="X32" i="89"/>
  <c r="Y33" i="89"/>
  <c r="Z34" i="89"/>
  <c r="W35" i="89"/>
  <c r="AA35" i="89"/>
  <c r="X36" i="89"/>
  <c r="X37" i="89"/>
  <c r="AU39" i="89"/>
  <c r="AU40" i="89"/>
  <c r="AU41" i="89"/>
  <c r="AU42" i="89"/>
  <c r="AV44" i="89"/>
  <c r="AV45" i="89"/>
  <c r="AW18" i="90"/>
  <c r="AW22" i="90"/>
  <c r="AW26" i="90"/>
  <c r="AW30" i="90"/>
  <c r="AW34" i="90"/>
  <c r="AW36" i="90"/>
  <c r="AV39" i="90"/>
  <c r="AT41" i="90"/>
  <c r="AT43" i="90"/>
  <c r="AS46" i="90"/>
  <c r="AV38" i="89"/>
  <c r="AU44" i="89"/>
  <c r="AU45" i="89"/>
  <c r="AJ39" i="90"/>
  <c r="Y16" i="90"/>
  <c r="Z17" i="90"/>
  <c r="W18" i="90"/>
  <c r="AA18" i="90"/>
  <c r="X19" i="90"/>
  <c r="AB19" i="90"/>
  <c r="Y20" i="90"/>
  <c r="Z21" i="90"/>
  <c r="W22" i="90"/>
  <c r="AA22" i="90"/>
  <c r="X23" i="90"/>
  <c r="AB23" i="90"/>
  <c r="Y24" i="90"/>
  <c r="Z25" i="90"/>
  <c r="W26" i="90"/>
  <c r="AA26" i="90"/>
  <c r="X27" i="90"/>
  <c r="AB27" i="90"/>
  <c r="Y28" i="90"/>
  <c r="Z29" i="90"/>
  <c r="W30" i="90"/>
  <c r="AA30" i="90"/>
  <c r="X31" i="90"/>
  <c r="AB31" i="90"/>
  <c r="Y32" i="90"/>
  <c r="Z33" i="90"/>
  <c r="W34" i="90"/>
  <c r="AA34" i="90"/>
  <c r="Z35" i="90"/>
  <c r="W36" i="90"/>
  <c r="AA36" i="90"/>
  <c r="X37" i="90"/>
  <c r="AB37" i="90"/>
  <c r="X38" i="90"/>
  <c r="AB38" i="90"/>
  <c r="AU39" i="90"/>
  <c r="AU40" i="90"/>
  <c r="AS41" i="90"/>
  <c r="AE42" i="90"/>
  <c r="AU42" i="90"/>
  <c r="AS43" i="90"/>
  <c r="AE44" i="90"/>
  <c r="AU44" i="90"/>
  <c r="AT45" i="90"/>
  <c r="AH44" i="89"/>
  <c r="X14" i="89"/>
  <c r="AB14" i="89"/>
  <c r="Y15" i="89"/>
  <c r="Z16" i="89"/>
  <c r="W17" i="89"/>
  <c r="AA17" i="89"/>
  <c r="X18" i="89"/>
  <c r="AB18" i="89"/>
  <c r="Y19" i="89"/>
  <c r="Z20" i="89"/>
  <c r="W21" i="89"/>
  <c r="AA21" i="89"/>
  <c r="X22" i="89"/>
  <c r="AB22" i="89"/>
  <c r="Y23" i="89"/>
  <c r="Z24" i="89"/>
  <c r="W25" i="89"/>
  <c r="AA25" i="89"/>
  <c r="X26" i="89"/>
  <c r="AB26" i="89"/>
  <c r="Y27" i="89"/>
  <c r="Z28" i="89"/>
  <c r="W29" i="89"/>
  <c r="AA29" i="89"/>
  <c r="X30" i="89"/>
  <c r="AB30" i="89"/>
  <c r="Y31" i="89"/>
  <c r="Z32" i="89"/>
  <c r="W33" i="89"/>
  <c r="AA33" i="89"/>
  <c r="X34" i="89"/>
  <c r="AB34" i="89"/>
  <c r="Y35" i="89"/>
  <c r="Z36" i="89"/>
  <c r="Z37" i="89"/>
  <c r="AE40" i="89"/>
  <c r="AE41" i="89"/>
  <c r="AE42" i="89"/>
  <c r="AE43" i="89"/>
  <c r="AI46" i="90"/>
  <c r="AM46" i="90"/>
  <c r="AQ44" i="90"/>
  <c r="AA9" i="90"/>
  <c r="AA11" i="90"/>
  <c r="X16" i="90"/>
  <c r="W19" i="90"/>
  <c r="X20" i="90"/>
  <c r="W23" i="90"/>
  <c r="X24" i="90"/>
  <c r="W27" i="90"/>
  <c r="X28" i="90"/>
  <c r="W31" i="90"/>
  <c r="X32" i="90"/>
  <c r="W37" i="90"/>
  <c r="W38" i="90"/>
  <c r="AT39" i="90"/>
  <c r="AT40" i="90"/>
  <c r="AV41" i="90"/>
  <c r="AT42" i="90"/>
  <c r="AG45" i="89"/>
  <c r="AO45" i="89"/>
  <c r="AS45" i="89"/>
  <c r="AA9" i="89"/>
  <c r="W14" i="89"/>
  <c r="X15" i="89"/>
  <c r="W18" i="89"/>
  <c r="X19" i="89"/>
  <c r="W22" i="89"/>
  <c r="X23" i="89"/>
  <c r="W26" i="89"/>
  <c r="X27" i="89"/>
  <c r="W30" i="89"/>
  <c r="X31" i="89"/>
  <c r="W34" i="89"/>
  <c r="X35" i="89"/>
  <c r="AV39" i="89"/>
  <c r="AV40" i="89"/>
  <c r="AV41" i="89"/>
  <c r="AV42" i="89"/>
  <c r="AE44" i="89"/>
  <c r="AW26" i="67"/>
  <c r="W27" i="67"/>
  <c r="AW30" i="67"/>
  <c r="W31" i="67"/>
  <c r="AW34" i="67"/>
  <c r="W35" i="67"/>
  <c r="AW38" i="67"/>
  <c r="W39" i="67"/>
  <c r="AA21" i="67"/>
  <c r="AW24" i="67"/>
  <c r="AW28" i="67"/>
  <c r="AW32" i="67"/>
  <c r="AW36" i="67"/>
  <c r="AW25" i="67"/>
  <c r="AA27" i="67"/>
  <c r="AW29" i="67"/>
  <c r="AA31" i="67"/>
  <c r="AW33" i="67"/>
  <c r="AA35" i="67"/>
  <c r="AW37" i="67"/>
  <c r="AA39" i="67"/>
  <c r="AB23" i="67"/>
  <c r="AA15" i="67"/>
  <c r="W9" i="67"/>
  <c r="AA17" i="67"/>
  <c r="AN45" i="90"/>
  <c r="AP46" i="90"/>
  <c r="AR46" i="90"/>
  <c r="AT45" i="89"/>
  <c r="AB13" i="89"/>
  <c r="W23" i="67"/>
  <c r="AI47" i="67"/>
  <c r="AK47" i="67"/>
  <c r="AM47" i="67"/>
  <c r="X16" i="67"/>
  <c r="X20" i="67"/>
  <c r="AE47" i="67"/>
  <c r="AA11" i="67"/>
  <c r="AW15" i="67"/>
  <c r="Z24" i="67"/>
  <c r="Y25" i="67"/>
  <c r="AB25" i="67"/>
  <c r="Z26" i="67"/>
  <c r="Y27" i="67"/>
  <c r="AB27" i="67"/>
  <c r="Z28" i="67"/>
  <c r="Y29" i="67"/>
  <c r="AB29" i="67"/>
  <c r="Z30" i="67"/>
  <c r="Y31" i="67"/>
  <c r="AB31" i="67"/>
  <c r="Z32" i="67"/>
  <c r="Y33" i="67"/>
  <c r="AB33" i="67"/>
  <c r="Z34" i="67"/>
  <c r="Y35" i="67"/>
  <c r="AB35" i="67"/>
  <c r="Z36" i="67"/>
  <c r="Y37" i="67"/>
  <c r="AB37" i="67"/>
  <c r="Z38" i="67"/>
  <c r="Y39" i="67"/>
  <c r="AB39" i="67"/>
  <c r="AH44" i="67"/>
  <c r="AL44" i="67"/>
  <c r="AN44" i="67"/>
  <c r="AU47" i="67"/>
  <c r="AA9" i="67"/>
  <c r="W24" i="67"/>
  <c r="Y24" i="67"/>
  <c r="AA24" i="67"/>
  <c r="X25" i="67"/>
  <c r="Z25" i="67"/>
  <c r="W26" i="67"/>
  <c r="Y26" i="67"/>
  <c r="AA26" i="67"/>
  <c r="X27" i="67"/>
  <c r="Z27" i="67"/>
  <c r="W28" i="67"/>
  <c r="Y28" i="67"/>
  <c r="AA28" i="67"/>
  <c r="X29" i="67"/>
  <c r="Z29" i="67"/>
  <c r="W30" i="67"/>
  <c r="Y30" i="67"/>
  <c r="AA30" i="67"/>
  <c r="X31" i="67"/>
  <c r="Z31" i="67"/>
  <c r="W32" i="67"/>
  <c r="Y32" i="67"/>
  <c r="AA32" i="67"/>
  <c r="X33" i="67"/>
  <c r="Z33" i="67"/>
  <c r="W34" i="67"/>
  <c r="Y34" i="67"/>
  <c r="AA34" i="67"/>
  <c r="X35" i="67"/>
  <c r="Z35" i="67"/>
  <c r="W36" i="67"/>
  <c r="Y36" i="67"/>
  <c r="AA36" i="67"/>
  <c r="X37" i="67"/>
  <c r="Z37" i="67"/>
  <c r="W38" i="67"/>
  <c r="Y38" i="67"/>
  <c r="AA38" i="67"/>
  <c r="X39" i="67"/>
  <c r="Z39" i="67"/>
  <c r="AE42" i="67"/>
  <c r="AE43" i="67"/>
  <c r="AE44" i="67"/>
  <c r="AE45" i="67"/>
  <c r="AE46" i="67"/>
  <c r="AR40" i="90"/>
  <c r="AR42" i="90"/>
  <c r="AR44" i="90"/>
  <c r="AR45" i="90"/>
  <c r="AR39" i="90"/>
  <c r="AR41" i="90"/>
  <c r="AR43" i="90"/>
  <c r="AT39" i="89"/>
  <c r="AT41" i="89"/>
  <c r="AT44" i="89"/>
  <c r="X13" i="89"/>
  <c r="AT38" i="89"/>
  <c r="AT40" i="89"/>
  <c r="AT42" i="89"/>
  <c r="AQ45" i="90"/>
  <c r="AQ46" i="90"/>
  <c r="AQ39" i="90"/>
  <c r="AQ40" i="90"/>
  <c r="AQ41" i="90"/>
  <c r="AQ42" i="90"/>
  <c r="AQ43" i="90"/>
  <c r="AR44" i="89"/>
  <c r="AS38" i="89"/>
  <c r="AS39" i="89"/>
  <c r="AS40" i="89"/>
  <c r="AS41" i="89"/>
  <c r="AS42" i="89"/>
  <c r="AS44" i="89"/>
  <c r="AR38" i="89"/>
  <c r="AR40" i="89"/>
  <c r="AR42" i="89"/>
  <c r="AR45" i="89"/>
  <c r="AR39" i="89"/>
  <c r="AR41" i="89"/>
  <c r="AQ38" i="89"/>
  <c r="AQ39" i="89"/>
  <c r="AQ40" i="89"/>
  <c r="AQ41" i="89"/>
  <c r="AQ42" i="89"/>
  <c r="AQ44" i="89"/>
  <c r="AP40" i="90"/>
  <c r="AP42" i="90"/>
  <c r="AP44" i="90"/>
  <c r="AP45" i="90"/>
  <c r="AP39" i="90"/>
  <c r="AP41" i="90"/>
  <c r="AP43" i="90"/>
  <c r="AW11" i="67"/>
  <c r="X12" i="67"/>
  <c r="X14" i="67"/>
  <c r="AA19" i="67"/>
  <c r="X8" i="67"/>
  <c r="X22" i="67"/>
  <c r="AW23" i="67"/>
  <c r="AP45" i="89"/>
  <c r="AP39" i="89"/>
  <c r="AP41" i="89"/>
  <c r="AP44" i="89"/>
  <c r="AP38" i="89"/>
  <c r="AP40" i="89"/>
  <c r="AP42" i="89"/>
  <c r="AO46" i="90"/>
  <c r="AO39" i="90"/>
  <c r="AO40" i="90"/>
  <c r="AO41" i="90"/>
  <c r="AO42" i="90"/>
  <c r="AO43" i="90"/>
  <c r="AO44" i="90"/>
  <c r="AO45" i="90"/>
  <c r="AW19" i="67"/>
  <c r="AV47" i="67"/>
  <c r="AV40" i="67"/>
  <c r="AV41" i="67"/>
  <c r="AV43" i="67"/>
  <c r="AV45" i="67"/>
  <c r="AV46" i="67"/>
  <c r="X6" i="67"/>
  <c r="AV42" i="67"/>
  <c r="AV44" i="67"/>
  <c r="AB12" i="90"/>
  <c r="AH39" i="90"/>
  <c r="AO38" i="89"/>
  <c r="AO39" i="89"/>
  <c r="AO40" i="89"/>
  <c r="AO41" i="89"/>
  <c r="AO42" i="89"/>
  <c r="AJ44" i="89"/>
  <c r="AN45" i="89"/>
  <c r="AB10" i="89"/>
  <c r="AO44" i="89"/>
  <c r="X15" i="90"/>
  <c r="AG46" i="90"/>
  <c r="W9" i="90"/>
  <c r="W11" i="90"/>
  <c r="AL39" i="90"/>
  <c r="AA7" i="90"/>
  <c r="AB14" i="90"/>
  <c r="AB15" i="90"/>
  <c r="X8" i="90"/>
  <c r="W13" i="90"/>
  <c r="AW7" i="90"/>
  <c r="W7" i="90"/>
  <c r="AN39" i="90"/>
  <c r="AN41" i="90"/>
  <c r="AN43" i="90"/>
  <c r="AN46" i="90"/>
  <c r="AW12" i="90"/>
  <c r="X12" i="90"/>
  <c r="AW14" i="90"/>
  <c r="X14" i="90"/>
  <c r="W15" i="90"/>
  <c r="AW15" i="90"/>
  <c r="AN40" i="90"/>
  <c r="AN42" i="90"/>
  <c r="AN44" i="90"/>
  <c r="AA10" i="89"/>
  <c r="AB12" i="89"/>
  <c r="W9" i="89"/>
  <c r="W11" i="89"/>
  <c r="AL44" i="89"/>
  <c r="W7" i="89"/>
  <c r="AB6" i="89"/>
  <c r="AN39" i="89"/>
  <c r="AN41" i="89"/>
  <c r="AN44" i="89"/>
  <c r="AN38" i="89"/>
  <c r="AN40" i="89"/>
  <c r="AN42" i="89"/>
  <c r="AA13" i="90"/>
  <c r="AB10" i="90"/>
  <c r="AB8" i="90"/>
  <c r="X6" i="90"/>
  <c r="AW10" i="90"/>
  <c r="AW13" i="90"/>
  <c r="AB8" i="89"/>
  <c r="AA7" i="89"/>
  <c r="AA8" i="89"/>
  <c r="AA12" i="89"/>
  <c r="AO47" i="67"/>
  <c r="W13" i="67"/>
  <c r="W15" i="67"/>
  <c r="X18" i="67"/>
  <c r="W19" i="67"/>
  <c r="AW21" i="67"/>
  <c r="AU41" i="67"/>
  <c r="AU42" i="67"/>
  <c r="AU43" i="67"/>
  <c r="AU44" i="67"/>
  <c r="AU45" i="67"/>
  <c r="AW9" i="67"/>
  <c r="AW17" i="67"/>
  <c r="AU40" i="67"/>
  <c r="AU46" i="67"/>
  <c r="Z15" i="90"/>
  <c r="AW8" i="90"/>
  <c r="AB6" i="90"/>
  <c r="AT47" i="67"/>
  <c r="AS45" i="67"/>
  <c r="AR47" i="67"/>
  <c r="AA7" i="67"/>
  <c r="AQ45" i="67"/>
  <c r="AP47" i="67"/>
  <c r="AW7" i="67"/>
  <c r="AT40" i="67"/>
  <c r="AT41" i="67"/>
  <c r="AT43" i="67"/>
  <c r="AT45" i="67"/>
  <c r="AT46" i="67"/>
  <c r="AT42" i="67"/>
  <c r="AT44" i="67"/>
  <c r="AS40" i="67"/>
  <c r="AS46" i="67"/>
  <c r="AS47" i="67"/>
  <c r="AS41" i="67"/>
  <c r="AS42" i="67"/>
  <c r="AS43" i="67"/>
  <c r="AS44" i="67"/>
  <c r="AR40" i="67"/>
  <c r="AR41" i="67"/>
  <c r="AR43" i="67"/>
  <c r="AR45" i="67"/>
  <c r="AR46" i="67"/>
  <c r="AR42" i="67"/>
  <c r="AR44" i="67"/>
  <c r="AQ40" i="67"/>
  <c r="AQ46" i="67"/>
  <c r="AQ47" i="67"/>
  <c r="AQ41" i="67"/>
  <c r="AQ42" i="67"/>
  <c r="AQ43" i="67"/>
  <c r="AQ44" i="67"/>
  <c r="AP40" i="67"/>
  <c r="AP41" i="67"/>
  <c r="AP43" i="67"/>
  <c r="AP45" i="67"/>
  <c r="AP46" i="67"/>
  <c r="X10" i="67"/>
  <c r="AP42" i="67"/>
  <c r="AP44" i="67"/>
  <c r="AA15" i="90"/>
  <c r="Z14" i="90"/>
  <c r="Y13" i="90"/>
  <c r="Z12" i="90"/>
  <c r="Y11" i="90"/>
  <c r="Z10" i="90"/>
  <c r="Y9" i="90"/>
  <c r="Z8" i="90"/>
  <c r="Y7" i="90"/>
  <c r="X23" i="67"/>
  <c r="Z23" i="67"/>
  <c r="AG47" i="67"/>
  <c r="W7" i="67"/>
  <c r="W11" i="67"/>
  <c r="W17" i="67"/>
  <c r="W21" i="67"/>
  <c r="AB22" i="67"/>
  <c r="AB20" i="67"/>
  <c r="AB18" i="67"/>
  <c r="AB16" i="67"/>
  <c r="AB14" i="67"/>
  <c r="AA13" i="67"/>
  <c r="AB12" i="67"/>
  <c r="AB10" i="67"/>
  <c r="AB8" i="67"/>
  <c r="AA23" i="67"/>
  <c r="AA22" i="67"/>
  <c r="Z22" i="67"/>
  <c r="Y21" i="67"/>
  <c r="AA20" i="67"/>
  <c r="Z20" i="67"/>
  <c r="Y19" i="67"/>
  <c r="AA18" i="67"/>
  <c r="Z18" i="67"/>
  <c r="Y17" i="67"/>
  <c r="AA16" i="67"/>
  <c r="Z16" i="67"/>
  <c r="Y15" i="67"/>
  <c r="AA14" i="67"/>
  <c r="Z14" i="67"/>
  <c r="AW13" i="67"/>
  <c r="Y13" i="67"/>
  <c r="AA12" i="67"/>
  <c r="Z12" i="67"/>
  <c r="Y11" i="67"/>
  <c r="AJ44" i="67"/>
  <c r="AA10" i="67"/>
  <c r="Z10" i="67"/>
  <c r="Y9" i="67"/>
  <c r="AA8" i="67"/>
  <c r="Z8" i="67"/>
  <c r="Y7" i="67"/>
  <c r="AB6" i="67"/>
  <c r="Z13" i="89"/>
  <c r="W13" i="89"/>
  <c r="Y13" i="89"/>
  <c r="Y7" i="89"/>
  <c r="X8" i="89"/>
  <c r="Y9" i="89"/>
  <c r="X10" i="89"/>
  <c r="Y11" i="89"/>
  <c r="X12" i="89"/>
  <c r="Z8" i="89"/>
  <c r="Z10" i="89"/>
  <c r="Z12" i="89"/>
  <c r="X6" i="89"/>
  <c r="AK45" i="89"/>
  <c r="AB11" i="89"/>
  <c r="AB9" i="89"/>
  <c r="AB7" i="89"/>
  <c r="Z6" i="89"/>
  <c r="Y15" i="90"/>
  <c r="AB13" i="90"/>
  <c r="AB11" i="90"/>
  <c r="AB9" i="90"/>
  <c r="AK46" i="90"/>
  <c r="AB7" i="90"/>
  <c r="Z6" i="90"/>
  <c r="Y23" i="67"/>
  <c r="AB21" i="67"/>
  <c r="AB19" i="67"/>
  <c r="AB17" i="67"/>
  <c r="AB15" i="67"/>
  <c r="AB13" i="67"/>
  <c r="AB11" i="67"/>
  <c r="AB9" i="67"/>
  <c r="AB7" i="67"/>
  <c r="Z6" i="67"/>
  <c r="AW6" i="67"/>
  <c r="AW8" i="67"/>
  <c r="AW10" i="67"/>
  <c r="AW12" i="67"/>
  <c r="AW14" i="67"/>
  <c r="AW16" i="67"/>
  <c r="AW18" i="67"/>
  <c r="AW20" i="67"/>
  <c r="AW22" i="67"/>
  <c r="AG40" i="67"/>
  <c r="AI40" i="67"/>
  <c r="AK40" i="67"/>
  <c r="AM40" i="67"/>
  <c r="AO40" i="67"/>
  <c r="AG41" i="67"/>
  <c r="AI41" i="67"/>
  <c r="AK41" i="67"/>
  <c r="AM41" i="67"/>
  <c r="AO41" i="67"/>
  <c r="AG42" i="67"/>
  <c r="AI42" i="67"/>
  <c r="AK42" i="67"/>
  <c r="AM42" i="67"/>
  <c r="AO42" i="67"/>
  <c r="AH43" i="67"/>
  <c r="AJ43" i="67"/>
  <c r="AL43" i="67"/>
  <c r="AN43" i="67"/>
  <c r="AG44" i="67"/>
  <c r="AI44" i="67"/>
  <c r="AK44" i="67"/>
  <c r="AM44" i="67"/>
  <c r="AO44" i="67"/>
  <c r="AH45" i="67"/>
  <c r="AJ45" i="67"/>
  <c r="AL45" i="67"/>
  <c r="AN45" i="67"/>
  <c r="AH46" i="67"/>
  <c r="AJ46" i="67"/>
  <c r="AL46" i="67"/>
  <c r="AN46" i="67"/>
  <c r="AH47" i="67"/>
  <c r="AJ47" i="67"/>
  <c r="AL47" i="67"/>
  <c r="AN47" i="67"/>
  <c r="W6" i="67"/>
  <c r="Y6" i="67"/>
  <c r="AA6" i="67"/>
  <c r="X7" i="67"/>
  <c r="Z7" i="67"/>
  <c r="W8" i="67"/>
  <c r="Y8" i="67"/>
  <c r="X9" i="67"/>
  <c r="Z9" i="67"/>
  <c r="W10" i="67"/>
  <c r="Y10" i="67"/>
  <c r="X11" i="67"/>
  <c r="Z11" i="67"/>
  <c r="W12" i="67"/>
  <c r="Y12" i="67"/>
  <c r="X13" i="67"/>
  <c r="Z13" i="67"/>
  <c r="W14" i="67"/>
  <c r="Y14" i="67"/>
  <c r="X15" i="67"/>
  <c r="Z15" i="67"/>
  <c r="W16" i="67"/>
  <c r="Y16" i="67"/>
  <c r="X17" i="67"/>
  <c r="Z17" i="67"/>
  <c r="W18" i="67"/>
  <c r="Y18" i="67"/>
  <c r="X19" i="67"/>
  <c r="Z19" i="67"/>
  <c r="W20" i="67"/>
  <c r="Y20" i="67"/>
  <c r="X21" i="67"/>
  <c r="Z21" i="67"/>
  <c r="W22" i="67"/>
  <c r="Y22" i="67"/>
  <c r="AH40" i="67"/>
  <c r="AJ40" i="67"/>
  <c r="AL40" i="67"/>
  <c r="AN40" i="67"/>
  <c r="AH41" i="67"/>
  <c r="AJ41" i="67"/>
  <c r="AL41" i="67"/>
  <c r="AN41" i="67"/>
  <c r="AH42" i="67"/>
  <c r="AJ42" i="67"/>
  <c r="AL42" i="67"/>
  <c r="AN42" i="67"/>
  <c r="AG43" i="67"/>
  <c r="AI43" i="67"/>
  <c r="AK43" i="67"/>
  <c r="AM43" i="67"/>
  <c r="AO43" i="67"/>
  <c r="AG45" i="67"/>
  <c r="AI45" i="67"/>
  <c r="AK45" i="67"/>
  <c r="AM45" i="67"/>
  <c r="AO45" i="67"/>
  <c r="AG46" i="67"/>
  <c r="AI46" i="67"/>
  <c r="AK46" i="67"/>
  <c r="AM46" i="67"/>
  <c r="AO46" i="67"/>
  <c r="AW6" i="89"/>
  <c r="AA13" i="89"/>
  <c r="AG38" i="89"/>
  <c r="AI38" i="89"/>
  <c r="AK38" i="89"/>
  <c r="AM38" i="89"/>
  <c r="AH39" i="89"/>
  <c r="AJ39" i="89"/>
  <c r="AL39" i="89"/>
  <c r="AG40" i="89"/>
  <c r="AI40" i="89"/>
  <c r="AK40" i="89"/>
  <c r="AM40" i="89"/>
  <c r="AH41" i="89"/>
  <c r="AJ41" i="89"/>
  <c r="AL41" i="89"/>
  <c r="AG42" i="89"/>
  <c r="AI42" i="89"/>
  <c r="AK42" i="89"/>
  <c r="AM42" i="89"/>
  <c r="AG43" i="89"/>
  <c r="AI43" i="89"/>
  <c r="AK43" i="89"/>
  <c r="AM43" i="89"/>
  <c r="AG44" i="89"/>
  <c r="AI44" i="89"/>
  <c r="AK44" i="89"/>
  <c r="AM44" i="89"/>
  <c r="AH45" i="89"/>
  <c r="AJ45" i="89"/>
  <c r="AL45" i="89"/>
  <c r="W6" i="89"/>
  <c r="Y6" i="89"/>
  <c r="AA6" i="89"/>
  <c r="X7" i="89"/>
  <c r="Z7" i="89"/>
  <c r="Y8" i="89"/>
  <c r="X9" i="89"/>
  <c r="Z9" i="89"/>
  <c r="W10" i="89"/>
  <c r="Y10" i="89"/>
  <c r="X11" i="89"/>
  <c r="Z11" i="89"/>
  <c r="W12" i="89"/>
  <c r="Y12" i="89"/>
  <c r="AH38" i="89"/>
  <c r="AJ38" i="89"/>
  <c r="AL38" i="89"/>
  <c r="AG39" i="89"/>
  <c r="AI39" i="89"/>
  <c r="AK39" i="89"/>
  <c r="AM39" i="89"/>
  <c r="AH40" i="89"/>
  <c r="AJ40" i="89"/>
  <c r="AL40" i="89"/>
  <c r="AG41" i="89"/>
  <c r="AI41" i="89"/>
  <c r="AK41" i="89"/>
  <c r="AM41" i="89"/>
  <c r="AH42" i="89"/>
  <c r="AJ42" i="89"/>
  <c r="AL42" i="89"/>
  <c r="AH43" i="89"/>
  <c r="AJ43" i="89"/>
  <c r="AL43" i="89"/>
  <c r="Y6" i="90"/>
  <c r="AA6" i="90"/>
  <c r="X7" i="90"/>
  <c r="Z7" i="90"/>
  <c r="W8" i="90"/>
  <c r="Y8" i="90"/>
  <c r="AA8" i="90"/>
  <c r="X9" i="90"/>
  <c r="Z9" i="90"/>
  <c r="W10" i="90"/>
  <c r="Y10" i="90"/>
  <c r="AA10" i="90"/>
  <c r="X11" i="90"/>
  <c r="Z11" i="90"/>
  <c r="W12" i="90"/>
  <c r="Y12" i="90"/>
  <c r="AA12" i="90"/>
  <c r="X13" i="90"/>
  <c r="Z13" i="90"/>
  <c r="W14" i="90"/>
  <c r="Y14" i="90"/>
  <c r="AA14" i="90"/>
  <c r="AG39" i="90"/>
  <c r="AI39" i="90"/>
  <c r="AK39" i="90"/>
  <c r="AM39" i="90"/>
  <c r="AH40" i="90"/>
  <c r="AJ40" i="90"/>
  <c r="AL40" i="90"/>
  <c r="AH41" i="90"/>
  <c r="AJ41" i="90"/>
  <c r="AL41" i="90"/>
  <c r="AH42" i="90"/>
  <c r="AJ42" i="90"/>
  <c r="AL42" i="90"/>
  <c r="AH43" i="90"/>
  <c r="AJ43" i="90"/>
  <c r="AL43" i="90"/>
  <c r="AH44" i="90"/>
  <c r="AJ44" i="90"/>
  <c r="AL44" i="90"/>
  <c r="AH45" i="90"/>
  <c r="AJ45" i="90"/>
  <c r="AL45" i="90"/>
  <c r="AH46" i="90"/>
  <c r="AJ46" i="90"/>
  <c r="AL46" i="90"/>
  <c r="AW6" i="90"/>
  <c r="AG40" i="90"/>
  <c r="AI40" i="90"/>
  <c r="AK40" i="90"/>
  <c r="AM40" i="90"/>
  <c r="AG41" i="90"/>
  <c r="AI41" i="90"/>
  <c r="AK41" i="90"/>
  <c r="AM41" i="90"/>
  <c r="AG42" i="90"/>
  <c r="AI42" i="90"/>
  <c r="AK42" i="90"/>
  <c r="AM42" i="90"/>
  <c r="AG43" i="90"/>
  <c r="AI43" i="90"/>
  <c r="AK43" i="90"/>
  <c r="AM43" i="90"/>
  <c r="AG44" i="90"/>
  <c r="AI44" i="90"/>
  <c r="AK44" i="90"/>
  <c r="AM44" i="90"/>
  <c r="AG45" i="90"/>
  <c r="AI45" i="90"/>
  <c r="AK45" i="90"/>
  <c r="AM45" i="90"/>
  <c r="M14" i="37" l="1"/>
  <c r="R15" i="37"/>
  <c r="O15" i="37" s="1"/>
  <c r="Q12" i="37"/>
  <c r="K12" i="37"/>
  <c r="M13" i="37"/>
  <c r="T18" i="37"/>
  <c r="K14" i="37"/>
  <c r="T14" i="37" s="1"/>
  <c r="O14" i="37"/>
  <c r="K13" i="37"/>
  <c r="O13" i="37"/>
  <c r="O12" i="37"/>
  <c r="E45" i="37"/>
  <c r="I45" i="37" s="1"/>
  <c r="M16" i="37"/>
  <c r="Q16" i="37"/>
  <c r="O16" i="37"/>
  <c r="K16" i="37"/>
  <c r="J23" i="37"/>
  <c r="I12" i="37"/>
  <c r="E15" i="37"/>
  <c r="S15" i="37" s="1"/>
  <c r="S14" i="37"/>
  <c r="S12" i="37"/>
  <c r="S13" i="37"/>
  <c r="I13" i="37"/>
  <c r="AC36" i="90"/>
  <c r="V36" i="90" s="1"/>
  <c r="O20" i="37"/>
  <c r="Q20" i="37"/>
  <c r="K20" i="37"/>
  <c r="M22" i="37"/>
  <c r="O22" i="37"/>
  <c r="K22" i="37"/>
  <c r="Q22" i="37"/>
  <c r="Q21" i="37"/>
  <c r="O21" i="37"/>
  <c r="M21" i="37"/>
  <c r="K21" i="37"/>
  <c r="R23" i="37"/>
  <c r="K38" i="37"/>
  <c r="M38" i="37"/>
  <c r="Q38" i="37"/>
  <c r="K39" i="37"/>
  <c r="Q39" i="37"/>
  <c r="M37" i="37"/>
  <c r="Q37" i="37"/>
  <c r="O35" i="37"/>
  <c r="Q35" i="37"/>
  <c r="K40" i="37"/>
  <c r="Q40" i="37"/>
  <c r="AD35" i="90"/>
  <c r="E42" i="37"/>
  <c r="T32" i="37"/>
  <c r="AD38" i="128"/>
  <c r="S48" i="37" s="1"/>
  <c r="X39" i="128"/>
  <c r="AD39" i="128" s="1"/>
  <c r="AC38" i="128"/>
  <c r="I48" i="37" s="1"/>
  <c r="AC12" i="89"/>
  <c r="V12" i="89" s="1"/>
  <c r="X40" i="126"/>
  <c r="AD40" i="126" s="1"/>
  <c r="AC10" i="89"/>
  <c r="V10" i="89" s="1"/>
  <c r="AD23" i="67"/>
  <c r="AC20" i="67"/>
  <c r="V20" i="67" s="1"/>
  <c r="AD15" i="90"/>
  <c r="AB44" i="90"/>
  <c r="O38" i="37"/>
  <c r="K37" i="37"/>
  <c r="O37" i="37"/>
  <c r="M40" i="37"/>
  <c r="O40" i="37"/>
  <c r="K35" i="37"/>
  <c r="M35" i="37"/>
  <c r="M39" i="37"/>
  <c r="O39" i="37"/>
  <c r="O34" i="37"/>
  <c r="M34" i="37"/>
  <c r="K34" i="37"/>
  <c r="AB39" i="90"/>
  <c r="H43" i="37" s="1"/>
  <c r="O41" i="37"/>
  <c r="K41" i="37"/>
  <c r="M41" i="37"/>
  <c r="O36" i="37"/>
  <c r="M36" i="37"/>
  <c r="K36" i="37"/>
  <c r="Q33" i="37"/>
  <c r="O33" i="37"/>
  <c r="M33" i="37"/>
  <c r="R42" i="37"/>
  <c r="K33" i="37"/>
  <c r="I33" i="37"/>
  <c r="AC8" i="89"/>
  <c r="V8" i="89" s="1"/>
  <c r="AC39" i="126"/>
  <c r="AD39" i="126"/>
  <c r="S45" i="37" s="1"/>
  <c r="AC16" i="67"/>
  <c r="V16" i="67" s="1"/>
  <c r="AC34" i="67"/>
  <c r="V34" i="67" s="1"/>
  <c r="AC32" i="67"/>
  <c r="V32" i="67" s="1"/>
  <c r="AC30" i="67"/>
  <c r="V30" i="67" s="1"/>
  <c r="AC22" i="67"/>
  <c r="V22" i="67" s="1"/>
  <c r="AC18" i="67"/>
  <c r="V18" i="67" s="1"/>
  <c r="AC12" i="67"/>
  <c r="V12" i="67" s="1"/>
  <c r="AC10" i="67"/>
  <c r="V10" i="67" s="1"/>
  <c r="AC14" i="67"/>
  <c r="V14" i="67" s="1"/>
  <c r="AC8" i="67"/>
  <c r="V8" i="67" s="1"/>
  <c r="AC26" i="67"/>
  <c r="V26" i="67" s="1"/>
  <c r="AB42" i="90"/>
  <c r="AC22" i="90"/>
  <c r="V22" i="90" s="1"/>
  <c r="AB41" i="67"/>
  <c r="H50" i="37" s="1"/>
  <c r="AB47" i="67"/>
  <c r="AB46" i="67"/>
  <c r="AB44" i="67"/>
  <c r="AC23" i="67"/>
  <c r="V23" i="67" s="1"/>
  <c r="AW44" i="90"/>
  <c r="AC30" i="90"/>
  <c r="V30" i="90" s="1"/>
  <c r="Z38" i="89"/>
  <c r="F46" i="37" s="1"/>
  <c r="AC21" i="89"/>
  <c r="V21" i="89" s="1"/>
  <c r="R45" i="37"/>
  <c r="M45" i="37" s="1"/>
  <c r="AC28" i="67"/>
  <c r="V28" i="67" s="1"/>
  <c r="AB43" i="67"/>
  <c r="AB45" i="67"/>
  <c r="AD39" i="125"/>
  <c r="S44" i="37" s="1"/>
  <c r="I44" i="37"/>
  <c r="R44" i="37"/>
  <c r="X39" i="129"/>
  <c r="AD39" i="129" s="1"/>
  <c r="R47" i="37"/>
  <c r="Q47" i="37" s="1"/>
  <c r="X39" i="127"/>
  <c r="AD39" i="127" s="1"/>
  <c r="AC29" i="89"/>
  <c r="V29" i="89" s="1"/>
  <c r="AD38" i="129"/>
  <c r="S49" i="37" s="1"/>
  <c r="AC38" i="67"/>
  <c r="V38" i="67" s="1"/>
  <c r="AC38" i="129"/>
  <c r="I49" i="37" s="1"/>
  <c r="AD38" i="127"/>
  <c r="S47" i="37" s="1"/>
  <c r="AC38" i="127"/>
  <c r="I47" i="37" s="1"/>
  <c r="AC39" i="125"/>
  <c r="X40" i="125"/>
  <c r="AD40" i="125" s="1"/>
  <c r="AC36" i="67"/>
  <c r="V36" i="67" s="1"/>
  <c r="Z41" i="67"/>
  <c r="F50" i="37" s="1"/>
  <c r="AC24" i="67"/>
  <c r="V24" i="67" s="1"/>
  <c r="AD36" i="90"/>
  <c r="AD34" i="90"/>
  <c r="AD30" i="90"/>
  <c r="AD26" i="90"/>
  <c r="AD22" i="90"/>
  <c r="AC18" i="90"/>
  <c r="V18" i="90" s="1"/>
  <c r="AD33" i="89"/>
  <c r="AD29" i="89"/>
  <c r="AC25" i="89"/>
  <c r="V25" i="89" s="1"/>
  <c r="AD21" i="89"/>
  <c r="AD17" i="89"/>
  <c r="AC10" i="90"/>
  <c r="V10" i="90" s="1"/>
  <c r="AB44" i="89"/>
  <c r="AB41" i="90"/>
  <c r="AB45" i="90"/>
  <c r="AB43" i="90"/>
  <c r="X41" i="67"/>
  <c r="D50" i="37" s="1"/>
  <c r="AC12" i="90"/>
  <c r="V12" i="90" s="1"/>
  <c r="X39" i="90"/>
  <c r="D43" i="37" s="1"/>
  <c r="F38" i="89" a="1"/>
  <c r="F38" i="89" s="1"/>
  <c r="I42" i="89"/>
  <c r="G40" i="89"/>
  <c r="I45" i="89"/>
  <c r="J43" i="89"/>
  <c r="I41" i="89"/>
  <c r="G39" i="89"/>
  <c r="K42" i="89"/>
  <c r="I40" i="89"/>
  <c r="G38" i="89"/>
  <c r="J44" i="89"/>
  <c r="L42" i="89"/>
  <c r="J40" i="89"/>
  <c r="H38" i="89"/>
  <c r="L41" i="89"/>
  <c r="J39" i="89"/>
  <c r="I38" i="89"/>
  <c r="L44" i="89"/>
  <c r="F42" i="89"/>
  <c r="K39" i="89"/>
  <c r="J38" i="89"/>
  <c r="J45" i="89"/>
  <c r="F39" i="90" a="1"/>
  <c r="F45" i="90" s="1"/>
  <c r="L45" i="90"/>
  <c r="I43" i="89"/>
  <c r="F41" i="89"/>
  <c r="L39" i="89"/>
  <c r="K38" i="89"/>
  <c r="F44" i="89"/>
  <c r="H42" i="89"/>
  <c r="F40" i="89"/>
  <c r="L38" i="89"/>
  <c r="AC30" i="89"/>
  <c r="V30" i="89" s="1"/>
  <c r="AD30" i="89"/>
  <c r="AC22" i="89"/>
  <c r="V22" i="89" s="1"/>
  <c r="AD22" i="89"/>
  <c r="AC14" i="89"/>
  <c r="V14" i="89" s="1"/>
  <c r="AD14" i="89"/>
  <c r="AC31" i="90"/>
  <c r="V31" i="90" s="1"/>
  <c r="AD31" i="90"/>
  <c r="AC23" i="90"/>
  <c r="V23" i="90" s="1"/>
  <c r="AD23" i="90"/>
  <c r="AC36" i="89"/>
  <c r="V36" i="89" s="1"/>
  <c r="AD36" i="89"/>
  <c r="AC20" i="89"/>
  <c r="V20" i="89" s="1"/>
  <c r="AD20" i="89"/>
  <c r="AC29" i="90"/>
  <c r="V29" i="90" s="1"/>
  <c r="AD29" i="90"/>
  <c r="M39" i="89"/>
  <c r="N44" i="89"/>
  <c r="N43" i="89"/>
  <c r="N39" i="89"/>
  <c r="O42" i="89"/>
  <c r="O43" i="89"/>
  <c r="O41" i="90"/>
  <c r="P42" i="89"/>
  <c r="P38" i="89"/>
  <c r="Q41" i="89"/>
  <c r="Q40" i="89"/>
  <c r="R42" i="89"/>
  <c r="R38" i="89"/>
  <c r="P41" i="90"/>
  <c r="S38" i="89"/>
  <c r="S41" i="89"/>
  <c r="Q40" i="90"/>
  <c r="AD36" i="67"/>
  <c r="AD32" i="67"/>
  <c r="AD28" i="67"/>
  <c r="R45" i="89"/>
  <c r="AC33" i="89"/>
  <c r="V33" i="89" s="1"/>
  <c r="AC17" i="89"/>
  <c r="V17" i="89" s="1"/>
  <c r="AC26" i="90"/>
  <c r="V26" i="90" s="1"/>
  <c r="AD18" i="90"/>
  <c r="AD25" i="89"/>
  <c r="AC35" i="89"/>
  <c r="V35" i="89" s="1"/>
  <c r="AD35" i="89"/>
  <c r="AC27" i="89"/>
  <c r="V27" i="89" s="1"/>
  <c r="AD27" i="89"/>
  <c r="AC19" i="89"/>
  <c r="V19" i="89" s="1"/>
  <c r="AD19" i="89"/>
  <c r="AC28" i="90"/>
  <c r="V28" i="90" s="1"/>
  <c r="AD28" i="90"/>
  <c r="AC20" i="90"/>
  <c r="V20" i="90" s="1"/>
  <c r="AD20" i="90"/>
  <c r="AC37" i="90"/>
  <c r="V37" i="90" s="1"/>
  <c r="AD37" i="90"/>
  <c r="AC32" i="89"/>
  <c r="V32" i="89" s="1"/>
  <c r="AD32" i="89"/>
  <c r="AC16" i="89"/>
  <c r="V16" i="89" s="1"/>
  <c r="AD16" i="89"/>
  <c r="AC25" i="90"/>
  <c r="V25" i="90" s="1"/>
  <c r="AD25" i="90"/>
  <c r="M38" i="89"/>
  <c r="M41" i="89"/>
  <c r="K44" i="89"/>
  <c r="M40" i="90"/>
  <c r="I44" i="89"/>
  <c r="N40" i="89"/>
  <c r="N46" i="90"/>
  <c r="O44" i="89"/>
  <c r="O45" i="89"/>
  <c r="O44" i="90"/>
  <c r="P43" i="89"/>
  <c r="P39" i="89"/>
  <c r="Q43" i="89"/>
  <c r="Q42" i="89"/>
  <c r="R43" i="89"/>
  <c r="R39" i="89"/>
  <c r="P46" i="90"/>
  <c r="S40" i="89"/>
  <c r="S43" i="89"/>
  <c r="Q42" i="90"/>
  <c r="Q46" i="90"/>
  <c r="I39" i="90"/>
  <c r="AC34" i="89"/>
  <c r="V34" i="89" s="1"/>
  <c r="AD34" i="89"/>
  <c r="AC26" i="89"/>
  <c r="V26" i="89" s="1"/>
  <c r="AD26" i="89"/>
  <c r="AC18" i="89"/>
  <c r="V18" i="89" s="1"/>
  <c r="AD18" i="89"/>
  <c r="AC27" i="90"/>
  <c r="V27" i="90" s="1"/>
  <c r="AD27" i="90"/>
  <c r="AC19" i="90"/>
  <c r="V19" i="90" s="1"/>
  <c r="AD19" i="90"/>
  <c r="AC37" i="89"/>
  <c r="V37" i="89" s="1"/>
  <c r="AD37" i="89"/>
  <c r="AC28" i="89"/>
  <c r="V28" i="89" s="1"/>
  <c r="AD28" i="89"/>
  <c r="AC21" i="90"/>
  <c r="V21" i="90" s="1"/>
  <c r="AD21" i="90"/>
  <c r="M40" i="89"/>
  <c r="M43" i="89"/>
  <c r="M46" i="90"/>
  <c r="M45" i="89"/>
  <c r="N41" i="89"/>
  <c r="G39" i="90"/>
  <c r="N43" i="90"/>
  <c r="O38" i="89"/>
  <c r="O39" i="89"/>
  <c r="P44" i="89"/>
  <c r="P40" i="89"/>
  <c r="Q45" i="89"/>
  <c r="R44" i="89"/>
  <c r="R40" i="89"/>
  <c r="P43" i="90"/>
  <c r="S42" i="89"/>
  <c r="S44" i="89"/>
  <c r="Q43" i="90"/>
  <c r="AD38" i="67"/>
  <c r="AD34" i="67"/>
  <c r="AD30" i="67"/>
  <c r="AD26" i="67"/>
  <c r="F45" i="89"/>
  <c r="AC34" i="90"/>
  <c r="V34" i="90" s="1"/>
  <c r="AC35" i="90"/>
  <c r="V35" i="90" s="1"/>
  <c r="AC31" i="89"/>
  <c r="V31" i="89" s="1"/>
  <c r="AD31" i="89"/>
  <c r="AC23" i="89"/>
  <c r="V23" i="89" s="1"/>
  <c r="AD23" i="89"/>
  <c r="AC15" i="89"/>
  <c r="V15" i="89" s="1"/>
  <c r="AD15" i="89"/>
  <c r="AC32" i="90"/>
  <c r="V32" i="90" s="1"/>
  <c r="AD32" i="90"/>
  <c r="AC24" i="90"/>
  <c r="V24" i="90" s="1"/>
  <c r="AD24" i="90"/>
  <c r="AC16" i="90"/>
  <c r="V16" i="90" s="1"/>
  <c r="AD16" i="90"/>
  <c r="AC38" i="90"/>
  <c r="V38" i="90" s="1"/>
  <c r="AD38" i="90"/>
  <c r="AC24" i="89"/>
  <c r="V24" i="89" s="1"/>
  <c r="AD24" i="89"/>
  <c r="AC33" i="90"/>
  <c r="V33" i="90" s="1"/>
  <c r="AD33" i="90"/>
  <c r="AC17" i="90"/>
  <c r="V17" i="90" s="1"/>
  <c r="AD17" i="90"/>
  <c r="M42" i="89"/>
  <c r="M44" i="89"/>
  <c r="M39" i="90"/>
  <c r="N42" i="89"/>
  <c r="N38" i="89"/>
  <c r="N40" i="90"/>
  <c r="O40" i="89"/>
  <c r="O41" i="89"/>
  <c r="O40" i="90"/>
  <c r="P41" i="89"/>
  <c r="Q39" i="89"/>
  <c r="Q38" i="89"/>
  <c r="R41" i="89"/>
  <c r="Q44" i="89"/>
  <c r="P40" i="90"/>
  <c r="S39" i="89"/>
  <c r="S45" i="89"/>
  <c r="M45" i="90"/>
  <c r="N45" i="89"/>
  <c r="L46" i="90"/>
  <c r="G44" i="89"/>
  <c r="AC15" i="90"/>
  <c r="V15" i="90" s="1"/>
  <c r="AD24" i="67"/>
  <c r="AC39" i="67"/>
  <c r="V39" i="67" s="1"/>
  <c r="AD39" i="67"/>
  <c r="AC37" i="67"/>
  <c r="V37" i="67" s="1"/>
  <c r="AD37" i="67"/>
  <c r="AC35" i="67"/>
  <c r="V35" i="67" s="1"/>
  <c r="AD35" i="67"/>
  <c r="AC33" i="67"/>
  <c r="V33" i="67" s="1"/>
  <c r="AD33" i="67"/>
  <c r="AC31" i="67"/>
  <c r="V31" i="67" s="1"/>
  <c r="AD31" i="67"/>
  <c r="AC29" i="67"/>
  <c r="V29" i="67" s="1"/>
  <c r="AD29" i="67"/>
  <c r="AC27" i="67"/>
  <c r="V27" i="67" s="1"/>
  <c r="AD27" i="67"/>
  <c r="AC25" i="67"/>
  <c r="V25" i="67" s="1"/>
  <c r="AD25" i="67"/>
  <c r="F41" i="67" a="1"/>
  <c r="O43" i="67" s="1"/>
  <c r="AB41" i="89"/>
  <c r="AB42" i="89"/>
  <c r="AB40" i="89"/>
  <c r="AB38" i="89"/>
  <c r="H46" i="37" s="1"/>
  <c r="AB43" i="89"/>
  <c r="AD13" i="89"/>
  <c r="AD10" i="90"/>
  <c r="Z39" i="90"/>
  <c r="F43" i="37" s="1"/>
  <c r="Z45" i="90"/>
  <c r="Z44" i="90"/>
  <c r="Z43" i="90"/>
  <c r="Z42" i="90"/>
  <c r="Z41" i="90"/>
  <c r="AC8" i="90"/>
  <c r="V8" i="90" s="1"/>
  <c r="AC6" i="90"/>
  <c r="V6" i="90" s="1"/>
  <c r="AD6" i="90"/>
  <c r="Z42" i="89"/>
  <c r="Z40" i="89"/>
  <c r="Z46" i="67"/>
  <c r="AC14" i="90"/>
  <c r="V14" i="90" s="1"/>
  <c r="AD8" i="90"/>
  <c r="Z47" i="67"/>
  <c r="Z44" i="67"/>
  <c r="AB48" i="67"/>
  <c r="AC6" i="89"/>
  <c r="V6" i="89" s="1"/>
  <c r="AC13" i="89"/>
  <c r="V13" i="89" s="1"/>
  <c r="X38" i="89"/>
  <c r="D46" i="37" s="1"/>
  <c r="Z41" i="89"/>
  <c r="AB45" i="89"/>
  <c r="AD14" i="90"/>
  <c r="AD12" i="90"/>
  <c r="AB46" i="90"/>
  <c r="Z46" i="90"/>
  <c r="Z45" i="67"/>
  <c r="AC6" i="67"/>
  <c r="V6" i="67" s="1"/>
  <c r="Y45" i="67"/>
  <c r="Y43" i="67"/>
  <c r="Y48" i="67"/>
  <c r="Y47" i="67"/>
  <c r="Y46" i="67"/>
  <c r="Y44" i="67"/>
  <c r="Z43" i="67"/>
  <c r="AD22" i="67"/>
  <c r="AD20" i="67"/>
  <c r="AD18" i="67"/>
  <c r="AD16" i="67"/>
  <c r="AD14" i="67"/>
  <c r="AD12" i="67"/>
  <c r="AD10" i="67"/>
  <c r="AD8" i="67"/>
  <c r="AD6" i="67"/>
  <c r="Z48" i="67"/>
  <c r="AD21" i="67"/>
  <c r="AC21" i="67"/>
  <c r="V21" i="67" s="1"/>
  <c r="AD19" i="67"/>
  <c r="AC19" i="67"/>
  <c r="V19" i="67" s="1"/>
  <c r="AD17" i="67"/>
  <c r="AC17" i="67"/>
  <c r="V17" i="67" s="1"/>
  <c r="AD15" i="67"/>
  <c r="AC15" i="67"/>
  <c r="V15" i="67" s="1"/>
  <c r="AD13" i="67"/>
  <c r="AC13" i="67"/>
  <c r="V13" i="67" s="1"/>
  <c r="AD11" i="67"/>
  <c r="AC11" i="67"/>
  <c r="V11" i="67" s="1"/>
  <c r="AD9" i="67"/>
  <c r="AC9" i="67"/>
  <c r="V9" i="67" s="1"/>
  <c r="AD7" i="67"/>
  <c r="AC7" i="67"/>
  <c r="V7" i="67" s="1"/>
  <c r="AA45" i="67"/>
  <c r="AA43" i="67"/>
  <c r="AA48" i="67"/>
  <c r="AA47" i="67"/>
  <c r="AA46" i="67"/>
  <c r="AA44" i="67"/>
  <c r="AA41" i="67"/>
  <c r="G50" i="37" s="1"/>
  <c r="W46" i="67"/>
  <c r="W41" i="67"/>
  <c r="C50" i="37" s="1"/>
  <c r="AB40" i="67"/>
  <c r="Z40" i="67"/>
  <c r="X40" i="67"/>
  <c r="F41" i="67"/>
  <c r="AA40" i="67"/>
  <c r="Y40" i="67"/>
  <c r="W40" i="67"/>
  <c r="AW45" i="67"/>
  <c r="X46" i="67"/>
  <c r="Y44" i="89"/>
  <c r="Y43" i="89"/>
  <c r="Y41" i="89"/>
  <c r="Y45" i="89"/>
  <c r="Y42" i="89"/>
  <c r="Y40" i="89"/>
  <c r="AI48" i="89"/>
  <c r="X43" i="89"/>
  <c r="AD12" i="89"/>
  <c r="AD10" i="89"/>
  <c r="AD8" i="89"/>
  <c r="AD6" i="89"/>
  <c r="Z45" i="89"/>
  <c r="AD11" i="89"/>
  <c r="AC11" i="89"/>
  <c r="V11" i="89" s="1"/>
  <c r="AD9" i="89"/>
  <c r="AC9" i="89"/>
  <c r="V9" i="89" s="1"/>
  <c r="AD7" i="89"/>
  <c r="AC7" i="89"/>
  <c r="V7" i="89" s="1"/>
  <c r="AA44" i="89"/>
  <c r="AA43" i="89"/>
  <c r="AA41" i="89"/>
  <c r="AA45" i="89"/>
  <c r="AA42" i="89"/>
  <c r="AA40" i="89"/>
  <c r="AA38" i="89"/>
  <c r="G46" i="37" s="1"/>
  <c r="W43" i="89"/>
  <c r="W38" i="89"/>
  <c r="C46" i="37" s="1"/>
  <c r="AW45" i="89"/>
  <c r="AW44" i="89"/>
  <c r="AW43" i="89"/>
  <c r="Z44" i="89"/>
  <c r="Z43" i="89"/>
  <c r="AC13" i="90"/>
  <c r="V13" i="90" s="1"/>
  <c r="AD13" i="90"/>
  <c r="AC11" i="90"/>
  <c r="V11" i="90" s="1"/>
  <c r="AD11" i="90"/>
  <c r="AC9" i="90"/>
  <c r="V9" i="90" s="1"/>
  <c r="AD9" i="90"/>
  <c r="AC7" i="90"/>
  <c r="V7" i="90" s="1"/>
  <c r="AD7" i="90"/>
  <c r="AA46" i="90"/>
  <c r="AA45" i="90"/>
  <c r="AA44" i="90"/>
  <c r="AA43" i="90"/>
  <c r="AA42" i="90"/>
  <c r="AA41" i="90"/>
  <c r="AA39" i="90"/>
  <c r="G43" i="37" s="1"/>
  <c r="W44" i="90"/>
  <c r="W39" i="90"/>
  <c r="X44" i="90"/>
  <c r="Y46" i="90"/>
  <c r="Y45" i="90"/>
  <c r="Y44" i="90"/>
  <c r="Y43" i="90"/>
  <c r="Y42" i="90"/>
  <c r="Y41" i="90"/>
  <c r="K15" i="37" l="1"/>
  <c r="Q15" i="37"/>
  <c r="M15" i="37"/>
  <c r="S42" i="37"/>
  <c r="T16" i="37"/>
  <c r="T12" i="37"/>
  <c r="I15" i="37"/>
  <c r="T13" i="37"/>
  <c r="AD46" i="67"/>
  <c r="AD43" i="89"/>
  <c r="AD44" i="90"/>
  <c r="T20" i="37"/>
  <c r="T41" i="37"/>
  <c r="T22" i="37"/>
  <c r="T21" i="37"/>
  <c r="M23" i="37"/>
  <c r="Q23" i="37"/>
  <c r="K23" i="37"/>
  <c r="O23" i="37"/>
  <c r="D51" i="37"/>
  <c r="D64" i="37" s="1"/>
  <c r="I42" i="37"/>
  <c r="T39" i="37"/>
  <c r="T37" i="37"/>
  <c r="T38" i="37"/>
  <c r="T40" i="37"/>
  <c r="T34" i="37"/>
  <c r="T35" i="37"/>
  <c r="T36" i="37"/>
  <c r="K45" i="67"/>
  <c r="F46" i="90"/>
  <c r="G44" i="90"/>
  <c r="T33" i="37"/>
  <c r="T44" i="67"/>
  <c r="L41" i="90"/>
  <c r="S45" i="67"/>
  <c r="K42" i="37"/>
  <c r="Q42" i="37"/>
  <c r="O42" i="37"/>
  <c r="M42" i="37"/>
  <c r="Y41" i="67"/>
  <c r="E50" i="37" s="1"/>
  <c r="N45" i="90"/>
  <c r="J46" i="90"/>
  <c r="I41" i="90"/>
  <c r="K46" i="90"/>
  <c r="H43" i="90"/>
  <c r="P47" i="67"/>
  <c r="Q45" i="37"/>
  <c r="Y38" i="89"/>
  <c r="E46" i="37" s="1"/>
  <c r="V41" i="90"/>
  <c r="L43" i="37" s="1"/>
  <c r="V44" i="90"/>
  <c r="O45" i="37"/>
  <c r="K45" i="37"/>
  <c r="Y39" i="90"/>
  <c r="Q44" i="37"/>
  <c r="M44" i="37"/>
  <c r="O44" i="37"/>
  <c r="K44" i="37"/>
  <c r="C43" i="37"/>
  <c r="C51" i="37" s="1"/>
  <c r="C64" i="37" s="1"/>
  <c r="G51" i="37"/>
  <c r="G64" i="37" s="1"/>
  <c r="F51" i="37"/>
  <c r="F64" i="37" s="1"/>
  <c r="K47" i="37"/>
  <c r="M47" i="37"/>
  <c r="O47" i="37"/>
  <c r="H51" i="37"/>
  <c r="H64" i="37" s="1"/>
  <c r="V45" i="90"/>
  <c r="AD43" i="90"/>
  <c r="V43" i="90"/>
  <c r="P43" i="37" s="1"/>
  <c r="V46" i="90"/>
  <c r="V40" i="90"/>
  <c r="J43" i="37" s="1"/>
  <c r="U47" i="67"/>
  <c r="Q41" i="67"/>
  <c r="O39" i="90"/>
  <c r="M44" i="90"/>
  <c r="M42" i="90"/>
  <c r="Q41" i="90"/>
  <c r="P42" i="90"/>
  <c r="O43" i="90"/>
  <c r="P44" i="90"/>
  <c r="O46" i="90"/>
  <c r="Q39" i="90"/>
  <c r="P45" i="90"/>
  <c r="O42" i="90"/>
  <c r="M41" i="90"/>
  <c r="G41" i="89"/>
  <c r="G45" i="89"/>
  <c r="G42" i="89"/>
  <c r="K42" i="90"/>
  <c r="F40" i="90"/>
  <c r="F44" i="90"/>
  <c r="L40" i="89"/>
  <c r="G43" i="89"/>
  <c r="K43" i="90"/>
  <c r="J41" i="90"/>
  <c r="J45" i="90"/>
  <c r="I39" i="89"/>
  <c r="L43" i="89"/>
  <c r="H39" i="89"/>
  <c r="J39" i="90"/>
  <c r="K44" i="90"/>
  <c r="F42" i="90"/>
  <c r="H40" i="89"/>
  <c r="H44" i="89"/>
  <c r="H41" i="89"/>
  <c r="I40" i="90"/>
  <c r="K45" i="90"/>
  <c r="J43" i="90"/>
  <c r="AD46" i="90"/>
  <c r="I42" i="90"/>
  <c r="L40" i="90"/>
  <c r="L44" i="90"/>
  <c r="I43" i="90"/>
  <c r="H41" i="90"/>
  <c r="H45" i="90"/>
  <c r="H39" i="90"/>
  <c r="I44" i="90"/>
  <c r="L42" i="90"/>
  <c r="AD42" i="90"/>
  <c r="AD41" i="90"/>
  <c r="AD45" i="90"/>
  <c r="V42" i="90"/>
  <c r="N43" i="37" s="1"/>
  <c r="V42" i="89"/>
  <c r="P46" i="37" s="1"/>
  <c r="V47" i="67"/>
  <c r="O48" i="67"/>
  <c r="O44" i="67"/>
  <c r="Q45" i="90"/>
  <c r="N44" i="90"/>
  <c r="K39" i="90"/>
  <c r="H46" i="90"/>
  <c r="Q44" i="90"/>
  <c r="P39" i="90"/>
  <c r="O45" i="90"/>
  <c r="N39" i="90"/>
  <c r="N42" i="90"/>
  <c r="M43" i="90"/>
  <c r="N41" i="90"/>
  <c r="H43" i="89"/>
  <c r="G40" i="90"/>
  <c r="I45" i="90"/>
  <c r="J42" i="90"/>
  <c r="F39" i="90"/>
  <c r="F43" i="89"/>
  <c r="K40" i="89"/>
  <c r="G41" i="90"/>
  <c r="I46" i="90"/>
  <c r="F43" i="90"/>
  <c r="K41" i="89"/>
  <c r="K45" i="89"/>
  <c r="J41" i="89"/>
  <c r="G42" i="90"/>
  <c r="J40" i="90"/>
  <c r="J44" i="90"/>
  <c r="J42" i="89"/>
  <c r="F39" i="89"/>
  <c r="K43" i="89"/>
  <c r="G43" i="90"/>
  <c r="F41" i="90"/>
  <c r="S46" i="90"/>
  <c r="S45" i="90"/>
  <c r="S44" i="90"/>
  <c r="S43" i="90"/>
  <c r="S42" i="90"/>
  <c r="S41" i="90"/>
  <c r="S40" i="90"/>
  <c r="S39" i="90"/>
  <c r="T46" i="90"/>
  <c r="T45" i="90"/>
  <c r="T44" i="90"/>
  <c r="T43" i="90"/>
  <c r="T42" i="90"/>
  <c r="T41" i="90"/>
  <c r="T40" i="90"/>
  <c r="T39" i="90"/>
  <c r="U46" i="90"/>
  <c r="U45" i="90"/>
  <c r="U44" i="90"/>
  <c r="U43" i="90"/>
  <c r="U42" i="90"/>
  <c r="U41" i="90"/>
  <c r="U40" i="90"/>
  <c r="U39" i="90"/>
  <c r="R46" i="90"/>
  <c r="R45" i="90"/>
  <c r="R44" i="90"/>
  <c r="R43" i="90"/>
  <c r="R42" i="90"/>
  <c r="R41" i="90"/>
  <c r="R40" i="90"/>
  <c r="R39" i="90"/>
  <c r="U45" i="89"/>
  <c r="U43" i="89"/>
  <c r="U41" i="89"/>
  <c r="U39" i="89"/>
  <c r="T44" i="89"/>
  <c r="T42" i="89"/>
  <c r="T40" i="89"/>
  <c r="T38" i="89"/>
  <c r="U44" i="89"/>
  <c r="U42" i="89"/>
  <c r="U40" i="89"/>
  <c r="U38" i="89"/>
  <c r="T45" i="89"/>
  <c r="T43" i="89"/>
  <c r="T41" i="89"/>
  <c r="T39" i="89"/>
  <c r="L45" i="89"/>
  <c r="H45" i="89"/>
  <c r="P45" i="89"/>
  <c r="L39" i="90"/>
  <c r="G45" i="90"/>
  <c r="H42" i="90"/>
  <c r="K40" i="90"/>
  <c r="G46" i="90"/>
  <c r="L43" i="90"/>
  <c r="K41" i="90"/>
  <c r="H40" i="90"/>
  <c r="H44" i="90"/>
  <c r="U41" i="67"/>
  <c r="N48" i="67"/>
  <c r="T47" i="67"/>
  <c r="S44" i="67"/>
  <c r="R42" i="67"/>
  <c r="Q47" i="67"/>
  <c r="P44" i="67"/>
  <c r="H48" i="67"/>
  <c r="L48" i="67"/>
  <c r="J48" i="67"/>
  <c r="N41" i="67"/>
  <c r="L42" i="67"/>
  <c r="J43" i="67"/>
  <c r="G44" i="67"/>
  <c r="F45" i="67"/>
  <c r="N45" i="67"/>
  <c r="K46" i="67"/>
  <c r="K47" i="67"/>
  <c r="K48" i="67"/>
  <c r="M41" i="67"/>
  <c r="K42" i="67"/>
  <c r="K43" i="67"/>
  <c r="J44" i="67"/>
  <c r="F46" i="67"/>
  <c r="N46" i="67"/>
  <c r="J47" i="67"/>
  <c r="G45" i="67"/>
  <c r="U48" i="67"/>
  <c r="U46" i="67"/>
  <c r="T43" i="67"/>
  <c r="T41" i="67"/>
  <c r="Q48" i="67"/>
  <c r="S42" i="67"/>
  <c r="S43" i="67"/>
  <c r="R48" i="67"/>
  <c r="R45" i="67"/>
  <c r="Q46" i="67"/>
  <c r="P41" i="67"/>
  <c r="P43" i="67"/>
  <c r="O42" i="67"/>
  <c r="O45" i="67"/>
  <c r="H41" i="67"/>
  <c r="F42" i="67"/>
  <c r="N42" i="67"/>
  <c r="L43" i="67"/>
  <c r="M44" i="67"/>
  <c r="L45" i="67"/>
  <c r="M46" i="67"/>
  <c r="M47" i="67"/>
  <c r="M48" i="67"/>
  <c r="K41" i="67"/>
  <c r="M42" i="67"/>
  <c r="M43" i="67"/>
  <c r="L44" i="67"/>
  <c r="L46" i="67"/>
  <c r="L47" i="67"/>
  <c r="T48" i="67"/>
  <c r="U44" i="67"/>
  <c r="U43" i="67"/>
  <c r="T42" i="67"/>
  <c r="T46" i="67"/>
  <c r="R46" i="67"/>
  <c r="S41" i="67"/>
  <c r="S47" i="67"/>
  <c r="R47" i="67"/>
  <c r="R44" i="67"/>
  <c r="Q44" i="67"/>
  <c r="Q45" i="67"/>
  <c r="P42" i="67"/>
  <c r="O41" i="67"/>
  <c r="O47" i="67"/>
  <c r="I45" i="67"/>
  <c r="J41" i="67"/>
  <c r="H42" i="67"/>
  <c r="F43" i="67"/>
  <c r="N43" i="67"/>
  <c r="K44" i="67"/>
  <c r="J45" i="67"/>
  <c r="G46" i="67"/>
  <c r="G47" i="67"/>
  <c r="G48" i="67"/>
  <c r="I41" i="67"/>
  <c r="G42" i="67"/>
  <c r="G43" i="67"/>
  <c r="F44" i="67"/>
  <c r="N44" i="67"/>
  <c r="J46" i="67"/>
  <c r="F47" i="67"/>
  <c r="N47" i="67"/>
  <c r="M45" i="67"/>
  <c r="U42" i="67"/>
  <c r="U45" i="67"/>
  <c r="T45" i="67"/>
  <c r="S48" i="67"/>
  <c r="P46" i="67"/>
  <c r="S46" i="67"/>
  <c r="R41" i="67"/>
  <c r="R43" i="67"/>
  <c r="Q42" i="67"/>
  <c r="Q43" i="67"/>
  <c r="P48" i="67"/>
  <c r="P45" i="67"/>
  <c r="O46" i="67"/>
  <c r="F48" i="67"/>
  <c r="L41" i="67"/>
  <c r="J42" i="67"/>
  <c r="H43" i="67"/>
  <c r="I44" i="67"/>
  <c r="H45" i="67"/>
  <c r="I46" i="67"/>
  <c r="I47" i="67"/>
  <c r="I48" i="67"/>
  <c r="G41" i="67"/>
  <c r="I42" i="67"/>
  <c r="I43" i="67"/>
  <c r="H44" i="67"/>
  <c r="H46" i="67"/>
  <c r="H47" i="67"/>
  <c r="AD48" i="67"/>
  <c r="AD47" i="67"/>
  <c r="AC40" i="67"/>
  <c r="V40" i="67" s="1"/>
  <c r="V42" i="67"/>
  <c r="J50" i="37" s="1"/>
  <c r="V45" i="67"/>
  <c r="P50" i="37" s="1"/>
  <c r="V46" i="67"/>
  <c r="V48" i="67"/>
  <c r="V43" i="67"/>
  <c r="L50" i="37" s="1"/>
  <c r="V44" i="67"/>
  <c r="N50" i="37" s="1"/>
  <c r="V39" i="89"/>
  <c r="J46" i="37" s="1"/>
  <c r="V43" i="89"/>
  <c r="V40" i="89"/>
  <c r="V45" i="89"/>
  <c r="AD44" i="89"/>
  <c r="AD45" i="89"/>
  <c r="V41" i="89"/>
  <c r="N46" i="37" s="1"/>
  <c r="V44" i="89"/>
  <c r="R49" i="37"/>
  <c r="T15" i="37" l="1"/>
  <c r="V38" i="134"/>
  <c r="W22" i="170"/>
  <c r="V37" i="169"/>
  <c r="V38" i="171"/>
  <c r="V16" i="172"/>
  <c r="AC39" i="90"/>
  <c r="E43" i="37"/>
  <c r="V37" i="138"/>
  <c r="V38" i="161"/>
  <c r="V38" i="137"/>
  <c r="V38" i="164"/>
  <c r="V38" i="136"/>
  <c r="V38" i="163"/>
  <c r="V38" i="135"/>
  <c r="V38" i="162"/>
  <c r="V38" i="133"/>
  <c r="V38" i="160"/>
  <c r="V35" i="132"/>
  <c r="V39" i="159"/>
  <c r="V38" i="131"/>
  <c r="V38" i="158"/>
  <c r="V38" i="130"/>
  <c r="V38" i="157"/>
  <c r="T23" i="37"/>
  <c r="AC38" i="89"/>
  <c r="AD38" i="89"/>
  <c r="S46" i="37" s="1"/>
  <c r="X39" i="89"/>
  <c r="AD39" i="89" s="1"/>
  <c r="I46" i="37"/>
  <c r="X40" i="90"/>
  <c r="AD40" i="90" s="1"/>
  <c r="T42" i="37"/>
  <c r="AC41" i="67"/>
  <c r="I50" i="37" s="1"/>
  <c r="AD41" i="67"/>
  <c r="S50" i="37" s="1"/>
  <c r="X42" i="67"/>
  <c r="T45" i="37"/>
  <c r="V39" i="126" s="1"/>
  <c r="AD39" i="90"/>
  <c r="S43" i="37" s="1"/>
  <c r="T47" i="37"/>
  <c r="V38" i="127" s="1"/>
  <c r="N51" i="37"/>
  <c r="N64" i="37" s="1"/>
  <c r="P51" i="37"/>
  <c r="P64" i="37" s="1"/>
  <c r="T44" i="37"/>
  <c r="R43" i="37"/>
  <c r="L46" i="37"/>
  <c r="R46" i="37" s="1"/>
  <c r="R48" i="37"/>
  <c r="K49" i="37"/>
  <c r="O49" i="37"/>
  <c r="Q49" i="37"/>
  <c r="M49" i="37"/>
  <c r="V39" i="125" l="1"/>
  <c r="V40" i="167"/>
  <c r="V40" i="168"/>
  <c r="V40" i="166"/>
  <c r="I43" i="37"/>
  <c r="I51" i="37" s="1"/>
  <c r="I64" i="37" s="1"/>
  <c r="E51" i="37"/>
  <c r="E64" i="37" s="1"/>
  <c r="S64" i="37" s="1"/>
  <c r="L51" i="37"/>
  <c r="L64" i="37" s="1"/>
  <c r="Q43" i="37"/>
  <c r="M43" i="37"/>
  <c r="O43" i="37"/>
  <c r="K43" i="37"/>
  <c r="O46" i="37"/>
  <c r="K46" i="37"/>
  <c r="M46" i="37"/>
  <c r="Q46" i="37"/>
  <c r="T49" i="37"/>
  <c r="V38" i="129" s="1"/>
  <c r="K48" i="37"/>
  <c r="O48" i="37"/>
  <c r="Q48" i="37"/>
  <c r="M48" i="37"/>
  <c r="S51" i="37" l="1"/>
  <c r="T46" i="37"/>
  <c r="V38" i="89" s="1"/>
  <c r="T43" i="37"/>
  <c r="V39" i="90" s="1"/>
  <c r="T48" i="37"/>
  <c r="V38" i="156" s="1"/>
  <c r="V38" i="128" l="1"/>
  <c r="V38" i="144"/>
  <c r="V38" i="154"/>
  <c r="V38" i="153"/>
  <c r="V38" i="155"/>
  <c r="V38" i="152"/>
  <c r="V38" i="146"/>
  <c r="V33" i="145"/>
  <c r="V38" i="141"/>
  <c r="V38" i="140"/>
  <c r="V38" i="139"/>
  <c r="J51" i="37"/>
  <c r="J64" i="37" s="1"/>
  <c r="R50" i="37"/>
  <c r="M50" i="37" s="1"/>
  <c r="R51" i="37" l="1"/>
  <c r="K50" i="37"/>
  <c r="Q50" i="37"/>
  <c r="O50" i="37"/>
  <c r="K51" i="37" l="1"/>
  <c r="R64" i="37"/>
  <c r="O64" i="37" s="1"/>
  <c r="T50" i="37"/>
  <c r="V41" i="67" s="1"/>
  <c r="M51" i="37"/>
  <c r="O51" i="37"/>
  <c r="Q51" i="37"/>
  <c r="Q64" i="37" l="1"/>
  <c r="M64" i="37"/>
  <c r="K64" i="37"/>
  <c r="T51" i="37"/>
  <c r="T64" i="37" l="1"/>
</calcChain>
</file>

<file path=xl/comments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sharedStrings.xml><?xml version="1.0" encoding="utf-8"?>
<sst xmlns="http://schemas.openxmlformats.org/spreadsheetml/2006/main" count="6540" uniqueCount="1348">
  <si>
    <t xml:space="preserve">дата
</t>
  </si>
  <si>
    <t>кафедра.</t>
  </si>
  <si>
    <t>должн.</t>
  </si>
  <si>
    <t>Фамилия И.О.</t>
  </si>
  <si>
    <t>группа</t>
  </si>
  <si>
    <t>общ.оценка 277 пр</t>
  </si>
  <si>
    <t>Б</t>
  </si>
  <si>
    <t>НД</t>
  </si>
  <si>
    <t>2 и н\з</t>
  </si>
  <si>
    <t>ср.балл</t>
  </si>
  <si>
    <t>Процент премии</t>
  </si>
  <si>
    <t>минималиная оценка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</si>
  <si>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</si>
  <si>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</si>
  <si>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</si>
  <si>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</si>
  <si>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</si>
  <si>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</si>
  <si>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</si>
  <si>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</si>
  <si>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РЕЗУЛЬТАТЫ</t>
  </si>
  <si>
    <t xml:space="preserve"> Успеваемость обучаемых</t>
  </si>
  <si>
    <t>%</t>
  </si>
  <si>
    <t>всего</t>
  </si>
  <si>
    <t>Б(НА)</t>
  </si>
  <si>
    <t>Сумма оц - к</t>
  </si>
  <si>
    <t>ЗКВ</t>
  </si>
  <si>
    <t>звание</t>
  </si>
  <si>
    <t>курсант</t>
  </si>
  <si>
    <t>Подразделение</t>
  </si>
  <si>
    <t>Ко-во л/с</t>
  </si>
  <si>
    <t>Ср. балл</t>
  </si>
  <si>
    <t>Оценка</t>
  </si>
  <si>
    <t>Общее кол-во  оценок</t>
  </si>
  <si>
    <t>рядовой</t>
  </si>
  <si>
    <t>сержант</t>
  </si>
  <si>
    <t>Количество оценок получ.в уч. взводе</t>
  </si>
  <si>
    <t>КО1</t>
  </si>
  <si>
    <t>КО2</t>
  </si>
  <si>
    <t>КО3</t>
  </si>
  <si>
    <t>Зачет с оценкой</t>
  </si>
  <si>
    <t>Зачет</t>
  </si>
  <si>
    <t>КП</t>
  </si>
  <si>
    <t>Экзамены</t>
  </si>
  <si>
    <t>№ п/п</t>
  </si>
  <si>
    <t>Зач. Б. Оц.</t>
  </si>
  <si>
    <t>Зач с оц.</t>
  </si>
  <si>
    <t>мл. сержант</t>
  </si>
  <si>
    <t>23 курс</t>
  </si>
  <si>
    <t xml:space="preserve">2 фак.            </t>
  </si>
  <si>
    <t>успеваемости  курсантов 2 факультета Военной академии связи</t>
  </si>
  <si>
    <t>нд</t>
  </si>
  <si>
    <t>место</t>
  </si>
  <si>
    <t>24 курс</t>
  </si>
  <si>
    <t xml:space="preserve">Александров Кирилл Александрович </t>
  </si>
  <si>
    <t xml:space="preserve">Барт Иосиф Владимирович </t>
  </si>
  <si>
    <t xml:space="preserve">Биянов Георгий Валерьевич </t>
  </si>
  <si>
    <t xml:space="preserve">Богданов Константин Алексеевич </t>
  </si>
  <si>
    <t>Гасанов Руслан Валехович</t>
  </si>
  <si>
    <t xml:space="preserve">Головков Роман Евгеньевич </t>
  </si>
  <si>
    <t xml:space="preserve">Гордиенко Савелий Владимирович </t>
  </si>
  <si>
    <t xml:space="preserve">Демьяненко Никита Олегович </t>
  </si>
  <si>
    <t xml:space="preserve">Демьяненко Павел Андреевич </t>
  </si>
  <si>
    <t xml:space="preserve">Карабановский Денис Дмитриевич </t>
  </si>
  <si>
    <t xml:space="preserve">Кожевников Алексей Владимирович </t>
  </si>
  <si>
    <t xml:space="preserve">Кунщиков Сергей Евгеньевич </t>
  </si>
  <si>
    <t>Магамедов Гаджимагамед Магамедтагирович</t>
  </si>
  <si>
    <t xml:space="preserve">Матвеев Владимир Евгеньевич </t>
  </si>
  <si>
    <t xml:space="preserve">Момотов Илья Евгеньевич </t>
  </si>
  <si>
    <t xml:space="preserve">Морозов Игорь Валериевич </t>
  </si>
  <si>
    <t xml:space="preserve">Парамонов Денис Владимирович </t>
  </si>
  <si>
    <t xml:space="preserve">Петухов Евгений Вячеславович </t>
  </si>
  <si>
    <t xml:space="preserve">Плешаков Сергей Витальевич </t>
  </si>
  <si>
    <t xml:space="preserve">Победкин Сергей Сергеевич </t>
  </si>
  <si>
    <t xml:space="preserve">Савушкин Никита Александрович </t>
  </si>
  <si>
    <t xml:space="preserve">Спиридович Алексей Владимирович </t>
  </si>
  <si>
    <t>Шестаков Евгений Игоревич</t>
  </si>
  <si>
    <t xml:space="preserve">Шигильдеев Илья Васильевич </t>
  </si>
  <si>
    <t xml:space="preserve">Юрин Дмитрий Максимович </t>
  </si>
  <si>
    <t>Архестов Руслан Султанович</t>
  </si>
  <si>
    <t>Бавуков Астемир Заурбекович</t>
  </si>
  <si>
    <t>Байбурин Азамат Азатович</t>
  </si>
  <si>
    <t xml:space="preserve">Блоха Александр Викторович </t>
  </si>
  <si>
    <t xml:space="preserve">Буцких Илья Игоревич </t>
  </si>
  <si>
    <t xml:space="preserve">Вартанов Михаил Артурович </t>
  </si>
  <si>
    <t xml:space="preserve">Востриков Денис Игоревич </t>
  </si>
  <si>
    <t xml:space="preserve">Гороховский Иван Сергеевич </t>
  </si>
  <si>
    <t xml:space="preserve">Коробкин Дмитрий Сергеевич </t>
  </si>
  <si>
    <t xml:space="preserve">Маркидонов Александр Сергеевич </t>
  </si>
  <si>
    <t>Нуртазин Куаныш Ауесович</t>
  </si>
  <si>
    <t xml:space="preserve">Папонов Владислав Александрович </t>
  </si>
  <si>
    <t xml:space="preserve">Петров Константин Андреевич </t>
  </si>
  <si>
    <t xml:space="preserve">Платонов Андрей Вячеславович </t>
  </si>
  <si>
    <t xml:space="preserve">Поваров Константин Анатольевич </t>
  </si>
  <si>
    <t xml:space="preserve">Савченко Дмитрий Игоревич </t>
  </si>
  <si>
    <t xml:space="preserve">Худяков Александр Олегович </t>
  </si>
  <si>
    <t xml:space="preserve">Черников Александр Вячеславович </t>
  </si>
  <si>
    <t xml:space="preserve">Эльтемеров Сергей Альбертович </t>
  </si>
  <si>
    <t>Якубов Энвер Эскендерович</t>
  </si>
  <si>
    <t xml:space="preserve">Белянин Иван Александрович </t>
  </si>
  <si>
    <t xml:space="preserve">Глушков Дмитрий Михайлович </t>
  </si>
  <si>
    <t xml:space="preserve">Дерев Андрей Евгеньевич </t>
  </si>
  <si>
    <t xml:space="preserve">Дмитренко Владимир Дмитриевич </t>
  </si>
  <si>
    <t xml:space="preserve">Еремеев Алексей Владимирович </t>
  </si>
  <si>
    <t xml:space="preserve">Зеленый Александр Александрович </t>
  </si>
  <si>
    <t xml:space="preserve">Иванов Павел Олегович </t>
  </si>
  <si>
    <t xml:space="preserve">Карасев Владимир Николаевич </t>
  </si>
  <si>
    <t xml:space="preserve">Карпейкин Николай Дмитриевич </t>
  </si>
  <si>
    <t xml:space="preserve">Кузьменко Тимофей Сергеевич </t>
  </si>
  <si>
    <t xml:space="preserve">Куракин Илья Вячеславович </t>
  </si>
  <si>
    <t xml:space="preserve">Лысенко Евгений Олегович </t>
  </si>
  <si>
    <t>Майер Владимир Алексеевич</t>
  </si>
  <si>
    <t xml:space="preserve">Макаров Владислав Николаевич </t>
  </si>
  <si>
    <t xml:space="preserve">Макаров Илья Алексеевич </t>
  </si>
  <si>
    <t xml:space="preserve">Масленсков Данил Игоревич </t>
  </si>
  <si>
    <t xml:space="preserve">Мурманцев Степан Александрович </t>
  </si>
  <si>
    <t xml:space="preserve">Никонов Алексей Сергеевич </t>
  </si>
  <si>
    <t xml:space="preserve">Нэхин Кирилл Игоревич </t>
  </si>
  <si>
    <t xml:space="preserve">Обухов Георгий Дмитриевич </t>
  </si>
  <si>
    <t xml:space="preserve">Пашинин Егор Дмитриевич </t>
  </si>
  <si>
    <t xml:space="preserve">Рагулин Александр Сергеевич </t>
  </si>
  <si>
    <t xml:space="preserve">Соколов Георгий Михайлович </t>
  </si>
  <si>
    <t xml:space="preserve">Юриков Александр Сергеевич </t>
  </si>
  <si>
    <t xml:space="preserve">Барабаш Даниил Юрьевич </t>
  </si>
  <si>
    <t xml:space="preserve">Верещагин Антон Александрович </t>
  </si>
  <si>
    <t xml:space="preserve">Веснин Владислав Владимирович </t>
  </si>
  <si>
    <t xml:space="preserve">Гапотов Владимир Васильевич </t>
  </si>
  <si>
    <t xml:space="preserve">Дворяков Роман Витальевич </t>
  </si>
  <si>
    <t xml:space="preserve">Дидиченко Андрей Владимирович </t>
  </si>
  <si>
    <t xml:space="preserve">Захаров Николай Алексеевич </t>
  </si>
  <si>
    <t xml:space="preserve">Козлов Алексей Васильевич </t>
  </si>
  <si>
    <t xml:space="preserve">Комлев Илья Евгеньевич </t>
  </si>
  <si>
    <t xml:space="preserve">Кравченко Дмитрий Сергеевич </t>
  </si>
  <si>
    <t xml:space="preserve">Крайненко Сергей Сергеевич </t>
  </si>
  <si>
    <t xml:space="preserve">Кувиков Максим Игоревич </t>
  </si>
  <si>
    <t xml:space="preserve">Лацуновский Кирилл Александрович </t>
  </si>
  <si>
    <t xml:space="preserve">Малинко Антон Александрович </t>
  </si>
  <si>
    <t xml:space="preserve">Настенко Владислав Сергеевич </t>
  </si>
  <si>
    <t xml:space="preserve">Осипов Артем Александрович </t>
  </si>
  <si>
    <t xml:space="preserve">Панченко Максим Викторович </t>
  </si>
  <si>
    <t xml:space="preserve">Попов Назар Сергеевич </t>
  </si>
  <si>
    <t xml:space="preserve">Родимов Игорь Александрович </t>
  </si>
  <si>
    <t xml:space="preserve">Сергеев Андрей Николаевич </t>
  </si>
  <si>
    <t xml:space="preserve">Солгалов Павел Александрович </t>
  </si>
  <si>
    <t xml:space="preserve">Сухов Вадим Александрович </t>
  </si>
  <si>
    <t xml:space="preserve">Темкин Дмитрий Андреевич </t>
  </si>
  <si>
    <t xml:space="preserve">Титов Александр Сергеевич </t>
  </si>
  <si>
    <t>Урдабаев Жандархан Бегежанович</t>
  </si>
  <si>
    <t xml:space="preserve">Чернышев Андрей Андреевич </t>
  </si>
  <si>
    <t xml:space="preserve"> Ягодин Артем Алексеевич</t>
  </si>
  <si>
    <t xml:space="preserve">Басараб Евгений Владимирович </t>
  </si>
  <si>
    <t xml:space="preserve">Болошенко Данила Михайлович </t>
  </si>
  <si>
    <t>Болтаев Вильдан Анварович</t>
  </si>
  <si>
    <t xml:space="preserve">Галаев Сергей Александрович </t>
  </si>
  <si>
    <t xml:space="preserve">Гурьев Андрей Вадимович </t>
  </si>
  <si>
    <t>Давлетмурзаев Апти Ахмедович</t>
  </si>
  <si>
    <t xml:space="preserve">Долгополов Василий Васильевич </t>
  </si>
  <si>
    <t>Дудин Василий Олегович</t>
  </si>
  <si>
    <t>Кешишян Карэн Карпович</t>
  </si>
  <si>
    <t xml:space="preserve">Корнюшенко Роман Александрович </t>
  </si>
  <si>
    <t xml:space="preserve">Кузницын Николай Александрович </t>
  </si>
  <si>
    <t xml:space="preserve">Макаров Александр Юрьевич </t>
  </si>
  <si>
    <t xml:space="preserve">Макаров Владислав Сергеевич </t>
  </si>
  <si>
    <t xml:space="preserve">Митрофанов Виталий Дмитриевич </t>
  </si>
  <si>
    <t xml:space="preserve">Сахаров Виталий Олегович </t>
  </si>
  <si>
    <t xml:space="preserve">Соколов Иван Александрович </t>
  </si>
  <si>
    <t xml:space="preserve">Соколов Сергей Сергеевич </t>
  </si>
  <si>
    <t xml:space="preserve">Фомичев Егор Денисович </t>
  </si>
  <si>
    <t xml:space="preserve">Фуфаев Антон Владимирович </t>
  </si>
  <si>
    <t xml:space="preserve">Хованов Алексей Дмитриевич </t>
  </si>
  <si>
    <t xml:space="preserve">Шабодо Алексей Андреевич </t>
  </si>
  <si>
    <t xml:space="preserve">Шаповал Олег Александрович </t>
  </si>
  <si>
    <t xml:space="preserve">Шмаков Дмитрий Сергеевич </t>
  </si>
  <si>
    <t xml:space="preserve">Ярапов Евгений Юрьевич </t>
  </si>
  <si>
    <t xml:space="preserve">Барабанов Сергей Александрович </t>
  </si>
  <si>
    <t xml:space="preserve">Бархатов Николай Александрович </t>
  </si>
  <si>
    <t xml:space="preserve">Булаткин Иван Владимирович </t>
  </si>
  <si>
    <t xml:space="preserve">Власовец Иван Владимирович </t>
  </si>
  <si>
    <t xml:space="preserve">Гайниев Александр Владимирович </t>
  </si>
  <si>
    <t xml:space="preserve">Груданов  Дмитрий Валерьевич </t>
  </si>
  <si>
    <t>Гусейнов Мирзагусейн Рагимович</t>
  </si>
  <si>
    <t xml:space="preserve">Демкин Алексей Александрович </t>
  </si>
  <si>
    <t xml:space="preserve">Долгушев Андрей Алексеевич </t>
  </si>
  <si>
    <t xml:space="preserve">Дремлюга Дмитрий Геннадьевич </t>
  </si>
  <si>
    <t xml:space="preserve">Жаринов Евгений Дмитриевич </t>
  </si>
  <si>
    <t>Загидуллин Эрик Дамирович</t>
  </si>
  <si>
    <t xml:space="preserve">Исаев Дмитрий Сергеевич </t>
  </si>
  <si>
    <t>Исаченко Александр Викторович</t>
  </si>
  <si>
    <t xml:space="preserve">Курчанов Владислав Викторович </t>
  </si>
  <si>
    <t xml:space="preserve">Мамерзаев Марат Шамильевич </t>
  </si>
  <si>
    <t xml:space="preserve">Нугис Александр Юрьевич </t>
  </si>
  <si>
    <t xml:space="preserve">Поправкин Вадим Викторович </t>
  </si>
  <si>
    <t xml:space="preserve">Рекунов Максим Васильевич </t>
  </si>
  <si>
    <t>Серманов Даулет Амангельдыевич</t>
  </si>
  <si>
    <t xml:space="preserve">Сорокин Илья Александрович </t>
  </si>
  <si>
    <t xml:space="preserve">Сыров Кирилл Михайлович </t>
  </si>
  <si>
    <t>Халзанов Зорикто Тумэнович</t>
  </si>
  <si>
    <t>Халифатов Эфенди Джахангирович</t>
  </si>
  <si>
    <t xml:space="preserve">Шаронов Сергей Александрович </t>
  </si>
  <si>
    <t xml:space="preserve">Абдуллин Ирек Альбертович </t>
  </si>
  <si>
    <t xml:space="preserve">Антипин Владимир Алексеевич </t>
  </si>
  <si>
    <t>Ахмадиев Ильяс Ражабович</t>
  </si>
  <si>
    <t xml:space="preserve">Голобородько Дмитрий Иванович </t>
  </si>
  <si>
    <t xml:space="preserve">Горячев Даниил Валерьевич </t>
  </si>
  <si>
    <t xml:space="preserve">Девицын Александр Сергеевич </t>
  </si>
  <si>
    <t>Дмитриев Олег Денисович</t>
  </si>
  <si>
    <t xml:space="preserve">Камаев Виктор Валентинович </t>
  </si>
  <si>
    <t xml:space="preserve">Ковтун Иван Андреевич </t>
  </si>
  <si>
    <t xml:space="preserve">Кожанов Владислав Геннадьевич </t>
  </si>
  <si>
    <t xml:space="preserve">Кузькин Эдуард Андреевич </t>
  </si>
  <si>
    <t xml:space="preserve">Маркисов Константин Игоревич </t>
  </si>
  <si>
    <t xml:space="preserve">Нерсесян Арсен Давидович </t>
  </si>
  <si>
    <t xml:space="preserve">Плешко Никита Романович </t>
  </si>
  <si>
    <t xml:space="preserve">Радченко Владислав Игоревич </t>
  </si>
  <si>
    <t xml:space="preserve">Рябок Андрей Владимирович </t>
  </si>
  <si>
    <t xml:space="preserve">Соловьев Дмитрий Алексеевич </t>
  </si>
  <si>
    <t xml:space="preserve">Сутормин Денис Николаевич </t>
  </si>
  <si>
    <t xml:space="preserve">Фарапонов Павел Константинович </t>
  </si>
  <si>
    <t>Хасанов Рустам Дамирович</t>
  </si>
  <si>
    <t>Хусенов Олим Музаффарович</t>
  </si>
  <si>
    <t xml:space="preserve">Чернышев Александр Максимович </t>
  </si>
  <si>
    <t xml:space="preserve">Шварц Евгений Вячеславович </t>
  </si>
  <si>
    <t>Шувалов Владислав Витальевич</t>
  </si>
  <si>
    <t>Абузяров Рустем Зинятович</t>
  </si>
  <si>
    <t xml:space="preserve">Амосов Дмитрий Александрович </t>
  </si>
  <si>
    <t>Гусейнов Руслан Рамазанович</t>
  </si>
  <si>
    <t>Глухов Максим Игоревич</t>
  </si>
  <si>
    <t xml:space="preserve">Дубовой Денис Геннадьевич </t>
  </si>
  <si>
    <t xml:space="preserve">Иванченко Владислав Витальевич </t>
  </si>
  <si>
    <t xml:space="preserve">Ильченко Дмитрий Александрович </t>
  </si>
  <si>
    <t xml:space="preserve">Ковальчук Никита Владимирович </t>
  </si>
  <si>
    <t xml:space="preserve">Корогодов Никита Алексеевич </t>
  </si>
  <si>
    <t xml:space="preserve">Кулапов Артем Вадимович </t>
  </si>
  <si>
    <t xml:space="preserve">Курочкин Антон Игоревич </t>
  </si>
  <si>
    <t xml:space="preserve">Матюк Роман Сергеевич </t>
  </si>
  <si>
    <t xml:space="preserve">Новоселов Иван Сергеевич </t>
  </si>
  <si>
    <t xml:space="preserve">Петров Дмитрий Витальевич </t>
  </si>
  <si>
    <t xml:space="preserve">Печенкин Аркадий Евгеньевич </t>
  </si>
  <si>
    <t xml:space="preserve">Пономаренко Андрей Олегович </t>
  </si>
  <si>
    <t xml:space="preserve">Прилепский Артем Владимирович </t>
  </si>
  <si>
    <t xml:space="preserve">Прокофьев Олег Дмитриевич </t>
  </si>
  <si>
    <t xml:space="preserve">Разумов Сергей Сергеевич </t>
  </si>
  <si>
    <t xml:space="preserve">Рожков Александр Владимирович </t>
  </si>
  <si>
    <t>Симонов Илья Сергеевич</t>
  </si>
  <si>
    <t>Эрзиханов Тарлан Арсенович</t>
  </si>
  <si>
    <t>Абдулкадыров Камиль Саидович</t>
  </si>
  <si>
    <t xml:space="preserve">Алексеев Евгений Александрович </t>
  </si>
  <si>
    <t xml:space="preserve">Антоненко Иван Дмитриевич </t>
  </si>
  <si>
    <t xml:space="preserve">Гура Дмитрий Валерьевич </t>
  </si>
  <si>
    <t>Долгополов Владимир Васильевич</t>
  </si>
  <si>
    <t>Есенов Амиржан Аманжолович</t>
  </si>
  <si>
    <t xml:space="preserve">Зданюков Дмитрий Сергеевич </t>
  </si>
  <si>
    <t xml:space="preserve">Китов Павел Федорович </t>
  </si>
  <si>
    <t xml:space="preserve">Кононов Алексей Алексеевич </t>
  </si>
  <si>
    <t xml:space="preserve">Куксов Данила Андреевич </t>
  </si>
  <si>
    <t xml:space="preserve">Куликов Александр Игоревич </t>
  </si>
  <si>
    <t xml:space="preserve">Логуш Александр Валерьевич </t>
  </si>
  <si>
    <t xml:space="preserve">Макаров Константин Юрьевич </t>
  </si>
  <si>
    <t xml:space="preserve">Миронов Антон Сергеевич </t>
  </si>
  <si>
    <t xml:space="preserve">Овчинников Роман Михайлович </t>
  </si>
  <si>
    <t xml:space="preserve">Павлов Роман Павлович </t>
  </si>
  <si>
    <t xml:space="preserve">Пороло Александр Вячеславович </t>
  </si>
  <si>
    <t xml:space="preserve">Рахманов Вадим Русланович </t>
  </si>
  <si>
    <t xml:space="preserve">Тавалюк Святослав Викторович </t>
  </si>
  <si>
    <t xml:space="preserve">Фесенко Дмитрий Андреевич </t>
  </si>
  <si>
    <t xml:space="preserve">Хамитов Максим Игоревич </t>
  </si>
  <si>
    <t xml:space="preserve">Швагериус Константин Сергеевич </t>
  </si>
  <si>
    <t xml:space="preserve">Шейдт Сергей Викторович </t>
  </si>
  <si>
    <t xml:space="preserve">Шувалов Артем Сергеевич </t>
  </si>
  <si>
    <t xml:space="preserve">Щетинин Александр Иванович </t>
  </si>
  <si>
    <t>Агапов Иван Александрович</t>
  </si>
  <si>
    <t>Архестов Беслан Султанович</t>
  </si>
  <si>
    <t>Гаджиев Магомед Абдулаевич</t>
  </si>
  <si>
    <t>Гетто Алексей Юрьевич</t>
  </si>
  <si>
    <t>Гришкин Андрей Валентинович</t>
  </si>
  <si>
    <t>Грымзин Антон Константинович</t>
  </si>
  <si>
    <t xml:space="preserve"> Еремин Никита Олегович</t>
  </si>
  <si>
    <t>Закиров Динар Маратович</t>
  </si>
  <si>
    <t>Кашкиров Алексей Александрович</t>
  </si>
  <si>
    <t>Коробко Дмитрий Олегович</t>
  </si>
  <si>
    <t>Королев Егор Алексеевич</t>
  </si>
  <si>
    <t>Кудрявцев Михаил Юрьевич</t>
  </si>
  <si>
    <t>Кузнецов Кирилл Евгеньевич</t>
  </si>
  <si>
    <t>Лавренов Евгений Дмитриевич</t>
  </si>
  <si>
    <t>Митрофанов Михаил Михайлович</t>
  </si>
  <si>
    <t>Ореховский Сергей Сергеевич</t>
  </si>
  <si>
    <t>Плотников Михаил Михайлович</t>
  </si>
  <si>
    <t>Поваров Никита Вячеславович</t>
  </si>
  <si>
    <t>Федоров Денис Александрович</t>
  </si>
  <si>
    <t>Филипченко Артем Владимирович</t>
  </si>
  <si>
    <t>Атигов Усман Умарович</t>
  </si>
  <si>
    <t>Балян Артур Ашотович</t>
  </si>
  <si>
    <t>Веселовский Алексей Олегович</t>
  </si>
  <si>
    <t>Гладков Владислав Владимирович</t>
  </si>
  <si>
    <t>Глушков Леонид Михайлович</t>
  </si>
  <si>
    <t>Гунин Николай Эдуардович</t>
  </si>
  <si>
    <t>Егорейченко Константин Андреевич</t>
  </si>
  <si>
    <t>Зверянский Павел  Андреевич</t>
  </si>
  <si>
    <t>Золин Игорь Алексеевич</t>
  </si>
  <si>
    <t>Кузьмин Олег Иванович</t>
  </si>
  <si>
    <t>Ланцев Владислав Витальевич</t>
  </si>
  <si>
    <t>Лютиков Андрей Александрович</t>
  </si>
  <si>
    <t>Молодцов Константин Александрович</t>
  </si>
  <si>
    <t>Мусиенко Максим Юрьевич</t>
  </si>
  <si>
    <t>Нестеров Павел Вадимович</t>
  </si>
  <si>
    <t>Новиков Игорь Олегович</t>
  </si>
  <si>
    <t>Халин Никита Сергеевич</t>
  </si>
  <si>
    <t xml:space="preserve"> Хохлов Иван Николаевич</t>
  </si>
  <si>
    <t>Чичиль Сергей Владимирович</t>
  </si>
  <si>
    <t>Чоп Алексей Андреевич</t>
  </si>
  <si>
    <t>Шалякин Дмитрий Викторович</t>
  </si>
  <si>
    <t>Шеметов Артем Павлович</t>
  </si>
  <si>
    <t>Абадаев Кирилл Петрович</t>
  </si>
  <si>
    <t>Гайнуллин  Рафаэль  Рафкатович</t>
  </si>
  <si>
    <t>Гункин  Кирилл Юрьевич</t>
  </si>
  <si>
    <t>Дымура Иван   Сергеевич</t>
  </si>
  <si>
    <t>Исхаков Ильдар  Расимович</t>
  </si>
  <si>
    <t>Ишмаков Вильмир Альмирович</t>
  </si>
  <si>
    <t>Ким Евгений Валерьевич</t>
  </si>
  <si>
    <t>Климов Станислав Андреевич</t>
  </si>
  <si>
    <t>Костылев Сергей Анатольевич</t>
  </si>
  <si>
    <t>Магомедов Ахмед  Юсупович</t>
  </si>
  <si>
    <t>Михайлов Алексей Юрьевич</t>
  </si>
  <si>
    <t>Михайлов Станислав Валерьевич</t>
  </si>
  <si>
    <t>Незгода Александр Александрович</t>
  </si>
  <si>
    <t>Пожитков Лев Игоревич</t>
  </si>
  <si>
    <t>Салимов  Искандер  Рамзилевич</t>
  </si>
  <si>
    <t>СоколовСтепан Владимирович</t>
  </si>
  <si>
    <t>Спиридонов Валентин Дмитриевич</t>
  </si>
  <si>
    <t>Шарипов  Марсель Наилович</t>
  </si>
  <si>
    <t>Башарин Владислав Анатольевич</t>
  </si>
  <si>
    <t>Бугаенко Ярослав Владимирович</t>
  </si>
  <si>
    <t>Веселов Андрей Олегович</t>
  </si>
  <si>
    <t>Вьясков Лев Александрович</t>
  </si>
  <si>
    <t>Дунаев Константин Владимирович</t>
  </si>
  <si>
    <t>Евполкин Дмитрий Евгеньевич</t>
  </si>
  <si>
    <t>Елисеев Александр Александрович</t>
  </si>
  <si>
    <t>Кештов Ислам Асланбекович</t>
  </si>
  <si>
    <t>Ларионов Максим Андреевич</t>
  </si>
  <si>
    <t>Лащенов Илья Андреевич</t>
  </si>
  <si>
    <t>Липатов Денис Владимирович</t>
  </si>
  <si>
    <t>Мастеров Всеволод Владимирович</t>
  </si>
  <si>
    <t>Мясников Михаил Александрович</t>
  </si>
  <si>
    <t>Петросян Ашот Размикович</t>
  </si>
  <si>
    <t>Потехин Роман Сергеевич</t>
  </si>
  <si>
    <t>Слепухин Илья Викторович</t>
  </si>
  <si>
    <t>Соболь Александр Игоревич</t>
  </si>
  <si>
    <t>Суханов Юрий Витальевич</t>
  </si>
  <si>
    <t>Хачатрян Мнацакан Александрович</t>
  </si>
  <si>
    <t>Чеберко Владислав Валерьевич</t>
  </si>
  <si>
    <t>Чумаков Виталий Валерьевич</t>
  </si>
  <si>
    <t>Шляхов Роман Сергеевич</t>
  </si>
  <si>
    <t>Шубин Алексей Геннадьевич</t>
  </si>
  <si>
    <t>Айвазян Армен Арамович</t>
  </si>
  <si>
    <t>Аллахкулиев Сархан Имранович</t>
  </si>
  <si>
    <t>Аминов Изиль Жамилевич</t>
  </si>
  <si>
    <t>Бадмагаряев Санчир Савронович</t>
  </si>
  <si>
    <t>Васильев Андрей Сергеевич</t>
  </si>
  <si>
    <t>Виноградов Илья Андреевич</t>
  </si>
  <si>
    <t>Горейшин Иван  Андреевич</t>
  </si>
  <si>
    <t>Деденко Дмитрий Владимирович</t>
  </si>
  <si>
    <t>Дмитриев Максим Валерьевич</t>
  </si>
  <si>
    <t>Ефаров Станислав Олегович</t>
  </si>
  <si>
    <t>Железняков Александр Дмитриевич</t>
  </si>
  <si>
    <t>Захаров Алексей Александрович</t>
  </si>
  <si>
    <t>Иванов Анатолий Евгеньевич</t>
  </si>
  <si>
    <t>Кирьянов Александр Сергеевич</t>
  </si>
  <si>
    <t>Кислицын Игорь Константинович</t>
  </si>
  <si>
    <t>Кравченко Дмитрий Викторович</t>
  </si>
  <si>
    <t>Михеев Дмитрий Александрович</t>
  </si>
  <si>
    <t>Мишенькин Кирилл Сергеевич</t>
  </si>
  <si>
    <t>Обыденников Ярослав Сергеевич</t>
  </si>
  <si>
    <t>Похилюк Юрий Владимирович</t>
  </si>
  <si>
    <t>Суборь Павел Николаевич</t>
  </si>
  <si>
    <t>Трошин Андрей Владимирович</t>
  </si>
  <si>
    <t>Уткин Сергей Евгеньевич</t>
  </si>
  <si>
    <t>Баранов Николай Александрович</t>
  </si>
  <si>
    <t>Безгулый Денис Иванович</t>
  </si>
  <si>
    <t>Бурнаков Станислав Владимирович</t>
  </si>
  <si>
    <t>Валов Станислав Леонидович</t>
  </si>
  <si>
    <t>Галушкин Никита Дмитриевич</t>
  </si>
  <si>
    <t>Громницкий Илья Андреевич</t>
  </si>
  <si>
    <t>Денисов Михаил Игоревич</t>
  </si>
  <si>
    <t>Добрынин Павел Романович</t>
  </si>
  <si>
    <t>Захаров Алексей Алексеевич</t>
  </si>
  <si>
    <t>Кузьменко Максим Артурович</t>
  </si>
  <si>
    <t>Курочкин Максим Иванович</t>
  </si>
  <si>
    <t>Лигашевский Михаил Владимирович</t>
  </si>
  <si>
    <t>Лопатин Никита Павлович</t>
  </si>
  <si>
    <t>Манюков Антон Александрович</t>
  </si>
  <si>
    <t>Мищук Дмитрий Сергеевич</t>
  </si>
  <si>
    <t>Нескреба Сергей Сергеевич</t>
  </si>
  <si>
    <t>Овчаров Арсений Валерьевич</t>
  </si>
  <si>
    <t>Снятков Максим Александрович</t>
  </si>
  <si>
    <t>Соловьев Игорь Игоревич</t>
  </si>
  <si>
    <t>Суюнов Фамис Хасанович</t>
  </si>
  <si>
    <t>Убайдулаев Махач Исранилович</t>
  </si>
  <si>
    <t>Убайдулаев Убайдуло Исранилович</t>
  </si>
  <si>
    <t>Шишлянников Николай Александрович</t>
  </si>
  <si>
    <t>Щербаков Вадим Эдуардович</t>
  </si>
  <si>
    <t>Зизевский Вадим Алексеевич</t>
  </si>
  <si>
    <t>Каипов Фанис Ильнурович</t>
  </si>
  <si>
    <t>Кувшинов Андрей Романович</t>
  </si>
  <si>
    <t>Кузнецов Сергей Эдуардович</t>
  </si>
  <si>
    <t>Кунафин Константин Олегович</t>
  </si>
  <si>
    <t>Лукашук Александр Александрович</t>
  </si>
  <si>
    <t>Лукьяненок Александр Александрович</t>
  </si>
  <si>
    <t>Межлумов Сергей Алламурадович</t>
  </si>
  <si>
    <t>Михалев Дмитрий Геннадьевич</t>
  </si>
  <si>
    <t>Наджафов Гаджи Амамдинович</t>
  </si>
  <si>
    <t>Первухин Валентин Александрович</t>
  </si>
  <si>
    <t>Петров Андрей Константинович</t>
  </si>
  <si>
    <t>Пилипенко Антон Александрович</t>
  </si>
  <si>
    <t>Полянский Евгений Витальевич</t>
  </si>
  <si>
    <t>Пустовалов Павел Евгеньевич</t>
  </si>
  <si>
    <t>Рузавин Андрей Анатольевич</t>
  </si>
  <si>
    <t>Свищев Владислав Константинович</t>
  </si>
  <si>
    <t>Северов Евгений Юрьевич</t>
  </si>
  <si>
    <t>Усацкий Назар Сергеевич</t>
  </si>
  <si>
    <t>Чернопольский Павел Валерьевич</t>
  </si>
  <si>
    <t>Шаповалов Артур Викторович</t>
  </si>
  <si>
    <t>Яковлев Дмитрий Юрьевич</t>
  </si>
  <si>
    <t>Батуев Церемпил Михайлович</t>
  </si>
  <si>
    <t>Беев Болат Ауесович</t>
  </si>
  <si>
    <t>Зумакулов Эдгар Валерьевич</t>
  </si>
  <si>
    <t>Кирман Виктор Александрович</t>
  </si>
  <si>
    <t>Лавриненко Виктор Андреевич</t>
  </si>
  <si>
    <t>Малышев Сергей Александрович</t>
  </si>
  <si>
    <t>Митраков Владимир Александрович</t>
  </si>
  <si>
    <t>Мосиенко Ростислав Ильич</t>
  </si>
  <si>
    <t>Москалев Ярослав Николаевич</t>
  </si>
  <si>
    <t>Огородников Дмитрий Сергеевич</t>
  </si>
  <si>
    <t>Очиров Эдуард Радионович</t>
  </si>
  <si>
    <t>Пантелеев Максим  Юрьевич</t>
  </si>
  <si>
    <t>Парубец Сергей Викторович</t>
  </si>
  <si>
    <t>Рябов Владимир Сергеевич</t>
  </si>
  <si>
    <t>Самирханов Ильдар Айдарович</t>
  </si>
  <si>
    <t>Слепченов Никита Сергеевич</t>
  </si>
  <si>
    <t>Снисаренко Станислав Александрович</t>
  </si>
  <si>
    <t>Урванов Максим  Сергеевич</t>
  </si>
  <si>
    <t>Харченко Семен Андреевич</t>
  </si>
  <si>
    <t>Шапкин Руслан Андреевич</t>
  </si>
  <si>
    <t>Юшков Илья Степанович</t>
  </si>
  <si>
    <t>мл.сержант</t>
  </si>
  <si>
    <t>ефрейтор</t>
  </si>
  <si>
    <t>Куликов Сергей Романович</t>
  </si>
  <si>
    <t>25 курс</t>
  </si>
  <si>
    <t>Трапезников Александр Андреевич</t>
  </si>
  <si>
    <t>26 курс</t>
  </si>
  <si>
    <t>ОВП</t>
  </si>
  <si>
    <t>Д-0701-01</t>
  </si>
  <si>
    <t>Д-0601-1</t>
  </si>
  <si>
    <t>Д-0301-1</t>
  </si>
  <si>
    <t>Д-3101-1</t>
  </si>
  <si>
    <t>Д-0901-1</t>
  </si>
  <si>
    <t>Ин.яз</t>
  </si>
  <si>
    <t>Физическая подготовка</t>
  </si>
  <si>
    <t>Математика</t>
  </si>
  <si>
    <t>Информатика</t>
  </si>
  <si>
    <t>Физика</t>
  </si>
  <si>
    <t>ВС</t>
  </si>
  <si>
    <t>Д-0701-1</t>
  </si>
  <si>
    <t>Д-2201-1</t>
  </si>
  <si>
    <t>Д-0204-1</t>
  </si>
  <si>
    <t>Д-0203-1</t>
  </si>
  <si>
    <t>Д-4201-1</t>
  </si>
  <si>
    <t>Д-0202-1</t>
  </si>
  <si>
    <t>ОПИСС</t>
  </si>
  <si>
    <t>ВТиИТ</t>
  </si>
  <si>
    <t>СТУ</t>
  </si>
  <si>
    <t>Автомобильная подготовка</t>
  </si>
  <si>
    <t>Электроника</t>
  </si>
  <si>
    <t>Физическая культура</t>
  </si>
  <si>
    <t>Схемотехника телекоммуникационных устройств</t>
  </si>
  <si>
    <t>Д-1202-1</t>
  </si>
  <si>
    <t>Д-3201-1</t>
  </si>
  <si>
    <t>Д-1102-1</t>
  </si>
  <si>
    <t>Д-4102-2</t>
  </si>
  <si>
    <t>Д-0206-1</t>
  </si>
  <si>
    <t>Д-0404-1</t>
  </si>
  <si>
    <t>Д-2208-1</t>
  </si>
  <si>
    <t>РРиССПС</t>
  </si>
  <si>
    <t>ОКЗИ</t>
  </si>
  <si>
    <t>АФУ воен.ср и компл. в р.связи</t>
  </si>
  <si>
    <t>Менеджмент в телекоммуникациях</t>
  </si>
  <si>
    <t>ТЭС</t>
  </si>
  <si>
    <t>БЖД</t>
  </si>
  <si>
    <t>Сети связи и системы коммутации</t>
  </si>
  <si>
    <t>АФУ воен.ср и компл. в Р.связи</t>
  </si>
  <si>
    <t>Д-0504-1</t>
  </si>
  <si>
    <t>ВИП</t>
  </si>
  <si>
    <t>ЭИССН</t>
  </si>
  <si>
    <t>ан</t>
  </si>
  <si>
    <t>Д-4101-1</t>
  </si>
  <si>
    <t>ТСП</t>
  </si>
  <si>
    <t xml:space="preserve"> АСУВ</t>
  </si>
  <si>
    <t>Д-3102-1</t>
  </si>
  <si>
    <t>Д-2207-1</t>
  </si>
  <si>
    <t>ФП</t>
  </si>
  <si>
    <t>Правоведение</t>
  </si>
  <si>
    <t>Д-0105-1</t>
  </si>
  <si>
    <t>ОНСС</t>
  </si>
  <si>
    <t>Д-4205-1</t>
  </si>
  <si>
    <t>Мешков Иван Владимирович</t>
  </si>
  <si>
    <t>ЭУИСТ</t>
  </si>
  <si>
    <t>Д-4204-1</t>
  </si>
  <si>
    <t>РИССПСН</t>
  </si>
  <si>
    <t>Извеков Денис Игоревич</t>
  </si>
  <si>
    <t>Общая Физика</t>
  </si>
  <si>
    <t>Алботов Заурбек Валерьевич</t>
  </si>
  <si>
    <t>Бахвалов Виктор Васильевич</t>
  </si>
  <si>
    <t>Башкиров Данила Романович</t>
  </si>
  <si>
    <t>Босенко Виктор Сергеевич</t>
  </si>
  <si>
    <t>Вершинин Никита Владимирович</t>
  </si>
  <si>
    <t>Григорян Сергей Суренович</t>
  </si>
  <si>
    <t>Евтушенко Артем Игоревич</t>
  </si>
  <si>
    <t>Егоров Глеб Анатольевич</t>
  </si>
  <si>
    <t>Зеленцов Александр Александрович</t>
  </si>
  <si>
    <t>Карабанов Дмитрий Сергеевич</t>
  </si>
  <si>
    <t>Маевский Владислав Владимирович</t>
  </si>
  <si>
    <t>Матвеев Алексей Николаевич</t>
  </si>
  <si>
    <t>Огородников Илья Алексеевич</t>
  </si>
  <si>
    <t>Павлов Василий Николаевич</t>
  </si>
  <si>
    <t>Погребняк Максим Константинович</t>
  </si>
  <si>
    <t>Раевских Владислав Андреевич</t>
  </si>
  <si>
    <t>Ременников Александр Сергеевич</t>
  </si>
  <si>
    <t>Салищев Кирилл Владимирович</t>
  </si>
  <si>
    <t>Сарычев Сергей Владимирович</t>
  </si>
  <si>
    <t>Сафин Азат Рашидович</t>
  </si>
  <si>
    <t>Степакин Василий Александрович</t>
  </si>
  <si>
    <t>Уйманов Роман Андреевич</t>
  </si>
  <si>
    <t>Хнкоян Нарек Мартинович</t>
  </si>
  <si>
    <t>Чомаев Алим Русланович</t>
  </si>
  <si>
    <t>Яковлев Егор Александрович</t>
  </si>
  <si>
    <t>Барсуков Максим Дмитриевич</t>
  </si>
  <si>
    <t>Белов Денис Алексеевич</t>
  </si>
  <si>
    <t>Голубов Эдуард Игоревич</t>
  </si>
  <si>
    <t>Даракчян Сергей Эребуниевич</t>
  </si>
  <si>
    <t>Деркачев Роман Сергеевич</t>
  </si>
  <si>
    <t>Догадин Антон Иванович</t>
  </si>
  <si>
    <t>Иванов Павел Андреевич</t>
  </si>
  <si>
    <t>Инжаев Абдулла Алиевич</t>
  </si>
  <si>
    <t>Карнаух Семен Сергеевич</t>
  </si>
  <si>
    <t>Квитка Илья Дмитриевич</t>
  </si>
  <si>
    <t>Коротаев Егор Дмитриевич</t>
  </si>
  <si>
    <t>Лебеденко Виталий Валерьевич</t>
  </si>
  <si>
    <t>Леонов Сергей Евгеньевич</t>
  </si>
  <si>
    <t>Лесняков Сергей Николаевич</t>
  </si>
  <si>
    <t>Магомедов Амирхан Муртазалиевич</t>
  </si>
  <si>
    <t>Маслов Виктор Сергеевич</t>
  </si>
  <si>
    <t>Муслимов Игорь Рафикович</t>
  </si>
  <si>
    <t>Овечкин Никита Александрович</t>
  </si>
  <si>
    <t>Петрашенко Денис Евгеньевич</t>
  </si>
  <si>
    <t>Рюмин Сергей Сергеевич</t>
  </si>
  <si>
    <t>Седов Алексей Анатольевич</t>
  </si>
  <si>
    <t>Славнов Александр Сергеевич</t>
  </si>
  <si>
    <t>Чабанов Дмитрий Сергеевич</t>
  </si>
  <si>
    <t>Эмиргамзаев Курбан Русланович</t>
  </si>
  <si>
    <t>Багиров Даниил Дмитриевич</t>
  </si>
  <si>
    <t>Белоусов Александр Андреевич</t>
  </si>
  <si>
    <t>Ворожищев Илья Денисович</t>
  </si>
  <si>
    <t>Галета Владимир Анатольевич</t>
  </si>
  <si>
    <t>Ганиев Рашид Фазилович</t>
  </si>
  <si>
    <t>Гришин Роман Алексеевич</t>
  </si>
  <si>
    <t>Гудовских Игорь Олегович</t>
  </si>
  <si>
    <t>Гурский Сергей Александрович</t>
  </si>
  <si>
    <t>Зинин Александр Андреевич</t>
  </si>
  <si>
    <t>Кардашов Михаил Александрович</t>
  </si>
  <si>
    <t>Кащеев Кирилл Олегович</t>
  </si>
  <si>
    <t>Кладов Владислав Андреевич</t>
  </si>
  <si>
    <t>Королев Илья Владиславович</t>
  </si>
  <si>
    <t>Кулешов Илья Андреевич</t>
  </si>
  <si>
    <t>Липатов Сергей Александрович</t>
  </si>
  <si>
    <t>Михеев Егор Павлович</t>
  </si>
  <si>
    <t>Наумов Евгений Валерьевич</t>
  </si>
  <si>
    <t>Никишин Дмитрий Михайлович</t>
  </si>
  <si>
    <t>Носалев Павел Анатольевич</t>
  </si>
  <si>
    <t>Пестовский Георгий Игоревич</t>
  </si>
  <si>
    <t>Рачко Максим Михайлович</t>
  </si>
  <si>
    <t>Савченко Артем Александрович</t>
  </si>
  <si>
    <t>Стецун Дмитрий Иванович</t>
  </si>
  <si>
    <t>Фадин Александр Иванович</t>
  </si>
  <si>
    <t>Штейн-Миллер Никита Дмитриевич</t>
  </si>
  <si>
    <t>Абакумов Владимир Анатольевич</t>
  </si>
  <si>
    <t>Авдеев Евгений Андреевич</t>
  </si>
  <si>
    <t>Акимов Данила Владимирович</t>
  </si>
  <si>
    <t>Барамыков Эмиль Нариманович</t>
  </si>
  <si>
    <t>Былинин Александр Дмитриевич</t>
  </si>
  <si>
    <t>Волков Илья Вячеславович</t>
  </si>
  <si>
    <t>Гавриш Анатолий Алексеевич</t>
  </si>
  <si>
    <t>Гродецкий Егор Сергеевич</t>
  </si>
  <si>
    <t>Жирнов Даниил Владимирович</t>
  </si>
  <si>
    <t>Кирсанов Алексей Артёмович</t>
  </si>
  <si>
    <t>Колышкин Игорь Сергеевич</t>
  </si>
  <si>
    <t>Кравченко Павел Андреевич</t>
  </si>
  <si>
    <t>Маргушев Тимур Гисович</t>
  </si>
  <si>
    <t>Михеев Николай Дмитриевич</t>
  </si>
  <si>
    <t>Мысаков Владислав Николаевич</t>
  </si>
  <si>
    <t>Орехов Сергей Сергеевич</t>
  </si>
  <si>
    <t>Панасенко Вадим Анатольевич</t>
  </si>
  <si>
    <t>Пустобаев Максим Игоревич</t>
  </si>
  <si>
    <t>Свистунов Олег Алексеевич</t>
  </si>
  <si>
    <t>Сивков Данил Сергеевич</t>
  </si>
  <si>
    <t>Смирнов Виталий Юрьевич</t>
  </si>
  <si>
    <t>Степаненко Виктор Дмитриевич</t>
  </si>
  <si>
    <t>Феоктистов Владислав Олегович</t>
  </si>
  <si>
    <t>Штанько Сергей Петрович</t>
  </si>
  <si>
    <t>Ямнов Олег Русланович</t>
  </si>
  <si>
    <t>Балябин Павел Вадимович</t>
  </si>
  <si>
    <t>Бухтияров Дмитрий Вячеславович</t>
  </si>
  <si>
    <t>Васютенко Игорь Анатольевич</t>
  </si>
  <si>
    <t>Ерлыченко Сергей Сергеевич</t>
  </si>
  <si>
    <t>Зубков Максим Станиславович</t>
  </si>
  <si>
    <t>Калентьев Глеб Викторович</t>
  </si>
  <si>
    <t>Колычев Илья Владимирович</t>
  </si>
  <si>
    <t>Костенко Дмитрий Игоревич</t>
  </si>
  <si>
    <t>Коханюк Максим Сергеевич</t>
  </si>
  <si>
    <t>Круглик Антон Андреевич</t>
  </si>
  <si>
    <t>Кудрявец Владислав Андреевич</t>
  </si>
  <si>
    <t>Любицкий Алексей Сергеевич</t>
  </si>
  <si>
    <t>Марков Николай Михайлович</t>
  </si>
  <si>
    <t>Миначетдинов Максут Ильсурович</t>
  </si>
  <si>
    <t>Миронов Андрей Андреевич</t>
  </si>
  <si>
    <t>Мурашкин Семен Федорович</t>
  </si>
  <si>
    <t>Песков Артем Витальевич</t>
  </si>
  <si>
    <t>Пономарев Дмитрий Николаевич</t>
  </si>
  <si>
    <t>Стародуб Олег Станиславович</t>
  </si>
  <si>
    <t>Таран Андрей Олегович</t>
  </si>
  <si>
    <t>Уваров Анатолий Алексеевич</t>
  </si>
  <si>
    <t>Хусаинов Каирбек Турлыбекович</t>
  </si>
  <si>
    <t>Чупров Денис Сергеевич</t>
  </si>
  <si>
    <t>Щербина Дмитрий Геннадьевич</t>
  </si>
  <si>
    <t>Абдуллаев Арсен Рафикович</t>
  </si>
  <si>
    <t>Беседин Никита Александрович</t>
  </si>
  <si>
    <t>Богданец Александр Викторович</t>
  </si>
  <si>
    <t>Винников Павел Васильевич</t>
  </si>
  <si>
    <t>Воробьев Дмитрий Анатольевич</t>
  </si>
  <si>
    <t>Галкин Николай Олегович</t>
  </si>
  <si>
    <t>Диженков Вадим Евгеньевич</t>
  </si>
  <si>
    <t>Жанков Дмитрий Павлович</t>
  </si>
  <si>
    <t>Клищ Владислав Сергеевич</t>
  </si>
  <si>
    <t>Ковалев Владимир Евгеньевич</t>
  </si>
  <si>
    <t>Кожокарь Иван Михайлович</t>
  </si>
  <si>
    <t>Крючков Анатолий Александрович</t>
  </si>
  <si>
    <t>Лактионов Кирилл Игоревич</t>
  </si>
  <si>
    <t>Мифтяхов Динар Альбертович</t>
  </si>
  <si>
    <t>Михайлов Даниил Александрович</t>
  </si>
  <si>
    <t>Михайлов Михаил Михайлович</t>
  </si>
  <si>
    <t>Мицкий Егор Александрович</t>
  </si>
  <si>
    <t>Никульцев Илья Русланович</t>
  </si>
  <si>
    <t>Новиков  Михаил Павлович</t>
  </si>
  <si>
    <t>Павлов Николай Александрович</t>
  </si>
  <si>
    <t>Панин Максим Юрьевич</t>
  </si>
  <si>
    <t>Прозоров Владислав Игоревич</t>
  </si>
  <si>
    <t>Рублевский Кирилл Романович</t>
  </si>
  <si>
    <t>Сизов Кирилл Александрович</t>
  </si>
  <si>
    <t>Шорин Сергей Сергеевич</t>
  </si>
  <si>
    <t>Бушуев Роман Дмитриевич</t>
  </si>
  <si>
    <t>Джубуев Сеит Мурадинович</t>
  </si>
  <si>
    <t>Кудлаев Сергей Николаевич</t>
  </si>
  <si>
    <t>Чечулин Антон Романович</t>
  </si>
  <si>
    <t>Васиков Гумар Маратович</t>
  </si>
  <si>
    <t>Захаров Данила Юрьевич</t>
  </si>
  <si>
    <t>Злыднев Александр Александрович</t>
  </si>
  <si>
    <t>Ивкин Александр Дмитриевич</t>
  </si>
  <si>
    <t>Казанцев Владимир Владимирович</t>
  </si>
  <si>
    <t>Калинин Денис Вячеславович</t>
  </si>
  <si>
    <t>Кальнев Дмитрий Вячеславович</t>
  </si>
  <si>
    <t>Калякин Егор Игоревич</t>
  </si>
  <si>
    <t>Кобзев Виталий Михайлович</t>
  </si>
  <si>
    <t>Никаноров Алексей Сергеевич</t>
  </si>
  <si>
    <t>Олейников Юрий Игоревич</t>
  </si>
  <si>
    <t>Островский Денис Андреевич</t>
  </si>
  <si>
    <t>Первых Данил Михайлович</t>
  </si>
  <si>
    <t>Плотников Андрей Алексеевич</t>
  </si>
  <si>
    <t>Принев Артем Юрьевич</t>
  </si>
  <si>
    <t>Рудик Роман Андреевич</t>
  </si>
  <si>
    <t>Семенов Николай Вячеславович</t>
  </si>
  <si>
    <t>Сенин Максим Владимирович</t>
  </si>
  <si>
    <t>Скляр Никита Сергеевич</t>
  </si>
  <si>
    <t>Фатин Юрий Дмитриевич</t>
  </si>
  <si>
    <t>Федотов Артем Витальевич</t>
  </si>
  <si>
    <t>Хугаев Тимур Олегович</t>
  </si>
  <si>
    <t>Хурсинов Аскер Муаедович</t>
  </si>
  <si>
    <t>Чабанов Виталий Сергеевич</t>
  </si>
  <si>
    <t>Чернышев Аркадий Витальевич</t>
  </si>
  <si>
    <t>Чесноков Антон Олегович</t>
  </si>
  <si>
    <t>Шаронин Артем Игоревич</t>
  </si>
  <si>
    <t>Шипилевский Алексей Альбертович</t>
  </si>
  <si>
    <t>Юрченко Владислав Николаевич</t>
  </si>
  <si>
    <t>Андреев Александр Юрьевич</t>
  </si>
  <si>
    <t>Атепалихин Максим Константинович</t>
  </si>
  <si>
    <t>Брагин Сергей Александрович</t>
  </si>
  <si>
    <t>Букатка Константин Григорьевич</t>
  </si>
  <si>
    <t>Васильев Андрей Васильевич</t>
  </si>
  <si>
    <t>Галкин Виктор Андреевич</t>
  </si>
  <si>
    <t>Голубенко Никита Сергеевич</t>
  </si>
  <si>
    <t>Гришин Константин Дмитриевич</t>
  </si>
  <si>
    <t>Егоров Илья Сергеевич</t>
  </si>
  <si>
    <t>Емелин Павел Александрович</t>
  </si>
  <si>
    <t>Мамоненков Алексей Денисович</t>
  </si>
  <si>
    <t>Морозов Никита Тимофеевич</t>
  </si>
  <si>
    <t>Мустафин Равиль Фаритович</t>
  </si>
  <si>
    <t>Мутафов Божидар Пенков</t>
  </si>
  <si>
    <t>Назарцев Александр Сергеевич</t>
  </si>
  <si>
    <t>Николаев Дмитрий Витальевич</t>
  </si>
  <si>
    <t>Полищук Никита Константинович</t>
  </si>
  <si>
    <t>Савельев Игорь Вячеславович</t>
  </si>
  <si>
    <t>Туний Василий Иванович</t>
  </si>
  <si>
    <t>Фуфин Роман Викторович</t>
  </si>
  <si>
    <t>Халтурин Дмитрий Сергеевич</t>
  </si>
  <si>
    <t>Хамдамов Рустамжон Абдукаримович</t>
  </si>
  <si>
    <t>Хамдамов Сохибжон Абдукаримович</t>
  </si>
  <si>
    <t>Храпков Вадим Александрович</t>
  </si>
  <si>
    <t>Шамурзаев Ибрагим Эльбрусович</t>
  </si>
  <si>
    <t>Шихмагомедов Магомед Султанбекович</t>
  </si>
  <si>
    <t>Айзатуллин Т.А.</t>
  </si>
  <si>
    <t>Артёменко Д.К.</t>
  </si>
  <si>
    <t>Билалов И.Э.</t>
  </si>
  <si>
    <t>Вдовенко Д.В.</t>
  </si>
  <si>
    <t>Гармонин А.Э.</t>
  </si>
  <si>
    <t>Грачев В.В</t>
  </si>
  <si>
    <t>Дёмочкин Д.В.</t>
  </si>
  <si>
    <t>Западнов А.О.</t>
  </si>
  <si>
    <t>Зезюлевич Н.В.</t>
  </si>
  <si>
    <t>Идрисов Г.С.</t>
  </si>
  <si>
    <t>Калачиков В.С.</t>
  </si>
  <si>
    <t>Калистов О.Д.</t>
  </si>
  <si>
    <t>Клименко А.Д.</t>
  </si>
  <si>
    <t>Колбасин Я.В.</t>
  </si>
  <si>
    <t>Косинцев В.В.</t>
  </si>
  <si>
    <t>Кузнецов Г.В.</t>
  </si>
  <si>
    <t>Левченко В.С.</t>
  </si>
  <si>
    <t>Макушин А.В.</t>
  </si>
  <si>
    <t>Мальцев А.М.</t>
  </si>
  <si>
    <t>Марченко И.А.</t>
  </si>
  <si>
    <t>Мустонен П.А.</t>
  </si>
  <si>
    <t>Ностаев Э.Н.</t>
  </si>
  <si>
    <t>Федоров Е.П.</t>
  </si>
  <si>
    <t>Шакиров Д.И.</t>
  </si>
  <si>
    <t>Шевцов А.Н.</t>
  </si>
  <si>
    <t>Шуватов В.В.</t>
  </si>
  <si>
    <t>Шугаипов Д.В.</t>
  </si>
  <si>
    <t>Арестанов М.Д.</t>
  </si>
  <si>
    <t>Асадуллин Р.У.</t>
  </si>
  <si>
    <t>Бабкин А.А.</t>
  </si>
  <si>
    <t>Барабаш И.С.</t>
  </si>
  <si>
    <t>Барсуков В.В.</t>
  </si>
  <si>
    <t>Бородинов В.В.</t>
  </si>
  <si>
    <t>Бутенко В.С.</t>
  </si>
  <si>
    <t>Гагаев А.А.</t>
  </si>
  <si>
    <t>Глушков К.М.</t>
  </si>
  <si>
    <t>Голяков Д.А.</t>
  </si>
  <si>
    <t>Древалев М.И.</t>
  </si>
  <si>
    <t>Душинин С.А.</t>
  </si>
  <si>
    <t>Жариков Т.С.</t>
  </si>
  <si>
    <t>Костяев В.С.</t>
  </si>
  <si>
    <t>Кочергин А.С.</t>
  </si>
  <si>
    <t>Мокин А.Э.</t>
  </si>
  <si>
    <t>Молотов П.С.</t>
  </si>
  <si>
    <t>Намазов Д.П.</t>
  </si>
  <si>
    <t>Подгорнов В.А.</t>
  </si>
  <si>
    <t>Рубцов Р.С.</t>
  </si>
  <si>
    <t>Семенов Д.Э.</t>
  </si>
  <si>
    <t>Семушин Д.С.</t>
  </si>
  <si>
    <t>Струков А.А.</t>
  </si>
  <si>
    <t>Чупров И.В.</t>
  </si>
  <si>
    <t>Шаповалов Д.И.</t>
  </si>
  <si>
    <t>Шашков К.В.</t>
  </si>
  <si>
    <t>Янабердин А.А.</t>
  </si>
  <si>
    <t>Архипов Д.О.</t>
  </si>
  <si>
    <t>Ахадов М.Р.</t>
  </si>
  <si>
    <t>Бендер Е.Г.</t>
  </si>
  <si>
    <t>Вакульчик П.А.</t>
  </si>
  <si>
    <t>Гайсов Р.Р.</t>
  </si>
  <si>
    <t>Герасименко Д.Е.</t>
  </si>
  <si>
    <t>Екимов Е.С.</t>
  </si>
  <si>
    <t>Еркин С.И.</t>
  </si>
  <si>
    <t>Иванченко В.А.</t>
  </si>
  <si>
    <t>Исаков Е.В.</t>
  </si>
  <si>
    <t>Комбаров В.Ю.</t>
  </si>
  <si>
    <t>Коноваленко Н.Д.</t>
  </si>
  <si>
    <t>Коровников А.Ю.</t>
  </si>
  <si>
    <t>Коротыч А.О.</t>
  </si>
  <si>
    <t>Ластовецкий М.Ю.</t>
  </si>
  <si>
    <t>Логунов С.В.</t>
  </si>
  <si>
    <t>Новак О.В.</t>
  </si>
  <si>
    <t>Осокин А.А.</t>
  </si>
  <si>
    <t>Пискунов В.В.</t>
  </si>
  <si>
    <t>Пустыльников Н.И.</t>
  </si>
  <si>
    <t>Разумов А.В.</t>
  </si>
  <si>
    <t>Ревегук А.А.</t>
  </si>
  <si>
    <t>Сархатов А.М.</t>
  </si>
  <si>
    <t>Смороденцев П.Г.</t>
  </si>
  <si>
    <t>Тодоров Н.С.</t>
  </si>
  <si>
    <t>Уницаев А.Б.</t>
  </si>
  <si>
    <t>Хрусталев А.И.</t>
  </si>
  <si>
    <t>Якунин А.И.</t>
  </si>
  <si>
    <t>Бессарабов А.А.</t>
  </si>
  <si>
    <t>Гузик А.С.</t>
  </si>
  <si>
    <t>Джанбеков Р.М.</t>
  </si>
  <si>
    <t>Иванов К.А.</t>
  </si>
  <si>
    <t>Исрафилов И.Г.</t>
  </si>
  <si>
    <t>Карпенко Э.О.</t>
  </si>
  <si>
    <t>Керимов З.Р.</t>
  </si>
  <si>
    <t>Куиз Б.А.</t>
  </si>
  <si>
    <t>Масленников М.В.</t>
  </si>
  <si>
    <t>Насрулаев Э.И.</t>
  </si>
  <si>
    <t>Некрасов С.А.</t>
  </si>
  <si>
    <t>Охремчук А.А.</t>
  </si>
  <si>
    <t>Петухов А.А.</t>
  </si>
  <si>
    <t>Пунгин А.А.</t>
  </si>
  <si>
    <t>Ракитин Д.А.</t>
  </si>
  <si>
    <t>Рыбаков А.Д.</t>
  </si>
  <si>
    <t>Салов Е.В.</t>
  </si>
  <si>
    <t>Сапожников В.В.</t>
  </si>
  <si>
    <t>Тедеев В.С.</t>
  </si>
  <si>
    <t>Тупарев А.В.</t>
  </si>
  <si>
    <t>Форманюк В.В.</t>
  </si>
  <si>
    <t>Фролов И.О.</t>
  </si>
  <si>
    <t>Чепурнов К.А.</t>
  </si>
  <si>
    <t>Чурбанов К.Н.</t>
  </si>
  <si>
    <t>Шатохин А.А.</t>
  </si>
  <si>
    <t>Ширямин А.С.</t>
  </si>
  <si>
    <t>Баймурзин В.С.</t>
  </si>
  <si>
    <t>Басулин Д.В.</t>
  </si>
  <si>
    <t>Белокаменский О.Г.</t>
  </si>
  <si>
    <t>Букшин А.А.</t>
  </si>
  <si>
    <t>Витовский П.М.</t>
  </si>
  <si>
    <t>Гущин Л.В.</t>
  </si>
  <si>
    <t>Дудырев И.А.</t>
  </si>
  <si>
    <t>Колесников П.В.</t>
  </si>
  <si>
    <t>Костромин И.Н.</t>
  </si>
  <si>
    <t>Марченко Р.Ю.</t>
  </si>
  <si>
    <t>Мосягин А.Е.</t>
  </si>
  <si>
    <t>Нуждин А.А.</t>
  </si>
  <si>
    <t>Панов Д.М.</t>
  </si>
  <si>
    <t>Пилипюк Ю.А.</t>
  </si>
  <si>
    <t>Раецкий Е.В.</t>
  </si>
  <si>
    <t>Рыбаков Р.В.</t>
  </si>
  <si>
    <t>Рябых Н.А.</t>
  </si>
  <si>
    <t>Сергачев П.Г.</t>
  </si>
  <si>
    <t>Смольский И.Д.</t>
  </si>
  <si>
    <t>Степанов А.А.</t>
  </si>
  <si>
    <t>Степанов С.Ю.</t>
  </si>
  <si>
    <t>Тарасов С.Н.</t>
  </si>
  <si>
    <t>Тимошенко И.В.</t>
  </si>
  <si>
    <t>Царев П.П.</t>
  </si>
  <si>
    <t>Щепетов М.Р.</t>
  </si>
  <si>
    <t>Бородин К.А.</t>
  </si>
  <si>
    <t>Веденькин Р.В.</t>
  </si>
  <si>
    <t>Гафиятуллин Б.В.</t>
  </si>
  <si>
    <t>Голубенко Е.С.</t>
  </si>
  <si>
    <t>Зайцев П.В.</t>
  </si>
  <si>
    <t>Захаров В.В.</t>
  </si>
  <si>
    <t>Иванов В.С.</t>
  </si>
  <si>
    <t>Карнаухов А.А.</t>
  </si>
  <si>
    <t>Котенко М.А.</t>
  </si>
  <si>
    <t>Кравцов Р.В.</t>
  </si>
  <si>
    <t>Крюков Н.А.</t>
  </si>
  <si>
    <t>Лялин Р.Ф.</t>
  </si>
  <si>
    <t>Макоев Б.Б.</t>
  </si>
  <si>
    <t>Малюков К.А.</t>
  </si>
  <si>
    <t>Молчанов С.А.</t>
  </si>
  <si>
    <t>Мотькин А.А.</t>
  </si>
  <si>
    <t>Репин А.В.</t>
  </si>
  <si>
    <t>Рузов Ю.Р.</t>
  </si>
  <si>
    <t>Рябцев Р.В.</t>
  </si>
  <si>
    <t>Самков А.И.</t>
  </si>
  <si>
    <t>Седых В.Л.</t>
  </si>
  <si>
    <t>Сотников Н.И.</t>
  </si>
  <si>
    <t>Сундетов А.А.</t>
  </si>
  <si>
    <t>Сухоплюев А.К.</t>
  </si>
  <si>
    <t>Тютерев В.И.</t>
  </si>
  <si>
    <t>Уянаев О.Р.</t>
  </si>
  <si>
    <t>Фонариков Т.А.</t>
  </si>
  <si>
    <t>Халиков А.А.</t>
  </si>
  <si>
    <t>Харитонов В.С.</t>
  </si>
  <si>
    <t>Шомахов Р.М.</t>
  </si>
  <si>
    <t>Баскаков П.А.</t>
  </si>
  <si>
    <t>Богданов А.А.</t>
  </si>
  <si>
    <t>Винокуров А.В.</t>
  </si>
  <si>
    <t>Демаков Д.А.</t>
  </si>
  <si>
    <t>Деменюков А.В.</t>
  </si>
  <si>
    <t>Евдокимов Н.С.</t>
  </si>
  <si>
    <t>Егоров И.В.</t>
  </si>
  <si>
    <t>Загудаев Д.А.</t>
  </si>
  <si>
    <t>Заев В.А.</t>
  </si>
  <si>
    <t>Кабликов А.Р.</t>
  </si>
  <si>
    <t>Кабышев Б.А.</t>
  </si>
  <si>
    <t>Кудряшов А.Е.</t>
  </si>
  <si>
    <t>Кусаев В.А.</t>
  </si>
  <si>
    <t>Кутейкин С.Д.</t>
  </si>
  <si>
    <t>Лыков Р.А.</t>
  </si>
  <si>
    <t>Маленкин А.О.</t>
  </si>
  <si>
    <t>Мудрук Г.О.</t>
  </si>
  <si>
    <t>Осипов Д.А.</t>
  </si>
  <si>
    <t>Рогожин Р.А.</t>
  </si>
  <si>
    <t>Савельев А.Ю.</t>
  </si>
  <si>
    <t>Смотрицкий Н.Д.</t>
  </si>
  <si>
    <t>Ткаченко Е.О.</t>
  </si>
  <si>
    <t>Тузов В.С.</t>
  </si>
  <si>
    <t>Тюкавкин Н.Ю.</t>
  </si>
  <si>
    <t>Фурсов А.С.</t>
  </si>
  <si>
    <t>Хуламханов М.Б.</t>
  </si>
  <si>
    <t>Черников М.М.</t>
  </si>
  <si>
    <t>Шафеев А.А.</t>
  </si>
  <si>
    <t>Якубович В.Р.</t>
  </si>
  <si>
    <t>Бойко Данил Вадимович</t>
  </si>
  <si>
    <t>Волгушев Владислав Олегович</t>
  </si>
  <si>
    <t>Горлов Валерий Александрович</t>
  </si>
  <si>
    <t>Данилов Александр Вячеславович</t>
  </si>
  <si>
    <t>Евлоев Хизир Борисович</t>
  </si>
  <si>
    <t>Елизаров Владислав Анатольевич</t>
  </si>
  <si>
    <t>Искаков Мирлан Русланович</t>
  </si>
  <si>
    <t>Кириченко Виктор Витальевич</t>
  </si>
  <si>
    <t>Ковалев Кирилл Александрович</t>
  </si>
  <si>
    <t>Кураков Иван Алексеевич</t>
  </si>
  <si>
    <t>Леонтьев Максим Ильич</t>
  </si>
  <si>
    <t>Львов Артем Вячеславович</t>
  </si>
  <si>
    <t>Мельников Никита Андреевич</t>
  </si>
  <si>
    <t>Милюк Никита Романович</t>
  </si>
  <si>
    <t>Москаленко Даниил Денисович</t>
  </si>
  <si>
    <t>Наказной Виталий Сергеевич</t>
  </si>
  <si>
    <t>Орлов Кирилл Сергеевич</t>
  </si>
  <si>
    <t xml:space="preserve">Поташов Данила Сергеевич </t>
  </si>
  <si>
    <t>Сальников Александр Андреевич</t>
  </si>
  <si>
    <t>Селянин Максим Николаевич</t>
  </si>
  <si>
    <t>Силлер Антон Констанинович</t>
  </si>
  <si>
    <t>Сысуев Денис Михайлович</t>
  </si>
  <si>
    <t>Толстых Максим Александрович</t>
  </si>
  <si>
    <t>Фабричнов Ярослав Сергеевич</t>
  </si>
  <si>
    <t>Хадзиев Геланий Лом-Алиевич</t>
  </si>
  <si>
    <t>Черняев Артем Романович</t>
  </si>
  <si>
    <t>Шимкин Олег Владимирович</t>
  </si>
  <si>
    <t>Шингарев Василий Федорович</t>
  </si>
  <si>
    <t>Шихатаров Виталий Витальевич</t>
  </si>
  <si>
    <t>Шляев Илья Валерьевич</t>
  </si>
  <si>
    <t>Абукаев Анвар Муратович</t>
  </si>
  <si>
    <t>Агабубаев Дамир Исмаилович</t>
  </si>
  <si>
    <t>Васильев Антон Владимирович</t>
  </si>
  <si>
    <t>Гамзатов Марат Алиевич</t>
  </si>
  <si>
    <t>Глазов Александр Евгеньевич</t>
  </si>
  <si>
    <t>Гончаров Владислав Сергеевич</t>
  </si>
  <si>
    <t>Горшков Владислав Алексеевич</t>
  </si>
  <si>
    <t>Гурбанов Тимур Керимович</t>
  </si>
  <si>
    <t>ЗАйцев Владислав Давидович</t>
  </si>
  <si>
    <t>Исмаилов Магомедали Русланович</t>
  </si>
  <si>
    <t>Калюжный Виктор Владимирович</t>
  </si>
  <si>
    <t>Кудлай Алексей Андреевич</t>
  </si>
  <si>
    <t>Летунов Михаил Сергеевич</t>
  </si>
  <si>
    <t>Лычаков Павел Александрович</t>
  </si>
  <si>
    <t>Маковкин Эдуард Андреевич</t>
  </si>
  <si>
    <t>Михальчик Сергей Андреевич</t>
  </si>
  <si>
    <t>Нетужилов Дмитрий Алексеевич</t>
  </si>
  <si>
    <t>Паничевский Александр Николаевич</t>
  </si>
  <si>
    <t>Панков Андрей Евгеньевич</t>
  </si>
  <si>
    <t>Пеняков Олег Александрович</t>
  </si>
  <si>
    <t>Пшеничный Евгений Андреевич</t>
  </si>
  <si>
    <t>Середа Денис Александрович</t>
  </si>
  <si>
    <t>Середа Михаил Геннадьевич</t>
  </si>
  <si>
    <t>Сидоров Егор Сергеевич</t>
  </si>
  <si>
    <t>Тарасенко Станислав Евгеньевич</t>
  </si>
  <si>
    <t>Техтелёв  Алексей Александрович</t>
  </si>
  <si>
    <t>Филинков Дмитрий Игоревич</t>
  </si>
  <si>
    <t>Хаюмов Максим Олегович</t>
  </si>
  <si>
    <t>Царегородцев Александр Сергеевич</t>
  </si>
  <si>
    <t>Шахурин Степан Сергеевич</t>
  </si>
  <si>
    <t>Юферов Григорий Михайлович</t>
  </si>
  <si>
    <t>Алёшкин Александр Владимирович</t>
  </si>
  <si>
    <t>Белоног Владислав Игоревич</t>
  </si>
  <si>
    <t>Блажиевский Вячеслав Валерьевич</t>
  </si>
  <si>
    <t xml:space="preserve">Борисов Леонид Ильич </t>
  </si>
  <si>
    <t>Бузукашвили Анзор Семенович</t>
  </si>
  <si>
    <t>Гатауллин Динар Ринатович</t>
  </si>
  <si>
    <t xml:space="preserve">Гусейнов Самир Эльханович </t>
  </si>
  <si>
    <t>Дисков Алексей Николаевич</t>
  </si>
  <si>
    <t>Еременко Владислав Сергеевич</t>
  </si>
  <si>
    <t>Заглубоцкий Андрей Александрович</t>
  </si>
  <si>
    <t>Захаренко Петр Владимирович</t>
  </si>
  <si>
    <t>Золотарёв Артут Оганесович</t>
  </si>
  <si>
    <t>Мальцев Александр Александрович</t>
  </si>
  <si>
    <t>Марков Сергей Дмитриевич</t>
  </si>
  <si>
    <t>Минин Вадим Александрович</t>
  </si>
  <si>
    <t>Мирошниченко Виталий Алексеевич</t>
  </si>
  <si>
    <t>Набойченко Илья Сергеевич</t>
  </si>
  <si>
    <t>Овчинников Павел павлович</t>
  </si>
  <si>
    <t>Панченко Артем Юрьевич</t>
  </si>
  <si>
    <t>Попыванов Максим Владимирович</t>
  </si>
  <si>
    <t>Пятенко Артем Юрьевич</t>
  </si>
  <si>
    <t>Романов Игорь Павлович</t>
  </si>
  <si>
    <t>Сахаутдинов Нияз Науфатович</t>
  </si>
  <si>
    <t>Скоробогатов Константин Иванович</t>
  </si>
  <si>
    <t>Фирсов Павел Олегович</t>
  </si>
  <si>
    <t>Чочаев Зейтун Хызырович</t>
  </si>
  <si>
    <t>Шатохин Павел Юрьевич</t>
  </si>
  <si>
    <t>Швецов Иван Дмитриевич</t>
  </si>
  <si>
    <t>Шелякин Роман Владимирович</t>
  </si>
  <si>
    <t>Ядов Николай Алексеевич</t>
  </si>
  <si>
    <t>Ян Александр Евгеньевич</t>
  </si>
  <si>
    <t>Аверьянов Павел Владимирович</t>
  </si>
  <si>
    <t>Александров Дмитрий Владимирович</t>
  </si>
  <si>
    <t>Бакланов Алексей Анатольевич</t>
  </si>
  <si>
    <t>Бекетов Артем Валериевич</t>
  </si>
  <si>
    <t>Валетов Никита Алексеевич</t>
  </si>
  <si>
    <t>Васильев Денис Витальевич</t>
  </si>
  <si>
    <t>Галицкий Владислав Леонидович</t>
  </si>
  <si>
    <t>Жуков Семен Евгеньевич</t>
  </si>
  <si>
    <t>Жура Дмитрий Игоревич</t>
  </si>
  <si>
    <t>Заборский Николай Алексеевич</t>
  </si>
  <si>
    <t>Зубаиров Гаджимурад Рустамович</t>
  </si>
  <si>
    <t>Игнатьев Никита Олегович</t>
  </si>
  <si>
    <t>Карабанов Дмитрий Иванович</t>
  </si>
  <si>
    <t>Клименко Кирилл Владимирович</t>
  </si>
  <si>
    <t>Куринной Дмитрий Сергеевич</t>
  </si>
  <si>
    <t>Лебедев Сергей Эдуардович</t>
  </si>
  <si>
    <t>Макаренко Иван Иванович</t>
  </si>
  <si>
    <t>Мальцев Виталий Алексеевич</t>
  </si>
  <si>
    <t>Москаленко Виталий Викторович</t>
  </si>
  <si>
    <t>Мустафин Ильдар Ильясович</t>
  </si>
  <si>
    <t>Невядомский Алексей Евгеньевич</t>
  </si>
  <si>
    <t>Павлов Артем Дмитриевич</t>
  </si>
  <si>
    <t>Панчишкин Роман Сергеевич</t>
  </si>
  <si>
    <t>Попов Кирилл Витальевич</t>
  </si>
  <si>
    <t>Путинцев Владимир Владимирович</t>
  </si>
  <si>
    <t>Сардак Артем Васильевич</t>
  </si>
  <si>
    <t>Сибгатуллин Дмитрий Айратович</t>
  </si>
  <si>
    <t>Стрельников Николай Витальевич</t>
  </si>
  <si>
    <t>Теценко Михаил Витальевич</t>
  </si>
  <si>
    <t>Усолкин Денис Николаевич</t>
  </si>
  <si>
    <t>Шевченко Богдан Петрович</t>
  </si>
  <si>
    <t>Андреев Андрей Анатольевич</t>
  </si>
  <si>
    <t>Базаров Николай Николаевич</t>
  </si>
  <si>
    <t>Варламов Александр Вадимович</t>
  </si>
  <si>
    <t>Васильев Алексей Игоревич</t>
  </si>
  <si>
    <t>Говоруха Андрей Валерьевич</t>
  </si>
  <si>
    <t>Гулин Дмитрий Витальевич</t>
  </si>
  <si>
    <t>Дергач Виктор Андреевич</t>
  </si>
  <si>
    <t>Еремеев Максим Олегович</t>
  </si>
  <si>
    <t>Жданов Павел Тимофеевич</t>
  </si>
  <si>
    <t>Качурин Вячеслав Вадимович</t>
  </si>
  <si>
    <t>Кикенин Василий Алексеевич</t>
  </si>
  <si>
    <t>Козулин Антон Викторович</t>
  </si>
  <si>
    <t>Крестьянкин Илья Дмитриевич</t>
  </si>
  <si>
    <t>Лим Александр Павлович</t>
  </si>
  <si>
    <t>Лим В Павлович</t>
  </si>
  <si>
    <t>Масалов Владимир Александрович</t>
  </si>
  <si>
    <t>Мещеряков Богдан Сергеевич</t>
  </si>
  <si>
    <t>Назаренко Дмитрий Олегович</t>
  </si>
  <si>
    <t>Настаев Расул Назирович</t>
  </si>
  <si>
    <t>Новоселов Дмитрий Александрович</t>
  </si>
  <si>
    <t>Пономаренко Денис Андреевич</t>
  </si>
  <si>
    <t>Рябко Даниил Игоревич</t>
  </si>
  <si>
    <t>Таранов Макисм Андреевич</t>
  </si>
  <si>
    <t>Цветков Александр Вадимович</t>
  </si>
  <si>
    <t>Шиляев Роман Станиславович</t>
  </si>
  <si>
    <t>Щекутьев Леонид Михайлович</t>
  </si>
  <si>
    <t>Аннин Павел Николаевич</t>
  </si>
  <si>
    <t>Бабий Роман Юрьевич</t>
  </si>
  <si>
    <t>Буланов Игорь Сергеевич</t>
  </si>
  <si>
    <t>Ведшев Сергей Викторович</t>
  </si>
  <si>
    <t>Водянов Андрей Андреевич</t>
  </si>
  <si>
    <t>Гончарук Алексей Игоревич</t>
  </si>
  <si>
    <t>Жежеря Денис Витальевич</t>
  </si>
  <si>
    <t>Желнин Роман Дмитриевич</t>
  </si>
  <si>
    <t>Логинов семен Андреевич</t>
  </si>
  <si>
    <t>Машляев Николай Игоревич</t>
  </si>
  <si>
    <t>Миндовский Александр Константинович</t>
  </si>
  <si>
    <t>Несмачный Александр Андреевич</t>
  </si>
  <si>
    <t>Петроченко Александр Михайлович</t>
  </si>
  <si>
    <t>Печенкин Алексей Евгеньевич</t>
  </si>
  <si>
    <t>Пометун Дмитрий Константинович</t>
  </si>
  <si>
    <t>Пяро Артем Витальевич</t>
  </si>
  <si>
    <t>Рысаев Илья Евгеньевич</t>
  </si>
  <si>
    <t>Сизов Дмитрий Андреевич</t>
  </si>
  <si>
    <t>Сусло Александр Андреевич</t>
  </si>
  <si>
    <t>Чернов Алексей Вячеславович</t>
  </si>
  <si>
    <t>Яндыганов Андрей Владимирович</t>
  </si>
  <si>
    <t>Абашин Андрей Александрович</t>
  </si>
  <si>
    <t>Акользин Иван Александрович</t>
  </si>
  <si>
    <t>Афанасьев Илья Андреевич</t>
  </si>
  <si>
    <t>Байрамов Расим Гусейбалаевич</t>
  </si>
  <si>
    <t>Бароев Станислав Викторович</t>
  </si>
  <si>
    <t>Бауков Евгений Олегович</t>
  </si>
  <si>
    <t>Виниченко Даниил Георгиевич</t>
  </si>
  <si>
    <t>Горелов Максим Сергеевич</t>
  </si>
  <si>
    <t>Гречко Николай Михайлович</t>
  </si>
  <si>
    <t>Григорьев Дмитрий Анатольевич</t>
  </si>
  <si>
    <t>Кобяков Георгий Андреевич</t>
  </si>
  <si>
    <t>Корнийчук Григорий Владимирович</t>
  </si>
  <si>
    <t>Кузьмин Владислав Евгеньевич</t>
  </si>
  <si>
    <t>Левин Алексей Валерьевич</t>
  </si>
  <si>
    <t xml:space="preserve">Павлов Иван Сергеевич </t>
  </si>
  <si>
    <t>Приходченко Иван Романович</t>
  </si>
  <si>
    <t>Саламов Рустам Русланович</t>
  </si>
  <si>
    <t>Самсонов Дмитрий Игоревич</t>
  </si>
  <si>
    <t>Сергеев Максим Альбертович</t>
  </si>
  <si>
    <t>Сильчев Артем Алксеевич</t>
  </si>
  <si>
    <t>Терземан Владислав Иванович</t>
  </si>
  <si>
    <t>Ахмедов Рамазан Жамалович</t>
  </si>
  <si>
    <t>Бакин Алексей Сергеевич</t>
  </si>
  <si>
    <t>Боровиков Антон Владимирович</t>
  </si>
  <si>
    <t>Вершинин Игорь Дмитриевич</t>
  </si>
  <si>
    <t>Воробьев Павел Алексеевич</t>
  </si>
  <si>
    <t>Галандин Матвей Витальевич</t>
  </si>
  <si>
    <t>Зайдуллин Азамат Рушанович</t>
  </si>
  <si>
    <t>Король Евгений Васильевич</t>
  </si>
  <si>
    <t>Кравченко Сергей Александрович</t>
  </si>
  <si>
    <t>Криволапов Андрей Андреевич</t>
  </si>
  <si>
    <t>Маликов Дмитрий Васильевич</t>
  </si>
  <si>
    <t>Минин Андрей Алексеевич</t>
  </si>
  <si>
    <t>Михеев Никита Юрьевич</t>
  </si>
  <si>
    <t>Мокин Антон Леонидович</t>
  </si>
  <si>
    <t>Полоротов Алексей Олегович</t>
  </si>
  <si>
    <t>Попов Никита Евгеньевич</t>
  </si>
  <si>
    <t>Пьянков Иван Игоревич</t>
  </si>
  <si>
    <t>Саттаров Ренат Рашидович</t>
  </si>
  <si>
    <t>Старинцев Иван Владимирович</t>
  </si>
  <si>
    <t>Шапиро Александр Борисович</t>
  </si>
  <si>
    <t>Шаульский Макисм Владимирович</t>
  </si>
  <si>
    <t>Юричев Алексей Иванович</t>
  </si>
  <si>
    <t>ЗБО</t>
  </si>
  <si>
    <t>Строевая подготовка</t>
  </si>
  <si>
    <t>Д-0402-1</t>
  </si>
  <si>
    <t>ОВУ</t>
  </si>
  <si>
    <t>Д-0401-1</t>
  </si>
  <si>
    <t>ан;4</t>
  </si>
  <si>
    <t>ан;3</t>
  </si>
  <si>
    <t>Огневая подготтовка</t>
  </si>
  <si>
    <t>Д-0503-1</t>
  </si>
  <si>
    <t>Д-2105-1</t>
  </si>
  <si>
    <t>Оптические системы передачи</t>
  </si>
  <si>
    <t>ан;5</t>
  </si>
  <si>
    <t>Цапугин А.В.</t>
  </si>
  <si>
    <t>ст.сержант</t>
  </si>
  <si>
    <t>Дедушев Лев Львович</t>
  </si>
  <si>
    <t>Жуков (Демедюк) Игорь Владимирович</t>
  </si>
  <si>
    <t>Нежданов В.И.</t>
  </si>
  <si>
    <t>зач</t>
  </si>
  <si>
    <t xml:space="preserve">в зимнем семестре  2017/2018 учебного года </t>
  </si>
  <si>
    <t>Сташко максим Александрович</t>
  </si>
  <si>
    <t>зачет</t>
  </si>
  <si>
    <t>Гавриляко В.Е.</t>
  </si>
  <si>
    <t>Д-4104-1</t>
  </si>
  <si>
    <t>Эксплуатационная практика</t>
  </si>
  <si>
    <t>12.12.</t>
  </si>
  <si>
    <t>ан;зач</t>
  </si>
  <si>
    <t>Эксплуатац.практика</t>
  </si>
  <si>
    <t>25.112</t>
  </si>
  <si>
    <t>ан;зачет</t>
  </si>
  <si>
    <t>Экзамен</t>
  </si>
  <si>
    <t>Д-2203-1</t>
  </si>
  <si>
    <t>Д-4102-1</t>
  </si>
  <si>
    <t>УПМВ</t>
  </si>
  <si>
    <t>Д-0403-1</t>
  </si>
  <si>
    <t>Д-3202-1</t>
  </si>
  <si>
    <t>ЗИССН</t>
  </si>
  <si>
    <t>Д-0104-1</t>
  </si>
  <si>
    <t>ОВПДО</t>
  </si>
  <si>
    <t>Д-2202-1</t>
  </si>
  <si>
    <t>СЦКШ</t>
  </si>
  <si>
    <t>СТСВ</t>
  </si>
  <si>
    <t>Д-2103-1</t>
  </si>
  <si>
    <t>Д-2102-1</t>
  </si>
  <si>
    <t>Алиева М.Р.</t>
  </si>
  <si>
    <t>Браун П.Г.</t>
  </si>
  <si>
    <t>Будаева Н.В.</t>
  </si>
  <si>
    <t>Бурова О.В.</t>
  </si>
  <si>
    <t>Воякина А.А.</t>
  </si>
  <si>
    <t>Долгая А.А.</t>
  </si>
  <si>
    <t>Егорейченко А.М.</t>
  </si>
  <si>
    <t>Зеленкевич В.В.</t>
  </si>
  <si>
    <t>Комлева И.А.</t>
  </si>
  <si>
    <t>Корниенко Е.А.</t>
  </si>
  <si>
    <t>Кревная А.И.</t>
  </si>
  <si>
    <t>Кривошей О.И.</t>
  </si>
  <si>
    <t>Кудряшова Е.А.</t>
  </si>
  <si>
    <t>Кузнецова Алекс.А.</t>
  </si>
  <si>
    <t>Кузнецова А.А.</t>
  </si>
  <si>
    <t>Мирова Т.В.</t>
  </si>
  <si>
    <t>Ромашко А.В.</t>
  </si>
  <si>
    <t>Тараскина А.Г.</t>
  </si>
  <si>
    <t>Турова А.В.</t>
  </si>
  <si>
    <t>Хабарова М.В.</t>
  </si>
  <si>
    <t>Шункова И.Ю.</t>
  </si>
  <si>
    <t>Щербакова Д.В.</t>
  </si>
  <si>
    <t>Федорова А.В.</t>
  </si>
  <si>
    <t>Акимова Л.А.</t>
  </si>
  <si>
    <t>Арнаут Е.Г.</t>
  </si>
  <si>
    <t>Барт И.И.</t>
  </si>
  <si>
    <t>Виноградова Е.А.</t>
  </si>
  <si>
    <t>Гладкова К.О.</t>
  </si>
  <si>
    <t>Глызина К.С.</t>
  </si>
  <si>
    <t>Климович С.Ю.</t>
  </si>
  <si>
    <t>Пичугина И.С.</t>
  </si>
  <si>
    <t>Сапрыгина Ю.Г.</t>
  </si>
  <si>
    <t>Сотникова А.Ю.</t>
  </si>
  <si>
    <t>Сычева К.А.</t>
  </si>
  <si>
    <t>Шеметова В.А.</t>
  </si>
  <si>
    <t>Шуранова В.А.</t>
  </si>
  <si>
    <t>Тищенко Л.М.</t>
  </si>
  <si>
    <t>Богданова Ю.Н.</t>
  </si>
  <si>
    <t>Дугина Е.А.</t>
  </si>
  <si>
    <t>Ирза А.Н.</t>
  </si>
  <si>
    <t>Кондратьева А.К.</t>
  </si>
  <si>
    <t>Ларионова И.Д.</t>
  </si>
  <si>
    <t>Мирзаханова М.Г.</t>
  </si>
  <si>
    <t>Певнева И.П.</t>
  </si>
  <si>
    <t>Шапкина иА.А.</t>
  </si>
  <si>
    <t>Щепанова К.А.</t>
  </si>
  <si>
    <t>Юшкова И.А.</t>
  </si>
  <si>
    <t>Губина Т.Ю.</t>
  </si>
  <si>
    <t>Далбаева М.А.</t>
  </si>
  <si>
    <t>Запалова А.С.</t>
  </si>
  <si>
    <t>Испалаева А.С.</t>
  </si>
  <si>
    <t>Калентьева Т.В.</t>
  </si>
  <si>
    <t>Кнейбель Д.Е.</t>
  </si>
  <si>
    <t>Кохановская Е.Ю.</t>
  </si>
  <si>
    <t>Кравченко И.Г.</t>
  </si>
  <si>
    <t>Кубрак З.А.</t>
  </si>
  <si>
    <t>Кузнецова Д.А.</t>
  </si>
  <si>
    <t>Лащенко Е.О.</t>
  </si>
  <si>
    <t>Макушенко А.А.</t>
  </si>
  <si>
    <t>Мамаджанова Ш.В.</t>
  </si>
  <si>
    <t>Мустафина Д.Р.</t>
  </si>
  <si>
    <t>Савченко А.С.</t>
  </si>
  <si>
    <t>Смык А.А.</t>
  </si>
  <si>
    <t>Спиридонова В.К.</t>
  </si>
  <si>
    <t>Чекунова О.Е.</t>
  </si>
  <si>
    <t>Черепнева Е.С.</t>
  </si>
  <si>
    <t>Шатлова В.С.</t>
  </si>
  <si>
    <t>Шевцова М.А.</t>
  </si>
  <si>
    <t>Великанова К.А.</t>
  </si>
  <si>
    <t>Гречкова К.А.</t>
  </si>
  <si>
    <t>Лебедева Н.Н.</t>
  </si>
  <si>
    <t>Миронова А.С.</t>
  </si>
  <si>
    <t>Обрезко А.С.</t>
  </si>
  <si>
    <t>Ракомина В.С.</t>
  </si>
  <si>
    <t>Самойловская В.В.</t>
  </si>
  <si>
    <t>Шишкова Д.А.</t>
  </si>
  <si>
    <t>Щичко Е.Ю.</t>
  </si>
  <si>
    <t>Д-4103-1</t>
  </si>
  <si>
    <t>Орг. и обеспеч. ФПС            в ВС РФ</t>
  </si>
  <si>
    <t>Алексеенко Н.С.</t>
  </si>
  <si>
    <t>Андриенко Е.А.</t>
  </si>
  <si>
    <t>Бабак В.В.</t>
  </si>
  <si>
    <t>Баловнева К.С.</t>
  </si>
  <si>
    <t>Баранова Ю.В.</t>
  </si>
  <si>
    <t>Вольская А.Ю</t>
  </si>
  <si>
    <t>Жданова И.М.</t>
  </si>
  <si>
    <t>Канцерова С.М.</t>
  </si>
  <si>
    <t>Касаткина К.А.</t>
  </si>
  <si>
    <t>Коровина М.П.</t>
  </si>
  <si>
    <t>Кремлева А.И.</t>
  </si>
  <si>
    <t>Лебедева Е.Д.</t>
  </si>
  <si>
    <t>Мазикина А.В.</t>
  </si>
  <si>
    <t>Мартос О.В.</t>
  </si>
  <si>
    <t>Пеганова А.К.</t>
  </si>
  <si>
    <t>Рахимова К.А.</t>
  </si>
  <si>
    <t>Ромашкина Е.А.</t>
  </si>
  <si>
    <t>Сатимова А.Ш.</t>
  </si>
  <si>
    <t>Федяева Е.А.</t>
  </si>
  <si>
    <t>Фоменко С.О.</t>
  </si>
  <si>
    <t>Хохлачева Е.А.</t>
  </si>
  <si>
    <t>Целуйко К.О.</t>
  </si>
  <si>
    <t>Цуркина С.В.</t>
  </si>
  <si>
    <t>Шакирзянова А.И.</t>
  </si>
  <si>
    <t>Широбокова А.П.</t>
  </si>
  <si>
    <t>Гаврилова А.Н.</t>
  </si>
  <si>
    <t>Говорова В.В.</t>
  </si>
  <si>
    <t>Горбач И.А.</t>
  </si>
  <si>
    <t>Дюкарева А.В.</t>
  </si>
  <si>
    <t>Иванова Н.А.</t>
  </si>
  <si>
    <t>Кийко Е.С.</t>
  </si>
  <si>
    <t>Ким Е.С.</t>
  </si>
  <si>
    <t>Перегеря Е.С.</t>
  </si>
  <si>
    <t>Суходолова Д.А.</t>
  </si>
  <si>
    <t>Черницкая Ю.В.</t>
  </si>
  <si>
    <t>Бакмаева К.Р.</t>
  </si>
  <si>
    <t>Бородина К.А.</t>
  </si>
  <si>
    <t>Бородина М.А.</t>
  </si>
  <si>
    <t>Быстрова А.О.</t>
  </si>
  <si>
    <t>Григорьева А.В.</t>
  </si>
  <si>
    <t>Жбанова В.В.</t>
  </si>
  <si>
    <t>Корепанова Е.А.</t>
  </si>
  <si>
    <t>Красильникова А.С.</t>
  </si>
  <si>
    <t>Любовцова Д.А.</t>
  </si>
  <si>
    <t>Матвеева В.А.</t>
  </si>
  <si>
    <t>Минеева Е.В.</t>
  </si>
  <si>
    <t>Минеева Н.В.</t>
  </si>
  <si>
    <t>Палилова Е.И.</t>
  </si>
  <si>
    <t>Плотникова А.Ю.</t>
  </si>
  <si>
    <t>Полищук Д.А.</t>
  </si>
  <si>
    <t>Прояева А.Е.</t>
  </si>
  <si>
    <t>Самарская В.Э.</t>
  </si>
  <si>
    <t>Сергеева А.С.</t>
  </si>
  <si>
    <t>Стуканова С.А.</t>
  </si>
  <si>
    <t>Утяшева А.А.</t>
  </si>
  <si>
    <t>Харченко П.Е.</t>
  </si>
  <si>
    <t>Чакина А.А.</t>
  </si>
  <si>
    <t>АФУ воен.ср и          компл. в р.связи</t>
  </si>
  <si>
    <t>Физическая            культура</t>
  </si>
  <si>
    <t>Сети связи и          системы коммутации</t>
  </si>
  <si>
    <t>АФУ воен.ср и компл.                в р.связи</t>
  </si>
  <si>
    <t>Менеджмент</t>
  </si>
  <si>
    <t>Карабановская А.Е.</t>
  </si>
  <si>
    <t>Самойлова Д.М.</t>
  </si>
  <si>
    <t>Трапезникова Т.П.</t>
  </si>
  <si>
    <t>Д-2204-1</t>
  </si>
  <si>
    <t>СЦКИШ</t>
  </si>
  <si>
    <t>Д- 3202-1</t>
  </si>
  <si>
    <t xml:space="preserve">Менеджмент </t>
  </si>
  <si>
    <t>Физическая               подготовка</t>
  </si>
  <si>
    <t xml:space="preserve">Строевая                     подготовка </t>
  </si>
  <si>
    <t xml:space="preserve">Физическая                                       подготовка </t>
  </si>
  <si>
    <t>Физическая                                          подготовка</t>
  </si>
  <si>
    <t>Физическая                          подготовка</t>
  </si>
  <si>
    <t>Физическая             подготовка</t>
  </si>
  <si>
    <t xml:space="preserve">Физическая          подготовка </t>
  </si>
  <si>
    <t>Физическая          подготовка</t>
  </si>
  <si>
    <t xml:space="preserve">зачет </t>
  </si>
  <si>
    <t>2;3</t>
  </si>
  <si>
    <t>2;ан</t>
  </si>
  <si>
    <t>2;4</t>
  </si>
  <si>
    <t>23 курс девушки</t>
  </si>
  <si>
    <t>24 курс девушки</t>
  </si>
  <si>
    <t>25 курс девушки</t>
  </si>
  <si>
    <t>26 курс девушки</t>
  </si>
  <si>
    <t xml:space="preserve">ан;зач </t>
  </si>
  <si>
    <t>Экз.</t>
  </si>
  <si>
    <t>Тимофеева К.И.</t>
  </si>
  <si>
    <t>Зач.Б.</t>
  </si>
  <si>
    <t>РРиССПСН</t>
  </si>
  <si>
    <t>Охремчук Алекс.А.</t>
  </si>
  <si>
    <t xml:space="preserve">ВТиИТ </t>
  </si>
  <si>
    <t>АСП</t>
  </si>
  <si>
    <t>ЦСП</t>
  </si>
  <si>
    <t>Организация и обеспнчение ФПС</t>
  </si>
  <si>
    <t>2;2;3</t>
  </si>
  <si>
    <t>Аналоговые системы передачи</t>
  </si>
  <si>
    <t>ан;2;3</t>
  </si>
  <si>
    <t>Нестеров Виталий Александрович</t>
  </si>
  <si>
    <t xml:space="preserve">2;2;3 </t>
  </si>
  <si>
    <t>н;зачет</t>
  </si>
  <si>
    <t xml:space="preserve">ан;2;3 </t>
  </si>
  <si>
    <t>Гладков А.Г.</t>
  </si>
  <si>
    <t>Д- 4201-1</t>
  </si>
  <si>
    <t>2;ан;3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</si>
</sst>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 mmm\ yy"/>
    <numFmt numFmtId="165" formatCode="d\ mmm"/>
  </numFmts>
  <fonts count="65" x14ac:knownFonts="1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indexed="12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0.5"/>
      <color indexed="17"/>
      <name val="Times New Roman"/>
      <family val="1"/>
      <charset val="204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b/>
      <sz val="10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  <charset val="204"/>
    </font>
    <font>
      <b/>
      <sz val="10"/>
      <color indexed="10"/>
      <name val="Times New Roman"/>
      <family val="1"/>
    </font>
    <font>
      <b/>
      <sz val="10"/>
      <color indexed="17"/>
      <name val="Times New Roman"/>
      <family val="1"/>
    </font>
    <font>
      <b/>
      <sz val="10"/>
      <color indexed="12"/>
      <name val="Times New Roman"/>
      <family val="1"/>
    </font>
    <font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sz val="10"/>
      <color indexed="17"/>
      <name val="Times New Roman"/>
      <family val="1"/>
    </font>
    <font>
      <i/>
      <sz val="10"/>
      <color indexed="17"/>
      <name val="Times New Roman"/>
      <family val="1"/>
    </font>
    <font>
      <sz val="10"/>
      <color indexed="12"/>
      <name val="Times New Roman"/>
      <family val="1"/>
    </font>
    <font>
      <i/>
      <sz val="10"/>
      <color indexed="12"/>
      <name val="Times New Roman"/>
      <family val="1"/>
    </font>
    <font>
      <b/>
      <i/>
      <sz val="10"/>
      <color indexed="81"/>
      <name val="Tahoma"/>
      <family val="2"/>
      <charset val="204"/>
    </font>
    <font>
      <sz val="8"/>
      <name val="Times New Roman"/>
      <family val="1"/>
    </font>
    <font>
      <b/>
      <sz val="26"/>
      <name val="Times New Roman"/>
      <family val="1"/>
    </font>
    <font>
      <sz val="14"/>
      <name val="Arial Cyr"/>
      <family val="2"/>
      <charset val="204"/>
    </font>
    <font>
      <sz val="8"/>
      <name val="Arial Cyr"/>
      <charset val="204"/>
    </font>
    <font>
      <b/>
      <i/>
      <sz val="12"/>
      <name val="Times New Roman"/>
      <family val="1"/>
    </font>
    <font>
      <b/>
      <i/>
      <sz val="12"/>
      <color indexed="8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0"/>
      <name val="Times New Roman"/>
      <family val="1"/>
      <charset val="204"/>
    </font>
    <font>
      <i/>
      <sz val="10"/>
      <name val="Times New Roman"/>
      <family val="1"/>
    </font>
    <font>
      <b/>
      <sz val="10"/>
      <color indexed="10"/>
      <name val="Times New Roman"/>
      <family val="1"/>
      <charset val="204"/>
    </font>
    <font>
      <b/>
      <sz val="10"/>
      <color indexed="17"/>
      <name val="Times New Roman"/>
      <family val="1"/>
      <charset val="204"/>
    </font>
    <font>
      <i/>
      <sz val="10"/>
      <color rgb="FFFF0000"/>
      <name val="Times New Roman"/>
      <family val="1"/>
    </font>
    <font>
      <sz val="10"/>
      <name val="Arial Cyr"/>
      <family val="2"/>
      <charset val="204"/>
    </font>
    <font>
      <b/>
      <i/>
      <sz val="10"/>
      <color indexed="8"/>
      <name val="Times New Roman"/>
      <family val="1"/>
    </font>
    <font>
      <i/>
      <sz val="10"/>
      <color indexed="10"/>
      <name val="Times New Roman"/>
      <family val="1"/>
      <charset val="204"/>
    </font>
    <font>
      <i/>
      <sz val="10"/>
      <color indexed="17"/>
      <name val="Times New Roman"/>
      <family val="1"/>
      <charset val="204"/>
    </font>
    <font>
      <i/>
      <sz val="10"/>
      <color indexed="12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Arial Cyr"/>
      <charset val="204"/>
    </font>
    <font>
      <sz val="14"/>
      <name val="Times New Roman"/>
      <family val="1"/>
      <charset val="204"/>
    </font>
    <font>
      <b/>
      <sz val="36"/>
      <name val="Times New Roman"/>
      <family val="1"/>
    </font>
    <font>
      <sz val="12"/>
      <color rgb="FF000000"/>
      <name val="Times New Roman"/>
      <family val="1"/>
      <charset val="204"/>
    </font>
    <font>
      <b/>
      <sz val="14"/>
      <name val="Times New Roman"/>
      <family val="1"/>
    </font>
    <font>
      <sz val="14"/>
      <name val="Times New Roman"/>
      <family val="1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color theme="1"/>
      <name val="Times New Roman"/>
      <family val="1"/>
    </font>
    <font>
      <sz val="14"/>
      <color rgb="FF000000"/>
      <name val="Times New Roman"/>
      <family val="1"/>
      <charset val="204"/>
    </font>
    <font>
      <b/>
      <sz val="28"/>
      <name val="Times New Roman"/>
      <family val="1"/>
      <charset val="204"/>
    </font>
    <font>
      <sz val="11"/>
      <name val="Times New Roman"/>
      <family val="1"/>
    </font>
    <font>
      <b/>
      <sz val="10"/>
      <name val="Arial Cyr"/>
      <charset val="204"/>
    </font>
    <font>
      <b/>
      <sz val="14"/>
      <name val="Arial Cyr"/>
      <charset val="204"/>
    </font>
    <font>
      <sz val="10"/>
      <color indexed="8"/>
      <name val="Arial"/>
      <family val="2"/>
      <charset val="204"/>
    </font>
    <font>
      <sz val="12"/>
      <color indexed="8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0"/>
      <color theme="1"/>
      <name val="Arial Cyr"/>
      <charset val="204"/>
    </font>
    <font>
      <sz val="16"/>
      <name val="Arial Cyr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0" fontId="60" fillId="0" borderId="0"/>
  </cellStyleXfs>
  <cellXfs count="768">
    <xf numFmtId="0" fontId="0" fillId="0" borderId="0" xfId="0"/>
    <xf numFmtId="0" fontId="5" fillId="0" borderId="0" xfId="0" applyFont="1" applyFill="1" applyProtection="1">
      <protection hidden="1"/>
    </xf>
    <xf numFmtId="1" fontId="6" fillId="0" borderId="0" xfId="0" applyNumberFormat="1" applyFont="1" applyFill="1" applyProtection="1">
      <protection locked="0" hidden="1"/>
    </xf>
    <xf numFmtId="164" fontId="7" fillId="0" borderId="0" xfId="0" applyNumberFormat="1" applyFont="1" applyFill="1" applyAlignment="1" applyProtection="1">
      <alignment horizontal="center"/>
      <protection locked="0" hidden="1"/>
    </xf>
    <xf numFmtId="0" fontId="6" fillId="0" borderId="0" xfId="0" applyFont="1" applyFill="1" applyProtection="1">
      <protection locked="0" hidden="1"/>
    </xf>
    <xf numFmtId="0" fontId="6" fillId="2" borderId="0" xfId="0" applyFont="1" applyFill="1" applyProtection="1">
      <protection locked="0" hidden="1"/>
    </xf>
    <xf numFmtId="0" fontId="10" fillId="2" borderId="0" xfId="0" applyFont="1" applyFill="1" applyAlignment="1" applyProtection="1">
      <alignment horizontal="left"/>
      <protection locked="0" hidden="1"/>
    </xf>
    <xf numFmtId="0" fontId="6" fillId="2" borderId="0" xfId="0" applyFont="1" applyFill="1" applyProtection="1">
      <protection hidden="1"/>
    </xf>
    <xf numFmtId="0" fontId="6" fillId="2" borderId="0" xfId="0" applyFont="1" applyFill="1" applyAlignment="1" applyProtection="1">
      <alignment horizontal="center"/>
      <protection hidden="1"/>
    </xf>
    <xf numFmtId="0" fontId="0" fillId="2" borderId="0" xfId="0" applyFill="1" applyProtection="1">
      <protection hidden="1"/>
    </xf>
    <xf numFmtId="0" fontId="0" fillId="2" borderId="0" xfId="0" applyFill="1" applyAlignment="1" applyProtection="1">
      <protection hidden="1"/>
    </xf>
    <xf numFmtId="0" fontId="0" fillId="2" borderId="0" xfId="0" applyFill="1" applyBorder="1" applyProtection="1">
      <protection hidden="1"/>
    </xf>
    <xf numFmtId="0" fontId="0" fillId="2" borderId="0" xfId="0" applyFill="1" applyBorder="1" applyAlignment="1" applyProtection="1">
      <protection hidden="1"/>
    </xf>
    <xf numFmtId="0" fontId="0" fillId="0" borderId="0" xfId="0" applyFill="1" applyProtection="1">
      <protection hidden="1"/>
    </xf>
    <xf numFmtId="0" fontId="0" fillId="2" borderId="1" xfId="0" applyFill="1" applyBorder="1" applyProtection="1">
      <protection hidden="1"/>
    </xf>
    <xf numFmtId="0" fontId="12" fillId="2" borderId="2" xfId="0" applyFont="1" applyFill="1" applyBorder="1" applyAlignment="1" applyProtection="1">
      <alignment horizontal="center" textRotation="90"/>
      <protection hidden="1"/>
    </xf>
    <xf numFmtId="9" fontId="0" fillId="2" borderId="5" xfId="0" applyNumberFormat="1" applyFill="1" applyBorder="1" applyProtection="1"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1" fontId="0" fillId="2" borderId="0" xfId="0" applyNumberFormat="1" applyFill="1" applyBorder="1" applyProtection="1">
      <protection hidden="1"/>
    </xf>
    <xf numFmtId="1" fontId="0" fillId="2" borderId="0" xfId="0" applyNumberFormat="1" applyFill="1" applyBorder="1" applyAlignment="1" applyProtection="1">
      <protection hidden="1"/>
    </xf>
    <xf numFmtId="1" fontId="0" fillId="2" borderId="0" xfId="0" applyNumberFormat="1" applyFill="1" applyProtection="1">
      <protection hidden="1"/>
    </xf>
    <xf numFmtId="1" fontId="0" fillId="0" borderId="0" xfId="0" applyNumberFormat="1" applyFill="1" applyProtection="1">
      <protection hidden="1"/>
    </xf>
    <xf numFmtId="0" fontId="5" fillId="2" borderId="4" xfId="0" applyFont="1" applyFill="1" applyBorder="1" applyAlignment="1" applyProtection="1">
      <alignment horizontal="center" vertical="center"/>
      <protection locked="0"/>
    </xf>
    <xf numFmtId="0" fontId="5" fillId="2" borderId="4" xfId="0" applyFont="1" applyFill="1" applyBorder="1" applyAlignment="1" applyProtection="1">
      <alignment horizontal="center"/>
      <protection locked="0"/>
    </xf>
    <xf numFmtId="9" fontId="0" fillId="0" borderId="5" xfId="0" applyNumberFormat="1" applyFill="1" applyBorder="1" applyProtection="1">
      <protection hidden="1"/>
    </xf>
    <xf numFmtId="0" fontId="5" fillId="0" borderId="6" xfId="0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hidden="1"/>
    </xf>
    <xf numFmtId="1" fontId="0" fillId="0" borderId="0" xfId="0" applyNumberFormat="1" applyFill="1" applyBorder="1" applyProtection="1">
      <protection hidden="1"/>
    </xf>
    <xf numFmtId="1" fontId="0" fillId="0" borderId="0" xfId="0" applyNumberFormat="1" applyFill="1" applyBorder="1" applyAlignment="1" applyProtection="1">
      <protection hidden="1"/>
    </xf>
    <xf numFmtId="0" fontId="0" fillId="0" borderId="0" xfId="0" applyFill="1" applyBorder="1" applyProtection="1">
      <protection hidden="1"/>
    </xf>
    <xf numFmtId="9" fontId="0" fillId="2" borderId="7" xfId="0" applyNumberFormat="1" applyFill="1" applyBorder="1" applyProtection="1">
      <protection hidden="1"/>
    </xf>
    <xf numFmtId="9" fontId="0" fillId="2" borderId="9" xfId="0" applyNumberForma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hidden="1"/>
    </xf>
    <xf numFmtId="2" fontId="5" fillId="2" borderId="3" xfId="0" applyNumberFormat="1" applyFont="1" applyFill="1" applyBorder="1" applyAlignment="1" applyProtection="1">
      <alignment horizontal="center" vertic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9" fontId="19" fillId="2" borderId="11" xfId="0" applyNumberFormat="1" applyFont="1" applyFill="1" applyBorder="1" applyProtection="1">
      <protection hidden="1"/>
    </xf>
    <xf numFmtId="0" fontId="19" fillId="2" borderId="0" xfId="0" applyFont="1" applyFill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hidden="1"/>
    </xf>
    <xf numFmtId="0" fontId="16" fillId="2" borderId="3" xfId="0" applyFont="1" applyFill="1" applyBorder="1" applyAlignment="1" applyProtection="1">
      <alignment horizontal="center" vertical="center"/>
      <protection hidden="1"/>
    </xf>
    <xf numFmtId="1" fontId="19" fillId="2" borderId="0" xfId="0" applyNumberFormat="1" applyFont="1" applyFill="1" applyBorder="1" applyProtection="1">
      <protection hidden="1"/>
    </xf>
    <xf numFmtId="1" fontId="19" fillId="2" borderId="0" xfId="0" applyNumberFormat="1" applyFont="1" applyFill="1" applyBorder="1" applyAlignment="1" applyProtection="1">
      <protection hidden="1"/>
    </xf>
    <xf numFmtId="0" fontId="19" fillId="2" borderId="0" xfId="0" applyFont="1" applyFill="1" applyBorder="1" applyProtection="1">
      <protection hidden="1"/>
    </xf>
    <xf numFmtId="0" fontId="19" fillId="0" borderId="0" xfId="0" applyFont="1" applyFill="1" applyProtection="1">
      <protection hidden="1"/>
    </xf>
    <xf numFmtId="0" fontId="17" fillId="2" borderId="4" xfId="0" applyFont="1" applyFill="1" applyBorder="1" applyAlignment="1" applyProtection="1">
      <alignment horizontal="center" vertical="center"/>
      <protection hidden="1"/>
    </xf>
    <xf numFmtId="0" fontId="17" fillId="2" borderId="11" xfId="0" applyFont="1" applyFill="1" applyBorder="1" applyAlignment="1" applyProtection="1">
      <alignment horizontal="center" vertical="center"/>
      <protection hidden="1"/>
    </xf>
    <xf numFmtId="0" fontId="17" fillId="2" borderId="3" xfId="0" applyFont="1" applyFill="1" applyBorder="1" applyAlignment="1" applyProtection="1">
      <alignment horizontal="center" vertical="center"/>
      <protection hidden="1"/>
    </xf>
    <xf numFmtId="1" fontId="21" fillId="2" borderId="0" xfId="0" applyNumberFormat="1" applyFont="1" applyFill="1" applyBorder="1" applyProtection="1">
      <protection hidden="1"/>
    </xf>
    <xf numFmtId="1" fontId="21" fillId="2" borderId="0" xfId="0" applyNumberFormat="1" applyFont="1" applyFill="1" applyBorder="1" applyAlignment="1" applyProtection="1">
      <protection hidden="1"/>
    </xf>
    <xf numFmtId="0" fontId="21" fillId="2" borderId="0" xfId="0" applyFont="1" applyFill="1" applyBorder="1" applyProtection="1">
      <protection hidden="1"/>
    </xf>
    <xf numFmtId="0" fontId="21" fillId="2" borderId="0" xfId="0" applyFont="1" applyFill="1" applyProtection="1">
      <protection hidden="1"/>
    </xf>
    <xf numFmtId="0" fontId="21" fillId="0" borderId="0" xfId="0" applyFont="1" applyFill="1" applyProtection="1">
      <protection hidden="1"/>
    </xf>
    <xf numFmtId="0" fontId="18" fillId="2" borderId="4" xfId="0" applyFont="1" applyFill="1" applyBorder="1" applyAlignment="1" applyProtection="1">
      <alignment horizontal="center" vertical="center"/>
      <protection hidden="1"/>
    </xf>
    <xf numFmtId="0" fontId="18" fillId="2" borderId="11" xfId="0" applyFont="1" applyFill="1" applyBorder="1" applyAlignment="1" applyProtection="1">
      <alignment horizontal="center" vertical="center"/>
      <protection hidden="1"/>
    </xf>
    <xf numFmtId="0" fontId="18" fillId="2" borderId="3" xfId="0" applyFont="1" applyFill="1" applyBorder="1" applyAlignment="1" applyProtection="1">
      <alignment horizontal="center" vertical="center"/>
      <protection hidden="1"/>
    </xf>
    <xf numFmtId="1" fontId="23" fillId="2" borderId="0" xfId="0" applyNumberFormat="1" applyFont="1" applyFill="1" applyBorder="1" applyProtection="1">
      <protection hidden="1"/>
    </xf>
    <xf numFmtId="1" fontId="23" fillId="2" borderId="0" xfId="0" applyNumberFormat="1" applyFont="1" applyFill="1" applyBorder="1" applyAlignment="1" applyProtection="1">
      <protection hidden="1"/>
    </xf>
    <xf numFmtId="0" fontId="23" fillId="2" borderId="0" xfId="0" applyFont="1" applyFill="1" applyBorder="1" applyProtection="1">
      <protection hidden="1"/>
    </xf>
    <xf numFmtId="0" fontId="23" fillId="2" borderId="0" xfId="0" applyFont="1" applyFill="1" applyProtection="1">
      <protection hidden="1"/>
    </xf>
    <xf numFmtId="0" fontId="23" fillId="0" borderId="0" xfId="0" applyFont="1" applyFill="1" applyProtection="1">
      <protection hidden="1"/>
    </xf>
    <xf numFmtId="0" fontId="5" fillId="2" borderId="12" xfId="0" applyFont="1" applyFill="1" applyBorder="1" applyAlignment="1" applyProtection="1">
      <alignment horizontal="center" vertical="center"/>
      <protection hidden="1"/>
    </xf>
    <xf numFmtId="0" fontId="5" fillId="2" borderId="11" xfId="0" applyFont="1" applyFill="1" applyBorder="1" applyAlignment="1" applyProtection="1">
      <alignment horizontal="center" vertical="center"/>
      <protection hidden="1"/>
    </xf>
    <xf numFmtId="0" fontId="8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Protection="1">
      <protection locked="0" hidden="1"/>
    </xf>
    <xf numFmtId="0" fontId="9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Alignment="1" applyProtection="1">
      <alignment horizontal="left"/>
      <protection locked="0" hidden="1"/>
    </xf>
    <xf numFmtId="0" fontId="10" fillId="2" borderId="0" xfId="0" applyFont="1" applyFill="1" applyBorder="1" applyAlignment="1" applyProtection="1">
      <alignment horizontal="left"/>
      <protection locked="0" hidden="1"/>
    </xf>
    <xf numFmtId="16" fontId="11" fillId="2" borderId="4" xfId="0" applyNumberFormat="1" applyFont="1" applyFill="1" applyBorder="1" applyAlignment="1" applyProtection="1">
      <alignment horizontal="center" wrapText="1"/>
      <protection locked="0" hidden="1"/>
    </xf>
    <xf numFmtId="0" fontId="4" fillId="2" borderId="0" xfId="0" applyFont="1" applyFill="1" applyProtection="1">
      <protection hidden="1"/>
    </xf>
    <xf numFmtId="0" fontId="4" fillId="2" borderId="14" xfId="0" applyFont="1" applyFill="1" applyBorder="1" applyAlignment="1" applyProtection="1">
      <alignment horizontal="center" textRotation="90" wrapText="1"/>
      <protection hidden="1"/>
    </xf>
    <xf numFmtId="0" fontId="4" fillId="2" borderId="0" xfId="0" applyFont="1" applyFill="1" applyAlignment="1" applyProtection="1">
      <protection hidden="1"/>
    </xf>
    <xf numFmtId="0" fontId="4" fillId="2" borderId="0" xfId="0" applyFont="1" applyFill="1" applyAlignment="1" applyProtection="1">
      <alignment textRotation="90" wrapText="1"/>
      <protection hidden="1"/>
    </xf>
    <xf numFmtId="0" fontId="4" fillId="2" borderId="0" xfId="0" applyFont="1" applyFill="1" applyBorder="1" applyAlignment="1" applyProtection="1">
      <protection hidden="1"/>
    </xf>
    <xf numFmtId="0" fontId="4" fillId="2" borderId="0" xfId="0" applyFont="1" applyFill="1" applyBorder="1" applyProtection="1">
      <protection hidden="1"/>
    </xf>
    <xf numFmtId="0" fontId="4" fillId="0" borderId="0" xfId="0" applyFont="1" applyFill="1" applyProtection="1">
      <protection hidden="1"/>
    </xf>
    <xf numFmtId="0" fontId="4" fillId="2" borderId="2" xfId="0" applyFont="1" applyFill="1" applyBorder="1" applyAlignment="1" applyProtection="1">
      <alignment horizontal="center" textRotation="90" wrapText="1"/>
      <protection hidden="1"/>
    </xf>
    <xf numFmtId="9" fontId="0" fillId="2" borderId="15" xfId="0" applyNumberFormat="1" applyFill="1" applyBorder="1" applyProtection="1">
      <protection hidden="1"/>
    </xf>
    <xf numFmtId="0" fontId="28" fillId="0" borderId="0" xfId="1" applyFont="1" applyFill="1"/>
    <xf numFmtId="0" fontId="28" fillId="0" borderId="0" xfId="1" applyFont="1" applyFill="1" applyAlignment="1">
      <alignment horizontal="centerContinuous"/>
    </xf>
    <xf numFmtId="0" fontId="28" fillId="0" borderId="0" xfId="0" applyFont="1" applyFill="1"/>
    <xf numFmtId="0" fontId="14" fillId="0" borderId="4" xfId="0" applyFont="1" applyBorder="1" applyAlignment="1">
      <alignment horizontal="left" vertical="center" wrapText="1"/>
    </xf>
    <xf numFmtId="0" fontId="14" fillId="0" borderId="4" xfId="0" applyFont="1" applyFill="1" applyBorder="1" applyAlignment="1" applyProtection="1">
      <alignment horizontal="left" vertical="center"/>
      <protection hidden="1"/>
    </xf>
    <xf numFmtId="0" fontId="15" fillId="0" borderId="4" xfId="0" applyFont="1" applyFill="1" applyBorder="1" applyProtection="1">
      <protection hidden="1"/>
    </xf>
    <xf numFmtId="0" fontId="14" fillId="0" borderId="4" xfId="0" applyFont="1" applyFill="1" applyBorder="1" applyAlignment="1">
      <alignment horizontal="left" vertical="center" wrapText="1"/>
    </xf>
    <xf numFmtId="0" fontId="23" fillId="0" borderId="4" xfId="0" applyFont="1" applyFill="1" applyBorder="1" applyProtection="1">
      <protection hidden="1"/>
    </xf>
    <xf numFmtId="0" fontId="30" fillId="0" borderId="4" xfId="2" applyFont="1" applyBorder="1" applyAlignment="1">
      <alignment horizontal="left" vertical="center"/>
    </xf>
    <xf numFmtId="0" fontId="30" fillId="0" borderId="4" xfId="0" applyFont="1" applyBorder="1" applyAlignment="1">
      <alignment horizontal="left" vertical="center" wrapText="1"/>
    </xf>
    <xf numFmtId="0" fontId="31" fillId="0" borderId="4" xfId="0" applyFont="1" applyFill="1" applyBorder="1" applyAlignment="1">
      <alignment horizontal="left" vertical="center" wrapText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/>
    </xf>
    <xf numFmtId="1" fontId="1" fillId="2" borderId="4" xfId="0" applyNumberFormat="1" applyFont="1" applyFill="1" applyBorder="1" applyAlignment="1" applyProtection="1">
      <alignment horizontal="center"/>
      <protection hidden="1"/>
    </xf>
    <xf numFmtId="1" fontId="1" fillId="0" borderId="4" xfId="0" applyNumberFormat="1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 vertical="center"/>
      <protection locked="0"/>
    </xf>
    <xf numFmtId="0" fontId="37" fillId="2" borderId="4" xfId="0" applyFont="1" applyFill="1" applyBorder="1" applyAlignment="1" applyProtection="1">
      <alignment horizontal="center"/>
      <protection locked="0"/>
    </xf>
    <xf numFmtId="0" fontId="38" fillId="2" borderId="4" xfId="0" applyFont="1" applyFill="1" applyBorder="1" applyAlignment="1" applyProtection="1">
      <alignment horizontal="center" vertical="center"/>
      <protection locked="0"/>
    </xf>
    <xf numFmtId="0" fontId="38" fillId="2" borderId="4" xfId="0" applyFont="1" applyFill="1" applyBorder="1" applyAlignment="1" applyProtection="1">
      <alignment horizontal="center"/>
      <protection locked="0"/>
    </xf>
    <xf numFmtId="0" fontId="34" fillId="2" borderId="4" xfId="0" applyFont="1" applyFill="1" applyBorder="1" applyAlignment="1" applyProtection="1">
      <alignment horizontal="center" vertical="center"/>
      <protection locked="0"/>
    </xf>
    <xf numFmtId="0" fontId="34" fillId="2" borderId="4" xfId="0" applyFont="1" applyFill="1" applyBorder="1" applyAlignment="1" applyProtection="1">
      <alignment horizontal="center"/>
      <protection locked="0"/>
    </xf>
    <xf numFmtId="9" fontId="0" fillId="2" borderId="14" xfId="0" applyNumberForma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locked="0"/>
    </xf>
    <xf numFmtId="0" fontId="16" fillId="2" borderId="4" xfId="0" applyFont="1" applyFill="1" applyBorder="1" applyAlignment="1" applyProtection="1">
      <alignment horizontal="center"/>
      <protection locked="0"/>
    </xf>
    <xf numFmtId="0" fontId="17" fillId="2" borderId="4" xfId="0" applyFont="1" applyFill="1" applyBorder="1" applyAlignment="1" applyProtection="1">
      <alignment horizontal="center" vertical="center"/>
      <protection locked="0"/>
    </xf>
    <xf numFmtId="0" fontId="17" fillId="2" borderId="4" xfId="0" applyFont="1" applyFill="1" applyBorder="1" applyAlignment="1" applyProtection="1">
      <alignment horizontal="center"/>
      <protection locked="0"/>
    </xf>
    <xf numFmtId="0" fontId="18" fillId="2" borderId="4" xfId="0" applyFont="1" applyFill="1" applyBorder="1" applyAlignment="1" applyProtection="1">
      <alignment horizontal="center" vertical="center"/>
      <protection locked="0"/>
    </xf>
    <xf numFmtId="0" fontId="18" fillId="2" borderId="4" xfId="0" applyFont="1" applyFill="1" applyBorder="1" applyAlignment="1" applyProtection="1">
      <alignment horizontal="center"/>
      <protection locked="0"/>
    </xf>
    <xf numFmtId="0" fontId="0" fillId="0" borderId="4" xfId="0" applyBorder="1"/>
    <xf numFmtId="0" fontId="13" fillId="0" borderId="4" xfId="0" applyFont="1" applyFill="1" applyBorder="1" applyProtection="1">
      <protection hidden="1"/>
    </xf>
    <xf numFmtId="0" fontId="14" fillId="0" borderId="4" xfId="0" applyFont="1" applyFill="1" applyBorder="1" applyProtection="1">
      <protection hidden="1"/>
    </xf>
    <xf numFmtId="1" fontId="5" fillId="0" borderId="0" xfId="0" applyNumberFormat="1" applyFont="1" applyFill="1" applyProtection="1">
      <protection locked="0" hidden="1"/>
    </xf>
    <xf numFmtId="164" fontId="2" fillId="0" borderId="0" xfId="0" applyNumberFormat="1" applyFont="1" applyFill="1" applyAlignment="1" applyProtection="1">
      <alignment horizontal="center"/>
      <protection locked="0" hidden="1"/>
    </xf>
    <xf numFmtId="0" fontId="5" fillId="0" borderId="0" xfId="0" applyFont="1" applyFill="1" applyProtection="1">
      <protection locked="0" hidden="1"/>
    </xf>
    <xf numFmtId="0" fontId="34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Protection="1">
      <protection locked="0" hidden="1"/>
    </xf>
    <xf numFmtId="0" fontId="37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Alignment="1" applyProtection="1">
      <alignment horizontal="left"/>
      <protection locked="0" hidden="1"/>
    </xf>
    <xf numFmtId="0" fontId="38" fillId="2" borderId="0" xfId="0" applyFont="1" applyFill="1" applyAlignment="1" applyProtection="1">
      <alignment horizontal="left"/>
      <protection locked="0" hidden="1"/>
    </xf>
    <xf numFmtId="0" fontId="5" fillId="2" borderId="0" xfId="0" applyFont="1" applyFill="1" applyProtection="1">
      <protection locked="0" hidden="1"/>
    </xf>
    <xf numFmtId="0" fontId="5" fillId="2" borderId="0" xfId="0" applyFont="1" applyFill="1" applyProtection="1">
      <protection hidden="1"/>
    </xf>
    <xf numFmtId="0" fontId="5" fillId="2" borderId="0" xfId="0" applyFont="1" applyFill="1" applyAlignment="1" applyProtection="1">
      <alignment horizontal="center"/>
      <protection hidden="1"/>
    </xf>
    <xf numFmtId="0" fontId="0" fillId="2" borderId="0" xfId="0" applyFont="1" applyFill="1" applyProtection="1">
      <protection hidden="1"/>
    </xf>
    <xf numFmtId="0" fontId="0" fillId="2" borderId="0" xfId="0" applyFont="1" applyFill="1" applyAlignment="1" applyProtection="1">
      <protection hidden="1"/>
    </xf>
    <xf numFmtId="0" fontId="0" fillId="2" borderId="0" xfId="0" applyFont="1" applyFill="1" applyBorder="1" applyProtection="1">
      <protection hidden="1"/>
    </xf>
    <xf numFmtId="0" fontId="0" fillId="2" borderId="0" xfId="0" applyFont="1" applyFill="1" applyBorder="1" applyAlignment="1" applyProtection="1">
      <protection hidden="1"/>
    </xf>
    <xf numFmtId="0" fontId="0" fillId="0" borderId="0" xfId="0" applyFont="1" applyFill="1" applyProtection="1">
      <protection hidden="1"/>
    </xf>
    <xf numFmtId="0" fontId="0" fillId="2" borderId="0" xfId="0" applyFont="1" applyFill="1" applyAlignment="1" applyProtection="1">
      <alignment horizontal="center"/>
      <protection hidden="1"/>
    </xf>
    <xf numFmtId="16" fontId="15" fillId="2" borderId="4" xfId="0" applyNumberFormat="1" applyFont="1" applyFill="1" applyBorder="1" applyAlignment="1" applyProtection="1">
      <alignment horizontal="center" wrapText="1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1" fontId="0" fillId="2" borderId="0" xfId="0" applyNumberFormat="1" applyFont="1" applyFill="1" applyBorder="1" applyProtection="1">
      <protection hidden="1"/>
    </xf>
    <xf numFmtId="1" fontId="0" fillId="2" borderId="0" xfId="0" applyNumberFormat="1" applyFont="1" applyFill="1" applyBorder="1" applyAlignment="1" applyProtection="1">
      <protection hidden="1"/>
    </xf>
    <xf numFmtId="1" fontId="0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ont="1" applyFill="1" applyBorder="1" applyProtection="1">
      <protection hidden="1"/>
    </xf>
    <xf numFmtId="0" fontId="13" fillId="2" borderId="4" xfId="0" applyFont="1" applyFill="1" applyBorder="1" applyAlignment="1" applyProtection="1">
      <alignment horizontal="center" vertical="center"/>
      <protection locked="0"/>
    </xf>
    <xf numFmtId="0" fontId="0" fillId="0" borderId="0" xfId="0" applyFont="1"/>
    <xf numFmtId="0" fontId="0" fillId="0" borderId="0" xfId="0" applyFont="1" applyFill="1" applyBorder="1" applyProtection="1">
      <protection hidden="1"/>
    </xf>
    <xf numFmtId="0" fontId="45" fillId="0" borderId="4" xfId="0" applyFont="1" applyFill="1" applyBorder="1" applyAlignment="1" applyProtection="1">
      <alignment horizontal="center" vertical="center"/>
      <protection locked="0"/>
    </xf>
    <xf numFmtId="0" fontId="45" fillId="2" borderId="4" xfId="0" applyFont="1" applyFill="1" applyBorder="1" applyAlignment="1" applyProtection="1">
      <alignment horizontal="center" vertical="center"/>
      <protection locked="0"/>
    </xf>
    <xf numFmtId="0" fontId="46" fillId="2" borderId="0" xfId="0" applyFont="1" applyFill="1" applyProtection="1">
      <protection hidden="1"/>
    </xf>
    <xf numFmtId="0" fontId="45" fillId="2" borderId="6" xfId="0" applyFont="1" applyFill="1" applyBorder="1" applyAlignment="1" applyProtection="1">
      <alignment horizontal="center"/>
      <protection hidden="1"/>
    </xf>
    <xf numFmtId="0" fontId="45" fillId="2" borderId="4" xfId="0" applyFont="1" applyFill="1" applyBorder="1" applyAlignment="1" applyProtection="1">
      <alignment horizontal="center"/>
      <protection hidden="1"/>
    </xf>
    <xf numFmtId="1" fontId="46" fillId="2" borderId="0" xfId="0" applyNumberFormat="1" applyFont="1" applyFill="1" applyBorder="1" applyProtection="1">
      <protection hidden="1"/>
    </xf>
    <xf numFmtId="1" fontId="46" fillId="2" borderId="0" xfId="0" applyNumberFormat="1" applyFont="1" applyFill="1" applyBorder="1" applyAlignment="1" applyProtection="1">
      <protection hidden="1"/>
    </xf>
    <xf numFmtId="0" fontId="46" fillId="2" borderId="0" xfId="0" applyFont="1" applyFill="1" applyBorder="1" applyProtection="1">
      <protection hidden="1"/>
    </xf>
    <xf numFmtId="0" fontId="46" fillId="0" borderId="0" xfId="0" applyFont="1" applyFill="1" applyProtection="1">
      <protection hidden="1"/>
    </xf>
    <xf numFmtId="0" fontId="45" fillId="2" borderId="4" xfId="0" applyFont="1" applyFill="1" applyBorder="1" applyAlignment="1" applyProtection="1">
      <alignment horizontal="center"/>
      <protection locked="0"/>
    </xf>
    <xf numFmtId="1" fontId="46" fillId="2" borderId="0" xfId="0" applyNumberFormat="1" applyFont="1" applyFill="1" applyProtection="1">
      <protection hidden="1"/>
    </xf>
    <xf numFmtId="1" fontId="46" fillId="0" borderId="0" xfId="0" applyNumberFormat="1" applyFont="1" applyFill="1" applyProtection="1">
      <protection hidden="1"/>
    </xf>
    <xf numFmtId="1" fontId="46" fillId="2" borderId="4" xfId="0" applyNumberFormat="1" applyFont="1" applyFill="1" applyBorder="1" applyAlignment="1" applyProtection="1">
      <alignment horizontal="center"/>
      <protection hidden="1"/>
    </xf>
    <xf numFmtId="0" fontId="47" fillId="0" borderId="4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 applyProtection="1">
      <alignment horizontal="right" vertical="center" wrapText="1"/>
      <protection hidden="1"/>
    </xf>
    <xf numFmtId="0" fontId="2" fillId="0" borderId="4" xfId="0" applyFont="1" applyFill="1" applyBorder="1" applyAlignment="1" applyProtection="1">
      <alignment horizontal="center" vertical="center" textRotation="90"/>
      <protection hidden="1"/>
    </xf>
    <xf numFmtId="165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0" fillId="2" borderId="4" xfId="0" applyFont="1" applyFill="1" applyBorder="1" applyAlignment="1" applyProtection="1">
      <alignment horizontal="center" textRotation="90"/>
      <protection hidden="1"/>
    </xf>
    <xf numFmtId="0" fontId="2" fillId="0" borderId="4" xfId="0" applyFont="1" applyFill="1" applyBorder="1" applyAlignment="1" applyProtection="1">
      <alignment horizontal="right" vertical="center" wrapText="1"/>
      <protection hidden="1"/>
    </xf>
    <xf numFmtId="0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ont="1" applyFill="1" applyBorder="1" applyProtection="1">
      <protection hidden="1"/>
    </xf>
    <xf numFmtId="0" fontId="4" fillId="0" borderId="4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4" xfId="0" applyFont="1" applyFill="1" applyBorder="1" applyAlignment="1" applyProtection="1">
      <alignment horizontal="center" vertical="center" textRotation="90"/>
      <protection hidden="1"/>
    </xf>
    <xf numFmtId="0" fontId="4" fillId="2" borderId="4" xfId="0" applyFont="1" applyFill="1" applyBorder="1" applyProtection="1">
      <protection hidden="1"/>
    </xf>
    <xf numFmtId="0" fontId="33" fillId="0" borderId="4" xfId="2" applyFont="1" applyBorder="1" applyAlignment="1">
      <alignment horizontal="center" vertical="center"/>
    </xf>
    <xf numFmtId="0" fontId="14" fillId="0" borderId="4" xfId="2" applyFont="1" applyBorder="1" applyAlignment="1">
      <alignment horizontal="left" vertical="center"/>
    </xf>
    <xf numFmtId="0" fontId="33" fillId="0" borderId="4" xfId="2" applyFont="1" applyFill="1" applyBorder="1" applyAlignment="1">
      <alignment horizontal="center" vertical="center"/>
    </xf>
    <xf numFmtId="0" fontId="41" fillId="0" borderId="4" xfId="0" applyFont="1" applyFill="1" applyBorder="1" applyAlignment="1">
      <alignment horizontal="left" vertical="center" wrapText="1"/>
    </xf>
    <xf numFmtId="0" fontId="0" fillId="0" borderId="4" xfId="0" applyFont="1" applyBorder="1"/>
    <xf numFmtId="1" fontId="0" fillId="2" borderId="4" xfId="0" applyNumberFormat="1" applyFont="1" applyFill="1" applyBorder="1" applyProtection="1">
      <protection hidden="1"/>
    </xf>
    <xf numFmtId="0" fontId="0" fillId="2" borderId="4" xfId="0" applyFont="1" applyFill="1" applyBorder="1" applyAlignment="1" applyProtection="1">
      <alignment horizontal="center" vertical="center"/>
      <protection hidden="1"/>
    </xf>
    <xf numFmtId="0" fontId="0" fillId="2" borderId="4" xfId="0" applyFont="1" applyFill="1" applyBorder="1" applyAlignment="1" applyProtection="1">
      <alignment horizontal="center" textRotation="90" wrapText="1"/>
      <protection hidden="1"/>
    </xf>
    <xf numFmtId="0" fontId="4" fillId="2" borderId="4" xfId="0" applyFont="1" applyFill="1" applyBorder="1" applyAlignment="1" applyProtection="1">
      <alignment horizontal="center" vertical="center" wrapText="1"/>
      <protection hidden="1"/>
    </xf>
    <xf numFmtId="0" fontId="13" fillId="2" borderId="4" xfId="0" applyFont="1" applyFill="1" applyBorder="1" applyAlignment="1" applyProtection="1">
      <alignment horizontal="center" vertical="center"/>
      <protection hidden="1"/>
    </xf>
    <xf numFmtId="0" fontId="13" fillId="2" borderId="4" xfId="0" applyFont="1" applyFill="1" applyBorder="1" applyAlignment="1" applyProtection="1">
      <alignment horizontal="center" vertical="center" textRotation="90"/>
      <protection hidden="1"/>
    </xf>
    <xf numFmtId="2" fontId="46" fillId="2" borderId="4" xfId="0" applyNumberFormat="1" applyFont="1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textRotation="90" wrapText="1"/>
      <protection hidden="1"/>
    </xf>
    <xf numFmtId="2" fontId="0" fillId="2" borderId="4" xfId="0" applyNumberFormat="1" applyFont="1" applyFill="1" applyBorder="1" applyAlignment="1" applyProtection="1">
      <alignment horizontal="center"/>
      <protection hidden="1"/>
    </xf>
    <xf numFmtId="9" fontId="0" fillId="2" borderId="4" xfId="0" applyNumberFormat="1" applyFont="1" applyFill="1" applyBorder="1" applyProtection="1">
      <protection hidden="1"/>
    </xf>
    <xf numFmtId="9" fontId="46" fillId="2" borderId="4" xfId="0" applyNumberFormat="1" applyFon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2" fontId="19" fillId="2" borderId="4" xfId="0" applyNumberFormat="1" applyFont="1" applyFill="1" applyBorder="1" applyAlignment="1" applyProtection="1">
      <alignment horizontal="center"/>
      <protection hidden="1"/>
    </xf>
    <xf numFmtId="9" fontId="19" fillId="2" borderId="4" xfId="0" applyNumberFormat="1" applyFon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locked="0"/>
    </xf>
    <xf numFmtId="2" fontId="13" fillId="0" borderId="4" xfId="0" applyNumberFormat="1" applyFont="1" applyFill="1" applyBorder="1" applyAlignment="1" applyProtection="1">
      <alignment horizontal="center"/>
      <protection locked="0"/>
    </xf>
    <xf numFmtId="2" fontId="5" fillId="2" borderId="4" xfId="0" applyNumberFormat="1" applyFont="1" applyFill="1" applyBorder="1" applyAlignment="1" applyProtection="1">
      <alignment horizontal="center"/>
      <protection locked="0"/>
    </xf>
    <xf numFmtId="0" fontId="19" fillId="0" borderId="4" xfId="0" applyFont="1" applyFill="1" applyBorder="1" applyProtection="1">
      <protection hidden="1"/>
    </xf>
    <xf numFmtId="0" fontId="42" fillId="0" borderId="4" xfId="0" applyFont="1" applyFill="1" applyBorder="1" applyProtection="1">
      <protection hidden="1"/>
    </xf>
    <xf numFmtId="0" fontId="20" fillId="0" borderId="4" xfId="0" applyFont="1" applyFill="1" applyBorder="1" applyProtection="1">
      <protection hidden="1"/>
    </xf>
    <xf numFmtId="0" fontId="16" fillId="0" borderId="4" xfId="0" applyFont="1" applyFill="1" applyBorder="1" applyAlignment="1" applyProtection="1">
      <alignment horizontal="center"/>
      <protection hidden="1"/>
    </xf>
    <xf numFmtId="0" fontId="21" fillId="0" borderId="4" xfId="0" applyFont="1" applyFill="1" applyBorder="1" applyProtection="1">
      <protection hidden="1"/>
    </xf>
    <xf numFmtId="0" fontId="43" fillId="0" borderId="4" xfId="0" applyFont="1" applyFill="1" applyBorder="1" applyProtection="1">
      <protection hidden="1"/>
    </xf>
    <xf numFmtId="0" fontId="22" fillId="0" borderId="4" xfId="0" applyFont="1" applyFill="1" applyBorder="1" applyProtection="1">
      <protection hidden="1"/>
    </xf>
    <xf numFmtId="0" fontId="17" fillId="0" borderId="4" xfId="0" applyFont="1" applyFill="1" applyBorder="1" applyAlignment="1" applyProtection="1">
      <alignment horizontal="center"/>
      <protection hidden="1"/>
    </xf>
    <xf numFmtId="0" fontId="44" fillId="0" borderId="4" xfId="0" applyFont="1" applyFill="1" applyBorder="1" applyProtection="1">
      <protection hidden="1"/>
    </xf>
    <xf numFmtId="0" fontId="24" fillId="0" borderId="4" xfId="0" applyFont="1" applyFill="1" applyBorder="1" applyProtection="1">
      <protection hidden="1"/>
    </xf>
    <xf numFmtId="0" fontId="18" fillId="0" borderId="4" xfId="0" applyFont="1" applyFill="1" applyBorder="1" applyAlignment="1" applyProtection="1">
      <alignment horizontal="center"/>
      <protection hidden="1"/>
    </xf>
    <xf numFmtId="0" fontId="6" fillId="2" borderId="16" xfId="0" applyFont="1" applyFill="1" applyBorder="1" applyProtection="1">
      <protection locked="0" hidden="1"/>
    </xf>
    <xf numFmtId="0" fontId="35" fillId="0" borderId="20" xfId="0" applyFont="1" applyFill="1" applyBorder="1" applyAlignment="1" applyProtection="1">
      <alignment horizontal="right" vertical="center" wrapText="1"/>
      <protection hidden="1"/>
    </xf>
    <xf numFmtId="0" fontId="35" fillId="0" borderId="4" xfId="0" applyFont="1" applyFill="1" applyBorder="1" applyAlignment="1" applyProtection="1">
      <alignment horizontal="center" vertical="center" textRotation="90"/>
      <protection hidden="1"/>
    </xf>
    <xf numFmtId="16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2" borderId="4" xfId="0" applyFont="1" applyFill="1" applyBorder="1" applyAlignment="1" applyProtection="1">
      <alignment horizontal="center" textRotation="90"/>
      <protection hidden="1"/>
    </xf>
    <xf numFmtId="1" fontId="0" fillId="2" borderId="4" xfId="0" applyNumberFormat="1" applyFill="1" applyBorder="1" applyProtection="1">
      <protection hidden="1"/>
    </xf>
    <xf numFmtId="1" fontId="0" fillId="2" borderId="4" xfId="0" applyNumberFormat="1" applyFill="1" applyBorder="1" applyAlignment="1" applyProtection="1">
      <alignment horizontal="center"/>
      <protection hidden="1"/>
    </xf>
    <xf numFmtId="0" fontId="0" fillId="2" borderId="4" xfId="0" applyFill="1" applyBorder="1" applyAlignment="1" applyProtection="1">
      <alignment horizontal="center" vertical="center"/>
      <protection hidden="1"/>
    </xf>
    <xf numFmtId="0" fontId="0" fillId="2" borderId="4" xfId="0" applyFill="1" applyBorder="1" applyAlignment="1" applyProtection="1">
      <alignment horizontal="center" textRotation="90" wrapText="1"/>
      <protection hidden="1"/>
    </xf>
    <xf numFmtId="0" fontId="35" fillId="0" borderId="4" xfId="0" applyFont="1" applyFill="1" applyBorder="1" applyAlignment="1" applyProtection="1">
      <alignment horizontal="right" vertical="center" wrapText="1"/>
      <protection hidden="1"/>
    </xf>
    <xf numFmtId="0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ill="1" applyBorder="1" applyProtection="1">
      <protection hidden="1"/>
    </xf>
    <xf numFmtId="0" fontId="26" fillId="2" borderId="4" xfId="0" applyFont="1" applyFill="1" applyBorder="1" applyAlignment="1" applyProtection="1">
      <alignment horizontal="center" vertical="center" textRotation="90" wrapText="1"/>
      <protection hidden="1"/>
    </xf>
    <xf numFmtId="0" fontId="26" fillId="2" borderId="4" xfId="0" applyFont="1" applyFill="1" applyBorder="1" applyAlignment="1" applyProtection="1">
      <alignment horizontal="center" vertical="center" wrapText="1"/>
      <protection hidden="1"/>
    </xf>
    <xf numFmtId="2" fontId="1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 applyProtection="1">
      <protection hidden="1"/>
    </xf>
    <xf numFmtId="0" fontId="30" fillId="0" borderId="4" xfId="2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left" vertical="center" wrapText="1"/>
    </xf>
    <xf numFmtId="0" fontId="1" fillId="0" borderId="4" xfId="0" applyFont="1" applyFill="1" applyBorder="1" applyProtection="1">
      <protection hidden="1"/>
    </xf>
    <xf numFmtId="2" fontId="5" fillId="0" borderId="4" xfId="0" applyNumberFormat="1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/>
      <protection hidden="1"/>
    </xf>
    <xf numFmtId="0" fontId="38" fillId="2" borderId="4" xfId="0" applyFont="1" applyFill="1" applyBorder="1" applyAlignment="1" applyProtection="1">
      <alignment horizontal="center" vertical="center"/>
      <protection hidden="1"/>
    </xf>
    <xf numFmtId="0" fontId="34" fillId="2" borderId="4" xfId="0" applyFont="1" applyFill="1" applyBorder="1" applyAlignment="1" applyProtection="1">
      <alignment horizontal="center" vertical="center"/>
      <protection hidden="1"/>
    </xf>
    <xf numFmtId="0" fontId="14" fillId="0" borderId="4" xfId="2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5" fillId="2" borderId="4" xfId="0" applyNumberFormat="1" applyFont="1" applyFill="1" applyBorder="1" applyAlignment="1" applyProtection="1">
      <alignment horizontal="center"/>
      <protection hidden="1"/>
    </xf>
    <xf numFmtId="0" fontId="14" fillId="0" borderId="11" xfId="2" applyFont="1" applyFill="1" applyBorder="1" applyAlignment="1">
      <alignment horizontal="left" vertical="center"/>
    </xf>
    <xf numFmtId="0" fontId="4" fillId="0" borderId="16" xfId="0" applyFont="1" applyFill="1" applyBorder="1" applyAlignment="1" applyProtection="1">
      <alignment horizontal="center" vertical="center" textRotation="90" wrapText="1"/>
      <protection locked="0" hidden="1"/>
    </xf>
    <xf numFmtId="0" fontId="33" fillId="0" borderId="8" xfId="2" applyFont="1" applyFill="1" applyBorder="1" applyAlignment="1">
      <alignment horizontal="center" vertical="center"/>
    </xf>
    <xf numFmtId="0" fontId="32" fillId="0" borderId="3" xfId="0" applyFont="1" applyFill="1" applyBorder="1" applyProtection="1">
      <protection hidden="1"/>
    </xf>
    <xf numFmtId="0" fontId="30" fillId="0" borderId="11" xfId="2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 wrapText="1"/>
    </xf>
    <xf numFmtId="0" fontId="33" fillId="0" borderId="8" xfId="2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top" wrapText="1"/>
    </xf>
    <xf numFmtId="0" fontId="49" fillId="0" borderId="4" xfId="0" applyFont="1" applyBorder="1" applyAlignment="1">
      <alignment horizontal="center" vertical="top" wrapText="1"/>
    </xf>
    <xf numFmtId="0" fontId="33" fillId="0" borderId="3" xfId="2" applyFont="1" applyBorder="1" applyAlignment="1">
      <alignment horizontal="center" vertical="center"/>
    </xf>
    <xf numFmtId="0" fontId="28" fillId="3" borderId="4" xfId="1" applyFont="1" applyFill="1" applyBorder="1" applyAlignment="1">
      <alignment horizontal="center" vertical="center" wrapText="1"/>
    </xf>
    <xf numFmtId="2" fontId="5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4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5" fillId="0" borderId="3" xfId="0" applyFont="1" applyFill="1" applyBorder="1" applyAlignment="1" applyProtection="1">
      <alignment vertical="center"/>
      <protection locked="0" hidden="1"/>
    </xf>
    <xf numFmtId="165" fontId="36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0" fontId="38" fillId="2" borderId="0" xfId="0" applyFont="1" applyFill="1" applyBorder="1" applyAlignment="1" applyProtection="1">
      <alignment horizontal="center" vertical="center"/>
      <protection locked="0" hidden="1"/>
    </xf>
    <xf numFmtId="0" fontId="38" fillId="2" borderId="0" xfId="0" applyFont="1" applyFill="1" applyAlignment="1" applyProtection="1">
      <alignment horizontal="center" vertical="center"/>
      <protection locked="0" hidden="1"/>
    </xf>
    <xf numFmtId="16" fontId="15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0" xfId="0" applyFont="1" applyFill="1" applyAlignment="1" applyProtection="1">
      <alignment horizontal="center" vertical="center"/>
      <protection hidden="1"/>
    </xf>
    <xf numFmtId="0" fontId="0" fillId="0" borderId="0" xfId="0" applyFont="1" applyAlignment="1">
      <alignment horizontal="center" vertical="center"/>
    </xf>
    <xf numFmtId="0" fontId="4" fillId="0" borderId="4" xfId="0" applyFont="1" applyFill="1" applyBorder="1" applyAlignment="1" applyProtection="1">
      <alignment horizontal="center" textRotation="90" wrapText="1"/>
      <protection locked="0" hidden="1"/>
    </xf>
    <xf numFmtId="0" fontId="4" fillId="0" borderId="4" xfId="0" applyFont="1" applyFill="1" applyBorder="1" applyAlignment="1" applyProtection="1">
      <alignment horizontal="center" textRotation="90" wrapText="1"/>
      <protection hidden="1"/>
    </xf>
    <xf numFmtId="1" fontId="1" fillId="2" borderId="4" xfId="0" applyNumberFormat="1" applyFont="1" applyFill="1" applyBorder="1" applyAlignment="1" applyProtection="1">
      <alignment horizontal="center" vertical="center"/>
      <protection hidden="1"/>
    </xf>
    <xf numFmtId="2" fontId="1" fillId="2" borderId="4" xfId="0" applyNumberFormat="1" applyFont="1" applyFill="1" applyBorder="1" applyAlignment="1" applyProtection="1">
      <alignment horizontal="center" vertical="center"/>
      <protection hidden="1"/>
    </xf>
    <xf numFmtId="9" fontId="0" fillId="2" borderId="5" xfId="0" applyNumberFormat="1" applyFill="1" applyBorder="1" applyAlignment="1" applyProtection="1">
      <alignment vertical="center"/>
      <protection hidden="1"/>
    </xf>
    <xf numFmtId="0" fontId="0" fillId="2" borderId="0" xfId="0" applyFill="1" applyAlignment="1" applyProtection="1">
      <alignment vertic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1" fontId="0" fillId="2" borderId="0" xfId="0" applyNumberFormat="1" applyFill="1" applyBorder="1" applyAlignment="1" applyProtection="1">
      <alignment vertical="center"/>
      <protection hidden="1"/>
    </xf>
    <xf numFmtId="0" fontId="0" fillId="2" borderId="0" xfId="0" applyFill="1" applyBorder="1" applyAlignment="1" applyProtection="1">
      <alignment vertical="center"/>
      <protection hidden="1"/>
    </xf>
    <xf numFmtId="1" fontId="0" fillId="2" borderId="0" xfId="0" applyNumberFormat="1" applyFill="1" applyAlignment="1" applyProtection="1">
      <alignment vertical="center"/>
      <protection hidden="1"/>
    </xf>
    <xf numFmtId="1" fontId="0" fillId="0" borderId="0" xfId="0" applyNumberFormat="1" applyFill="1" applyAlignment="1" applyProtection="1">
      <alignment vertical="center"/>
      <protection hidden="1"/>
    </xf>
    <xf numFmtId="0" fontId="0" fillId="0" borderId="0" xfId="0" applyFill="1" applyAlignment="1" applyProtection="1">
      <alignment vertical="center"/>
      <protection hidden="1"/>
    </xf>
    <xf numFmtId="1" fontId="1" fillId="0" borderId="4" xfId="0" applyNumberFormat="1" applyFont="1" applyFill="1" applyBorder="1" applyAlignment="1" applyProtection="1">
      <alignment horizontal="center" vertical="center"/>
      <protection hidden="1"/>
    </xf>
    <xf numFmtId="9" fontId="0" fillId="0" borderId="5" xfId="0" applyNumberFormat="1" applyFill="1" applyBorder="1" applyAlignment="1" applyProtection="1">
      <alignment vertical="center"/>
      <protection hidden="1"/>
    </xf>
    <xf numFmtId="1" fontId="0" fillId="0" borderId="0" xfId="0" applyNumberForma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vertical="center"/>
      <protection hidden="1"/>
    </xf>
    <xf numFmtId="0" fontId="4" fillId="2" borderId="4" xfId="0" applyFont="1" applyFill="1" applyBorder="1" applyAlignment="1" applyProtection="1">
      <alignment horizontal="center" textRotation="90" wrapText="1"/>
      <protection locked="0" hidden="1"/>
    </xf>
    <xf numFmtId="0" fontId="4" fillId="0" borderId="0" xfId="0" applyFont="1" applyFill="1" applyAlignment="1" applyProtection="1">
      <alignment horizontal="center" textRotation="90" wrapText="1"/>
      <protection hidden="1"/>
    </xf>
    <xf numFmtId="0" fontId="51" fillId="0" borderId="4" xfId="0" applyFont="1" applyFill="1" applyBorder="1" applyAlignment="1" applyProtection="1">
      <alignment horizontal="center" vertical="center"/>
      <protection hidden="1"/>
    </xf>
    <xf numFmtId="0" fontId="51" fillId="0" borderId="16" xfId="0" applyFont="1" applyFill="1" applyBorder="1" applyAlignment="1" applyProtection="1">
      <alignment horizontal="center" vertical="center" textRotation="90" wrapText="1"/>
      <protection locked="0" hidden="1"/>
    </xf>
    <xf numFmtId="0" fontId="51" fillId="0" borderId="16" xfId="0" applyFont="1" applyFill="1" applyBorder="1" applyAlignment="1" applyProtection="1">
      <alignment horizontal="center" vertical="center"/>
      <protection hidden="1"/>
    </xf>
    <xf numFmtId="0" fontId="50" fillId="0" borderId="3" xfId="0" applyFont="1" applyFill="1" applyBorder="1" applyAlignment="1" applyProtection="1">
      <alignment horizontal="center" vertical="center"/>
      <protection hidden="1"/>
    </xf>
    <xf numFmtId="0" fontId="50" fillId="0" borderId="4" xfId="0" applyFont="1" applyFill="1" applyBorder="1" applyAlignment="1" applyProtection="1">
      <alignment horizontal="center" vertic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53" fillId="0" borderId="4" xfId="0" applyFont="1" applyBorder="1" applyAlignment="1">
      <alignment horizontal="left" vertical="center"/>
    </xf>
    <xf numFmtId="0" fontId="52" fillId="0" borderId="4" xfId="0" applyFont="1" applyBorder="1" applyAlignment="1">
      <alignment horizontal="left" vertical="center"/>
    </xf>
    <xf numFmtId="0" fontId="53" fillId="0" borderId="4" xfId="0" applyFont="1" applyBorder="1" applyAlignment="1">
      <alignment horizontal="left"/>
    </xf>
    <xf numFmtId="0" fontId="53" fillId="0" borderId="4" xfId="0" applyFont="1" applyFill="1" applyBorder="1" applyAlignment="1">
      <alignment horizontal="left" vertical="center"/>
    </xf>
    <xf numFmtId="0" fontId="28" fillId="0" borderId="4" xfId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textRotation="90"/>
    </xf>
    <xf numFmtId="0" fontId="54" fillId="0" borderId="4" xfId="0" applyFont="1" applyFill="1" applyBorder="1" applyAlignment="1" applyProtection="1">
      <alignment horizontal="center" textRotation="90" wrapText="1"/>
      <protection locked="0" hidden="1"/>
    </xf>
    <xf numFmtId="16" fontId="36" fillId="2" borderId="8" xfId="0" applyNumberFormat="1" applyFont="1" applyFill="1" applyBorder="1" applyAlignment="1" applyProtection="1">
      <alignment horizontal="center" vertical="center" wrapText="1"/>
      <protection locked="0" hidden="1"/>
    </xf>
    <xf numFmtId="16" fontId="36" fillId="2" borderId="13" xfId="0" applyNumberFormat="1" applyFont="1" applyFill="1" applyBorder="1" applyAlignment="1" applyProtection="1">
      <alignment horizontal="center" vertical="center" wrapText="1"/>
      <protection locked="0" hidden="1"/>
    </xf>
    <xf numFmtId="1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3" fillId="0" borderId="4" xfId="0" applyFont="1" applyFill="1" applyBorder="1" applyAlignment="1">
      <alignment horizontal="center" vertical="top" wrapText="1"/>
    </xf>
    <xf numFmtId="0" fontId="45" fillId="0" borderId="4" xfId="0" applyFont="1" applyFill="1" applyBorder="1" applyAlignment="1" applyProtection="1">
      <alignment horizontal="center"/>
      <protection locked="0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 vertical="center"/>
    </xf>
    <xf numFmtId="0" fontId="53" fillId="0" borderId="3" xfId="0" applyFont="1" applyFill="1" applyBorder="1" applyAlignment="1">
      <alignment horizontal="left" vertical="center"/>
    </xf>
    <xf numFmtId="0" fontId="0" fillId="0" borderId="8" xfId="0" applyFill="1" applyBorder="1" applyProtection="1">
      <protection hidden="1"/>
    </xf>
    <xf numFmtId="0" fontId="49" fillId="0" borderId="4" xfId="0" applyFont="1" applyBorder="1" applyAlignment="1">
      <alignment wrapText="1"/>
    </xf>
    <xf numFmtId="0" fontId="53" fillId="0" borderId="8" xfId="0" applyFont="1" applyFill="1" applyBorder="1" applyAlignment="1">
      <alignment horizontal="left" vertical="center"/>
    </xf>
    <xf numFmtId="0" fontId="30" fillId="0" borderId="8" xfId="0" applyFont="1" applyFill="1" applyBorder="1" applyAlignment="1">
      <alignment horizontal="left" vertical="center" wrapText="1"/>
    </xf>
    <xf numFmtId="0" fontId="4" fillId="0" borderId="4" xfId="0" applyFont="1" applyFill="1" applyBorder="1" applyAlignment="1" applyProtection="1">
      <alignment horizontal="center" textRotation="90"/>
      <protection hidden="1"/>
    </xf>
    <xf numFmtId="0" fontId="5" fillId="0" borderId="21" xfId="0" applyFont="1" applyFill="1" applyBorder="1" applyAlignment="1" applyProtection="1">
      <alignment horizontal="center" vertical="center"/>
      <protection locked="0"/>
    </xf>
    <xf numFmtId="0" fontId="53" fillId="3" borderId="3" xfId="0" applyFont="1" applyFill="1" applyBorder="1" applyAlignment="1">
      <alignment horizontal="left" vertical="center"/>
    </xf>
    <xf numFmtId="0" fontId="49" fillId="3" borderId="4" xfId="0" applyFont="1" applyFill="1" applyBorder="1" applyAlignment="1">
      <alignment wrapText="1"/>
    </xf>
    <xf numFmtId="0" fontId="49" fillId="0" borderId="4" xfId="0" applyFont="1" applyBorder="1" applyAlignment="1">
      <alignment vertical="center" wrapText="1"/>
    </xf>
    <xf numFmtId="0" fontId="52" fillId="0" borderId="4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 applyProtection="1">
      <alignment vertical="center"/>
      <protection locked="0" hidden="1"/>
    </xf>
    <xf numFmtId="0" fontId="5" fillId="0" borderId="11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Protection="1">
      <protection locked="0" hidden="1"/>
    </xf>
    <xf numFmtId="0" fontId="6" fillId="2" borderId="11" xfId="0" applyFont="1" applyFill="1" applyBorder="1" applyAlignment="1" applyProtection="1">
      <alignment vertical="center"/>
      <protection locked="0" hidden="1"/>
    </xf>
    <xf numFmtId="0" fontId="6" fillId="2" borderId="3" xfId="0" applyFont="1" applyFill="1" applyBorder="1" applyAlignment="1" applyProtection="1">
      <alignment vertical="center"/>
      <protection locked="0" hidden="1"/>
    </xf>
    <xf numFmtId="0" fontId="6" fillId="2" borderId="10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Alignment="1" applyProtection="1">
      <alignment vertical="center"/>
      <protection locked="0" hidden="1"/>
    </xf>
    <xf numFmtId="0" fontId="53" fillId="3" borderId="4" xfId="0" applyFont="1" applyFill="1" applyBorder="1" applyAlignment="1">
      <alignment horizontal="left" vertical="center"/>
    </xf>
    <xf numFmtId="0" fontId="49" fillId="3" borderId="4" xfId="0" applyFont="1" applyFill="1" applyBorder="1" applyAlignment="1">
      <alignment vertical="center" wrapText="1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 applyProtection="1">
      <alignment horizontal="center" vertical="center"/>
      <protection hidden="1"/>
    </xf>
    <xf numFmtId="2" fontId="1" fillId="0" borderId="4" xfId="0" applyNumberFormat="1" applyFont="1" applyFill="1" applyBorder="1" applyAlignment="1" applyProtection="1">
      <alignment horizontal="center" vertical="center"/>
      <protection hidden="1"/>
    </xf>
    <xf numFmtId="0" fontId="5" fillId="0" borderId="6" xfId="0" applyFont="1" applyFill="1" applyBorder="1" applyAlignment="1" applyProtection="1">
      <alignment horizontal="center" vertical="center"/>
      <protection hidden="1"/>
    </xf>
    <xf numFmtId="0" fontId="3" fillId="0" borderId="4" xfId="0" applyFont="1" applyFill="1" applyBorder="1" applyAlignment="1">
      <alignment horizontal="left" vertical="center" wrapText="1"/>
    </xf>
    <xf numFmtId="2" fontId="1" fillId="0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/>
    <xf numFmtId="9" fontId="0" fillId="0" borderId="7" xfId="0" applyNumberFormat="1" applyFill="1" applyBorder="1" applyProtection="1">
      <protection hidden="1"/>
    </xf>
    <xf numFmtId="9" fontId="0" fillId="0" borderId="0" xfId="0" applyNumberFormat="1" applyFill="1" applyBorder="1" applyProtection="1">
      <protection hidden="1"/>
    </xf>
    <xf numFmtId="0" fontId="49" fillId="0" borderId="4" xfId="0" applyFont="1" applyFill="1" applyBorder="1" applyAlignment="1">
      <alignment wrapText="1"/>
    </xf>
    <xf numFmtId="16" fontId="11" fillId="2" borderId="11" xfId="0" applyNumberFormat="1" applyFont="1" applyFill="1" applyBorder="1" applyAlignment="1" applyProtection="1">
      <alignment horizontal="center" wrapText="1"/>
      <protection locked="0" hidden="1"/>
    </xf>
    <xf numFmtId="0" fontId="4" fillId="0" borderId="4" xfId="0" applyFont="1" applyFill="1" applyBorder="1" applyProtection="1">
      <protection hidden="1"/>
    </xf>
    <xf numFmtId="0" fontId="52" fillId="0" borderId="4" xfId="0" applyFont="1" applyBorder="1" applyAlignment="1">
      <alignment horizontal="center" vertical="center"/>
    </xf>
    <xf numFmtId="0" fontId="52" fillId="0" borderId="4" xfId="0" applyFont="1" applyBorder="1" applyAlignment="1">
      <alignment vertical="center"/>
    </xf>
    <xf numFmtId="0" fontId="52" fillId="0" borderId="4" xfId="0" applyFont="1" applyFill="1" applyBorder="1"/>
    <xf numFmtId="0" fontId="4" fillId="2" borderId="11" xfId="0" applyFont="1" applyFill="1" applyBorder="1" applyAlignment="1" applyProtection="1">
      <alignment horizontal="center" textRotation="90" wrapText="1"/>
      <protection locked="0" hidden="1"/>
    </xf>
    <xf numFmtId="1" fontId="0" fillId="2" borderId="11" xfId="0" applyNumberFormat="1" applyFill="1" applyBorder="1" applyProtection="1">
      <protection hidden="1"/>
    </xf>
    <xf numFmtId="0" fontId="12" fillId="2" borderId="11" xfId="0" applyFont="1" applyFill="1" applyBorder="1" applyAlignment="1" applyProtection="1">
      <alignment horizontal="center" textRotation="90"/>
      <protection hidden="1"/>
    </xf>
    <xf numFmtId="0" fontId="26" fillId="2" borderId="11" xfId="0" applyFont="1" applyFill="1" applyBorder="1" applyAlignment="1" applyProtection="1">
      <alignment horizontal="center" vertical="center" textRotation="90" wrapText="1"/>
      <protection hidden="1"/>
    </xf>
    <xf numFmtId="0" fontId="6" fillId="0" borderId="0" xfId="0" applyFont="1" applyFill="1" applyBorder="1" applyProtection="1">
      <protection locked="0" hidden="1"/>
    </xf>
    <xf numFmtId="16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5" fillId="0" borderId="4" xfId="0" applyNumberFormat="1" applyFont="1" applyFill="1" applyBorder="1" applyAlignment="1" applyProtection="1">
      <alignment horizontal="center" vertical="center"/>
      <protection locked="0"/>
    </xf>
    <xf numFmtId="0" fontId="37" fillId="0" borderId="4" xfId="0" applyFont="1" applyFill="1" applyBorder="1" applyAlignment="1" applyProtection="1">
      <alignment horizontal="center" vertical="center"/>
      <protection locked="0"/>
    </xf>
    <xf numFmtId="0" fontId="38" fillId="0" borderId="4" xfId="0" applyFont="1" applyFill="1" applyBorder="1" applyAlignment="1" applyProtection="1">
      <alignment horizontal="center" vertical="center"/>
      <protection locked="0"/>
    </xf>
    <xf numFmtId="0" fontId="34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5" fillId="0" borderId="4" xfId="0" applyFont="1" applyFill="1" applyBorder="1" applyAlignment="1" applyProtection="1">
      <alignment vertical="center"/>
      <protection locked="0" hidden="1"/>
    </xf>
    <xf numFmtId="0" fontId="51" fillId="0" borderId="4" xfId="0" applyFont="1" applyFill="1" applyBorder="1" applyAlignment="1" applyProtection="1">
      <alignment horizontal="center" vertical="center" textRotation="90" wrapText="1"/>
      <protection locked="0" hidden="1"/>
    </xf>
    <xf numFmtId="16" fontId="1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3" fillId="0" borderId="4" xfId="0" applyFont="1" applyFill="1" applyBorder="1" applyAlignment="1" applyProtection="1">
      <alignment horizontal="left" vertical="center"/>
      <protection hidden="1"/>
    </xf>
    <xf numFmtId="0" fontId="14" fillId="0" borderId="4" xfId="2" applyFont="1" applyFill="1" applyBorder="1" applyAlignment="1">
      <alignment horizontal="left" vertical="center"/>
    </xf>
    <xf numFmtId="0" fontId="56" fillId="0" borderId="0" xfId="0" applyNumberFormat="1" applyFont="1" applyFill="1" applyAlignment="1" applyProtection="1">
      <alignment horizontal="center"/>
      <protection locked="0" hidden="1"/>
    </xf>
    <xf numFmtId="0" fontId="57" fillId="2" borderId="4" xfId="0" applyFont="1" applyFill="1" applyBorder="1" applyAlignment="1" applyProtection="1">
      <alignment horizontal="center" vertical="center" textRotation="90" wrapText="1"/>
      <protection hidden="1"/>
    </xf>
    <xf numFmtId="0" fontId="58" fillId="0" borderId="4" xfId="0" applyFont="1" applyBorder="1" applyAlignment="1">
      <alignment horizontal="center" vertical="center"/>
    </xf>
    <xf numFmtId="0" fontId="4" fillId="0" borderId="0" xfId="0" applyFont="1" applyFill="1" applyAlignment="1" applyProtection="1">
      <alignment horizontal="center" vertical="center" textRotation="90" wrapText="1"/>
      <protection hidden="1"/>
    </xf>
    <xf numFmtId="0" fontId="53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" fontId="53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53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53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2" fillId="2" borderId="4" xfId="0" applyFont="1" applyFill="1" applyBorder="1" applyAlignment="1" applyProtection="1">
      <alignment horizontal="center" vertical="center" wrapText="1"/>
      <protection hidden="1"/>
    </xf>
    <xf numFmtId="0" fontId="2" fillId="2" borderId="4" xfId="0" applyFont="1" applyFill="1" applyBorder="1" applyAlignment="1" applyProtection="1">
      <alignment textRotation="90" wrapText="1"/>
      <protection hidden="1"/>
    </xf>
    <xf numFmtId="16" fontId="12" fillId="2" borderId="4" xfId="0" applyNumberFormat="1" applyFont="1" applyFill="1" applyBorder="1" applyAlignment="1" applyProtection="1">
      <alignment horizontal="center" textRotation="90"/>
      <protection hidden="1"/>
    </xf>
    <xf numFmtId="16" fontId="12" fillId="2" borderId="4" xfId="0" applyNumberFormat="1" applyFont="1" applyFill="1" applyBorder="1" applyAlignment="1" applyProtection="1">
      <alignment horizontal="center"/>
      <protection hidden="1"/>
    </xf>
    <xf numFmtId="16" fontId="11" fillId="2" borderId="11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0" xfId="0" applyFont="1" applyFill="1" applyBorder="1" applyAlignment="1" applyProtection="1">
      <alignment horizontal="center" textRotation="90" wrapText="1"/>
      <protection locked="0" hidden="1"/>
    </xf>
    <xf numFmtId="0" fontId="2" fillId="0" borderId="4" xfId="0" applyFont="1" applyFill="1" applyBorder="1" applyAlignment="1" applyProtection="1">
      <alignment horizontal="center" textRotation="90" wrapText="1"/>
      <protection locked="0" hidden="1"/>
    </xf>
    <xf numFmtId="0" fontId="4" fillId="0" borderId="4" xfId="0" applyFont="1" applyFill="1" applyBorder="1" applyAlignment="1" applyProtection="1">
      <alignment horizontal="center" wrapText="1"/>
      <protection locked="0" hidden="1"/>
    </xf>
    <xf numFmtId="0" fontId="5" fillId="0" borderId="4" xfId="0" applyFont="1" applyFill="1" applyBorder="1" applyAlignment="1" applyProtection="1">
      <alignment horizontal="center" wrapText="1"/>
      <protection locked="0" hidden="1"/>
    </xf>
    <xf numFmtId="0" fontId="5" fillId="0" borderId="4" xfId="0" applyFont="1" applyFill="1" applyBorder="1" applyAlignment="1" applyProtection="1">
      <alignment horizontal="center" wrapText="1"/>
      <protection hidden="1"/>
    </xf>
    <xf numFmtId="0" fontId="5" fillId="0" borderId="0" xfId="0" applyFont="1" applyFill="1" applyAlignment="1" applyProtection="1">
      <alignment horizontal="center" vertical="center" wrapText="1"/>
      <protection hidden="1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Border="1"/>
    <xf numFmtId="0" fontId="36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5" fillId="0" borderId="0" xfId="0" applyFont="1" applyFill="1" applyBorder="1" applyAlignment="1" applyProtection="1">
      <alignment horizontal="center" vertical="center"/>
      <protection locked="0"/>
    </xf>
    <xf numFmtId="0" fontId="49" fillId="0" borderId="4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0" fillId="0" borderId="3" xfId="0" applyFill="1" applyBorder="1" applyProtection="1">
      <protection hidden="1"/>
    </xf>
    <xf numFmtId="0" fontId="47" fillId="0" borderId="4" xfId="0" applyFont="1" applyBorder="1" applyAlignment="1">
      <alignment vertical="center" wrapText="1"/>
    </xf>
    <xf numFmtId="0" fontId="33" fillId="0" borderId="13" xfId="2" applyFont="1" applyFill="1" applyBorder="1" applyAlignment="1">
      <alignment horizontal="center" vertical="center"/>
    </xf>
    <xf numFmtId="0" fontId="33" fillId="0" borderId="3" xfId="2" applyFont="1" applyFill="1" applyBorder="1" applyAlignment="1">
      <alignment horizontal="center" vertical="center"/>
    </xf>
    <xf numFmtId="0" fontId="30" fillId="0" borderId="3" xfId="2" applyFont="1" applyFill="1" applyBorder="1" applyAlignment="1">
      <alignment horizontal="center" vertical="center" wrapText="1"/>
    </xf>
    <xf numFmtId="0" fontId="47" fillId="0" borderId="11" xfId="0" applyFont="1" applyBorder="1" applyAlignment="1">
      <alignment vertical="center" wrapText="1"/>
    </xf>
    <xf numFmtId="0" fontId="30" fillId="0" borderId="8" xfId="0" applyFont="1" applyFill="1" applyBorder="1" applyAlignment="1">
      <alignment horizontal="center" vertical="center" wrapText="1"/>
    </xf>
    <xf numFmtId="0" fontId="47" fillId="0" borderId="4" xfId="0" applyFont="1" applyBorder="1" applyAlignment="1">
      <alignment horizontal="center" vertical="center" wrapText="1"/>
    </xf>
    <xf numFmtId="0" fontId="6" fillId="2" borderId="3" xfId="0" applyFont="1" applyFill="1" applyBorder="1" applyAlignment="1" applyProtection="1">
      <protection locked="0" hidden="1"/>
    </xf>
    <xf numFmtId="0" fontId="6" fillId="2" borderId="11" xfId="0" applyFont="1" applyFill="1" applyBorder="1" applyAlignment="1" applyProtection="1">
      <protection locked="0" hidden="1"/>
    </xf>
    <xf numFmtId="16" fontId="11" fillId="0" borderId="4" xfId="0" applyNumberFormat="1" applyFont="1" applyFill="1" applyBorder="1" applyAlignment="1" applyProtection="1">
      <alignment horizontal="center" wrapText="1"/>
      <protection locked="0" hidden="1"/>
    </xf>
    <xf numFmtId="0" fontId="8" fillId="0" borderId="0" xfId="0" applyFont="1" applyFill="1" applyBorder="1" applyAlignment="1" applyProtection="1">
      <alignment horizontal="left"/>
      <protection locked="0" hidden="1"/>
    </xf>
    <xf numFmtId="0" fontId="9" fillId="0" borderId="0" xfId="0" applyFont="1" applyFill="1" applyBorder="1" applyAlignment="1" applyProtection="1">
      <alignment horizontal="left"/>
      <protection locked="0" hidden="1"/>
    </xf>
    <xf numFmtId="0" fontId="6" fillId="0" borderId="0" xfId="0" applyFont="1" applyFill="1" applyBorder="1" applyAlignment="1" applyProtection="1">
      <alignment horizontal="left"/>
      <protection locked="0" hidden="1"/>
    </xf>
    <xf numFmtId="0" fontId="10" fillId="0" borderId="0" xfId="0" applyFont="1" applyFill="1" applyBorder="1" applyAlignment="1" applyProtection="1">
      <alignment horizontal="left"/>
      <protection locked="0" hidden="1"/>
    </xf>
    <xf numFmtId="0" fontId="10" fillId="0" borderId="0" xfId="0" applyFont="1" applyFill="1" applyAlignment="1" applyProtection="1">
      <alignment horizontal="left"/>
      <protection locked="0" hidden="1"/>
    </xf>
    <xf numFmtId="0" fontId="6" fillId="0" borderId="0" xfId="0" applyFont="1" applyFill="1" applyProtection="1">
      <protection hidden="1"/>
    </xf>
    <xf numFmtId="0" fontId="6" fillId="0" borderId="0" xfId="0" applyFont="1" applyFill="1" applyAlignment="1" applyProtection="1">
      <alignment horizontal="center"/>
      <protection hidden="1"/>
    </xf>
    <xf numFmtId="0" fontId="0" fillId="0" borderId="0" xfId="0" applyFill="1" applyAlignment="1" applyProtection="1">
      <protection hidden="1"/>
    </xf>
    <xf numFmtId="0" fontId="0" fillId="0" borderId="0" xfId="0" applyFill="1" applyBorder="1" applyAlignment="1" applyProtection="1">
      <protection hidden="1"/>
    </xf>
    <xf numFmtId="0" fontId="6" fillId="0" borderId="4" xfId="0" applyFont="1" applyFill="1" applyBorder="1" applyAlignment="1" applyProtection="1">
      <alignment vertical="center"/>
      <protection locked="0" hidden="1"/>
    </xf>
    <xf numFmtId="0" fontId="6" fillId="0" borderId="10" xfId="0" applyFont="1" applyFill="1" applyBorder="1" applyAlignment="1" applyProtection="1">
      <alignment vertical="center"/>
      <protection locked="0" hidden="1"/>
    </xf>
    <xf numFmtId="0" fontId="0" fillId="0" borderId="4" xfId="0" applyFill="1" applyBorder="1" applyAlignment="1"/>
    <xf numFmtId="1" fontId="0" fillId="0" borderId="4" xfId="0" applyNumberFormat="1" applyFill="1" applyBorder="1" applyProtection="1">
      <protection hidden="1"/>
    </xf>
    <xf numFmtId="1" fontId="0" fillId="0" borderId="4" xfId="0" applyNumberFormat="1" applyFill="1" applyBorder="1" applyAlignment="1" applyProtection="1">
      <alignment horizontal="center"/>
      <protection hidden="1"/>
    </xf>
    <xf numFmtId="0" fontId="0" fillId="0" borderId="4" xfId="0" applyFill="1" applyBorder="1" applyAlignment="1" applyProtection="1">
      <alignment horizontal="center" vertical="center"/>
      <protection hidden="1"/>
    </xf>
    <xf numFmtId="0" fontId="0" fillId="0" borderId="4" xfId="0" applyFill="1" applyBorder="1" applyAlignment="1" applyProtection="1">
      <alignment horizontal="center" textRotation="90" wrapText="1"/>
      <protection hidden="1"/>
    </xf>
    <xf numFmtId="0" fontId="0" fillId="0" borderId="1" xfId="0" applyFill="1" applyBorder="1" applyProtection="1">
      <protection hidden="1"/>
    </xf>
    <xf numFmtId="0" fontId="0" fillId="0" borderId="0" xfId="0" applyFill="1" applyAlignment="1" applyProtection="1">
      <alignment horizontal="center"/>
      <protection hidden="1"/>
    </xf>
    <xf numFmtId="0" fontId="12" fillId="0" borderId="4" xfId="0" applyFont="1" applyFill="1" applyBorder="1" applyAlignment="1" applyProtection="1">
      <alignment horizontal="center" textRotation="90"/>
      <protection hidden="1"/>
    </xf>
    <xf numFmtId="0" fontId="12" fillId="0" borderId="2" xfId="0" applyFont="1" applyFill="1" applyBorder="1" applyAlignment="1" applyProtection="1">
      <alignment horizontal="center" textRotation="90"/>
      <protection hidden="1"/>
    </xf>
    <xf numFmtId="0" fontId="0" fillId="0" borderId="0" xfId="0" applyFill="1" applyBorder="1" applyAlignment="1" applyProtection="1">
      <alignment horizontal="center"/>
      <protection hidden="1"/>
    </xf>
    <xf numFmtId="0" fontId="26" fillId="0" borderId="4" xfId="0" applyFont="1" applyFill="1" applyBorder="1" applyAlignment="1" applyProtection="1">
      <alignment horizontal="center" vertical="center" textRotation="90" wrapText="1"/>
      <protection hidden="1"/>
    </xf>
    <xf numFmtId="0" fontId="26" fillId="0" borderId="4" xfId="0" applyFont="1" applyFill="1" applyBorder="1" applyAlignment="1" applyProtection="1">
      <alignment horizontal="center" vertical="center" wrapText="1"/>
      <protection hidden="1"/>
    </xf>
    <xf numFmtId="0" fontId="4" fillId="0" borderId="4" xfId="0" applyFont="1" applyFill="1" applyBorder="1" applyAlignment="1" applyProtection="1">
      <alignment horizontal="center" vertical="center" wrapText="1"/>
      <protection hidden="1"/>
    </xf>
    <xf numFmtId="0" fontId="13" fillId="0" borderId="4" xfId="0" applyFont="1" applyFill="1" applyBorder="1" applyAlignment="1" applyProtection="1">
      <alignment horizontal="center" vertical="center"/>
      <protection hidden="1"/>
    </xf>
    <xf numFmtId="0" fontId="13" fillId="0" borderId="4" xfId="0" applyFont="1" applyFill="1" applyBorder="1" applyAlignment="1" applyProtection="1">
      <alignment horizontal="center" vertical="center" textRotation="90"/>
      <protection hidden="1"/>
    </xf>
    <xf numFmtId="0" fontId="4" fillId="0" borderId="14" xfId="0" applyFont="1" applyFill="1" applyBorder="1" applyAlignment="1" applyProtection="1">
      <alignment horizontal="center" textRotation="90" wrapText="1"/>
      <protection hidden="1"/>
    </xf>
    <xf numFmtId="0" fontId="4" fillId="0" borderId="0" xfId="0" applyFont="1" applyFill="1" applyAlignment="1" applyProtection="1">
      <protection hidden="1"/>
    </xf>
    <xf numFmtId="0" fontId="4" fillId="0" borderId="0" xfId="0" applyFont="1" applyFill="1" applyAlignment="1" applyProtection="1">
      <alignment textRotation="90" wrapText="1"/>
      <protection hidden="1"/>
    </xf>
    <xf numFmtId="0" fontId="4" fillId="0" borderId="0" xfId="0" applyFont="1" applyFill="1" applyBorder="1" applyAlignment="1" applyProtection="1">
      <protection hidden="1"/>
    </xf>
    <xf numFmtId="0" fontId="4" fillId="0" borderId="0" xfId="0" applyFont="1" applyFill="1" applyBorder="1" applyProtection="1">
      <protection hidden="1"/>
    </xf>
    <xf numFmtId="9" fontId="0" fillId="0" borderId="9" xfId="0" applyNumberFormat="1" applyFill="1" applyBorder="1" applyProtection="1">
      <protection hidden="1"/>
    </xf>
    <xf numFmtId="2" fontId="5" fillId="0" borderId="4" xfId="0" applyNumberFormat="1" applyFont="1" applyFill="1" applyBorder="1" applyAlignment="1" applyProtection="1">
      <alignment horizontal="center" vertical="center"/>
      <protection hidden="1"/>
    </xf>
    <xf numFmtId="2" fontId="5" fillId="0" borderId="3" xfId="0" applyNumberFormat="1" applyFont="1" applyFill="1" applyBorder="1" applyAlignment="1" applyProtection="1">
      <alignment horizontal="center" vertical="center"/>
      <protection hidden="1"/>
    </xf>
    <xf numFmtId="0" fontId="37" fillId="0" borderId="4" xfId="0" applyFont="1" applyFill="1" applyBorder="1" applyAlignment="1" applyProtection="1">
      <alignment horizontal="center"/>
      <protection locked="0"/>
    </xf>
    <xf numFmtId="0" fontId="37" fillId="0" borderId="4" xfId="0" applyFont="1" applyFill="1" applyBorder="1" applyAlignment="1" applyProtection="1">
      <alignment horizontal="center"/>
      <protection hidden="1"/>
    </xf>
    <xf numFmtId="1" fontId="19" fillId="0" borderId="4" xfId="0" applyNumberFormat="1" applyFont="1" applyFill="1" applyBorder="1" applyAlignment="1" applyProtection="1">
      <alignment horizontal="center"/>
      <protection hidden="1"/>
    </xf>
    <xf numFmtId="9" fontId="19" fillId="0" borderId="11" xfId="0" applyNumberFormat="1" applyFont="1" applyFill="1" applyBorder="1" applyProtection="1">
      <protection hidden="1"/>
    </xf>
    <xf numFmtId="0" fontId="16" fillId="0" borderId="4" xfId="0" applyFont="1" applyFill="1" applyBorder="1" applyAlignment="1" applyProtection="1">
      <alignment horizontal="center" vertical="center"/>
      <protection hidden="1"/>
    </xf>
    <xf numFmtId="0" fontId="16" fillId="0" borderId="3" xfId="0" applyFont="1" applyFill="1" applyBorder="1" applyAlignment="1" applyProtection="1">
      <alignment horizontal="center" vertical="center"/>
      <protection hidden="1"/>
    </xf>
    <xf numFmtId="1" fontId="19" fillId="0" borderId="0" xfId="0" applyNumberFormat="1" applyFont="1" applyFill="1" applyBorder="1" applyProtection="1">
      <protection hidden="1"/>
    </xf>
    <xf numFmtId="1" fontId="19" fillId="0" borderId="0" xfId="0" applyNumberFormat="1" applyFont="1" applyFill="1" applyBorder="1" applyAlignment="1" applyProtection="1">
      <protection hidden="1"/>
    </xf>
    <xf numFmtId="0" fontId="19" fillId="0" borderId="0" xfId="0" applyFont="1" applyFill="1" applyBorder="1" applyProtection="1">
      <protection hidden="1"/>
    </xf>
    <xf numFmtId="0" fontId="38" fillId="0" borderId="4" xfId="0" applyFont="1" applyFill="1" applyBorder="1" applyAlignment="1" applyProtection="1">
      <alignment horizontal="center"/>
      <protection locked="0"/>
    </xf>
    <xf numFmtId="0" fontId="38" fillId="0" borderId="4" xfId="0" applyFont="1" applyFill="1" applyBorder="1" applyAlignment="1" applyProtection="1">
      <alignment horizontal="center" vertical="center"/>
      <protection hidden="1"/>
    </xf>
    <xf numFmtId="0" fontId="17" fillId="0" borderId="4" xfId="0" applyFont="1" applyFill="1" applyBorder="1" applyAlignment="1" applyProtection="1">
      <alignment horizontal="center" vertical="center"/>
      <protection hidden="1"/>
    </xf>
    <xf numFmtId="0" fontId="17" fillId="0" borderId="11" xfId="0" applyFont="1" applyFill="1" applyBorder="1" applyAlignment="1" applyProtection="1">
      <alignment horizontal="center" vertical="center"/>
      <protection hidden="1"/>
    </xf>
    <xf numFmtId="0" fontId="17" fillId="0" borderId="3" xfId="0" applyFont="1" applyFill="1" applyBorder="1" applyAlignment="1" applyProtection="1">
      <alignment horizontal="center" vertical="center"/>
      <protection hidden="1"/>
    </xf>
    <xf numFmtId="1" fontId="21" fillId="0" borderId="0" xfId="0" applyNumberFormat="1" applyFont="1" applyFill="1" applyBorder="1" applyProtection="1">
      <protection hidden="1"/>
    </xf>
    <xf numFmtId="1" fontId="21" fillId="0" borderId="0" xfId="0" applyNumberFormat="1" applyFont="1" applyFill="1" applyBorder="1" applyAlignment="1" applyProtection="1">
      <protection hidden="1"/>
    </xf>
    <xf numFmtId="0" fontId="21" fillId="0" borderId="0" xfId="0" applyFont="1" applyFill="1" applyBorder="1" applyProtection="1">
      <protection hidden="1"/>
    </xf>
    <xf numFmtId="0" fontId="34" fillId="0" borderId="4" xfId="0" applyFont="1" applyFill="1" applyBorder="1" applyAlignment="1" applyProtection="1">
      <alignment horizontal="center"/>
      <protection locked="0"/>
    </xf>
    <xf numFmtId="0" fontId="34" fillId="0" borderId="4" xfId="0" applyFont="1" applyFill="1" applyBorder="1" applyAlignment="1" applyProtection="1">
      <alignment horizontal="center" vertical="center"/>
      <protection hidden="1"/>
    </xf>
    <xf numFmtId="0" fontId="18" fillId="0" borderId="4" xfId="0" applyFont="1" applyFill="1" applyBorder="1" applyAlignment="1" applyProtection="1">
      <alignment horizontal="center" vertical="center"/>
      <protection hidden="1"/>
    </xf>
    <xf numFmtId="0" fontId="18" fillId="0" borderId="11" xfId="0" applyFont="1" applyFill="1" applyBorder="1" applyAlignment="1" applyProtection="1">
      <alignment horizontal="center" vertical="center"/>
      <protection hidden="1"/>
    </xf>
    <xf numFmtId="0" fontId="18" fillId="0" borderId="3" xfId="0" applyFont="1" applyFill="1" applyBorder="1" applyAlignment="1" applyProtection="1">
      <alignment horizontal="center" vertical="center"/>
      <protection hidden="1"/>
    </xf>
    <xf numFmtId="1" fontId="23" fillId="0" borderId="0" xfId="0" applyNumberFormat="1" applyFont="1" applyFill="1" applyBorder="1" applyProtection="1">
      <protection hidden="1"/>
    </xf>
    <xf numFmtId="1" fontId="23" fillId="0" borderId="0" xfId="0" applyNumberFormat="1" applyFont="1" applyFill="1" applyBorder="1" applyAlignment="1" applyProtection="1">
      <protection hidden="1"/>
    </xf>
    <xf numFmtId="0" fontId="23" fillId="0" borderId="0" xfId="0" applyFont="1" applyFill="1" applyBorder="1" applyProtection="1">
      <protection hidden="1"/>
    </xf>
    <xf numFmtId="0" fontId="5" fillId="0" borderId="11" xfId="0" applyFont="1" applyFill="1" applyBorder="1" applyAlignment="1" applyProtection="1">
      <alignment horizontal="center" vertical="center"/>
      <protection hidden="1"/>
    </xf>
    <xf numFmtId="0" fontId="5" fillId="0" borderId="12" xfId="0" applyFont="1" applyFill="1" applyBorder="1" applyAlignment="1" applyProtection="1">
      <alignment horizontal="center" vertical="center"/>
      <protection hidden="1"/>
    </xf>
    <xf numFmtId="0" fontId="6" fillId="0" borderId="4" xfId="0" applyFont="1" applyFill="1" applyBorder="1" applyAlignment="1" applyProtection="1">
      <protection locked="0" hidden="1"/>
    </xf>
    <xf numFmtId="0" fontId="6" fillId="0" borderId="11" xfId="0" applyFont="1" applyFill="1" applyBorder="1" applyAlignment="1" applyProtection="1">
      <alignment vertical="center"/>
      <protection locked="0" hidden="1"/>
    </xf>
    <xf numFmtId="0" fontId="55" fillId="0" borderId="4" xfId="0" applyFont="1" applyFill="1" applyBorder="1" applyAlignment="1">
      <alignment wrapText="1"/>
    </xf>
    <xf numFmtId="0" fontId="47" fillId="3" borderId="4" xfId="0" applyFont="1" applyFill="1" applyBorder="1" applyAlignment="1">
      <alignment vertical="center" wrapText="1"/>
    </xf>
    <xf numFmtId="0" fontId="59" fillId="0" borderId="4" xfId="1" applyFont="1" applyFill="1" applyBorder="1" applyAlignment="1">
      <alignment horizontal="center" vertical="center" wrapText="1"/>
    </xf>
    <xf numFmtId="0" fontId="52" fillId="0" borderId="4" xfId="0" applyFont="1" applyFill="1" applyBorder="1" applyAlignment="1">
      <alignment horizontal="left" vertical="center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3" fillId="0" borderId="4" xfId="0" applyFont="1" applyBorder="1" applyAlignment="1">
      <alignment horizontal="left" vertical="center" indent="2"/>
    </xf>
    <xf numFmtId="0" fontId="3" fillId="0" borderId="4" xfId="0" applyFont="1" applyBorder="1" applyAlignment="1">
      <alignment horizontal="center" vertical="top"/>
    </xf>
    <xf numFmtId="0" fontId="47" fillId="0" borderId="4" xfId="0" applyFont="1" applyBorder="1" applyAlignment="1">
      <alignment horizontal="left" vertical="center" indent="2"/>
    </xf>
    <xf numFmtId="0" fontId="4" fillId="0" borderId="16" xfId="0" applyFont="1" applyFill="1" applyBorder="1" applyAlignment="1" applyProtection="1">
      <alignment horizontal="center" vertical="center" textRotation="90"/>
      <protection hidden="1"/>
    </xf>
    <xf numFmtId="0" fontId="14" fillId="0" borderId="9" xfId="2" applyFont="1" applyFill="1" applyBorder="1" applyAlignment="1">
      <alignment horizontal="left" vertical="center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0" borderId="0" xfId="0" applyFill="1" applyAlignment="1" applyProtection="1">
      <alignment horizontal="center"/>
      <protection hidden="1"/>
    </xf>
    <xf numFmtId="0" fontId="0" fillId="0" borderId="0" xfId="0" applyFill="1" applyBorder="1" applyAlignment="1" applyProtection="1">
      <alignment horizontal="center"/>
      <protection hidden="1"/>
    </xf>
    <xf numFmtId="1" fontId="19" fillId="0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47" fillId="0" borderId="11" xfId="0" applyFont="1" applyFill="1" applyBorder="1" applyAlignment="1">
      <alignment vertical="center" wrapText="1"/>
    </xf>
    <xf numFmtId="0" fontId="6" fillId="0" borderId="3" xfId="0" applyFont="1" applyFill="1" applyBorder="1" applyAlignment="1" applyProtection="1">
      <alignment vertical="center"/>
      <protection locked="0" hidden="1"/>
    </xf>
    <xf numFmtId="0" fontId="6" fillId="0" borderId="4" xfId="0" applyFont="1" applyFill="1" applyBorder="1" applyProtection="1">
      <protection locked="0" hidden="1"/>
    </xf>
    <xf numFmtId="0" fontId="6" fillId="0" borderId="16" xfId="0" applyFont="1" applyFill="1" applyBorder="1" applyProtection="1">
      <protection locked="0" hidden="1"/>
    </xf>
    <xf numFmtId="16" fontId="36" fillId="0" borderId="13" xfId="0" applyNumberFormat="1" applyFont="1" applyFill="1" applyBorder="1" applyAlignment="1" applyProtection="1">
      <alignment horizontal="center" vertical="center" wrapText="1"/>
      <protection locked="0" hidden="1"/>
    </xf>
    <xf numFmtId="16" fontId="36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0" fontId="47" fillId="0" borderId="4" xfId="0" applyFont="1" applyFill="1" applyBorder="1" applyAlignment="1">
      <alignment vertical="center" wrapText="1"/>
    </xf>
    <xf numFmtId="0" fontId="52" fillId="0" borderId="4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5" fillId="0" borderId="4" xfId="0" applyFont="1" applyFill="1" applyBorder="1" applyAlignment="1" applyProtection="1">
      <alignment horizontal="center"/>
      <protection locked="0" hidden="1"/>
    </xf>
    <xf numFmtId="0" fontId="55" fillId="0" borderId="4" xfId="0" applyFont="1" applyFill="1" applyBorder="1" applyAlignment="1">
      <alignment vertical="center" wrapText="1"/>
    </xf>
    <xf numFmtId="16" fontId="11" fillId="0" borderId="11" xfId="0" applyNumberFormat="1" applyFont="1" applyFill="1" applyBorder="1" applyAlignment="1" applyProtection="1">
      <alignment horizontal="center" wrapText="1"/>
      <protection locked="0" hidden="1"/>
    </xf>
    <xf numFmtId="1" fontId="0" fillId="0" borderId="11" xfId="0" applyNumberFormat="1" applyFill="1" applyBorder="1" applyProtection="1">
      <protection hidden="1"/>
    </xf>
    <xf numFmtId="0" fontId="12" fillId="0" borderId="11" xfId="0" applyFont="1" applyFill="1" applyBorder="1" applyAlignment="1" applyProtection="1">
      <alignment horizontal="center" textRotation="90"/>
      <protection hidden="1"/>
    </xf>
    <xf numFmtId="0" fontId="26" fillId="0" borderId="11" xfId="0" applyFont="1" applyFill="1" applyBorder="1" applyAlignment="1" applyProtection="1">
      <alignment horizontal="center" vertical="center" textRotation="90" wrapText="1"/>
      <protection hidden="1"/>
    </xf>
    <xf numFmtId="0" fontId="61" fillId="0" borderId="4" xfId="4" applyFont="1" applyFill="1" applyBorder="1" applyAlignment="1">
      <alignment wrapText="1"/>
    </xf>
    <xf numFmtId="0" fontId="52" fillId="0" borderId="4" xfId="0" applyFont="1" applyFill="1" applyBorder="1" applyAlignment="1">
      <alignment vertical="center"/>
    </xf>
    <xf numFmtId="0" fontId="62" fillId="0" borderId="4" xfId="0" applyFont="1" applyFill="1" applyBorder="1" applyAlignment="1">
      <alignment vertical="center"/>
    </xf>
    <xf numFmtId="0" fontId="6" fillId="0" borderId="3" xfId="0" applyFont="1" applyFill="1" applyBorder="1" applyAlignment="1" applyProtection="1">
      <protection locked="0" hidden="1"/>
    </xf>
    <xf numFmtId="0" fontId="6" fillId="0" borderId="11" xfId="0" applyFont="1" applyFill="1" applyBorder="1" applyAlignment="1" applyProtection="1">
      <protection locked="0" hidden="1"/>
    </xf>
    <xf numFmtId="0" fontId="57" fillId="0" borderId="4" xfId="0" applyFont="1" applyFill="1" applyBorder="1" applyAlignment="1" applyProtection="1">
      <alignment horizontal="center" vertical="center" textRotation="90" wrapText="1"/>
      <protection hidden="1"/>
    </xf>
    <xf numFmtId="0" fontId="52" fillId="0" borderId="8" xfId="0" applyFont="1" applyFill="1" applyBorder="1"/>
    <xf numFmtId="0" fontId="58" fillId="0" borderId="4" xfId="0" applyFont="1" applyFill="1" applyBorder="1" applyAlignment="1">
      <alignment horizontal="center" vertical="center"/>
    </xf>
    <xf numFmtId="0" fontId="5" fillId="0" borderId="11" xfId="0" applyFont="1" applyFill="1" applyBorder="1" applyAlignment="1" applyProtection="1">
      <alignment vertical="center" wrapText="1"/>
      <protection locked="0" hidden="1"/>
    </xf>
    <xf numFmtId="2" fontId="63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0" borderId="0" xfId="0" applyFill="1" applyAlignment="1" applyProtection="1">
      <alignment horizontal="center"/>
      <protection hidden="1"/>
    </xf>
    <xf numFmtId="0" fontId="0" fillId="0" borderId="0" xfId="0" applyFill="1" applyBorder="1" applyAlignment="1" applyProtection="1">
      <alignment horizontal="center"/>
      <protection hidden="1"/>
    </xf>
    <xf numFmtId="1" fontId="19" fillId="0" borderId="4" xfId="0" applyNumberFormat="1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14" fillId="0" borderId="11" xfId="2" applyFont="1" applyFill="1" applyBorder="1" applyAlignment="1">
      <alignment horizontal="center" vertical="center"/>
    </xf>
    <xf numFmtId="0" fontId="5" fillId="5" borderId="0" xfId="0" applyFont="1" applyFill="1" applyProtection="1">
      <protection hidden="1"/>
    </xf>
    <xf numFmtId="1" fontId="6" fillId="5" borderId="0" xfId="0" applyNumberFormat="1" applyFont="1" applyFill="1" applyProtection="1">
      <protection locked="0" hidden="1"/>
    </xf>
    <xf numFmtId="164" fontId="7" fillId="5" borderId="0" xfId="0" applyNumberFormat="1" applyFont="1" applyFill="1" applyAlignment="1" applyProtection="1">
      <alignment horizontal="center"/>
      <protection locked="0" hidden="1"/>
    </xf>
    <xf numFmtId="0" fontId="6" fillId="5" borderId="0" xfId="0" applyFont="1" applyFill="1" applyProtection="1">
      <protection locked="0" hidden="1"/>
    </xf>
    <xf numFmtId="0" fontId="8" fillId="5" borderId="0" xfId="0" applyFont="1" applyFill="1" applyBorder="1" applyAlignment="1" applyProtection="1">
      <alignment horizontal="left"/>
      <protection locked="0" hidden="1"/>
    </xf>
    <xf numFmtId="0" fontId="6" fillId="5" borderId="0" xfId="0" applyFont="1" applyFill="1" applyBorder="1" applyProtection="1">
      <protection locked="0" hidden="1"/>
    </xf>
    <xf numFmtId="0" fontId="9" fillId="5" borderId="0" xfId="0" applyFont="1" applyFill="1" applyBorder="1" applyAlignment="1" applyProtection="1">
      <alignment horizontal="left"/>
      <protection locked="0" hidden="1"/>
    </xf>
    <xf numFmtId="0" fontId="6" fillId="5" borderId="0" xfId="0" applyFont="1" applyFill="1" applyBorder="1" applyAlignment="1" applyProtection="1">
      <alignment horizontal="left"/>
      <protection locked="0" hidden="1"/>
    </xf>
    <xf numFmtId="0" fontId="10" fillId="5" borderId="0" xfId="0" applyFont="1" applyFill="1" applyBorder="1" applyAlignment="1" applyProtection="1">
      <alignment horizontal="left"/>
      <protection locked="0" hidden="1"/>
    </xf>
    <xf numFmtId="0" fontId="10" fillId="5" borderId="0" xfId="0" applyFont="1" applyFill="1" applyAlignment="1" applyProtection="1">
      <alignment horizontal="left"/>
      <protection locked="0" hidden="1"/>
    </xf>
    <xf numFmtId="0" fontId="6" fillId="5" borderId="0" xfId="0" applyFont="1" applyFill="1" applyProtection="1">
      <protection hidden="1"/>
    </xf>
    <xf numFmtId="0" fontId="6" fillId="5" borderId="0" xfId="0" applyFont="1" applyFill="1" applyAlignment="1" applyProtection="1">
      <alignment horizontal="center"/>
      <protection hidden="1"/>
    </xf>
    <xf numFmtId="0" fontId="0" fillId="5" borderId="0" xfId="0" applyFill="1" applyAlignment="1" applyProtection="1">
      <alignment horizontal="center"/>
      <protection hidden="1"/>
    </xf>
    <xf numFmtId="0" fontId="0" fillId="5" borderId="0" xfId="0" applyFill="1" applyProtection="1">
      <protection hidden="1"/>
    </xf>
    <xf numFmtId="0" fontId="0" fillId="5" borderId="0" xfId="0" applyFill="1" applyAlignment="1" applyProtection="1">
      <protection hidden="1"/>
    </xf>
    <xf numFmtId="0" fontId="0" fillId="5" borderId="0" xfId="0" applyFill="1" applyBorder="1" applyProtection="1">
      <protection hidden="1"/>
    </xf>
    <xf numFmtId="0" fontId="0" fillId="5" borderId="0" xfId="0" applyFill="1" applyBorder="1" applyAlignment="1" applyProtection="1">
      <protection hidden="1"/>
    </xf>
    <xf numFmtId="0" fontId="5" fillId="5" borderId="4" xfId="0" applyFont="1" applyFill="1" applyBorder="1" applyAlignment="1" applyProtection="1">
      <alignment vertical="center"/>
      <protection locked="0" hidden="1"/>
    </xf>
    <xf numFmtId="0" fontId="5" fillId="5" borderId="10" xfId="0" applyFont="1" applyFill="1" applyBorder="1" applyAlignment="1" applyProtection="1">
      <alignment vertical="center"/>
      <protection locked="0" hidden="1"/>
    </xf>
    <xf numFmtId="0" fontId="0" fillId="5" borderId="0" xfId="0" applyFill="1"/>
    <xf numFmtId="0" fontId="6" fillId="5" borderId="11" xfId="0" applyFont="1" applyFill="1" applyBorder="1" applyAlignment="1" applyProtection="1">
      <protection locked="0" hidden="1"/>
    </xf>
    <xf numFmtId="0" fontId="6" fillId="5" borderId="10" xfId="0" applyFont="1" applyFill="1" applyBorder="1" applyAlignment="1" applyProtection="1">
      <alignment vertical="center"/>
      <protection locked="0" hidden="1"/>
    </xf>
    <xf numFmtId="0" fontId="6" fillId="5" borderId="11" xfId="0" applyFont="1" applyFill="1" applyBorder="1" applyAlignment="1" applyProtection="1">
      <alignment vertical="center"/>
      <protection locked="0" hidden="1"/>
    </xf>
    <xf numFmtId="0" fontId="6" fillId="5" borderId="16" xfId="0" applyFont="1" applyFill="1" applyBorder="1" applyProtection="1">
      <protection locked="0" hidden="1"/>
    </xf>
    <xf numFmtId="0" fontId="35" fillId="5" borderId="20" xfId="0" applyFont="1" applyFill="1" applyBorder="1" applyAlignment="1" applyProtection="1">
      <alignment horizontal="right" vertical="center" wrapText="1"/>
      <protection hidden="1"/>
    </xf>
    <xf numFmtId="0" fontId="35" fillId="5" borderId="4" xfId="0" applyFont="1" applyFill="1" applyBorder="1" applyAlignment="1" applyProtection="1">
      <alignment horizontal="center" vertical="center" textRotation="90"/>
      <protection hidden="1"/>
    </xf>
    <xf numFmtId="165" fontId="36" fillId="5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6" fillId="5" borderId="8" xfId="0" applyNumberFormat="1" applyFont="1" applyFill="1" applyBorder="1" applyAlignment="1" applyProtection="1">
      <alignment horizontal="center" vertical="center" wrapText="1"/>
      <protection locked="0" hidden="1"/>
    </xf>
    <xf numFmtId="16" fontId="36" fillId="5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11" fillId="5" borderId="4" xfId="0" applyNumberFormat="1" applyFont="1" applyFill="1" applyBorder="1" applyAlignment="1" applyProtection="1">
      <alignment horizontal="center" wrapText="1"/>
      <protection locked="0" hidden="1"/>
    </xf>
    <xf numFmtId="0" fontId="12" fillId="5" borderId="4" xfId="0" applyFont="1" applyFill="1" applyBorder="1" applyAlignment="1" applyProtection="1">
      <alignment horizontal="center" textRotation="90"/>
      <protection hidden="1"/>
    </xf>
    <xf numFmtId="1" fontId="0" fillId="5" borderId="4" xfId="0" applyNumberFormat="1" applyFill="1" applyBorder="1" applyProtection="1">
      <protection hidden="1"/>
    </xf>
    <xf numFmtId="1" fontId="0" fillId="5" borderId="4" xfId="0" applyNumberFormat="1" applyFill="1" applyBorder="1" applyAlignment="1" applyProtection="1">
      <alignment horizontal="center"/>
      <protection hidden="1"/>
    </xf>
    <xf numFmtId="0" fontId="0" fillId="5" borderId="4" xfId="0" applyFill="1" applyBorder="1" applyAlignment="1" applyProtection="1">
      <alignment horizontal="center" vertical="center"/>
      <protection hidden="1"/>
    </xf>
    <xf numFmtId="0" fontId="0" fillId="5" borderId="4" xfId="0" applyFill="1" applyBorder="1" applyAlignment="1" applyProtection="1">
      <alignment horizontal="center" textRotation="90" wrapText="1"/>
      <protection hidden="1"/>
    </xf>
    <xf numFmtId="0" fontId="0" fillId="5" borderId="1" xfId="0" applyFill="1" applyBorder="1" applyProtection="1">
      <protection hidden="1"/>
    </xf>
    <xf numFmtId="0" fontId="35" fillId="5" borderId="4" xfId="0" applyFont="1" applyFill="1" applyBorder="1" applyAlignment="1" applyProtection="1">
      <alignment horizontal="right" vertical="center" wrapText="1"/>
      <protection hidden="1"/>
    </xf>
    <xf numFmtId="0" fontId="36" fillId="5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15" fillId="5" borderId="4" xfId="0" applyNumberFormat="1" applyFont="1" applyFill="1" applyBorder="1" applyAlignment="1" applyProtection="1">
      <alignment horizontal="center" vertical="center" wrapText="1"/>
      <protection locked="0" hidden="1"/>
    </xf>
    <xf numFmtId="1" fontId="36" fillId="5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5" borderId="4" xfId="0" applyFill="1" applyBorder="1" applyProtection="1">
      <protection hidden="1"/>
    </xf>
    <xf numFmtId="0" fontId="12" fillId="5" borderId="2" xfId="0" applyFont="1" applyFill="1" applyBorder="1" applyAlignment="1" applyProtection="1">
      <alignment horizontal="center" textRotation="90"/>
      <protection hidden="1"/>
    </xf>
    <xf numFmtId="0" fontId="0" fillId="5" borderId="0" xfId="0" applyFill="1" applyBorder="1" applyAlignment="1" applyProtection="1">
      <alignment horizontal="center"/>
      <protection hidden="1"/>
    </xf>
    <xf numFmtId="0" fontId="51" fillId="5" borderId="4" xfId="0" applyFont="1" applyFill="1" applyBorder="1" applyAlignment="1" applyProtection="1">
      <alignment horizontal="center" vertical="center"/>
      <protection hidden="1"/>
    </xf>
    <xf numFmtId="0" fontId="4" fillId="5" borderId="16" xfId="0" applyFont="1" applyFill="1" applyBorder="1" applyAlignment="1" applyProtection="1">
      <alignment horizontal="center" vertical="center" textRotation="90" wrapText="1"/>
      <protection locked="0" hidden="1"/>
    </xf>
    <xf numFmtId="0" fontId="51" fillId="5" borderId="16" xfId="0" applyFont="1" applyFill="1" applyBorder="1" applyAlignment="1" applyProtection="1">
      <alignment horizontal="center" vertical="center" textRotation="90" wrapText="1"/>
      <protection locked="0" hidden="1"/>
    </xf>
    <xf numFmtId="0" fontId="51" fillId="5" borderId="16" xfId="0" applyFont="1" applyFill="1" applyBorder="1" applyAlignment="1" applyProtection="1">
      <alignment horizontal="center" vertical="center"/>
      <protection hidden="1"/>
    </xf>
    <xf numFmtId="0" fontId="4" fillId="5" borderId="4" xfId="0" applyFont="1" applyFill="1" applyBorder="1" applyAlignment="1" applyProtection="1">
      <alignment horizontal="center" vertical="center" textRotation="90"/>
      <protection hidden="1"/>
    </xf>
    <xf numFmtId="0" fontId="4" fillId="5" borderId="4" xfId="0" applyFont="1" applyFill="1" applyBorder="1" applyAlignment="1" applyProtection="1">
      <alignment horizontal="center" textRotation="90" wrapText="1"/>
      <protection locked="0" hidden="1"/>
    </xf>
    <xf numFmtId="0" fontId="54" fillId="5" borderId="4" xfId="0" applyFont="1" applyFill="1" applyBorder="1" applyAlignment="1" applyProtection="1">
      <alignment horizontal="center" textRotation="90" wrapText="1"/>
      <protection locked="0" hidden="1"/>
    </xf>
    <xf numFmtId="0" fontId="4" fillId="5" borderId="4" xfId="0" applyFont="1" applyFill="1" applyBorder="1" applyAlignment="1" applyProtection="1">
      <alignment horizontal="center" textRotation="90" wrapText="1"/>
      <protection hidden="1"/>
    </xf>
    <xf numFmtId="0" fontId="4" fillId="5" borderId="0" xfId="0" applyFont="1" applyFill="1" applyProtection="1">
      <protection hidden="1"/>
    </xf>
    <xf numFmtId="0" fontId="4" fillId="5" borderId="4" xfId="0" applyFont="1" applyFill="1" applyBorder="1" applyAlignment="1" applyProtection="1">
      <alignment horizontal="center" vertical="center" textRotation="90" wrapText="1"/>
      <protection locked="0" hidden="1"/>
    </xf>
    <xf numFmtId="0" fontId="4" fillId="5" borderId="4" xfId="0" applyFont="1" applyFill="1" applyBorder="1" applyProtection="1">
      <protection hidden="1"/>
    </xf>
    <xf numFmtId="0" fontId="26" fillId="5" borderId="4" xfId="0" applyFont="1" applyFill="1" applyBorder="1" applyAlignment="1" applyProtection="1">
      <alignment horizontal="center" vertical="center" textRotation="90" wrapText="1"/>
      <protection hidden="1"/>
    </xf>
    <xf numFmtId="0" fontId="26" fillId="5" borderId="4" xfId="0" applyFont="1" applyFill="1" applyBorder="1" applyAlignment="1" applyProtection="1">
      <alignment horizontal="center" vertical="center" wrapText="1"/>
      <protection hidden="1"/>
    </xf>
    <xf numFmtId="0" fontId="4" fillId="5" borderId="4" xfId="0" applyFont="1" applyFill="1" applyBorder="1" applyAlignment="1" applyProtection="1">
      <alignment horizontal="center" vertical="center" wrapText="1"/>
      <protection hidden="1"/>
    </xf>
    <xf numFmtId="0" fontId="13" fillId="5" borderId="4" xfId="0" applyFont="1" applyFill="1" applyBorder="1" applyAlignment="1" applyProtection="1">
      <alignment horizontal="center" vertical="center"/>
      <protection hidden="1"/>
    </xf>
    <xf numFmtId="0" fontId="13" fillId="5" borderId="4" xfId="0" applyFont="1" applyFill="1" applyBorder="1" applyAlignment="1" applyProtection="1">
      <alignment horizontal="center" vertical="center" textRotation="90"/>
      <protection hidden="1"/>
    </xf>
    <xf numFmtId="0" fontId="4" fillId="5" borderId="14" xfId="0" applyFont="1" applyFill="1" applyBorder="1" applyAlignment="1" applyProtection="1">
      <alignment horizontal="center" textRotation="90" wrapText="1"/>
      <protection hidden="1"/>
    </xf>
    <xf numFmtId="0" fontId="4" fillId="5" borderId="0" xfId="0" applyFont="1" applyFill="1" applyAlignment="1" applyProtection="1">
      <protection hidden="1"/>
    </xf>
    <xf numFmtId="0" fontId="4" fillId="5" borderId="0" xfId="0" applyFont="1" applyFill="1" applyAlignment="1" applyProtection="1">
      <alignment textRotation="90" wrapText="1"/>
      <protection hidden="1"/>
    </xf>
    <xf numFmtId="0" fontId="4" fillId="5" borderId="0" xfId="0" applyFont="1" applyFill="1" applyBorder="1" applyAlignment="1" applyProtection="1">
      <protection hidden="1"/>
    </xf>
    <xf numFmtId="0" fontId="4" fillId="5" borderId="0" xfId="0" applyFont="1" applyFill="1" applyBorder="1" applyProtection="1">
      <protection hidden="1"/>
    </xf>
    <xf numFmtId="0" fontId="50" fillId="5" borderId="3" xfId="0" applyFont="1" applyFill="1" applyBorder="1" applyAlignment="1" applyProtection="1">
      <alignment horizontal="center" vertical="center"/>
      <protection hidden="1"/>
    </xf>
    <xf numFmtId="0" fontId="3" fillId="5" borderId="3" xfId="0" applyFont="1" applyFill="1" applyBorder="1" applyAlignment="1">
      <alignment horizontal="left" vertical="center" wrapText="1"/>
    </xf>
    <xf numFmtId="0" fontId="53" fillId="5" borderId="3" xfId="0" applyFont="1" applyFill="1" applyBorder="1" applyAlignment="1">
      <alignment horizontal="left" vertical="center"/>
    </xf>
    <xf numFmtId="0" fontId="49" fillId="5" borderId="4" xfId="0" applyFont="1" applyFill="1" applyBorder="1" applyAlignment="1">
      <alignment wrapText="1"/>
    </xf>
    <xf numFmtId="0" fontId="14" fillId="5" borderId="11" xfId="2" applyFont="1" applyFill="1" applyBorder="1" applyAlignment="1">
      <alignment horizontal="center" vertical="center"/>
    </xf>
    <xf numFmtId="0" fontId="5" fillId="5" borderId="4" xfId="0" applyFont="1" applyFill="1" applyBorder="1" applyAlignment="1" applyProtection="1">
      <alignment horizontal="center" vertical="center"/>
      <protection locked="0"/>
    </xf>
    <xf numFmtId="0" fontId="5" fillId="5" borderId="4" xfId="0" applyFont="1" applyFill="1" applyBorder="1" applyAlignment="1" applyProtection="1">
      <alignment horizontal="center" vertical="center"/>
      <protection hidden="1"/>
    </xf>
    <xf numFmtId="1" fontId="1" fillId="5" borderId="4" xfId="0" applyNumberFormat="1" applyFont="1" applyFill="1" applyBorder="1" applyAlignment="1" applyProtection="1">
      <alignment horizontal="center" vertical="center"/>
      <protection hidden="1"/>
    </xf>
    <xf numFmtId="2" fontId="1" fillId="5" borderId="4" xfId="0" applyNumberFormat="1" applyFont="1" applyFill="1" applyBorder="1" applyAlignment="1" applyProtection="1">
      <alignment horizontal="center" vertical="center"/>
      <protection hidden="1"/>
    </xf>
    <xf numFmtId="9" fontId="0" fillId="5" borderId="5" xfId="0" applyNumberFormat="1" applyFill="1" applyBorder="1" applyAlignment="1" applyProtection="1">
      <alignment vertical="center"/>
      <protection hidden="1"/>
    </xf>
    <xf numFmtId="0" fontId="0" fillId="5" borderId="0" xfId="0" applyFill="1" applyAlignment="1" applyProtection="1">
      <alignment vertical="center"/>
      <protection hidden="1"/>
    </xf>
    <xf numFmtId="0" fontId="5" fillId="5" borderId="6" xfId="0" applyFont="1" applyFill="1" applyBorder="1" applyAlignment="1" applyProtection="1">
      <alignment horizontal="center" vertical="center"/>
      <protection hidden="1"/>
    </xf>
    <xf numFmtId="1" fontId="0" fillId="5" borderId="0" xfId="0" applyNumberFormat="1" applyFill="1" applyBorder="1" applyAlignment="1" applyProtection="1">
      <alignment vertical="center"/>
      <protection hidden="1"/>
    </xf>
    <xf numFmtId="0" fontId="0" fillId="5" borderId="0" xfId="0" applyFill="1" applyBorder="1" applyAlignment="1" applyProtection="1">
      <alignment vertical="center"/>
      <protection hidden="1"/>
    </xf>
    <xf numFmtId="1" fontId="0" fillId="5" borderId="0" xfId="0" applyNumberFormat="1" applyFill="1" applyAlignment="1" applyProtection="1">
      <alignment vertical="center"/>
      <protection hidden="1"/>
    </xf>
    <xf numFmtId="0" fontId="3" fillId="5" borderId="4" xfId="0" applyFont="1" applyFill="1" applyBorder="1" applyAlignment="1">
      <alignment horizontal="left" vertical="center" wrapText="1"/>
    </xf>
    <xf numFmtId="0" fontId="5" fillId="5" borderId="4" xfId="0" applyFont="1" applyFill="1" applyBorder="1" applyAlignment="1" applyProtection="1">
      <alignment horizontal="center"/>
      <protection hidden="1"/>
    </xf>
    <xf numFmtId="1" fontId="1" fillId="5" borderId="4" xfId="0" applyNumberFormat="1" applyFont="1" applyFill="1" applyBorder="1" applyAlignment="1" applyProtection="1">
      <alignment horizontal="center"/>
      <protection hidden="1"/>
    </xf>
    <xf numFmtId="2" fontId="1" fillId="5" borderId="4" xfId="0" applyNumberFormat="1" applyFont="1" applyFill="1" applyBorder="1" applyAlignment="1" applyProtection="1">
      <alignment horizontal="center"/>
      <protection hidden="1"/>
    </xf>
    <xf numFmtId="1" fontId="0" fillId="5" borderId="0" xfId="0" applyNumberFormat="1" applyFill="1" applyBorder="1" applyProtection="1">
      <protection hidden="1"/>
    </xf>
    <xf numFmtId="1" fontId="0" fillId="5" borderId="0" xfId="0" applyNumberFormat="1" applyFill="1" applyBorder="1" applyAlignment="1" applyProtection="1">
      <protection hidden="1"/>
    </xf>
    <xf numFmtId="0" fontId="33" fillId="5" borderId="8" xfId="2" applyFont="1" applyFill="1" applyBorder="1" applyAlignment="1">
      <alignment horizontal="center" vertical="center"/>
    </xf>
    <xf numFmtId="0" fontId="33" fillId="5" borderId="4" xfId="2" applyFont="1" applyFill="1" applyBorder="1" applyAlignment="1">
      <alignment horizontal="center" vertical="center"/>
    </xf>
    <xf numFmtId="0" fontId="14" fillId="5" borderId="11" xfId="2" applyFont="1" applyFill="1" applyBorder="1" applyAlignment="1">
      <alignment horizontal="left" vertical="center"/>
    </xf>
    <xf numFmtId="0" fontId="0" fillId="5" borderId="8" xfId="0" applyFill="1" applyBorder="1" applyProtection="1">
      <protection hidden="1"/>
    </xf>
    <xf numFmtId="0" fontId="0" fillId="5" borderId="4" xfId="0" applyFill="1" applyBorder="1"/>
    <xf numFmtId="0" fontId="5" fillId="5" borderId="4" xfId="0" applyFont="1" applyFill="1" applyBorder="1" applyAlignment="1" applyProtection="1">
      <alignment horizontal="center"/>
      <protection locked="0"/>
    </xf>
    <xf numFmtId="0" fontId="5" fillId="5" borderId="6" xfId="0" applyFont="1" applyFill="1" applyBorder="1" applyAlignment="1" applyProtection="1">
      <alignment horizontal="center"/>
      <protection hidden="1"/>
    </xf>
    <xf numFmtId="0" fontId="30" fillId="5" borderId="4" xfId="2" applyFont="1" applyFill="1" applyBorder="1" applyAlignment="1">
      <alignment horizontal="center" vertical="center" wrapText="1"/>
    </xf>
    <xf numFmtId="0" fontId="30" fillId="5" borderId="4" xfId="0" applyFont="1" applyFill="1" applyBorder="1" applyAlignment="1">
      <alignment horizontal="center" vertical="center" wrapText="1"/>
    </xf>
    <xf numFmtId="0" fontId="30" fillId="5" borderId="4" xfId="0" applyFont="1" applyFill="1" applyBorder="1" applyAlignment="1">
      <alignment horizontal="left" vertical="center" wrapText="1"/>
    </xf>
    <xf numFmtId="0" fontId="13" fillId="5" borderId="4" xfId="0" applyFont="1" applyFill="1" applyBorder="1" applyProtection="1">
      <protection hidden="1"/>
    </xf>
    <xf numFmtId="0" fontId="14" fillId="5" borderId="4" xfId="0" applyFont="1" applyFill="1" applyBorder="1" applyProtection="1">
      <protection hidden="1"/>
    </xf>
    <xf numFmtId="0" fontId="1" fillId="5" borderId="4" xfId="0" applyFont="1" applyFill="1" applyBorder="1" applyProtection="1">
      <protection hidden="1"/>
    </xf>
    <xf numFmtId="0" fontId="15" fillId="5" borderId="4" xfId="0" applyFont="1" applyFill="1" applyBorder="1" applyProtection="1">
      <protection hidden="1"/>
    </xf>
    <xf numFmtId="2" fontId="5" fillId="5" borderId="4" xfId="0" applyNumberFormat="1" applyFont="1" applyFill="1" applyBorder="1" applyAlignment="1" applyProtection="1">
      <alignment horizontal="center" vertical="center"/>
      <protection locked="0"/>
    </xf>
    <xf numFmtId="2" fontId="5" fillId="5" borderId="4" xfId="0" applyNumberFormat="1" applyFont="1" applyFill="1" applyBorder="1" applyAlignment="1" applyProtection="1">
      <alignment horizontal="center"/>
      <protection locked="0"/>
    </xf>
    <xf numFmtId="9" fontId="0" fillId="5" borderId="9" xfId="0" applyNumberFormat="1" applyFill="1" applyBorder="1" applyProtection="1">
      <protection hidden="1"/>
    </xf>
    <xf numFmtId="2" fontId="5" fillId="5" borderId="4" xfId="0" applyNumberFormat="1" applyFont="1" applyFill="1" applyBorder="1" applyAlignment="1" applyProtection="1">
      <alignment horizontal="center" vertical="center"/>
      <protection hidden="1"/>
    </xf>
    <xf numFmtId="2" fontId="5" fillId="5" borderId="3" xfId="0" applyNumberFormat="1" applyFont="1" applyFill="1" applyBorder="1" applyAlignment="1" applyProtection="1">
      <alignment horizontal="center" vertical="center"/>
      <protection hidden="1"/>
    </xf>
    <xf numFmtId="0" fontId="19" fillId="5" borderId="4" xfId="0" applyFont="1" applyFill="1" applyBorder="1" applyProtection="1">
      <protection hidden="1"/>
    </xf>
    <xf numFmtId="0" fontId="20" fillId="5" borderId="4" xfId="0" applyFont="1" applyFill="1" applyBorder="1" applyProtection="1">
      <protection hidden="1"/>
    </xf>
    <xf numFmtId="0" fontId="16" fillId="5" borderId="4" xfId="0" applyFont="1" applyFill="1" applyBorder="1" applyAlignment="1" applyProtection="1">
      <alignment horizontal="center"/>
      <protection hidden="1"/>
    </xf>
    <xf numFmtId="0" fontId="37" fillId="5" borderId="4" xfId="0" applyFont="1" applyFill="1" applyBorder="1" applyAlignment="1" applyProtection="1">
      <alignment horizontal="center" vertical="center"/>
      <protection locked="0"/>
    </xf>
    <xf numFmtId="0" fontId="37" fillId="5" borderId="4" xfId="0" applyFont="1" applyFill="1" applyBorder="1" applyAlignment="1" applyProtection="1">
      <alignment horizontal="center"/>
      <protection locked="0"/>
    </xf>
    <xf numFmtId="0" fontId="37" fillId="5" borderId="4" xfId="0" applyFont="1" applyFill="1" applyBorder="1" applyAlignment="1" applyProtection="1">
      <alignment horizontal="center"/>
      <protection hidden="1"/>
    </xf>
    <xf numFmtId="1" fontId="19" fillId="5" borderId="4" xfId="0" applyNumberFormat="1" applyFont="1" applyFill="1" applyBorder="1" applyAlignment="1" applyProtection="1">
      <alignment horizontal="center"/>
      <protection hidden="1"/>
    </xf>
    <xf numFmtId="9" fontId="19" fillId="5" borderId="11" xfId="0" applyNumberFormat="1" applyFont="1" applyFill="1" applyBorder="1" applyProtection="1">
      <protection hidden="1"/>
    </xf>
    <xf numFmtId="0" fontId="19" fillId="5" borderId="0" xfId="0" applyFont="1" applyFill="1" applyProtection="1">
      <protection hidden="1"/>
    </xf>
    <xf numFmtId="0" fontId="16" fillId="5" borderId="4" xfId="0" applyFont="1" applyFill="1" applyBorder="1" applyAlignment="1" applyProtection="1">
      <alignment horizontal="center" vertical="center"/>
      <protection hidden="1"/>
    </xf>
    <xf numFmtId="0" fontId="16" fillId="5" borderId="3" xfId="0" applyFont="1" applyFill="1" applyBorder="1" applyAlignment="1" applyProtection="1">
      <alignment horizontal="center" vertical="center"/>
      <protection hidden="1"/>
    </xf>
    <xf numFmtId="1" fontId="19" fillId="5" borderId="0" xfId="0" applyNumberFormat="1" applyFont="1" applyFill="1" applyBorder="1" applyProtection="1">
      <protection hidden="1"/>
    </xf>
    <xf numFmtId="1" fontId="19" fillId="5" borderId="0" xfId="0" applyNumberFormat="1" applyFont="1" applyFill="1" applyBorder="1" applyAlignment="1" applyProtection="1">
      <protection hidden="1"/>
    </xf>
    <xf numFmtId="0" fontId="19" fillId="5" borderId="0" xfId="0" applyFont="1" applyFill="1" applyBorder="1" applyProtection="1">
      <protection hidden="1"/>
    </xf>
    <xf numFmtId="0" fontId="21" fillId="5" borderId="4" xfId="0" applyFont="1" applyFill="1" applyBorder="1" applyProtection="1">
      <protection hidden="1"/>
    </xf>
    <xf numFmtId="0" fontId="22" fillId="5" borderId="4" xfId="0" applyFont="1" applyFill="1" applyBorder="1" applyProtection="1">
      <protection hidden="1"/>
    </xf>
    <xf numFmtId="0" fontId="17" fillId="5" borderId="4" xfId="0" applyFont="1" applyFill="1" applyBorder="1" applyAlignment="1" applyProtection="1">
      <alignment horizontal="center"/>
      <protection hidden="1"/>
    </xf>
    <xf numFmtId="0" fontId="38" fillId="5" borderId="4" xfId="0" applyFont="1" applyFill="1" applyBorder="1" applyAlignment="1" applyProtection="1">
      <alignment horizontal="center" vertical="center"/>
      <protection locked="0"/>
    </xf>
    <xf numFmtId="0" fontId="38" fillId="5" borderId="4" xfId="0" applyFont="1" applyFill="1" applyBorder="1" applyAlignment="1" applyProtection="1">
      <alignment horizontal="center"/>
      <protection locked="0"/>
    </xf>
    <xf numFmtId="0" fontId="38" fillId="5" borderId="4" xfId="0" applyFont="1" applyFill="1" applyBorder="1" applyAlignment="1" applyProtection="1">
      <alignment horizontal="center" vertical="center"/>
      <protection hidden="1"/>
    </xf>
    <xf numFmtId="0" fontId="17" fillId="5" borderId="4" xfId="0" applyFont="1" applyFill="1" applyBorder="1" applyAlignment="1" applyProtection="1">
      <alignment horizontal="center" vertical="center"/>
      <protection hidden="1"/>
    </xf>
    <xf numFmtId="0" fontId="17" fillId="5" borderId="11" xfId="0" applyFont="1" applyFill="1" applyBorder="1" applyAlignment="1" applyProtection="1">
      <alignment horizontal="center" vertical="center"/>
      <protection hidden="1"/>
    </xf>
    <xf numFmtId="0" fontId="17" fillId="5" borderId="3" xfId="0" applyFont="1" applyFill="1" applyBorder="1" applyAlignment="1" applyProtection="1">
      <alignment horizontal="center" vertical="center"/>
      <protection hidden="1"/>
    </xf>
    <xf numFmtId="1" fontId="21" fillId="5" borderId="0" xfId="0" applyNumberFormat="1" applyFont="1" applyFill="1" applyBorder="1" applyProtection="1">
      <protection hidden="1"/>
    </xf>
    <xf numFmtId="1" fontId="21" fillId="5" borderId="0" xfId="0" applyNumberFormat="1" applyFont="1" applyFill="1" applyBorder="1" applyAlignment="1" applyProtection="1">
      <protection hidden="1"/>
    </xf>
    <xf numFmtId="0" fontId="21" fillId="5" borderId="0" xfId="0" applyFont="1" applyFill="1" applyBorder="1" applyProtection="1">
      <protection hidden="1"/>
    </xf>
    <xf numFmtId="0" fontId="21" fillId="5" borderId="0" xfId="0" applyFont="1" applyFill="1" applyProtection="1">
      <protection hidden="1"/>
    </xf>
    <xf numFmtId="0" fontId="23" fillId="5" borderId="4" xfId="0" applyFont="1" applyFill="1" applyBorder="1" applyProtection="1">
      <protection hidden="1"/>
    </xf>
    <xf numFmtId="0" fontId="24" fillId="5" borderId="4" xfId="0" applyFont="1" applyFill="1" applyBorder="1" applyProtection="1">
      <protection hidden="1"/>
    </xf>
    <xf numFmtId="0" fontId="18" fillId="5" borderId="4" xfId="0" applyFont="1" applyFill="1" applyBorder="1" applyAlignment="1" applyProtection="1">
      <alignment horizontal="center"/>
      <protection hidden="1"/>
    </xf>
    <xf numFmtId="0" fontId="34" fillId="5" borderId="4" xfId="0" applyFont="1" applyFill="1" applyBorder="1" applyAlignment="1" applyProtection="1">
      <alignment horizontal="center" vertical="center"/>
      <protection locked="0"/>
    </xf>
    <xf numFmtId="0" fontId="34" fillId="5" borderId="4" xfId="0" applyFont="1" applyFill="1" applyBorder="1" applyAlignment="1" applyProtection="1">
      <alignment horizontal="center"/>
      <protection locked="0"/>
    </xf>
    <xf numFmtId="0" fontId="34" fillId="5" borderId="4" xfId="0" applyFont="1" applyFill="1" applyBorder="1" applyAlignment="1" applyProtection="1">
      <alignment horizontal="center" vertical="center"/>
      <protection hidden="1"/>
    </xf>
    <xf numFmtId="0" fontId="18" fillId="5" borderId="4" xfId="0" applyFont="1" applyFill="1" applyBorder="1" applyAlignment="1" applyProtection="1">
      <alignment horizontal="center" vertical="center"/>
      <protection hidden="1"/>
    </xf>
    <xf numFmtId="0" fontId="18" fillId="5" borderId="11" xfId="0" applyFont="1" applyFill="1" applyBorder="1" applyAlignment="1" applyProtection="1">
      <alignment horizontal="center" vertical="center"/>
      <protection hidden="1"/>
    </xf>
    <xf numFmtId="0" fontId="18" fillId="5" borderId="3" xfId="0" applyFont="1" applyFill="1" applyBorder="1" applyAlignment="1" applyProtection="1">
      <alignment horizontal="center" vertical="center"/>
      <protection hidden="1"/>
    </xf>
    <xf numFmtId="1" fontId="23" fillId="5" borderId="0" xfId="0" applyNumberFormat="1" applyFont="1" applyFill="1" applyBorder="1" applyProtection="1">
      <protection hidden="1"/>
    </xf>
    <xf numFmtId="1" fontId="23" fillId="5" borderId="0" xfId="0" applyNumberFormat="1" applyFont="1" applyFill="1" applyBorder="1" applyAlignment="1" applyProtection="1">
      <protection hidden="1"/>
    </xf>
    <xf numFmtId="0" fontId="23" fillId="5" borderId="0" xfId="0" applyFont="1" applyFill="1" applyBorder="1" applyProtection="1">
      <protection hidden="1"/>
    </xf>
    <xf numFmtId="0" fontId="23" fillId="5" borderId="0" xfId="0" applyFont="1" applyFill="1" applyProtection="1">
      <protection hidden="1"/>
    </xf>
    <xf numFmtId="0" fontId="5" fillId="5" borderId="11" xfId="0" applyFont="1" applyFill="1" applyBorder="1" applyAlignment="1" applyProtection="1">
      <alignment horizontal="center" vertical="center"/>
      <protection hidden="1"/>
    </xf>
    <xf numFmtId="0" fontId="5" fillId="5" borderId="12" xfId="0" applyFont="1" applyFill="1" applyBorder="1" applyAlignment="1" applyProtection="1">
      <alignment horizontal="center" vertical="center"/>
      <protection hidden="1"/>
    </xf>
    <xf numFmtId="0" fontId="6" fillId="0" borderId="0" xfId="0" applyFont="1" applyFill="1" applyAlignment="1" applyProtection="1">
      <alignment horizontal="center"/>
      <protection locked="0" hidden="1"/>
    </xf>
    <xf numFmtId="0" fontId="3" fillId="0" borderId="4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vertical="center" wrapText="1"/>
    </xf>
    <xf numFmtId="165" fontId="36" fillId="5" borderId="13" xfId="0" applyNumberFormat="1" applyFont="1" applyFill="1" applyBorder="1" applyAlignment="1" applyProtection="1">
      <alignment horizontal="center" vertical="center" wrapText="1"/>
      <protection locked="0" hidden="1"/>
    </xf>
    <xf numFmtId="0" fontId="36" fillId="5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4" fillId="5" borderId="3" xfId="0" applyFont="1" applyFill="1" applyBorder="1" applyAlignment="1" applyProtection="1">
      <alignment horizontal="center" textRotation="90" wrapText="1"/>
      <protection locked="0" hidden="1"/>
    </xf>
    <xf numFmtId="16" fontId="11" fillId="5" borderId="11" xfId="0" applyNumberFormat="1" applyFont="1" applyFill="1" applyBorder="1" applyAlignment="1" applyProtection="1">
      <alignment horizontal="center" wrapText="1"/>
      <protection locked="0" hidden="1"/>
    </xf>
    <xf numFmtId="0" fontId="4" fillId="5" borderId="11" xfId="0" applyFont="1" applyFill="1" applyBorder="1" applyAlignment="1" applyProtection="1">
      <alignment horizontal="center" vertical="center" textRotation="90" wrapText="1"/>
      <protection locked="0" hidden="1"/>
    </xf>
    <xf numFmtId="0" fontId="6" fillId="5" borderId="4" xfId="0" applyFont="1" applyFill="1" applyBorder="1" applyAlignment="1" applyProtection="1">
      <protection locked="0" hidden="1"/>
    </xf>
    <xf numFmtId="0" fontId="6" fillId="5" borderId="4" xfId="0" applyFont="1" applyFill="1" applyBorder="1" applyAlignment="1" applyProtection="1">
      <alignment vertical="center"/>
      <protection locked="0" hidden="1"/>
    </xf>
    <xf numFmtId="0" fontId="52" fillId="3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 applyProtection="1">
      <alignment horizontal="center" textRotation="90" wrapText="1"/>
      <protection hidden="1"/>
    </xf>
    <xf numFmtId="0" fontId="5" fillId="5" borderId="4" xfId="0" applyFont="1" applyFill="1" applyBorder="1" applyProtection="1">
      <protection hidden="1"/>
    </xf>
    <xf numFmtId="1" fontId="6" fillId="5" borderId="4" xfId="0" applyNumberFormat="1" applyFont="1" applyFill="1" applyBorder="1" applyProtection="1">
      <protection locked="0" hidden="1"/>
    </xf>
    <xf numFmtId="164" fontId="7" fillId="5" borderId="4" xfId="0" applyNumberFormat="1" applyFont="1" applyFill="1" applyBorder="1" applyAlignment="1" applyProtection="1">
      <alignment horizontal="center"/>
      <protection locked="0" hidden="1"/>
    </xf>
    <xf numFmtId="0" fontId="6" fillId="5" borderId="4" xfId="0" applyFont="1" applyFill="1" applyBorder="1" applyProtection="1">
      <protection locked="0" hidden="1"/>
    </xf>
    <xf numFmtId="0" fontId="5" fillId="0" borderId="8" xfId="0" applyFont="1" applyFill="1" applyBorder="1" applyAlignment="1" applyProtection="1">
      <alignment horizontal="center" wrapText="1"/>
      <protection locked="0" hidden="1"/>
    </xf>
    <xf numFmtId="0" fontId="28" fillId="0" borderId="4" xfId="1" applyFont="1" applyFill="1" applyBorder="1" applyAlignment="1">
      <alignment horizontal="center" vertical="center" wrapText="1"/>
    </xf>
    <xf numFmtId="0" fontId="36" fillId="0" borderId="11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11" xfId="0" applyFont="1" applyFill="1" applyBorder="1" applyAlignment="1" applyProtection="1">
      <alignment horizontal="center" textRotation="90" wrapText="1"/>
      <protection locked="0" hidden="1"/>
    </xf>
    <xf numFmtId="0" fontId="5" fillId="3" borderId="4" xfId="0" applyFont="1" applyFill="1" applyBorder="1" applyAlignment="1" applyProtection="1">
      <alignment horizontal="center" vertical="center"/>
      <protection locked="0"/>
    </xf>
    <xf numFmtId="0" fontId="5" fillId="0" borderId="4" xfId="0" applyFont="1" applyFill="1" applyBorder="1" applyAlignment="1" applyProtection="1">
      <alignment horizontal="center" vertical="center" wrapText="1"/>
      <protection hidden="1"/>
    </xf>
    <xf numFmtId="165" fontId="36" fillId="0" borderId="11" xfId="0" applyNumberFormat="1" applyFont="1" applyFill="1" applyBorder="1" applyAlignment="1" applyProtection="1">
      <alignment horizontal="center" vertical="center" wrapText="1"/>
      <protection locked="0" hidden="1"/>
    </xf>
    <xf numFmtId="16" fontId="15" fillId="2" borderId="11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11" xfId="0" applyFont="1" applyFill="1" applyBorder="1" applyAlignment="1" applyProtection="1">
      <alignment horizontal="center" textRotation="90" wrapText="1"/>
      <protection hidden="1"/>
    </xf>
    <xf numFmtId="0" fontId="45" fillId="0" borderId="11" xfId="0" applyFont="1" applyFill="1" applyBorder="1" applyAlignment="1" applyProtection="1">
      <alignment horizontal="center" vertical="center"/>
      <protection locked="0"/>
    </xf>
    <xf numFmtId="16" fontId="11" fillId="2" borderId="4" xfId="0" applyNumberFormat="1" applyFont="1" applyFill="1" applyBorder="1" applyAlignment="1" applyProtection="1">
      <alignment vertical="center" wrapText="1"/>
      <protection locked="0" hidden="1"/>
    </xf>
    <xf numFmtId="0" fontId="6" fillId="0" borderId="4" xfId="0" applyFont="1" applyFill="1" applyBorder="1" applyProtection="1">
      <protection hidden="1"/>
    </xf>
    <xf numFmtId="0" fontId="6" fillId="0" borderId="4" xfId="0" applyFont="1" applyFill="1" applyBorder="1" applyAlignment="1" applyProtection="1">
      <alignment horizontal="center"/>
      <protection hidden="1"/>
    </xf>
    <xf numFmtId="0" fontId="0" fillId="0" borderId="4" xfId="0" applyFill="1" applyBorder="1" applyAlignment="1" applyProtection="1">
      <alignment horizontal="center"/>
      <protection hidden="1"/>
    </xf>
    <xf numFmtId="0" fontId="5" fillId="0" borderId="3" xfId="0" applyFont="1" applyFill="1" applyBorder="1" applyAlignment="1" applyProtection="1">
      <alignment horizontal="center" vertical="center"/>
      <protection locked="0"/>
    </xf>
    <xf numFmtId="2" fontId="5" fillId="0" borderId="3" xfId="0" applyNumberFormat="1" applyFont="1" applyFill="1" applyBorder="1" applyAlignment="1" applyProtection="1">
      <alignment horizontal="center" vertical="center"/>
      <protection locked="0"/>
    </xf>
    <xf numFmtId="0" fontId="37" fillId="0" borderId="3" xfId="0" applyFont="1" applyFill="1" applyBorder="1" applyAlignment="1" applyProtection="1">
      <alignment horizontal="center" vertical="center"/>
      <protection locked="0"/>
    </xf>
    <xf numFmtId="0" fontId="38" fillId="0" borderId="3" xfId="0" applyFont="1" applyFill="1" applyBorder="1" applyAlignment="1" applyProtection="1">
      <alignment horizontal="center" vertical="center"/>
      <protection locked="0"/>
    </xf>
    <xf numFmtId="0" fontId="34" fillId="0" borderId="3" xfId="0" applyFont="1" applyFill="1" applyBorder="1" applyAlignment="1" applyProtection="1">
      <alignment horizontal="center" vertical="center"/>
      <protection locked="0"/>
    </xf>
    <xf numFmtId="0" fontId="5" fillId="0" borderId="11" xfId="0" applyFont="1" applyFill="1" applyBorder="1" applyAlignment="1" applyProtection="1">
      <alignment horizontal="center" vertical="center"/>
      <protection locked="0"/>
    </xf>
    <xf numFmtId="2" fontId="5" fillId="0" borderId="11" xfId="0" applyNumberFormat="1" applyFont="1" applyFill="1" applyBorder="1" applyAlignment="1" applyProtection="1">
      <alignment horizontal="center" vertical="center"/>
      <protection locked="0"/>
    </xf>
    <xf numFmtId="0" fontId="37" fillId="0" borderId="11" xfId="0" applyFont="1" applyFill="1" applyBorder="1" applyAlignment="1" applyProtection="1">
      <alignment horizontal="center" vertical="center"/>
      <protection locked="0"/>
    </xf>
    <xf numFmtId="0" fontId="38" fillId="0" borderId="11" xfId="0" applyFont="1" applyFill="1" applyBorder="1" applyAlignment="1" applyProtection="1">
      <alignment horizontal="center" vertical="center"/>
      <protection locked="0"/>
    </xf>
    <xf numFmtId="0" fontId="34" fillId="0" borderId="11" xfId="0" applyFont="1" applyFill="1" applyBorder="1" applyAlignment="1" applyProtection="1">
      <alignment horizontal="center" vertical="center"/>
      <protection locked="0"/>
    </xf>
    <xf numFmtId="16" fontId="11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6" fillId="0" borderId="4" xfId="0" applyFont="1" applyFill="1" applyBorder="1" applyProtection="1">
      <protection hidden="1"/>
    </xf>
    <xf numFmtId="2" fontId="58" fillId="0" borderId="4" xfId="0" applyNumberFormat="1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45" fillId="2" borderId="11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7" fillId="0" borderId="16" xfId="0" applyFont="1" applyFill="1" applyBorder="1" applyAlignment="1">
      <alignment horizontal="center" textRotation="90" wrapText="1"/>
    </xf>
    <xf numFmtId="0" fontId="35" fillId="0" borderId="3" xfId="0" applyFont="1" applyFill="1" applyBorder="1" applyAlignment="1" applyProtection="1">
      <alignment horizontal="center" vertical="center" textRotation="90"/>
      <protection hidden="1"/>
    </xf>
    <xf numFmtId="165" fontId="36" fillId="2" borderId="8" xfId="0" applyNumberFormat="1" applyFont="1" applyFill="1" applyBorder="1" applyAlignment="1" applyProtection="1">
      <alignment horizontal="center" vertical="center" wrapText="1"/>
      <protection locked="0" hidden="1"/>
    </xf>
    <xf numFmtId="165" fontId="39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5" fillId="0" borderId="4" xfId="0" quotePrefix="1" applyFont="1" applyFill="1" applyBorder="1" applyAlignment="1" applyProtection="1">
      <alignment horizontal="center" vertical="center"/>
      <protection locked="0"/>
    </xf>
    <xf numFmtId="0" fontId="64" fillId="0" borderId="4" xfId="1" applyFont="1" applyFill="1" applyBorder="1" applyAlignment="1">
      <alignment horizontal="center" vertical="center" wrapText="1"/>
    </xf>
    <xf numFmtId="1" fontId="64" fillId="0" borderId="4" xfId="1" applyNumberFormat="1" applyFont="1" applyFill="1" applyBorder="1" applyAlignment="1">
      <alignment horizontal="center" vertical="center" wrapText="1"/>
    </xf>
    <xf numFmtId="1" fontId="64" fillId="0" borderId="4" xfId="1" applyNumberFormat="1" applyFont="1" applyFill="1" applyBorder="1" applyAlignment="1" applyProtection="1">
      <alignment horizontal="center" vertical="center" wrapText="1"/>
      <protection locked="0"/>
    </xf>
    <xf numFmtId="2" fontId="64" fillId="0" borderId="4" xfId="3" applyNumberFormat="1" applyFont="1" applyFill="1" applyBorder="1" applyAlignment="1">
      <alignment horizontal="center" vertical="center" wrapText="1"/>
    </xf>
    <xf numFmtId="2" fontId="64" fillId="0" borderId="4" xfId="1" applyNumberFormat="1" applyFont="1" applyFill="1" applyBorder="1" applyAlignment="1">
      <alignment horizontal="center" vertical="center" wrapText="1"/>
    </xf>
    <xf numFmtId="0" fontId="64" fillId="0" borderId="4" xfId="1" applyNumberFormat="1" applyFont="1" applyFill="1" applyBorder="1" applyAlignment="1">
      <alignment horizontal="center" vertical="center" wrapText="1"/>
    </xf>
    <xf numFmtId="0" fontId="64" fillId="0" borderId="4" xfId="1" applyFont="1" applyFill="1" applyBorder="1" applyAlignment="1">
      <alignment horizontal="center" vertical="center"/>
    </xf>
    <xf numFmtId="1" fontId="64" fillId="3" borderId="4" xfId="1" applyNumberFormat="1" applyFont="1" applyFill="1" applyBorder="1" applyAlignment="1">
      <alignment horizontal="center" vertical="center" wrapText="1"/>
    </xf>
    <xf numFmtId="0" fontId="64" fillId="3" borderId="4" xfId="1" applyFont="1" applyFill="1" applyBorder="1" applyAlignment="1">
      <alignment horizontal="center" vertical="center" wrapText="1"/>
    </xf>
    <xf numFmtId="2" fontId="64" fillId="3" borderId="4" xfId="3" applyNumberFormat="1" applyFont="1" applyFill="1" applyBorder="1" applyAlignment="1">
      <alignment horizontal="center" vertical="center" wrapText="1"/>
    </xf>
    <xf numFmtId="2" fontId="64" fillId="3" borderId="4" xfId="1" applyNumberFormat="1" applyFont="1" applyFill="1" applyBorder="1" applyAlignment="1">
      <alignment horizontal="center" vertical="center" wrapText="1"/>
    </xf>
    <xf numFmtId="0" fontId="64" fillId="3" borderId="4" xfId="1" applyNumberFormat="1" applyFont="1" applyFill="1" applyBorder="1" applyAlignment="1">
      <alignment horizontal="center" vertical="center" wrapText="1"/>
    </xf>
    <xf numFmtId="0" fontId="64" fillId="3" borderId="4" xfId="1" applyFont="1" applyFill="1" applyBorder="1" applyAlignment="1">
      <alignment horizontal="center" vertical="center"/>
    </xf>
    <xf numFmtId="0" fontId="64" fillId="0" borderId="4" xfId="1" applyFont="1" applyFill="1" applyBorder="1" applyAlignment="1">
      <alignment horizontal="center"/>
    </xf>
    <xf numFmtId="0" fontId="64" fillId="3" borderId="4" xfId="1" applyFont="1" applyFill="1" applyBorder="1" applyAlignment="1">
      <alignment horizontal="center"/>
    </xf>
    <xf numFmtId="1" fontId="64" fillId="4" borderId="4" xfId="1" applyNumberFormat="1" applyFont="1" applyFill="1" applyBorder="1" applyAlignment="1">
      <alignment horizontal="center" vertical="center" wrapText="1"/>
    </xf>
    <xf numFmtId="2" fontId="64" fillId="4" borderId="4" xfId="3" applyNumberFormat="1" applyFont="1" applyFill="1" applyBorder="1" applyAlignment="1">
      <alignment horizontal="center" vertical="center" wrapText="1"/>
    </xf>
    <xf numFmtId="2" fontId="64" fillId="4" borderId="4" xfId="1" applyNumberFormat="1" applyFont="1" applyFill="1" applyBorder="1" applyAlignment="1">
      <alignment horizontal="center" vertical="center" wrapText="1"/>
    </xf>
    <xf numFmtId="0" fontId="64" fillId="4" borderId="4" xfId="1" applyNumberFormat="1" applyFont="1" applyFill="1" applyBorder="1" applyAlignment="1">
      <alignment horizontal="center" vertical="center" wrapText="1"/>
    </xf>
    <xf numFmtId="0" fontId="64" fillId="4" borderId="4" xfId="1" applyFont="1" applyFill="1" applyBorder="1" applyAlignment="1">
      <alignment horizontal="center"/>
    </xf>
    <xf numFmtId="0" fontId="6" fillId="2" borderId="3" xfId="0" applyFont="1" applyFill="1" applyBorder="1" applyAlignment="1" applyProtection="1">
      <alignment horizontal="center" vertical="center"/>
      <protection locked="0" hidden="1"/>
    </xf>
    <xf numFmtId="0" fontId="6" fillId="2" borderId="10" xfId="0" applyFont="1" applyFill="1" applyBorder="1" applyAlignment="1" applyProtection="1">
      <alignment horizontal="center" vertical="center"/>
      <protection locked="0" hidden="1"/>
    </xf>
    <xf numFmtId="0" fontId="6" fillId="2" borderId="11" xfId="0" applyFont="1" applyFill="1" applyBorder="1" applyAlignment="1" applyProtection="1">
      <alignment horizontal="center" vertical="center"/>
      <protection locked="0"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27" fillId="0" borderId="4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0" borderId="0" xfId="0" applyFill="1" applyBorder="1" applyAlignment="1" applyProtection="1">
      <alignment horizontal="center"/>
      <protection hidden="1"/>
    </xf>
    <xf numFmtId="1" fontId="19" fillId="0" borderId="4" xfId="0" applyNumberFormat="1" applyFont="1" applyFill="1" applyBorder="1" applyAlignment="1" applyProtection="1">
      <alignment horizontal="center"/>
      <protection hidden="1"/>
    </xf>
    <xf numFmtId="0" fontId="6" fillId="0" borderId="3" xfId="0" applyFont="1" applyFill="1" applyBorder="1" applyAlignment="1" applyProtection="1">
      <alignment horizontal="center" vertical="center"/>
      <protection locked="0" hidden="1"/>
    </xf>
    <xf numFmtId="0" fontId="6" fillId="0" borderId="10" xfId="0" applyFont="1" applyFill="1" applyBorder="1" applyAlignment="1" applyProtection="1">
      <alignment horizontal="center" vertical="center"/>
      <protection locked="0" hidden="1"/>
    </xf>
    <xf numFmtId="0" fontId="6" fillId="0" borderId="11" xfId="0" applyFont="1" applyFill="1" applyBorder="1" applyAlignment="1" applyProtection="1">
      <alignment horizontal="center" vertical="center"/>
      <protection locked="0" hidden="1"/>
    </xf>
    <xf numFmtId="0" fontId="4" fillId="0" borderId="4" xfId="0" applyFont="1" applyFill="1" applyBorder="1" applyAlignment="1" applyProtection="1">
      <alignment horizontal="center" vertical="center" textRotation="90" wrapText="1"/>
      <protection hidden="1"/>
    </xf>
    <xf numFmtId="0" fontId="0" fillId="0" borderId="0" xfId="0" applyFill="1" applyAlignment="1" applyProtection="1">
      <alignment horizontal="center"/>
      <protection hidden="1"/>
    </xf>
    <xf numFmtId="0" fontId="6" fillId="0" borderId="4" xfId="0" applyFont="1" applyFill="1" applyBorder="1" applyAlignment="1" applyProtection="1">
      <alignment horizontal="center" vertical="center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 hidden="1"/>
    </xf>
    <xf numFmtId="0" fontId="5" fillId="0" borderId="3" xfId="0" applyFont="1" applyFill="1" applyBorder="1" applyAlignment="1" applyProtection="1">
      <alignment horizontal="center" vertical="center"/>
      <protection locked="0" hidden="1"/>
    </xf>
    <xf numFmtId="0" fontId="5" fillId="0" borderId="11" xfId="0" applyFont="1" applyFill="1" applyBorder="1" applyAlignment="1" applyProtection="1">
      <alignment horizontal="center" vertical="center"/>
      <protection locked="0" hidden="1"/>
    </xf>
    <xf numFmtId="0" fontId="5" fillId="0" borderId="10" xfId="0" applyFont="1" applyFill="1" applyBorder="1" applyAlignment="1" applyProtection="1">
      <alignment horizontal="center" vertical="center"/>
      <protection locked="0" hidden="1"/>
    </xf>
    <xf numFmtId="0" fontId="5" fillId="0" borderId="3" xfId="0" applyFont="1" applyFill="1" applyBorder="1" applyAlignment="1" applyProtection="1">
      <alignment horizontal="center" vertical="center" wrapText="1"/>
      <protection locked="0" hidden="1"/>
    </xf>
    <xf numFmtId="0" fontId="5" fillId="0" borderId="11" xfId="0" applyFont="1" applyFill="1" applyBorder="1" applyAlignment="1" applyProtection="1">
      <alignment horizontal="center" vertical="center" wrapText="1"/>
      <protection locked="0"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5" fillId="0" borderId="10" xfId="0" applyFont="1" applyFill="1" applyBorder="1" applyAlignment="1" applyProtection="1">
      <alignment horizontal="center" vertical="center" wrapText="1"/>
      <protection locked="0" hidden="1"/>
    </xf>
    <xf numFmtId="0" fontId="0" fillId="5" borderId="0" xfId="0" applyFill="1" applyBorder="1" applyAlignment="1" applyProtection="1">
      <alignment horizontal="center"/>
      <protection hidden="1"/>
    </xf>
    <xf numFmtId="0" fontId="5" fillId="5" borderId="4" xfId="0" applyFont="1" applyFill="1" applyBorder="1" applyAlignment="1" applyProtection="1">
      <alignment horizontal="center" vertical="center"/>
      <protection locked="0" hidden="1"/>
    </xf>
    <xf numFmtId="0" fontId="5" fillId="5" borderId="3" xfId="0" applyFont="1" applyFill="1" applyBorder="1" applyAlignment="1" applyProtection="1">
      <alignment horizontal="center" vertical="center"/>
      <protection locked="0" hidden="1"/>
    </xf>
    <xf numFmtId="0" fontId="5" fillId="5" borderId="10" xfId="0" applyFont="1" applyFill="1" applyBorder="1" applyAlignment="1" applyProtection="1">
      <alignment horizontal="center" vertical="center"/>
      <protection locked="0" hidden="1"/>
    </xf>
    <xf numFmtId="1" fontId="19" fillId="5" borderId="4" xfId="0" applyNumberFormat="1" applyFont="1" applyFill="1" applyBorder="1" applyAlignment="1" applyProtection="1">
      <alignment horizontal="center"/>
      <protection hidden="1"/>
    </xf>
    <xf numFmtId="0" fontId="27" fillId="5" borderId="4" xfId="0" applyFont="1" applyFill="1" applyBorder="1" applyAlignment="1" applyProtection="1">
      <alignment horizontal="center" vertical="center"/>
      <protection hidden="1"/>
    </xf>
    <xf numFmtId="0" fontId="4" fillId="5" borderId="4" xfId="0" applyFont="1" applyFill="1" applyBorder="1" applyAlignment="1" applyProtection="1">
      <alignment horizontal="center" vertical="center" textRotation="90" wrapText="1"/>
      <protection hidden="1"/>
    </xf>
    <xf numFmtId="0" fontId="0" fillId="5" borderId="0" xfId="0" applyFill="1" applyAlignment="1" applyProtection="1">
      <alignment horizontal="center"/>
      <protection hidden="1"/>
    </xf>
    <xf numFmtId="0" fontId="0" fillId="0" borderId="22" xfId="0" applyBorder="1" applyAlignment="1">
      <alignment horizontal="center"/>
    </xf>
    <xf numFmtId="0" fontId="0" fillId="0" borderId="9" xfId="0" applyBorder="1" applyAlignment="1">
      <alignment horizontal="center"/>
    </xf>
    <xf numFmtId="0" fontId="27" fillId="0" borderId="6" xfId="0" applyFont="1" applyFill="1" applyBorder="1" applyAlignment="1" applyProtection="1">
      <alignment horizontal="center" vertical="center"/>
      <protection hidden="1"/>
    </xf>
    <xf numFmtId="0" fontId="27" fillId="0" borderId="19" xfId="0" applyFont="1" applyFill="1" applyBorder="1" applyAlignment="1" applyProtection="1">
      <alignment horizontal="center" vertical="center"/>
      <protection hidden="1"/>
    </xf>
    <xf numFmtId="0" fontId="27" fillId="0" borderId="17" xfId="0" applyFont="1" applyFill="1" applyBorder="1" applyAlignment="1" applyProtection="1">
      <alignment horizontal="center" vertical="center"/>
      <protection hidden="1"/>
    </xf>
    <xf numFmtId="0" fontId="27" fillId="0" borderId="13" xfId="0" applyFont="1" applyFill="1" applyBorder="1" applyAlignment="1" applyProtection="1">
      <alignment horizontal="center" vertical="center"/>
      <protection hidden="1"/>
    </xf>
    <xf numFmtId="0" fontId="27" fillId="0" borderId="18" xfId="0" applyFont="1" applyFill="1" applyBorder="1" applyAlignment="1" applyProtection="1">
      <alignment horizontal="center" vertical="center"/>
      <protection hidden="1"/>
    </xf>
    <xf numFmtId="0" fontId="27" fillId="0" borderId="9" xfId="0" applyFont="1" applyFill="1" applyBorder="1" applyAlignment="1" applyProtection="1">
      <alignment horizontal="center" vertical="center"/>
      <protection hidden="1"/>
    </xf>
    <xf numFmtId="0" fontId="5" fillId="0" borderId="13" xfId="0" applyFont="1" applyFill="1" applyBorder="1" applyAlignment="1" applyProtection="1">
      <alignment horizontal="center" vertical="center"/>
      <protection locked="0" hidden="1"/>
    </xf>
    <xf numFmtId="0" fontId="5" fillId="0" borderId="18" xfId="0" applyFont="1" applyFill="1" applyBorder="1" applyAlignment="1" applyProtection="1">
      <alignment horizontal="center" vertical="center"/>
      <protection locked="0" hidden="1"/>
    </xf>
    <xf numFmtId="0" fontId="5" fillId="0" borderId="9" xfId="0" applyFont="1" applyFill="1" applyBorder="1" applyAlignment="1" applyProtection="1">
      <alignment horizontal="center" vertical="center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0" fontId="48" fillId="0" borderId="4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/>
    </xf>
    <xf numFmtId="0" fontId="28" fillId="0" borderId="0" xfId="1" applyFont="1" applyFill="1" applyBorder="1" applyAlignment="1">
      <alignment horizontal="center"/>
    </xf>
  </cellXfs>
  <cellStyles count="5">
    <cellStyle name="Обычный" xfId="0" builtinId="0"/>
    <cellStyle name="Обычный_2S-2002" xfId="1"/>
    <cellStyle name="Обычный_Лист1" xfId="4"/>
    <cellStyle name="Обычный_уч.усп. 2с-01-02" xfId="2"/>
    <cellStyle name="Процентный" xfId="3" builtinId="5"/>
  </cellStyles>
  <dxfs count="36987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22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23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24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25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26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27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28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29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34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Normal="100" zoomScaleSheetLayoutView="100" workbookViewId="0">
      <selection activeCell="G23" sqref="G23:K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4.140625" style="13" customWidth="1"/>
    <col min="4" max="4" width="39.85546875" style="13" bestFit="1" customWidth="1"/>
    <col min="5" max="5" width="6.85546875" style="13" hidden="1" customWidth="1"/>
    <col min="6" max="6" width="8.42578125" customWidth="1"/>
    <col min="7" max="11" width="7.5703125" customWidth="1"/>
    <col min="12" max="12" width="6.7109375" customWidth="1"/>
    <col min="13" max="21" width="6.71093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9" width="8" style="30" hidden="1" customWidth="1"/>
    <col min="90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1"/>
      <c r="Z1" s="311"/>
      <c r="AA1" s="311"/>
      <c r="AB1" s="311"/>
      <c r="AC1" s="311"/>
      <c r="AD1" s="31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718" t="s">
        <v>46</v>
      </c>
      <c r="H2" s="719"/>
      <c r="I2" s="720"/>
      <c r="J2" s="718" t="s">
        <v>43</v>
      </c>
      <c r="K2" s="719"/>
      <c r="L2" s="720"/>
      <c r="M2" s="306"/>
      <c r="N2" s="306"/>
      <c r="O2" s="304"/>
      <c r="P2" s="305"/>
      <c r="Q2" s="211"/>
      <c r="R2" s="211"/>
      <c r="S2" s="211"/>
      <c r="T2" s="304"/>
      <c r="U2" s="195"/>
      <c r="V2" s="7"/>
      <c r="W2" s="8"/>
      <c r="X2" s="8"/>
      <c r="Y2" s="311"/>
      <c r="Z2" s="311"/>
      <c r="AA2" s="311"/>
      <c r="AB2" s="311"/>
      <c r="AC2" s="311"/>
      <c r="AD2" s="31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2731</v>
      </c>
      <c r="B3" s="723"/>
      <c r="C3" s="723"/>
      <c r="D3" s="196" t="s">
        <v>0</v>
      </c>
      <c r="E3" s="197"/>
      <c r="F3" s="198">
        <v>43083</v>
      </c>
      <c r="G3" s="198">
        <v>43088</v>
      </c>
      <c r="H3" s="198">
        <v>43087</v>
      </c>
      <c r="I3" s="281">
        <v>43089</v>
      </c>
      <c r="J3" s="198">
        <v>42965</v>
      </c>
      <c r="K3" s="198">
        <v>43094</v>
      </c>
      <c r="L3" s="198">
        <v>43077</v>
      </c>
      <c r="M3" s="198"/>
      <c r="N3" s="198"/>
      <c r="O3" s="198"/>
      <c r="P3" s="198"/>
      <c r="Q3" s="198"/>
      <c r="R3" s="198"/>
      <c r="S3" s="198"/>
      <c r="T3" s="325"/>
      <c r="U3" s="357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31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3.75" customHeight="1" x14ac:dyDescent="0.2">
      <c r="A4" s="723"/>
      <c r="B4" s="723"/>
      <c r="C4" s="723"/>
      <c r="D4" s="205" t="s">
        <v>1</v>
      </c>
      <c r="E4" s="197"/>
      <c r="F4" s="206" t="s">
        <v>450</v>
      </c>
      <c r="G4" s="206" t="s">
        <v>451</v>
      </c>
      <c r="H4" s="206" t="s">
        <v>454</v>
      </c>
      <c r="I4" s="206" t="s">
        <v>452</v>
      </c>
      <c r="J4" s="206"/>
      <c r="K4" s="206" t="s">
        <v>453</v>
      </c>
      <c r="L4" s="206" t="s">
        <v>452</v>
      </c>
      <c r="M4" s="206"/>
      <c r="N4" s="206"/>
      <c r="O4" s="206"/>
      <c r="P4" s="206"/>
      <c r="Q4" s="206"/>
      <c r="R4" s="206"/>
      <c r="S4" s="354"/>
      <c r="T4" s="206"/>
      <c r="U4" s="243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9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11"/>
      <c r="BO4" s="11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455</v>
      </c>
      <c r="G5" s="246" t="s">
        <v>456</v>
      </c>
      <c r="H5" s="246" t="s">
        <v>508</v>
      </c>
      <c r="I5" s="279" t="s">
        <v>457</v>
      </c>
      <c r="J5" s="247" t="s">
        <v>449</v>
      </c>
      <c r="K5" s="247" t="s">
        <v>458</v>
      </c>
      <c r="L5" s="279" t="s">
        <v>457</v>
      </c>
      <c r="M5" s="247"/>
      <c r="N5" s="247"/>
      <c r="O5" s="262"/>
      <c r="P5" s="247"/>
      <c r="Q5" s="247"/>
      <c r="R5" s="295"/>
      <c r="S5" s="355"/>
      <c r="T5" s="246"/>
      <c r="U5" s="262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9.5" customHeight="1" x14ac:dyDescent="0.2">
      <c r="A6" s="267">
        <v>1</v>
      </c>
      <c r="B6" s="230" t="s">
        <v>28</v>
      </c>
      <c r="C6" s="379" t="s">
        <v>34</v>
      </c>
      <c r="D6" s="453" t="s">
        <v>509</v>
      </c>
      <c r="E6" s="223">
        <v>2731</v>
      </c>
      <c r="F6" s="91" t="s">
        <v>1141</v>
      </c>
      <c r="G6" s="91">
        <v>3</v>
      </c>
      <c r="H6" s="91" t="s">
        <v>1321</v>
      </c>
      <c r="I6" s="91" t="s">
        <v>1321</v>
      </c>
      <c r="J6" s="91">
        <v>3</v>
      </c>
      <c r="K6" s="91">
        <v>3</v>
      </c>
      <c r="L6" s="91" t="s">
        <v>1141</v>
      </c>
      <c r="M6" s="91"/>
      <c r="N6" s="91"/>
      <c r="O6" s="91"/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2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2</v>
      </c>
      <c r="Z6" s="248">
        <f t="shared" ref="Z6:Z34" si="4">COUNTIF(AG6:AV6,Z$5)</f>
        <v>3</v>
      </c>
      <c r="AA6" s="248">
        <f t="shared" ref="AA6:AA34" si="5">COUNTIF(AG6:AV6,AA$5)</f>
        <v>0</v>
      </c>
      <c r="AB6" s="248">
        <f t="shared" ref="AB6:AB34" si="6">COUNTIF(AG6:AV6,AB$5)</f>
        <v>0</v>
      </c>
      <c r="AC6" s="248">
        <f t="shared" ref="AC6:AC38" si="7">SUM(X6:AB6)</f>
        <v>5</v>
      </c>
      <c r="AD6" s="249">
        <f>IF(ISERROR(((X6+Y6)*2+Z6*3+AA6*4+AB6*5)/SUM(X6,Y6:AB6)),"",((X6+Y6)*2+Z6*3+AA6*4+AB6*5)/SUM(X6,Y6:AB6))</f>
        <v>2.6</v>
      </c>
      <c r="AE6" s="250">
        <f t="shared" ref="AE6:AE34" si="8">IF(AX6=5,0.5,IF(AX6=4,0.25,IF(AX6&lt;=3,0)))</f>
        <v>0</v>
      </c>
      <c r="AF6" s="251"/>
      <c r="AG6" s="252" t="str">
        <f t="shared" ref="AG6:AV6" si="9">IF(ISERROR(VALUE(LEFT(F6))),LEFT(F6),VALUE(LEFT(F6)))</f>
        <v>з</v>
      </c>
      <c r="AH6" s="252">
        <f t="shared" si="9"/>
        <v>3</v>
      </c>
      <c r="AI6" s="252">
        <f t="shared" si="9"/>
        <v>2</v>
      </c>
      <c r="AJ6" s="252">
        <f t="shared" si="9"/>
        <v>2</v>
      </c>
      <c r="AK6" s="252">
        <f t="shared" si="9"/>
        <v>3</v>
      </c>
      <c r="AL6" s="252">
        <f t="shared" si="9"/>
        <v>3</v>
      </c>
      <c r="AM6" s="252" t="str">
        <f t="shared" si="9"/>
        <v>з</v>
      </c>
      <c r="AN6" s="252" t="str">
        <f t="shared" si="9"/>
        <v/>
      </c>
      <c r="AO6" s="252" t="str">
        <f t="shared" si="9"/>
        <v/>
      </c>
      <c r="AP6" s="252" t="str">
        <f t="shared" si="9"/>
        <v/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>COUNTIF(AG6:AV6,"з")</f>
        <v>2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9.5" customHeight="1" x14ac:dyDescent="0.2">
      <c r="A7" s="267">
        <v>2</v>
      </c>
      <c r="B7" s="230" t="s">
        <v>28</v>
      </c>
      <c r="C7" s="379" t="s">
        <v>34</v>
      </c>
      <c r="D7" s="453" t="s">
        <v>510</v>
      </c>
      <c r="E7" s="223">
        <v>2731</v>
      </c>
      <c r="F7" s="91" t="s">
        <v>1141</v>
      </c>
      <c r="G7" s="91">
        <v>3</v>
      </c>
      <c r="H7" s="91">
        <v>3</v>
      </c>
      <c r="I7" s="91" t="s">
        <v>1338</v>
      </c>
      <c r="J7" s="91">
        <v>3</v>
      </c>
      <c r="K7" s="91">
        <v>3</v>
      </c>
      <c r="L7" s="91" t="s">
        <v>1141</v>
      </c>
      <c r="M7" s="91"/>
      <c r="N7" s="91"/>
      <c r="O7" s="91"/>
      <c r="P7" s="91"/>
      <c r="Q7" s="91"/>
      <c r="R7" s="91"/>
      <c r="S7" s="91"/>
      <c r="T7" s="91"/>
      <c r="U7" s="23"/>
      <c r="V7" s="35">
        <f t="shared" si="0"/>
        <v>2</v>
      </c>
      <c r="W7" s="248">
        <f t="shared" si="1"/>
        <v>0</v>
      </c>
      <c r="X7" s="248">
        <f t="shared" si="2"/>
        <v>0</v>
      </c>
      <c r="Y7" s="248">
        <f t="shared" si="3"/>
        <v>1</v>
      </c>
      <c r="Z7" s="248">
        <f t="shared" si="4"/>
        <v>4</v>
      </c>
      <c r="AA7" s="248">
        <f t="shared" si="5"/>
        <v>0</v>
      </c>
      <c r="AB7" s="248">
        <f t="shared" si="6"/>
        <v>0</v>
      </c>
      <c r="AC7" s="248">
        <f t="shared" si="7"/>
        <v>5</v>
      </c>
      <c r="AD7" s="249">
        <f t="shared" ref="AD7:AD37" si="10">IF(ISERROR(((X7+Y7)*2+Z7*3+AA7*4+AB7*5)/SUM(X7,Y7:AB7)),"",((X7+Y7)*2+Z7*3+AA7*4+AB7*5)/SUM(X7,Y7:AB7))</f>
        <v>2.8</v>
      </c>
      <c r="AE7" s="250">
        <f t="shared" si="8"/>
        <v>0</v>
      </c>
      <c r="AF7" s="251"/>
      <c r="AG7" s="252" t="str">
        <f t="shared" ref="AG7:AV22" si="11">IF(ISERROR(VALUE(LEFT(F7))),LEFT(F7),VALUE(LEFT(F7)))</f>
        <v>з</v>
      </c>
      <c r="AH7" s="252">
        <f t="shared" si="11"/>
        <v>3</v>
      </c>
      <c r="AI7" s="252">
        <f t="shared" si="11"/>
        <v>3</v>
      </c>
      <c r="AJ7" s="252">
        <f t="shared" si="11"/>
        <v>2</v>
      </c>
      <c r="AK7" s="252">
        <f t="shared" si="11"/>
        <v>3</v>
      </c>
      <c r="AL7" s="252">
        <f t="shared" si="11"/>
        <v>3</v>
      </c>
      <c r="AM7" s="252" t="str">
        <f t="shared" si="11"/>
        <v>з</v>
      </c>
      <c r="AN7" s="252" t="str">
        <f t="shared" si="11"/>
        <v/>
      </c>
      <c r="AO7" s="252" t="str">
        <f t="shared" si="11"/>
        <v/>
      </c>
      <c r="AP7" s="252" t="str">
        <f t="shared" si="11"/>
        <v/>
      </c>
      <c r="AQ7" s="252" t="str">
        <f t="shared" si="11"/>
        <v/>
      </c>
      <c r="AR7" s="252" t="str">
        <f t="shared" si="11"/>
        <v/>
      </c>
      <c r="AS7" s="252" t="str">
        <f t="shared" si="11"/>
        <v/>
      </c>
      <c r="AT7" s="252" t="str">
        <f t="shared" si="11"/>
        <v/>
      </c>
      <c r="AU7" s="252" t="str">
        <f t="shared" si="11"/>
        <v/>
      </c>
      <c r="AV7" s="252" t="str">
        <f t="shared" si="11"/>
        <v/>
      </c>
      <c r="AW7" s="35">
        <f t="shared" ref="AW7:AW37" si="12">COUNTIF(AG7:AV7,"з")</f>
        <v>2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9.5" customHeight="1" x14ac:dyDescent="0.2">
      <c r="A8" s="267">
        <v>3</v>
      </c>
      <c r="B8" s="230" t="s">
        <v>28</v>
      </c>
      <c r="C8" s="379" t="s">
        <v>34</v>
      </c>
      <c r="D8" s="453" t="s">
        <v>511</v>
      </c>
      <c r="E8" s="223">
        <v>2731</v>
      </c>
      <c r="F8" s="91" t="s">
        <v>1141</v>
      </c>
      <c r="G8" s="91">
        <v>4</v>
      </c>
      <c r="H8" s="91" t="s">
        <v>1321</v>
      </c>
      <c r="I8" s="91">
        <v>3</v>
      </c>
      <c r="J8" s="91">
        <v>3</v>
      </c>
      <c r="K8" s="91">
        <v>3</v>
      </c>
      <c r="L8" s="91" t="s">
        <v>1141</v>
      </c>
      <c r="M8" s="91"/>
      <c r="N8" s="91"/>
      <c r="O8" s="91"/>
      <c r="P8" s="91"/>
      <c r="Q8" s="91"/>
      <c r="R8" s="91"/>
      <c r="S8" s="91"/>
      <c r="T8" s="91"/>
      <c r="U8" s="23"/>
      <c r="V8" s="35">
        <f t="shared" si="0"/>
        <v>2</v>
      </c>
      <c r="W8" s="248">
        <f t="shared" si="1"/>
        <v>0</v>
      </c>
      <c r="X8" s="248">
        <f t="shared" si="2"/>
        <v>0</v>
      </c>
      <c r="Y8" s="248">
        <f t="shared" si="3"/>
        <v>1</v>
      </c>
      <c r="Z8" s="248">
        <f t="shared" si="4"/>
        <v>3</v>
      </c>
      <c r="AA8" s="248">
        <f t="shared" si="5"/>
        <v>1</v>
      </c>
      <c r="AB8" s="248">
        <f t="shared" si="6"/>
        <v>0</v>
      </c>
      <c r="AC8" s="248">
        <f t="shared" si="7"/>
        <v>5</v>
      </c>
      <c r="AD8" s="249">
        <f t="shared" si="10"/>
        <v>3</v>
      </c>
      <c r="AE8" s="250">
        <f t="shared" si="8"/>
        <v>0</v>
      </c>
      <c r="AF8" s="251"/>
      <c r="AG8" s="252" t="str">
        <f t="shared" si="11"/>
        <v>з</v>
      </c>
      <c r="AH8" s="252">
        <f t="shared" si="11"/>
        <v>4</v>
      </c>
      <c r="AI8" s="252">
        <f t="shared" si="11"/>
        <v>2</v>
      </c>
      <c r="AJ8" s="252">
        <f t="shared" si="11"/>
        <v>3</v>
      </c>
      <c r="AK8" s="252">
        <f t="shared" si="11"/>
        <v>3</v>
      </c>
      <c r="AL8" s="252">
        <f t="shared" si="11"/>
        <v>3</v>
      </c>
      <c r="AM8" s="252" t="str">
        <f t="shared" si="11"/>
        <v>з</v>
      </c>
      <c r="AN8" s="252" t="str">
        <f t="shared" si="11"/>
        <v/>
      </c>
      <c r="AO8" s="252" t="str">
        <f t="shared" si="11"/>
        <v/>
      </c>
      <c r="AP8" s="252" t="str">
        <f t="shared" si="11"/>
        <v/>
      </c>
      <c r="AQ8" s="252" t="str">
        <f t="shared" si="11"/>
        <v/>
      </c>
      <c r="AR8" s="252" t="str">
        <f t="shared" si="11"/>
        <v/>
      </c>
      <c r="AS8" s="252" t="str">
        <f t="shared" si="11"/>
        <v/>
      </c>
      <c r="AT8" s="252" t="str">
        <f t="shared" si="11"/>
        <v/>
      </c>
      <c r="AU8" s="252" t="str">
        <f t="shared" si="11"/>
        <v/>
      </c>
      <c r="AV8" s="252" t="str">
        <f t="shared" si="11"/>
        <v/>
      </c>
      <c r="AW8" s="35">
        <f t="shared" si="12"/>
        <v>2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9.5" customHeight="1" x14ac:dyDescent="0.2">
      <c r="A9" s="267">
        <v>4</v>
      </c>
      <c r="B9" s="230" t="s">
        <v>28</v>
      </c>
      <c r="C9" s="379" t="s">
        <v>34</v>
      </c>
      <c r="D9" s="453" t="s">
        <v>512</v>
      </c>
      <c r="E9" s="223">
        <v>2731</v>
      </c>
      <c r="F9" s="91" t="s">
        <v>1141</v>
      </c>
      <c r="G9" s="91">
        <v>5</v>
      </c>
      <c r="H9" s="91">
        <v>4</v>
      </c>
      <c r="I9" s="91">
        <v>3</v>
      </c>
      <c r="J9" s="91">
        <v>3</v>
      </c>
      <c r="K9" s="91">
        <v>3</v>
      </c>
      <c r="L9" s="91" t="s">
        <v>1141</v>
      </c>
      <c r="M9" s="91"/>
      <c r="N9" s="91"/>
      <c r="O9" s="91"/>
      <c r="P9" s="91"/>
      <c r="Q9" s="91"/>
      <c r="R9" s="91"/>
      <c r="S9" s="91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3</v>
      </c>
      <c r="AA9" s="248">
        <f t="shared" si="5"/>
        <v>1</v>
      </c>
      <c r="AB9" s="248">
        <f t="shared" si="6"/>
        <v>1</v>
      </c>
      <c r="AC9" s="248">
        <f t="shared" si="7"/>
        <v>5</v>
      </c>
      <c r="AD9" s="249">
        <f t="shared" si="10"/>
        <v>3.6</v>
      </c>
      <c r="AE9" s="250">
        <f t="shared" si="8"/>
        <v>0</v>
      </c>
      <c r="AF9" s="251"/>
      <c r="AG9" s="252" t="str">
        <f t="shared" si="11"/>
        <v>з</v>
      </c>
      <c r="AH9" s="252">
        <f t="shared" si="11"/>
        <v>5</v>
      </c>
      <c r="AI9" s="252">
        <f t="shared" si="11"/>
        <v>4</v>
      </c>
      <c r="AJ9" s="252">
        <f t="shared" si="11"/>
        <v>3</v>
      </c>
      <c r="AK9" s="252">
        <f t="shared" si="11"/>
        <v>3</v>
      </c>
      <c r="AL9" s="252">
        <f t="shared" si="11"/>
        <v>3</v>
      </c>
      <c r="AM9" s="252" t="str">
        <f t="shared" si="11"/>
        <v>з</v>
      </c>
      <c r="AN9" s="252" t="str">
        <f t="shared" si="11"/>
        <v/>
      </c>
      <c r="AO9" s="252" t="str">
        <f t="shared" si="11"/>
        <v/>
      </c>
      <c r="AP9" s="252" t="str">
        <f t="shared" si="11"/>
        <v/>
      </c>
      <c r="AQ9" s="252" t="str">
        <f t="shared" si="11"/>
        <v/>
      </c>
      <c r="AR9" s="252" t="str">
        <f t="shared" si="11"/>
        <v/>
      </c>
      <c r="AS9" s="252" t="str">
        <f t="shared" si="11"/>
        <v/>
      </c>
      <c r="AT9" s="252" t="str">
        <f t="shared" si="11"/>
        <v/>
      </c>
      <c r="AU9" s="252" t="str">
        <f t="shared" si="11"/>
        <v/>
      </c>
      <c r="AV9" s="252" t="str">
        <f t="shared" si="11"/>
        <v/>
      </c>
      <c r="AW9" s="35">
        <f t="shared" si="12"/>
        <v>2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9.5" customHeight="1" x14ac:dyDescent="0.2">
      <c r="A10" s="267">
        <v>5</v>
      </c>
      <c r="B10" s="230" t="s">
        <v>28</v>
      </c>
      <c r="C10" s="379" t="s">
        <v>34</v>
      </c>
      <c r="D10" s="453" t="s">
        <v>514</v>
      </c>
      <c r="E10" s="223">
        <v>2731</v>
      </c>
      <c r="F10" s="91" t="s">
        <v>1141</v>
      </c>
      <c r="G10" s="91">
        <v>5</v>
      </c>
      <c r="H10" s="91">
        <v>4</v>
      </c>
      <c r="I10" s="91">
        <v>5</v>
      </c>
      <c r="J10" s="91">
        <v>3</v>
      </c>
      <c r="K10" s="91">
        <v>5</v>
      </c>
      <c r="L10" s="91" t="s">
        <v>1141</v>
      </c>
      <c r="M10" s="91"/>
      <c r="N10" s="91"/>
      <c r="O10" s="91"/>
      <c r="P10" s="91"/>
      <c r="Q10" s="91"/>
      <c r="R10" s="91"/>
      <c r="S10" s="91"/>
      <c r="T10" s="91"/>
      <c r="U10" s="23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1</v>
      </c>
      <c r="AA10" s="248">
        <f t="shared" si="5"/>
        <v>1</v>
      </c>
      <c r="AB10" s="248">
        <f t="shared" si="6"/>
        <v>3</v>
      </c>
      <c r="AC10" s="248">
        <f t="shared" si="7"/>
        <v>5</v>
      </c>
      <c r="AD10" s="249">
        <f t="shared" si="10"/>
        <v>4.4000000000000004</v>
      </c>
      <c r="AE10" s="250">
        <f t="shared" si="8"/>
        <v>0</v>
      </c>
      <c r="AF10" s="251"/>
      <c r="AG10" s="252" t="str">
        <f t="shared" si="11"/>
        <v>з</v>
      </c>
      <c r="AH10" s="252">
        <f t="shared" si="11"/>
        <v>5</v>
      </c>
      <c r="AI10" s="252">
        <f t="shared" si="11"/>
        <v>4</v>
      </c>
      <c r="AJ10" s="252">
        <f t="shared" si="11"/>
        <v>5</v>
      </c>
      <c r="AK10" s="252">
        <f t="shared" si="11"/>
        <v>3</v>
      </c>
      <c r="AL10" s="252">
        <f t="shared" si="11"/>
        <v>5</v>
      </c>
      <c r="AM10" s="252" t="str">
        <f t="shared" si="11"/>
        <v>з</v>
      </c>
      <c r="AN10" s="252" t="str">
        <f t="shared" si="11"/>
        <v/>
      </c>
      <c r="AO10" s="252" t="str">
        <f t="shared" si="11"/>
        <v/>
      </c>
      <c r="AP10" s="252" t="str">
        <f t="shared" si="11"/>
        <v/>
      </c>
      <c r="AQ10" s="252" t="str">
        <f t="shared" si="11"/>
        <v/>
      </c>
      <c r="AR10" s="252" t="str">
        <f t="shared" si="11"/>
        <v/>
      </c>
      <c r="AS10" s="252" t="str">
        <f t="shared" si="11"/>
        <v/>
      </c>
      <c r="AT10" s="252" t="str">
        <f t="shared" si="11"/>
        <v/>
      </c>
      <c r="AU10" s="252" t="str">
        <f t="shared" si="11"/>
        <v/>
      </c>
      <c r="AV10" s="252" t="str">
        <f t="shared" si="11"/>
        <v/>
      </c>
      <c r="AW10" s="35">
        <f t="shared" si="12"/>
        <v>2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9.5" customHeight="1" x14ac:dyDescent="0.2">
      <c r="A11" s="267">
        <v>6</v>
      </c>
      <c r="B11" s="230" t="s">
        <v>28</v>
      </c>
      <c r="C11" s="379" t="s">
        <v>34</v>
      </c>
      <c r="D11" s="453" t="s">
        <v>515</v>
      </c>
      <c r="E11" s="223">
        <v>2731</v>
      </c>
      <c r="F11" s="91" t="s">
        <v>1141</v>
      </c>
      <c r="G11" s="91">
        <v>5</v>
      </c>
      <c r="H11" s="91">
        <v>3</v>
      </c>
      <c r="I11" s="91">
        <v>3</v>
      </c>
      <c r="J11" s="91">
        <v>5</v>
      </c>
      <c r="K11" s="91">
        <v>3</v>
      </c>
      <c r="L11" s="91" t="s">
        <v>1141</v>
      </c>
      <c r="M11" s="91"/>
      <c r="N11" s="91"/>
      <c r="O11" s="91"/>
      <c r="P11" s="91"/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3</v>
      </c>
      <c r="AA11" s="258">
        <f t="shared" si="5"/>
        <v>0</v>
      </c>
      <c r="AB11" s="258">
        <f t="shared" si="6"/>
        <v>2</v>
      </c>
      <c r="AC11" s="248">
        <f t="shared" si="7"/>
        <v>5</v>
      </c>
      <c r="AD11" s="249">
        <f t="shared" si="10"/>
        <v>3.8</v>
      </c>
      <c r="AE11" s="259">
        <f t="shared" si="8"/>
        <v>0</v>
      </c>
      <c r="AG11" s="252" t="str">
        <f t="shared" si="11"/>
        <v>з</v>
      </c>
      <c r="AH11" s="252">
        <f t="shared" si="11"/>
        <v>5</v>
      </c>
      <c r="AI11" s="252">
        <f t="shared" si="11"/>
        <v>3</v>
      </c>
      <c r="AJ11" s="252">
        <f t="shared" si="11"/>
        <v>3</v>
      </c>
      <c r="AK11" s="252">
        <f t="shared" si="11"/>
        <v>5</v>
      </c>
      <c r="AL11" s="252">
        <f t="shared" si="11"/>
        <v>3</v>
      </c>
      <c r="AM11" s="252" t="str">
        <f t="shared" si="11"/>
        <v>з</v>
      </c>
      <c r="AN11" s="252" t="str">
        <f t="shared" si="11"/>
        <v/>
      </c>
      <c r="AO11" s="252" t="str">
        <f t="shared" si="11"/>
        <v/>
      </c>
      <c r="AP11" s="252" t="str">
        <f t="shared" si="11"/>
        <v/>
      </c>
      <c r="AQ11" s="252" t="str">
        <f t="shared" si="11"/>
        <v/>
      </c>
      <c r="AR11" s="252" t="str">
        <f t="shared" si="11"/>
        <v/>
      </c>
      <c r="AS11" s="252" t="str">
        <f t="shared" si="11"/>
        <v/>
      </c>
      <c r="AT11" s="252" t="str">
        <f t="shared" si="11"/>
        <v/>
      </c>
      <c r="AU11" s="252" t="str">
        <f t="shared" si="11"/>
        <v/>
      </c>
      <c r="AV11" s="252" t="str">
        <f t="shared" si="11"/>
        <v/>
      </c>
      <c r="AW11" s="35">
        <f t="shared" si="12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9.5" customHeight="1" x14ac:dyDescent="0.2">
      <c r="A12" s="267">
        <v>7</v>
      </c>
      <c r="B12" s="230" t="s">
        <v>28</v>
      </c>
      <c r="C12" s="379" t="s">
        <v>34</v>
      </c>
      <c r="D12" s="453" t="s">
        <v>516</v>
      </c>
      <c r="E12" s="223">
        <v>2731</v>
      </c>
      <c r="F12" s="91" t="s">
        <v>1141</v>
      </c>
      <c r="G12" s="91">
        <v>5</v>
      </c>
      <c r="H12" s="91">
        <v>3</v>
      </c>
      <c r="I12" s="91">
        <v>3</v>
      </c>
      <c r="J12" s="91">
        <v>5</v>
      </c>
      <c r="K12" s="91">
        <v>3</v>
      </c>
      <c r="L12" s="91" t="s">
        <v>1141</v>
      </c>
      <c r="M12" s="91"/>
      <c r="N12" s="91"/>
      <c r="O12" s="91"/>
      <c r="P12" s="91"/>
      <c r="Q12" s="91"/>
      <c r="R12" s="91"/>
      <c r="S12" s="91"/>
      <c r="T12" s="91"/>
      <c r="U12" s="23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3</v>
      </c>
      <c r="AA12" s="248">
        <f t="shared" si="5"/>
        <v>0</v>
      </c>
      <c r="AB12" s="248">
        <f t="shared" si="6"/>
        <v>2</v>
      </c>
      <c r="AC12" s="248">
        <f t="shared" si="7"/>
        <v>5</v>
      </c>
      <c r="AD12" s="249">
        <f t="shared" si="10"/>
        <v>3.8</v>
      </c>
      <c r="AE12" s="250">
        <f t="shared" si="8"/>
        <v>0</v>
      </c>
      <c r="AF12" s="251"/>
      <c r="AG12" s="252" t="str">
        <f t="shared" si="11"/>
        <v>з</v>
      </c>
      <c r="AH12" s="252">
        <f t="shared" si="11"/>
        <v>5</v>
      </c>
      <c r="AI12" s="252">
        <f t="shared" si="11"/>
        <v>3</v>
      </c>
      <c r="AJ12" s="252">
        <f t="shared" si="11"/>
        <v>3</v>
      </c>
      <c r="AK12" s="252">
        <f t="shared" si="11"/>
        <v>5</v>
      </c>
      <c r="AL12" s="252">
        <f t="shared" si="11"/>
        <v>3</v>
      </c>
      <c r="AM12" s="252" t="str">
        <f t="shared" si="11"/>
        <v>з</v>
      </c>
      <c r="AN12" s="252" t="str">
        <f t="shared" si="11"/>
        <v/>
      </c>
      <c r="AO12" s="252" t="str">
        <f t="shared" si="11"/>
        <v/>
      </c>
      <c r="AP12" s="252" t="str">
        <f t="shared" si="11"/>
        <v/>
      </c>
      <c r="AQ12" s="252" t="str">
        <f t="shared" si="11"/>
        <v/>
      </c>
      <c r="AR12" s="252" t="str">
        <f t="shared" si="11"/>
        <v/>
      </c>
      <c r="AS12" s="252" t="str">
        <f t="shared" si="11"/>
        <v/>
      </c>
      <c r="AT12" s="252" t="str">
        <f t="shared" si="11"/>
        <v/>
      </c>
      <c r="AU12" s="252" t="str">
        <f t="shared" si="11"/>
        <v/>
      </c>
      <c r="AV12" s="252" t="str">
        <f t="shared" si="11"/>
        <v/>
      </c>
      <c r="AW12" s="35">
        <f t="shared" si="12"/>
        <v>2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9.5" customHeight="1" x14ac:dyDescent="0.2">
      <c r="A13" s="267">
        <v>8</v>
      </c>
      <c r="B13" s="230" t="s">
        <v>28</v>
      </c>
      <c r="C13" s="379" t="s">
        <v>34</v>
      </c>
      <c r="D13" s="453" t="s">
        <v>517</v>
      </c>
      <c r="E13" s="223">
        <v>2731</v>
      </c>
      <c r="F13" s="91" t="s">
        <v>1141</v>
      </c>
      <c r="G13" s="91">
        <v>3</v>
      </c>
      <c r="H13" s="91">
        <v>3</v>
      </c>
      <c r="I13" s="91">
        <v>3</v>
      </c>
      <c r="J13" s="91">
        <v>3</v>
      </c>
      <c r="K13" s="91">
        <v>3</v>
      </c>
      <c r="L13" s="91" t="s">
        <v>1141</v>
      </c>
      <c r="M13" s="91"/>
      <c r="N13" s="91"/>
      <c r="O13" s="91"/>
      <c r="P13" s="91"/>
      <c r="Q13" s="91"/>
      <c r="R13" s="91"/>
      <c r="S13" s="91"/>
      <c r="T13" s="91"/>
      <c r="U13" s="23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5</v>
      </c>
      <c r="AA13" s="248">
        <f t="shared" si="5"/>
        <v>0</v>
      </c>
      <c r="AB13" s="248">
        <f t="shared" si="6"/>
        <v>0</v>
      </c>
      <c r="AC13" s="248">
        <f t="shared" si="7"/>
        <v>5</v>
      </c>
      <c r="AD13" s="249">
        <f t="shared" si="10"/>
        <v>3</v>
      </c>
      <c r="AE13" s="250">
        <f t="shared" si="8"/>
        <v>0</v>
      </c>
      <c r="AF13" s="251"/>
      <c r="AG13" s="252" t="str">
        <f t="shared" si="11"/>
        <v>з</v>
      </c>
      <c r="AH13" s="252">
        <f t="shared" si="11"/>
        <v>3</v>
      </c>
      <c r="AI13" s="252">
        <f t="shared" si="11"/>
        <v>3</v>
      </c>
      <c r="AJ13" s="252">
        <f t="shared" si="11"/>
        <v>3</v>
      </c>
      <c r="AK13" s="252">
        <f t="shared" si="11"/>
        <v>3</v>
      </c>
      <c r="AL13" s="252">
        <f t="shared" si="11"/>
        <v>3</v>
      </c>
      <c r="AM13" s="252" t="str">
        <f t="shared" si="11"/>
        <v>з</v>
      </c>
      <c r="AN13" s="252" t="str">
        <f t="shared" si="11"/>
        <v/>
      </c>
      <c r="AO13" s="252" t="str">
        <f t="shared" si="11"/>
        <v/>
      </c>
      <c r="AP13" s="252" t="str">
        <f t="shared" si="11"/>
        <v/>
      </c>
      <c r="AQ13" s="252" t="str">
        <f t="shared" si="11"/>
        <v/>
      </c>
      <c r="AR13" s="252" t="str">
        <f t="shared" si="11"/>
        <v/>
      </c>
      <c r="AS13" s="252" t="str">
        <f t="shared" si="11"/>
        <v/>
      </c>
      <c r="AT13" s="252" t="str">
        <f t="shared" si="11"/>
        <v/>
      </c>
      <c r="AU13" s="252" t="str">
        <f t="shared" si="11"/>
        <v/>
      </c>
      <c r="AV13" s="252" t="str">
        <f t="shared" si="11"/>
        <v/>
      </c>
      <c r="AW13" s="35">
        <f t="shared" si="12"/>
        <v>2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9.5" customHeight="1" x14ac:dyDescent="0.2">
      <c r="A14" s="267">
        <v>9</v>
      </c>
      <c r="B14" s="230"/>
      <c r="C14" s="379" t="s">
        <v>34</v>
      </c>
      <c r="D14" s="453" t="s">
        <v>518</v>
      </c>
      <c r="E14" s="223">
        <v>2731</v>
      </c>
      <c r="F14" s="91" t="s">
        <v>1141</v>
      </c>
      <c r="G14" s="91">
        <v>5</v>
      </c>
      <c r="H14" s="91">
        <v>4</v>
      </c>
      <c r="I14" s="91">
        <v>3</v>
      </c>
      <c r="J14" s="91" t="s">
        <v>1127</v>
      </c>
      <c r="K14" s="91">
        <v>3</v>
      </c>
      <c r="L14" s="91" t="s">
        <v>1141</v>
      </c>
      <c r="M14" s="91"/>
      <c r="N14" s="91"/>
      <c r="O14" s="91"/>
      <c r="P14" s="91"/>
      <c r="Q14" s="91"/>
      <c r="R14" s="94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2</v>
      </c>
      <c r="AA14" s="92">
        <f t="shared" si="5"/>
        <v>1</v>
      </c>
      <c r="AB14" s="92">
        <f t="shared" si="6"/>
        <v>1</v>
      </c>
      <c r="AC14" s="92">
        <f t="shared" si="7"/>
        <v>4</v>
      </c>
      <c r="AD14" s="210">
        <f t="shared" si="10"/>
        <v>3.75</v>
      </c>
      <c r="AE14" s="16">
        <f t="shared" si="8"/>
        <v>0</v>
      </c>
      <c r="AF14" s="9"/>
      <c r="AG14" s="252" t="str">
        <f t="shared" si="11"/>
        <v>з</v>
      </c>
      <c r="AH14" s="252">
        <f t="shared" si="11"/>
        <v>5</v>
      </c>
      <c r="AI14" s="252">
        <f t="shared" si="11"/>
        <v>4</v>
      </c>
      <c r="AJ14" s="252">
        <f t="shared" si="11"/>
        <v>3</v>
      </c>
      <c r="AK14" s="252" t="str">
        <f t="shared" si="11"/>
        <v>а</v>
      </c>
      <c r="AL14" s="252">
        <f t="shared" si="11"/>
        <v>3</v>
      </c>
      <c r="AM14" s="252" t="str">
        <f t="shared" si="11"/>
        <v>з</v>
      </c>
      <c r="AN14" s="252" t="str">
        <f t="shared" si="11"/>
        <v/>
      </c>
      <c r="AO14" s="252" t="str">
        <f t="shared" si="11"/>
        <v/>
      </c>
      <c r="AP14" s="252" t="str">
        <f t="shared" si="11"/>
        <v/>
      </c>
      <c r="AQ14" s="252" t="str">
        <f t="shared" si="11"/>
        <v/>
      </c>
      <c r="AR14" s="252" t="str">
        <f t="shared" si="11"/>
        <v/>
      </c>
      <c r="AS14" s="252" t="str">
        <f t="shared" si="11"/>
        <v/>
      </c>
      <c r="AT14" s="252" t="str">
        <f t="shared" si="11"/>
        <v/>
      </c>
      <c r="AU14" s="252" t="str">
        <f t="shared" si="11"/>
        <v/>
      </c>
      <c r="AV14" s="252" t="str">
        <f t="shared" si="11"/>
        <v/>
      </c>
      <c r="AW14" s="35">
        <f t="shared" si="12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67">
        <v>10</v>
      </c>
      <c r="B15" s="230"/>
      <c r="C15" s="379" t="s">
        <v>34</v>
      </c>
      <c r="D15" s="453" t="s">
        <v>519</v>
      </c>
      <c r="E15" s="223">
        <v>2731</v>
      </c>
      <c r="F15" s="91" t="s">
        <v>1141</v>
      </c>
      <c r="G15" s="91">
        <v>3</v>
      </c>
      <c r="H15" s="91">
        <v>3</v>
      </c>
      <c r="I15" s="91" t="s">
        <v>1321</v>
      </c>
      <c r="J15" s="91">
        <v>3</v>
      </c>
      <c r="K15" s="91">
        <v>3</v>
      </c>
      <c r="L15" s="91" t="s">
        <v>1141</v>
      </c>
      <c r="M15" s="91"/>
      <c r="N15" s="91"/>
      <c r="O15" s="91"/>
      <c r="P15" s="91"/>
      <c r="Q15" s="91"/>
      <c r="R15" s="94"/>
      <c r="S15" s="91"/>
      <c r="T15" s="91"/>
      <c r="U15" s="23"/>
      <c r="V15" s="18">
        <f t="shared" si="0"/>
        <v>2</v>
      </c>
      <c r="W15" s="92">
        <f t="shared" si="1"/>
        <v>0</v>
      </c>
      <c r="X15" s="92">
        <f t="shared" si="2"/>
        <v>0</v>
      </c>
      <c r="Y15" s="92">
        <f t="shared" si="3"/>
        <v>1</v>
      </c>
      <c r="Z15" s="92">
        <f t="shared" si="4"/>
        <v>4</v>
      </c>
      <c r="AA15" s="92">
        <f t="shared" si="5"/>
        <v>0</v>
      </c>
      <c r="AB15" s="92">
        <f t="shared" si="6"/>
        <v>0</v>
      </c>
      <c r="AC15" s="92">
        <f t="shared" si="7"/>
        <v>5</v>
      </c>
      <c r="AD15" s="210">
        <f t="shared" si="10"/>
        <v>2.8</v>
      </c>
      <c r="AE15" s="16">
        <f t="shared" si="8"/>
        <v>0</v>
      </c>
      <c r="AF15" s="9"/>
      <c r="AG15" s="252" t="str">
        <f t="shared" si="11"/>
        <v>з</v>
      </c>
      <c r="AH15" s="252">
        <f t="shared" si="11"/>
        <v>3</v>
      </c>
      <c r="AI15" s="252">
        <f t="shared" si="11"/>
        <v>3</v>
      </c>
      <c r="AJ15" s="252">
        <f t="shared" si="11"/>
        <v>2</v>
      </c>
      <c r="AK15" s="252">
        <f t="shared" si="11"/>
        <v>3</v>
      </c>
      <c r="AL15" s="252">
        <f t="shared" si="11"/>
        <v>3</v>
      </c>
      <c r="AM15" s="252" t="str">
        <f t="shared" si="11"/>
        <v>з</v>
      </c>
      <c r="AN15" s="252" t="str">
        <f t="shared" si="11"/>
        <v/>
      </c>
      <c r="AO15" s="252" t="str">
        <f t="shared" si="11"/>
        <v/>
      </c>
      <c r="AP15" s="252" t="str">
        <f t="shared" si="11"/>
        <v/>
      </c>
      <c r="AQ15" s="252" t="str">
        <f t="shared" si="11"/>
        <v/>
      </c>
      <c r="AR15" s="252" t="str">
        <f t="shared" si="11"/>
        <v/>
      </c>
      <c r="AS15" s="252" t="str">
        <f t="shared" si="11"/>
        <v/>
      </c>
      <c r="AT15" s="252" t="str">
        <f t="shared" si="11"/>
        <v/>
      </c>
      <c r="AU15" s="252" t="str">
        <f t="shared" si="11"/>
        <v/>
      </c>
      <c r="AV15" s="252" t="str">
        <f t="shared" si="11"/>
        <v/>
      </c>
      <c r="AW15" s="35">
        <f t="shared" si="12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67">
        <v>11</v>
      </c>
      <c r="B16" s="230"/>
      <c r="C16" s="379" t="s">
        <v>34</v>
      </c>
      <c r="D16" s="453" t="s">
        <v>520</v>
      </c>
      <c r="E16" s="223">
        <v>2731</v>
      </c>
      <c r="F16" s="91" t="s">
        <v>1141</v>
      </c>
      <c r="G16" s="91">
        <v>5</v>
      </c>
      <c r="H16" s="91">
        <v>3</v>
      </c>
      <c r="I16" s="91">
        <v>3</v>
      </c>
      <c r="J16" s="91">
        <v>3</v>
      </c>
      <c r="K16" s="91">
        <v>4</v>
      </c>
      <c r="L16" s="91" t="s">
        <v>1141</v>
      </c>
      <c r="M16" s="91"/>
      <c r="N16" s="91"/>
      <c r="O16" s="91"/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3</v>
      </c>
      <c r="AA16" s="92">
        <f t="shared" si="5"/>
        <v>1</v>
      </c>
      <c r="AB16" s="92">
        <f t="shared" si="6"/>
        <v>1</v>
      </c>
      <c r="AC16" s="92">
        <f t="shared" si="7"/>
        <v>5</v>
      </c>
      <c r="AD16" s="210">
        <f t="shared" si="10"/>
        <v>3.6</v>
      </c>
      <c r="AE16" s="16">
        <f t="shared" si="8"/>
        <v>0</v>
      </c>
      <c r="AF16" s="9"/>
      <c r="AG16" s="252" t="str">
        <f t="shared" si="11"/>
        <v>з</v>
      </c>
      <c r="AH16" s="252">
        <f t="shared" si="11"/>
        <v>5</v>
      </c>
      <c r="AI16" s="252">
        <f t="shared" si="11"/>
        <v>3</v>
      </c>
      <c r="AJ16" s="252">
        <f t="shared" si="11"/>
        <v>3</v>
      </c>
      <c r="AK16" s="252">
        <f t="shared" si="11"/>
        <v>3</v>
      </c>
      <c r="AL16" s="252">
        <f t="shared" si="11"/>
        <v>4</v>
      </c>
      <c r="AM16" s="252" t="str">
        <f t="shared" si="11"/>
        <v>з</v>
      </c>
      <c r="AN16" s="252" t="str">
        <f t="shared" si="11"/>
        <v/>
      </c>
      <c r="AO16" s="252" t="str">
        <f t="shared" si="11"/>
        <v/>
      </c>
      <c r="AP16" s="252" t="str">
        <f t="shared" si="11"/>
        <v/>
      </c>
      <c r="AQ16" s="252" t="str">
        <f t="shared" si="11"/>
        <v/>
      </c>
      <c r="AR16" s="252" t="str">
        <f t="shared" si="11"/>
        <v/>
      </c>
      <c r="AS16" s="252" t="str">
        <f t="shared" si="11"/>
        <v/>
      </c>
      <c r="AT16" s="252" t="str">
        <f t="shared" si="11"/>
        <v/>
      </c>
      <c r="AU16" s="252" t="str">
        <f t="shared" si="11"/>
        <v/>
      </c>
      <c r="AV16" s="252" t="str">
        <f t="shared" si="11"/>
        <v/>
      </c>
      <c r="AW16" s="35">
        <f t="shared" si="12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67">
        <v>12</v>
      </c>
      <c r="B17" s="374"/>
      <c r="C17" s="379" t="s">
        <v>443</v>
      </c>
      <c r="D17" s="453" t="s">
        <v>702</v>
      </c>
      <c r="E17" s="223">
        <v>2731</v>
      </c>
      <c r="F17" s="91" t="s">
        <v>1141</v>
      </c>
      <c r="G17" s="91">
        <v>5</v>
      </c>
      <c r="H17" s="91">
        <v>3</v>
      </c>
      <c r="I17" s="91">
        <v>3</v>
      </c>
      <c r="J17" s="91">
        <v>5</v>
      </c>
      <c r="K17" s="91">
        <v>4</v>
      </c>
      <c r="L17" s="91" t="s">
        <v>1141</v>
      </c>
      <c r="M17" s="91"/>
      <c r="N17" s="91"/>
      <c r="O17" s="91"/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3">COUNTIF(AF17:AU17,"д")</f>
        <v>0</v>
      </c>
      <c r="Y17" s="92">
        <f t="shared" si="3"/>
        <v>0</v>
      </c>
      <c r="Z17" s="92">
        <f t="shared" si="4"/>
        <v>2</v>
      </c>
      <c r="AA17" s="92">
        <f t="shared" si="5"/>
        <v>1</v>
      </c>
      <c r="AB17" s="92">
        <f t="shared" si="6"/>
        <v>2</v>
      </c>
      <c r="AC17" s="92">
        <f t="shared" si="7"/>
        <v>5</v>
      </c>
      <c r="AD17" s="210">
        <f t="shared" si="10"/>
        <v>4</v>
      </c>
      <c r="AE17" s="16">
        <f t="shared" si="8"/>
        <v>0</v>
      </c>
      <c r="AF17" s="9"/>
      <c r="AG17" s="252" t="str">
        <f t="shared" si="11"/>
        <v>з</v>
      </c>
      <c r="AH17" s="252">
        <f t="shared" si="11"/>
        <v>5</v>
      </c>
      <c r="AI17" s="252">
        <f t="shared" si="11"/>
        <v>3</v>
      </c>
      <c r="AJ17" s="252">
        <f t="shared" si="11"/>
        <v>3</v>
      </c>
      <c r="AK17" s="252">
        <f t="shared" si="11"/>
        <v>5</v>
      </c>
      <c r="AL17" s="252">
        <f t="shared" si="11"/>
        <v>4</v>
      </c>
      <c r="AM17" s="252" t="str">
        <f t="shared" si="11"/>
        <v>з</v>
      </c>
      <c r="AN17" s="252" t="str">
        <f t="shared" si="11"/>
        <v/>
      </c>
      <c r="AO17" s="252" t="str">
        <f t="shared" si="11"/>
        <v/>
      </c>
      <c r="AP17" s="252" t="str">
        <f t="shared" si="11"/>
        <v/>
      </c>
      <c r="AQ17" s="252" t="str">
        <f t="shared" si="11"/>
        <v/>
      </c>
      <c r="AR17" s="252" t="str">
        <f t="shared" si="11"/>
        <v/>
      </c>
      <c r="AS17" s="252" t="str">
        <f t="shared" si="11"/>
        <v/>
      </c>
      <c r="AT17" s="252" t="str">
        <f t="shared" si="11"/>
        <v/>
      </c>
      <c r="AU17" s="252" t="str">
        <f t="shared" si="11"/>
        <v/>
      </c>
      <c r="AV17" s="252" t="str">
        <f t="shared" si="11"/>
        <v/>
      </c>
      <c r="AW17" s="35">
        <f t="shared" si="12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67">
        <v>13</v>
      </c>
      <c r="B18" s="375"/>
      <c r="C18" s="379" t="s">
        <v>34</v>
      </c>
      <c r="D18" s="453" t="s">
        <v>521</v>
      </c>
      <c r="E18" s="223">
        <v>2731</v>
      </c>
      <c r="F18" s="91" t="s">
        <v>1141</v>
      </c>
      <c r="G18" s="91">
        <v>5</v>
      </c>
      <c r="H18" s="91">
        <v>3</v>
      </c>
      <c r="I18" s="91">
        <v>3</v>
      </c>
      <c r="J18" s="91">
        <v>4</v>
      </c>
      <c r="K18" s="91">
        <v>4</v>
      </c>
      <c r="L18" s="91" t="s">
        <v>1141</v>
      </c>
      <c r="M18" s="91"/>
      <c r="N18" s="91"/>
      <c r="O18" s="91"/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3"/>
        <v>0</v>
      </c>
      <c r="Y18" s="92">
        <f t="shared" si="3"/>
        <v>0</v>
      </c>
      <c r="Z18" s="92">
        <f t="shared" si="4"/>
        <v>2</v>
      </c>
      <c r="AA18" s="92">
        <f t="shared" si="5"/>
        <v>2</v>
      </c>
      <c r="AB18" s="92">
        <f t="shared" si="6"/>
        <v>1</v>
      </c>
      <c r="AC18" s="92">
        <f t="shared" si="7"/>
        <v>5</v>
      </c>
      <c r="AD18" s="210">
        <f t="shared" si="10"/>
        <v>3.8</v>
      </c>
      <c r="AE18" s="16">
        <f t="shared" si="8"/>
        <v>0</v>
      </c>
      <c r="AF18" s="9"/>
      <c r="AG18" s="252" t="str">
        <f t="shared" si="11"/>
        <v>з</v>
      </c>
      <c r="AH18" s="252">
        <f t="shared" si="11"/>
        <v>5</v>
      </c>
      <c r="AI18" s="252">
        <f t="shared" si="11"/>
        <v>3</v>
      </c>
      <c r="AJ18" s="252">
        <f t="shared" si="11"/>
        <v>3</v>
      </c>
      <c r="AK18" s="252">
        <f t="shared" si="11"/>
        <v>4</v>
      </c>
      <c r="AL18" s="252">
        <f t="shared" si="11"/>
        <v>4</v>
      </c>
      <c r="AM18" s="252" t="str">
        <f t="shared" si="11"/>
        <v>з</v>
      </c>
      <c r="AN18" s="252" t="str">
        <f t="shared" si="11"/>
        <v/>
      </c>
      <c r="AO18" s="252" t="str">
        <f t="shared" si="11"/>
        <v/>
      </c>
      <c r="AP18" s="252" t="str">
        <f t="shared" si="11"/>
        <v/>
      </c>
      <c r="AQ18" s="252" t="str">
        <f t="shared" si="11"/>
        <v/>
      </c>
      <c r="AR18" s="252" t="str">
        <f t="shared" si="11"/>
        <v/>
      </c>
      <c r="AS18" s="252" t="str">
        <f t="shared" si="11"/>
        <v/>
      </c>
      <c r="AT18" s="252" t="str">
        <f t="shared" si="11"/>
        <v/>
      </c>
      <c r="AU18" s="252" t="str">
        <f t="shared" si="11"/>
        <v/>
      </c>
      <c r="AV18" s="252" t="str">
        <f t="shared" si="11"/>
        <v/>
      </c>
      <c r="AW18" s="35">
        <f t="shared" si="12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67">
        <v>14</v>
      </c>
      <c r="B19" s="375"/>
      <c r="C19" s="379" t="s">
        <v>34</v>
      </c>
      <c r="D19" s="453" t="s">
        <v>522</v>
      </c>
      <c r="E19" s="223">
        <v>2731</v>
      </c>
      <c r="F19" s="91" t="s">
        <v>1141</v>
      </c>
      <c r="G19" s="91">
        <v>5</v>
      </c>
      <c r="H19" s="91" t="s">
        <v>1321</v>
      </c>
      <c r="I19" s="91">
        <v>3</v>
      </c>
      <c r="J19" s="91">
        <v>4</v>
      </c>
      <c r="K19" s="91">
        <v>3</v>
      </c>
      <c r="L19" s="91" t="s">
        <v>1141</v>
      </c>
      <c r="M19" s="91"/>
      <c r="N19" s="91"/>
      <c r="O19" s="91"/>
      <c r="P19" s="91"/>
      <c r="Q19" s="91"/>
      <c r="R19" s="91"/>
      <c r="S19" s="91"/>
      <c r="T19" s="91"/>
      <c r="U19" s="23"/>
      <c r="V19" s="18">
        <f t="shared" si="0"/>
        <v>2</v>
      </c>
      <c r="W19" s="92">
        <f t="shared" si="1"/>
        <v>0</v>
      </c>
      <c r="X19" s="92">
        <f t="shared" si="13"/>
        <v>0</v>
      </c>
      <c r="Y19" s="92">
        <f t="shared" si="3"/>
        <v>1</v>
      </c>
      <c r="Z19" s="92">
        <f t="shared" si="4"/>
        <v>2</v>
      </c>
      <c r="AA19" s="92">
        <f t="shared" si="5"/>
        <v>1</v>
      </c>
      <c r="AB19" s="92">
        <f t="shared" si="6"/>
        <v>1</v>
      </c>
      <c r="AC19" s="92">
        <f t="shared" si="7"/>
        <v>5</v>
      </c>
      <c r="AD19" s="210">
        <f t="shared" si="10"/>
        <v>3.4</v>
      </c>
      <c r="AE19" s="16">
        <f t="shared" si="8"/>
        <v>0</v>
      </c>
      <c r="AF19" s="9"/>
      <c r="AG19" s="252" t="str">
        <f t="shared" si="11"/>
        <v>з</v>
      </c>
      <c r="AH19" s="252">
        <f t="shared" si="11"/>
        <v>5</v>
      </c>
      <c r="AI19" s="252">
        <f t="shared" si="11"/>
        <v>2</v>
      </c>
      <c r="AJ19" s="252">
        <f t="shared" si="11"/>
        <v>3</v>
      </c>
      <c r="AK19" s="252">
        <f t="shared" si="11"/>
        <v>4</v>
      </c>
      <c r="AL19" s="252">
        <f t="shared" si="11"/>
        <v>3</v>
      </c>
      <c r="AM19" s="252" t="str">
        <f t="shared" si="11"/>
        <v>з</v>
      </c>
      <c r="AN19" s="252" t="str">
        <f t="shared" si="11"/>
        <v/>
      </c>
      <c r="AO19" s="252" t="str">
        <f t="shared" si="11"/>
        <v/>
      </c>
      <c r="AP19" s="252" t="str">
        <f t="shared" si="11"/>
        <v/>
      </c>
      <c r="AQ19" s="252" t="str">
        <f t="shared" si="11"/>
        <v/>
      </c>
      <c r="AR19" s="252" t="str">
        <f t="shared" si="11"/>
        <v/>
      </c>
      <c r="AS19" s="252" t="str">
        <f t="shared" si="11"/>
        <v/>
      </c>
      <c r="AT19" s="252" t="str">
        <f t="shared" si="11"/>
        <v/>
      </c>
      <c r="AU19" s="252" t="str">
        <f t="shared" si="11"/>
        <v/>
      </c>
      <c r="AV19" s="252" t="str">
        <f t="shared" si="11"/>
        <v/>
      </c>
      <c r="AW19" s="35">
        <f t="shared" si="12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67">
        <v>15</v>
      </c>
      <c r="B20" s="375"/>
      <c r="C20" s="379" t="s">
        <v>34</v>
      </c>
      <c r="D20" s="453" t="s">
        <v>523</v>
      </c>
      <c r="E20" s="223">
        <v>2731</v>
      </c>
      <c r="F20" s="91" t="s">
        <v>1141</v>
      </c>
      <c r="G20" s="91">
        <v>5</v>
      </c>
      <c r="H20" s="91">
        <v>3</v>
      </c>
      <c r="I20" s="91">
        <v>4</v>
      </c>
      <c r="J20" s="91">
        <v>3</v>
      </c>
      <c r="K20" s="91">
        <v>4</v>
      </c>
      <c r="L20" s="91" t="s">
        <v>1141</v>
      </c>
      <c r="M20" s="91"/>
      <c r="N20" s="91"/>
      <c r="O20" s="91"/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3"/>
        <v>0</v>
      </c>
      <c r="Y20" s="92">
        <f t="shared" si="3"/>
        <v>0</v>
      </c>
      <c r="Z20" s="92">
        <f t="shared" si="4"/>
        <v>2</v>
      </c>
      <c r="AA20" s="92">
        <f t="shared" si="5"/>
        <v>2</v>
      </c>
      <c r="AB20" s="92">
        <f t="shared" si="6"/>
        <v>1</v>
      </c>
      <c r="AC20" s="92">
        <f t="shared" si="7"/>
        <v>5</v>
      </c>
      <c r="AD20" s="210">
        <f t="shared" si="10"/>
        <v>3.8</v>
      </c>
      <c r="AE20" s="16">
        <f t="shared" si="8"/>
        <v>0</v>
      </c>
      <c r="AF20" s="9"/>
      <c r="AG20" s="252" t="str">
        <f t="shared" si="11"/>
        <v>з</v>
      </c>
      <c r="AH20" s="252">
        <f t="shared" si="11"/>
        <v>5</v>
      </c>
      <c r="AI20" s="252">
        <f t="shared" si="11"/>
        <v>3</v>
      </c>
      <c r="AJ20" s="252">
        <f t="shared" si="11"/>
        <v>4</v>
      </c>
      <c r="AK20" s="252">
        <f t="shared" si="11"/>
        <v>3</v>
      </c>
      <c r="AL20" s="252">
        <f t="shared" si="11"/>
        <v>4</v>
      </c>
      <c r="AM20" s="252" t="str">
        <f t="shared" si="11"/>
        <v>з</v>
      </c>
      <c r="AN20" s="252" t="str">
        <f t="shared" si="11"/>
        <v/>
      </c>
      <c r="AO20" s="252" t="str">
        <f t="shared" si="11"/>
        <v/>
      </c>
      <c r="AP20" s="252" t="str">
        <f t="shared" si="11"/>
        <v/>
      </c>
      <c r="AQ20" s="252" t="str">
        <f t="shared" si="11"/>
        <v/>
      </c>
      <c r="AR20" s="252" t="str">
        <f t="shared" si="11"/>
        <v/>
      </c>
      <c r="AS20" s="252" t="str">
        <f t="shared" si="11"/>
        <v/>
      </c>
      <c r="AT20" s="252" t="str">
        <f t="shared" si="11"/>
        <v/>
      </c>
      <c r="AU20" s="252" t="str">
        <f t="shared" si="11"/>
        <v/>
      </c>
      <c r="AV20" s="252" t="str">
        <f t="shared" si="11"/>
        <v/>
      </c>
      <c r="AW20" s="35">
        <f t="shared" si="12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67">
        <v>16</v>
      </c>
      <c r="B21" s="375"/>
      <c r="C21" s="379" t="s">
        <v>34</v>
      </c>
      <c r="D21" s="453" t="s">
        <v>524</v>
      </c>
      <c r="E21" s="223">
        <v>2731</v>
      </c>
      <c r="F21" s="91" t="s">
        <v>1141</v>
      </c>
      <c r="G21" s="91">
        <v>5</v>
      </c>
      <c r="H21" s="91">
        <v>3</v>
      </c>
      <c r="I21" s="91">
        <v>4</v>
      </c>
      <c r="J21" s="91">
        <v>4</v>
      </c>
      <c r="K21" s="91">
        <v>4</v>
      </c>
      <c r="L21" s="91" t="s">
        <v>1141</v>
      </c>
      <c r="M21" s="91"/>
      <c r="N21" s="91"/>
      <c r="O21" s="91"/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3"/>
        <v>0</v>
      </c>
      <c r="Y21" s="92">
        <f t="shared" si="3"/>
        <v>0</v>
      </c>
      <c r="Z21" s="92">
        <f t="shared" si="4"/>
        <v>1</v>
      </c>
      <c r="AA21" s="92">
        <f t="shared" si="5"/>
        <v>3</v>
      </c>
      <c r="AB21" s="92">
        <f t="shared" si="6"/>
        <v>1</v>
      </c>
      <c r="AC21" s="92">
        <f t="shared" si="7"/>
        <v>5</v>
      </c>
      <c r="AD21" s="210">
        <f t="shared" si="10"/>
        <v>4</v>
      </c>
      <c r="AE21" s="16">
        <f t="shared" si="8"/>
        <v>0</v>
      </c>
      <c r="AF21" s="9"/>
      <c r="AG21" s="252" t="str">
        <f t="shared" si="11"/>
        <v>з</v>
      </c>
      <c r="AH21" s="252">
        <f t="shared" si="11"/>
        <v>5</v>
      </c>
      <c r="AI21" s="252">
        <f t="shared" si="11"/>
        <v>3</v>
      </c>
      <c r="AJ21" s="252">
        <f t="shared" si="11"/>
        <v>4</v>
      </c>
      <c r="AK21" s="252">
        <f t="shared" si="11"/>
        <v>4</v>
      </c>
      <c r="AL21" s="252">
        <f t="shared" si="11"/>
        <v>4</v>
      </c>
      <c r="AM21" s="252" t="str">
        <f t="shared" si="11"/>
        <v>з</v>
      </c>
      <c r="AN21" s="252" t="str">
        <f t="shared" si="11"/>
        <v/>
      </c>
      <c r="AO21" s="252" t="str">
        <f t="shared" si="11"/>
        <v/>
      </c>
      <c r="AP21" s="252" t="str">
        <f t="shared" si="11"/>
        <v/>
      </c>
      <c r="AQ21" s="252" t="str">
        <f t="shared" si="11"/>
        <v/>
      </c>
      <c r="AR21" s="252" t="str">
        <f t="shared" si="11"/>
        <v/>
      </c>
      <c r="AS21" s="252" t="str">
        <f t="shared" si="11"/>
        <v/>
      </c>
      <c r="AT21" s="252" t="str">
        <f t="shared" si="11"/>
        <v/>
      </c>
      <c r="AU21" s="252" t="str">
        <f t="shared" si="11"/>
        <v/>
      </c>
      <c r="AV21" s="252" t="str">
        <f t="shared" si="11"/>
        <v/>
      </c>
      <c r="AW21" s="35">
        <f t="shared" si="12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67">
        <v>17</v>
      </c>
      <c r="B22" s="375"/>
      <c r="C22" s="379" t="s">
        <v>34</v>
      </c>
      <c r="D22" s="453" t="s">
        <v>525</v>
      </c>
      <c r="E22" s="223">
        <v>2731</v>
      </c>
      <c r="F22" s="91" t="s">
        <v>1141</v>
      </c>
      <c r="G22" s="91">
        <v>5</v>
      </c>
      <c r="H22" s="91" t="s">
        <v>1321</v>
      </c>
      <c r="I22" s="91">
        <v>3</v>
      </c>
      <c r="J22" s="91" t="s">
        <v>1126</v>
      </c>
      <c r="K22" s="91">
        <v>4</v>
      </c>
      <c r="L22" s="91" t="s">
        <v>1141</v>
      </c>
      <c r="M22" s="91"/>
      <c r="N22" s="91"/>
      <c r="O22" s="91"/>
      <c r="P22" s="91"/>
      <c r="Q22" s="91"/>
      <c r="R22" s="94"/>
      <c r="S22" s="91"/>
      <c r="T22" s="91"/>
      <c r="U22" s="23"/>
      <c r="V22" s="18">
        <f t="shared" si="0"/>
        <v>2</v>
      </c>
      <c r="W22" s="92">
        <f t="shared" si="1"/>
        <v>0</v>
      </c>
      <c r="X22" s="92">
        <f t="shared" si="13"/>
        <v>0</v>
      </c>
      <c r="Y22" s="92">
        <f t="shared" si="3"/>
        <v>1</v>
      </c>
      <c r="Z22" s="92">
        <f t="shared" si="4"/>
        <v>1</v>
      </c>
      <c r="AA22" s="92">
        <f t="shared" si="5"/>
        <v>1</v>
      </c>
      <c r="AB22" s="92">
        <f t="shared" si="6"/>
        <v>1</v>
      </c>
      <c r="AC22" s="92">
        <f t="shared" si="7"/>
        <v>4</v>
      </c>
      <c r="AD22" s="210">
        <f t="shared" si="10"/>
        <v>3.5</v>
      </c>
      <c r="AE22" s="16">
        <f t="shared" si="8"/>
        <v>0</v>
      </c>
      <c r="AF22" s="9"/>
      <c r="AG22" s="252" t="str">
        <f t="shared" si="11"/>
        <v>з</v>
      </c>
      <c r="AH22" s="252">
        <f t="shared" si="11"/>
        <v>5</v>
      </c>
      <c r="AI22" s="252">
        <f t="shared" si="11"/>
        <v>2</v>
      </c>
      <c r="AJ22" s="252">
        <f t="shared" si="11"/>
        <v>3</v>
      </c>
      <c r="AK22" s="252" t="str">
        <f t="shared" si="11"/>
        <v>а</v>
      </c>
      <c r="AL22" s="252">
        <f t="shared" si="11"/>
        <v>4</v>
      </c>
      <c r="AM22" s="252" t="str">
        <f t="shared" si="11"/>
        <v>з</v>
      </c>
      <c r="AN22" s="252" t="str">
        <f t="shared" si="11"/>
        <v/>
      </c>
      <c r="AO22" s="252" t="str">
        <f t="shared" si="11"/>
        <v/>
      </c>
      <c r="AP22" s="252" t="str">
        <f t="shared" si="11"/>
        <v/>
      </c>
      <c r="AQ22" s="252" t="str">
        <f t="shared" si="11"/>
        <v/>
      </c>
      <c r="AR22" s="252" t="str">
        <f t="shared" si="11"/>
        <v/>
      </c>
      <c r="AS22" s="252" t="str">
        <f t="shared" si="11"/>
        <v/>
      </c>
      <c r="AT22" s="252" t="str">
        <f t="shared" si="11"/>
        <v/>
      </c>
      <c r="AU22" s="252" t="str">
        <f t="shared" si="11"/>
        <v/>
      </c>
      <c r="AV22" s="252" t="str">
        <f t="shared" ref="AG22:AV37" si="14">IF(ISERROR(VALUE(LEFT(U22))),LEFT(U22),VALUE(LEFT(U22)))</f>
        <v/>
      </c>
      <c r="AW22" s="35">
        <f t="shared" si="12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67">
        <v>18</v>
      </c>
      <c r="B23" s="375"/>
      <c r="C23" s="379" t="s">
        <v>34</v>
      </c>
      <c r="D23" s="453" t="s">
        <v>526</v>
      </c>
      <c r="E23" s="223">
        <v>2731</v>
      </c>
      <c r="F23" s="91" t="s">
        <v>1141</v>
      </c>
      <c r="G23" s="91">
        <v>5</v>
      </c>
      <c r="H23" s="91">
        <v>4</v>
      </c>
      <c r="I23" s="91">
        <v>5</v>
      </c>
      <c r="J23" s="91">
        <v>3</v>
      </c>
      <c r="K23" s="91">
        <v>5</v>
      </c>
      <c r="L23" s="91" t="s">
        <v>1141</v>
      </c>
      <c r="M23" s="91"/>
      <c r="N23" s="91"/>
      <c r="O23" s="91"/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3"/>
        <v>0</v>
      </c>
      <c r="Y23" s="92">
        <f t="shared" si="3"/>
        <v>0</v>
      </c>
      <c r="Z23" s="92">
        <f t="shared" si="4"/>
        <v>1</v>
      </c>
      <c r="AA23" s="92">
        <f t="shared" si="5"/>
        <v>1</v>
      </c>
      <c r="AB23" s="92">
        <f t="shared" si="6"/>
        <v>3</v>
      </c>
      <c r="AC23" s="92">
        <f t="shared" si="7"/>
        <v>5</v>
      </c>
      <c r="AD23" s="210">
        <f t="shared" si="10"/>
        <v>4.4000000000000004</v>
      </c>
      <c r="AE23" s="16">
        <f t="shared" si="8"/>
        <v>0</v>
      </c>
      <c r="AF23" s="9"/>
      <c r="AG23" s="252" t="str">
        <f t="shared" si="14"/>
        <v>з</v>
      </c>
      <c r="AH23" s="252">
        <f t="shared" si="14"/>
        <v>5</v>
      </c>
      <c r="AI23" s="252">
        <f t="shared" si="14"/>
        <v>4</v>
      </c>
      <c r="AJ23" s="252">
        <f t="shared" si="14"/>
        <v>5</v>
      </c>
      <c r="AK23" s="252">
        <f t="shared" si="14"/>
        <v>3</v>
      </c>
      <c r="AL23" s="252">
        <f t="shared" si="14"/>
        <v>5</v>
      </c>
      <c r="AM23" s="252" t="str">
        <f t="shared" si="14"/>
        <v>з</v>
      </c>
      <c r="AN23" s="252" t="str">
        <f t="shared" si="14"/>
        <v/>
      </c>
      <c r="AO23" s="252" t="str">
        <f t="shared" si="14"/>
        <v/>
      </c>
      <c r="AP23" s="252" t="str">
        <f t="shared" si="14"/>
        <v/>
      </c>
      <c r="AQ23" s="252" t="str">
        <f t="shared" si="14"/>
        <v/>
      </c>
      <c r="AR23" s="252" t="str">
        <f t="shared" si="14"/>
        <v/>
      </c>
      <c r="AS23" s="252" t="str">
        <f t="shared" si="14"/>
        <v/>
      </c>
      <c r="AT23" s="252" t="str">
        <f t="shared" si="14"/>
        <v/>
      </c>
      <c r="AU23" s="252" t="str">
        <f t="shared" si="14"/>
        <v/>
      </c>
      <c r="AV23" s="252" t="str">
        <f t="shared" si="14"/>
        <v/>
      </c>
      <c r="AW23" s="35">
        <f t="shared" si="12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67">
        <v>19</v>
      </c>
      <c r="B24" s="375"/>
      <c r="C24" s="379" t="s">
        <v>34</v>
      </c>
      <c r="D24" s="453" t="s">
        <v>527</v>
      </c>
      <c r="E24" s="223">
        <v>2731</v>
      </c>
      <c r="F24" s="91" t="s">
        <v>1141</v>
      </c>
      <c r="G24" s="91">
        <v>3</v>
      </c>
      <c r="H24" s="91" t="s">
        <v>1321</v>
      </c>
      <c r="I24" s="91">
        <v>3</v>
      </c>
      <c r="J24" s="91">
        <v>3</v>
      </c>
      <c r="K24" s="91">
        <v>3</v>
      </c>
      <c r="L24" s="91" t="s">
        <v>1141</v>
      </c>
      <c r="M24" s="91"/>
      <c r="N24" s="91"/>
      <c r="O24" s="91"/>
      <c r="P24" s="91"/>
      <c r="Q24" s="91"/>
      <c r="R24" s="94"/>
      <c r="S24" s="91"/>
      <c r="T24" s="91"/>
      <c r="U24" s="23"/>
      <c r="V24" s="18">
        <f t="shared" si="0"/>
        <v>2</v>
      </c>
      <c r="W24" s="92">
        <f t="shared" si="1"/>
        <v>0</v>
      </c>
      <c r="X24" s="92">
        <f t="shared" si="13"/>
        <v>0</v>
      </c>
      <c r="Y24" s="92">
        <f t="shared" si="3"/>
        <v>1</v>
      </c>
      <c r="Z24" s="92">
        <f t="shared" si="4"/>
        <v>4</v>
      </c>
      <c r="AA24" s="92">
        <f t="shared" si="5"/>
        <v>0</v>
      </c>
      <c r="AB24" s="92">
        <f t="shared" si="6"/>
        <v>0</v>
      </c>
      <c r="AC24" s="92">
        <f t="shared" si="7"/>
        <v>5</v>
      </c>
      <c r="AD24" s="210">
        <f t="shared" si="10"/>
        <v>2.8</v>
      </c>
      <c r="AE24" s="16">
        <f t="shared" si="8"/>
        <v>0</v>
      </c>
      <c r="AF24" s="9"/>
      <c r="AG24" s="252" t="str">
        <f t="shared" si="14"/>
        <v>з</v>
      </c>
      <c r="AH24" s="252">
        <f t="shared" si="14"/>
        <v>3</v>
      </c>
      <c r="AI24" s="252">
        <f t="shared" si="14"/>
        <v>2</v>
      </c>
      <c r="AJ24" s="252">
        <f t="shared" si="14"/>
        <v>3</v>
      </c>
      <c r="AK24" s="252">
        <f t="shared" si="14"/>
        <v>3</v>
      </c>
      <c r="AL24" s="252">
        <f t="shared" si="14"/>
        <v>3</v>
      </c>
      <c r="AM24" s="252" t="str">
        <f t="shared" si="14"/>
        <v>з</v>
      </c>
      <c r="AN24" s="252" t="str">
        <f t="shared" si="14"/>
        <v/>
      </c>
      <c r="AO24" s="252" t="str">
        <f t="shared" si="14"/>
        <v/>
      </c>
      <c r="AP24" s="252" t="str">
        <f t="shared" si="14"/>
        <v/>
      </c>
      <c r="AQ24" s="252" t="str">
        <f t="shared" si="14"/>
        <v/>
      </c>
      <c r="AR24" s="252" t="str">
        <f t="shared" si="14"/>
        <v/>
      </c>
      <c r="AS24" s="252" t="str">
        <f t="shared" si="14"/>
        <v/>
      </c>
      <c r="AT24" s="252" t="str">
        <f t="shared" si="14"/>
        <v/>
      </c>
      <c r="AU24" s="252" t="str">
        <f t="shared" si="14"/>
        <v/>
      </c>
      <c r="AV24" s="252" t="str">
        <f t="shared" si="14"/>
        <v/>
      </c>
      <c r="AW24" s="35">
        <f t="shared" si="12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67">
        <v>20</v>
      </c>
      <c r="B25" s="375"/>
      <c r="C25" s="379" t="s">
        <v>34</v>
      </c>
      <c r="D25" s="453" t="s">
        <v>528</v>
      </c>
      <c r="E25" s="223">
        <v>2731</v>
      </c>
      <c r="F25" s="91" t="s">
        <v>1141</v>
      </c>
      <c r="G25" s="91">
        <v>3</v>
      </c>
      <c r="H25" s="91" t="s">
        <v>1321</v>
      </c>
      <c r="I25" s="91">
        <v>3</v>
      </c>
      <c r="J25" s="91">
        <v>3</v>
      </c>
      <c r="K25" s="91">
        <v>3</v>
      </c>
      <c r="L25" s="91" t="s">
        <v>1141</v>
      </c>
      <c r="M25" s="91"/>
      <c r="N25" s="91"/>
      <c r="O25" s="91"/>
      <c r="P25" s="91"/>
      <c r="Q25" s="91"/>
      <c r="R25" s="94"/>
      <c r="S25" s="91"/>
      <c r="T25" s="91"/>
      <c r="U25" s="23"/>
      <c r="V25" s="18">
        <f t="shared" si="0"/>
        <v>2</v>
      </c>
      <c r="W25" s="92">
        <f t="shared" si="1"/>
        <v>0</v>
      </c>
      <c r="X25" s="92">
        <f t="shared" si="13"/>
        <v>0</v>
      </c>
      <c r="Y25" s="92">
        <f t="shared" si="3"/>
        <v>1</v>
      </c>
      <c r="Z25" s="92">
        <f t="shared" si="4"/>
        <v>4</v>
      </c>
      <c r="AA25" s="92">
        <f t="shared" si="5"/>
        <v>0</v>
      </c>
      <c r="AB25" s="92">
        <f t="shared" si="6"/>
        <v>0</v>
      </c>
      <c r="AC25" s="92">
        <f t="shared" si="7"/>
        <v>5</v>
      </c>
      <c r="AD25" s="210">
        <f t="shared" si="10"/>
        <v>2.8</v>
      </c>
      <c r="AE25" s="16">
        <f t="shared" si="8"/>
        <v>0</v>
      </c>
      <c r="AF25" s="9"/>
      <c r="AG25" s="252" t="str">
        <f t="shared" si="14"/>
        <v>з</v>
      </c>
      <c r="AH25" s="252">
        <f t="shared" si="14"/>
        <v>3</v>
      </c>
      <c r="AI25" s="252">
        <f t="shared" si="14"/>
        <v>2</v>
      </c>
      <c r="AJ25" s="252">
        <f t="shared" si="14"/>
        <v>3</v>
      </c>
      <c r="AK25" s="252">
        <f t="shared" si="14"/>
        <v>3</v>
      </c>
      <c r="AL25" s="252">
        <f t="shared" si="14"/>
        <v>3</v>
      </c>
      <c r="AM25" s="252" t="str">
        <f t="shared" si="14"/>
        <v>з</v>
      </c>
      <c r="AN25" s="252" t="str">
        <f t="shared" si="14"/>
        <v/>
      </c>
      <c r="AO25" s="252" t="str">
        <f t="shared" si="14"/>
        <v/>
      </c>
      <c r="AP25" s="252" t="str">
        <f t="shared" si="14"/>
        <v/>
      </c>
      <c r="AQ25" s="252" t="str">
        <f t="shared" si="14"/>
        <v/>
      </c>
      <c r="AR25" s="252" t="str">
        <f t="shared" si="14"/>
        <v/>
      </c>
      <c r="AS25" s="252" t="str">
        <f t="shared" si="14"/>
        <v/>
      </c>
      <c r="AT25" s="252" t="str">
        <f t="shared" si="14"/>
        <v/>
      </c>
      <c r="AU25" s="252" t="str">
        <f t="shared" si="14"/>
        <v/>
      </c>
      <c r="AV25" s="252" t="str">
        <f t="shared" si="14"/>
        <v/>
      </c>
      <c r="AW25" s="35">
        <f t="shared" si="12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67">
        <v>21</v>
      </c>
      <c r="B26" s="375"/>
      <c r="C26" s="379" t="s">
        <v>34</v>
      </c>
      <c r="D26" s="453" t="s">
        <v>529</v>
      </c>
      <c r="E26" s="223">
        <v>2731</v>
      </c>
      <c r="F26" s="91" t="s">
        <v>1141</v>
      </c>
      <c r="G26" s="91">
        <v>5</v>
      </c>
      <c r="H26" s="91">
        <v>4</v>
      </c>
      <c r="I26" s="91">
        <v>4</v>
      </c>
      <c r="J26" s="91">
        <v>3</v>
      </c>
      <c r="K26" s="91">
        <v>4</v>
      </c>
      <c r="L26" s="91" t="s">
        <v>1141</v>
      </c>
      <c r="M26" s="91"/>
      <c r="N26" s="91"/>
      <c r="O26" s="91"/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3"/>
        <v>0</v>
      </c>
      <c r="Y26" s="92">
        <f t="shared" si="3"/>
        <v>0</v>
      </c>
      <c r="Z26" s="92">
        <f t="shared" si="4"/>
        <v>1</v>
      </c>
      <c r="AA26" s="92">
        <f t="shared" si="5"/>
        <v>3</v>
      </c>
      <c r="AB26" s="92">
        <f t="shared" si="6"/>
        <v>1</v>
      </c>
      <c r="AC26" s="92">
        <f t="shared" si="7"/>
        <v>5</v>
      </c>
      <c r="AD26" s="210">
        <f t="shared" si="10"/>
        <v>4</v>
      </c>
      <c r="AE26" s="16">
        <f t="shared" si="8"/>
        <v>0</v>
      </c>
      <c r="AF26" s="9"/>
      <c r="AG26" s="252" t="str">
        <f t="shared" si="14"/>
        <v>з</v>
      </c>
      <c r="AH26" s="252">
        <f t="shared" si="14"/>
        <v>5</v>
      </c>
      <c r="AI26" s="252">
        <f t="shared" si="14"/>
        <v>4</v>
      </c>
      <c r="AJ26" s="252">
        <f t="shared" si="14"/>
        <v>4</v>
      </c>
      <c r="AK26" s="252">
        <f t="shared" si="14"/>
        <v>3</v>
      </c>
      <c r="AL26" s="252">
        <f t="shared" si="14"/>
        <v>4</v>
      </c>
      <c r="AM26" s="252" t="str">
        <f t="shared" si="14"/>
        <v>з</v>
      </c>
      <c r="AN26" s="252" t="str">
        <f t="shared" si="14"/>
        <v/>
      </c>
      <c r="AO26" s="252" t="str">
        <f t="shared" si="14"/>
        <v/>
      </c>
      <c r="AP26" s="252" t="str">
        <f t="shared" si="14"/>
        <v/>
      </c>
      <c r="AQ26" s="252" t="str">
        <f t="shared" si="14"/>
        <v/>
      </c>
      <c r="AR26" s="252" t="str">
        <f t="shared" si="14"/>
        <v/>
      </c>
      <c r="AS26" s="252" t="str">
        <f t="shared" si="14"/>
        <v/>
      </c>
      <c r="AT26" s="252" t="str">
        <f t="shared" si="14"/>
        <v/>
      </c>
      <c r="AU26" s="252" t="str">
        <f t="shared" si="14"/>
        <v/>
      </c>
      <c r="AV26" s="252" t="str">
        <f t="shared" si="14"/>
        <v/>
      </c>
      <c r="AW26" s="35">
        <f t="shared" si="12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67">
        <v>22</v>
      </c>
      <c r="B27" s="375"/>
      <c r="C27" s="379" t="s">
        <v>34</v>
      </c>
      <c r="D27" s="453" t="s">
        <v>530</v>
      </c>
      <c r="E27" s="223">
        <v>2731</v>
      </c>
      <c r="F27" s="91" t="s">
        <v>1141</v>
      </c>
      <c r="G27" s="91">
        <v>3</v>
      </c>
      <c r="H27" s="91">
        <v>3</v>
      </c>
      <c r="I27" s="91" t="s">
        <v>1338</v>
      </c>
      <c r="J27" s="91">
        <v>3</v>
      </c>
      <c r="K27" s="91">
        <v>4</v>
      </c>
      <c r="L27" s="91" t="s">
        <v>1141</v>
      </c>
      <c r="M27" s="91"/>
      <c r="N27" s="91"/>
      <c r="O27" s="91"/>
      <c r="P27" s="91"/>
      <c r="Q27" s="91"/>
      <c r="R27" s="94"/>
      <c r="S27" s="91"/>
      <c r="T27" s="91"/>
      <c r="U27" s="23"/>
      <c r="V27" s="18">
        <f t="shared" si="0"/>
        <v>2</v>
      </c>
      <c r="W27" s="92">
        <f t="shared" si="1"/>
        <v>0</v>
      </c>
      <c r="X27" s="92">
        <f t="shared" si="13"/>
        <v>0</v>
      </c>
      <c r="Y27" s="92">
        <f t="shared" si="3"/>
        <v>1</v>
      </c>
      <c r="Z27" s="92">
        <f t="shared" si="4"/>
        <v>3</v>
      </c>
      <c r="AA27" s="92">
        <f t="shared" si="5"/>
        <v>1</v>
      </c>
      <c r="AB27" s="92">
        <f t="shared" si="6"/>
        <v>0</v>
      </c>
      <c r="AC27" s="92">
        <f t="shared" si="7"/>
        <v>5</v>
      </c>
      <c r="AD27" s="210">
        <f t="shared" si="10"/>
        <v>3</v>
      </c>
      <c r="AE27" s="16">
        <f t="shared" si="8"/>
        <v>0</v>
      </c>
      <c r="AF27" s="9"/>
      <c r="AG27" s="252" t="str">
        <f t="shared" si="14"/>
        <v>з</v>
      </c>
      <c r="AH27" s="252">
        <f t="shared" si="14"/>
        <v>3</v>
      </c>
      <c r="AI27" s="252">
        <f t="shared" si="14"/>
        <v>3</v>
      </c>
      <c r="AJ27" s="252">
        <f t="shared" si="14"/>
        <v>2</v>
      </c>
      <c r="AK27" s="252">
        <f t="shared" si="14"/>
        <v>3</v>
      </c>
      <c r="AL27" s="252">
        <f t="shared" si="14"/>
        <v>4</v>
      </c>
      <c r="AM27" s="252" t="str">
        <f t="shared" si="14"/>
        <v>з</v>
      </c>
      <c r="AN27" s="252" t="str">
        <f t="shared" si="14"/>
        <v/>
      </c>
      <c r="AO27" s="252" t="str">
        <f t="shared" si="14"/>
        <v/>
      </c>
      <c r="AP27" s="252" t="str">
        <f t="shared" si="14"/>
        <v/>
      </c>
      <c r="AQ27" s="252" t="str">
        <f t="shared" si="14"/>
        <v/>
      </c>
      <c r="AR27" s="252" t="str">
        <f t="shared" si="14"/>
        <v/>
      </c>
      <c r="AS27" s="252" t="str">
        <f t="shared" si="14"/>
        <v/>
      </c>
      <c r="AT27" s="252" t="str">
        <f t="shared" si="14"/>
        <v/>
      </c>
      <c r="AU27" s="252" t="str">
        <f t="shared" si="14"/>
        <v/>
      </c>
      <c r="AV27" s="252" t="str">
        <f t="shared" si="14"/>
        <v/>
      </c>
      <c r="AW27" s="35">
        <f t="shared" si="12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67">
        <v>23</v>
      </c>
      <c r="B28" s="375"/>
      <c r="C28" s="379" t="s">
        <v>34</v>
      </c>
      <c r="D28" s="453" t="s">
        <v>531</v>
      </c>
      <c r="E28" s="223">
        <v>2731</v>
      </c>
      <c r="F28" s="91" t="s">
        <v>1141</v>
      </c>
      <c r="G28" s="91">
        <v>5</v>
      </c>
      <c r="H28" s="91">
        <v>3</v>
      </c>
      <c r="I28" s="91" t="s">
        <v>1321</v>
      </c>
      <c r="J28" s="91">
        <v>4</v>
      </c>
      <c r="K28" s="91">
        <v>3</v>
      </c>
      <c r="L28" s="91" t="s">
        <v>1141</v>
      </c>
      <c r="M28" s="91"/>
      <c r="N28" s="91"/>
      <c r="O28" s="91"/>
      <c r="P28" s="91"/>
      <c r="Q28" s="91"/>
      <c r="R28" s="94"/>
      <c r="S28" s="91"/>
      <c r="T28" s="91"/>
      <c r="U28" s="23"/>
      <c r="V28" s="18">
        <f t="shared" si="0"/>
        <v>2</v>
      </c>
      <c r="W28" s="92">
        <f t="shared" si="1"/>
        <v>0</v>
      </c>
      <c r="X28" s="92">
        <f t="shared" si="13"/>
        <v>0</v>
      </c>
      <c r="Y28" s="92">
        <f t="shared" si="3"/>
        <v>1</v>
      </c>
      <c r="Z28" s="92">
        <f t="shared" si="4"/>
        <v>2</v>
      </c>
      <c r="AA28" s="92">
        <f t="shared" si="5"/>
        <v>1</v>
      </c>
      <c r="AB28" s="92">
        <f t="shared" si="6"/>
        <v>1</v>
      </c>
      <c r="AC28" s="92">
        <f t="shared" si="7"/>
        <v>5</v>
      </c>
      <c r="AD28" s="210">
        <f t="shared" si="10"/>
        <v>3.4</v>
      </c>
      <c r="AE28" s="16">
        <f t="shared" si="8"/>
        <v>0</v>
      </c>
      <c r="AF28" s="9"/>
      <c r="AG28" s="252" t="str">
        <f t="shared" si="14"/>
        <v>з</v>
      </c>
      <c r="AH28" s="252">
        <f t="shared" si="14"/>
        <v>5</v>
      </c>
      <c r="AI28" s="252">
        <f t="shared" si="14"/>
        <v>3</v>
      </c>
      <c r="AJ28" s="252">
        <f t="shared" si="14"/>
        <v>2</v>
      </c>
      <c r="AK28" s="252">
        <f t="shared" si="14"/>
        <v>4</v>
      </c>
      <c r="AL28" s="252">
        <f t="shared" si="14"/>
        <v>3</v>
      </c>
      <c r="AM28" s="252" t="str">
        <f t="shared" si="14"/>
        <v>з</v>
      </c>
      <c r="AN28" s="252" t="str">
        <f t="shared" si="14"/>
        <v/>
      </c>
      <c r="AO28" s="252" t="str">
        <f t="shared" si="14"/>
        <v/>
      </c>
      <c r="AP28" s="252" t="str">
        <f t="shared" si="14"/>
        <v/>
      </c>
      <c r="AQ28" s="252" t="str">
        <f t="shared" si="14"/>
        <v/>
      </c>
      <c r="AR28" s="252" t="str">
        <f t="shared" si="14"/>
        <v/>
      </c>
      <c r="AS28" s="252" t="str">
        <f t="shared" si="14"/>
        <v/>
      </c>
      <c r="AT28" s="252" t="str">
        <f t="shared" si="14"/>
        <v/>
      </c>
      <c r="AU28" s="252" t="str">
        <f t="shared" si="14"/>
        <v/>
      </c>
      <c r="AV28" s="252" t="str">
        <f t="shared" si="14"/>
        <v/>
      </c>
      <c r="AW28" s="35">
        <f t="shared" si="12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67">
        <v>24</v>
      </c>
      <c r="B29" s="233"/>
      <c r="C29" s="379" t="s">
        <v>34</v>
      </c>
      <c r="D29" s="453" t="s">
        <v>532</v>
      </c>
      <c r="E29" s="223">
        <v>2731</v>
      </c>
      <c r="F29" s="91" t="s">
        <v>1141</v>
      </c>
      <c r="G29" s="91">
        <v>5</v>
      </c>
      <c r="H29" s="91">
        <v>3</v>
      </c>
      <c r="I29" s="91">
        <v>3</v>
      </c>
      <c r="J29" s="91">
        <v>3</v>
      </c>
      <c r="K29" s="91">
        <v>4</v>
      </c>
      <c r="L29" s="91" t="s">
        <v>1141</v>
      </c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13"/>
        <v>0</v>
      </c>
      <c r="Y29" s="92">
        <f t="shared" si="3"/>
        <v>0</v>
      </c>
      <c r="Z29" s="92">
        <f t="shared" si="4"/>
        <v>3</v>
      </c>
      <c r="AA29" s="92">
        <f t="shared" si="5"/>
        <v>1</v>
      </c>
      <c r="AB29" s="92">
        <f t="shared" si="6"/>
        <v>1</v>
      </c>
      <c r="AC29" s="92">
        <f t="shared" si="7"/>
        <v>5</v>
      </c>
      <c r="AD29" s="489">
        <f t="shared" si="10"/>
        <v>3.6</v>
      </c>
      <c r="AE29" s="16">
        <f t="shared" si="8"/>
        <v>0</v>
      </c>
      <c r="AF29" s="9"/>
      <c r="AG29" s="252" t="str">
        <f t="shared" si="14"/>
        <v>з</v>
      </c>
      <c r="AH29" s="252">
        <f t="shared" si="14"/>
        <v>5</v>
      </c>
      <c r="AI29" s="252">
        <f t="shared" si="14"/>
        <v>3</v>
      </c>
      <c r="AJ29" s="252">
        <f t="shared" si="14"/>
        <v>3</v>
      </c>
      <c r="AK29" s="252">
        <f t="shared" si="14"/>
        <v>3</v>
      </c>
      <c r="AL29" s="252">
        <f t="shared" si="14"/>
        <v>4</v>
      </c>
      <c r="AM29" s="252" t="str">
        <f t="shared" si="14"/>
        <v>з</v>
      </c>
      <c r="AN29" s="252" t="str">
        <f t="shared" si="14"/>
        <v/>
      </c>
      <c r="AO29" s="252" t="str">
        <f t="shared" si="14"/>
        <v/>
      </c>
      <c r="AP29" s="252" t="str">
        <f t="shared" si="14"/>
        <v/>
      </c>
      <c r="AQ29" s="252" t="str">
        <f t="shared" si="14"/>
        <v/>
      </c>
      <c r="AR29" s="252" t="str">
        <f t="shared" si="14"/>
        <v/>
      </c>
      <c r="AS29" s="252" t="str">
        <f t="shared" si="14"/>
        <v/>
      </c>
      <c r="AT29" s="252" t="str">
        <f t="shared" si="14"/>
        <v/>
      </c>
      <c r="AU29" s="252" t="str">
        <f t="shared" si="14"/>
        <v/>
      </c>
      <c r="AV29" s="252" t="str">
        <f t="shared" si="14"/>
        <v/>
      </c>
      <c r="AW29" s="35">
        <f t="shared" si="12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67">
        <v>25</v>
      </c>
      <c r="B30" s="233"/>
      <c r="C30" s="379" t="s">
        <v>34</v>
      </c>
      <c r="D30" s="453" t="s">
        <v>533</v>
      </c>
      <c r="E30" s="223">
        <v>2731</v>
      </c>
      <c r="F30" s="91" t="s">
        <v>1141</v>
      </c>
      <c r="G30" s="91">
        <v>4</v>
      </c>
      <c r="H30" s="91">
        <v>3</v>
      </c>
      <c r="I30" s="91">
        <v>3</v>
      </c>
      <c r="J30" s="91" t="s">
        <v>1127</v>
      </c>
      <c r="K30" s="91">
        <v>3</v>
      </c>
      <c r="L30" s="91" t="s">
        <v>1141</v>
      </c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3"/>
        <v>0</v>
      </c>
      <c r="Y30" s="92">
        <f t="shared" si="3"/>
        <v>0</v>
      </c>
      <c r="Z30" s="92">
        <f t="shared" si="4"/>
        <v>3</v>
      </c>
      <c r="AA30" s="92">
        <f t="shared" si="5"/>
        <v>1</v>
      </c>
      <c r="AB30" s="92">
        <f t="shared" si="6"/>
        <v>0</v>
      </c>
      <c r="AC30" s="92">
        <f t="shared" si="7"/>
        <v>4</v>
      </c>
      <c r="AD30" s="210">
        <f t="shared" si="10"/>
        <v>3.25</v>
      </c>
      <c r="AE30" s="16">
        <f t="shared" si="8"/>
        <v>0</v>
      </c>
      <c r="AF30" s="9"/>
      <c r="AG30" s="252" t="str">
        <f t="shared" si="14"/>
        <v>з</v>
      </c>
      <c r="AH30" s="252">
        <f t="shared" si="14"/>
        <v>4</v>
      </c>
      <c r="AI30" s="252">
        <f t="shared" si="14"/>
        <v>3</v>
      </c>
      <c r="AJ30" s="252">
        <f t="shared" si="14"/>
        <v>3</v>
      </c>
      <c r="AK30" s="252" t="str">
        <f t="shared" si="14"/>
        <v>а</v>
      </c>
      <c r="AL30" s="252">
        <f t="shared" si="14"/>
        <v>3</v>
      </c>
      <c r="AM30" s="252" t="str">
        <f t="shared" si="14"/>
        <v>з</v>
      </c>
      <c r="AN30" s="252" t="str">
        <f t="shared" si="14"/>
        <v/>
      </c>
      <c r="AO30" s="252" t="str">
        <f t="shared" si="14"/>
        <v/>
      </c>
      <c r="AP30" s="252" t="str">
        <f t="shared" si="14"/>
        <v/>
      </c>
      <c r="AQ30" s="252" t="str">
        <f t="shared" si="14"/>
        <v/>
      </c>
      <c r="AR30" s="252" t="str">
        <f t="shared" si="14"/>
        <v/>
      </c>
      <c r="AS30" s="252" t="str">
        <f t="shared" si="14"/>
        <v/>
      </c>
      <c r="AT30" s="252" t="str">
        <f t="shared" si="14"/>
        <v/>
      </c>
      <c r="AU30" s="252" t="str">
        <f t="shared" si="14"/>
        <v/>
      </c>
      <c r="AV30" s="252" t="str">
        <f t="shared" si="14"/>
        <v/>
      </c>
      <c r="AW30" s="35">
        <f t="shared" si="12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hidden="1" customHeight="1" x14ac:dyDescent="0.2">
      <c r="A31" s="267">
        <v>26</v>
      </c>
      <c r="B31" s="233"/>
      <c r="C31" s="379"/>
      <c r="D31" s="377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3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0"/>
        <v/>
      </c>
      <c r="AE31" s="16">
        <f t="shared" si="8"/>
        <v>0</v>
      </c>
      <c r="AF31" s="9"/>
      <c r="AG31" s="252" t="str">
        <f t="shared" si="14"/>
        <v/>
      </c>
      <c r="AH31" s="252" t="str">
        <f t="shared" si="14"/>
        <v/>
      </c>
      <c r="AI31" s="252" t="str">
        <f t="shared" si="14"/>
        <v/>
      </c>
      <c r="AJ31" s="252" t="str">
        <f t="shared" si="14"/>
        <v/>
      </c>
      <c r="AK31" s="252" t="str">
        <f t="shared" si="14"/>
        <v/>
      </c>
      <c r="AL31" s="252" t="str">
        <f t="shared" si="14"/>
        <v/>
      </c>
      <c r="AM31" s="252" t="str">
        <f t="shared" si="14"/>
        <v/>
      </c>
      <c r="AN31" s="252" t="str">
        <f t="shared" si="14"/>
        <v/>
      </c>
      <c r="AO31" s="252" t="str">
        <f t="shared" si="14"/>
        <v/>
      </c>
      <c r="AP31" s="252" t="str">
        <f t="shared" si="14"/>
        <v/>
      </c>
      <c r="AQ31" s="252" t="str">
        <f t="shared" si="14"/>
        <v/>
      </c>
      <c r="AR31" s="252" t="str">
        <f t="shared" si="14"/>
        <v/>
      </c>
      <c r="AS31" s="252" t="str">
        <f t="shared" si="14"/>
        <v/>
      </c>
      <c r="AT31" s="252" t="str">
        <f t="shared" si="14"/>
        <v/>
      </c>
      <c r="AU31" s="252" t="str">
        <f t="shared" si="14"/>
        <v/>
      </c>
      <c r="AV31" s="252" t="str">
        <f t="shared" si="14"/>
        <v/>
      </c>
      <c r="AW31" s="35">
        <f t="shared" si="12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267">
        <v>27</v>
      </c>
      <c r="B32" s="372"/>
      <c r="C32" s="379"/>
      <c r="D32" s="377"/>
      <c r="E32" s="223"/>
      <c r="F32" s="91"/>
      <c r="G32" s="91"/>
      <c r="H32" s="108"/>
      <c r="I32" s="91"/>
      <c r="J32" s="91"/>
      <c r="K32" s="91"/>
      <c r="L32" s="91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3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0"/>
        <v/>
      </c>
      <c r="AE32" s="16">
        <f t="shared" si="8"/>
        <v>0</v>
      </c>
      <c r="AF32" s="9"/>
      <c r="AG32" s="252" t="str">
        <f t="shared" si="14"/>
        <v/>
      </c>
      <c r="AH32" s="252" t="str">
        <f t="shared" si="14"/>
        <v/>
      </c>
      <c r="AI32" s="252" t="str">
        <f t="shared" si="14"/>
        <v/>
      </c>
      <c r="AJ32" s="252" t="str">
        <f t="shared" si="14"/>
        <v/>
      </c>
      <c r="AK32" s="252" t="str">
        <f t="shared" si="14"/>
        <v/>
      </c>
      <c r="AL32" s="252" t="str">
        <f t="shared" si="14"/>
        <v/>
      </c>
      <c r="AM32" s="252" t="str">
        <f t="shared" si="14"/>
        <v/>
      </c>
      <c r="AN32" s="252" t="str">
        <f t="shared" si="14"/>
        <v/>
      </c>
      <c r="AO32" s="252" t="str">
        <f t="shared" si="14"/>
        <v/>
      </c>
      <c r="AP32" s="252" t="str">
        <f t="shared" si="14"/>
        <v/>
      </c>
      <c r="AQ32" s="252" t="str">
        <f t="shared" si="14"/>
        <v/>
      </c>
      <c r="AR32" s="252" t="str">
        <f t="shared" si="14"/>
        <v/>
      </c>
      <c r="AS32" s="252" t="str">
        <f t="shared" si="14"/>
        <v/>
      </c>
      <c r="AT32" s="252" t="str">
        <f t="shared" si="14"/>
        <v/>
      </c>
      <c r="AU32" s="252" t="str">
        <f t="shared" si="14"/>
        <v/>
      </c>
      <c r="AV32" s="252" t="str">
        <f t="shared" si="14"/>
        <v/>
      </c>
      <c r="AW32" s="35">
        <f t="shared" si="12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267">
        <v>28</v>
      </c>
      <c r="B33" s="372"/>
      <c r="C33" s="379"/>
      <c r="D33" s="377"/>
      <c r="E33" s="223"/>
      <c r="F33" s="91"/>
      <c r="G33" s="91"/>
      <c r="H33" s="108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3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0"/>
        <v/>
      </c>
      <c r="AE33" s="16">
        <f t="shared" si="8"/>
        <v>0</v>
      </c>
      <c r="AF33" s="9"/>
      <c r="AG33" s="252" t="str">
        <f t="shared" si="14"/>
        <v/>
      </c>
      <c r="AH33" s="252" t="str">
        <f t="shared" si="14"/>
        <v/>
      </c>
      <c r="AI33" s="252" t="str">
        <f t="shared" si="14"/>
        <v/>
      </c>
      <c r="AJ33" s="252" t="str">
        <f t="shared" si="14"/>
        <v/>
      </c>
      <c r="AK33" s="252" t="str">
        <f t="shared" si="14"/>
        <v/>
      </c>
      <c r="AL33" s="252" t="str">
        <f t="shared" si="14"/>
        <v/>
      </c>
      <c r="AM33" s="252" t="str">
        <f t="shared" si="14"/>
        <v/>
      </c>
      <c r="AN33" s="252" t="str">
        <f t="shared" si="14"/>
        <v/>
      </c>
      <c r="AO33" s="252" t="str">
        <f t="shared" si="14"/>
        <v/>
      </c>
      <c r="AP33" s="252" t="str">
        <f t="shared" si="14"/>
        <v/>
      </c>
      <c r="AQ33" s="252" t="str">
        <f t="shared" si="14"/>
        <v/>
      </c>
      <c r="AR33" s="252" t="str">
        <f t="shared" si="14"/>
        <v/>
      </c>
      <c r="AS33" s="252" t="str">
        <f t="shared" si="14"/>
        <v/>
      </c>
      <c r="AT33" s="252" t="str">
        <f t="shared" si="14"/>
        <v/>
      </c>
      <c r="AU33" s="252" t="str">
        <f t="shared" si="14"/>
        <v/>
      </c>
      <c r="AV33" s="252" t="str">
        <f t="shared" si="14"/>
        <v/>
      </c>
      <c r="AW33" s="35">
        <f t="shared" si="12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267">
        <v>29</v>
      </c>
      <c r="B34" s="376"/>
      <c r="C34" s="379"/>
      <c r="D34" s="377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3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0"/>
        <v/>
      </c>
      <c r="AE34" s="16">
        <f t="shared" si="8"/>
        <v>0</v>
      </c>
      <c r="AF34" s="9"/>
      <c r="AG34" s="252" t="str">
        <f t="shared" si="14"/>
        <v/>
      </c>
      <c r="AH34" s="252" t="str">
        <f t="shared" si="14"/>
        <v/>
      </c>
      <c r="AI34" s="252" t="str">
        <f t="shared" si="14"/>
        <v/>
      </c>
      <c r="AJ34" s="252" t="str">
        <f t="shared" si="14"/>
        <v/>
      </c>
      <c r="AK34" s="252" t="str">
        <f t="shared" si="14"/>
        <v/>
      </c>
      <c r="AL34" s="252" t="str">
        <f t="shared" si="14"/>
        <v/>
      </c>
      <c r="AM34" s="252" t="str">
        <f t="shared" si="14"/>
        <v/>
      </c>
      <c r="AN34" s="252" t="str">
        <f t="shared" si="14"/>
        <v/>
      </c>
      <c r="AO34" s="252" t="str">
        <f t="shared" si="14"/>
        <v/>
      </c>
      <c r="AP34" s="252" t="str">
        <f t="shared" si="14"/>
        <v/>
      </c>
      <c r="AQ34" s="252" t="str">
        <f t="shared" si="14"/>
        <v/>
      </c>
      <c r="AR34" s="252" t="str">
        <f t="shared" si="14"/>
        <v/>
      </c>
      <c r="AS34" s="252" t="str">
        <f t="shared" si="14"/>
        <v/>
      </c>
      <c r="AT34" s="252" t="str">
        <f t="shared" si="14"/>
        <v/>
      </c>
      <c r="AU34" s="252" t="str">
        <f t="shared" si="14"/>
        <v/>
      </c>
      <c r="AV34" s="252" t="str">
        <f t="shared" si="14"/>
        <v/>
      </c>
      <c r="AW34" s="35">
        <f t="shared" si="12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67">
        <v>30</v>
      </c>
      <c r="B35" s="212"/>
      <c r="C35" s="378"/>
      <c r="D35" s="29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0"/>
        <v/>
      </c>
      <c r="AE35" s="16">
        <f>IF(AX35=5,0.5,IF(AX35=4,0.25,IF(AX35&lt;=3,0)))</f>
        <v>0</v>
      </c>
      <c r="AF35" s="9"/>
      <c r="AG35" s="252" t="str">
        <f t="shared" si="14"/>
        <v/>
      </c>
      <c r="AH35" s="252" t="str">
        <f t="shared" si="14"/>
        <v/>
      </c>
      <c r="AI35" s="252" t="str">
        <f t="shared" si="14"/>
        <v/>
      </c>
      <c r="AJ35" s="252" t="str">
        <f t="shared" si="14"/>
        <v/>
      </c>
      <c r="AK35" s="252" t="str">
        <f t="shared" si="14"/>
        <v/>
      </c>
      <c r="AL35" s="252" t="str">
        <f t="shared" si="14"/>
        <v/>
      </c>
      <c r="AM35" s="252" t="str">
        <f t="shared" si="14"/>
        <v/>
      </c>
      <c r="AN35" s="252" t="str">
        <f t="shared" si="14"/>
        <v/>
      </c>
      <c r="AO35" s="252" t="str">
        <f t="shared" si="14"/>
        <v/>
      </c>
      <c r="AP35" s="252" t="str">
        <f t="shared" si="14"/>
        <v/>
      </c>
      <c r="AQ35" s="252" t="str">
        <f t="shared" si="14"/>
        <v/>
      </c>
      <c r="AR35" s="252" t="str">
        <f t="shared" si="14"/>
        <v/>
      </c>
      <c r="AS35" s="252" t="str">
        <f t="shared" si="14"/>
        <v/>
      </c>
      <c r="AT35" s="252" t="str">
        <f t="shared" si="14"/>
        <v/>
      </c>
      <c r="AU35" s="252" t="str">
        <f t="shared" si="14"/>
        <v/>
      </c>
      <c r="AV35" s="252" t="str">
        <f t="shared" si="14"/>
        <v/>
      </c>
      <c r="AW35" s="35">
        <f t="shared" si="12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0"/>
        <v/>
      </c>
      <c r="AE36" s="16">
        <f>IF(AX36=5,0.5,IF(AX36=4,0.25,IF(AX36&lt;=3,0)))</f>
        <v>0</v>
      </c>
      <c r="AF36" s="9"/>
      <c r="AG36" s="252" t="str">
        <f t="shared" si="14"/>
        <v/>
      </c>
      <c r="AH36" s="252" t="str">
        <f t="shared" si="14"/>
        <v/>
      </c>
      <c r="AI36" s="252" t="str">
        <f t="shared" si="14"/>
        <v/>
      </c>
      <c r="AJ36" s="252" t="str">
        <f t="shared" si="14"/>
        <v/>
      </c>
      <c r="AK36" s="252" t="str">
        <f t="shared" si="14"/>
        <v/>
      </c>
      <c r="AL36" s="252" t="str">
        <f t="shared" si="14"/>
        <v/>
      </c>
      <c r="AM36" s="252" t="str">
        <f t="shared" si="14"/>
        <v/>
      </c>
      <c r="AN36" s="252" t="str">
        <f t="shared" si="14"/>
        <v/>
      </c>
      <c r="AO36" s="252" t="str">
        <f t="shared" si="14"/>
        <v/>
      </c>
      <c r="AP36" s="252" t="str">
        <f t="shared" si="14"/>
        <v/>
      </c>
      <c r="AQ36" s="252" t="str">
        <f t="shared" si="14"/>
        <v/>
      </c>
      <c r="AR36" s="252" t="str">
        <f t="shared" si="14"/>
        <v/>
      </c>
      <c r="AS36" s="252" t="str">
        <f t="shared" si="14"/>
        <v/>
      </c>
      <c r="AT36" s="252" t="str">
        <f t="shared" si="14"/>
        <v/>
      </c>
      <c r="AU36" s="252" t="str">
        <f t="shared" si="14"/>
        <v/>
      </c>
      <c r="AV36" s="252" t="str">
        <f t="shared" si="14"/>
        <v/>
      </c>
      <c r="AW36" s="35">
        <f t="shared" si="12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COUNTIF(E6:E36,"2731")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0"/>
        <v/>
      </c>
      <c r="AE37" s="31">
        <f>IF(AX37=5,0.5,IF(AX37=4,0.25,IF(AX37&lt;=3,0)))</f>
        <v>0</v>
      </c>
      <c r="AF37" s="9"/>
      <c r="AG37" s="252" t="str">
        <f t="shared" si="14"/>
        <v/>
      </c>
      <c r="AH37" s="252" t="str">
        <f t="shared" si="14"/>
        <v/>
      </c>
      <c r="AI37" s="252" t="str">
        <f t="shared" si="14"/>
        <v/>
      </c>
      <c r="AJ37" s="252" t="str">
        <f t="shared" si="14"/>
        <v/>
      </c>
      <c r="AK37" s="252" t="str">
        <f t="shared" si="14"/>
        <v/>
      </c>
      <c r="AL37" s="252" t="str">
        <f t="shared" si="14"/>
        <v/>
      </c>
      <c r="AM37" s="252" t="str">
        <f t="shared" si="14"/>
        <v/>
      </c>
      <c r="AN37" s="252" t="str">
        <f t="shared" si="14"/>
        <v/>
      </c>
      <c r="AO37" s="252" t="str">
        <f t="shared" si="14"/>
        <v/>
      </c>
      <c r="AP37" s="252" t="str">
        <f t="shared" si="14"/>
        <v/>
      </c>
      <c r="AQ37" s="252" t="str">
        <f t="shared" si="14"/>
        <v/>
      </c>
      <c r="AR37" s="252" t="str">
        <f t="shared" si="14"/>
        <v/>
      </c>
      <c r="AS37" s="252" t="str">
        <f t="shared" si="14"/>
        <v/>
      </c>
      <c r="AT37" s="252" t="str">
        <f t="shared" si="14"/>
        <v/>
      </c>
      <c r="AU37" s="252" t="str">
        <f t="shared" si="14"/>
        <v/>
      </c>
      <c r="AV37" s="252" t="str">
        <f t="shared" si="14"/>
        <v/>
      </c>
      <c r="AW37" s="35">
        <f t="shared" si="12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4.3600000000000003</v>
      </c>
      <c r="H38" s="181">
        <v>2.96</v>
      </c>
      <c r="I38" s="181">
        <v>3.08</v>
      </c>
      <c r="J38" s="181">
        <v>3.4545454545454546</v>
      </c>
      <c r="K38" s="181">
        <v>3.52</v>
      </c>
      <c r="L38" s="181" t="str">
        <v xml:space="preserve"> </v>
      </c>
      <c r="M38" s="181" t="str">
        <v xml:space="preserve"> </v>
      </c>
      <c r="N38" s="181" t="str">
        <v xml:space="preserve"> </v>
      </c>
      <c r="O38" s="216" t="str">
        <v xml:space="preserve"> 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11</v>
      </c>
      <c r="Z38" s="92">
        <f>SUM(Z6:Z37)</f>
        <v>65</v>
      </c>
      <c r="AA38" s="92">
        <f>SUM(AA6:AA37)</f>
        <v>23</v>
      </c>
      <c r="AB38" s="92">
        <f>SUM(AB6:AB37)</f>
        <v>23</v>
      </c>
      <c r="AC38" s="92">
        <f t="shared" si="7"/>
        <v>122</v>
      </c>
      <c r="AD38" s="210">
        <f>IF(ISERROR(((X38+Y38)*2+Z38*3+AA38*4+AB38*5)/SUM(X38,Y38:AB38)),"",((X38+Y38)*2+Z38*3+AA38*4+AB38*5)/SUM(X38,Y38:AB38))</f>
        <v>3.4754098360655736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4.3600000000000003</v>
      </c>
      <c r="AI38" s="33">
        <f t="shared" si="15"/>
        <v>2.96</v>
      </c>
      <c r="AJ38" s="33">
        <f t="shared" si="15"/>
        <v>3.08</v>
      </c>
      <c r="AK38" s="33">
        <f t="shared" si="15"/>
        <v>3.4545454545454546</v>
      </c>
      <c r="AL38" s="33">
        <f t="shared" si="15"/>
        <v>3.52</v>
      </c>
      <c r="AM38" s="33" t="str">
        <f t="shared" si="15"/>
        <v xml:space="preserve"> 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16</v>
      </c>
      <c r="H39" s="95" t="str">
        <v>0</v>
      </c>
      <c r="I39" s="95">
        <v>2</v>
      </c>
      <c r="J39" s="95">
        <v>3</v>
      </c>
      <c r="K39" s="95">
        <v>2</v>
      </c>
      <c r="L39" s="95" t="str">
        <v>0</v>
      </c>
      <c r="M39" s="95" t="str">
        <v>0</v>
      </c>
      <c r="N39" s="95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 t="str">
        <f>IF(COUNTIF(V6:V37,5)=0,"0",COUNTIF(V6:V37,5))</f>
        <v>0</v>
      </c>
      <c r="W39" s="177"/>
      <c r="X39" s="722">
        <f>SUM(X38:AB38)</f>
        <v>122</v>
      </c>
      <c r="Y39" s="722"/>
      <c r="Z39" s="722"/>
      <c r="AA39" s="722"/>
      <c r="AB39" s="722"/>
      <c r="AC39" s="313"/>
      <c r="AD39" s="210"/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16</v>
      </c>
      <c r="AI39" s="38" t="str">
        <f t="shared" si="16"/>
        <v>0</v>
      </c>
      <c r="AJ39" s="38">
        <f t="shared" si="16"/>
        <v>2</v>
      </c>
      <c r="AK39" s="38">
        <f t="shared" si="16"/>
        <v>3</v>
      </c>
      <c r="AL39" s="38">
        <f t="shared" si="16"/>
        <v>2</v>
      </c>
      <c r="AM39" s="38" t="str">
        <f t="shared" si="16"/>
        <v>0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2</v>
      </c>
      <c r="H40" s="97">
        <v>5</v>
      </c>
      <c r="I40" s="97">
        <v>3</v>
      </c>
      <c r="J40" s="97">
        <v>4</v>
      </c>
      <c r="K40" s="97">
        <v>9</v>
      </c>
      <c r="L40" s="97" t="str">
        <v>0</v>
      </c>
      <c r="M40" s="97" t="str">
        <v>0</v>
      </c>
      <c r="N40" s="97" t="str">
        <v>0</v>
      </c>
      <c r="O40" s="98" t="str">
        <v>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 t="str">
        <f>IF(COUNTIF(V6:V37,4)=0,"0",COUNTIF(V6:V37,4))</f>
        <v>0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 t="str">
        <f>IF(COUNTIF(AA6:AA37,4)=0," ",COUNTIF(AA6:AA37,4))</f>
        <v xml:space="preserve"> 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2</v>
      </c>
      <c r="AI40" s="44">
        <f t="shared" si="17"/>
        <v>5</v>
      </c>
      <c r="AJ40" s="44">
        <f t="shared" si="17"/>
        <v>3</v>
      </c>
      <c r="AK40" s="44">
        <f t="shared" si="17"/>
        <v>4</v>
      </c>
      <c r="AL40" s="44">
        <f t="shared" si="17"/>
        <v>9</v>
      </c>
      <c r="AM40" s="44" t="str">
        <f t="shared" si="17"/>
        <v>0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7</v>
      </c>
      <c r="H41" s="99">
        <v>14</v>
      </c>
      <c r="I41" s="99">
        <v>15</v>
      </c>
      <c r="J41" s="99">
        <v>15</v>
      </c>
      <c r="K41" s="99">
        <v>14</v>
      </c>
      <c r="L41" s="99" t="str">
        <v>0</v>
      </c>
      <c r="M41" s="99" t="str">
        <v>0</v>
      </c>
      <c r="N41" s="99" t="str">
        <v>0</v>
      </c>
      <c r="O41" s="100" t="str">
        <v>0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9</v>
      </c>
      <c r="AA41" s="52">
        <f>IF(COUNTIF(AA6:AA37,3)=0," ",COUNTIF(AA6:AA37,3))</f>
        <v>2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7</v>
      </c>
      <c r="AI41" s="52">
        <f t="shared" si="18"/>
        <v>14</v>
      </c>
      <c r="AJ41" s="52">
        <f t="shared" si="18"/>
        <v>15</v>
      </c>
      <c r="AK41" s="52">
        <f t="shared" si="18"/>
        <v>15</v>
      </c>
      <c r="AL41" s="52">
        <f t="shared" si="18"/>
        <v>14</v>
      </c>
      <c r="AM41" s="52" t="str">
        <f t="shared" si="18"/>
        <v>0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6</v>
      </c>
      <c r="I42" s="23">
        <v>5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10</v>
      </c>
      <c r="W42" s="35"/>
      <c r="X42" s="35"/>
      <c r="Y42" s="35">
        <f>IF(COUNTIF(Y6:Y37,2)=0," ",COUNTIF(Y6:Y37,2))</f>
        <v>1</v>
      </c>
      <c r="Z42" s="35">
        <f>IF(COUNTIF(Z6:Z37,2)=0," ",COUNTIF(Z6:Z37,2))</f>
        <v>6</v>
      </c>
      <c r="AA42" s="35">
        <f>IF(COUNTIF(AA6:AA37,2)=0," ",COUNTIF(AA6:AA37,2))</f>
        <v>2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6</v>
      </c>
      <c r="AJ42" s="35">
        <f t="shared" si="19"/>
        <v>5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3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3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>
        <v>25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25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>
        <f t="shared" si="22"/>
        <v>25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1"/>
      <c r="X46" s="311"/>
      <c r="Y46" s="311"/>
      <c r="Z46" s="311"/>
      <c r="AA46" s="311"/>
      <c r="AB46" s="311"/>
      <c r="AC46" s="311"/>
      <c r="AD46" s="31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1"/>
      <c r="X47" s="311"/>
      <c r="Y47" s="311"/>
      <c r="Z47" s="311"/>
      <c r="AA47" s="311"/>
      <c r="AB47" s="311"/>
      <c r="AC47" s="311"/>
      <c r="AD47" s="31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1"/>
      <c r="X48" s="311"/>
      <c r="Y48" s="311"/>
      <c r="Z48" s="311"/>
      <c r="AA48" s="311"/>
      <c r="AB48" s="311"/>
      <c r="AC48" s="311"/>
      <c r="AD48" s="31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1"/>
      <c r="X49" s="311"/>
      <c r="Y49" s="311"/>
      <c r="Z49" s="311"/>
      <c r="AA49" s="311"/>
      <c r="AB49" s="311"/>
      <c r="AC49" s="311"/>
      <c r="AD49" s="31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1"/>
      <c r="X50" s="311"/>
      <c r="Y50" s="311"/>
      <c r="Z50" s="311"/>
      <c r="AA50" s="311"/>
      <c r="AB50" s="311"/>
      <c r="AC50" s="311"/>
      <c r="AD50" s="31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1"/>
      <c r="X51" s="311"/>
      <c r="Y51" s="311"/>
      <c r="Z51" s="311"/>
      <c r="AA51" s="311"/>
      <c r="AB51" s="311"/>
      <c r="AC51" s="311"/>
      <c r="AD51" s="31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1"/>
      <c r="X52" s="311"/>
      <c r="Y52" s="311"/>
      <c r="Z52" s="311"/>
      <c r="AA52" s="311"/>
      <c r="AB52" s="311"/>
      <c r="AC52" s="311"/>
      <c r="AD52" s="31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1"/>
      <c r="X53" s="311"/>
      <c r="Y53" s="311"/>
      <c r="Z53" s="311"/>
      <c r="AA53" s="311"/>
      <c r="AB53" s="311"/>
      <c r="AC53" s="311"/>
      <c r="AD53" s="31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1"/>
      <c r="X54" s="311"/>
      <c r="Y54" s="311"/>
      <c r="Z54" s="311"/>
      <c r="AA54" s="311"/>
      <c r="AB54" s="311"/>
      <c r="AC54" s="311"/>
      <c r="AD54" s="31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0">
    <sortCondition ref="D6:D20"/>
  </sortState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 O5">
    <cfRule type="cellIs" dxfId="36986" priority="213" stopIfTrue="1" operator="equal">
      <formula>5</formula>
    </cfRule>
    <cfRule type="cellIs" dxfId="36985" priority="214" stopIfTrue="1" operator="equal">
      <formula>4</formula>
    </cfRule>
    <cfRule type="cellIs" dxfId="36984" priority="215" stopIfTrue="1" operator="equal">
      <formula>3</formula>
    </cfRule>
  </conditionalFormatting>
  <conditionalFormatting sqref="E6:E45">
    <cfRule type="cellIs" dxfId="36983" priority="211" stopIfTrue="1" operator="equal">
      <formula>4</formula>
    </cfRule>
    <cfRule type="cellIs" dxfId="36982" priority="212" stopIfTrue="1" operator="equal">
      <formula>3</formula>
    </cfRule>
  </conditionalFormatting>
  <conditionalFormatting sqref="Z5:AC5 W40:AF43 AE6:AE39 W39 R6:V45 F35:Q45 AG43:CB43 W44:AW45 F6:Q6 G34:I34 K34:Q34 AG6:AW42 F7:F34 F10:J30 G7:Q31">
    <cfRule type="cellIs" dxfId="36981" priority="208" stopIfTrue="1" operator="equal">
      <formula>5</formula>
    </cfRule>
    <cfRule type="cellIs" dxfId="36980" priority="209" stopIfTrue="1" operator="equal">
      <formula>4</formula>
    </cfRule>
    <cfRule type="cellIs" dxfId="36979" priority="210" stopIfTrue="1" operator="equal">
      <formula>3</formula>
    </cfRule>
  </conditionalFormatting>
  <conditionalFormatting sqref="AF6:AF37">
    <cfRule type="expression" dxfId="36978" priority="206" stopIfTrue="1">
      <formula>VALUE(RIGHT(AF6))&gt;AE6</formula>
    </cfRule>
    <cfRule type="expression" dxfId="36977" priority="207" stopIfTrue="1">
      <formula>EXACT(RIGHT(AF6,3),"зач")</formula>
    </cfRule>
  </conditionalFormatting>
  <conditionalFormatting sqref="AE3:AJ4 T3:AC3 O3:O4 N3:O3 V4:AC4">
    <cfRule type="expression" dxfId="36976" priority="204" stopIfTrue="1">
      <formula>$D$1&lt;N3</formula>
    </cfRule>
    <cfRule type="expression" dxfId="36975" priority="205" stopIfTrue="1">
      <formula>$D$1&gt;N3</formula>
    </cfRule>
  </conditionalFormatting>
  <conditionalFormatting sqref="N5">
    <cfRule type="cellIs" dxfId="36974" priority="196" stopIfTrue="1" operator="equal">
      <formula>5</formula>
    </cfRule>
    <cfRule type="cellIs" dxfId="36973" priority="197" stopIfTrue="1" operator="equal">
      <formula>4</formula>
    </cfRule>
    <cfRule type="cellIs" dxfId="36972" priority="198" stopIfTrue="1" operator="equal">
      <formula>3</formula>
    </cfRule>
  </conditionalFormatting>
  <conditionalFormatting sqref="N4">
    <cfRule type="expression" dxfId="36971" priority="189" stopIfTrue="1">
      <formula>$D$1&lt;N4</formula>
    </cfRule>
    <cfRule type="expression" dxfId="36970" priority="190" stopIfTrue="1">
      <formula>$D$1&gt;N4</formula>
    </cfRule>
  </conditionalFormatting>
  <conditionalFormatting sqref="O5">
    <cfRule type="cellIs" dxfId="36969" priority="183" stopIfTrue="1" operator="equal">
      <formula>5</formula>
    </cfRule>
    <cfRule type="cellIs" dxfId="36968" priority="184" stopIfTrue="1" operator="equal">
      <formula>4</formula>
    </cfRule>
    <cfRule type="cellIs" dxfId="36967" priority="185" stopIfTrue="1" operator="equal">
      <formula>3</formula>
    </cfRule>
  </conditionalFormatting>
  <conditionalFormatting sqref="N5">
    <cfRule type="cellIs" dxfId="36966" priority="180" stopIfTrue="1" operator="equal">
      <formula>5</formula>
    </cfRule>
    <cfRule type="cellIs" dxfId="36965" priority="181" stopIfTrue="1" operator="equal">
      <formula>4</formula>
    </cfRule>
    <cfRule type="cellIs" dxfId="36964" priority="182" stopIfTrue="1" operator="equal">
      <formula>3</formula>
    </cfRule>
  </conditionalFormatting>
  <conditionalFormatting sqref="N4">
    <cfRule type="expression" dxfId="36963" priority="178" stopIfTrue="1">
      <formula>$D$1&lt;N4</formula>
    </cfRule>
    <cfRule type="expression" dxfId="36962" priority="179" stopIfTrue="1">
      <formula>$D$1&gt;N4</formula>
    </cfRule>
  </conditionalFormatting>
  <conditionalFormatting sqref="O4">
    <cfRule type="expression" dxfId="36961" priority="176" stopIfTrue="1">
      <formula>$D$1&lt;O4</formula>
    </cfRule>
    <cfRule type="expression" dxfId="36960" priority="177" stopIfTrue="1">
      <formula>$D$1&gt;O4</formula>
    </cfRule>
  </conditionalFormatting>
  <conditionalFormatting sqref="M3">
    <cfRule type="expression" dxfId="36959" priority="169" stopIfTrue="1">
      <formula>$D$1&lt;M3</formula>
    </cfRule>
    <cfRule type="expression" dxfId="36958" priority="170" stopIfTrue="1">
      <formula>$D$1&gt;M3</formula>
    </cfRule>
  </conditionalFormatting>
  <conditionalFormatting sqref="M5">
    <cfRule type="cellIs" dxfId="36957" priority="166" stopIfTrue="1" operator="equal">
      <formula>5</formula>
    </cfRule>
    <cfRule type="cellIs" dxfId="36956" priority="167" stopIfTrue="1" operator="equal">
      <formula>4</formula>
    </cfRule>
    <cfRule type="cellIs" dxfId="36955" priority="168" stopIfTrue="1" operator="equal">
      <formula>3</formula>
    </cfRule>
  </conditionalFormatting>
  <conditionalFormatting sqref="M4">
    <cfRule type="expression" dxfId="36954" priority="164" stopIfTrue="1">
      <formula>$D$1&lt;M4</formula>
    </cfRule>
    <cfRule type="expression" dxfId="36953" priority="165" stopIfTrue="1">
      <formula>$D$1&gt;M4</formula>
    </cfRule>
  </conditionalFormatting>
  <conditionalFormatting sqref="P5">
    <cfRule type="cellIs" dxfId="36952" priority="161" stopIfTrue="1" operator="equal">
      <formula>5</formula>
    </cfRule>
    <cfRule type="cellIs" dxfId="36951" priority="162" stopIfTrue="1" operator="equal">
      <formula>4</formula>
    </cfRule>
    <cfRule type="cellIs" dxfId="36950" priority="163" stopIfTrue="1" operator="equal">
      <formula>3</formula>
    </cfRule>
  </conditionalFormatting>
  <conditionalFormatting sqref="P3:P4">
    <cfRule type="expression" dxfId="36949" priority="159" stopIfTrue="1">
      <formula>$D$1&lt;P3</formula>
    </cfRule>
    <cfRule type="expression" dxfId="36948" priority="160" stopIfTrue="1">
      <formula>$D$1&gt;P3</formula>
    </cfRule>
  </conditionalFormatting>
  <conditionalFormatting sqref="Q5">
    <cfRule type="cellIs" dxfId="36947" priority="156" stopIfTrue="1" operator="equal">
      <formula>5</formula>
    </cfRule>
    <cfRule type="cellIs" dxfId="36946" priority="157" stopIfTrue="1" operator="equal">
      <formula>4</formula>
    </cfRule>
    <cfRule type="cellIs" dxfId="36945" priority="158" stopIfTrue="1" operator="equal">
      <formula>3</formula>
    </cfRule>
  </conditionalFormatting>
  <conditionalFormatting sqref="Q3:Q4 R3:S3">
    <cfRule type="expression" dxfId="36944" priority="154" stopIfTrue="1">
      <formula>$D$1&lt;Q3</formula>
    </cfRule>
    <cfRule type="expression" dxfId="36943" priority="155" stopIfTrue="1">
      <formula>$D$1&gt;Q3</formula>
    </cfRule>
  </conditionalFormatting>
  <conditionalFormatting sqref="R4">
    <cfRule type="expression" dxfId="36942" priority="152" stopIfTrue="1">
      <formula>$D$1&lt;R4</formula>
    </cfRule>
    <cfRule type="expression" dxfId="36941" priority="153" stopIfTrue="1">
      <formula>$D$1&gt;R4</formula>
    </cfRule>
  </conditionalFormatting>
  <conditionalFormatting sqref="S4">
    <cfRule type="expression" dxfId="36940" priority="150" stopIfTrue="1">
      <formula>$D$1&lt;S4</formula>
    </cfRule>
    <cfRule type="expression" dxfId="36939" priority="151" stopIfTrue="1">
      <formula>$D$1&gt;S4</formula>
    </cfRule>
  </conditionalFormatting>
  <conditionalFormatting sqref="T5">
    <cfRule type="cellIs" dxfId="36938" priority="147" stopIfTrue="1" operator="equal">
      <formula>5</formula>
    </cfRule>
    <cfRule type="cellIs" dxfId="36937" priority="148" stopIfTrue="1" operator="equal">
      <formula>4</formula>
    </cfRule>
    <cfRule type="cellIs" dxfId="36936" priority="149" stopIfTrue="1" operator="equal">
      <formula>3</formula>
    </cfRule>
  </conditionalFormatting>
  <conditionalFormatting sqref="T4">
    <cfRule type="expression" dxfId="36935" priority="145" stopIfTrue="1">
      <formula>$D$1&lt;T4</formula>
    </cfRule>
    <cfRule type="expression" dxfId="36934" priority="146" stopIfTrue="1">
      <formula>$D$1&gt;T4</formula>
    </cfRule>
  </conditionalFormatting>
  <conditionalFormatting sqref="U4">
    <cfRule type="expression" dxfId="36933" priority="143" stopIfTrue="1">
      <formula>$D$1&lt;U4</formula>
    </cfRule>
    <cfRule type="expression" dxfId="36932" priority="144" stopIfTrue="1">
      <formula>$D$1&gt;U4</formula>
    </cfRule>
  </conditionalFormatting>
  <conditionalFormatting sqref="U5">
    <cfRule type="cellIs" dxfId="36931" priority="140" stopIfTrue="1" operator="equal">
      <formula>5</formula>
    </cfRule>
    <cfRule type="cellIs" dxfId="36930" priority="141" stopIfTrue="1" operator="equal">
      <formula>4</formula>
    </cfRule>
    <cfRule type="cellIs" dxfId="36929" priority="142" stopIfTrue="1" operator="equal">
      <formula>3</formula>
    </cfRule>
  </conditionalFormatting>
  <conditionalFormatting sqref="U4">
    <cfRule type="expression" dxfId="36928" priority="138" stopIfTrue="1">
      <formula>$D$1&lt;U4</formula>
    </cfRule>
    <cfRule type="expression" dxfId="36927" priority="139" stopIfTrue="1">
      <formula>$D$1&gt;U4</formula>
    </cfRule>
  </conditionalFormatting>
  <conditionalFormatting sqref="U5">
    <cfRule type="cellIs" dxfId="36926" priority="135" stopIfTrue="1" operator="equal">
      <formula>5</formula>
    </cfRule>
    <cfRule type="cellIs" dxfId="36925" priority="136" stopIfTrue="1" operator="equal">
      <formula>4</formula>
    </cfRule>
    <cfRule type="cellIs" dxfId="36924" priority="137" stopIfTrue="1" operator="equal">
      <formula>3</formula>
    </cfRule>
  </conditionalFormatting>
  <conditionalFormatting sqref="U5">
    <cfRule type="cellIs" dxfId="36923" priority="132" stopIfTrue="1" operator="equal">
      <formula>5</formula>
    </cfRule>
    <cfRule type="cellIs" dxfId="36922" priority="133" stopIfTrue="1" operator="equal">
      <formula>4</formula>
    </cfRule>
    <cfRule type="cellIs" dxfId="36921" priority="134" stopIfTrue="1" operator="equal">
      <formula>3</formula>
    </cfRule>
  </conditionalFormatting>
  <conditionalFormatting sqref="U4">
    <cfRule type="expression" dxfId="36920" priority="130" stopIfTrue="1">
      <formula>$D$1&lt;U4</formula>
    </cfRule>
    <cfRule type="expression" dxfId="36919" priority="131" stopIfTrue="1">
      <formula>$D$1&gt;U4</formula>
    </cfRule>
  </conditionalFormatting>
  <conditionalFormatting sqref="G5">
    <cfRule type="cellIs" dxfId="36918" priority="127" stopIfTrue="1" operator="equal">
      <formula>5</formula>
    </cfRule>
    <cfRule type="cellIs" dxfId="36917" priority="128" stopIfTrue="1" operator="equal">
      <formula>4</formula>
    </cfRule>
    <cfRule type="cellIs" dxfId="36916" priority="129" stopIfTrue="1" operator="equal">
      <formula>3</formula>
    </cfRule>
  </conditionalFormatting>
  <conditionalFormatting sqref="G3:I3 G4 I4">
    <cfRule type="expression" dxfId="36915" priority="125" stopIfTrue="1">
      <formula>$D$1&lt;G3</formula>
    </cfRule>
    <cfRule type="expression" dxfId="36914" priority="126" stopIfTrue="1">
      <formula>$D$1&gt;G3</formula>
    </cfRule>
  </conditionalFormatting>
  <conditionalFormatting sqref="I3:I4">
    <cfRule type="expression" dxfId="36913" priority="123" stopIfTrue="1">
      <formula>$D$1&lt;I3</formula>
    </cfRule>
    <cfRule type="expression" dxfId="36912" priority="124" stopIfTrue="1">
      <formula>$D$1&gt;I3</formula>
    </cfRule>
  </conditionalFormatting>
  <conditionalFormatting sqref="I5">
    <cfRule type="cellIs" dxfId="36911" priority="120" stopIfTrue="1" operator="equal">
      <formula>5</formula>
    </cfRule>
    <cfRule type="cellIs" dxfId="36910" priority="121" stopIfTrue="1" operator="equal">
      <formula>4</formula>
    </cfRule>
    <cfRule type="cellIs" dxfId="36909" priority="122" stopIfTrue="1" operator="equal">
      <formula>3</formula>
    </cfRule>
  </conditionalFormatting>
  <conditionalFormatting sqref="I5">
    <cfRule type="cellIs" dxfId="36908" priority="117" stopIfTrue="1" operator="equal">
      <formula>5</formula>
    </cfRule>
    <cfRule type="cellIs" dxfId="36907" priority="118" stopIfTrue="1" operator="equal">
      <formula>4</formula>
    </cfRule>
    <cfRule type="cellIs" dxfId="36906" priority="119" stopIfTrue="1" operator="equal">
      <formula>3</formula>
    </cfRule>
  </conditionalFormatting>
  <conditionalFormatting sqref="I4">
    <cfRule type="expression" dxfId="36905" priority="115" stopIfTrue="1">
      <formula>$D$1&lt;I4</formula>
    </cfRule>
    <cfRule type="expression" dxfId="36904" priority="116" stopIfTrue="1">
      <formula>$D$1&gt;I4</formula>
    </cfRule>
  </conditionalFormatting>
  <conditionalFormatting sqref="I5">
    <cfRule type="cellIs" dxfId="36903" priority="112" stopIfTrue="1" operator="equal">
      <formula>5</formula>
    </cfRule>
    <cfRule type="cellIs" dxfId="36902" priority="113" stopIfTrue="1" operator="equal">
      <formula>4</formula>
    </cfRule>
    <cfRule type="cellIs" dxfId="36901" priority="114" stopIfTrue="1" operator="equal">
      <formula>3</formula>
    </cfRule>
  </conditionalFormatting>
  <conditionalFormatting sqref="I4">
    <cfRule type="expression" dxfId="36900" priority="110" stopIfTrue="1">
      <formula>$D$1&lt;I4</formula>
    </cfRule>
    <cfRule type="expression" dxfId="36899" priority="111" stopIfTrue="1">
      <formula>$D$1&gt;I4</formula>
    </cfRule>
  </conditionalFormatting>
  <conditionalFormatting sqref="I4">
    <cfRule type="expression" dxfId="36898" priority="108" stopIfTrue="1">
      <formula>$D$1&lt;I4</formula>
    </cfRule>
    <cfRule type="expression" dxfId="36897" priority="109" stopIfTrue="1">
      <formula>$D$1&gt;I4</formula>
    </cfRule>
  </conditionalFormatting>
  <conditionalFormatting sqref="I5">
    <cfRule type="cellIs" dxfId="36896" priority="105" stopIfTrue="1" operator="equal">
      <formula>5</formula>
    </cfRule>
    <cfRule type="cellIs" dxfId="36895" priority="106" stopIfTrue="1" operator="equal">
      <formula>4</formula>
    </cfRule>
    <cfRule type="cellIs" dxfId="36894" priority="107" stopIfTrue="1" operator="equal">
      <formula>3</formula>
    </cfRule>
  </conditionalFormatting>
  <conditionalFormatting sqref="I3:I4">
    <cfRule type="expression" dxfId="36893" priority="103" stopIfTrue="1">
      <formula>$D$1&lt;I3</formula>
    </cfRule>
    <cfRule type="expression" dxfId="36892" priority="104" stopIfTrue="1">
      <formula>$D$1&gt;I3</formula>
    </cfRule>
  </conditionalFormatting>
  <conditionalFormatting sqref="I5">
    <cfRule type="cellIs" dxfId="36891" priority="100" stopIfTrue="1" operator="equal">
      <formula>5</formula>
    </cfRule>
    <cfRule type="cellIs" dxfId="36890" priority="101" stopIfTrue="1" operator="equal">
      <formula>4</formula>
    </cfRule>
    <cfRule type="cellIs" dxfId="36889" priority="102" stopIfTrue="1" operator="equal">
      <formula>3</formula>
    </cfRule>
  </conditionalFormatting>
  <conditionalFormatting sqref="I3:I4">
    <cfRule type="expression" dxfId="36888" priority="98" stopIfTrue="1">
      <formula>$D$1&lt;I3</formula>
    </cfRule>
    <cfRule type="expression" dxfId="36887" priority="99" stopIfTrue="1">
      <formula>$D$1&gt;I3</formula>
    </cfRule>
  </conditionalFormatting>
  <conditionalFormatting sqref="G3:G4">
    <cfRule type="expression" dxfId="36886" priority="96" stopIfTrue="1">
      <formula>$D$1&lt;G3</formula>
    </cfRule>
    <cfRule type="expression" dxfId="36885" priority="97" stopIfTrue="1">
      <formula>$D$1&gt;G3</formula>
    </cfRule>
  </conditionalFormatting>
  <conditionalFormatting sqref="J3:L3 J4:K4">
    <cfRule type="expression" dxfId="36884" priority="94" stopIfTrue="1">
      <formula>$D$1&lt;J3</formula>
    </cfRule>
    <cfRule type="expression" dxfId="36883" priority="95" stopIfTrue="1">
      <formula>$D$1&gt;J3</formula>
    </cfRule>
  </conditionalFormatting>
  <conditionalFormatting sqref="J4">
    <cfRule type="expression" dxfId="36882" priority="92" stopIfTrue="1">
      <formula>$D$1&lt;J4</formula>
    </cfRule>
    <cfRule type="expression" dxfId="36881" priority="93" stopIfTrue="1">
      <formula>$D$1&gt;J4</formula>
    </cfRule>
  </conditionalFormatting>
  <conditionalFormatting sqref="J5">
    <cfRule type="cellIs" dxfId="36880" priority="89" stopIfTrue="1" operator="equal">
      <formula>5</formula>
    </cfRule>
    <cfRule type="cellIs" dxfId="36879" priority="90" stopIfTrue="1" operator="equal">
      <formula>4</formula>
    </cfRule>
    <cfRule type="cellIs" dxfId="36878" priority="91" stopIfTrue="1" operator="equal">
      <formula>3</formula>
    </cfRule>
  </conditionalFormatting>
  <conditionalFormatting sqref="J4">
    <cfRule type="expression" dxfId="36877" priority="87" stopIfTrue="1">
      <formula>$D$1&lt;J4</formula>
    </cfRule>
    <cfRule type="expression" dxfId="36876" priority="88" stopIfTrue="1">
      <formula>$D$1&gt;J4</formula>
    </cfRule>
  </conditionalFormatting>
  <conditionalFormatting sqref="J4">
    <cfRule type="expression" dxfId="36875" priority="85" stopIfTrue="1">
      <formula>$D$1&lt;J4</formula>
    </cfRule>
    <cfRule type="expression" dxfId="36874" priority="86" stopIfTrue="1">
      <formula>$D$1&gt;J4</formula>
    </cfRule>
  </conditionalFormatting>
  <conditionalFormatting sqref="K5">
    <cfRule type="cellIs" dxfId="36873" priority="82" stopIfTrue="1" operator="equal">
      <formula>5</formula>
    </cfRule>
    <cfRule type="cellIs" dxfId="36872" priority="83" stopIfTrue="1" operator="equal">
      <formula>4</formula>
    </cfRule>
    <cfRule type="cellIs" dxfId="36871" priority="84" stopIfTrue="1" operator="equal">
      <formula>3</formula>
    </cfRule>
  </conditionalFormatting>
  <conditionalFormatting sqref="K4">
    <cfRule type="expression" dxfId="36870" priority="80" stopIfTrue="1">
      <formula>$D$1&lt;K4</formula>
    </cfRule>
    <cfRule type="expression" dxfId="36869" priority="81" stopIfTrue="1">
      <formula>$D$1&gt;K4</formula>
    </cfRule>
  </conditionalFormatting>
  <conditionalFormatting sqref="K4">
    <cfRule type="expression" dxfId="36868" priority="78" stopIfTrue="1">
      <formula>$D$1&lt;K4</formula>
    </cfRule>
    <cfRule type="expression" dxfId="36867" priority="79" stopIfTrue="1">
      <formula>$D$1&gt;K4</formula>
    </cfRule>
  </conditionalFormatting>
  <conditionalFormatting sqref="J3:J4">
    <cfRule type="expression" dxfId="36866" priority="76" stopIfTrue="1">
      <formula>$D$1&lt;J3</formula>
    </cfRule>
    <cfRule type="expression" dxfId="36865" priority="77" stopIfTrue="1">
      <formula>$D$1&gt;J3</formula>
    </cfRule>
  </conditionalFormatting>
  <conditionalFormatting sqref="J4">
    <cfRule type="expression" dxfId="36864" priority="74" stopIfTrue="1">
      <formula>$D$1&lt;J4</formula>
    </cfRule>
    <cfRule type="expression" dxfId="36863" priority="75" stopIfTrue="1">
      <formula>$D$1&gt;J4</formula>
    </cfRule>
  </conditionalFormatting>
  <conditionalFormatting sqref="J5">
    <cfRule type="cellIs" dxfId="36862" priority="71" stopIfTrue="1" operator="equal">
      <formula>5</formula>
    </cfRule>
    <cfRule type="cellIs" dxfId="36861" priority="72" stopIfTrue="1" operator="equal">
      <formula>4</formula>
    </cfRule>
    <cfRule type="cellIs" dxfId="36860" priority="73" stopIfTrue="1" operator="equal">
      <formula>3</formula>
    </cfRule>
  </conditionalFormatting>
  <conditionalFormatting sqref="J4">
    <cfRule type="expression" dxfId="36859" priority="69" stopIfTrue="1">
      <formula>$D$1&lt;J4</formula>
    </cfRule>
    <cfRule type="expression" dxfId="36858" priority="70" stopIfTrue="1">
      <formula>$D$1&gt;J4</formula>
    </cfRule>
  </conditionalFormatting>
  <conditionalFormatting sqref="J4">
    <cfRule type="expression" dxfId="36857" priority="67" stopIfTrue="1">
      <formula>$D$1&lt;J4</formula>
    </cfRule>
    <cfRule type="expression" dxfId="36856" priority="68" stopIfTrue="1">
      <formula>$D$1&gt;J4</formula>
    </cfRule>
  </conditionalFormatting>
  <conditionalFormatting sqref="H5">
    <cfRule type="cellIs" dxfId="36855" priority="64" stopIfTrue="1" operator="equal">
      <formula>5</formula>
    </cfRule>
    <cfRule type="cellIs" dxfId="36854" priority="65" stopIfTrue="1" operator="equal">
      <formula>4</formula>
    </cfRule>
    <cfRule type="cellIs" dxfId="36853" priority="66" stopIfTrue="1" operator="equal">
      <formula>3</formula>
    </cfRule>
  </conditionalFormatting>
  <conditionalFormatting sqref="H4">
    <cfRule type="expression" dxfId="36852" priority="52" stopIfTrue="1">
      <formula>$D$1&lt;H4</formula>
    </cfRule>
    <cfRule type="expression" dxfId="36851" priority="53" stopIfTrue="1">
      <formula>$D$1&gt;H4</formula>
    </cfRule>
  </conditionalFormatting>
  <conditionalFormatting sqref="H4">
    <cfRule type="expression" dxfId="36850" priority="62" stopIfTrue="1">
      <formula>$D$1&lt;H4</formula>
    </cfRule>
    <cfRule type="expression" dxfId="36849" priority="63" stopIfTrue="1">
      <formula>$D$1&gt;H4</formula>
    </cfRule>
  </conditionalFormatting>
  <conditionalFormatting sqref="H4">
    <cfRule type="expression" dxfId="36848" priority="60" stopIfTrue="1">
      <formula>$D$1&lt;H4</formula>
    </cfRule>
    <cfRule type="expression" dxfId="36847" priority="61" stopIfTrue="1">
      <formula>$D$1&gt;H4</formula>
    </cfRule>
  </conditionalFormatting>
  <conditionalFormatting sqref="H4">
    <cfRule type="expression" dxfId="36846" priority="58" stopIfTrue="1">
      <formula>$D$1&lt;H4</formula>
    </cfRule>
    <cfRule type="expression" dxfId="36845" priority="59" stopIfTrue="1">
      <formula>$D$1&gt;H4</formula>
    </cfRule>
  </conditionalFormatting>
  <conditionalFormatting sqref="H4">
    <cfRule type="expression" dxfId="36844" priority="56" stopIfTrue="1">
      <formula>$D$1&lt;H4</formula>
    </cfRule>
    <cfRule type="expression" dxfId="36843" priority="57" stopIfTrue="1">
      <formula>$D$1&gt;H4</formula>
    </cfRule>
  </conditionalFormatting>
  <conditionalFormatting sqref="H4">
    <cfRule type="expression" dxfId="36842" priority="54" stopIfTrue="1">
      <formula>$D$1&lt;H4</formula>
    </cfRule>
    <cfRule type="expression" dxfId="36841" priority="55" stopIfTrue="1">
      <formula>$D$1&gt;H4</formula>
    </cfRule>
  </conditionalFormatting>
  <conditionalFormatting sqref="F5">
    <cfRule type="cellIs" dxfId="36840" priority="49" stopIfTrue="1" operator="equal">
      <formula>5</formula>
    </cfRule>
    <cfRule type="cellIs" dxfId="36839" priority="50" stopIfTrue="1" operator="equal">
      <formula>4</formula>
    </cfRule>
    <cfRule type="cellIs" dxfId="36838" priority="51" stopIfTrue="1" operator="equal">
      <formula>3</formula>
    </cfRule>
  </conditionalFormatting>
  <conditionalFormatting sqref="F3">
    <cfRule type="expression" dxfId="36837" priority="47" stopIfTrue="1">
      <formula>$D$1&lt;F3</formula>
    </cfRule>
    <cfRule type="expression" dxfId="36836" priority="48" stopIfTrue="1">
      <formula>$D$1&gt;F3</formula>
    </cfRule>
  </conditionalFormatting>
  <conditionalFormatting sqref="F4">
    <cfRule type="expression" dxfId="36835" priority="45" stopIfTrue="1">
      <formula>$D$1&lt;F4</formula>
    </cfRule>
    <cfRule type="expression" dxfId="36834" priority="46" stopIfTrue="1">
      <formula>$D$1&gt;F4</formula>
    </cfRule>
  </conditionalFormatting>
  <conditionalFormatting sqref="J32:J34">
    <cfRule type="cellIs" dxfId="36833" priority="42" stopIfTrue="1" operator="equal">
      <formula>5</formula>
    </cfRule>
    <cfRule type="cellIs" dxfId="36832" priority="43" stopIfTrue="1" operator="equal">
      <formula>4</formula>
    </cfRule>
    <cfRule type="cellIs" dxfId="36831" priority="44" stopIfTrue="1" operator="equal">
      <formula>3</formula>
    </cfRule>
  </conditionalFormatting>
  <conditionalFormatting sqref="I32:I33">
    <cfRule type="cellIs" dxfId="36830" priority="39" stopIfTrue="1" operator="equal">
      <formula>5</formula>
    </cfRule>
    <cfRule type="cellIs" dxfId="36829" priority="40" stopIfTrue="1" operator="equal">
      <formula>4</formula>
    </cfRule>
    <cfRule type="cellIs" dxfId="36828" priority="41" stopIfTrue="1" operator="equal">
      <formula>3</formula>
    </cfRule>
  </conditionalFormatting>
  <conditionalFormatting sqref="G32:G33">
    <cfRule type="cellIs" dxfId="36827" priority="36" stopIfTrue="1" operator="equal">
      <formula>5</formula>
    </cfRule>
    <cfRule type="cellIs" dxfId="36826" priority="37" stopIfTrue="1" operator="equal">
      <formula>4</formula>
    </cfRule>
    <cfRule type="cellIs" dxfId="36825" priority="38" stopIfTrue="1" operator="equal">
      <formula>3</formula>
    </cfRule>
  </conditionalFormatting>
  <conditionalFormatting sqref="K32:L32">
    <cfRule type="cellIs" dxfId="36824" priority="33" stopIfTrue="1" operator="equal">
      <formula>5</formula>
    </cfRule>
    <cfRule type="cellIs" dxfId="36823" priority="34" stopIfTrue="1" operator="equal">
      <formula>4</formula>
    </cfRule>
    <cfRule type="cellIs" dxfId="36822" priority="35" stopIfTrue="1" operator="equal">
      <formula>3</formula>
    </cfRule>
  </conditionalFormatting>
  <conditionalFormatting sqref="K33:L33">
    <cfRule type="cellIs" dxfId="36821" priority="30" stopIfTrue="1" operator="equal">
      <formula>5</formula>
    </cfRule>
    <cfRule type="cellIs" dxfId="36820" priority="31" stopIfTrue="1" operator="equal">
      <formula>4</formula>
    </cfRule>
    <cfRule type="cellIs" dxfId="36819" priority="32" stopIfTrue="1" operator="equal">
      <formula>3</formula>
    </cfRule>
  </conditionalFormatting>
  <conditionalFormatting sqref="L4">
    <cfRule type="expression" dxfId="36818" priority="28" stopIfTrue="1">
      <formula>$D$1&lt;L4</formula>
    </cfRule>
    <cfRule type="expression" dxfId="36817" priority="29" stopIfTrue="1">
      <formula>$D$1&gt;L4</formula>
    </cfRule>
  </conditionalFormatting>
  <conditionalFormatting sqref="L4">
    <cfRule type="expression" dxfId="36816" priority="26" stopIfTrue="1">
      <formula>$D$1&lt;L4</formula>
    </cfRule>
    <cfRule type="expression" dxfId="36815" priority="27" stopIfTrue="1">
      <formula>$D$1&gt;L4</formula>
    </cfRule>
  </conditionalFormatting>
  <conditionalFormatting sqref="L5">
    <cfRule type="cellIs" dxfId="36814" priority="23" stopIfTrue="1" operator="equal">
      <formula>5</formula>
    </cfRule>
    <cfRule type="cellIs" dxfId="36813" priority="24" stopIfTrue="1" operator="equal">
      <formula>4</formula>
    </cfRule>
    <cfRule type="cellIs" dxfId="36812" priority="25" stopIfTrue="1" operator="equal">
      <formula>3</formula>
    </cfRule>
  </conditionalFormatting>
  <conditionalFormatting sqref="L5">
    <cfRule type="cellIs" dxfId="36811" priority="20" stopIfTrue="1" operator="equal">
      <formula>5</formula>
    </cfRule>
    <cfRule type="cellIs" dxfId="36810" priority="21" stopIfTrue="1" operator="equal">
      <formula>4</formula>
    </cfRule>
    <cfRule type="cellIs" dxfId="36809" priority="22" stopIfTrue="1" operator="equal">
      <formula>3</formula>
    </cfRule>
  </conditionalFormatting>
  <conditionalFormatting sqref="L4">
    <cfRule type="expression" dxfId="36808" priority="18" stopIfTrue="1">
      <formula>$D$1&lt;L4</formula>
    </cfRule>
    <cfRule type="expression" dxfId="36807" priority="19" stopIfTrue="1">
      <formula>$D$1&gt;L4</formula>
    </cfRule>
  </conditionalFormatting>
  <conditionalFormatting sqref="L5">
    <cfRule type="cellIs" dxfId="36806" priority="15" stopIfTrue="1" operator="equal">
      <formula>5</formula>
    </cfRule>
    <cfRule type="cellIs" dxfId="36805" priority="16" stopIfTrue="1" operator="equal">
      <formula>4</formula>
    </cfRule>
    <cfRule type="cellIs" dxfId="36804" priority="17" stopIfTrue="1" operator="equal">
      <formula>3</formula>
    </cfRule>
  </conditionalFormatting>
  <conditionalFormatting sqref="L4">
    <cfRule type="expression" dxfId="36803" priority="13" stopIfTrue="1">
      <formula>$D$1&lt;L4</formula>
    </cfRule>
    <cfRule type="expression" dxfId="36802" priority="14" stopIfTrue="1">
      <formula>$D$1&gt;L4</formula>
    </cfRule>
  </conditionalFormatting>
  <conditionalFormatting sqref="L4">
    <cfRule type="expression" dxfId="36801" priority="11" stopIfTrue="1">
      <formula>$D$1&lt;L4</formula>
    </cfRule>
    <cfRule type="expression" dxfId="36800" priority="12" stopIfTrue="1">
      <formula>$D$1&gt;L4</formula>
    </cfRule>
  </conditionalFormatting>
  <conditionalFormatting sqref="L5">
    <cfRule type="cellIs" dxfId="36799" priority="8" stopIfTrue="1" operator="equal">
      <formula>5</formula>
    </cfRule>
    <cfRule type="cellIs" dxfId="36798" priority="9" stopIfTrue="1" operator="equal">
      <formula>4</formula>
    </cfRule>
    <cfRule type="cellIs" dxfId="36797" priority="10" stopIfTrue="1" operator="equal">
      <formula>3</formula>
    </cfRule>
  </conditionalFormatting>
  <conditionalFormatting sqref="L4">
    <cfRule type="expression" dxfId="36796" priority="6" stopIfTrue="1">
      <formula>$D$1&lt;L4</formula>
    </cfRule>
    <cfRule type="expression" dxfId="36795" priority="7" stopIfTrue="1">
      <formula>$D$1&gt;L4</formula>
    </cfRule>
  </conditionalFormatting>
  <conditionalFormatting sqref="L5">
    <cfRule type="cellIs" dxfId="36794" priority="3" stopIfTrue="1" operator="equal">
      <formula>5</formula>
    </cfRule>
    <cfRule type="cellIs" dxfId="36793" priority="4" stopIfTrue="1" operator="equal">
      <formula>4</formula>
    </cfRule>
    <cfRule type="cellIs" dxfId="36792" priority="5" stopIfTrue="1" operator="equal">
      <formula>3</formula>
    </cfRule>
  </conditionalFormatting>
  <conditionalFormatting sqref="L4">
    <cfRule type="expression" dxfId="36791" priority="1" stopIfTrue="1">
      <formula>$D$1&lt;L4</formula>
    </cfRule>
    <cfRule type="expression" dxfId="36790" priority="2" stopIfTrue="1">
      <formula>$D$1&gt;L4</formula>
    </cfRule>
  </conditionalFormatting>
  <pageMargins left="0.7" right="0.7" top="0.75" bottom="0.75" header="0.3" footer="0.3"/>
  <pageSetup paperSize="9" scale="71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D14" sqref="D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5703125" style="13" customWidth="1"/>
    <col min="4" max="4" width="38.85546875" style="13" bestFit="1" customWidth="1"/>
    <col min="5" max="5" width="6.85546875" style="13" hidden="1" customWidth="1"/>
    <col min="6" max="11" width="7.7109375" customWidth="1"/>
    <col min="12" max="12" width="7.140625" customWidth="1"/>
    <col min="13" max="13" width="6.28515625" hidden="1" customWidth="1"/>
    <col min="14" max="14" width="5.85546875" hidden="1" customWidth="1"/>
    <col min="15" max="15" width="6.28515625" hidden="1" customWidth="1"/>
    <col min="16" max="16" width="6.42578125" hidden="1" customWidth="1"/>
    <col min="17" max="17" width="6.28515625" hidden="1" customWidth="1"/>
    <col min="18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8" width="3.7109375" hidden="1" customWidth="1"/>
    <col min="29" max="29" width="5.2851562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0" width="8" style="30" hidden="1" customWidth="1"/>
    <col min="91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1"/>
      <c r="Z1" s="311"/>
      <c r="AA1" s="311"/>
      <c r="AB1" s="311"/>
      <c r="AC1" s="311"/>
      <c r="AD1" s="31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718" t="s">
        <v>46</v>
      </c>
      <c r="H2" s="719"/>
      <c r="I2" s="720"/>
      <c r="J2" s="718" t="s">
        <v>43</v>
      </c>
      <c r="K2" s="719"/>
      <c r="L2" s="720"/>
      <c r="M2" s="307"/>
      <c r="N2" s="307"/>
      <c r="O2" s="305"/>
      <c r="P2" s="307"/>
      <c r="Q2" s="211"/>
      <c r="R2" s="211"/>
      <c r="S2" s="211"/>
      <c r="T2" s="304"/>
      <c r="U2" s="195"/>
      <c r="V2" s="7"/>
      <c r="W2" s="8"/>
      <c r="X2" s="8"/>
      <c r="Y2" s="311"/>
      <c r="Z2" s="311"/>
      <c r="AA2" s="311"/>
      <c r="AB2" s="311"/>
      <c r="AC2" s="311"/>
      <c r="AD2" s="31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2732</v>
      </c>
      <c r="B3" s="723"/>
      <c r="C3" s="723"/>
      <c r="D3" s="196" t="s">
        <v>0</v>
      </c>
      <c r="E3" s="197"/>
      <c r="F3" s="198">
        <v>43083</v>
      </c>
      <c r="G3" s="198">
        <v>43088</v>
      </c>
      <c r="H3" s="198">
        <v>43089</v>
      </c>
      <c r="I3" s="281">
        <v>43087</v>
      </c>
      <c r="J3" s="198">
        <v>42965</v>
      </c>
      <c r="K3" s="198">
        <v>43095</v>
      </c>
      <c r="L3" s="198">
        <v>43082</v>
      </c>
      <c r="M3" s="198"/>
      <c r="N3" s="198"/>
      <c r="O3" s="198"/>
      <c r="P3" s="198"/>
      <c r="Q3" s="198"/>
      <c r="R3" s="198"/>
      <c r="S3" s="325"/>
      <c r="T3" s="357"/>
      <c r="U3" s="200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31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1.5" customHeight="1" x14ac:dyDescent="0.2">
      <c r="A4" s="723"/>
      <c r="B4" s="723"/>
      <c r="C4" s="723"/>
      <c r="D4" s="205" t="s">
        <v>1</v>
      </c>
      <c r="E4" s="197"/>
      <c r="F4" s="206" t="s">
        <v>450</v>
      </c>
      <c r="G4" s="206" t="s">
        <v>451</v>
      </c>
      <c r="H4" s="206" t="s">
        <v>454</v>
      </c>
      <c r="I4" s="206" t="s">
        <v>452</v>
      </c>
      <c r="J4" s="206"/>
      <c r="K4" s="206" t="s">
        <v>453</v>
      </c>
      <c r="L4" s="206" t="s">
        <v>452</v>
      </c>
      <c r="M4" s="206"/>
      <c r="N4" s="206"/>
      <c r="O4" s="206"/>
      <c r="P4" s="206"/>
      <c r="Q4" s="206"/>
      <c r="R4" s="354"/>
      <c r="S4" s="206"/>
      <c r="T4" s="243"/>
      <c r="U4" s="207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9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11"/>
      <c r="BO4" s="11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455</v>
      </c>
      <c r="G5" s="246" t="s">
        <v>456</v>
      </c>
      <c r="H5" s="246" t="s">
        <v>508</v>
      </c>
      <c r="I5" s="279" t="s">
        <v>457</v>
      </c>
      <c r="J5" s="247" t="s">
        <v>449</v>
      </c>
      <c r="K5" s="247" t="s">
        <v>458</v>
      </c>
      <c r="L5" s="279" t="s">
        <v>457</v>
      </c>
      <c r="M5" s="279"/>
      <c r="N5" s="262"/>
      <c r="O5" s="247"/>
      <c r="P5" s="247"/>
      <c r="Q5" s="295"/>
      <c r="R5" s="355"/>
      <c r="S5" s="246"/>
      <c r="T5" s="262"/>
      <c r="U5" s="160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9.5" customHeight="1" x14ac:dyDescent="0.2">
      <c r="A6" s="267">
        <v>1</v>
      </c>
      <c r="B6" s="230" t="s">
        <v>28</v>
      </c>
      <c r="C6" s="379" t="s">
        <v>34</v>
      </c>
      <c r="D6" s="453" t="s">
        <v>534</v>
      </c>
      <c r="E6" s="223">
        <v>2732</v>
      </c>
      <c r="F6" s="91" t="s">
        <v>1146</v>
      </c>
      <c r="G6" s="91" t="s">
        <v>1126</v>
      </c>
      <c r="H6" s="91" t="s">
        <v>1340</v>
      </c>
      <c r="I6" s="91" t="s">
        <v>1127</v>
      </c>
      <c r="J6" s="91" t="s">
        <v>1126</v>
      </c>
      <c r="K6" s="91">
        <v>3</v>
      </c>
      <c r="L6" s="91" t="s">
        <v>1141</v>
      </c>
      <c r="M6" s="91"/>
      <c r="N6" s="91"/>
      <c r="O6" s="91"/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1</v>
      </c>
      <c r="AA6" s="248">
        <f t="shared" ref="AA6:AA34" si="5">COUNTIF(AG6:AV6,AA$5)</f>
        <v>0</v>
      </c>
      <c r="AB6" s="248">
        <f t="shared" ref="AB6:AB34" si="6">COUNTIF(AG6:AV6,AB$5)</f>
        <v>0</v>
      </c>
      <c r="AC6" s="248">
        <f t="shared" ref="AC6:AC38" si="7">SUM(X6:AB6)</f>
        <v>1</v>
      </c>
      <c r="AD6" s="249">
        <f>IF(ISERROR(((X6+Y6)*2+Z6*3+AA6*4+AB6*5)/SUM(X6,Y6:AB6)),"",((X6+Y6)*2+Z6*3+AA6*4+AB6*5)/SUM(X6,Y6:AB6))</f>
        <v>3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а</v>
      </c>
      <c r="AH6" s="252" t="str">
        <f t="shared" si="9"/>
        <v>а</v>
      </c>
      <c r="AI6" s="252" t="str">
        <f t="shared" si="9"/>
        <v>а</v>
      </c>
      <c r="AJ6" s="252" t="str">
        <f t="shared" si="9"/>
        <v>а</v>
      </c>
      <c r="AK6" s="252" t="str">
        <f t="shared" si="9"/>
        <v>а</v>
      </c>
      <c r="AL6" s="252">
        <f t="shared" si="9"/>
        <v>3</v>
      </c>
      <c r="AM6" s="252" t="str">
        <f t="shared" si="9"/>
        <v>з</v>
      </c>
      <c r="AN6" s="252" t="str">
        <f t="shared" si="9"/>
        <v/>
      </c>
      <c r="AO6" s="252" t="str">
        <f t="shared" si="9"/>
        <v/>
      </c>
      <c r="AP6" s="252" t="str">
        <f t="shared" si="9"/>
        <v/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9.5" customHeight="1" x14ac:dyDescent="0.2">
      <c r="A7" s="267">
        <v>2</v>
      </c>
      <c r="B7" s="230" t="s">
        <v>28</v>
      </c>
      <c r="C7" s="379" t="s">
        <v>34</v>
      </c>
      <c r="D7" s="453" t="s">
        <v>535</v>
      </c>
      <c r="E7" s="223">
        <v>2732</v>
      </c>
      <c r="F7" s="91" t="s">
        <v>1141</v>
      </c>
      <c r="G7" s="91">
        <v>4</v>
      </c>
      <c r="H7" s="91">
        <v>3</v>
      </c>
      <c r="I7" s="91">
        <v>3</v>
      </c>
      <c r="J7" s="91">
        <v>4</v>
      </c>
      <c r="K7" s="91">
        <v>3</v>
      </c>
      <c r="L7" s="91" t="s">
        <v>1141</v>
      </c>
      <c r="M7" s="91"/>
      <c r="N7" s="91"/>
      <c r="O7" s="91"/>
      <c r="P7" s="91"/>
      <c r="Q7" s="91"/>
      <c r="R7" s="91"/>
      <c r="S7" s="91"/>
      <c r="T7" s="91"/>
      <c r="U7" s="23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3</v>
      </c>
      <c r="AA7" s="248">
        <f t="shared" si="5"/>
        <v>2</v>
      </c>
      <c r="AB7" s="248">
        <f t="shared" si="6"/>
        <v>0</v>
      </c>
      <c r="AC7" s="248">
        <f t="shared" si="7"/>
        <v>5</v>
      </c>
      <c r="AD7" s="249">
        <f t="shared" ref="AD7:AD37" si="11">IF(ISERROR(((X7+Y7)*2+Z7*3+AA7*4+AB7*5)/SUM(X7,Y7:AB7)),"",((X7+Y7)*2+Z7*3+AA7*4+AB7*5)/SUM(X7,Y7:AB7))</f>
        <v>3.4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4</v>
      </c>
      <c r="AI7" s="252">
        <f t="shared" si="9"/>
        <v>3</v>
      </c>
      <c r="AJ7" s="252">
        <f t="shared" si="9"/>
        <v>3</v>
      </c>
      <c r="AK7" s="252">
        <f t="shared" si="9"/>
        <v>4</v>
      </c>
      <c r="AL7" s="252">
        <f t="shared" si="9"/>
        <v>3</v>
      </c>
      <c r="AM7" s="252" t="str">
        <f t="shared" si="9"/>
        <v>з</v>
      </c>
      <c r="AN7" s="252" t="str">
        <f t="shared" si="9"/>
        <v/>
      </c>
      <c r="AO7" s="252" t="str">
        <f t="shared" si="9"/>
        <v/>
      </c>
      <c r="AP7" s="252" t="str">
        <f t="shared" si="9"/>
        <v/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2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9.5" customHeight="1" x14ac:dyDescent="0.2">
      <c r="A8" s="267">
        <v>3</v>
      </c>
      <c r="B8" s="230" t="s">
        <v>28</v>
      </c>
      <c r="C8" s="379" t="s">
        <v>34</v>
      </c>
      <c r="D8" s="453" t="s">
        <v>1142</v>
      </c>
      <c r="E8" s="223">
        <v>2732</v>
      </c>
      <c r="F8" s="91" t="s">
        <v>1141</v>
      </c>
      <c r="G8" s="91">
        <v>5</v>
      </c>
      <c r="H8" s="91">
        <v>3</v>
      </c>
      <c r="I8" s="91">
        <v>3</v>
      </c>
      <c r="J8" s="91">
        <v>5</v>
      </c>
      <c r="K8" s="91">
        <v>4</v>
      </c>
      <c r="L8" s="91" t="s">
        <v>1141</v>
      </c>
      <c r="M8" s="91"/>
      <c r="N8" s="91"/>
      <c r="O8" s="91"/>
      <c r="P8" s="91"/>
      <c r="Q8" s="91"/>
      <c r="R8" s="91"/>
      <c r="S8" s="91"/>
      <c r="T8" s="91"/>
      <c r="U8" s="23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2</v>
      </c>
      <c r="AA8" s="248">
        <f t="shared" si="5"/>
        <v>1</v>
      </c>
      <c r="AB8" s="248">
        <f t="shared" si="6"/>
        <v>2</v>
      </c>
      <c r="AC8" s="248">
        <f t="shared" si="7"/>
        <v>5</v>
      </c>
      <c r="AD8" s="249">
        <f t="shared" si="11"/>
        <v>4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5</v>
      </c>
      <c r="AI8" s="252">
        <f t="shared" si="9"/>
        <v>3</v>
      </c>
      <c r="AJ8" s="252">
        <f t="shared" si="9"/>
        <v>3</v>
      </c>
      <c r="AK8" s="252">
        <f t="shared" si="9"/>
        <v>5</v>
      </c>
      <c r="AL8" s="252">
        <f t="shared" si="9"/>
        <v>4</v>
      </c>
      <c r="AM8" s="252" t="str">
        <f t="shared" si="9"/>
        <v>з</v>
      </c>
      <c r="AN8" s="252" t="str">
        <f t="shared" si="9"/>
        <v/>
      </c>
      <c r="AO8" s="252" t="str">
        <f t="shared" si="9"/>
        <v/>
      </c>
      <c r="AP8" s="252" t="str">
        <f t="shared" si="9"/>
        <v/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2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9.5" customHeight="1" x14ac:dyDescent="0.2">
      <c r="A9" s="267">
        <v>4</v>
      </c>
      <c r="B9" s="230" t="s">
        <v>28</v>
      </c>
      <c r="C9" s="379" t="s">
        <v>34</v>
      </c>
      <c r="D9" s="453" t="s">
        <v>561</v>
      </c>
      <c r="E9" s="223">
        <v>2732</v>
      </c>
      <c r="F9" s="91" t="s">
        <v>1141</v>
      </c>
      <c r="G9" s="91">
        <v>5</v>
      </c>
      <c r="H9" s="91">
        <v>4</v>
      </c>
      <c r="I9" s="91">
        <v>3</v>
      </c>
      <c r="J9" s="91">
        <v>4</v>
      </c>
      <c r="K9" s="91">
        <v>4</v>
      </c>
      <c r="L9" s="91" t="s">
        <v>1141</v>
      </c>
      <c r="M9" s="91"/>
      <c r="N9" s="91"/>
      <c r="O9" s="91"/>
      <c r="P9" s="91"/>
      <c r="Q9" s="91"/>
      <c r="R9" s="91"/>
      <c r="S9" s="91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1</v>
      </c>
      <c r="AA9" s="248">
        <f t="shared" si="5"/>
        <v>3</v>
      </c>
      <c r="AB9" s="248">
        <f t="shared" si="6"/>
        <v>1</v>
      </c>
      <c r="AC9" s="248">
        <f t="shared" si="7"/>
        <v>5</v>
      </c>
      <c r="AD9" s="249">
        <f t="shared" si="11"/>
        <v>4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5</v>
      </c>
      <c r="AI9" s="252">
        <f t="shared" si="9"/>
        <v>4</v>
      </c>
      <c r="AJ9" s="252">
        <f t="shared" si="9"/>
        <v>3</v>
      </c>
      <c r="AK9" s="252">
        <f t="shared" si="9"/>
        <v>4</v>
      </c>
      <c r="AL9" s="252">
        <f t="shared" si="9"/>
        <v>4</v>
      </c>
      <c r="AM9" s="252" t="str">
        <f t="shared" si="9"/>
        <v>з</v>
      </c>
      <c r="AN9" s="252" t="str">
        <f t="shared" si="9"/>
        <v/>
      </c>
      <c r="AO9" s="252" t="str">
        <f t="shared" si="9"/>
        <v/>
      </c>
      <c r="AP9" s="252" t="str">
        <f t="shared" si="9"/>
        <v/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2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9.5" customHeight="1" x14ac:dyDescent="0.2">
      <c r="A10" s="267">
        <v>5</v>
      </c>
      <c r="B10" s="230" t="s">
        <v>28</v>
      </c>
      <c r="C10" s="379" t="s">
        <v>34</v>
      </c>
      <c r="D10" s="453" t="s">
        <v>536</v>
      </c>
      <c r="E10" s="223">
        <v>2732</v>
      </c>
      <c r="F10" s="91" t="s">
        <v>1141</v>
      </c>
      <c r="G10" s="91">
        <v>4</v>
      </c>
      <c r="H10" s="91" t="s">
        <v>1321</v>
      </c>
      <c r="I10" s="91">
        <v>3</v>
      </c>
      <c r="J10" s="91">
        <v>4</v>
      </c>
      <c r="K10" s="91">
        <v>4</v>
      </c>
      <c r="L10" s="91" t="s">
        <v>1141</v>
      </c>
      <c r="M10" s="91"/>
      <c r="N10" s="91"/>
      <c r="O10" s="91"/>
      <c r="P10" s="91"/>
      <c r="Q10" s="91"/>
      <c r="R10" s="91"/>
      <c r="S10" s="91"/>
      <c r="T10" s="91"/>
      <c r="U10" s="23"/>
      <c r="V10" s="35">
        <f t="shared" si="0"/>
        <v>2</v>
      </c>
      <c r="W10" s="248">
        <f t="shared" si="1"/>
        <v>0</v>
      </c>
      <c r="X10" s="248">
        <f t="shared" si="2"/>
        <v>0</v>
      </c>
      <c r="Y10" s="248">
        <f t="shared" si="3"/>
        <v>1</v>
      </c>
      <c r="Z10" s="248">
        <f t="shared" si="4"/>
        <v>1</v>
      </c>
      <c r="AA10" s="248">
        <f t="shared" si="5"/>
        <v>3</v>
      </c>
      <c r="AB10" s="248">
        <f t="shared" si="6"/>
        <v>0</v>
      </c>
      <c r="AC10" s="248">
        <f t="shared" si="7"/>
        <v>5</v>
      </c>
      <c r="AD10" s="249">
        <f t="shared" si="11"/>
        <v>3.4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4</v>
      </c>
      <c r="AI10" s="252">
        <f t="shared" si="9"/>
        <v>2</v>
      </c>
      <c r="AJ10" s="252">
        <f t="shared" si="9"/>
        <v>3</v>
      </c>
      <c r="AK10" s="252">
        <f t="shared" si="9"/>
        <v>4</v>
      </c>
      <c r="AL10" s="252">
        <f t="shared" si="9"/>
        <v>4</v>
      </c>
      <c r="AM10" s="252" t="str">
        <f t="shared" si="9"/>
        <v>з</v>
      </c>
      <c r="AN10" s="252" t="str">
        <f t="shared" si="9"/>
        <v/>
      </c>
      <c r="AO10" s="252" t="str">
        <f t="shared" si="9"/>
        <v/>
      </c>
      <c r="AP10" s="252" t="str">
        <f t="shared" si="9"/>
        <v/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2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9.5" customHeight="1" x14ac:dyDescent="0.2">
      <c r="A11" s="267">
        <v>6</v>
      </c>
      <c r="B11" s="230" t="s">
        <v>28</v>
      </c>
      <c r="C11" s="379" t="s">
        <v>34</v>
      </c>
      <c r="D11" s="453" t="s">
        <v>537</v>
      </c>
      <c r="E11" s="223">
        <v>2732</v>
      </c>
      <c r="F11" s="91" t="s">
        <v>1141</v>
      </c>
      <c r="G11" s="91">
        <v>3</v>
      </c>
      <c r="H11" s="91" t="s">
        <v>1321</v>
      </c>
      <c r="I11" s="91">
        <v>3</v>
      </c>
      <c r="J11" s="91">
        <v>4</v>
      </c>
      <c r="K11" s="91">
        <v>3</v>
      </c>
      <c r="L11" s="91" t="s">
        <v>1141</v>
      </c>
      <c r="M11" s="91"/>
      <c r="N11" s="91"/>
      <c r="O11" s="91"/>
      <c r="P11" s="91"/>
      <c r="Q11" s="91"/>
      <c r="R11" s="91"/>
      <c r="S11" s="91"/>
      <c r="T11" s="91"/>
      <c r="U11" s="91"/>
      <c r="V11" s="35">
        <f t="shared" si="0"/>
        <v>2</v>
      </c>
      <c r="W11" s="258">
        <f t="shared" si="1"/>
        <v>0</v>
      </c>
      <c r="X11" s="258">
        <f t="shared" si="2"/>
        <v>0</v>
      </c>
      <c r="Y11" s="258">
        <f t="shared" si="3"/>
        <v>1</v>
      </c>
      <c r="Z11" s="258">
        <f t="shared" si="4"/>
        <v>3</v>
      </c>
      <c r="AA11" s="258">
        <f t="shared" si="5"/>
        <v>1</v>
      </c>
      <c r="AB11" s="258">
        <f t="shared" si="6"/>
        <v>0</v>
      </c>
      <c r="AC11" s="248">
        <f t="shared" si="7"/>
        <v>5</v>
      </c>
      <c r="AD11" s="249">
        <f t="shared" si="11"/>
        <v>3</v>
      </c>
      <c r="AE11" s="259">
        <f t="shared" si="8"/>
        <v>0</v>
      </c>
      <c r="AG11" s="252" t="str">
        <f t="shared" si="9"/>
        <v>з</v>
      </c>
      <c r="AH11" s="252">
        <f t="shared" si="9"/>
        <v>3</v>
      </c>
      <c r="AI11" s="252">
        <f t="shared" si="9"/>
        <v>2</v>
      </c>
      <c r="AJ11" s="252">
        <f t="shared" si="9"/>
        <v>3</v>
      </c>
      <c r="AK11" s="252">
        <f t="shared" si="9"/>
        <v>4</v>
      </c>
      <c r="AL11" s="252">
        <f t="shared" si="9"/>
        <v>3</v>
      </c>
      <c r="AM11" s="252" t="str">
        <f t="shared" si="9"/>
        <v>з</v>
      </c>
      <c r="AN11" s="252" t="str">
        <f t="shared" si="9"/>
        <v/>
      </c>
      <c r="AO11" s="252" t="str">
        <f t="shared" si="9"/>
        <v/>
      </c>
      <c r="AP11" s="252" t="str">
        <f t="shared" si="9"/>
        <v/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9.5" customHeight="1" x14ac:dyDescent="0.2">
      <c r="A12" s="267">
        <v>7</v>
      </c>
      <c r="B12" s="230" t="s">
        <v>28</v>
      </c>
      <c r="C12" s="379" t="s">
        <v>34</v>
      </c>
      <c r="D12" s="453" t="s">
        <v>538</v>
      </c>
      <c r="E12" s="223">
        <v>2732</v>
      </c>
      <c r="F12" s="667" t="s">
        <v>1146</v>
      </c>
      <c r="G12" s="91">
        <v>5</v>
      </c>
      <c r="H12" s="91">
        <v>4</v>
      </c>
      <c r="I12" s="91">
        <v>4</v>
      </c>
      <c r="J12" s="91">
        <v>5</v>
      </c>
      <c r="K12" s="91">
        <v>4</v>
      </c>
      <c r="L12" s="91" t="s">
        <v>1141</v>
      </c>
      <c r="M12" s="91"/>
      <c r="N12" s="91"/>
      <c r="O12" s="91"/>
      <c r="P12" s="91"/>
      <c r="Q12" s="91"/>
      <c r="R12" s="91"/>
      <c r="S12" s="91"/>
      <c r="T12" s="91"/>
      <c r="U12" s="23"/>
      <c r="V12" s="35">
        <f t="shared" si="0"/>
        <v>4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0</v>
      </c>
      <c r="AA12" s="248">
        <f t="shared" si="5"/>
        <v>3</v>
      </c>
      <c r="AB12" s="248">
        <f t="shared" si="6"/>
        <v>2</v>
      </c>
      <c r="AC12" s="248">
        <f t="shared" si="7"/>
        <v>5</v>
      </c>
      <c r="AD12" s="249">
        <f t="shared" si="11"/>
        <v>4.4000000000000004</v>
      </c>
      <c r="AE12" s="250">
        <f t="shared" si="8"/>
        <v>0</v>
      </c>
      <c r="AF12" s="251"/>
      <c r="AG12" s="252" t="str">
        <f t="shared" si="9"/>
        <v>а</v>
      </c>
      <c r="AH12" s="252">
        <f t="shared" si="9"/>
        <v>5</v>
      </c>
      <c r="AI12" s="252">
        <f t="shared" si="9"/>
        <v>4</v>
      </c>
      <c r="AJ12" s="252">
        <f t="shared" si="9"/>
        <v>4</v>
      </c>
      <c r="AK12" s="252">
        <f t="shared" si="9"/>
        <v>5</v>
      </c>
      <c r="AL12" s="252">
        <f t="shared" si="9"/>
        <v>4</v>
      </c>
      <c r="AM12" s="252" t="str">
        <f t="shared" si="9"/>
        <v>з</v>
      </c>
      <c r="AN12" s="252" t="str">
        <f t="shared" si="9"/>
        <v/>
      </c>
      <c r="AO12" s="252" t="str">
        <f t="shared" si="9"/>
        <v/>
      </c>
      <c r="AP12" s="252" t="str">
        <f t="shared" si="9"/>
        <v/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9.5" customHeight="1" x14ac:dyDescent="0.2">
      <c r="A13" s="267">
        <v>8</v>
      </c>
      <c r="B13" s="230" t="s">
        <v>28</v>
      </c>
      <c r="C13" s="379" t="s">
        <v>34</v>
      </c>
      <c r="D13" s="453" t="s">
        <v>539</v>
      </c>
      <c r="E13" s="223">
        <v>2732</v>
      </c>
      <c r="F13" s="91" t="s">
        <v>1141</v>
      </c>
      <c r="G13" s="91">
        <v>5</v>
      </c>
      <c r="H13" s="91" t="s">
        <v>1321</v>
      </c>
      <c r="I13" s="91">
        <v>3</v>
      </c>
      <c r="J13" s="91">
        <v>3</v>
      </c>
      <c r="K13" s="91">
        <v>4</v>
      </c>
      <c r="L13" s="91" t="s">
        <v>1141</v>
      </c>
      <c r="M13" s="91"/>
      <c r="N13" s="91"/>
      <c r="O13" s="91"/>
      <c r="P13" s="91"/>
      <c r="Q13" s="91"/>
      <c r="R13" s="91"/>
      <c r="S13" s="91"/>
      <c r="T13" s="91"/>
      <c r="U13" s="23"/>
      <c r="V13" s="35">
        <f t="shared" si="0"/>
        <v>2</v>
      </c>
      <c r="W13" s="248">
        <f t="shared" si="1"/>
        <v>0</v>
      </c>
      <c r="X13" s="248">
        <f t="shared" si="2"/>
        <v>0</v>
      </c>
      <c r="Y13" s="248">
        <f t="shared" si="3"/>
        <v>1</v>
      </c>
      <c r="Z13" s="248">
        <f t="shared" si="4"/>
        <v>2</v>
      </c>
      <c r="AA13" s="248">
        <f t="shared" si="5"/>
        <v>1</v>
      </c>
      <c r="AB13" s="248">
        <f t="shared" si="6"/>
        <v>1</v>
      </c>
      <c r="AC13" s="248">
        <f t="shared" si="7"/>
        <v>5</v>
      </c>
      <c r="AD13" s="249">
        <f t="shared" si="11"/>
        <v>3.4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5</v>
      </c>
      <c r="AI13" s="252">
        <f t="shared" si="9"/>
        <v>2</v>
      </c>
      <c r="AJ13" s="252">
        <f t="shared" si="9"/>
        <v>3</v>
      </c>
      <c r="AK13" s="252">
        <f t="shared" si="9"/>
        <v>3</v>
      </c>
      <c r="AL13" s="252">
        <f t="shared" si="9"/>
        <v>4</v>
      </c>
      <c r="AM13" s="252" t="str">
        <f t="shared" si="9"/>
        <v>з</v>
      </c>
      <c r="AN13" s="252" t="str">
        <f t="shared" si="9"/>
        <v/>
      </c>
      <c r="AO13" s="252" t="str">
        <f t="shared" si="9"/>
        <v/>
      </c>
      <c r="AP13" s="252" t="str">
        <f t="shared" si="9"/>
        <v/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2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9.5" customHeight="1" x14ac:dyDescent="0.2">
      <c r="A14" s="267">
        <v>9</v>
      </c>
      <c r="B14" s="230"/>
      <c r="C14" s="379" t="s">
        <v>34</v>
      </c>
      <c r="D14" s="453" t="s">
        <v>540</v>
      </c>
      <c r="E14" s="223">
        <v>2732</v>
      </c>
      <c r="F14" s="91" t="s">
        <v>1141</v>
      </c>
      <c r="G14" s="91">
        <v>5</v>
      </c>
      <c r="H14" s="91">
        <v>4</v>
      </c>
      <c r="I14" s="91">
        <v>5</v>
      </c>
      <c r="J14" s="91">
        <v>4</v>
      </c>
      <c r="K14" s="91">
        <v>5</v>
      </c>
      <c r="L14" s="91" t="s">
        <v>1141</v>
      </c>
      <c r="M14" s="91"/>
      <c r="N14" s="91"/>
      <c r="O14" s="91"/>
      <c r="P14" s="91"/>
      <c r="Q14" s="91"/>
      <c r="R14" s="94"/>
      <c r="S14" s="91"/>
      <c r="T14" s="91"/>
      <c r="U14" s="23"/>
      <c r="V14" s="18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2</v>
      </c>
      <c r="AB14" s="92">
        <f t="shared" si="6"/>
        <v>3</v>
      </c>
      <c r="AC14" s="92">
        <f t="shared" si="7"/>
        <v>5</v>
      </c>
      <c r="AD14" s="210">
        <f t="shared" si="11"/>
        <v>4.5999999999999996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5</v>
      </c>
      <c r="AI14" s="252">
        <f t="shared" si="9"/>
        <v>4</v>
      </c>
      <c r="AJ14" s="252">
        <f t="shared" si="9"/>
        <v>5</v>
      </c>
      <c r="AK14" s="252">
        <f t="shared" si="9"/>
        <v>4</v>
      </c>
      <c r="AL14" s="252">
        <f t="shared" si="9"/>
        <v>5</v>
      </c>
      <c r="AM14" s="252" t="str">
        <f t="shared" si="9"/>
        <v>з</v>
      </c>
      <c r="AN14" s="252" t="str">
        <f t="shared" si="9"/>
        <v/>
      </c>
      <c r="AO14" s="252" t="str">
        <f t="shared" si="9"/>
        <v/>
      </c>
      <c r="AP14" s="252" t="str">
        <f t="shared" si="9"/>
        <v/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67">
        <v>10</v>
      </c>
      <c r="B15" s="230"/>
      <c r="C15" s="379" t="s">
        <v>47</v>
      </c>
      <c r="D15" s="453" t="s">
        <v>541</v>
      </c>
      <c r="E15" s="223">
        <v>2732</v>
      </c>
      <c r="F15" s="91" t="s">
        <v>1141</v>
      </c>
      <c r="G15" s="91">
        <v>3</v>
      </c>
      <c r="H15" s="91">
        <v>3</v>
      </c>
      <c r="I15" s="91" t="s">
        <v>1338</v>
      </c>
      <c r="J15" s="91">
        <v>3</v>
      </c>
      <c r="K15" s="91">
        <v>3</v>
      </c>
      <c r="L15" s="91" t="s">
        <v>1141</v>
      </c>
      <c r="M15" s="91"/>
      <c r="N15" s="91"/>
      <c r="O15" s="91"/>
      <c r="P15" s="91"/>
      <c r="Q15" s="91"/>
      <c r="R15" s="94"/>
      <c r="S15" s="91"/>
      <c r="T15" s="91"/>
      <c r="U15" s="23"/>
      <c r="V15" s="18">
        <f t="shared" si="0"/>
        <v>2</v>
      </c>
      <c r="W15" s="92">
        <f t="shared" si="1"/>
        <v>0</v>
      </c>
      <c r="X15" s="92">
        <f t="shared" si="2"/>
        <v>0</v>
      </c>
      <c r="Y15" s="92">
        <f t="shared" si="3"/>
        <v>1</v>
      </c>
      <c r="Z15" s="92">
        <f t="shared" si="4"/>
        <v>4</v>
      </c>
      <c r="AA15" s="92">
        <f t="shared" si="5"/>
        <v>0</v>
      </c>
      <c r="AB15" s="92">
        <f t="shared" si="6"/>
        <v>0</v>
      </c>
      <c r="AC15" s="92">
        <f t="shared" si="7"/>
        <v>5</v>
      </c>
      <c r="AD15" s="210">
        <f t="shared" si="11"/>
        <v>2.8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3</v>
      </c>
      <c r="AI15" s="252">
        <f t="shared" si="9"/>
        <v>3</v>
      </c>
      <c r="AJ15" s="252">
        <f t="shared" si="9"/>
        <v>2</v>
      </c>
      <c r="AK15" s="252">
        <f t="shared" si="9"/>
        <v>3</v>
      </c>
      <c r="AL15" s="252">
        <f t="shared" si="9"/>
        <v>3</v>
      </c>
      <c r="AM15" s="252" t="str">
        <f t="shared" si="9"/>
        <v>з</v>
      </c>
      <c r="AN15" s="252" t="str">
        <f t="shared" si="9"/>
        <v/>
      </c>
      <c r="AO15" s="252" t="str">
        <f t="shared" si="9"/>
        <v/>
      </c>
      <c r="AP15" s="252" t="str">
        <f t="shared" si="9"/>
        <v/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67">
        <v>11</v>
      </c>
      <c r="B16" s="230"/>
      <c r="C16" s="379" t="s">
        <v>34</v>
      </c>
      <c r="D16" s="453" t="s">
        <v>542</v>
      </c>
      <c r="E16" s="223">
        <v>2732</v>
      </c>
      <c r="F16" s="667" t="s">
        <v>1146</v>
      </c>
      <c r="G16" s="91">
        <v>3</v>
      </c>
      <c r="H16" s="91">
        <v>4</v>
      </c>
      <c r="I16" s="91">
        <v>3</v>
      </c>
      <c r="J16" s="91">
        <v>4</v>
      </c>
      <c r="K16" s="91">
        <v>4</v>
      </c>
      <c r="L16" s="91" t="s">
        <v>1141</v>
      </c>
      <c r="M16" s="91"/>
      <c r="N16" s="91"/>
      <c r="O16" s="91"/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3</v>
      </c>
      <c r="AB16" s="92">
        <f t="shared" si="6"/>
        <v>0</v>
      </c>
      <c r="AC16" s="92">
        <f t="shared" si="7"/>
        <v>5</v>
      </c>
      <c r="AD16" s="210">
        <f t="shared" si="11"/>
        <v>3.6</v>
      </c>
      <c r="AE16" s="16">
        <f t="shared" si="8"/>
        <v>0</v>
      </c>
      <c r="AF16" s="9"/>
      <c r="AG16" s="252" t="str">
        <f t="shared" si="9"/>
        <v>а</v>
      </c>
      <c r="AH16" s="252">
        <f t="shared" si="9"/>
        <v>3</v>
      </c>
      <c r="AI16" s="252">
        <f t="shared" si="9"/>
        <v>4</v>
      </c>
      <c r="AJ16" s="252">
        <f t="shared" si="9"/>
        <v>3</v>
      </c>
      <c r="AK16" s="252">
        <f t="shared" si="9"/>
        <v>4</v>
      </c>
      <c r="AL16" s="252">
        <f t="shared" si="9"/>
        <v>4</v>
      </c>
      <c r="AM16" s="252" t="str">
        <f t="shared" si="9"/>
        <v>з</v>
      </c>
      <c r="AN16" s="252" t="str">
        <f t="shared" si="9"/>
        <v/>
      </c>
      <c r="AO16" s="252" t="str">
        <f t="shared" si="9"/>
        <v/>
      </c>
      <c r="AP16" s="252" t="str">
        <f t="shared" si="9"/>
        <v/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67">
        <v>12</v>
      </c>
      <c r="B17" s="374"/>
      <c r="C17" s="379" t="s">
        <v>34</v>
      </c>
      <c r="D17" s="453" t="s">
        <v>543</v>
      </c>
      <c r="E17" s="223">
        <v>2732</v>
      </c>
      <c r="F17" s="91" t="s">
        <v>1141</v>
      </c>
      <c r="G17" s="91" t="s">
        <v>1338</v>
      </c>
      <c r="H17" s="91">
        <v>3</v>
      </c>
      <c r="I17" s="91">
        <v>3</v>
      </c>
      <c r="J17" s="91">
        <v>3</v>
      </c>
      <c r="K17" s="91">
        <v>3</v>
      </c>
      <c r="L17" s="91" t="s">
        <v>1141</v>
      </c>
      <c r="M17" s="91"/>
      <c r="N17" s="91"/>
      <c r="O17" s="91"/>
      <c r="P17" s="91"/>
      <c r="Q17" s="91"/>
      <c r="R17" s="94"/>
      <c r="S17" s="91"/>
      <c r="T17" s="91"/>
      <c r="U17" s="23"/>
      <c r="V17" s="18">
        <f t="shared" si="0"/>
        <v>2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1</v>
      </c>
      <c r="Z17" s="92">
        <f t="shared" si="4"/>
        <v>4</v>
      </c>
      <c r="AA17" s="92">
        <f t="shared" si="5"/>
        <v>0</v>
      </c>
      <c r="AB17" s="92">
        <f t="shared" si="6"/>
        <v>0</v>
      </c>
      <c r="AC17" s="92">
        <f t="shared" si="7"/>
        <v>5</v>
      </c>
      <c r="AD17" s="210">
        <f t="shared" si="11"/>
        <v>2.8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2</v>
      </c>
      <c r="AI17" s="252">
        <f t="shared" si="9"/>
        <v>3</v>
      </c>
      <c r="AJ17" s="252">
        <f t="shared" si="9"/>
        <v>3</v>
      </c>
      <c r="AK17" s="252">
        <f t="shared" si="9"/>
        <v>3</v>
      </c>
      <c r="AL17" s="252">
        <f t="shared" si="9"/>
        <v>3</v>
      </c>
      <c r="AM17" s="252" t="str">
        <f t="shared" si="9"/>
        <v>з</v>
      </c>
      <c r="AN17" s="252" t="str">
        <f t="shared" si="9"/>
        <v/>
      </c>
      <c r="AO17" s="252" t="str">
        <f t="shared" si="9"/>
        <v/>
      </c>
      <c r="AP17" s="252" t="str">
        <f t="shared" si="9"/>
        <v/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67">
        <v>13</v>
      </c>
      <c r="B18" s="375"/>
      <c r="C18" s="379" t="s">
        <v>34</v>
      </c>
      <c r="D18" s="453" t="s">
        <v>544</v>
      </c>
      <c r="E18" s="223">
        <v>2732</v>
      </c>
      <c r="F18" s="91" t="s">
        <v>1141</v>
      </c>
      <c r="G18" s="91">
        <v>5</v>
      </c>
      <c r="H18" s="91">
        <v>3</v>
      </c>
      <c r="I18" s="91" t="s">
        <v>1322</v>
      </c>
      <c r="J18" s="91">
        <v>3</v>
      </c>
      <c r="K18" s="91">
        <v>3</v>
      </c>
      <c r="L18" s="91" t="s">
        <v>1141</v>
      </c>
      <c r="M18" s="91"/>
      <c r="N18" s="91"/>
      <c r="O18" s="91"/>
      <c r="P18" s="91"/>
      <c r="Q18" s="91"/>
      <c r="R18" s="94"/>
      <c r="S18" s="91"/>
      <c r="T18" s="91"/>
      <c r="U18" s="23"/>
      <c r="V18" s="18">
        <f t="shared" si="0"/>
        <v>2</v>
      </c>
      <c r="W18" s="92">
        <f t="shared" si="1"/>
        <v>0</v>
      </c>
      <c r="X18" s="92">
        <f t="shared" si="12"/>
        <v>0</v>
      </c>
      <c r="Y18" s="92">
        <f t="shared" si="3"/>
        <v>1</v>
      </c>
      <c r="Z18" s="92">
        <f t="shared" si="4"/>
        <v>3</v>
      </c>
      <c r="AA18" s="92">
        <f t="shared" si="5"/>
        <v>0</v>
      </c>
      <c r="AB18" s="92">
        <f t="shared" si="6"/>
        <v>1</v>
      </c>
      <c r="AC18" s="92">
        <f t="shared" si="7"/>
        <v>5</v>
      </c>
      <c r="AD18" s="210">
        <f t="shared" si="11"/>
        <v>3.2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5</v>
      </c>
      <c r="AI18" s="252">
        <f t="shared" si="9"/>
        <v>3</v>
      </c>
      <c r="AJ18" s="252">
        <f t="shared" si="9"/>
        <v>2</v>
      </c>
      <c r="AK18" s="252">
        <f t="shared" si="9"/>
        <v>3</v>
      </c>
      <c r="AL18" s="252">
        <f t="shared" si="9"/>
        <v>3</v>
      </c>
      <c r="AM18" s="252" t="str">
        <f t="shared" si="9"/>
        <v>з</v>
      </c>
      <c r="AN18" s="252" t="str">
        <f t="shared" si="9"/>
        <v/>
      </c>
      <c r="AO18" s="252" t="str">
        <f t="shared" si="9"/>
        <v/>
      </c>
      <c r="AP18" s="252" t="str">
        <f t="shared" si="9"/>
        <v/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67">
        <v>14</v>
      </c>
      <c r="B19" s="375"/>
      <c r="C19" s="379" t="s">
        <v>34</v>
      </c>
      <c r="D19" s="453" t="s">
        <v>545</v>
      </c>
      <c r="E19" s="223">
        <v>2732</v>
      </c>
      <c r="F19" s="91" t="s">
        <v>1141</v>
      </c>
      <c r="G19" s="91">
        <v>3</v>
      </c>
      <c r="H19" s="91" t="s">
        <v>1321</v>
      </c>
      <c r="I19" s="91" t="s">
        <v>1321</v>
      </c>
      <c r="J19" s="91" t="s">
        <v>1127</v>
      </c>
      <c r="K19" s="91">
        <v>3</v>
      </c>
      <c r="L19" s="91" t="s">
        <v>1141</v>
      </c>
      <c r="M19" s="91"/>
      <c r="N19" s="91"/>
      <c r="O19" s="91"/>
      <c r="P19" s="91"/>
      <c r="Q19" s="91"/>
      <c r="R19" s="91"/>
      <c r="S19" s="91"/>
      <c r="T19" s="91"/>
      <c r="U19" s="23"/>
      <c r="V19" s="18">
        <f t="shared" si="0"/>
        <v>2</v>
      </c>
      <c r="W19" s="92">
        <f t="shared" si="1"/>
        <v>0</v>
      </c>
      <c r="X19" s="92">
        <f t="shared" si="12"/>
        <v>0</v>
      </c>
      <c r="Y19" s="92">
        <f t="shared" si="3"/>
        <v>2</v>
      </c>
      <c r="Z19" s="92">
        <f t="shared" si="4"/>
        <v>2</v>
      </c>
      <c r="AA19" s="92">
        <f t="shared" si="5"/>
        <v>0</v>
      </c>
      <c r="AB19" s="92">
        <f t="shared" si="6"/>
        <v>0</v>
      </c>
      <c r="AC19" s="92">
        <f t="shared" si="7"/>
        <v>4</v>
      </c>
      <c r="AD19" s="210">
        <f t="shared" si="11"/>
        <v>2.5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3</v>
      </c>
      <c r="AI19" s="252">
        <f t="shared" si="9"/>
        <v>2</v>
      </c>
      <c r="AJ19" s="252">
        <f t="shared" si="9"/>
        <v>2</v>
      </c>
      <c r="AK19" s="252" t="str">
        <f t="shared" si="9"/>
        <v>а</v>
      </c>
      <c r="AL19" s="252">
        <f t="shared" si="9"/>
        <v>3</v>
      </c>
      <c r="AM19" s="252" t="str">
        <f t="shared" si="9"/>
        <v>з</v>
      </c>
      <c r="AN19" s="252" t="str">
        <f t="shared" si="9"/>
        <v/>
      </c>
      <c r="AO19" s="252" t="str">
        <f t="shared" si="9"/>
        <v/>
      </c>
      <c r="AP19" s="252" t="str">
        <f t="shared" si="9"/>
        <v/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67">
        <v>15</v>
      </c>
      <c r="B20" s="375"/>
      <c r="C20" s="379" t="s">
        <v>34</v>
      </c>
      <c r="D20" s="453" t="s">
        <v>546</v>
      </c>
      <c r="E20" s="223">
        <v>2732</v>
      </c>
      <c r="F20" s="91" t="s">
        <v>1141</v>
      </c>
      <c r="G20" s="91">
        <v>5</v>
      </c>
      <c r="H20" s="91">
        <v>3</v>
      </c>
      <c r="I20" s="91">
        <v>5</v>
      </c>
      <c r="J20" s="91">
        <v>4</v>
      </c>
      <c r="K20" s="91">
        <v>4</v>
      </c>
      <c r="L20" s="91" t="s">
        <v>1141</v>
      </c>
      <c r="M20" s="91"/>
      <c r="N20" s="91"/>
      <c r="O20" s="91"/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1</v>
      </c>
      <c r="AA20" s="92">
        <f t="shared" si="5"/>
        <v>2</v>
      </c>
      <c r="AB20" s="92">
        <f t="shared" si="6"/>
        <v>2</v>
      </c>
      <c r="AC20" s="92">
        <f t="shared" si="7"/>
        <v>5</v>
      </c>
      <c r="AD20" s="210">
        <f t="shared" si="11"/>
        <v>4.2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5</v>
      </c>
      <c r="AI20" s="252">
        <f t="shared" si="9"/>
        <v>3</v>
      </c>
      <c r="AJ20" s="252">
        <f t="shared" si="9"/>
        <v>5</v>
      </c>
      <c r="AK20" s="252">
        <f t="shared" si="9"/>
        <v>4</v>
      </c>
      <c r="AL20" s="252">
        <f t="shared" si="9"/>
        <v>4</v>
      </c>
      <c r="AM20" s="252" t="str">
        <f t="shared" si="9"/>
        <v>з</v>
      </c>
      <c r="AN20" s="252" t="str">
        <f t="shared" si="9"/>
        <v/>
      </c>
      <c r="AO20" s="252" t="str">
        <f t="shared" si="9"/>
        <v/>
      </c>
      <c r="AP20" s="252" t="str">
        <f t="shared" si="9"/>
        <v/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67">
        <v>16</v>
      </c>
      <c r="B21" s="375"/>
      <c r="C21" s="379" t="s">
        <v>34</v>
      </c>
      <c r="D21" s="453" t="s">
        <v>548</v>
      </c>
      <c r="E21" s="223">
        <v>2732</v>
      </c>
      <c r="F21" s="91" t="s">
        <v>1141</v>
      </c>
      <c r="G21" s="91">
        <v>5</v>
      </c>
      <c r="H21" s="91">
        <v>3</v>
      </c>
      <c r="I21" s="91" t="s">
        <v>1321</v>
      </c>
      <c r="J21" s="91">
        <v>4</v>
      </c>
      <c r="K21" s="91">
        <v>3</v>
      </c>
      <c r="L21" s="91" t="s">
        <v>1141</v>
      </c>
      <c r="M21" s="91"/>
      <c r="N21" s="91"/>
      <c r="O21" s="91"/>
      <c r="P21" s="91"/>
      <c r="Q21" s="91"/>
      <c r="R21" s="94"/>
      <c r="S21" s="91"/>
      <c r="T21" s="91"/>
      <c r="U21" s="23"/>
      <c r="V21" s="18">
        <f t="shared" si="0"/>
        <v>2</v>
      </c>
      <c r="W21" s="92">
        <f t="shared" si="1"/>
        <v>0</v>
      </c>
      <c r="X21" s="92">
        <f t="shared" si="12"/>
        <v>0</v>
      </c>
      <c r="Y21" s="92">
        <f t="shared" si="3"/>
        <v>1</v>
      </c>
      <c r="Z21" s="92">
        <f t="shared" si="4"/>
        <v>2</v>
      </c>
      <c r="AA21" s="92">
        <f t="shared" si="5"/>
        <v>1</v>
      </c>
      <c r="AB21" s="92">
        <f t="shared" si="6"/>
        <v>1</v>
      </c>
      <c r="AC21" s="92">
        <f t="shared" si="7"/>
        <v>5</v>
      </c>
      <c r="AD21" s="210">
        <f t="shared" si="11"/>
        <v>3.4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5</v>
      </c>
      <c r="AI21" s="252">
        <f t="shared" si="9"/>
        <v>3</v>
      </c>
      <c r="AJ21" s="252">
        <f t="shared" si="9"/>
        <v>2</v>
      </c>
      <c r="AK21" s="252">
        <f t="shared" si="9"/>
        <v>4</v>
      </c>
      <c r="AL21" s="252">
        <f t="shared" si="9"/>
        <v>3</v>
      </c>
      <c r="AM21" s="252" t="str">
        <f t="shared" si="9"/>
        <v>з</v>
      </c>
      <c r="AN21" s="252" t="str">
        <f t="shared" si="9"/>
        <v/>
      </c>
      <c r="AO21" s="252" t="str">
        <f t="shared" si="9"/>
        <v/>
      </c>
      <c r="AP21" s="252" t="str">
        <f t="shared" si="9"/>
        <v/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67">
        <v>17</v>
      </c>
      <c r="B22" s="375"/>
      <c r="C22" s="379" t="s">
        <v>34</v>
      </c>
      <c r="D22" s="453" t="s">
        <v>549</v>
      </c>
      <c r="E22" s="223">
        <v>2732</v>
      </c>
      <c r="F22" s="91" t="s">
        <v>1141</v>
      </c>
      <c r="G22" s="91">
        <v>5</v>
      </c>
      <c r="H22" s="91">
        <v>3</v>
      </c>
      <c r="I22" s="91">
        <v>3</v>
      </c>
      <c r="J22" s="91">
        <v>4</v>
      </c>
      <c r="K22" s="91">
        <v>3</v>
      </c>
      <c r="L22" s="91" t="s">
        <v>1141</v>
      </c>
      <c r="M22" s="91"/>
      <c r="N22" s="91"/>
      <c r="O22" s="91"/>
      <c r="P22" s="91"/>
      <c r="Q22" s="91"/>
      <c r="R22" s="94"/>
      <c r="S22" s="91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3</v>
      </c>
      <c r="AA22" s="92">
        <f t="shared" si="5"/>
        <v>1</v>
      </c>
      <c r="AB22" s="92">
        <f t="shared" si="6"/>
        <v>1</v>
      </c>
      <c r="AC22" s="92">
        <f t="shared" si="7"/>
        <v>5</v>
      </c>
      <c r="AD22" s="210">
        <f t="shared" si="11"/>
        <v>3.6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5</v>
      </c>
      <c r="AI22" s="252">
        <f t="shared" si="13"/>
        <v>3</v>
      </c>
      <c r="AJ22" s="252">
        <f t="shared" si="13"/>
        <v>3</v>
      </c>
      <c r="AK22" s="252">
        <f t="shared" si="13"/>
        <v>4</v>
      </c>
      <c r="AL22" s="252">
        <f t="shared" si="13"/>
        <v>3</v>
      </c>
      <c r="AM22" s="252" t="str">
        <f t="shared" si="13"/>
        <v>з</v>
      </c>
      <c r="AN22" s="252" t="str">
        <f t="shared" si="13"/>
        <v/>
      </c>
      <c r="AO22" s="252" t="str">
        <f t="shared" si="13"/>
        <v/>
      </c>
      <c r="AP22" s="252" t="str">
        <f t="shared" si="13"/>
        <v/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67">
        <v>18</v>
      </c>
      <c r="B23" s="375"/>
      <c r="C23" s="379" t="s">
        <v>34</v>
      </c>
      <c r="D23" s="453" t="s">
        <v>550</v>
      </c>
      <c r="E23" s="223">
        <v>2732</v>
      </c>
      <c r="F23" s="667" t="s">
        <v>1146</v>
      </c>
      <c r="G23" s="91" t="s">
        <v>1321</v>
      </c>
      <c r="H23" s="91">
        <v>3</v>
      </c>
      <c r="I23" s="91">
        <v>3</v>
      </c>
      <c r="J23" s="91">
        <v>3</v>
      </c>
      <c r="K23" s="91">
        <v>4</v>
      </c>
      <c r="L23" s="91" t="s">
        <v>1141</v>
      </c>
      <c r="M23" s="91"/>
      <c r="N23" s="91"/>
      <c r="O23" s="91"/>
      <c r="P23" s="91"/>
      <c r="Q23" s="91"/>
      <c r="R23" s="94"/>
      <c r="S23" s="91"/>
      <c r="T23" s="91"/>
      <c r="U23" s="23"/>
      <c r="V23" s="18">
        <f t="shared" si="0"/>
        <v>2</v>
      </c>
      <c r="W23" s="92">
        <f t="shared" si="1"/>
        <v>0</v>
      </c>
      <c r="X23" s="92">
        <f t="shared" si="12"/>
        <v>0</v>
      </c>
      <c r="Y23" s="92">
        <f t="shared" si="3"/>
        <v>1</v>
      </c>
      <c r="Z23" s="92">
        <f t="shared" si="4"/>
        <v>3</v>
      </c>
      <c r="AA23" s="92">
        <f t="shared" si="5"/>
        <v>1</v>
      </c>
      <c r="AB23" s="92">
        <f t="shared" si="6"/>
        <v>0</v>
      </c>
      <c r="AC23" s="92">
        <f t="shared" si="7"/>
        <v>5</v>
      </c>
      <c r="AD23" s="210">
        <f t="shared" si="11"/>
        <v>3</v>
      </c>
      <c r="AE23" s="16">
        <f t="shared" si="8"/>
        <v>0</v>
      </c>
      <c r="AF23" s="9"/>
      <c r="AG23" s="252" t="str">
        <f t="shared" si="13"/>
        <v>а</v>
      </c>
      <c r="AH23" s="252">
        <f t="shared" si="13"/>
        <v>2</v>
      </c>
      <c r="AI23" s="252">
        <f t="shared" si="13"/>
        <v>3</v>
      </c>
      <c r="AJ23" s="252">
        <f t="shared" si="13"/>
        <v>3</v>
      </c>
      <c r="AK23" s="252">
        <f t="shared" si="13"/>
        <v>3</v>
      </c>
      <c r="AL23" s="252">
        <f t="shared" si="13"/>
        <v>4</v>
      </c>
      <c r="AM23" s="252" t="str">
        <f t="shared" si="13"/>
        <v>з</v>
      </c>
      <c r="AN23" s="252" t="str">
        <f t="shared" si="13"/>
        <v/>
      </c>
      <c r="AO23" s="252" t="str">
        <f t="shared" si="13"/>
        <v/>
      </c>
      <c r="AP23" s="252" t="str">
        <f t="shared" si="13"/>
        <v/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67">
        <v>19</v>
      </c>
      <c r="B24" s="375"/>
      <c r="C24" s="379" t="s">
        <v>34</v>
      </c>
      <c r="D24" s="453" t="s">
        <v>551</v>
      </c>
      <c r="E24" s="223">
        <v>2732</v>
      </c>
      <c r="F24" s="91" t="s">
        <v>1141</v>
      </c>
      <c r="G24" s="91">
        <v>5</v>
      </c>
      <c r="H24" s="91">
        <v>4</v>
      </c>
      <c r="I24" s="91">
        <v>4</v>
      </c>
      <c r="J24" s="91">
        <v>4</v>
      </c>
      <c r="K24" s="91">
        <v>4</v>
      </c>
      <c r="L24" s="91" t="s">
        <v>1141</v>
      </c>
      <c r="M24" s="91"/>
      <c r="N24" s="91"/>
      <c r="O24" s="91"/>
      <c r="P24" s="91"/>
      <c r="Q24" s="91"/>
      <c r="R24" s="94"/>
      <c r="S24" s="91"/>
      <c r="T24" s="91"/>
      <c r="U24" s="23"/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4</v>
      </c>
      <c r="AB24" s="92">
        <f t="shared" si="6"/>
        <v>1</v>
      </c>
      <c r="AC24" s="92">
        <f t="shared" si="7"/>
        <v>5</v>
      </c>
      <c r="AD24" s="210">
        <f t="shared" si="11"/>
        <v>4.2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5</v>
      </c>
      <c r="AI24" s="252">
        <f t="shared" si="13"/>
        <v>4</v>
      </c>
      <c r="AJ24" s="252">
        <f t="shared" si="13"/>
        <v>4</v>
      </c>
      <c r="AK24" s="252">
        <f t="shared" si="13"/>
        <v>4</v>
      </c>
      <c r="AL24" s="252">
        <f t="shared" si="13"/>
        <v>4</v>
      </c>
      <c r="AM24" s="252" t="str">
        <f t="shared" si="13"/>
        <v>з</v>
      </c>
      <c r="AN24" s="252" t="str">
        <f t="shared" si="13"/>
        <v/>
      </c>
      <c r="AO24" s="252" t="str">
        <f t="shared" si="13"/>
        <v/>
      </c>
      <c r="AP24" s="252" t="str">
        <f t="shared" si="13"/>
        <v/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67">
        <v>20</v>
      </c>
      <c r="B25" s="375"/>
      <c r="C25" s="379" t="s">
        <v>34</v>
      </c>
      <c r="D25" s="453" t="s">
        <v>552</v>
      </c>
      <c r="E25" s="223">
        <v>2732</v>
      </c>
      <c r="F25" s="91" t="s">
        <v>1141</v>
      </c>
      <c r="G25" s="91">
        <v>5</v>
      </c>
      <c r="H25" s="91">
        <v>3</v>
      </c>
      <c r="I25" s="91">
        <v>3</v>
      </c>
      <c r="J25" s="91">
        <v>4</v>
      </c>
      <c r="K25" s="91">
        <v>4</v>
      </c>
      <c r="L25" s="91" t="s">
        <v>1141</v>
      </c>
      <c r="M25" s="91"/>
      <c r="N25" s="91"/>
      <c r="O25" s="91"/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2</v>
      </c>
      <c r="AA25" s="92">
        <f t="shared" si="5"/>
        <v>2</v>
      </c>
      <c r="AB25" s="92">
        <f t="shared" si="6"/>
        <v>1</v>
      </c>
      <c r="AC25" s="92">
        <f t="shared" si="7"/>
        <v>5</v>
      </c>
      <c r="AD25" s="210">
        <f t="shared" si="11"/>
        <v>3.8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5</v>
      </c>
      <c r="AI25" s="252">
        <f t="shared" si="13"/>
        <v>3</v>
      </c>
      <c r="AJ25" s="252">
        <f t="shared" si="13"/>
        <v>3</v>
      </c>
      <c r="AK25" s="252">
        <f t="shared" si="13"/>
        <v>4</v>
      </c>
      <c r="AL25" s="252">
        <f t="shared" si="13"/>
        <v>4</v>
      </c>
      <c r="AM25" s="252" t="str">
        <f t="shared" si="13"/>
        <v>з</v>
      </c>
      <c r="AN25" s="252" t="str">
        <f t="shared" si="13"/>
        <v/>
      </c>
      <c r="AO25" s="252" t="str">
        <f t="shared" si="13"/>
        <v/>
      </c>
      <c r="AP25" s="252" t="str">
        <f t="shared" si="13"/>
        <v/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67">
        <v>21</v>
      </c>
      <c r="B26" s="375"/>
      <c r="C26" s="379" t="s">
        <v>34</v>
      </c>
      <c r="D26" s="453" t="s">
        <v>553</v>
      </c>
      <c r="E26" s="223">
        <v>2732</v>
      </c>
      <c r="F26" s="91" t="s">
        <v>1141</v>
      </c>
      <c r="G26" s="91">
        <v>5</v>
      </c>
      <c r="H26" s="91">
        <v>3</v>
      </c>
      <c r="I26" s="91">
        <v>3</v>
      </c>
      <c r="J26" s="91">
        <v>3</v>
      </c>
      <c r="K26" s="91">
        <v>4</v>
      </c>
      <c r="L26" s="91" t="s">
        <v>1141</v>
      </c>
      <c r="M26" s="91"/>
      <c r="N26" s="91"/>
      <c r="O26" s="91"/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3</v>
      </c>
      <c r="AA26" s="92">
        <f t="shared" si="5"/>
        <v>1</v>
      </c>
      <c r="AB26" s="92">
        <f t="shared" si="6"/>
        <v>1</v>
      </c>
      <c r="AC26" s="92">
        <f t="shared" si="7"/>
        <v>5</v>
      </c>
      <c r="AD26" s="210">
        <f t="shared" si="11"/>
        <v>3.6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5</v>
      </c>
      <c r="AI26" s="252">
        <f t="shared" si="13"/>
        <v>3</v>
      </c>
      <c r="AJ26" s="252">
        <f t="shared" si="13"/>
        <v>3</v>
      </c>
      <c r="AK26" s="252">
        <f t="shared" si="13"/>
        <v>3</v>
      </c>
      <c r="AL26" s="252">
        <f t="shared" si="13"/>
        <v>4</v>
      </c>
      <c r="AM26" s="252" t="str">
        <f t="shared" si="13"/>
        <v>з</v>
      </c>
      <c r="AN26" s="252" t="str">
        <f t="shared" si="13"/>
        <v/>
      </c>
      <c r="AO26" s="252" t="str">
        <f t="shared" si="13"/>
        <v/>
      </c>
      <c r="AP26" s="252" t="str">
        <f t="shared" si="13"/>
        <v/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67">
        <v>22</v>
      </c>
      <c r="B27" s="375"/>
      <c r="C27" s="379" t="s">
        <v>34</v>
      </c>
      <c r="D27" s="453" t="s">
        <v>554</v>
      </c>
      <c r="E27" s="223">
        <v>2732</v>
      </c>
      <c r="F27" s="91" t="s">
        <v>1141</v>
      </c>
      <c r="G27" s="91">
        <v>5</v>
      </c>
      <c r="H27" s="91">
        <v>4</v>
      </c>
      <c r="I27" s="91">
        <v>3</v>
      </c>
      <c r="J27" s="91">
        <v>3</v>
      </c>
      <c r="K27" s="91">
        <v>3</v>
      </c>
      <c r="L27" s="91" t="s">
        <v>1141</v>
      </c>
      <c r="M27" s="91"/>
      <c r="N27" s="91"/>
      <c r="O27" s="91"/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3</v>
      </c>
      <c r="AA27" s="92">
        <f t="shared" si="5"/>
        <v>1</v>
      </c>
      <c r="AB27" s="92">
        <f t="shared" si="6"/>
        <v>1</v>
      </c>
      <c r="AC27" s="92">
        <f t="shared" si="7"/>
        <v>5</v>
      </c>
      <c r="AD27" s="210">
        <f t="shared" si="11"/>
        <v>3.6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5</v>
      </c>
      <c r="AI27" s="252">
        <f t="shared" si="13"/>
        <v>4</v>
      </c>
      <c r="AJ27" s="252">
        <f t="shared" si="13"/>
        <v>3</v>
      </c>
      <c r="AK27" s="252">
        <f t="shared" si="13"/>
        <v>3</v>
      </c>
      <c r="AL27" s="252">
        <f t="shared" si="13"/>
        <v>3</v>
      </c>
      <c r="AM27" s="252" t="str">
        <f t="shared" si="13"/>
        <v>з</v>
      </c>
      <c r="AN27" s="252" t="str">
        <f t="shared" si="13"/>
        <v/>
      </c>
      <c r="AO27" s="252" t="str">
        <f t="shared" si="13"/>
        <v/>
      </c>
      <c r="AP27" s="252" t="str">
        <f t="shared" si="13"/>
        <v/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67">
        <v>23</v>
      </c>
      <c r="B28" s="375"/>
      <c r="C28" s="379" t="s">
        <v>34</v>
      </c>
      <c r="D28" s="453" t="s">
        <v>555</v>
      </c>
      <c r="E28" s="223">
        <v>2732</v>
      </c>
      <c r="F28" s="91" t="s">
        <v>1141</v>
      </c>
      <c r="G28" s="91">
        <v>4</v>
      </c>
      <c r="H28" s="91">
        <v>3</v>
      </c>
      <c r="I28" s="91">
        <v>3</v>
      </c>
      <c r="J28" s="91">
        <v>3</v>
      </c>
      <c r="K28" s="91">
        <v>4</v>
      </c>
      <c r="L28" s="91" t="s">
        <v>1141</v>
      </c>
      <c r="M28" s="91"/>
      <c r="N28" s="91"/>
      <c r="O28" s="91"/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3</v>
      </c>
      <c r="AA28" s="92">
        <f t="shared" si="5"/>
        <v>2</v>
      </c>
      <c r="AB28" s="92">
        <f t="shared" si="6"/>
        <v>0</v>
      </c>
      <c r="AC28" s="92">
        <f t="shared" si="7"/>
        <v>5</v>
      </c>
      <c r="AD28" s="210">
        <f t="shared" si="11"/>
        <v>3.4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4</v>
      </c>
      <c r="AI28" s="252">
        <f t="shared" si="13"/>
        <v>3</v>
      </c>
      <c r="AJ28" s="252">
        <f t="shared" si="13"/>
        <v>3</v>
      </c>
      <c r="AK28" s="252">
        <f t="shared" si="13"/>
        <v>3</v>
      </c>
      <c r="AL28" s="252">
        <f t="shared" si="13"/>
        <v>4</v>
      </c>
      <c r="AM28" s="252" t="str">
        <f t="shared" si="13"/>
        <v>з</v>
      </c>
      <c r="AN28" s="252" t="str">
        <f t="shared" si="13"/>
        <v/>
      </c>
      <c r="AO28" s="252" t="str">
        <f t="shared" si="13"/>
        <v/>
      </c>
      <c r="AP28" s="252" t="str">
        <f t="shared" si="13"/>
        <v/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67">
        <v>24</v>
      </c>
      <c r="B29" s="233"/>
      <c r="C29" s="379" t="s">
        <v>34</v>
      </c>
      <c r="D29" s="453" t="s">
        <v>556</v>
      </c>
      <c r="E29" s="223">
        <v>2732</v>
      </c>
      <c r="F29" s="91" t="s">
        <v>1141</v>
      </c>
      <c r="G29" s="91">
        <v>3</v>
      </c>
      <c r="H29" s="91">
        <v>3</v>
      </c>
      <c r="I29" s="91">
        <v>3</v>
      </c>
      <c r="J29" s="91">
        <v>3</v>
      </c>
      <c r="K29" s="91">
        <v>3</v>
      </c>
      <c r="L29" s="91" t="s">
        <v>1141</v>
      </c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5</v>
      </c>
      <c r="AA29" s="92">
        <f t="shared" si="5"/>
        <v>0</v>
      </c>
      <c r="AB29" s="92">
        <f t="shared" si="6"/>
        <v>0</v>
      </c>
      <c r="AC29" s="92">
        <f t="shared" si="7"/>
        <v>5</v>
      </c>
      <c r="AD29" s="210">
        <f t="shared" si="11"/>
        <v>3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3</v>
      </c>
      <c r="AI29" s="252">
        <f t="shared" si="13"/>
        <v>3</v>
      </c>
      <c r="AJ29" s="252">
        <f t="shared" si="13"/>
        <v>3</v>
      </c>
      <c r="AK29" s="252">
        <f t="shared" si="13"/>
        <v>3</v>
      </c>
      <c r="AL29" s="252">
        <f t="shared" si="13"/>
        <v>3</v>
      </c>
      <c r="AM29" s="252" t="str">
        <f t="shared" si="13"/>
        <v>з</v>
      </c>
      <c r="AN29" s="252" t="str">
        <f t="shared" si="13"/>
        <v/>
      </c>
      <c r="AO29" s="252" t="str">
        <f t="shared" si="13"/>
        <v/>
      </c>
      <c r="AP29" s="252" t="str">
        <f t="shared" si="13"/>
        <v/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67">
        <v>25</v>
      </c>
      <c r="B30" s="233"/>
      <c r="C30" s="379" t="s">
        <v>34</v>
      </c>
      <c r="D30" s="453" t="s">
        <v>557</v>
      </c>
      <c r="E30" s="223">
        <v>2732</v>
      </c>
      <c r="F30" s="91" t="s">
        <v>1141</v>
      </c>
      <c r="G30" s="91">
        <v>5</v>
      </c>
      <c r="H30" s="91">
        <v>3</v>
      </c>
      <c r="I30" s="91">
        <v>3</v>
      </c>
      <c r="J30" s="91" t="s">
        <v>1126</v>
      </c>
      <c r="K30" s="91">
        <v>3</v>
      </c>
      <c r="L30" s="91" t="s">
        <v>1141</v>
      </c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3</v>
      </c>
      <c r="AA30" s="92">
        <f t="shared" si="5"/>
        <v>0</v>
      </c>
      <c r="AB30" s="92">
        <f t="shared" si="6"/>
        <v>1</v>
      </c>
      <c r="AC30" s="92">
        <f t="shared" si="7"/>
        <v>4</v>
      </c>
      <c r="AD30" s="210">
        <f t="shared" si="11"/>
        <v>3.5</v>
      </c>
      <c r="AE30" s="16">
        <f t="shared" si="8"/>
        <v>0</v>
      </c>
      <c r="AF30" s="9"/>
      <c r="AG30" s="252" t="str">
        <f t="shared" si="13"/>
        <v>з</v>
      </c>
      <c r="AH30" s="252">
        <f t="shared" si="13"/>
        <v>5</v>
      </c>
      <c r="AI30" s="252">
        <f t="shared" si="13"/>
        <v>3</v>
      </c>
      <c r="AJ30" s="252">
        <f t="shared" si="13"/>
        <v>3</v>
      </c>
      <c r="AK30" s="252" t="str">
        <f t="shared" si="13"/>
        <v>а</v>
      </c>
      <c r="AL30" s="252">
        <f t="shared" si="13"/>
        <v>3</v>
      </c>
      <c r="AM30" s="252" t="str">
        <f t="shared" si="13"/>
        <v>з</v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hidden="1" customHeight="1" x14ac:dyDescent="0.2">
      <c r="A31" s="267"/>
      <c r="B31" s="233"/>
      <c r="C31" s="379"/>
      <c r="D31" s="453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267"/>
      <c r="B32" s="372"/>
      <c r="C32" s="379"/>
      <c r="D32" s="373"/>
      <c r="E32" s="223"/>
      <c r="F32" s="91"/>
      <c r="G32" s="91"/>
      <c r="H32" s="108"/>
      <c r="I32" s="91"/>
      <c r="J32" s="91"/>
      <c r="K32" s="91"/>
      <c r="L32" s="91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267"/>
      <c r="B33" s="372"/>
      <c r="C33" s="379"/>
      <c r="D33" s="373"/>
      <c r="E33" s="223"/>
      <c r="F33" s="91"/>
      <c r="G33" s="91"/>
      <c r="H33" s="108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267"/>
      <c r="B34" s="376"/>
      <c r="C34" s="379"/>
      <c r="D34" s="373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67"/>
      <c r="B35" s="212"/>
      <c r="C35" s="378"/>
      <c r="D35" s="29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COUNTIF(E6:E36,"2732")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4.208333333333333</v>
      </c>
      <c r="H38" s="181">
        <v>3.0833333333333335</v>
      </c>
      <c r="I38" s="181">
        <v>3.0833333333333335</v>
      </c>
      <c r="J38" s="181">
        <v>3.6818181818181817</v>
      </c>
      <c r="K38" s="181">
        <v>3.56</v>
      </c>
      <c r="L38" s="181" t="str">
        <v xml:space="preserve"> </v>
      </c>
      <c r="M38" s="181" t="str">
        <v xml:space="preserve"> </v>
      </c>
      <c r="N38" s="181" t="str">
        <v xml:space="preserve"> </v>
      </c>
      <c r="O38" s="216" t="str">
        <v xml:space="preserve"> 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10</v>
      </c>
      <c r="Z38" s="92">
        <f>SUM(Z6:Z37)</f>
        <v>56</v>
      </c>
      <c r="AA38" s="92">
        <f>SUM(AA6:AA37)</f>
        <v>34</v>
      </c>
      <c r="AB38" s="92">
        <f>SUM(AB6:AB37)</f>
        <v>19</v>
      </c>
      <c r="AC38" s="92">
        <f t="shared" si="7"/>
        <v>119</v>
      </c>
      <c r="AD38" s="210">
        <f>IF(ISERROR(((X38+Y38)*2+Z38*3+AA38*4+AB38*5)/SUM(X38,Y38:AB38)),"",((X38+Y38)*2+Z38*3+AA38*4+AB38*5)/SUM(X38,Y38:AB38))</f>
        <v>3.5210084033613445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4.208333333333333</v>
      </c>
      <c r="AI38" s="33">
        <f t="shared" si="15"/>
        <v>3.0833333333333335</v>
      </c>
      <c r="AJ38" s="33">
        <f t="shared" si="15"/>
        <v>3.0833333333333335</v>
      </c>
      <c r="AK38" s="33">
        <f t="shared" si="15"/>
        <v>3.6818181818181817</v>
      </c>
      <c r="AL38" s="33">
        <f t="shared" si="15"/>
        <v>3.56</v>
      </c>
      <c r="AM38" s="33" t="str">
        <f t="shared" si="15"/>
        <v xml:space="preserve"> 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14</v>
      </c>
      <c r="H39" s="95" t="str">
        <v>0</v>
      </c>
      <c r="I39" s="95">
        <v>2</v>
      </c>
      <c r="J39" s="95">
        <v>2</v>
      </c>
      <c r="K39" s="95">
        <v>1</v>
      </c>
      <c r="L39" s="95" t="str">
        <v>0</v>
      </c>
      <c r="M39" s="95" t="str">
        <v>0</v>
      </c>
      <c r="N39" s="95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 t="str">
        <f>IF(COUNTIF(V6:V37,5)=0,"0",COUNTIF(V6:V37,5))</f>
        <v>0</v>
      </c>
      <c r="W39" s="177"/>
      <c r="X39" s="722">
        <f>SUM(X38:AB38)</f>
        <v>119</v>
      </c>
      <c r="Y39" s="722"/>
      <c r="Z39" s="722"/>
      <c r="AA39" s="722"/>
      <c r="AB39" s="722"/>
      <c r="AC39" s="313"/>
      <c r="AD39" s="210"/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14</v>
      </c>
      <c r="AI39" s="38" t="str">
        <f t="shared" si="16"/>
        <v>0</v>
      </c>
      <c r="AJ39" s="38">
        <f t="shared" si="16"/>
        <v>2</v>
      </c>
      <c r="AK39" s="38">
        <f t="shared" si="16"/>
        <v>2</v>
      </c>
      <c r="AL39" s="38">
        <f t="shared" si="16"/>
        <v>1</v>
      </c>
      <c r="AM39" s="38" t="str">
        <f t="shared" si="16"/>
        <v>0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3</v>
      </c>
      <c r="H40" s="97">
        <v>6</v>
      </c>
      <c r="I40" s="97">
        <v>2</v>
      </c>
      <c r="J40" s="97">
        <v>11</v>
      </c>
      <c r="K40" s="97">
        <v>12</v>
      </c>
      <c r="L40" s="97" t="str">
        <v>0</v>
      </c>
      <c r="M40" s="97" t="str">
        <v>0</v>
      </c>
      <c r="N40" s="97" t="str">
        <v>0</v>
      </c>
      <c r="O40" s="98" t="str">
        <v>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1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3</v>
      </c>
      <c r="AI40" s="44">
        <f t="shared" si="17"/>
        <v>6</v>
      </c>
      <c r="AJ40" s="44">
        <f t="shared" si="17"/>
        <v>2</v>
      </c>
      <c r="AK40" s="44">
        <f t="shared" si="17"/>
        <v>11</v>
      </c>
      <c r="AL40" s="44">
        <f t="shared" si="17"/>
        <v>12</v>
      </c>
      <c r="AM40" s="44" t="str">
        <f t="shared" si="17"/>
        <v>0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5</v>
      </c>
      <c r="H41" s="99">
        <v>14</v>
      </c>
      <c r="I41" s="99">
        <v>16</v>
      </c>
      <c r="J41" s="99">
        <v>9</v>
      </c>
      <c r="K41" s="99">
        <v>12</v>
      </c>
      <c r="L41" s="99" t="str">
        <v>0</v>
      </c>
      <c r="M41" s="99" t="str">
        <v>0</v>
      </c>
      <c r="N41" s="99" t="str">
        <v>0</v>
      </c>
      <c r="O41" s="100" t="str">
        <v>0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9</v>
      </c>
      <c r="AA41" s="52">
        <f>IF(COUNTIF(AA6:AA37,3)=0," ",COUNTIF(AA6:AA37,3))</f>
        <v>4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5</v>
      </c>
      <c r="AI41" s="52">
        <f t="shared" si="18"/>
        <v>14</v>
      </c>
      <c r="AJ41" s="52">
        <f t="shared" si="18"/>
        <v>16</v>
      </c>
      <c r="AK41" s="52">
        <f t="shared" si="18"/>
        <v>9</v>
      </c>
      <c r="AL41" s="52">
        <f t="shared" si="18"/>
        <v>12</v>
      </c>
      <c r="AM41" s="52" t="str">
        <f t="shared" si="18"/>
        <v>0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2</v>
      </c>
      <c r="H42" s="23">
        <v>4</v>
      </c>
      <c r="I42" s="23">
        <v>4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9</v>
      </c>
      <c r="W42" s="35"/>
      <c r="X42" s="35"/>
      <c r="Y42" s="35">
        <f>IF(COUNTIF(Y6:Y37,2)=0," ",COUNTIF(Y6:Y37,2))</f>
        <v>1</v>
      </c>
      <c r="Z42" s="35">
        <f>IF(COUNTIF(Z6:Z37,2)=0," ",COUNTIF(Z6:Z37,2))</f>
        <v>6</v>
      </c>
      <c r="AA42" s="35">
        <f>IF(COUNTIF(AA6:AA37,2)=0," ",COUNTIF(AA6:AA37,2))</f>
        <v>5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2</v>
      </c>
      <c r="AI42" s="35">
        <f t="shared" si="19"/>
        <v>4</v>
      </c>
      <c r="AJ42" s="35">
        <f t="shared" si="19"/>
        <v>4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4</v>
      </c>
      <c r="G43" s="23">
        <v>1</v>
      </c>
      <c r="H43" s="23">
        <v>1</v>
      </c>
      <c r="I43" s="23">
        <v>1</v>
      </c>
      <c r="J43" s="23">
        <v>3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4</v>
      </c>
      <c r="AH43" s="60">
        <f t="shared" si="21"/>
        <v>1</v>
      </c>
      <c r="AI43" s="60">
        <f t="shared" si="21"/>
        <v>1</v>
      </c>
      <c r="AJ43" s="60">
        <f t="shared" si="21"/>
        <v>1</v>
      </c>
      <c r="AK43" s="60">
        <f t="shared" si="21"/>
        <v>3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21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>
        <v>25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21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>
        <f t="shared" si="22"/>
        <v>25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1"/>
      <c r="X46" s="311"/>
      <c r="Y46" s="311"/>
      <c r="Z46" s="311"/>
      <c r="AA46" s="311"/>
      <c r="AB46" s="311"/>
      <c r="AC46" s="311"/>
      <c r="AD46" s="31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1"/>
      <c r="X47" s="311"/>
      <c r="Y47" s="311"/>
      <c r="Z47" s="311"/>
      <c r="AA47" s="311"/>
      <c r="AB47" s="311"/>
      <c r="AC47" s="311"/>
      <c r="AD47" s="31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1"/>
      <c r="X48" s="311"/>
      <c r="Y48" s="311"/>
      <c r="Z48" s="311"/>
      <c r="AA48" s="311"/>
      <c r="AB48" s="311"/>
      <c r="AC48" s="311"/>
      <c r="AD48" s="31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1"/>
      <c r="X49" s="311"/>
      <c r="Y49" s="311"/>
      <c r="Z49" s="311"/>
      <c r="AA49" s="311"/>
      <c r="AB49" s="311"/>
      <c r="AC49" s="311"/>
      <c r="AD49" s="31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1"/>
      <c r="X50" s="311"/>
      <c r="Y50" s="311"/>
      <c r="Z50" s="311"/>
      <c r="AA50" s="311"/>
      <c r="AB50" s="311"/>
      <c r="AC50" s="311"/>
      <c r="AD50" s="31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1"/>
      <c r="X51" s="311"/>
      <c r="Y51" s="311"/>
      <c r="Z51" s="311"/>
      <c r="AA51" s="311"/>
      <c r="AB51" s="311"/>
      <c r="AC51" s="311"/>
      <c r="AD51" s="31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1"/>
      <c r="X52" s="311"/>
      <c r="Y52" s="311"/>
      <c r="Z52" s="311"/>
      <c r="AA52" s="311"/>
      <c r="AB52" s="311"/>
      <c r="AC52" s="311"/>
      <c r="AD52" s="31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1"/>
      <c r="X53" s="311"/>
      <c r="Y53" s="311"/>
      <c r="Z53" s="311"/>
      <c r="AA53" s="311"/>
      <c r="AB53" s="311"/>
      <c r="AC53" s="311"/>
      <c r="AD53" s="31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1"/>
      <c r="X54" s="311"/>
      <c r="Y54" s="311"/>
      <c r="Z54" s="311"/>
      <c r="AA54" s="311"/>
      <c r="AB54" s="311"/>
      <c r="AC54" s="311"/>
      <c r="AD54" s="31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0">
    <sortCondition ref="D6:D20"/>
  </sortState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 O5">
    <cfRule type="cellIs" dxfId="36789" priority="323" stopIfTrue="1" operator="equal">
      <formula>5</formula>
    </cfRule>
    <cfRule type="cellIs" dxfId="36788" priority="324" stopIfTrue="1" operator="equal">
      <formula>4</formula>
    </cfRule>
    <cfRule type="cellIs" dxfId="36787" priority="325" stopIfTrue="1" operator="equal">
      <formula>3</formula>
    </cfRule>
  </conditionalFormatting>
  <conditionalFormatting sqref="E6:E45">
    <cfRule type="cellIs" dxfId="36786" priority="321" stopIfTrue="1" operator="equal">
      <formula>4</formula>
    </cfRule>
    <cfRule type="cellIs" dxfId="36785" priority="322" stopIfTrue="1" operator="equal">
      <formula>3</formula>
    </cfRule>
  </conditionalFormatting>
  <conditionalFormatting sqref="Z5:AC5 W40:AF43 AE6:AE39 W39 R6:V45 F35:Q45 AG43:CB43 W44:AW45 AG6:AW42 G34:Q34 F6:Q6 K8 F31:Q31 G7:K7 F7:F34 G9:K30 L7:Q30">
    <cfRule type="cellIs" dxfId="36784" priority="318" stopIfTrue="1" operator="equal">
      <formula>5</formula>
    </cfRule>
    <cfRule type="cellIs" dxfId="36783" priority="319" stopIfTrue="1" operator="equal">
      <formula>4</formula>
    </cfRule>
    <cfRule type="cellIs" dxfId="36782" priority="320" stopIfTrue="1" operator="equal">
      <formula>3</formula>
    </cfRule>
  </conditionalFormatting>
  <conditionalFormatting sqref="AF6:AF37">
    <cfRule type="expression" dxfId="36781" priority="316" stopIfTrue="1">
      <formula>VALUE(RIGHT(AF6))&gt;AE6</formula>
    </cfRule>
    <cfRule type="expression" dxfId="36780" priority="317" stopIfTrue="1">
      <formula>EXACT(RIGHT(AF6,3),"зач")</formula>
    </cfRule>
  </conditionalFormatting>
  <conditionalFormatting sqref="AE3:AJ4 O3:O4 M3:N3 U3:AC4">
    <cfRule type="expression" dxfId="36779" priority="314" stopIfTrue="1">
      <formula>$D$1&lt;M3</formula>
    </cfRule>
    <cfRule type="expression" dxfId="36778" priority="315" stopIfTrue="1">
      <formula>$D$1&gt;M3</formula>
    </cfRule>
  </conditionalFormatting>
  <conditionalFormatting sqref="N5">
    <cfRule type="cellIs" dxfId="36777" priority="306" stopIfTrue="1" operator="equal">
      <formula>5</formula>
    </cfRule>
    <cfRule type="cellIs" dxfId="36776" priority="307" stopIfTrue="1" operator="equal">
      <formula>4</formula>
    </cfRule>
    <cfRule type="cellIs" dxfId="36775" priority="308" stopIfTrue="1" operator="equal">
      <formula>3</formula>
    </cfRule>
  </conditionalFormatting>
  <conditionalFormatting sqref="N4">
    <cfRule type="expression" dxfId="36774" priority="299" stopIfTrue="1">
      <formula>$D$1&lt;N4</formula>
    </cfRule>
    <cfRule type="expression" dxfId="36773" priority="300" stopIfTrue="1">
      <formula>$D$1&gt;N4</formula>
    </cfRule>
  </conditionalFormatting>
  <conditionalFormatting sqref="M5">
    <cfRule type="cellIs" dxfId="36772" priority="277" stopIfTrue="1" operator="equal">
      <formula>5</formula>
    </cfRule>
    <cfRule type="cellIs" dxfId="36771" priority="278" stopIfTrue="1" operator="equal">
      <formula>4</formula>
    </cfRule>
    <cfRule type="cellIs" dxfId="36770" priority="279" stopIfTrue="1" operator="equal">
      <formula>3</formula>
    </cfRule>
  </conditionalFormatting>
  <conditionalFormatting sqref="M4">
    <cfRule type="expression" dxfId="36769" priority="275" stopIfTrue="1">
      <formula>$D$1&lt;M4</formula>
    </cfRule>
    <cfRule type="expression" dxfId="36768" priority="276" stopIfTrue="1">
      <formula>$D$1&gt;M4</formula>
    </cfRule>
  </conditionalFormatting>
  <conditionalFormatting sqref="P5">
    <cfRule type="cellIs" dxfId="36767" priority="272" stopIfTrue="1" operator="equal">
      <formula>5</formula>
    </cfRule>
    <cfRule type="cellIs" dxfId="36766" priority="273" stopIfTrue="1" operator="equal">
      <formula>4</formula>
    </cfRule>
    <cfRule type="cellIs" dxfId="36765" priority="274" stopIfTrue="1" operator="equal">
      <formula>3</formula>
    </cfRule>
  </conditionalFormatting>
  <conditionalFormatting sqref="P3:P4">
    <cfRule type="expression" dxfId="36764" priority="270" stopIfTrue="1">
      <formula>$D$1&lt;P3</formula>
    </cfRule>
    <cfRule type="expression" dxfId="36763" priority="271" stopIfTrue="1">
      <formula>$D$1&gt;P3</formula>
    </cfRule>
  </conditionalFormatting>
  <conditionalFormatting sqref="Q3">
    <cfRule type="expression" dxfId="36762" priority="268" stopIfTrue="1">
      <formula>$D$1&lt;Q3</formula>
    </cfRule>
    <cfRule type="expression" dxfId="36761" priority="269" stopIfTrue="1">
      <formula>$D$1&gt;Q3</formula>
    </cfRule>
  </conditionalFormatting>
  <conditionalFormatting sqref="Q4">
    <cfRule type="expression" dxfId="36760" priority="266" stopIfTrue="1">
      <formula>$D$1&lt;Q4</formula>
    </cfRule>
    <cfRule type="expression" dxfId="36759" priority="267" stopIfTrue="1">
      <formula>$D$1&gt;Q4</formula>
    </cfRule>
  </conditionalFormatting>
  <conditionalFormatting sqref="R3">
    <cfRule type="expression" dxfId="36758" priority="264" stopIfTrue="1">
      <formula>$D$1&lt;R3</formula>
    </cfRule>
    <cfRule type="expression" dxfId="36757" priority="265" stopIfTrue="1">
      <formula>$D$1&gt;R3</formula>
    </cfRule>
  </conditionalFormatting>
  <conditionalFormatting sqref="R4">
    <cfRule type="expression" dxfId="36756" priority="262" stopIfTrue="1">
      <formula>$D$1&lt;R4</formula>
    </cfRule>
    <cfRule type="expression" dxfId="36755" priority="263" stopIfTrue="1">
      <formula>$D$1&gt;R4</formula>
    </cfRule>
  </conditionalFormatting>
  <conditionalFormatting sqref="S3">
    <cfRule type="expression" dxfId="36754" priority="240" stopIfTrue="1">
      <formula>$D$1&lt;S3</formula>
    </cfRule>
    <cfRule type="expression" dxfId="36753" priority="241" stopIfTrue="1">
      <formula>$D$1&gt;S3</formula>
    </cfRule>
  </conditionalFormatting>
  <conditionalFormatting sqref="S5">
    <cfRule type="cellIs" dxfId="36752" priority="237" stopIfTrue="1" operator="equal">
      <formula>5</formula>
    </cfRule>
    <cfRule type="cellIs" dxfId="36751" priority="238" stopIfTrue="1" operator="equal">
      <formula>4</formula>
    </cfRule>
    <cfRule type="cellIs" dxfId="36750" priority="239" stopIfTrue="1" operator="equal">
      <formula>3</formula>
    </cfRule>
  </conditionalFormatting>
  <conditionalFormatting sqref="S4">
    <cfRule type="expression" dxfId="36749" priority="235" stopIfTrue="1">
      <formula>$D$1&lt;S4</formula>
    </cfRule>
    <cfRule type="expression" dxfId="36748" priority="236" stopIfTrue="1">
      <formula>$D$1&gt;S4</formula>
    </cfRule>
  </conditionalFormatting>
  <conditionalFormatting sqref="T3">
    <cfRule type="expression" dxfId="36747" priority="233" stopIfTrue="1">
      <formula>$D$1&lt;T3</formula>
    </cfRule>
    <cfRule type="expression" dxfId="36746" priority="234" stopIfTrue="1">
      <formula>$D$1&gt;T3</formula>
    </cfRule>
  </conditionalFormatting>
  <conditionalFormatting sqref="T4">
    <cfRule type="expression" dxfId="36745" priority="231" stopIfTrue="1">
      <formula>$D$1&lt;T4</formula>
    </cfRule>
    <cfRule type="expression" dxfId="36744" priority="232" stopIfTrue="1">
      <formula>$D$1&gt;T4</formula>
    </cfRule>
  </conditionalFormatting>
  <conditionalFormatting sqref="T5">
    <cfRule type="cellIs" dxfId="36743" priority="228" stopIfTrue="1" operator="equal">
      <formula>5</formula>
    </cfRule>
    <cfRule type="cellIs" dxfId="36742" priority="229" stopIfTrue="1" operator="equal">
      <formula>4</formula>
    </cfRule>
    <cfRule type="cellIs" dxfId="36741" priority="230" stopIfTrue="1" operator="equal">
      <formula>3</formula>
    </cfRule>
  </conditionalFormatting>
  <conditionalFormatting sqref="T4">
    <cfRule type="expression" dxfId="36740" priority="226" stopIfTrue="1">
      <formula>$D$1&lt;T4</formula>
    </cfRule>
    <cfRule type="expression" dxfId="36739" priority="227" stopIfTrue="1">
      <formula>$D$1&gt;T4</formula>
    </cfRule>
  </conditionalFormatting>
  <conditionalFormatting sqref="T5">
    <cfRule type="cellIs" dxfId="36738" priority="223" stopIfTrue="1" operator="equal">
      <formula>5</formula>
    </cfRule>
    <cfRule type="cellIs" dxfId="36737" priority="224" stopIfTrue="1" operator="equal">
      <formula>4</formula>
    </cfRule>
    <cfRule type="cellIs" dxfId="36736" priority="225" stopIfTrue="1" operator="equal">
      <formula>3</formula>
    </cfRule>
  </conditionalFormatting>
  <conditionalFormatting sqref="T5">
    <cfRule type="cellIs" dxfId="36735" priority="220" stopIfTrue="1" operator="equal">
      <formula>5</formula>
    </cfRule>
    <cfRule type="cellIs" dxfId="36734" priority="221" stopIfTrue="1" operator="equal">
      <formula>4</formula>
    </cfRule>
    <cfRule type="cellIs" dxfId="36733" priority="222" stopIfTrue="1" operator="equal">
      <formula>3</formula>
    </cfRule>
  </conditionalFormatting>
  <conditionalFormatting sqref="T4">
    <cfRule type="expression" dxfId="36732" priority="218" stopIfTrue="1">
      <formula>$D$1&lt;T4</formula>
    </cfRule>
    <cfRule type="expression" dxfId="36731" priority="219" stopIfTrue="1">
      <formula>$D$1&gt;T4</formula>
    </cfRule>
  </conditionalFormatting>
  <conditionalFormatting sqref="G3:I3">
    <cfRule type="expression" dxfId="36730" priority="213" stopIfTrue="1">
      <formula>$D$1&lt;G3</formula>
    </cfRule>
    <cfRule type="expression" dxfId="36729" priority="214" stopIfTrue="1">
      <formula>$D$1&gt;G3</formula>
    </cfRule>
  </conditionalFormatting>
  <conditionalFormatting sqref="I3">
    <cfRule type="expression" dxfId="36728" priority="211" stopIfTrue="1">
      <formula>$D$1&lt;I3</formula>
    </cfRule>
    <cfRule type="expression" dxfId="36727" priority="212" stopIfTrue="1">
      <formula>$D$1&gt;I3</formula>
    </cfRule>
  </conditionalFormatting>
  <conditionalFormatting sqref="I3">
    <cfRule type="expression" dxfId="36726" priority="191" stopIfTrue="1">
      <formula>$D$1&lt;I3</formula>
    </cfRule>
    <cfRule type="expression" dxfId="36725" priority="192" stopIfTrue="1">
      <formula>$D$1&gt;I3</formula>
    </cfRule>
  </conditionalFormatting>
  <conditionalFormatting sqref="I3">
    <cfRule type="expression" dxfId="36724" priority="186" stopIfTrue="1">
      <formula>$D$1&lt;I3</formula>
    </cfRule>
    <cfRule type="expression" dxfId="36723" priority="187" stopIfTrue="1">
      <formula>$D$1&gt;I3</formula>
    </cfRule>
  </conditionalFormatting>
  <conditionalFormatting sqref="G3">
    <cfRule type="expression" dxfId="36722" priority="184" stopIfTrue="1">
      <formula>$D$1&lt;G3</formula>
    </cfRule>
    <cfRule type="expression" dxfId="36721" priority="185" stopIfTrue="1">
      <formula>$D$1&gt;G3</formula>
    </cfRule>
  </conditionalFormatting>
  <conditionalFormatting sqref="J3:L3">
    <cfRule type="expression" dxfId="36720" priority="182" stopIfTrue="1">
      <formula>$D$1&lt;J3</formula>
    </cfRule>
    <cfRule type="expression" dxfId="36719" priority="183" stopIfTrue="1">
      <formula>$D$1&gt;J3</formula>
    </cfRule>
  </conditionalFormatting>
  <conditionalFormatting sqref="J3">
    <cfRule type="expression" dxfId="36718" priority="164" stopIfTrue="1">
      <formula>$D$1&lt;J3</formula>
    </cfRule>
    <cfRule type="expression" dxfId="36717" priority="165" stopIfTrue="1">
      <formula>$D$1&gt;J3</formula>
    </cfRule>
  </conditionalFormatting>
  <conditionalFormatting sqref="F3">
    <cfRule type="expression" dxfId="36716" priority="135" stopIfTrue="1">
      <formula>$D$1&lt;F3</formula>
    </cfRule>
    <cfRule type="expression" dxfId="36715" priority="136" stopIfTrue="1">
      <formula>$D$1&gt;F3</formula>
    </cfRule>
  </conditionalFormatting>
  <conditionalFormatting sqref="J32:J33">
    <cfRule type="cellIs" dxfId="36714" priority="130" stopIfTrue="1" operator="equal">
      <formula>5</formula>
    </cfRule>
    <cfRule type="cellIs" dxfId="36713" priority="131" stopIfTrue="1" operator="equal">
      <formula>4</formula>
    </cfRule>
    <cfRule type="cellIs" dxfId="36712" priority="132" stopIfTrue="1" operator="equal">
      <formula>3</formula>
    </cfRule>
  </conditionalFormatting>
  <conditionalFormatting sqref="G32:G33">
    <cfRule type="cellIs" dxfId="36711" priority="127" stopIfTrue="1" operator="equal">
      <formula>5</formula>
    </cfRule>
    <cfRule type="cellIs" dxfId="36710" priority="128" stopIfTrue="1" operator="equal">
      <formula>4</formula>
    </cfRule>
    <cfRule type="cellIs" dxfId="36709" priority="129" stopIfTrue="1" operator="equal">
      <formula>3</formula>
    </cfRule>
  </conditionalFormatting>
  <conditionalFormatting sqref="I32:I33">
    <cfRule type="cellIs" dxfId="36708" priority="124" stopIfTrue="1" operator="equal">
      <formula>5</formula>
    </cfRule>
    <cfRule type="cellIs" dxfId="36707" priority="125" stopIfTrue="1" operator="equal">
      <formula>4</formula>
    </cfRule>
    <cfRule type="cellIs" dxfId="36706" priority="126" stopIfTrue="1" operator="equal">
      <formula>3</formula>
    </cfRule>
  </conditionalFormatting>
  <conditionalFormatting sqref="K32:K33">
    <cfRule type="cellIs" dxfId="36705" priority="121" stopIfTrue="1" operator="equal">
      <formula>5</formula>
    </cfRule>
    <cfRule type="cellIs" dxfId="36704" priority="122" stopIfTrue="1" operator="equal">
      <formula>4</formula>
    </cfRule>
    <cfRule type="cellIs" dxfId="36703" priority="123" stopIfTrue="1" operator="equal">
      <formula>3</formula>
    </cfRule>
  </conditionalFormatting>
  <conditionalFormatting sqref="L32:L33">
    <cfRule type="cellIs" dxfId="36702" priority="118" stopIfTrue="1" operator="equal">
      <formula>5</formula>
    </cfRule>
    <cfRule type="cellIs" dxfId="36701" priority="119" stopIfTrue="1" operator="equal">
      <formula>4</formula>
    </cfRule>
    <cfRule type="cellIs" dxfId="36700" priority="120" stopIfTrue="1" operator="equal">
      <formula>3</formula>
    </cfRule>
  </conditionalFormatting>
  <conditionalFormatting sqref="G5">
    <cfRule type="cellIs" dxfId="36699" priority="115" stopIfTrue="1" operator="equal">
      <formula>5</formula>
    </cfRule>
    <cfRule type="cellIs" dxfId="36698" priority="116" stopIfTrue="1" operator="equal">
      <formula>4</formula>
    </cfRule>
    <cfRule type="cellIs" dxfId="36697" priority="117" stopIfTrue="1" operator="equal">
      <formula>3</formula>
    </cfRule>
  </conditionalFormatting>
  <conditionalFormatting sqref="G4 I4">
    <cfRule type="expression" dxfId="36696" priority="113" stopIfTrue="1">
      <formula>$D$1&lt;G4</formula>
    </cfRule>
    <cfRule type="expression" dxfId="36695" priority="114" stopIfTrue="1">
      <formula>$D$1&gt;G4</formula>
    </cfRule>
  </conditionalFormatting>
  <conditionalFormatting sqref="I4">
    <cfRule type="expression" dxfId="36694" priority="111" stopIfTrue="1">
      <formula>$D$1&lt;I4</formula>
    </cfRule>
    <cfRule type="expression" dxfId="36693" priority="112" stopIfTrue="1">
      <formula>$D$1&gt;I4</formula>
    </cfRule>
  </conditionalFormatting>
  <conditionalFormatting sqref="I5">
    <cfRule type="cellIs" dxfId="36692" priority="108" stopIfTrue="1" operator="equal">
      <formula>5</formula>
    </cfRule>
    <cfRule type="cellIs" dxfId="36691" priority="109" stopIfTrue="1" operator="equal">
      <formula>4</formula>
    </cfRule>
    <cfRule type="cellIs" dxfId="36690" priority="110" stopIfTrue="1" operator="equal">
      <formula>3</formula>
    </cfRule>
  </conditionalFormatting>
  <conditionalFormatting sqref="I5">
    <cfRule type="cellIs" dxfId="36689" priority="105" stopIfTrue="1" operator="equal">
      <formula>5</formula>
    </cfRule>
    <cfRule type="cellIs" dxfId="36688" priority="106" stopIfTrue="1" operator="equal">
      <formula>4</formula>
    </cfRule>
    <cfRule type="cellIs" dxfId="36687" priority="107" stopIfTrue="1" operator="equal">
      <formula>3</formula>
    </cfRule>
  </conditionalFormatting>
  <conditionalFormatting sqref="I4">
    <cfRule type="expression" dxfId="36686" priority="103" stopIfTrue="1">
      <formula>$D$1&lt;I4</formula>
    </cfRule>
    <cfRule type="expression" dxfId="36685" priority="104" stopIfTrue="1">
      <formula>$D$1&gt;I4</formula>
    </cfRule>
  </conditionalFormatting>
  <conditionalFormatting sqref="I5">
    <cfRule type="cellIs" dxfId="36684" priority="100" stopIfTrue="1" operator="equal">
      <formula>5</formula>
    </cfRule>
    <cfRule type="cellIs" dxfId="36683" priority="101" stopIfTrue="1" operator="equal">
      <formula>4</formula>
    </cfRule>
    <cfRule type="cellIs" dxfId="36682" priority="102" stopIfTrue="1" operator="equal">
      <formula>3</formula>
    </cfRule>
  </conditionalFormatting>
  <conditionalFormatting sqref="I4">
    <cfRule type="expression" dxfId="36681" priority="98" stopIfTrue="1">
      <formula>$D$1&lt;I4</formula>
    </cfRule>
    <cfRule type="expression" dxfId="36680" priority="99" stopIfTrue="1">
      <formula>$D$1&gt;I4</formula>
    </cfRule>
  </conditionalFormatting>
  <conditionalFormatting sqref="I4">
    <cfRule type="expression" dxfId="36679" priority="96" stopIfTrue="1">
      <formula>$D$1&lt;I4</formula>
    </cfRule>
    <cfRule type="expression" dxfId="36678" priority="97" stopIfTrue="1">
      <formula>$D$1&gt;I4</formula>
    </cfRule>
  </conditionalFormatting>
  <conditionalFormatting sqref="I5">
    <cfRule type="cellIs" dxfId="36677" priority="93" stopIfTrue="1" operator="equal">
      <formula>5</formula>
    </cfRule>
    <cfRule type="cellIs" dxfId="36676" priority="94" stopIfTrue="1" operator="equal">
      <formula>4</formula>
    </cfRule>
    <cfRule type="cellIs" dxfId="36675" priority="95" stopIfTrue="1" operator="equal">
      <formula>3</formula>
    </cfRule>
  </conditionalFormatting>
  <conditionalFormatting sqref="I4">
    <cfRule type="expression" dxfId="36674" priority="91" stopIfTrue="1">
      <formula>$D$1&lt;I4</formula>
    </cfRule>
    <cfRule type="expression" dxfId="36673" priority="92" stopIfTrue="1">
      <formula>$D$1&gt;I4</formula>
    </cfRule>
  </conditionalFormatting>
  <conditionalFormatting sqref="I5">
    <cfRule type="cellIs" dxfId="36672" priority="88" stopIfTrue="1" operator="equal">
      <formula>5</formula>
    </cfRule>
    <cfRule type="cellIs" dxfId="36671" priority="89" stopIfTrue="1" operator="equal">
      <formula>4</formula>
    </cfRule>
    <cfRule type="cellIs" dxfId="36670" priority="90" stopIfTrue="1" operator="equal">
      <formula>3</formula>
    </cfRule>
  </conditionalFormatting>
  <conditionalFormatting sqref="I4">
    <cfRule type="expression" dxfId="36669" priority="86" stopIfTrue="1">
      <formula>$D$1&lt;I4</formula>
    </cfRule>
    <cfRule type="expression" dxfId="36668" priority="87" stopIfTrue="1">
      <formula>$D$1&gt;I4</formula>
    </cfRule>
  </conditionalFormatting>
  <conditionalFormatting sqref="G4">
    <cfRule type="expression" dxfId="36667" priority="84" stopIfTrue="1">
      <formula>$D$1&lt;G4</formula>
    </cfRule>
    <cfRule type="expression" dxfId="36666" priority="85" stopIfTrue="1">
      <formula>$D$1&gt;G4</formula>
    </cfRule>
  </conditionalFormatting>
  <conditionalFormatting sqref="J4:K4">
    <cfRule type="expression" dxfId="36665" priority="82" stopIfTrue="1">
      <formula>$D$1&lt;J4</formula>
    </cfRule>
    <cfRule type="expression" dxfId="36664" priority="83" stopIfTrue="1">
      <formula>$D$1&gt;J4</formula>
    </cfRule>
  </conditionalFormatting>
  <conditionalFormatting sqref="J4">
    <cfRule type="expression" dxfId="36663" priority="80" stopIfTrue="1">
      <formula>$D$1&lt;J4</formula>
    </cfRule>
    <cfRule type="expression" dxfId="36662" priority="81" stopIfTrue="1">
      <formula>$D$1&gt;J4</formula>
    </cfRule>
  </conditionalFormatting>
  <conditionalFormatting sqref="J5">
    <cfRule type="cellIs" dxfId="36661" priority="77" stopIfTrue="1" operator="equal">
      <formula>5</formula>
    </cfRule>
    <cfRule type="cellIs" dxfId="36660" priority="78" stopIfTrue="1" operator="equal">
      <formula>4</formula>
    </cfRule>
    <cfRule type="cellIs" dxfId="36659" priority="79" stopIfTrue="1" operator="equal">
      <formula>3</formula>
    </cfRule>
  </conditionalFormatting>
  <conditionalFormatting sqref="J4">
    <cfRule type="expression" dxfId="36658" priority="75" stopIfTrue="1">
      <formula>$D$1&lt;J4</formula>
    </cfRule>
    <cfRule type="expression" dxfId="36657" priority="76" stopIfTrue="1">
      <formula>$D$1&gt;J4</formula>
    </cfRule>
  </conditionalFormatting>
  <conditionalFormatting sqref="J4">
    <cfRule type="expression" dxfId="36656" priority="73" stopIfTrue="1">
      <formula>$D$1&lt;J4</formula>
    </cfRule>
    <cfRule type="expression" dxfId="36655" priority="74" stopIfTrue="1">
      <formula>$D$1&gt;J4</formula>
    </cfRule>
  </conditionalFormatting>
  <conditionalFormatting sqref="K5">
    <cfRule type="cellIs" dxfId="36654" priority="70" stopIfTrue="1" operator="equal">
      <formula>5</formula>
    </cfRule>
    <cfRule type="cellIs" dxfId="36653" priority="71" stopIfTrue="1" operator="equal">
      <formula>4</formula>
    </cfRule>
    <cfRule type="cellIs" dxfId="36652" priority="72" stopIfTrue="1" operator="equal">
      <formula>3</formula>
    </cfRule>
  </conditionalFormatting>
  <conditionalFormatting sqref="K4">
    <cfRule type="expression" dxfId="36651" priority="68" stopIfTrue="1">
      <formula>$D$1&lt;K4</formula>
    </cfRule>
    <cfRule type="expression" dxfId="36650" priority="69" stopIfTrue="1">
      <formula>$D$1&gt;K4</formula>
    </cfRule>
  </conditionalFormatting>
  <conditionalFormatting sqref="K4">
    <cfRule type="expression" dxfId="36649" priority="66" stopIfTrue="1">
      <formula>$D$1&lt;K4</formula>
    </cfRule>
    <cfRule type="expression" dxfId="36648" priority="67" stopIfTrue="1">
      <formula>$D$1&gt;K4</formula>
    </cfRule>
  </conditionalFormatting>
  <conditionalFormatting sqref="J4">
    <cfRule type="expression" dxfId="36647" priority="64" stopIfTrue="1">
      <formula>$D$1&lt;J4</formula>
    </cfRule>
    <cfRule type="expression" dxfId="36646" priority="65" stopIfTrue="1">
      <formula>$D$1&gt;J4</formula>
    </cfRule>
  </conditionalFormatting>
  <conditionalFormatting sqref="J4">
    <cfRule type="expression" dxfId="36645" priority="62" stopIfTrue="1">
      <formula>$D$1&lt;J4</formula>
    </cfRule>
    <cfRule type="expression" dxfId="36644" priority="63" stopIfTrue="1">
      <formula>$D$1&gt;J4</formula>
    </cfRule>
  </conditionalFormatting>
  <conditionalFormatting sqref="J5">
    <cfRule type="cellIs" dxfId="36643" priority="59" stopIfTrue="1" operator="equal">
      <formula>5</formula>
    </cfRule>
    <cfRule type="cellIs" dxfId="36642" priority="60" stopIfTrue="1" operator="equal">
      <formula>4</formula>
    </cfRule>
    <cfRule type="cellIs" dxfId="36641" priority="61" stopIfTrue="1" operator="equal">
      <formula>3</formula>
    </cfRule>
  </conditionalFormatting>
  <conditionalFormatting sqref="J4">
    <cfRule type="expression" dxfId="36640" priority="57" stopIfTrue="1">
      <formula>$D$1&lt;J4</formula>
    </cfRule>
    <cfRule type="expression" dxfId="36639" priority="58" stopIfTrue="1">
      <formula>$D$1&gt;J4</formula>
    </cfRule>
  </conditionalFormatting>
  <conditionalFormatting sqref="J4">
    <cfRule type="expression" dxfId="36638" priority="55" stopIfTrue="1">
      <formula>$D$1&lt;J4</formula>
    </cfRule>
    <cfRule type="expression" dxfId="36637" priority="56" stopIfTrue="1">
      <formula>$D$1&gt;J4</formula>
    </cfRule>
  </conditionalFormatting>
  <conditionalFormatting sqref="H5">
    <cfRule type="cellIs" dxfId="36636" priority="52" stopIfTrue="1" operator="equal">
      <formula>5</formula>
    </cfRule>
    <cfRule type="cellIs" dxfId="36635" priority="53" stopIfTrue="1" operator="equal">
      <formula>4</formula>
    </cfRule>
    <cfRule type="cellIs" dxfId="36634" priority="54" stopIfTrue="1" operator="equal">
      <formula>3</formula>
    </cfRule>
  </conditionalFormatting>
  <conditionalFormatting sqref="H4">
    <cfRule type="expression" dxfId="36633" priority="40" stopIfTrue="1">
      <formula>$D$1&lt;H4</formula>
    </cfRule>
    <cfRule type="expression" dxfId="36632" priority="41" stopIfTrue="1">
      <formula>$D$1&gt;H4</formula>
    </cfRule>
  </conditionalFormatting>
  <conditionalFormatting sqref="H4">
    <cfRule type="expression" dxfId="36631" priority="50" stopIfTrue="1">
      <formula>$D$1&lt;H4</formula>
    </cfRule>
    <cfRule type="expression" dxfId="36630" priority="51" stopIfTrue="1">
      <formula>$D$1&gt;H4</formula>
    </cfRule>
  </conditionalFormatting>
  <conditionalFormatting sqref="H4">
    <cfRule type="expression" dxfId="36629" priority="48" stopIfTrue="1">
      <formula>$D$1&lt;H4</formula>
    </cfRule>
    <cfRule type="expression" dxfId="36628" priority="49" stopIfTrue="1">
      <formula>$D$1&gt;H4</formula>
    </cfRule>
  </conditionalFormatting>
  <conditionalFormatting sqref="H4">
    <cfRule type="expression" dxfId="36627" priority="46" stopIfTrue="1">
      <formula>$D$1&lt;H4</formula>
    </cfRule>
    <cfRule type="expression" dxfId="36626" priority="47" stopIfTrue="1">
      <formula>$D$1&gt;H4</formula>
    </cfRule>
  </conditionalFormatting>
  <conditionalFormatting sqref="H4">
    <cfRule type="expression" dxfId="36625" priority="44" stopIfTrue="1">
      <formula>$D$1&lt;H4</formula>
    </cfRule>
    <cfRule type="expression" dxfId="36624" priority="45" stopIfTrue="1">
      <formula>$D$1&gt;H4</formula>
    </cfRule>
  </conditionalFormatting>
  <conditionalFormatting sqref="H4">
    <cfRule type="expression" dxfId="36623" priority="42" stopIfTrue="1">
      <formula>$D$1&lt;H4</formula>
    </cfRule>
    <cfRule type="expression" dxfId="36622" priority="43" stopIfTrue="1">
      <formula>$D$1&gt;H4</formula>
    </cfRule>
  </conditionalFormatting>
  <conditionalFormatting sqref="F5">
    <cfRule type="cellIs" dxfId="36621" priority="37" stopIfTrue="1" operator="equal">
      <formula>5</formula>
    </cfRule>
    <cfRule type="cellIs" dxfId="36620" priority="38" stopIfTrue="1" operator="equal">
      <formula>4</formula>
    </cfRule>
    <cfRule type="cellIs" dxfId="36619" priority="39" stopIfTrue="1" operator="equal">
      <formula>3</formula>
    </cfRule>
  </conditionalFormatting>
  <conditionalFormatting sqref="F4">
    <cfRule type="expression" dxfId="36618" priority="35" stopIfTrue="1">
      <formula>$D$1&lt;F4</formula>
    </cfRule>
    <cfRule type="expression" dxfId="36617" priority="36" stopIfTrue="1">
      <formula>$D$1&gt;F4</formula>
    </cfRule>
  </conditionalFormatting>
  <conditionalFormatting sqref="G8:J8">
    <cfRule type="cellIs" dxfId="36616" priority="30" stopIfTrue="1" operator="equal">
      <formula>5</formula>
    </cfRule>
    <cfRule type="cellIs" dxfId="36615" priority="31" stopIfTrue="1" operator="equal">
      <formula>4</formula>
    </cfRule>
    <cfRule type="cellIs" dxfId="36614" priority="32" stopIfTrue="1" operator="equal">
      <formula>3</formula>
    </cfRule>
  </conditionalFormatting>
  <conditionalFormatting sqref="L4">
    <cfRule type="expression" dxfId="36613" priority="28" stopIfTrue="1">
      <formula>$D$1&lt;L4</formula>
    </cfRule>
    <cfRule type="expression" dxfId="36612" priority="29" stopIfTrue="1">
      <formula>$D$1&gt;L4</formula>
    </cfRule>
  </conditionalFormatting>
  <conditionalFormatting sqref="L4">
    <cfRule type="expression" dxfId="36611" priority="26" stopIfTrue="1">
      <formula>$D$1&lt;L4</formula>
    </cfRule>
    <cfRule type="expression" dxfId="36610" priority="27" stopIfTrue="1">
      <formula>$D$1&gt;L4</formula>
    </cfRule>
  </conditionalFormatting>
  <conditionalFormatting sqref="L5">
    <cfRule type="cellIs" dxfId="36609" priority="23" stopIfTrue="1" operator="equal">
      <formula>5</formula>
    </cfRule>
    <cfRule type="cellIs" dxfId="36608" priority="24" stopIfTrue="1" operator="equal">
      <formula>4</formula>
    </cfRule>
    <cfRule type="cellIs" dxfId="36607" priority="25" stopIfTrue="1" operator="equal">
      <formula>3</formula>
    </cfRule>
  </conditionalFormatting>
  <conditionalFormatting sqref="L5">
    <cfRule type="cellIs" dxfId="36606" priority="20" stopIfTrue="1" operator="equal">
      <formula>5</formula>
    </cfRule>
    <cfRule type="cellIs" dxfId="36605" priority="21" stopIfTrue="1" operator="equal">
      <formula>4</formula>
    </cfRule>
    <cfRule type="cellIs" dxfId="36604" priority="22" stopIfTrue="1" operator="equal">
      <formula>3</formula>
    </cfRule>
  </conditionalFormatting>
  <conditionalFormatting sqref="L4">
    <cfRule type="expression" dxfId="36603" priority="18" stopIfTrue="1">
      <formula>$D$1&lt;L4</formula>
    </cfRule>
    <cfRule type="expression" dxfId="36602" priority="19" stopIfTrue="1">
      <formula>$D$1&gt;L4</formula>
    </cfRule>
  </conditionalFormatting>
  <conditionalFormatting sqref="L5">
    <cfRule type="cellIs" dxfId="36601" priority="15" stopIfTrue="1" operator="equal">
      <formula>5</formula>
    </cfRule>
    <cfRule type="cellIs" dxfId="36600" priority="16" stopIfTrue="1" operator="equal">
      <formula>4</formula>
    </cfRule>
    <cfRule type="cellIs" dxfId="36599" priority="17" stopIfTrue="1" operator="equal">
      <formula>3</formula>
    </cfRule>
  </conditionalFormatting>
  <conditionalFormatting sqref="L4">
    <cfRule type="expression" dxfId="36598" priority="13" stopIfTrue="1">
      <formula>$D$1&lt;L4</formula>
    </cfRule>
    <cfRule type="expression" dxfId="36597" priority="14" stopIfTrue="1">
      <formula>$D$1&gt;L4</formula>
    </cfRule>
  </conditionalFormatting>
  <conditionalFormatting sqref="L4">
    <cfRule type="expression" dxfId="36596" priority="11" stopIfTrue="1">
      <formula>$D$1&lt;L4</formula>
    </cfRule>
    <cfRule type="expression" dxfId="36595" priority="12" stopIfTrue="1">
      <formula>$D$1&gt;L4</formula>
    </cfRule>
  </conditionalFormatting>
  <conditionalFormatting sqref="L5">
    <cfRule type="cellIs" dxfId="36594" priority="8" stopIfTrue="1" operator="equal">
      <formula>5</formula>
    </cfRule>
    <cfRule type="cellIs" dxfId="36593" priority="9" stopIfTrue="1" operator="equal">
      <formula>4</formula>
    </cfRule>
    <cfRule type="cellIs" dxfId="36592" priority="10" stopIfTrue="1" operator="equal">
      <formula>3</formula>
    </cfRule>
  </conditionalFormatting>
  <conditionalFormatting sqref="L4">
    <cfRule type="expression" dxfId="36591" priority="6" stopIfTrue="1">
      <formula>$D$1&lt;L4</formula>
    </cfRule>
    <cfRule type="expression" dxfId="36590" priority="7" stopIfTrue="1">
      <formula>$D$1&gt;L4</formula>
    </cfRule>
  </conditionalFormatting>
  <conditionalFormatting sqref="L5">
    <cfRule type="cellIs" dxfId="36589" priority="3" stopIfTrue="1" operator="equal">
      <formula>5</formula>
    </cfRule>
    <cfRule type="cellIs" dxfId="36588" priority="4" stopIfTrue="1" operator="equal">
      <formula>4</formula>
    </cfRule>
    <cfRule type="cellIs" dxfId="36587" priority="5" stopIfTrue="1" operator="equal">
      <formula>3</formula>
    </cfRule>
  </conditionalFormatting>
  <conditionalFormatting sqref="L4">
    <cfRule type="expression" dxfId="36586" priority="1" stopIfTrue="1">
      <formula>$D$1&lt;L4</formula>
    </cfRule>
    <cfRule type="expression" dxfId="36585" priority="2" stopIfTrue="1">
      <formula>$D$1&gt;L4</formula>
    </cfRule>
  </conditionalFormatting>
  <pageMargins left="0.7" right="0.7" top="0.75" bottom="0.75" header="0.3" footer="0.3"/>
  <pageSetup paperSize="9" scale="71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4" zoomScale="75" zoomScaleNormal="100" zoomScaleSheetLayoutView="75" workbookViewId="0">
      <selection activeCell="D26" sqref="D2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42578125" style="13" customWidth="1"/>
    <col min="4" max="4" width="35.85546875" style="13" bestFit="1" customWidth="1"/>
    <col min="5" max="5" width="6.85546875" style="13" hidden="1" customWidth="1"/>
    <col min="6" max="11" width="8.140625" customWidth="1"/>
    <col min="12" max="20" width="6.7109375" hidden="1" customWidth="1"/>
    <col min="21" max="21" width="6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0" width="8" style="30" hidden="1" customWidth="1"/>
    <col min="91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1"/>
      <c r="Z1" s="311"/>
      <c r="AA1" s="311"/>
      <c r="AB1" s="311"/>
      <c r="AC1" s="311"/>
      <c r="AD1" s="31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718" t="s">
        <v>46</v>
      </c>
      <c r="H2" s="719"/>
      <c r="I2" s="720"/>
      <c r="J2" s="718" t="s">
        <v>43</v>
      </c>
      <c r="K2" s="719"/>
      <c r="L2" s="720"/>
      <c r="M2" s="306"/>
      <c r="N2" s="306"/>
      <c r="O2" s="306"/>
      <c r="P2" s="304"/>
      <c r="Q2" s="211"/>
      <c r="R2" s="304"/>
      <c r="S2" s="195"/>
      <c r="T2" s="304"/>
      <c r="U2" s="195"/>
      <c r="V2" s="7"/>
      <c r="W2" s="8"/>
      <c r="X2" s="8"/>
      <c r="Y2" s="311"/>
      <c r="Z2" s="311"/>
      <c r="AA2" s="311"/>
      <c r="AB2" s="311"/>
      <c r="AC2" s="311"/>
      <c r="AD2" s="31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2733</v>
      </c>
      <c r="B3" s="723"/>
      <c r="C3" s="723"/>
      <c r="D3" s="196" t="s">
        <v>0</v>
      </c>
      <c r="E3" s="197"/>
      <c r="F3" s="198">
        <v>43083</v>
      </c>
      <c r="G3" s="198">
        <v>43088</v>
      </c>
      <c r="H3" s="198">
        <v>43085</v>
      </c>
      <c r="I3" s="281">
        <v>43089</v>
      </c>
      <c r="J3" s="198">
        <v>42965</v>
      </c>
      <c r="K3" s="198">
        <v>43096</v>
      </c>
      <c r="L3" s="198"/>
      <c r="M3" s="198"/>
      <c r="N3" s="198"/>
      <c r="O3" s="198"/>
      <c r="P3" s="198"/>
      <c r="Q3" s="198"/>
      <c r="R3" s="199"/>
      <c r="S3" s="357"/>
      <c r="T3" s="199"/>
      <c r="U3" s="356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31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9" customHeight="1" x14ac:dyDescent="0.2">
      <c r="A4" s="723"/>
      <c r="B4" s="723"/>
      <c r="C4" s="723"/>
      <c r="D4" s="205" t="s">
        <v>1</v>
      </c>
      <c r="E4" s="197"/>
      <c r="F4" s="206" t="s">
        <v>450</v>
      </c>
      <c r="G4" s="206" t="s">
        <v>451</v>
      </c>
      <c r="H4" s="206" t="s">
        <v>454</v>
      </c>
      <c r="I4" s="206" t="s">
        <v>452</v>
      </c>
      <c r="J4" s="206"/>
      <c r="K4" s="206" t="s">
        <v>453</v>
      </c>
      <c r="L4" s="108"/>
      <c r="M4" s="206"/>
      <c r="N4" s="206"/>
      <c r="O4" s="206"/>
      <c r="P4" s="206"/>
      <c r="Q4" s="206"/>
      <c r="R4" s="206"/>
      <c r="S4" s="354"/>
      <c r="T4" s="206"/>
      <c r="U4" s="354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9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11"/>
      <c r="BO4" s="11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90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455</v>
      </c>
      <c r="G5" s="246" t="s">
        <v>456</v>
      </c>
      <c r="H5" s="246" t="s">
        <v>508</v>
      </c>
      <c r="I5" s="279" t="s">
        <v>457</v>
      </c>
      <c r="J5" s="247" t="s">
        <v>449</v>
      </c>
      <c r="K5" s="247" t="s">
        <v>458</v>
      </c>
      <c r="M5" s="247"/>
      <c r="N5" s="262"/>
      <c r="O5" s="247"/>
      <c r="P5" s="247"/>
      <c r="Q5" s="247"/>
      <c r="R5" s="330"/>
      <c r="S5" s="355"/>
      <c r="T5" s="246"/>
      <c r="U5" s="355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9.5" customHeight="1" x14ac:dyDescent="0.2">
      <c r="A6" s="267">
        <v>1</v>
      </c>
      <c r="B6" s="230" t="s">
        <v>28</v>
      </c>
      <c r="C6" s="379" t="s">
        <v>34</v>
      </c>
      <c r="D6" s="453" t="s">
        <v>558</v>
      </c>
      <c r="E6" s="223">
        <v>2733</v>
      </c>
      <c r="F6" s="91" t="s">
        <v>1141</v>
      </c>
      <c r="G6" s="91">
        <v>3</v>
      </c>
      <c r="H6" s="91">
        <v>5</v>
      </c>
      <c r="I6" s="91">
        <v>5</v>
      </c>
      <c r="J6" s="91">
        <v>4</v>
      </c>
      <c r="K6" s="91">
        <v>5</v>
      </c>
      <c r="L6" s="91"/>
      <c r="M6" s="91"/>
      <c r="N6" s="91"/>
      <c r="O6" s="91"/>
      <c r="P6" s="91"/>
      <c r="Q6" s="91"/>
      <c r="R6" s="91"/>
      <c r="S6" s="23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1</v>
      </c>
      <c r="AA6" s="248">
        <f t="shared" ref="AA6:AA34" si="5">COUNTIF(AG6:AV6,AA$5)</f>
        <v>1</v>
      </c>
      <c r="AB6" s="248">
        <f t="shared" ref="AB6:AB34" si="6">COUNTIF(AG6:AV6,AB$5)</f>
        <v>3</v>
      </c>
      <c r="AC6" s="248">
        <f t="shared" ref="AC6:AC38" si="7">SUM(X6:AB6)</f>
        <v>5</v>
      </c>
      <c r="AD6" s="249">
        <f>IF(ISERROR(((X6+Y6)*2+Z6*3+AA6*4+AB6*5)/SUM(X6,Y6:AB6)),"",((X6+Y6)*2+Z6*3+AA6*4+AB6*5)/SUM(X6,Y6:AB6))</f>
        <v>4.4000000000000004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3</v>
      </c>
      <c r="AI6" s="252">
        <f t="shared" si="9"/>
        <v>5</v>
      </c>
      <c r="AJ6" s="252">
        <f t="shared" si="9"/>
        <v>5</v>
      </c>
      <c r="AK6" s="252">
        <f t="shared" si="9"/>
        <v>4</v>
      </c>
      <c r="AL6" s="252">
        <f t="shared" si="9"/>
        <v>5</v>
      </c>
      <c r="AM6" s="252" t="str">
        <f t="shared" si="9"/>
        <v/>
      </c>
      <c r="AN6" s="252" t="str">
        <f t="shared" si="9"/>
        <v/>
      </c>
      <c r="AO6" s="252" t="str">
        <f t="shared" si="9"/>
        <v/>
      </c>
      <c r="AP6" s="252" t="str">
        <f t="shared" si="9"/>
        <v/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9.5" customHeight="1" x14ac:dyDescent="0.2">
      <c r="A7" s="267">
        <v>2</v>
      </c>
      <c r="B7" s="230" t="s">
        <v>28</v>
      </c>
      <c r="C7" s="379" t="s">
        <v>34</v>
      </c>
      <c r="D7" s="453" t="s">
        <v>559</v>
      </c>
      <c r="E7" s="223">
        <v>2733</v>
      </c>
      <c r="F7" s="91" t="s">
        <v>1141</v>
      </c>
      <c r="G7" s="91">
        <v>5</v>
      </c>
      <c r="H7" s="91">
        <v>5</v>
      </c>
      <c r="I7" s="91">
        <v>5</v>
      </c>
      <c r="J7" s="91">
        <v>5</v>
      </c>
      <c r="K7" s="91">
        <v>3</v>
      </c>
      <c r="L7" s="91"/>
      <c r="M7" s="91"/>
      <c r="N7" s="91"/>
      <c r="O7" s="91"/>
      <c r="P7" s="91"/>
      <c r="Q7" s="91"/>
      <c r="R7" s="91"/>
      <c r="S7" s="23"/>
      <c r="T7" s="91"/>
      <c r="U7" s="23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1</v>
      </c>
      <c r="AA7" s="248">
        <f t="shared" si="5"/>
        <v>0</v>
      </c>
      <c r="AB7" s="248">
        <f t="shared" si="6"/>
        <v>4</v>
      </c>
      <c r="AC7" s="248">
        <f t="shared" si="7"/>
        <v>5</v>
      </c>
      <c r="AD7" s="249">
        <f t="shared" ref="AD7:AD37" si="11">IF(ISERROR(((X7+Y7)*2+Z7*3+AA7*4+AB7*5)/SUM(X7,Y7:AB7)),"",((X7+Y7)*2+Z7*3+AA7*4+AB7*5)/SUM(X7,Y7:AB7))</f>
        <v>4.5999999999999996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5</v>
      </c>
      <c r="AI7" s="252">
        <f t="shared" si="9"/>
        <v>5</v>
      </c>
      <c r="AJ7" s="252">
        <f t="shared" si="9"/>
        <v>5</v>
      </c>
      <c r="AK7" s="252">
        <f t="shared" si="9"/>
        <v>5</v>
      </c>
      <c r="AL7" s="252">
        <f t="shared" si="9"/>
        <v>3</v>
      </c>
      <c r="AM7" s="252" t="str">
        <f t="shared" si="9"/>
        <v/>
      </c>
      <c r="AN7" s="252" t="str">
        <f t="shared" si="9"/>
        <v/>
      </c>
      <c r="AO7" s="252" t="str">
        <f t="shared" si="9"/>
        <v/>
      </c>
      <c r="AP7" s="252" t="str">
        <f t="shared" si="9"/>
        <v/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1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9.5" customHeight="1" x14ac:dyDescent="0.2">
      <c r="A8" s="267">
        <v>3</v>
      </c>
      <c r="B8" s="230" t="s">
        <v>28</v>
      </c>
      <c r="C8" s="379" t="s">
        <v>34</v>
      </c>
      <c r="D8" s="453" t="s">
        <v>513</v>
      </c>
      <c r="E8" s="223">
        <v>2733</v>
      </c>
      <c r="F8" s="91" t="s">
        <v>1141</v>
      </c>
      <c r="G8" s="91">
        <v>4</v>
      </c>
      <c r="H8" s="91" t="s">
        <v>1127</v>
      </c>
      <c r="I8" s="91">
        <v>3</v>
      </c>
      <c r="J8" s="91">
        <v>3</v>
      </c>
      <c r="K8" s="91">
        <v>3</v>
      </c>
      <c r="L8" s="91"/>
      <c r="M8" s="91"/>
      <c r="N8" s="91"/>
      <c r="O8" s="91"/>
      <c r="P8" s="91"/>
      <c r="Q8" s="91"/>
      <c r="R8" s="91"/>
      <c r="S8" s="23"/>
      <c r="T8" s="91"/>
      <c r="U8" s="23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3</v>
      </c>
      <c r="AA8" s="248">
        <f t="shared" si="5"/>
        <v>1</v>
      </c>
      <c r="AB8" s="248">
        <f t="shared" si="6"/>
        <v>0</v>
      </c>
      <c r="AC8" s="248">
        <f t="shared" si="7"/>
        <v>4</v>
      </c>
      <c r="AD8" s="249">
        <f t="shared" si="11"/>
        <v>3.25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4</v>
      </c>
      <c r="AI8" s="252" t="str">
        <f t="shared" si="9"/>
        <v>а</v>
      </c>
      <c r="AJ8" s="252">
        <f t="shared" si="9"/>
        <v>3</v>
      </c>
      <c r="AK8" s="252">
        <f t="shared" si="9"/>
        <v>3</v>
      </c>
      <c r="AL8" s="252">
        <f t="shared" si="9"/>
        <v>3</v>
      </c>
      <c r="AM8" s="252" t="str">
        <f t="shared" si="9"/>
        <v/>
      </c>
      <c r="AN8" s="252" t="str">
        <f t="shared" si="9"/>
        <v/>
      </c>
      <c r="AO8" s="252" t="str">
        <f t="shared" si="9"/>
        <v/>
      </c>
      <c r="AP8" s="252" t="str">
        <f t="shared" si="9"/>
        <v/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1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9.5" customHeight="1" x14ac:dyDescent="0.2">
      <c r="A9" s="267">
        <v>4</v>
      </c>
      <c r="B9" s="230" t="s">
        <v>28</v>
      </c>
      <c r="C9" s="379" t="s">
        <v>34</v>
      </c>
      <c r="D9" s="453" t="s">
        <v>560</v>
      </c>
      <c r="E9" s="223">
        <v>2733</v>
      </c>
      <c r="F9" s="91" t="s">
        <v>1141</v>
      </c>
      <c r="G9" s="91">
        <v>3</v>
      </c>
      <c r="H9" s="91">
        <v>3</v>
      </c>
      <c r="I9" s="91">
        <v>4</v>
      </c>
      <c r="J9" s="91">
        <v>4</v>
      </c>
      <c r="K9" s="91">
        <v>4</v>
      </c>
      <c r="L9" s="91"/>
      <c r="M9" s="91"/>
      <c r="N9" s="91"/>
      <c r="O9" s="91"/>
      <c r="P9" s="91"/>
      <c r="Q9" s="91"/>
      <c r="R9" s="91"/>
      <c r="S9" s="23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2</v>
      </c>
      <c r="AA9" s="248">
        <f t="shared" si="5"/>
        <v>3</v>
      </c>
      <c r="AB9" s="248">
        <f t="shared" si="6"/>
        <v>0</v>
      </c>
      <c r="AC9" s="248">
        <f t="shared" si="7"/>
        <v>5</v>
      </c>
      <c r="AD9" s="249">
        <f t="shared" si="11"/>
        <v>3.6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3</v>
      </c>
      <c r="AI9" s="252">
        <f t="shared" si="9"/>
        <v>3</v>
      </c>
      <c r="AJ9" s="252">
        <f t="shared" si="9"/>
        <v>4</v>
      </c>
      <c r="AK9" s="252">
        <f t="shared" si="9"/>
        <v>4</v>
      </c>
      <c r="AL9" s="252">
        <f t="shared" si="9"/>
        <v>4</v>
      </c>
      <c r="AM9" s="252" t="str">
        <f t="shared" si="9"/>
        <v/>
      </c>
      <c r="AN9" s="252" t="str">
        <f t="shared" si="9"/>
        <v/>
      </c>
      <c r="AO9" s="252" t="str">
        <f t="shared" si="9"/>
        <v/>
      </c>
      <c r="AP9" s="252" t="str">
        <f t="shared" si="9"/>
        <v/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1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9.5" customHeight="1" x14ac:dyDescent="0.2">
      <c r="A10" s="267">
        <v>5</v>
      </c>
      <c r="B10" s="230" t="s">
        <v>28</v>
      </c>
      <c r="C10" s="379" t="s">
        <v>34</v>
      </c>
      <c r="D10" s="453" t="s">
        <v>562</v>
      </c>
      <c r="E10" s="223">
        <v>2733</v>
      </c>
      <c r="F10" s="91" t="s">
        <v>1141</v>
      </c>
      <c r="G10" s="91">
        <v>5</v>
      </c>
      <c r="H10" s="91" t="s">
        <v>1321</v>
      </c>
      <c r="I10" s="91">
        <v>3</v>
      </c>
      <c r="J10" s="91">
        <v>3</v>
      </c>
      <c r="K10" s="91">
        <v>3</v>
      </c>
      <c r="L10" s="91"/>
      <c r="M10" s="91"/>
      <c r="N10" s="91"/>
      <c r="O10" s="91"/>
      <c r="P10" s="91"/>
      <c r="Q10" s="91"/>
      <c r="R10" s="91"/>
      <c r="S10" s="23"/>
      <c r="T10" s="91"/>
      <c r="U10" s="23"/>
      <c r="V10" s="35">
        <f t="shared" si="0"/>
        <v>2</v>
      </c>
      <c r="W10" s="248">
        <f t="shared" si="1"/>
        <v>0</v>
      </c>
      <c r="X10" s="248">
        <f t="shared" si="2"/>
        <v>0</v>
      </c>
      <c r="Y10" s="248">
        <f t="shared" si="3"/>
        <v>1</v>
      </c>
      <c r="Z10" s="248">
        <f t="shared" si="4"/>
        <v>3</v>
      </c>
      <c r="AA10" s="248">
        <f t="shared" si="5"/>
        <v>0</v>
      </c>
      <c r="AB10" s="248">
        <f t="shared" si="6"/>
        <v>1</v>
      </c>
      <c r="AC10" s="248">
        <f t="shared" si="7"/>
        <v>5</v>
      </c>
      <c r="AD10" s="249">
        <f t="shared" si="11"/>
        <v>3.2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5</v>
      </c>
      <c r="AI10" s="252">
        <f t="shared" si="9"/>
        <v>2</v>
      </c>
      <c r="AJ10" s="252">
        <f t="shared" si="9"/>
        <v>3</v>
      </c>
      <c r="AK10" s="252">
        <f t="shared" si="9"/>
        <v>3</v>
      </c>
      <c r="AL10" s="252">
        <f t="shared" si="9"/>
        <v>3</v>
      </c>
      <c r="AM10" s="252" t="str">
        <f t="shared" si="9"/>
        <v/>
      </c>
      <c r="AN10" s="252" t="str">
        <f t="shared" si="9"/>
        <v/>
      </c>
      <c r="AO10" s="252" t="str">
        <f t="shared" si="9"/>
        <v/>
      </c>
      <c r="AP10" s="252" t="str">
        <f t="shared" si="9"/>
        <v/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1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9.5" customHeight="1" x14ac:dyDescent="0.2">
      <c r="A11" s="267">
        <v>6</v>
      </c>
      <c r="B11" s="230" t="s">
        <v>28</v>
      </c>
      <c r="C11" s="379" t="s">
        <v>34</v>
      </c>
      <c r="D11" s="453" t="s">
        <v>563</v>
      </c>
      <c r="E11" s="223">
        <v>2733</v>
      </c>
      <c r="F11" s="91" t="s">
        <v>1141</v>
      </c>
      <c r="G11" s="91">
        <v>5</v>
      </c>
      <c r="H11" s="91" t="s">
        <v>1321</v>
      </c>
      <c r="I11" s="91">
        <v>3</v>
      </c>
      <c r="J11" s="91">
        <v>3</v>
      </c>
      <c r="K11" s="91">
        <v>4</v>
      </c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35">
        <f t="shared" si="0"/>
        <v>2</v>
      </c>
      <c r="W11" s="258">
        <f t="shared" si="1"/>
        <v>0</v>
      </c>
      <c r="X11" s="258">
        <f t="shared" si="2"/>
        <v>0</v>
      </c>
      <c r="Y11" s="258">
        <f t="shared" si="3"/>
        <v>1</v>
      </c>
      <c r="Z11" s="258">
        <f t="shared" si="4"/>
        <v>2</v>
      </c>
      <c r="AA11" s="258">
        <f t="shared" si="5"/>
        <v>1</v>
      </c>
      <c r="AB11" s="258">
        <f t="shared" si="6"/>
        <v>1</v>
      </c>
      <c r="AC11" s="248">
        <f t="shared" si="7"/>
        <v>5</v>
      </c>
      <c r="AD11" s="249">
        <f t="shared" si="11"/>
        <v>3.4</v>
      </c>
      <c r="AE11" s="259">
        <f t="shared" si="8"/>
        <v>0</v>
      </c>
      <c r="AG11" s="252" t="str">
        <f t="shared" si="9"/>
        <v>з</v>
      </c>
      <c r="AH11" s="252">
        <f t="shared" si="9"/>
        <v>5</v>
      </c>
      <c r="AI11" s="252">
        <f t="shared" si="9"/>
        <v>2</v>
      </c>
      <c r="AJ11" s="252">
        <f t="shared" si="9"/>
        <v>3</v>
      </c>
      <c r="AK11" s="252">
        <f t="shared" si="9"/>
        <v>3</v>
      </c>
      <c r="AL11" s="252">
        <f t="shared" si="9"/>
        <v>4</v>
      </c>
      <c r="AM11" s="252" t="str">
        <f t="shared" si="9"/>
        <v/>
      </c>
      <c r="AN11" s="252" t="str">
        <f t="shared" si="9"/>
        <v/>
      </c>
      <c r="AO11" s="252" t="str">
        <f t="shared" si="9"/>
        <v/>
      </c>
      <c r="AP11" s="252" t="str">
        <f t="shared" si="9"/>
        <v/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9.5" customHeight="1" x14ac:dyDescent="0.2">
      <c r="A12" s="267">
        <v>7</v>
      </c>
      <c r="B12" s="230" t="s">
        <v>28</v>
      </c>
      <c r="C12" s="379" t="s">
        <v>34</v>
      </c>
      <c r="D12" s="453" t="s">
        <v>564</v>
      </c>
      <c r="E12" s="223">
        <v>2733</v>
      </c>
      <c r="F12" s="91" t="s">
        <v>1141</v>
      </c>
      <c r="G12" s="91">
        <v>5</v>
      </c>
      <c r="H12" s="91">
        <v>5</v>
      </c>
      <c r="I12" s="91">
        <v>5</v>
      </c>
      <c r="J12" s="91">
        <v>4</v>
      </c>
      <c r="K12" s="91">
        <v>5</v>
      </c>
      <c r="L12" s="91"/>
      <c r="M12" s="91"/>
      <c r="N12" s="91"/>
      <c r="O12" s="91"/>
      <c r="P12" s="91"/>
      <c r="Q12" s="91"/>
      <c r="R12" s="91"/>
      <c r="S12" s="23"/>
      <c r="T12" s="91"/>
      <c r="U12" s="23"/>
      <c r="V12" s="35">
        <f t="shared" si="0"/>
        <v>4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0</v>
      </c>
      <c r="AA12" s="248">
        <f t="shared" si="5"/>
        <v>1</v>
      </c>
      <c r="AB12" s="248">
        <f t="shared" si="6"/>
        <v>4</v>
      </c>
      <c r="AC12" s="248">
        <f t="shared" si="7"/>
        <v>5</v>
      </c>
      <c r="AD12" s="249">
        <f t="shared" si="11"/>
        <v>4.8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5</v>
      </c>
      <c r="AI12" s="252">
        <f t="shared" si="9"/>
        <v>5</v>
      </c>
      <c r="AJ12" s="252">
        <f t="shared" si="9"/>
        <v>5</v>
      </c>
      <c r="AK12" s="252">
        <f t="shared" si="9"/>
        <v>4</v>
      </c>
      <c r="AL12" s="252">
        <f t="shared" si="9"/>
        <v>5</v>
      </c>
      <c r="AM12" s="252" t="str">
        <f t="shared" si="9"/>
        <v/>
      </c>
      <c r="AN12" s="252" t="str">
        <f t="shared" si="9"/>
        <v/>
      </c>
      <c r="AO12" s="252" t="str">
        <f t="shared" si="9"/>
        <v/>
      </c>
      <c r="AP12" s="252" t="str">
        <f t="shared" si="9"/>
        <v/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9.5" customHeight="1" x14ac:dyDescent="0.2">
      <c r="A13" s="267">
        <v>8</v>
      </c>
      <c r="B13" s="230" t="s">
        <v>28</v>
      </c>
      <c r="C13" s="379" t="s">
        <v>34</v>
      </c>
      <c r="D13" s="453" t="s">
        <v>565</v>
      </c>
      <c r="E13" s="223">
        <v>2733</v>
      </c>
      <c r="F13" s="91" t="s">
        <v>1141</v>
      </c>
      <c r="G13" s="91">
        <v>3</v>
      </c>
      <c r="H13" s="91" t="s">
        <v>1321</v>
      </c>
      <c r="I13" s="91">
        <v>4</v>
      </c>
      <c r="J13" s="91">
        <v>3</v>
      </c>
      <c r="K13" s="91">
        <v>3</v>
      </c>
      <c r="L13" s="91"/>
      <c r="M13" s="91"/>
      <c r="N13" s="91"/>
      <c r="O13" s="91"/>
      <c r="P13" s="91"/>
      <c r="Q13" s="91"/>
      <c r="R13" s="91"/>
      <c r="S13" s="23"/>
      <c r="T13" s="91"/>
      <c r="U13" s="23"/>
      <c r="V13" s="35">
        <f t="shared" si="0"/>
        <v>2</v>
      </c>
      <c r="W13" s="248">
        <f t="shared" si="1"/>
        <v>0</v>
      </c>
      <c r="X13" s="248">
        <f t="shared" si="2"/>
        <v>0</v>
      </c>
      <c r="Y13" s="248">
        <f t="shared" si="3"/>
        <v>1</v>
      </c>
      <c r="Z13" s="248">
        <f t="shared" si="4"/>
        <v>3</v>
      </c>
      <c r="AA13" s="248">
        <f t="shared" si="5"/>
        <v>1</v>
      </c>
      <c r="AB13" s="248">
        <f t="shared" si="6"/>
        <v>0</v>
      </c>
      <c r="AC13" s="248">
        <f t="shared" si="7"/>
        <v>5</v>
      </c>
      <c r="AD13" s="249">
        <f t="shared" si="11"/>
        <v>3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3</v>
      </c>
      <c r="AI13" s="252">
        <f t="shared" si="9"/>
        <v>2</v>
      </c>
      <c r="AJ13" s="252">
        <f t="shared" si="9"/>
        <v>4</v>
      </c>
      <c r="AK13" s="252">
        <f t="shared" si="9"/>
        <v>3</v>
      </c>
      <c r="AL13" s="252">
        <f t="shared" si="9"/>
        <v>3</v>
      </c>
      <c r="AM13" s="252" t="str">
        <f t="shared" si="9"/>
        <v/>
      </c>
      <c r="AN13" s="252" t="str">
        <f t="shared" si="9"/>
        <v/>
      </c>
      <c r="AO13" s="252" t="str">
        <f t="shared" si="9"/>
        <v/>
      </c>
      <c r="AP13" s="252" t="str">
        <f t="shared" si="9"/>
        <v/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1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9.5" customHeight="1" x14ac:dyDescent="0.2">
      <c r="A14" s="267">
        <v>9</v>
      </c>
      <c r="B14" s="230"/>
      <c r="C14" s="379" t="s">
        <v>34</v>
      </c>
      <c r="D14" s="453" t="s">
        <v>566</v>
      </c>
      <c r="E14" s="223">
        <v>2733</v>
      </c>
      <c r="F14" s="91" t="s">
        <v>1141</v>
      </c>
      <c r="G14" s="91">
        <v>5</v>
      </c>
      <c r="H14" s="91">
        <v>3</v>
      </c>
      <c r="I14" s="91">
        <v>4</v>
      </c>
      <c r="J14" s="91">
        <v>3</v>
      </c>
      <c r="K14" s="91">
        <v>3</v>
      </c>
      <c r="L14" s="91"/>
      <c r="M14" s="91"/>
      <c r="N14" s="91"/>
      <c r="O14" s="91"/>
      <c r="P14" s="94"/>
      <c r="Q14" s="91"/>
      <c r="R14" s="91"/>
      <c r="S14" s="23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1</v>
      </c>
      <c r="AB14" s="92">
        <f t="shared" si="6"/>
        <v>1</v>
      </c>
      <c r="AC14" s="92">
        <f t="shared" si="7"/>
        <v>5</v>
      </c>
      <c r="AD14" s="210">
        <f t="shared" si="11"/>
        <v>3.6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5</v>
      </c>
      <c r="AI14" s="252">
        <f t="shared" si="9"/>
        <v>3</v>
      </c>
      <c r="AJ14" s="252">
        <f t="shared" si="9"/>
        <v>4</v>
      </c>
      <c r="AK14" s="252">
        <f t="shared" si="9"/>
        <v>3</v>
      </c>
      <c r="AL14" s="252">
        <f t="shared" si="9"/>
        <v>3</v>
      </c>
      <c r="AM14" s="252" t="str">
        <f t="shared" si="9"/>
        <v/>
      </c>
      <c r="AN14" s="252" t="str">
        <f t="shared" si="9"/>
        <v/>
      </c>
      <c r="AO14" s="252" t="str">
        <f t="shared" si="9"/>
        <v/>
      </c>
      <c r="AP14" s="252" t="str">
        <f t="shared" si="9"/>
        <v/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67">
        <v>10</v>
      </c>
      <c r="B15" s="230"/>
      <c r="C15" s="379" t="s">
        <v>34</v>
      </c>
      <c r="D15" s="453" t="s">
        <v>567</v>
      </c>
      <c r="E15" s="223">
        <v>2733</v>
      </c>
      <c r="F15" s="91" t="s">
        <v>1141</v>
      </c>
      <c r="G15" s="91">
        <v>5</v>
      </c>
      <c r="H15" s="91">
        <v>4</v>
      </c>
      <c r="I15" s="91">
        <v>4</v>
      </c>
      <c r="J15" s="91">
        <v>3</v>
      </c>
      <c r="K15" s="91">
        <v>4</v>
      </c>
      <c r="L15" s="91"/>
      <c r="M15" s="91"/>
      <c r="N15" s="91"/>
      <c r="O15" s="91"/>
      <c r="P15" s="94"/>
      <c r="Q15" s="91"/>
      <c r="R15" s="91"/>
      <c r="S15" s="23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3</v>
      </c>
      <c r="AB15" s="92">
        <f t="shared" si="6"/>
        <v>1</v>
      </c>
      <c r="AC15" s="92">
        <f t="shared" si="7"/>
        <v>5</v>
      </c>
      <c r="AD15" s="210">
        <f t="shared" si="11"/>
        <v>4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5</v>
      </c>
      <c r="AI15" s="252">
        <f t="shared" si="9"/>
        <v>4</v>
      </c>
      <c r="AJ15" s="252">
        <f t="shared" si="9"/>
        <v>4</v>
      </c>
      <c r="AK15" s="252">
        <f t="shared" si="9"/>
        <v>3</v>
      </c>
      <c r="AL15" s="252">
        <f t="shared" si="9"/>
        <v>4</v>
      </c>
      <c r="AM15" s="252" t="str">
        <f t="shared" si="9"/>
        <v/>
      </c>
      <c r="AN15" s="252" t="str">
        <f t="shared" si="9"/>
        <v/>
      </c>
      <c r="AO15" s="252" t="str">
        <f t="shared" si="9"/>
        <v/>
      </c>
      <c r="AP15" s="252" t="str">
        <f t="shared" si="9"/>
        <v/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67">
        <v>11</v>
      </c>
      <c r="B16" s="230"/>
      <c r="C16" s="379" t="s">
        <v>34</v>
      </c>
      <c r="D16" s="453" t="s">
        <v>568</v>
      </c>
      <c r="E16" s="223">
        <v>2733</v>
      </c>
      <c r="F16" s="91" t="s">
        <v>1141</v>
      </c>
      <c r="G16" s="91">
        <v>5</v>
      </c>
      <c r="H16" s="91" t="s">
        <v>1323</v>
      </c>
      <c r="I16" s="91">
        <v>3</v>
      </c>
      <c r="J16" s="91" t="s">
        <v>1127</v>
      </c>
      <c r="K16" s="91">
        <v>3</v>
      </c>
      <c r="L16" s="91"/>
      <c r="M16" s="91"/>
      <c r="N16" s="91"/>
      <c r="O16" s="91"/>
      <c r="P16" s="94"/>
      <c r="Q16" s="91"/>
      <c r="R16" s="91"/>
      <c r="S16" s="23"/>
      <c r="T16" s="91"/>
      <c r="U16" s="23"/>
      <c r="V16" s="18">
        <f t="shared" si="0"/>
        <v>2</v>
      </c>
      <c r="W16" s="92">
        <f t="shared" si="1"/>
        <v>0</v>
      </c>
      <c r="X16" s="92">
        <f t="shared" si="2"/>
        <v>0</v>
      </c>
      <c r="Y16" s="92">
        <f t="shared" si="3"/>
        <v>1</v>
      </c>
      <c r="Z16" s="92">
        <f t="shared" si="4"/>
        <v>2</v>
      </c>
      <c r="AA16" s="92">
        <f t="shared" si="5"/>
        <v>0</v>
      </c>
      <c r="AB16" s="92">
        <f t="shared" si="6"/>
        <v>1</v>
      </c>
      <c r="AC16" s="92">
        <f t="shared" si="7"/>
        <v>4</v>
      </c>
      <c r="AD16" s="210">
        <f t="shared" si="11"/>
        <v>3.25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5</v>
      </c>
      <c r="AI16" s="252">
        <f t="shared" si="9"/>
        <v>2</v>
      </c>
      <c r="AJ16" s="252">
        <f t="shared" si="9"/>
        <v>3</v>
      </c>
      <c r="AK16" s="252" t="str">
        <f t="shared" si="9"/>
        <v>а</v>
      </c>
      <c r="AL16" s="252">
        <f t="shared" si="9"/>
        <v>3</v>
      </c>
      <c r="AM16" s="252" t="str">
        <f t="shared" si="9"/>
        <v/>
      </c>
      <c r="AN16" s="252" t="str">
        <f t="shared" si="9"/>
        <v/>
      </c>
      <c r="AO16" s="252" t="str">
        <f t="shared" si="9"/>
        <v/>
      </c>
      <c r="AP16" s="252" t="str">
        <f t="shared" si="9"/>
        <v/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67">
        <v>12</v>
      </c>
      <c r="B17" s="374"/>
      <c r="C17" s="379" t="s">
        <v>34</v>
      </c>
      <c r="D17" s="453" t="s">
        <v>569</v>
      </c>
      <c r="E17" s="223">
        <v>2733</v>
      </c>
      <c r="F17" s="91" t="s">
        <v>1141</v>
      </c>
      <c r="G17" s="91">
        <v>4</v>
      </c>
      <c r="H17" s="91">
        <v>3</v>
      </c>
      <c r="I17" s="91">
        <v>4</v>
      </c>
      <c r="J17" s="91">
        <v>3</v>
      </c>
      <c r="K17" s="91">
        <v>3</v>
      </c>
      <c r="L17" s="91"/>
      <c r="M17" s="91"/>
      <c r="N17" s="91"/>
      <c r="O17" s="91"/>
      <c r="P17" s="94"/>
      <c r="Q17" s="91"/>
      <c r="R17" s="91"/>
      <c r="S17" s="23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3</v>
      </c>
      <c r="AA17" s="92">
        <f t="shared" si="5"/>
        <v>2</v>
      </c>
      <c r="AB17" s="92">
        <f t="shared" si="6"/>
        <v>0</v>
      </c>
      <c r="AC17" s="92">
        <f t="shared" si="7"/>
        <v>5</v>
      </c>
      <c r="AD17" s="210">
        <f t="shared" si="11"/>
        <v>3.4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4</v>
      </c>
      <c r="AI17" s="252">
        <f t="shared" si="9"/>
        <v>3</v>
      </c>
      <c r="AJ17" s="252">
        <f t="shared" si="9"/>
        <v>4</v>
      </c>
      <c r="AK17" s="252">
        <f t="shared" si="9"/>
        <v>3</v>
      </c>
      <c r="AL17" s="252">
        <f t="shared" si="9"/>
        <v>3</v>
      </c>
      <c r="AM17" s="252" t="str">
        <f t="shared" si="9"/>
        <v/>
      </c>
      <c r="AN17" s="252" t="str">
        <f t="shared" si="9"/>
        <v/>
      </c>
      <c r="AO17" s="252" t="str">
        <f t="shared" si="9"/>
        <v/>
      </c>
      <c r="AP17" s="252" t="str">
        <f t="shared" si="9"/>
        <v/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67">
        <v>13</v>
      </c>
      <c r="B18" s="375"/>
      <c r="C18" s="379" t="s">
        <v>34</v>
      </c>
      <c r="D18" s="453" t="s">
        <v>570</v>
      </c>
      <c r="E18" s="223">
        <v>2733</v>
      </c>
      <c r="F18" s="91" t="s">
        <v>1141</v>
      </c>
      <c r="G18" s="91">
        <v>3</v>
      </c>
      <c r="H18" s="91">
        <v>3</v>
      </c>
      <c r="I18" s="91">
        <v>5</v>
      </c>
      <c r="J18" s="91">
        <v>3</v>
      </c>
      <c r="K18" s="91">
        <v>3</v>
      </c>
      <c r="L18" s="91"/>
      <c r="M18" s="91"/>
      <c r="N18" s="91"/>
      <c r="O18" s="91"/>
      <c r="P18" s="94"/>
      <c r="Q18" s="91"/>
      <c r="R18" s="91"/>
      <c r="S18" s="23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4</v>
      </c>
      <c r="AA18" s="92">
        <f t="shared" si="5"/>
        <v>0</v>
      </c>
      <c r="AB18" s="92">
        <f t="shared" si="6"/>
        <v>1</v>
      </c>
      <c r="AC18" s="92">
        <f t="shared" si="7"/>
        <v>5</v>
      </c>
      <c r="AD18" s="210">
        <f t="shared" si="11"/>
        <v>3.4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3</v>
      </c>
      <c r="AI18" s="252">
        <f t="shared" si="9"/>
        <v>3</v>
      </c>
      <c r="AJ18" s="252">
        <f t="shared" si="9"/>
        <v>5</v>
      </c>
      <c r="AK18" s="252">
        <f t="shared" si="9"/>
        <v>3</v>
      </c>
      <c r="AL18" s="252">
        <f t="shared" si="9"/>
        <v>3</v>
      </c>
      <c r="AM18" s="252" t="str">
        <f t="shared" si="9"/>
        <v/>
      </c>
      <c r="AN18" s="252" t="str">
        <f t="shared" si="9"/>
        <v/>
      </c>
      <c r="AO18" s="252" t="str">
        <f t="shared" si="9"/>
        <v/>
      </c>
      <c r="AP18" s="252" t="str">
        <f t="shared" si="9"/>
        <v/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67">
        <v>14</v>
      </c>
      <c r="B19" s="375"/>
      <c r="C19" s="379" t="s">
        <v>34</v>
      </c>
      <c r="D19" s="453" t="s">
        <v>571</v>
      </c>
      <c r="E19" s="223">
        <v>2733</v>
      </c>
      <c r="F19" s="91" t="s">
        <v>1141</v>
      </c>
      <c r="G19" s="91">
        <v>5</v>
      </c>
      <c r="H19" s="91" t="s">
        <v>1127</v>
      </c>
      <c r="I19" s="91">
        <v>3</v>
      </c>
      <c r="J19" s="91">
        <v>3</v>
      </c>
      <c r="K19" s="91">
        <v>3</v>
      </c>
      <c r="L19" s="91"/>
      <c r="M19" s="91"/>
      <c r="N19" s="91"/>
      <c r="O19" s="91"/>
      <c r="P19" s="91"/>
      <c r="Q19" s="91"/>
      <c r="R19" s="91"/>
      <c r="S19" s="23"/>
      <c r="T19" s="91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3</v>
      </c>
      <c r="AA19" s="92">
        <f t="shared" si="5"/>
        <v>0</v>
      </c>
      <c r="AB19" s="92">
        <f t="shared" si="6"/>
        <v>1</v>
      </c>
      <c r="AC19" s="92">
        <f t="shared" si="7"/>
        <v>4</v>
      </c>
      <c r="AD19" s="210">
        <f t="shared" si="11"/>
        <v>3.5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5</v>
      </c>
      <c r="AI19" s="252" t="str">
        <f t="shared" si="9"/>
        <v>а</v>
      </c>
      <c r="AJ19" s="252">
        <f t="shared" si="9"/>
        <v>3</v>
      </c>
      <c r="AK19" s="252">
        <f t="shared" si="9"/>
        <v>3</v>
      </c>
      <c r="AL19" s="252">
        <f t="shared" si="9"/>
        <v>3</v>
      </c>
      <c r="AM19" s="252" t="str">
        <f t="shared" si="9"/>
        <v/>
      </c>
      <c r="AN19" s="252" t="str">
        <f t="shared" si="9"/>
        <v/>
      </c>
      <c r="AO19" s="252" t="str">
        <f t="shared" si="9"/>
        <v/>
      </c>
      <c r="AP19" s="252" t="str">
        <f t="shared" si="9"/>
        <v/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67">
        <v>15</v>
      </c>
      <c r="B20" s="375"/>
      <c r="C20" s="379" t="s">
        <v>34</v>
      </c>
      <c r="D20" s="453" t="s">
        <v>572</v>
      </c>
      <c r="E20" s="223">
        <v>2733</v>
      </c>
      <c r="F20" s="91" t="s">
        <v>1141</v>
      </c>
      <c r="G20" s="91">
        <v>3</v>
      </c>
      <c r="H20" s="91">
        <v>3</v>
      </c>
      <c r="I20" s="91">
        <v>4</v>
      </c>
      <c r="J20" s="91">
        <v>3</v>
      </c>
      <c r="K20" s="91">
        <v>4</v>
      </c>
      <c r="L20" s="91"/>
      <c r="M20" s="91"/>
      <c r="N20" s="91"/>
      <c r="O20" s="91"/>
      <c r="P20" s="94"/>
      <c r="Q20" s="91"/>
      <c r="R20" s="91"/>
      <c r="S20" s="23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3</v>
      </c>
      <c r="AA20" s="92">
        <f t="shared" si="5"/>
        <v>2</v>
      </c>
      <c r="AB20" s="92">
        <f t="shared" si="6"/>
        <v>0</v>
      </c>
      <c r="AC20" s="92">
        <f t="shared" si="7"/>
        <v>5</v>
      </c>
      <c r="AD20" s="210">
        <f t="shared" si="11"/>
        <v>3.4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3</v>
      </c>
      <c r="AI20" s="252">
        <f t="shared" si="9"/>
        <v>3</v>
      </c>
      <c r="AJ20" s="252">
        <f t="shared" si="9"/>
        <v>4</v>
      </c>
      <c r="AK20" s="252">
        <f t="shared" si="9"/>
        <v>3</v>
      </c>
      <c r="AL20" s="252">
        <f t="shared" si="9"/>
        <v>4</v>
      </c>
      <c r="AM20" s="252" t="str">
        <f t="shared" si="9"/>
        <v/>
      </c>
      <c r="AN20" s="252" t="str">
        <f t="shared" si="9"/>
        <v/>
      </c>
      <c r="AO20" s="252" t="str">
        <f t="shared" si="9"/>
        <v/>
      </c>
      <c r="AP20" s="252" t="str">
        <f t="shared" si="9"/>
        <v/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67">
        <v>16</v>
      </c>
      <c r="B21" s="375"/>
      <c r="C21" s="379" t="s">
        <v>34</v>
      </c>
      <c r="D21" s="453" t="s">
        <v>573</v>
      </c>
      <c r="E21" s="223">
        <v>2733</v>
      </c>
      <c r="F21" s="91" t="s">
        <v>1141</v>
      </c>
      <c r="G21" s="91">
        <v>5</v>
      </c>
      <c r="H21" s="91">
        <v>3</v>
      </c>
      <c r="I21" s="91">
        <v>5</v>
      </c>
      <c r="J21" s="91">
        <v>3</v>
      </c>
      <c r="K21" s="91">
        <v>4</v>
      </c>
      <c r="L21" s="91"/>
      <c r="M21" s="91"/>
      <c r="N21" s="91"/>
      <c r="O21" s="91"/>
      <c r="P21" s="94"/>
      <c r="Q21" s="91"/>
      <c r="R21" s="91"/>
      <c r="S21" s="23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2</v>
      </c>
      <c r="AA21" s="92">
        <f t="shared" si="5"/>
        <v>1</v>
      </c>
      <c r="AB21" s="92">
        <f t="shared" si="6"/>
        <v>2</v>
      </c>
      <c r="AC21" s="92">
        <f t="shared" si="7"/>
        <v>5</v>
      </c>
      <c r="AD21" s="210">
        <f t="shared" si="11"/>
        <v>4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5</v>
      </c>
      <c r="AI21" s="252">
        <f t="shared" si="9"/>
        <v>3</v>
      </c>
      <c r="AJ21" s="252">
        <f t="shared" si="9"/>
        <v>5</v>
      </c>
      <c r="AK21" s="252">
        <f t="shared" si="9"/>
        <v>3</v>
      </c>
      <c r="AL21" s="252">
        <f t="shared" si="9"/>
        <v>4</v>
      </c>
      <c r="AM21" s="252" t="str">
        <f t="shared" si="9"/>
        <v/>
      </c>
      <c r="AN21" s="252" t="str">
        <f t="shared" si="9"/>
        <v/>
      </c>
      <c r="AO21" s="252" t="str">
        <f t="shared" si="9"/>
        <v/>
      </c>
      <c r="AP21" s="252" t="str">
        <f t="shared" si="9"/>
        <v/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67">
        <v>17</v>
      </c>
      <c r="B22" s="375"/>
      <c r="C22" s="379" t="s">
        <v>34</v>
      </c>
      <c r="D22" s="453" t="s">
        <v>574</v>
      </c>
      <c r="E22" s="223">
        <v>2733</v>
      </c>
      <c r="F22" s="91" t="s">
        <v>1141</v>
      </c>
      <c r="G22" s="91">
        <v>4</v>
      </c>
      <c r="H22" s="91">
        <v>3</v>
      </c>
      <c r="I22" s="91">
        <v>4</v>
      </c>
      <c r="J22" s="91">
        <v>4</v>
      </c>
      <c r="K22" s="91">
        <v>4</v>
      </c>
      <c r="L22" s="91"/>
      <c r="M22" s="91"/>
      <c r="N22" s="91"/>
      <c r="O22" s="91"/>
      <c r="P22" s="94"/>
      <c r="Q22" s="91"/>
      <c r="R22" s="91"/>
      <c r="S22" s="23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1</v>
      </c>
      <c r="AA22" s="92">
        <f t="shared" si="5"/>
        <v>4</v>
      </c>
      <c r="AB22" s="92">
        <f t="shared" si="6"/>
        <v>0</v>
      </c>
      <c r="AC22" s="92">
        <f t="shared" si="7"/>
        <v>5</v>
      </c>
      <c r="AD22" s="210">
        <f t="shared" si="11"/>
        <v>3.8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4</v>
      </c>
      <c r="AI22" s="252">
        <f t="shared" si="13"/>
        <v>3</v>
      </c>
      <c r="AJ22" s="252">
        <f t="shared" si="13"/>
        <v>4</v>
      </c>
      <c r="AK22" s="252">
        <f t="shared" si="13"/>
        <v>4</v>
      </c>
      <c r="AL22" s="252">
        <f t="shared" si="13"/>
        <v>4</v>
      </c>
      <c r="AM22" s="252" t="str">
        <f t="shared" si="13"/>
        <v/>
      </c>
      <c r="AN22" s="252" t="str">
        <f t="shared" si="13"/>
        <v/>
      </c>
      <c r="AO22" s="252" t="str">
        <f t="shared" si="13"/>
        <v/>
      </c>
      <c r="AP22" s="252" t="str">
        <f t="shared" si="13"/>
        <v/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67">
        <v>18</v>
      </c>
      <c r="B23" s="375"/>
      <c r="C23" s="379" t="s">
        <v>34</v>
      </c>
      <c r="D23" s="453" t="s">
        <v>575</v>
      </c>
      <c r="E23" s="223">
        <v>2733</v>
      </c>
      <c r="F23" s="91" t="s">
        <v>1141</v>
      </c>
      <c r="G23" s="91">
        <v>5</v>
      </c>
      <c r="H23" s="91" t="s">
        <v>1321</v>
      </c>
      <c r="I23" s="91">
        <v>4</v>
      </c>
      <c r="J23" s="91">
        <v>5</v>
      </c>
      <c r="K23" s="91">
        <v>3</v>
      </c>
      <c r="L23" s="91"/>
      <c r="M23" s="91"/>
      <c r="N23" s="91"/>
      <c r="O23" s="91"/>
      <c r="P23" s="91"/>
      <c r="Q23" s="91"/>
      <c r="R23" s="94"/>
      <c r="S23" s="91"/>
      <c r="T23" s="91"/>
      <c r="U23" s="23"/>
      <c r="V23" s="18">
        <f t="shared" si="0"/>
        <v>2</v>
      </c>
      <c r="W23" s="92">
        <f t="shared" si="1"/>
        <v>0</v>
      </c>
      <c r="X23" s="92">
        <f t="shared" si="12"/>
        <v>0</v>
      </c>
      <c r="Y23" s="92">
        <f t="shared" si="3"/>
        <v>1</v>
      </c>
      <c r="Z23" s="92">
        <f t="shared" si="4"/>
        <v>1</v>
      </c>
      <c r="AA23" s="92">
        <f t="shared" si="5"/>
        <v>1</v>
      </c>
      <c r="AB23" s="92">
        <f t="shared" si="6"/>
        <v>2</v>
      </c>
      <c r="AC23" s="92">
        <f t="shared" si="7"/>
        <v>5</v>
      </c>
      <c r="AD23" s="210">
        <f t="shared" si="11"/>
        <v>3.8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5</v>
      </c>
      <c r="AI23" s="252">
        <f t="shared" si="13"/>
        <v>2</v>
      </c>
      <c r="AJ23" s="252">
        <f t="shared" si="13"/>
        <v>4</v>
      </c>
      <c r="AK23" s="252">
        <f t="shared" si="13"/>
        <v>5</v>
      </c>
      <c r="AL23" s="252">
        <f t="shared" si="13"/>
        <v>3</v>
      </c>
      <c r="AM23" s="252" t="str">
        <f t="shared" si="13"/>
        <v/>
      </c>
      <c r="AN23" s="252" t="str">
        <f t="shared" si="13"/>
        <v/>
      </c>
      <c r="AO23" s="252" t="str">
        <f t="shared" si="13"/>
        <v/>
      </c>
      <c r="AP23" s="252" t="str">
        <f t="shared" si="13"/>
        <v/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67">
        <v>19</v>
      </c>
      <c r="B24" s="375"/>
      <c r="C24" s="379" t="s">
        <v>34</v>
      </c>
      <c r="D24" s="453" t="s">
        <v>576</v>
      </c>
      <c r="E24" s="223">
        <v>2733</v>
      </c>
      <c r="F24" s="91" t="s">
        <v>1141</v>
      </c>
      <c r="G24" s="91">
        <v>3</v>
      </c>
      <c r="H24" s="91">
        <v>4</v>
      </c>
      <c r="I24" s="91">
        <v>4</v>
      </c>
      <c r="J24" s="91">
        <v>4</v>
      </c>
      <c r="K24" s="91">
        <v>4</v>
      </c>
      <c r="L24" s="91"/>
      <c r="M24" s="91"/>
      <c r="N24" s="91"/>
      <c r="O24" s="91"/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1</v>
      </c>
      <c r="AA24" s="92">
        <f t="shared" si="5"/>
        <v>4</v>
      </c>
      <c r="AB24" s="92">
        <f t="shared" si="6"/>
        <v>0</v>
      </c>
      <c r="AC24" s="92">
        <f t="shared" si="7"/>
        <v>5</v>
      </c>
      <c r="AD24" s="210">
        <f t="shared" si="11"/>
        <v>3.8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3</v>
      </c>
      <c r="AI24" s="252">
        <f t="shared" si="13"/>
        <v>4</v>
      </c>
      <c r="AJ24" s="252">
        <f t="shared" si="13"/>
        <v>4</v>
      </c>
      <c r="AK24" s="252">
        <f t="shared" si="13"/>
        <v>4</v>
      </c>
      <c r="AL24" s="252">
        <f t="shared" si="13"/>
        <v>4</v>
      </c>
      <c r="AM24" s="252" t="str">
        <f t="shared" si="13"/>
        <v/>
      </c>
      <c r="AN24" s="252" t="str">
        <f t="shared" si="13"/>
        <v/>
      </c>
      <c r="AO24" s="252" t="str">
        <f t="shared" si="13"/>
        <v/>
      </c>
      <c r="AP24" s="252" t="str">
        <f t="shared" si="13"/>
        <v/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67">
        <v>20</v>
      </c>
      <c r="B25" s="375"/>
      <c r="C25" s="379" t="s">
        <v>34</v>
      </c>
      <c r="D25" s="453" t="s">
        <v>577</v>
      </c>
      <c r="E25" s="223">
        <v>2733</v>
      </c>
      <c r="F25" s="91" t="s">
        <v>1141</v>
      </c>
      <c r="G25" s="91">
        <v>3</v>
      </c>
      <c r="H25" s="91">
        <v>4</v>
      </c>
      <c r="I25" s="91">
        <v>4</v>
      </c>
      <c r="J25" s="91" t="s">
        <v>1126</v>
      </c>
      <c r="K25" s="91">
        <v>5</v>
      </c>
      <c r="L25" s="91"/>
      <c r="M25" s="91"/>
      <c r="N25" s="91"/>
      <c r="O25" s="91"/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1</v>
      </c>
      <c r="AA25" s="92">
        <f t="shared" si="5"/>
        <v>2</v>
      </c>
      <c r="AB25" s="92">
        <f t="shared" si="6"/>
        <v>1</v>
      </c>
      <c r="AC25" s="92">
        <f t="shared" si="7"/>
        <v>4</v>
      </c>
      <c r="AD25" s="210">
        <f t="shared" si="11"/>
        <v>4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3</v>
      </c>
      <c r="AI25" s="252">
        <f t="shared" si="13"/>
        <v>4</v>
      </c>
      <c r="AJ25" s="252">
        <f t="shared" si="13"/>
        <v>4</v>
      </c>
      <c r="AK25" s="252" t="str">
        <f t="shared" si="13"/>
        <v>а</v>
      </c>
      <c r="AL25" s="252">
        <f t="shared" si="13"/>
        <v>5</v>
      </c>
      <c r="AM25" s="252" t="str">
        <f t="shared" si="13"/>
        <v/>
      </c>
      <c r="AN25" s="252" t="str">
        <f t="shared" si="13"/>
        <v/>
      </c>
      <c r="AO25" s="252" t="str">
        <f t="shared" si="13"/>
        <v/>
      </c>
      <c r="AP25" s="252" t="str">
        <f t="shared" si="13"/>
        <v/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67">
        <v>21</v>
      </c>
      <c r="B26" s="375"/>
      <c r="C26" s="379" t="s">
        <v>34</v>
      </c>
      <c r="D26" s="453" t="s">
        <v>578</v>
      </c>
      <c r="E26" s="223">
        <v>2733</v>
      </c>
      <c r="F26" s="91" t="s">
        <v>1141</v>
      </c>
      <c r="G26" s="91">
        <v>5</v>
      </c>
      <c r="H26" s="91">
        <v>5</v>
      </c>
      <c r="I26" s="91">
        <v>5</v>
      </c>
      <c r="J26" s="91">
        <v>4</v>
      </c>
      <c r="K26" s="91">
        <v>5</v>
      </c>
      <c r="L26" s="91"/>
      <c r="M26" s="91"/>
      <c r="N26" s="91"/>
      <c r="O26" s="91"/>
      <c r="P26" s="91"/>
      <c r="Q26" s="91"/>
      <c r="R26" s="94"/>
      <c r="S26" s="91"/>
      <c r="T26" s="91"/>
      <c r="U26" s="23"/>
      <c r="V26" s="18">
        <f t="shared" si="0"/>
        <v>4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0</v>
      </c>
      <c r="AA26" s="92">
        <f t="shared" si="5"/>
        <v>1</v>
      </c>
      <c r="AB26" s="92">
        <f t="shared" si="6"/>
        <v>4</v>
      </c>
      <c r="AC26" s="92">
        <f t="shared" si="7"/>
        <v>5</v>
      </c>
      <c r="AD26" s="210">
        <f t="shared" si="11"/>
        <v>4.8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5</v>
      </c>
      <c r="AI26" s="252">
        <f t="shared" si="13"/>
        <v>5</v>
      </c>
      <c r="AJ26" s="252">
        <f t="shared" si="13"/>
        <v>5</v>
      </c>
      <c r="AK26" s="252">
        <f t="shared" si="13"/>
        <v>4</v>
      </c>
      <c r="AL26" s="252">
        <f t="shared" si="13"/>
        <v>5</v>
      </c>
      <c r="AM26" s="252" t="str">
        <f t="shared" si="13"/>
        <v/>
      </c>
      <c r="AN26" s="252" t="str">
        <f t="shared" si="13"/>
        <v/>
      </c>
      <c r="AO26" s="252" t="str">
        <f t="shared" si="13"/>
        <v/>
      </c>
      <c r="AP26" s="252" t="str">
        <f t="shared" si="13"/>
        <v/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67">
        <v>22</v>
      </c>
      <c r="B27" s="375"/>
      <c r="C27" s="379" t="s">
        <v>34</v>
      </c>
      <c r="D27" s="453" t="s">
        <v>579</v>
      </c>
      <c r="E27" s="223">
        <v>2733</v>
      </c>
      <c r="F27" s="91" t="s">
        <v>1141</v>
      </c>
      <c r="G27" s="91">
        <v>5</v>
      </c>
      <c r="H27" s="91">
        <v>3</v>
      </c>
      <c r="I27" s="91">
        <v>3</v>
      </c>
      <c r="J27" s="91">
        <v>4</v>
      </c>
      <c r="K27" s="91">
        <v>4</v>
      </c>
      <c r="L27" s="91"/>
      <c r="M27" s="91"/>
      <c r="N27" s="91"/>
      <c r="O27" s="91"/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2</v>
      </c>
      <c r="AA27" s="92">
        <f t="shared" si="5"/>
        <v>2</v>
      </c>
      <c r="AB27" s="92">
        <f t="shared" si="6"/>
        <v>1</v>
      </c>
      <c r="AC27" s="92">
        <f t="shared" si="7"/>
        <v>5</v>
      </c>
      <c r="AD27" s="210">
        <f t="shared" si="11"/>
        <v>3.8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5</v>
      </c>
      <c r="AI27" s="252">
        <f t="shared" si="13"/>
        <v>3</v>
      </c>
      <c r="AJ27" s="252">
        <f t="shared" si="13"/>
        <v>3</v>
      </c>
      <c r="AK27" s="252">
        <f t="shared" si="13"/>
        <v>4</v>
      </c>
      <c r="AL27" s="252">
        <f t="shared" si="13"/>
        <v>4</v>
      </c>
      <c r="AM27" s="252" t="str">
        <f t="shared" si="13"/>
        <v/>
      </c>
      <c r="AN27" s="252" t="str">
        <f t="shared" si="13"/>
        <v/>
      </c>
      <c r="AO27" s="252" t="str">
        <f t="shared" si="13"/>
        <v/>
      </c>
      <c r="AP27" s="252" t="str">
        <f t="shared" si="13"/>
        <v/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67">
        <v>23</v>
      </c>
      <c r="B28" s="375"/>
      <c r="C28" s="379" t="s">
        <v>34</v>
      </c>
      <c r="D28" s="453" t="s">
        <v>580</v>
      </c>
      <c r="E28" s="223">
        <v>2733</v>
      </c>
      <c r="F28" s="91" t="s">
        <v>1141</v>
      </c>
      <c r="G28" s="91">
        <v>5</v>
      </c>
      <c r="H28" s="91" t="s">
        <v>1321</v>
      </c>
      <c r="I28" s="91">
        <v>3</v>
      </c>
      <c r="J28" s="91">
        <v>3</v>
      </c>
      <c r="K28" s="91">
        <v>3</v>
      </c>
      <c r="L28" s="91"/>
      <c r="M28" s="91"/>
      <c r="N28" s="91"/>
      <c r="O28" s="91"/>
      <c r="P28" s="91"/>
      <c r="Q28" s="91"/>
      <c r="R28" s="94"/>
      <c r="S28" s="91"/>
      <c r="T28" s="91"/>
      <c r="U28" s="23"/>
      <c r="V28" s="18">
        <f t="shared" si="0"/>
        <v>2</v>
      </c>
      <c r="W28" s="92">
        <f t="shared" si="1"/>
        <v>0</v>
      </c>
      <c r="X28" s="92">
        <f t="shared" si="12"/>
        <v>0</v>
      </c>
      <c r="Y28" s="92">
        <f t="shared" si="3"/>
        <v>1</v>
      </c>
      <c r="Z28" s="92">
        <f t="shared" si="4"/>
        <v>3</v>
      </c>
      <c r="AA28" s="92">
        <f t="shared" si="5"/>
        <v>0</v>
      </c>
      <c r="AB28" s="92">
        <f t="shared" si="6"/>
        <v>1</v>
      </c>
      <c r="AC28" s="92">
        <f t="shared" si="7"/>
        <v>5</v>
      </c>
      <c r="AD28" s="210">
        <f t="shared" si="11"/>
        <v>3.2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5</v>
      </c>
      <c r="AI28" s="252">
        <f t="shared" si="13"/>
        <v>2</v>
      </c>
      <c r="AJ28" s="252">
        <f t="shared" si="13"/>
        <v>3</v>
      </c>
      <c r="AK28" s="252">
        <f t="shared" si="13"/>
        <v>3</v>
      </c>
      <c r="AL28" s="252">
        <f t="shared" si="13"/>
        <v>3</v>
      </c>
      <c r="AM28" s="252" t="str">
        <f t="shared" si="13"/>
        <v/>
      </c>
      <c r="AN28" s="252" t="str">
        <f t="shared" si="13"/>
        <v/>
      </c>
      <c r="AO28" s="252" t="str">
        <f t="shared" si="13"/>
        <v/>
      </c>
      <c r="AP28" s="252" t="str">
        <f t="shared" si="13"/>
        <v/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67">
        <v>24</v>
      </c>
      <c r="B29" s="233"/>
      <c r="C29" s="379" t="s">
        <v>34</v>
      </c>
      <c r="D29" s="453" t="s">
        <v>581</v>
      </c>
      <c r="E29" s="223">
        <v>2733</v>
      </c>
      <c r="F29" s="91" t="s">
        <v>1141</v>
      </c>
      <c r="G29" s="91">
        <v>4</v>
      </c>
      <c r="H29" s="91">
        <v>3</v>
      </c>
      <c r="I29" s="91">
        <v>5</v>
      </c>
      <c r="J29" s="91">
        <v>3</v>
      </c>
      <c r="K29" s="91">
        <v>4</v>
      </c>
      <c r="L29" s="91"/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2</v>
      </c>
      <c r="AA29" s="92">
        <f t="shared" si="5"/>
        <v>2</v>
      </c>
      <c r="AB29" s="92">
        <f t="shared" si="6"/>
        <v>1</v>
      </c>
      <c r="AC29" s="92">
        <f t="shared" si="7"/>
        <v>5</v>
      </c>
      <c r="AD29" s="210">
        <f t="shared" si="11"/>
        <v>3.8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4</v>
      </c>
      <c r="AI29" s="252">
        <f t="shared" si="13"/>
        <v>3</v>
      </c>
      <c r="AJ29" s="252">
        <f t="shared" si="13"/>
        <v>5</v>
      </c>
      <c r="AK29" s="252">
        <f t="shared" si="13"/>
        <v>3</v>
      </c>
      <c r="AL29" s="252">
        <f t="shared" si="13"/>
        <v>4</v>
      </c>
      <c r="AM29" s="252" t="str">
        <f t="shared" si="13"/>
        <v/>
      </c>
      <c r="AN29" s="252" t="str">
        <f t="shared" si="13"/>
        <v/>
      </c>
      <c r="AO29" s="252" t="str">
        <f t="shared" si="13"/>
        <v/>
      </c>
      <c r="AP29" s="252" t="str">
        <f t="shared" si="13"/>
        <v/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67">
        <v>25</v>
      </c>
      <c r="B30" s="233"/>
      <c r="C30" s="379" t="s">
        <v>34</v>
      </c>
      <c r="D30" s="453" t="s">
        <v>582</v>
      </c>
      <c r="E30" s="223">
        <v>2733</v>
      </c>
      <c r="F30" s="91" t="s">
        <v>1141</v>
      </c>
      <c r="G30" s="91">
        <v>4</v>
      </c>
      <c r="H30" s="91" t="s">
        <v>1126</v>
      </c>
      <c r="I30" s="91">
        <v>4</v>
      </c>
      <c r="J30" s="91" t="s">
        <v>1126</v>
      </c>
      <c r="K30" s="91">
        <v>4</v>
      </c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4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3</v>
      </c>
      <c r="AB30" s="92">
        <f t="shared" si="6"/>
        <v>0</v>
      </c>
      <c r="AC30" s="92">
        <f t="shared" si="7"/>
        <v>3</v>
      </c>
      <c r="AD30" s="210">
        <f t="shared" si="11"/>
        <v>4</v>
      </c>
      <c r="AE30" s="16">
        <f t="shared" si="8"/>
        <v>0</v>
      </c>
      <c r="AF30" s="9"/>
      <c r="AG30" s="252" t="str">
        <f t="shared" si="13"/>
        <v>з</v>
      </c>
      <c r="AH30" s="252">
        <f t="shared" si="13"/>
        <v>4</v>
      </c>
      <c r="AI30" s="252" t="str">
        <f t="shared" si="13"/>
        <v>а</v>
      </c>
      <c r="AJ30" s="252">
        <f t="shared" si="13"/>
        <v>4</v>
      </c>
      <c r="AK30" s="252" t="str">
        <f t="shared" si="13"/>
        <v>а</v>
      </c>
      <c r="AL30" s="252">
        <f t="shared" si="13"/>
        <v>4</v>
      </c>
      <c r="AM30" s="252" t="str">
        <f t="shared" si="13"/>
        <v/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hidden="1" customHeight="1" x14ac:dyDescent="0.2">
      <c r="A31" s="267">
        <v>26</v>
      </c>
      <c r="B31" s="233"/>
      <c r="C31" s="379"/>
      <c r="D31" s="453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267">
        <v>27</v>
      </c>
      <c r="B32" s="372"/>
      <c r="C32" s="379"/>
      <c r="D32" s="373"/>
      <c r="E32" s="223"/>
      <c r="F32" s="91"/>
      <c r="G32" s="91"/>
      <c r="H32" s="108"/>
      <c r="I32" s="91"/>
      <c r="J32" s="91"/>
      <c r="K32" s="91"/>
      <c r="L32" s="91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267">
        <v>28</v>
      </c>
      <c r="B33" s="372"/>
      <c r="C33" s="379"/>
      <c r="D33" s="373"/>
      <c r="E33" s="223"/>
      <c r="F33" s="91"/>
      <c r="G33" s="91"/>
      <c r="H33" s="108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267">
        <v>29</v>
      </c>
      <c r="B34" s="376"/>
      <c r="C34" s="379"/>
      <c r="D34" s="447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67">
        <v>30</v>
      </c>
      <c r="B35" s="212"/>
      <c r="C35" s="378"/>
      <c r="D35" s="29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COUNTIF(E6:E36,"2733")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4.24</v>
      </c>
      <c r="H38" s="181">
        <v>3.2272727272727271</v>
      </c>
      <c r="I38" s="181">
        <v>4</v>
      </c>
      <c r="J38" s="181">
        <v>3.5</v>
      </c>
      <c r="K38" s="181">
        <v>3.72</v>
      </c>
      <c r="L38" s="181" t="str">
        <v xml:space="preserve"> </v>
      </c>
      <c r="M38" s="181" t="str">
        <v xml:space="preserve"> </v>
      </c>
      <c r="N38" s="181" t="str">
        <v xml:space="preserve"> </v>
      </c>
      <c r="O38" s="216" t="str">
        <v xml:space="preserve"> 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6</v>
      </c>
      <c r="Z38" s="92">
        <f>SUM(Z6:Z37)</f>
        <v>47</v>
      </c>
      <c r="AA38" s="92">
        <f>SUM(AA6:AA37)</f>
        <v>36</v>
      </c>
      <c r="AB38" s="92">
        <f>SUM(AB6:AB37)</f>
        <v>30</v>
      </c>
      <c r="AC38" s="92">
        <f t="shared" si="7"/>
        <v>119</v>
      </c>
      <c r="AD38" s="210">
        <f>IF(ISERROR(((X38+Y38)*2+Z38*3+AA38*4+AB38*5)/SUM(X38,Y38:AB38)),"",((X38+Y38)*2+Z38*3+AA38*4+AB38*5)/SUM(X38,Y38:AB38))</f>
        <v>3.7563025210084033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4.24</v>
      </c>
      <c r="AI38" s="33">
        <f t="shared" si="15"/>
        <v>3.2272727272727271</v>
      </c>
      <c r="AJ38" s="33">
        <f t="shared" si="15"/>
        <v>4</v>
      </c>
      <c r="AK38" s="33">
        <f t="shared" si="15"/>
        <v>3.5</v>
      </c>
      <c r="AL38" s="33">
        <f t="shared" si="15"/>
        <v>3.72</v>
      </c>
      <c r="AM38" s="33" t="str">
        <f t="shared" si="15"/>
        <v xml:space="preserve"> 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13</v>
      </c>
      <c r="H39" s="95">
        <v>4</v>
      </c>
      <c r="I39" s="95">
        <v>7</v>
      </c>
      <c r="J39" s="95">
        <v>2</v>
      </c>
      <c r="K39" s="95">
        <v>4</v>
      </c>
      <c r="L39" s="95" t="str">
        <v>0</v>
      </c>
      <c r="M39" s="95" t="str">
        <v>0</v>
      </c>
      <c r="N39" s="95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 t="str">
        <f>IF(COUNTIF(V6:V37,5)=0,"0",COUNTIF(V6:V37,5))</f>
        <v>0</v>
      </c>
      <c r="W39" s="177"/>
      <c r="X39" s="722">
        <f>SUM(X38:AB38)</f>
        <v>119</v>
      </c>
      <c r="Y39" s="722"/>
      <c r="Z39" s="722"/>
      <c r="AA39" s="722"/>
      <c r="AB39" s="722"/>
      <c r="AC39" s="313"/>
      <c r="AD39" s="210"/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13</v>
      </c>
      <c r="AI39" s="38">
        <f t="shared" si="16"/>
        <v>4</v>
      </c>
      <c r="AJ39" s="38">
        <f t="shared" si="16"/>
        <v>7</v>
      </c>
      <c r="AK39" s="38">
        <f t="shared" si="16"/>
        <v>2</v>
      </c>
      <c r="AL39" s="38">
        <f t="shared" si="16"/>
        <v>4</v>
      </c>
      <c r="AM39" s="38" t="str">
        <f t="shared" si="16"/>
        <v>0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5</v>
      </c>
      <c r="H40" s="97">
        <v>3</v>
      </c>
      <c r="I40" s="97">
        <v>11</v>
      </c>
      <c r="J40" s="97">
        <v>7</v>
      </c>
      <c r="K40" s="97">
        <v>10</v>
      </c>
      <c r="L40" s="97" t="str">
        <v>0</v>
      </c>
      <c r="M40" s="97" t="str">
        <v>0</v>
      </c>
      <c r="N40" s="97" t="str">
        <v>0</v>
      </c>
      <c r="O40" s="98" t="str">
        <v>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2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5</v>
      </c>
      <c r="AI40" s="44">
        <f t="shared" si="17"/>
        <v>3</v>
      </c>
      <c r="AJ40" s="44">
        <f t="shared" si="17"/>
        <v>11</v>
      </c>
      <c r="AK40" s="44">
        <f t="shared" si="17"/>
        <v>7</v>
      </c>
      <c r="AL40" s="44">
        <f t="shared" si="17"/>
        <v>10</v>
      </c>
      <c r="AM40" s="44" t="str">
        <f t="shared" si="17"/>
        <v>0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7</v>
      </c>
      <c r="H41" s="99">
        <v>9</v>
      </c>
      <c r="I41" s="99">
        <v>7</v>
      </c>
      <c r="J41" s="99">
        <v>13</v>
      </c>
      <c r="K41" s="99">
        <v>11</v>
      </c>
      <c r="L41" s="99" t="str">
        <v>0</v>
      </c>
      <c r="M41" s="99" t="str">
        <v>0</v>
      </c>
      <c r="N41" s="99" t="str">
        <v>0</v>
      </c>
      <c r="O41" s="100" t="str">
        <v>0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8</v>
      </c>
      <c r="AA41" s="52">
        <f>IF(COUNTIF(AA6:AA37,3)=0," ",COUNTIF(AA6:AA37,3))</f>
        <v>3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7</v>
      </c>
      <c r="AI41" s="52">
        <f t="shared" si="18"/>
        <v>9</v>
      </c>
      <c r="AJ41" s="52">
        <f t="shared" si="18"/>
        <v>7</v>
      </c>
      <c r="AK41" s="52">
        <f t="shared" si="18"/>
        <v>13</v>
      </c>
      <c r="AL41" s="52">
        <f t="shared" si="18"/>
        <v>11</v>
      </c>
      <c r="AM41" s="52" t="str">
        <f t="shared" si="18"/>
        <v>0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6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6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6</v>
      </c>
      <c r="AA42" s="35">
        <f>IF(COUNTIF(AA6:AA37,2)=0," ",COUNTIF(AA6:AA37,2))</f>
        <v>5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6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3</v>
      </c>
      <c r="I43" s="23">
        <v>0</v>
      </c>
      <c r="J43" s="23">
        <v>3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3</v>
      </c>
      <c r="AJ43" s="60">
        <f t="shared" si="21"/>
        <v>0</v>
      </c>
      <c r="AK43" s="60">
        <f t="shared" si="21"/>
        <v>3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25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1"/>
      <c r="X46" s="311"/>
      <c r="Y46" s="311"/>
      <c r="Z46" s="311"/>
      <c r="AA46" s="311"/>
      <c r="AB46" s="311"/>
      <c r="AC46" s="311"/>
      <c r="AD46" s="31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1"/>
      <c r="X47" s="311"/>
      <c r="Y47" s="311"/>
      <c r="Z47" s="311"/>
      <c r="AA47" s="311"/>
      <c r="AB47" s="311"/>
      <c r="AC47" s="311"/>
      <c r="AD47" s="31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1"/>
      <c r="X48" s="311"/>
      <c r="Y48" s="311"/>
      <c r="Z48" s="311"/>
      <c r="AA48" s="311"/>
      <c r="AB48" s="311"/>
      <c r="AC48" s="311"/>
      <c r="AD48" s="31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1"/>
      <c r="X49" s="311"/>
      <c r="Y49" s="311"/>
      <c r="Z49" s="311"/>
      <c r="AA49" s="311"/>
      <c r="AB49" s="311"/>
      <c r="AC49" s="311"/>
      <c r="AD49" s="31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1"/>
      <c r="X50" s="311"/>
      <c r="Y50" s="311"/>
      <c r="Z50" s="311"/>
      <c r="AA50" s="311"/>
      <c r="AB50" s="311"/>
      <c r="AC50" s="311"/>
      <c r="AD50" s="31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1"/>
      <c r="X51" s="311"/>
      <c r="Y51" s="311"/>
      <c r="Z51" s="311"/>
      <c r="AA51" s="311"/>
      <c r="AB51" s="311"/>
      <c r="AC51" s="311"/>
      <c r="AD51" s="31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1"/>
      <c r="X52" s="311"/>
      <c r="Y52" s="311"/>
      <c r="Z52" s="311"/>
      <c r="AA52" s="311"/>
      <c r="AB52" s="311"/>
      <c r="AC52" s="311"/>
      <c r="AD52" s="31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1"/>
      <c r="X53" s="311"/>
      <c r="Y53" s="311"/>
      <c r="Z53" s="311"/>
      <c r="AA53" s="311"/>
      <c r="AB53" s="311"/>
      <c r="AC53" s="311"/>
      <c r="AD53" s="31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1"/>
      <c r="X54" s="311"/>
      <c r="Y54" s="311"/>
      <c r="Z54" s="311"/>
      <c r="AA54" s="311"/>
      <c r="AB54" s="311"/>
      <c r="AC54" s="311"/>
      <c r="AD54" s="31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2">
    <sortCondition ref="D6:D22"/>
  </sortState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 O5:P5">
    <cfRule type="cellIs" dxfId="36584" priority="292" stopIfTrue="1" operator="equal">
      <formula>5</formula>
    </cfRule>
    <cfRule type="cellIs" dxfId="36583" priority="293" stopIfTrue="1" operator="equal">
      <formula>4</formula>
    </cfRule>
    <cfRule type="cellIs" dxfId="36582" priority="294" stopIfTrue="1" operator="equal">
      <formula>3</formula>
    </cfRule>
  </conditionalFormatting>
  <conditionalFormatting sqref="E6:E45">
    <cfRule type="cellIs" dxfId="36581" priority="290" stopIfTrue="1" operator="equal">
      <formula>4</formula>
    </cfRule>
    <cfRule type="cellIs" dxfId="36580" priority="291" stopIfTrue="1" operator="equal">
      <formula>3</formula>
    </cfRule>
  </conditionalFormatting>
  <conditionalFormatting sqref="Z5:AC5 W40:AF43 AE6:AE39 W39 R6:V45 F35:Q45 AG43:CB43 W44:AW45 AG6:AW42 F6:Q6 O6:S22 G34:Q34 G7:Q31 F10:J30 F7:F34">
    <cfRule type="cellIs" dxfId="36579" priority="287" stopIfTrue="1" operator="equal">
      <formula>5</formula>
    </cfRule>
    <cfRule type="cellIs" dxfId="36578" priority="288" stopIfTrue="1" operator="equal">
      <formula>4</formula>
    </cfRule>
    <cfRule type="cellIs" dxfId="36577" priority="289" stopIfTrue="1" operator="equal">
      <formula>3</formula>
    </cfRule>
  </conditionalFormatting>
  <conditionalFormatting sqref="AF6:AF37">
    <cfRule type="expression" dxfId="36576" priority="285" stopIfTrue="1">
      <formula>VALUE(RIGHT(AF6))&gt;AE6</formula>
    </cfRule>
    <cfRule type="expression" dxfId="36575" priority="286" stopIfTrue="1">
      <formula>EXACT(RIGHT(AF6,3),"зач")</formula>
    </cfRule>
  </conditionalFormatting>
  <conditionalFormatting sqref="AE3:AJ4 U3:AC4 M3:N3 O3:P4">
    <cfRule type="expression" dxfId="36574" priority="283" stopIfTrue="1">
      <formula>$D$1&lt;M3</formula>
    </cfRule>
    <cfRule type="expression" dxfId="36573" priority="284" stopIfTrue="1">
      <formula>$D$1&gt;M3</formula>
    </cfRule>
  </conditionalFormatting>
  <conditionalFormatting sqref="N5">
    <cfRule type="cellIs" dxfId="36572" priority="275" stopIfTrue="1" operator="equal">
      <formula>5</formula>
    </cfRule>
    <cfRule type="cellIs" dxfId="36571" priority="276" stopIfTrue="1" operator="equal">
      <formula>4</formula>
    </cfRule>
    <cfRule type="cellIs" dxfId="36570" priority="277" stopIfTrue="1" operator="equal">
      <formula>3</formula>
    </cfRule>
  </conditionalFormatting>
  <conditionalFormatting sqref="M5">
    <cfRule type="cellIs" dxfId="36569" priority="272" stopIfTrue="1" operator="equal">
      <formula>5</formula>
    </cfRule>
    <cfRule type="cellIs" dxfId="36568" priority="273" stopIfTrue="1" operator="equal">
      <formula>4</formula>
    </cfRule>
    <cfRule type="cellIs" dxfId="36567" priority="274" stopIfTrue="1" operator="equal">
      <formula>3</formula>
    </cfRule>
  </conditionalFormatting>
  <conditionalFormatting sqref="M4">
    <cfRule type="expression" dxfId="36566" priority="270" stopIfTrue="1">
      <formula>$D$1&lt;M4</formula>
    </cfRule>
    <cfRule type="expression" dxfId="36565" priority="271" stopIfTrue="1">
      <formula>$D$1&gt;M4</formula>
    </cfRule>
  </conditionalFormatting>
  <conditionalFormatting sqref="N4">
    <cfRule type="expression" dxfId="36564" priority="268" stopIfTrue="1">
      <formula>$D$1&lt;N4</formula>
    </cfRule>
    <cfRule type="expression" dxfId="36563" priority="269" stopIfTrue="1">
      <formula>$D$1&gt;N4</formula>
    </cfRule>
  </conditionalFormatting>
  <conditionalFormatting sqref="Q3">
    <cfRule type="expression" dxfId="36562" priority="250" stopIfTrue="1">
      <formula>$D$1&lt;Q3</formula>
    </cfRule>
    <cfRule type="expression" dxfId="36561" priority="251" stopIfTrue="1">
      <formula>$D$1&gt;Q3</formula>
    </cfRule>
  </conditionalFormatting>
  <conditionalFormatting sqref="Q4">
    <cfRule type="expression" dxfId="36560" priority="248" stopIfTrue="1">
      <formula>$D$1&lt;Q4</formula>
    </cfRule>
    <cfRule type="expression" dxfId="36559" priority="249" stopIfTrue="1">
      <formula>$D$1&gt;Q4</formula>
    </cfRule>
  </conditionalFormatting>
  <conditionalFormatting sqref="Q5">
    <cfRule type="cellIs" dxfId="36558" priority="245" stopIfTrue="1" operator="equal">
      <formula>5</formula>
    </cfRule>
    <cfRule type="cellIs" dxfId="36557" priority="246" stopIfTrue="1" operator="equal">
      <formula>4</formula>
    </cfRule>
    <cfRule type="cellIs" dxfId="36556" priority="247" stopIfTrue="1" operator="equal">
      <formula>3</formula>
    </cfRule>
  </conditionalFormatting>
  <conditionalFormatting sqref="R5">
    <cfRule type="cellIs" dxfId="36555" priority="242" stopIfTrue="1" operator="equal">
      <formula>5</formula>
    </cfRule>
    <cfRule type="cellIs" dxfId="36554" priority="243" stopIfTrue="1" operator="equal">
      <formula>4</formula>
    </cfRule>
    <cfRule type="cellIs" dxfId="36553" priority="244" stopIfTrue="1" operator="equal">
      <formula>3</formula>
    </cfRule>
  </conditionalFormatting>
  <conditionalFormatting sqref="R3:R4 S3">
    <cfRule type="expression" dxfId="36552" priority="240" stopIfTrue="1">
      <formula>$D$1&lt;R3</formula>
    </cfRule>
    <cfRule type="expression" dxfId="36551" priority="241" stopIfTrue="1">
      <formula>$D$1&gt;R3</formula>
    </cfRule>
  </conditionalFormatting>
  <conditionalFormatting sqref="S5">
    <cfRule type="cellIs" dxfId="36550" priority="237" stopIfTrue="1" operator="equal">
      <formula>5</formula>
    </cfRule>
    <cfRule type="cellIs" dxfId="36549" priority="238" stopIfTrue="1" operator="equal">
      <formula>4</formula>
    </cfRule>
    <cfRule type="cellIs" dxfId="36548" priority="239" stopIfTrue="1" operator="equal">
      <formula>3</formula>
    </cfRule>
  </conditionalFormatting>
  <conditionalFormatting sqref="S4">
    <cfRule type="expression" dxfId="36547" priority="235" stopIfTrue="1">
      <formula>$D$1&lt;S4</formula>
    </cfRule>
    <cfRule type="expression" dxfId="36546" priority="236" stopIfTrue="1">
      <formula>$D$1&gt;S4</formula>
    </cfRule>
  </conditionalFormatting>
  <conditionalFormatting sqref="T3">
    <cfRule type="expression" dxfId="36545" priority="233" stopIfTrue="1">
      <formula>$D$1&lt;T3</formula>
    </cfRule>
    <cfRule type="expression" dxfId="36544" priority="234" stopIfTrue="1">
      <formula>$D$1&gt;T3</formula>
    </cfRule>
  </conditionalFormatting>
  <conditionalFormatting sqref="R5">
    <cfRule type="cellIs" dxfId="36543" priority="228" stopIfTrue="1" operator="equal">
      <formula>5</formula>
    </cfRule>
    <cfRule type="cellIs" dxfId="36542" priority="229" stopIfTrue="1" operator="equal">
      <formula>4</formula>
    </cfRule>
    <cfRule type="cellIs" dxfId="36541" priority="230" stopIfTrue="1" operator="equal">
      <formula>3</formula>
    </cfRule>
  </conditionalFormatting>
  <conditionalFormatting sqref="S3:S4">
    <cfRule type="expression" dxfId="36540" priority="226" stopIfTrue="1">
      <formula>$D$1&lt;S3</formula>
    </cfRule>
    <cfRule type="expression" dxfId="36539" priority="227" stopIfTrue="1">
      <formula>$D$1&gt;S3</formula>
    </cfRule>
  </conditionalFormatting>
  <conditionalFormatting sqref="O3">
    <cfRule type="expression" dxfId="36538" priority="224" stopIfTrue="1">
      <formula>$D$1&lt;O3</formula>
    </cfRule>
    <cfRule type="expression" dxfId="36537" priority="225" stopIfTrue="1">
      <formula>$D$1&gt;O3</formula>
    </cfRule>
  </conditionalFormatting>
  <conditionalFormatting sqref="O4">
    <cfRule type="expression" dxfId="36536" priority="222" stopIfTrue="1">
      <formula>$D$1&lt;O4</formula>
    </cfRule>
    <cfRule type="expression" dxfId="36535" priority="223" stopIfTrue="1">
      <formula>$D$1&gt;O4</formula>
    </cfRule>
  </conditionalFormatting>
  <conditionalFormatting sqref="O5">
    <cfRule type="cellIs" dxfId="36534" priority="219" stopIfTrue="1" operator="equal">
      <formula>5</formula>
    </cfRule>
    <cfRule type="cellIs" dxfId="36533" priority="220" stopIfTrue="1" operator="equal">
      <formula>4</formula>
    </cfRule>
    <cfRule type="cellIs" dxfId="36532" priority="221" stopIfTrue="1" operator="equal">
      <formula>3</formula>
    </cfRule>
  </conditionalFormatting>
  <conditionalFormatting sqref="P5">
    <cfRule type="cellIs" dxfId="36531" priority="216" stopIfTrue="1" operator="equal">
      <formula>5</formula>
    </cfRule>
    <cfRule type="cellIs" dxfId="36530" priority="217" stopIfTrue="1" operator="equal">
      <formula>4</formula>
    </cfRule>
    <cfRule type="cellIs" dxfId="36529" priority="218" stopIfTrue="1" operator="equal">
      <formula>3</formula>
    </cfRule>
  </conditionalFormatting>
  <conditionalFormatting sqref="P3:P4 Q3">
    <cfRule type="expression" dxfId="36528" priority="214" stopIfTrue="1">
      <formula>$D$1&lt;P3</formula>
    </cfRule>
    <cfRule type="expression" dxfId="36527" priority="215" stopIfTrue="1">
      <formula>$D$1&gt;P3</formula>
    </cfRule>
  </conditionalFormatting>
  <conditionalFormatting sqref="Q5">
    <cfRule type="cellIs" dxfId="36526" priority="211" stopIfTrue="1" operator="equal">
      <formula>5</formula>
    </cfRule>
    <cfRule type="cellIs" dxfId="36525" priority="212" stopIfTrue="1" operator="equal">
      <formula>4</formula>
    </cfRule>
    <cfRule type="cellIs" dxfId="36524" priority="213" stopIfTrue="1" operator="equal">
      <formula>3</formula>
    </cfRule>
  </conditionalFormatting>
  <conditionalFormatting sqref="Q4">
    <cfRule type="expression" dxfId="36523" priority="209" stopIfTrue="1">
      <formula>$D$1&lt;Q4</formula>
    </cfRule>
    <cfRule type="expression" dxfId="36522" priority="210" stopIfTrue="1">
      <formula>$D$1&gt;Q4</formula>
    </cfRule>
  </conditionalFormatting>
  <conditionalFormatting sqref="R3">
    <cfRule type="expression" dxfId="36521" priority="207" stopIfTrue="1">
      <formula>$D$1&lt;R3</formula>
    </cfRule>
    <cfRule type="expression" dxfId="36520" priority="208" stopIfTrue="1">
      <formula>$D$1&gt;R3</formula>
    </cfRule>
  </conditionalFormatting>
  <conditionalFormatting sqref="R4">
    <cfRule type="expression" dxfId="36519" priority="205" stopIfTrue="1">
      <formula>$D$1&lt;R4</formula>
    </cfRule>
    <cfRule type="expression" dxfId="36518" priority="206" stopIfTrue="1">
      <formula>$D$1&gt;R4</formula>
    </cfRule>
  </conditionalFormatting>
  <conditionalFormatting sqref="T5">
    <cfRule type="cellIs" dxfId="36517" priority="202" stopIfTrue="1" operator="equal">
      <formula>5</formula>
    </cfRule>
    <cfRule type="cellIs" dxfId="36516" priority="203" stopIfTrue="1" operator="equal">
      <formula>4</formula>
    </cfRule>
    <cfRule type="cellIs" dxfId="36515" priority="204" stopIfTrue="1" operator="equal">
      <formula>3</formula>
    </cfRule>
  </conditionalFormatting>
  <conditionalFormatting sqref="T4">
    <cfRule type="expression" dxfId="36514" priority="200" stopIfTrue="1">
      <formula>$D$1&lt;T4</formula>
    </cfRule>
    <cfRule type="expression" dxfId="36513" priority="201" stopIfTrue="1">
      <formula>$D$1&gt;T4</formula>
    </cfRule>
  </conditionalFormatting>
  <conditionalFormatting sqref="J32:J33">
    <cfRule type="cellIs" dxfId="36512" priority="112" stopIfTrue="1" operator="equal">
      <formula>5</formula>
    </cfRule>
    <cfRule type="cellIs" dxfId="36511" priority="113" stopIfTrue="1" operator="equal">
      <formula>4</formula>
    </cfRule>
    <cfRule type="cellIs" dxfId="36510" priority="114" stopIfTrue="1" operator="equal">
      <formula>3</formula>
    </cfRule>
  </conditionalFormatting>
  <conditionalFormatting sqref="I32:I33">
    <cfRule type="cellIs" dxfId="36509" priority="109" stopIfTrue="1" operator="equal">
      <formula>5</formula>
    </cfRule>
    <cfRule type="cellIs" dxfId="36508" priority="110" stopIfTrue="1" operator="equal">
      <formula>4</formula>
    </cfRule>
    <cfRule type="cellIs" dxfId="36507" priority="111" stopIfTrue="1" operator="equal">
      <formula>3</formula>
    </cfRule>
  </conditionalFormatting>
  <conditionalFormatting sqref="G32:G33">
    <cfRule type="cellIs" dxfId="36506" priority="106" stopIfTrue="1" operator="equal">
      <formula>5</formula>
    </cfRule>
    <cfRule type="cellIs" dxfId="36505" priority="107" stopIfTrue="1" operator="equal">
      <formula>4</formula>
    </cfRule>
    <cfRule type="cellIs" dxfId="36504" priority="108" stopIfTrue="1" operator="equal">
      <formula>3</formula>
    </cfRule>
  </conditionalFormatting>
  <conditionalFormatting sqref="K32:K33">
    <cfRule type="cellIs" dxfId="36503" priority="103" stopIfTrue="1" operator="equal">
      <formula>5</formula>
    </cfRule>
    <cfRule type="cellIs" dxfId="36502" priority="104" stopIfTrue="1" operator="equal">
      <formula>4</formula>
    </cfRule>
    <cfRule type="cellIs" dxfId="36501" priority="105" stopIfTrue="1" operator="equal">
      <formula>3</formula>
    </cfRule>
  </conditionalFormatting>
  <conditionalFormatting sqref="L32:L33">
    <cfRule type="cellIs" dxfId="36500" priority="100" stopIfTrue="1" operator="equal">
      <formula>5</formula>
    </cfRule>
    <cfRule type="cellIs" dxfId="36499" priority="101" stopIfTrue="1" operator="equal">
      <formula>4</formula>
    </cfRule>
    <cfRule type="cellIs" dxfId="36498" priority="102" stopIfTrue="1" operator="equal">
      <formula>3</formula>
    </cfRule>
  </conditionalFormatting>
  <conditionalFormatting sqref="G3:I3">
    <cfRule type="expression" dxfId="36497" priority="98" stopIfTrue="1">
      <formula>$D$1&lt;G3</formula>
    </cfRule>
    <cfRule type="expression" dxfId="36496" priority="99" stopIfTrue="1">
      <formula>$D$1&gt;G3</formula>
    </cfRule>
  </conditionalFormatting>
  <conditionalFormatting sqref="I3">
    <cfRule type="expression" dxfId="36495" priority="96" stopIfTrue="1">
      <formula>$D$1&lt;I3</formula>
    </cfRule>
    <cfRule type="expression" dxfId="36494" priority="97" stopIfTrue="1">
      <formula>$D$1&gt;I3</formula>
    </cfRule>
  </conditionalFormatting>
  <conditionalFormatting sqref="I3">
    <cfRule type="expression" dxfId="36493" priority="94" stopIfTrue="1">
      <formula>$D$1&lt;I3</formula>
    </cfRule>
    <cfRule type="expression" dxfId="36492" priority="95" stopIfTrue="1">
      <formula>$D$1&gt;I3</formula>
    </cfRule>
  </conditionalFormatting>
  <conditionalFormatting sqref="I3">
    <cfRule type="expression" dxfId="36491" priority="92" stopIfTrue="1">
      <formula>$D$1&lt;I3</formula>
    </cfRule>
    <cfRule type="expression" dxfId="36490" priority="93" stopIfTrue="1">
      <formula>$D$1&gt;I3</formula>
    </cfRule>
  </conditionalFormatting>
  <conditionalFormatting sqref="G3">
    <cfRule type="expression" dxfId="36489" priority="90" stopIfTrue="1">
      <formula>$D$1&lt;G3</formula>
    </cfRule>
    <cfRule type="expression" dxfId="36488" priority="91" stopIfTrue="1">
      <formula>$D$1&gt;G3</formula>
    </cfRule>
  </conditionalFormatting>
  <conditionalFormatting sqref="J3:L3">
    <cfRule type="expression" dxfId="36487" priority="88" stopIfTrue="1">
      <formula>$D$1&lt;J3</formula>
    </cfRule>
    <cfRule type="expression" dxfId="36486" priority="89" stopIfTrue="1">
      <formula>$D$1&gt;J3</formula>
    </cfRule>
  </conditionalFormatting>
  <conditionalFormatting sqref="J3">
    <cfRule type="expression" dxfId="36485" priority="86" stopIfTrue="1">
      <formula>$D$1&lt;J3</formula>
    </cfRule>
    <cfRule type="expression" dxfId="36484" priority="87" stopIfTrue="1">
      <formula>$D$1&gt;J3</formula>
    </cfRule>
  </conditionalFormatting>
  <conditionalFormatting sqref="F3">
    <cfRule type="expression" dxfId="36483" priority="84" stopIfTrue="1">
      <formula>$D$1&lt;F3</formula>
    </cfRule>
    <cfRule type="expression" dxfId="36482" priority="85" stopIfTrue="1">
      <formula>$D$1&gt;F3</formula>
    </cfRule>
  </conditionalFormatting>
  <conditionalFormatting sqref="G5">
    <cfRule type="cellIs" dxfId="36481" priority="81" stopIfTrue="1" operator="equal">
      <formula>5</formula>
    </cfRule>
    <cfRule type="cellIs" dxfId="36480" priority="82" stopIfTrue="1" operator="equal">
      <formula>4</formula>
    </cfRule>
    <cfRule type="cellIs" dxfId="36479" priority="83" stopIfTrue="1" operator="equal">
      <formula>3</formula>
    </cfRule>
  </conditionalFormatting>
  <conditionalFormatting sqref="G4 I4">
    <cfRule type="expression" dxfId="36478" priority="79" stopIfTrue="1">
      <formula>$D$1&lt;G4</formula>
    </cfRule>
    <cfRule type="expression" dxfId="36477" priority="80" stopIfTrue="1">
      <formula>$D$1&gt;G4</formula>
    </cfRule>
  </conditionalFormatting>
  <conditionalFormatting sqref="I4">
    <cfRule type="expression" dxfId="36476" priority="77" stopIfTrue="1">
      <formula>$D$1&lt;I4</formula>
    </cfRule>
    <cfRule type="expression" dxfId="36475" priority="78" stopIfTrue="1">
      <formula>$D$1&gt;I4</formula>
    </cfRule>
  </conditionalFormatting>
  <conditionalFormatting sqref="I5">
    <cfRule type="cellIs" dxfId="36474" priority="74" stopIfTrue="1" operator="equal">
      <formula>5</formula>
    </cfRule>
    <cfRule type="cellIs" dxfId="36473" priority="75" stopIfTrue="1" operator="equal">
      <formula>4</formula>
    </cfRule>
    <cfRule type="cellIs" dxfId="36472" priority="76" stopIfTrue="1" operator="equal">
      <formula>3</formula>
    </cfRule>
  </conditionalFormatting>
  <conditionalFormatting sqref="I5">
    <cfRule type="cellIs" dxfId="36471" priority="71" stopIfTrue="1" operator="equal">
      <formula>5</formula>
    </cfRule>
    <cfRule type="cellIs" dxfId="36470" priority="72" stopIfTrue="1" operator="equal">
      <formula>4</formula>
    </cfRule>
    <cfRule type="cellIs" dxfId="36469" priority="73" stopIfTrue="1" operator="equal">
      <formula>3</formula>
    </cfRule>
  </conditionalFormatting>
  <conditionalFormatting sqref="I4">
    <cfRule type="expression" dxfId="36468" priority="69" stopIfTrue="1">
      <formula>$D$1&lt;I4</formula>
    </cfRule>
    <cfRule type="expression" dxfId="36467" priority="70" stopIfTrue="1">
      <formula>$D$1&gt;I4</formula>
    </cfRule>
  </conditionalFormatting>
  <conditionalFormatting sqref="I5">
    <cfRule type="cellIs" dxfId="36466" priority="66" stopIfTrue="1" operator="equal">
      <formula>5</formula>
    </cfRule>
    <cfRule type="cellIs" dxfId="36465" priority="67" stopIfTrue="1" operator="equal">
      <formula>4</formula>
    </cfRule>
    <cfRule type="cellIs" dxfId="36464" priority="68" stopIfTrue="1" operator="equal">
      <formula>3</formula>
    </cfRule>
  </conditionalFormatting>
  <conditionalFormatting sqref="I4">
    <cfRule type="expression" dxfId="36463" priority="64" stopIfTrue="1">
      <formula>$D$1&lt;I4</formula>
    </cfRule>
    <cfRule type="expression" dxfId="36462" priority="65" stopIfTrue="1">
      <formula>$D$1&gt;I4</formula>
    </cfRule>
  </conditionalFormatting>
  <conditionalFormatting sqref="I4">
    <cfRule type="expression" dxfId="36461" priority="62" stopIfTrue="1">
      <formula>$D$1&lt;I4</formula>
    </cfRule>
    <cfRule type="expression" dxfId="36460" priority="63" stopIfTrue="1">
      <formula>$D$1&gt;I4</formula>
    </cfRule>
  </conditionalFormatting>
  <conditionalFormatting sqref="I5">
    <cfRule type="cellIs" dxfId="36459" priority="59" stopIfTrue="1" operator="equal">
      <formula>5</formula>
    </cfRule>
    <cfRule type="cellIs" dxfId="36458" priority="60" stopIfTrue="1" operator="equal">
      <formula>4</formula>
    </cfRule>
    <cfRule type="cellIs" dxfId="36457" priority="61" stopIfTrue="1" operator="equal">
      <formula>3</formula>
    </cfRule>
  </conditionalFormatting>
  <conditionalFormatting sqref="I4">
    <cfRule type="expression" dxfId="36456" priority="57" stopIfTrue="1">
      <formula>$D$1&lt;I4</formula>
    </cfRule>
    <cfRule type="expression" dxfId="36455" priority="58" stopIfTrue="1">
      <formula>$D$1&gt;I4</formula>
    </cfRule>
  </conditionalFormatting>
  <conditionalFormatting sqref="I5">
    <cfRule type="cellIs" dxfId="36454" priority="54" stopIfTrue="1" operator="equal">
      <formula>5</formula>
    </cfRule>
    <cfRule type="cellIs" dxfId="36453" priority="55" stopIfTrue="1" operator="equal">
      <formula>4</formula>
    </cfRule>
    <cfRule type="cellIs" dxfId="36452" priority="56" stopIfTrue="1" operator="equal">
      <formula>3</formula>
    </cfRule>
  </conditionalFormatting>
  <conditionalFormatting sqref="I4">
    <cfRule type="expression" dxfId="36451" priority="52" stopIfTrue="1">
      <formula>$D$1&lt;I4</formula>
    </cfRule>
    <cfRule type="expression" dxfId="36450" priority="53" stopIfTrue="1">
      <formula>$D$1&gt;I4</formula>
    </cfRule>
  </conditionalFormatting>
  <conditionalFormatting sqref="G4">
    <cfRule type="expression" dxfId="36449" priority="50" stopIfTrue="1">
      <formula>$D$1&lt;G4</formula>
    </cfRule>
    <cfRule type="expression" dxfId="36448" priority="51" stopIfTrue="1">
      <formula>$D$1&gt;G4</formula>
    </cfRule>
  </conditionalFormatting>
  <conditionalFormatting sqref="J4:K4">
    <cfRule type="expression" dxfId="36447" priority="48" stopIfTrue="1">
      <formula>$D$1&lt;J4</formula>
    </cfRule>
    <cfRule type="expression" dxfId="36446" priority="49" stopIfTrue="1">
      <formula>$D$1&gt;J4</formula>
    </cfRule>
  </conditionalFormatting>
  <conditionalFormatting sqref="J4">
    <cfRule type="expression" dxfId="36445" priority="46" stopIfTrue="1">
      <formula>$D$1&lt;J4</formula>
    </cfRule>
    <cfRule type="expression" dxfId="36444" priority="47" stopIfTrue="1">
      <formula>$D$1&gt;J4</formula>
    </cfRule>
  </conditionalFormatting>
  <conditionalFormatting sqref="J5">
    <cfRule type="cellIs" dxfId="36443" priority="43" stopIfTrue="1" operator="equal">
      <formula>5</formula>
    </cfRule>
    <cfRule type="cellIs" dxfId="36442" priority="44" stopIfTrue="1" operator="equal">
      <formula>4</formula>
    </cfRule>
    <cfRule type="cellIs" dxfId="36441" priority="45" stopIfTrue="1" operator="equal">
      <formula>3</formula>
    </cfRule>
  </conditionalFormatting>
  <conditionalFormatting sqref="J4">
    <cfRule type="expression" dxfId="36440" priority="41" stopIfTrue="1">
      <formula>$D$1&lt;J4</formula>
    </cfRule>
    <cfRule type="expression" dxfId="36439" priority="42" stopIfTrue="1">
      <formula>$D$1&gt;J4</formula>
    </cfRule>
  </conditionalFormatting>
  <conditionalFormatting sqref="J4">
    <cfRule type="expression" dxfId="36438" priority="39" stopIfTrue="1">
      <formula>$D$1&lt;J4</formula>
    </cfRule>
    <cfRule type="expression" dxfId="36437" priority="40" stopIfTrue="1">
      <formula>$D$1&gt;J4</formula>
    </cfRule>
  </conditionalFormatting>
  <conditionalFormatting sqref="K5">
    <cfRule type="cellIs" dxfId="36436" priority="36" stopIfTrue="1" operator="equal">
      <formula>5</formula>
    </cfRule>
    <cfRule type="cellIs" dxfId="36435" priority="37" stopIfTrue="1" operator="equal">
      <formula>4</formula>
    </cfRule>
    <cfRule type="cellIs" dxfId="36434" priority="38" stopIfTrue="1" operator="equal">
      <formula>3</formula>
    </cfRule>
  </conditionalFormatting>
  <conditionalFormatting sqref="K4">
    <cfRule type="expression" dxfId="36433" priority="34" stopIfTrue="1">
      <formula>$D$1&lt;K4</formula>
    </cfRule>
    <cfRule type="expression" dxfId="36432" priority="35" stopIfTrue="1">
      <formula>$D$1&gt;K4</formula>
    </cfRule>
  </conditionalFormatting>
  <conditionalFormatting sqref="K4">
    <cfRule type="expression" dxfId="36431" priority="32" stopIfTrue="1">
      <formula>$D$1&lt;K4</formula>
    </cfRule>
    <cfRule type="expression" dxfId="36430" priority="33" stopIfTrue="1">
      <formula>$D$1&gt;K4</formula>
    </cfRule>
  </conditionalFormatting>
  <conditionalFormatting sqref="J4">
    <cfRule type="expression" dxfId="36429" priority="30" stopIfTrue="1">
      <formula>$D$1&lt;J4</formula>
    </cfRule>
    <cfRule type="expression" dxfId="36428" priority="31" stopIfTrue="1">
      <formula>$D$1&gt;J4</formula>
    </cfRule>
  </conditionalFormatting>
  <conditionalFormatting sqref="J4">
    <cfRule type="expression" dxfId="36427" priority="28" stopIfTrue="1">
      <formula>$D$1&lt;J4</formula>
    </cfRule>
    <cfRule type="expression" dxfId="36426" priority="29" stopIfTrue="1">
      <formula>$D$1&gt;J4</formula>
    </cfRule>
  </conditionalFormatting>
  <conditionalFormatting sqref="J5">
    <cfRule type="cellIs" dxfId="36425" priority="25" stopIfTrue="1" operator="equal">
      <formula>5</formula>
    </cfRule>
    <cfRule type="cellIs" dxfId="36424" priority="26" stopIfTrue="1" operator="equal">
      <formula>4</formula>
    </cfRule>
    <cfRule type="cellIs" dxfId="36423" priority="27" stopIfTrue="1" operator="equal">
      <formula>3</formula>
    </cfRule>
  </conditionalFormatting>
  <conditionalFormatting sqref="J4">
    <cfRule type="expression" dxfId="36422" priority="23" stopIfTrue="1">
      <formula>$D$1&lt;J4</formula>
    </cfRule>
    <cfRule type="expression" dxfId="36421" priority="24" stopIfTrue="1">
      <formula>$D$1&gt;J4</formula>
    </cfRule>
  </conditionalFormatting>
  <conditionalFormatting sqref="J4">
    <cfRule type="expression" dxfId="36420" priority="21" stopIfTrue="1">
      <formula>$D$1&lt;J4</formula>
    </cfRule>
    <cfRule type="expression" dxfId="36419" priority="22" stopIfTrue="1">
      <formula>$D$1&gt;J4</formula>
    </cfRule>
  </conditionalFormatting>
  <conditionalFormatting sqref="H5">
    <cfRule type="cellIs" dxfId="36418" priority="18" stopIfTrue="1" operator="equal">
      <formula>5</formula>
    </cfRule>
    <cfRule type="cellIs" dxfId="36417" priority="19" stopIfTrue="1" operator="equal">
      <formula>4</formula>
    </cfRule>
    <cfRule type="cellIs" dxfId="36416" priority="20" stopIfTrue="1" operator="equal">
      <formula>3</formula>
    </cfRule>
  </conditionalFormatting>
  <conditionalFormatting sqref="H4">
    <cfRule type="expression" dxfId="36415" priority="6" stopIfTrue="1">
      <formula>$D$1&lt;H4</formula>
    </cfRule>
    <cfRule type="expression" dxfId="36414" priority="7" stopIfTrue="1">
      <formula>$D$1&gt;H4</formula>
    </cfRule>
  </conditionalFormatting>
  <conditionalFormatting sqref="H4">
    <cfRule type="expression" dxfId="36413" priority="16" stopIfTrue="1">
      <formula>$D$1&lt;H4</formula>
    </cfRule>
    <cfRule type="expression" dxfId="36412" priority="17" stopIfTrue="1">
      <formula>$D$1&gt;H4</formula>
    </cfRule>
  </conditionalFormatting>
  <conditionalFormatting sqref="H4">
    <cfRule type="expression" dxfId="36411" priority="14" stopIfTrue="1">
      <formula>$D$1&lt;H4</formula>
    </cfRule>
    <cfRule type="expression" dxfId="36410" priority="15" stopIfTrue="1">
      <formula>$D$1&gt;H4</formula>
    </cfRule>
  </conditionalFormatting>
  <conditionalFormatting sqref="H4">
    <cfRule type="expression" dxfId="36409" priority="12" stopIfTrue="1">
      <formula>$D$1&lt;H4</formula>
    </cfRule>
    <cfRule type="expression" dxfId="36408" priority="13" stopIfTrue="1">
      <formula>$D$1&gt;H4</formula>
    </cfRule>
  </conditionalFormatting>
  <conditionalFormatting sqref="H4">
    <cfRule type="expression" dxfId="36407" priority="10" stopIfTrue="1">
      <formula>$D$1&lt;H4</formula>
    </cfRule>
    <cfRule type="expression" dxfId="36406" priority="11" stopIfTrue="1">
      <formula>$D$1&gt;H4</formula>
    </cfRule>
  </conditionalFormatting>
  <conditionalFormatting sqref="H4">
    <cfRule type="expression" dxfId="36405" priority="8" stopIfTrue="1">
      <formula>$D$1&lt;H4</formula>
    </cfRule>
    <cfRule type="expression" dxfId="36404" priority="9" stopIfTrue="1">
      <formula>$D$1&gt;H4</formula>
    </cfRule>
  </conditionalFormatting>
  <conditionalFormatting sqref="F5">
    <cfRule type="cellIs" dxfId="36403" priority="3" stopIfTrue="1" operator="equal">
      <formula>5</formula>
    </cfRule>
    <cfRule type="cellIs" dxfId="36402" priority="4" stopIfTrue="1" operator="equal">
      <formula>4</formula>
    </cfRule>
    <cfRule type="cellIs" dxfId="36401" priority="5" stopIfTrue="1" operator="equal">
      <formula>3</formula>
    </cfRule>
  </conditionalFormatting>
  <conditionalFormatting sqref="F4">
    <cfRule type="expression" dxfId="36400" priority="1" stopIfTrue="1">
      <formula>$D$1&lt;F4</formula>
    </cfRule>
    <cfRule type="expression" dxfId="36399" priority="2" stopIfTrue="1">
      <formula>$D$1&gt;F4</formula>
    </cfRule>
  </conditionalFormatting>
  <pageMargins left="0.7" right="0.7" top="0.75" bottom="0.75" header="0.3" footer="0.3"/>
  <pageSetup paperSize="9" scale="75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3" zoomScale="75" zoomScaleNormal="100" zoomScaleSheetLayoutView="75" workbookViewId="0">
      <selection activeCell="D30" sqref="D3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3.42578125" style="13" customWidth="1"/>
    <col min="4" max="4" width="37" style="13" customWidth="1"/>
    <col min="5" max="5" width="6.85546875" style="13" hidden="1" customWidth="1"/>
    <col min="6" max="11" width="7.7109375" customWidth="1"/>
    <col min="12" max="12" width="6.42578125" customWidth="1"/>
    <col min="13" max="20" width="6.42578125" hidden="1" customWidth="1"/>
    <col min="21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1" width="3.42578125" style="30" hidden="1" customWidth="1"/>
    <col min="82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1"/>
      <c r="Z1" s="311"/>
      <c r="AA1" s="311"/>
      <c r="AB1" s="311"/>
      <c r="AC1" s="311"/>
      <c r="AD1" s="31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718" t="s">
        <v>46</v>
      </c>
      <c r="H2" s="719"/>
      <c r="I2" s="720"/>
      <c r="J2" s="718" t="s">
        <v>43</v>
      </c>
      <c r="K2" s="719"/>
      <c r="L2" s="720"/>
      <c r="M2" s="306"/>
      <c r="N2" s="304"/>
      <c r="O2" s="305"/>
      <c r="P2" s="307"/>
      <c r="Q2" s="211"/>
      <c r="R2" s="211"/>
      <c r="S2" s="211"/>
      <c r="T2" s="304"/>
      <c r="U2" s="195"/>
      <c r="V2" s="7"/>
      <c r="W2" s="8"/>
      <c r="X2" s="8"/>
      <c r="Y2" s="311"/>
      <c r="Z2" s="311"/>
      <c r="AA2" s="311"/>
      <c r="AB2" s="311"/>
      <c r="AC2" s="311"/>
      <c r="AD2" s="31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2734</v>
      </c>
      <c r="B3" s="723"/>
      <c r="C3" s="723"/>
      <c r="D3" s="196" t="s">
        <v>0</v>
      </c>
      <c r="E3" s="197"/>
      <c r="F3" s="198">
        <v>43083</v>
      </c>
      <c r="G3" s="198">
        <v>43088</v>
      </c>
      <c r="H3" s="198">
        <v>43087</v>
      </c>
      <c r="I3" s="281">
        <v>43089</v>
      </c>
      <c r="J3" s="198">
        <v>42965</v>
      </c>
      <c r="K3" s="198">
        <v>43094</v>
      </c>
      <c r="L3" s="281">
        <v>43078</v>
      </c>
      <c r="M3" s="281"/>
      <c r="N3" s="280"/>
      <c r="O3" s="198"/>
      <c r="P3" s="199"/>
      <c r="Q3" s="199"/>
      <c r="R3" s="199"/>
      <c r="S3" s="199"/>
      <c r="T3" s="358"/>
      <c r="U3" s="200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31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46.5" customHeight="1" x14ac:dyDescent="0.2">
      <c r="A4" s="723"/>
      <c r="B4" s="723"/>
      <c r="C4" s="723"/>
      <c r="D4" s="205" t="s">
        <v>1</v>
      </c>
      <c r="E4" s="197"/>
      <c r="F4" s="206" t="s">
        <v>450</v>
      </c>
      <c r="G4" s="206" t="s">
        <v>451</v>
      </c>
      <c r="H4" s="206" t="s">
        <v>454</v>
      </c>
      <c r="I4" s="206" t="s">
        <v>452</v>
      </c>
      <c r="J4" s="206"/>
      <c r="K4" s="206" t="s">
        <v>453</v>
      </c>
      <c r="L4" s="206" t="s">
        <v>452</v>
      </c>
      <c r="M4" s="206"/>
      <c r="N4" s="206"/>
      <c r="O4" s="206"/>
      <c r="P4" s="206"/>
      <c r="Q4" s="206"/>
      <c r="R4" s="206"/>
      <c r="S4" s="243"/>
      <c r="T4" s="354"/>
      <c r="U4" s="207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9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11"/>
      <c r="BO4" s="11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455</v>
      </c>
      <c r="G5" s="246" t="s">
        <v>456</v>
      </c>
      <c r="H5" s="246" t="s">
        <v>508</v>
      </c>
      <c r="I5" s="279" t="s">
        <v>457</v>
      </c>
      <c r="J5" s="247" t="s">
        <v>449</v>
      </c>
      <c r="K5" s="247" t="s">
        <v>458</v>
      </c>
      <c r="L5" s="279" t="s">
        <v>457</v>
      </c>
      <c r="M5" s="279"/>
      <c r="N5" s="262"/>
      <c r="O5" s="247"/>
      <c r="P5" s="246"/>
      <c r="Q5" s="247"/>
      <c r="R5" s="247"/>
      <c r="S5" s="262"/>
      <c r="T5" s="355"/>
      <c r="U5" s="160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9.5" customHeight="1" x14ac:dyDescent="0.2">
      <c r="A6" s="267">
        <v>1</v>
      </c>
      <c r="B6" s="230" t="s">
        <v>28</v>
      </c>
      <c r="C6" s="379" t="s">
        <v>34</v>
      </c>
      <c r="D6" s="454" t="s">
        <v>583</v>
      </c>
      <c r="E6" s="223">
        <v>2734</v>
      </c>
      <c r="F6" s="91" t="s">
        <v>1141</v>
      </c>
      <c r="G6" s="91">
        <v>3</v>
      </c>
      <c r="H6" s="91">
        <v>3</v>
      </c>
      <c r="I6" s="91">
        <v>4</v>
      </c>
      <c r="J6" s="91">
        <v>4</v>
      </c>
      <c r="K6" s="91">
        <v>4</v>
      </c>
      <c r="L6" s="91" t="s">
        <v>1141</v>
      </c>
      <c r="M6" s="91"/>
      <c r="N6" s="91"/>
      <c r="O6" s="91"/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2</v>
      </c>
      <c r="AA6" s="248">
        <f t="shared" ref="AA6:AA34" si="5">COUNTIF(AG6:AV6,AA$5)</f>
        <v>3</v>
      </c>
      <c r="AB6" s="248">
        <f t="shared" ref="AB6:AB34" si="6">COUNTIF(AG6:AV6,AB$5)</f>
        <v>0</v>
      </c>
      <c r="AC6" s="248">
        <f t="shared" ref="AC6:AC38" si="7">SUM(X6:AB6)</f>
        <v>5</v>
      </c>
      <c r="AD6" s="249">
        <f>IF(ISERROR(((X6+Y6)*2+Z6*3+AA6*4+AB6*5)/SUM(X6,Y6:AB6)),"",((X6+Y6)*2+Z6*3+AA6*4+AB6*5)/SUM(X6,Y6:AB6))</f>
        <v>3.6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3</v>
      </c>
      <c r="AI6" s="252">
        <f t="shared" si="9"/>
        <v>3</v>
      </c>
      <c r="AJ6" s="252">
        <f t="shared" si="9"/>
        <v>4</v>
      </c>
      <c r="AK6" s="252">
        <f t="shared" si="9"/>
        <v>4</v>
      </c>
      <c r="AL6" s="252">
        <f t="shared" si="9"/>
        <v>4</v>
      </c>
      <c r="AM6" s="252" t="str">
        <f t="shared" si="9"/>
        <v>з</v>
      </c>
      <c r="AN6" s="252" t="str">
        <f t="shared" si="9"/>
        <v/>
      </c>
      <c r="AO6" s="252" t="str">
        <f t="shared" si="9"/>
        <v/>
      </c>
      <c r="AP6" s="252" t="str">
        <f t="shared" si="9"/>
        <v/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2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9.5" customHeight="1" x14ac:dyDescent="0.2">
      <c r="A7" s="267">
        <v>2</v>
      </c>
      <c r="B7" s="230" t="s">
        <v>28</v>
      </c>
      <c r="C7" s="379" t="s">
        <v>34</v>
      </c>
      <c r="D7" s="454" t="s">
        <v>584</v>
      </c>
      <c r="E7" s="223">
        <v>2734</v>
      </c>
      <c r="F7" s="91" t="s">
        <v>1141</v>
      </c>
      <c r="G7" s="91">
        <v>3</v>
      </c>
      <c r="H7" s="91">
        <v>3</v>
      </c>
      <c r="I7" s="91">
        <v>4</v>
      </c>
      <c r="J7" s="91">
        <v>5</v>
      </c>
      <c r="K7" s="91">
        <v>5</v>
      </c>
      <c r="L7" s="91" t="s">
        <v>1141</v>
      </c>
      <c r="M7" s="91"/>
      <c r="N7" s="91"/>
      <c r="O7" s="91"/>
      <c r="P7" s="91"/>
      <c r="Q7" s="91"/>
      <c r="R7" s="91"/>
      <c r="S7" s="91"/>
      <c r="T7" s="91"/>
      <c r="U7" s="23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2</v>
      </c>
      <c r="AA7" s="248">
        <f t="shared" si="5"/>
        <v>1</v>
      </c>
      <c r="AB7" s="248">
        <f t="shared" si="6"/>
        <v>2</v>
      </c>
      <c r="AC7" s="248">
        <f t="shared" si="7"/>
        <v>5</v>
      </c>
      <c r="AD7" s="249">
        <f t="shared" ref="AD7:AD37" si="11">IF(ISERROR(((X7+Y7)*2+Z7*3+AA7*4+AB7*5)/SUM(X7,Y7:AB7)),"",((X7+Y7)*2+Z7*3+AA7*4+AB7*5)/SUM(X7,Y7:AB7))</f>
        <v>4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3</v>
      </c>
      <c r="AI7" s="252">
        <f t="shared" si="9"/>
        <v>3</v>
      </c>
      <c r="AJ7" s="252">
        <f t="shared" si="9"/>
        <v>4</v>
      </c>
      <c r="AK7" s="252">
        <f t="shared" si="9"/>
        <v>5</v>
      </c>
      <c r="AL7" s="252">
        <f t="shared" si="9"/>
        <v>5</v>
      </c>
      <c r="AM7" s="252" t="str">
        <f t="shared" si="9"/>
        <v>з</v>
      </c>
      <c r="AN7" s="252" t="str">
        <f t="shared" si="9"/>
        <v/>
      </c>
      <c r="AO7" s="252" t="str">
        <f t="shared" si="9"/>
        <v/>
      </c>
      <c r="AP7" s="252" t="str">
        <f t="shared" si="9"/>
        <v/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2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9.5" customHeight="1" x14ac:dyDescent="0.2">
      <c r="A8" s="267">
        <v>3</v>
      </c>
      <c r="B8" s="230" t="s">
        <v>28</v>
      </c>
      <c r="C8" s="379" t="s">
        <v>34</v>
      </c>
      <c r="D8" s="454" t="s">
        <v>585</v>
      </c>
      <c r="E8" s="223">
        <v>2734</v>
      </c>
      <c r="F8" s="91" t="s">
        <v>1141</v>
      </c>
      <c r="G8" s="91">
        <v>5</v>
      </c>
      <c r="H8" s="91">
        <v>3</v>
      </c>
      <c r="I8" s="91">
        <v>4</v>
      </c>
      <c r="J8" s="91">
        <v>4</v>
      </c>
      <c r="K8" s="91">
        <v>3</v>
      </c>
      <c r="L8" s="91" t="s">
        <v>1141</v>
      </c>
      <c r="M8" s="91"/>
      <c r="N8" s="91"/>
      <c r="O8" s="91"/>
      <c r="P8" s="91"/>
      <c r="Q8" s="91"/>
      <c r="R8" s="91"/>
      <c r="S8" s="91"/>
      <c r="T8" s="91"/>
      <c r="U8" s="23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2</v>
      </c>
      <c r="AA8" s="248">
        <f t="shared" si="5"/>
        <v>2</v>
      </c>
      <c r="AB8" s="248">
        <f t="shared" si="6"/>
        <v>1</v>
      </c>
      <c r="AC8" s="248">
        <f t="shared" si="7"/>
        <v>5</v>
      </c>
      <c r="AD8" s="249">
        <f t="shared" si="11"/>
        <v>3.8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5</v>
      </c>
      <c r="AI8" s="252">
        <f t="shared" si="9"/>
        <v>3</v>
      </c>
      <c r="AJ8" s="252">
        <f t="shared" si="9"/>
        <v>4</v>
      </c>
      <c r="AK8" s="252">
        <f t="shared" si="9"/>
        <v>4</v>
      </c>
      <c r="AL8" s="252">
        <f t="shared" si="9"/>
        <v>3</v>
      </c>
      <c r="AM8" s="252" t="str">
        <f t="shared" si="9"/>
        <v>з</v>
      </c>
      <c r="AN8" s="252" t="str">
        <f t="shared" si="9"/>
        <v/>
      </c>
      <c r="AO8" s="252" t="str">
        <f t="shared" si="9"/>
        <v/>
      </c>
      <c r="AP8" s="252" t="str">
        <f t="shared" si="9"/>
        <v/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2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9.5" customHeight="1" x14ac:dyDescent="0.2">
      <c r="A9" s="267">
        <v>4</v>
      </c>
      <c r="B9" s="230" t="s">
        <v>28</v>
      </c>
      <c r="C9" s="379" t="s">
        <v>34</v>
      </c>
      <c r="D9" s="454" t="s">
        <v>586</v>
      </c>
      <c r="E9" s="223">
        <v>2734</v>
      </c>
      <c r="F9" s="91" t="s">
        <v>1141</v>
      </c>
      <c r="G9" s="91">
        <v>5</v>
      </c>
      <c r="H9" s="91">
        <v>3</v>
      </c>
      <c r="I9" s="91">
        <v>4</v>
      </c>
      <c r="J9" s="91">
        <v>3</v>
      </c>
      <c r="K9" s="91">
        <v>3</v>
      </c>
      <c r="L9" s="91" t="s">
        <v>1141</v>
      </c>
      <c r="M9" s="91"/>
      <c r="N9" s="91"/>
      <c r="O9" s="91"/>
      <c r="P9" s="91"/>
      <c r="Q9" s="91"/>
      <c r="R9" s="91"/>
      <c r="S9" s="91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3</v>
      </c>
      <c r="AA9" s="248">
        <f t="shared" si="5"/>
        <v>1</v>
      </c>
      <c r="AB9" s="248">
        <f t="shared" si="6"/>
        <v>1</v>
      </c>
      <c r="AC9" s="248">
        <f t="shared" si="7"/>
        <v>5</v>
      </c>
      <c r="AD9" s="249">
        <f t="shared" si="11"/>
        <v>3.6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5</v>
      </c>
      <c r="AI9" s="252">
        <f t="shared" si="9"/>
        <v>3</v>
      </c>
      <c r="AJ9" s="252">
        <f t="shared" si="9"/>
        <v>4</v>
      </c>
      <c r="AK9" s="252">
        <f t="shared" si="9"/>
        <v>3</v>
      </c>
      <c r="AL9" s="252">
        <f t="shared" si="9"/>
        <v>3</v>
      </c>
      <c r="AM9" s="252" t="str">
        <f t="shared" si="9"/>
        <v>з</v>
      </c>
      <c r="AN9" s="252" t="str">
        <f t="shared" si="9"/>
        <v/>
      </c>
      <c r="AO9" s="252" t="str">
        <f t="shared" si="9"/>
        <v/>
      </c>
      <c r="AP9" s="252" t="str">
        <f t="shared" si="9"/>
        <v/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2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9.5" customHeight="1" x14ac:dyDescent="0.2">
      <c r="A10" s="267">
        <v>5</v>
      </c>
      <c r="B10" s="230" t="s">
        <v>28</v>
      </c>
      <c r="C10" s="379" t="s">
        <v>34</v>
      </c>
      <c r="D10" s="454" t="s">
        <v>587</v>
      </c>
      <c r="E10" s="223">
        <v>2734</v>
      </c>
      <c r="F10" s="91" t="s">
        <v>1141</v>
      </c>
      <c r="G10" s="91">
        <v>5</v>
      </c>
      <c r="H10" s="91">
        <v>3</v>
      </c>
      <c r="I10" s="91">
        <v>4</v>
      </c>
      <c r="J10" s="91">
        <v>4</v>
      </c>
      <c r="K10" s="91">
        <v>3</v>
      </c>
      <c r="L10" s="91" t="s">
        <v>1141</v>
      </c>
      <c r="M10" s="91"/>
      <c r="N10" s="91"/>
      <c r="O10" s="91"/>
      <c r="P10" s="91"/>
      <c r="Q10" s="91"/>
      <c r="R10" s="91"/>
      <c r="S10" s="91"/>
      <c r="T10" s="91"/>
      <c r="U10" s="23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2</v>
      </c>
      <c r="AA10" s="248">
        <f t="shared" si="5"/>
        <v>2</v>
      </c>
      <c r="AB10" s="248">
        <f t="shared" si="6"/>
        <v>1</v>
      </c>
      <c r="AC10" s="248">
        <f t="shared" si="7"/>
        <v>5</v>
      </c>
      <c r="AD10" s="249">
        <f t="shared" si="11"/>
        <v>3.8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5</v>
      </c>
      <c r="AI10" s="252">
        <f t="shared" si="9"/>
        <v>3</v>
      </c>
      <c r="AJ10" s="252">
        <f t="shared" si="9"/>
        <v>4</v>
      </c>
      <c r="AK10" s="252">
        <f t="shared" si="9"/>
        <v>4</v>
      </c>
      <c r="AL10" s="252">
        <f t="shared" si="9"/>
        <v>3</v>
      </c>
      <c r="AM10" s="252" t="str">
        <f t="shared" si="9"/>
        <v>з</v>
      </c>
      <c r="AN10" s="252" t="str">
        <f t="shared" si="9"/>
        <v/>
      </c>
      <c r="AO10" s="252" t="str">
        <f t="shared" si="9"/>
        <v/>
      </c>
      <c r="AP10" s="252" t="str">
        <f t="shared" si="9"/>
        <v/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2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9.5" customHeight="1" x14ac:dyDescent="0.2">
      <c r="A11" s="267">
        <v>6</v>
      </c>
      <c r="B11" s="230" t="s">
        <v>28</v>
      </c>
      <c r="C11" s="379" t="s">
        <v>34</v>
      </c>
      <c r="D11" s="454" t="s">
        <v>588</v>
      </c>
      <c r="E11" s="223">
        <v>2734</v>
      </c>
      <c r="F11" s="91" t="s">
        <v>1141</v>
      </c>
      <c r="G11" s="91">
        <v>4</v>
      </c>
      <c r="H11" s="91">
        <v>3</v>
      </c>
      <c r="I11" s="91">
        <v>5</v>
      </c>
      <c r="J11" s="91">
        <v>3</v>
      </c>
      <c r="K11" s="91">
        <v>4</v>
      </c>
      <c r="L11" s="91" t="s">
        <v>1141</v>
      </c>
      <c r="M11" s="91"/>
      <c r="N11" s="91"/>
      <c r="O11" s="91"/>
      <c r="P11" s="91"/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2</v>
      </c>
      <c r="AB11" s="258">
        <f t="shared" si="6"/>
        <v>1</v>
      </c>
      <c r="AC11" s="248">
        <f t="shared" si="7"/>
        <v>5</v>
      </c>
      <c r="AD11" s="249">
        <f t="shared" si="11"/>
        <v>3.8</v>
      </c>
      <c r="AE11" s="259">
        <f t="shared" si="8"/>
        <v>0</v>
      </c>
      <c r="AG11" s="252" t="str">
        <f t="shared" si="9"/>
        <v>з</v>
      </c>
      <c r="AH11" s="252">
        <f t="shared" si="9"/>
        <v>4</v>
      </c>
      <c r="AI11" s="252">
        <f t="shared" si="9"/>
        <v>3</v>
      </c>
      <c r="AJ11" s="252">
        <f t="shared" si="9"/>
        <v>5</v>
      </c>
      <c r="AK11" s="252">
        <f t="shared" si="9"/>
        <v>3</v>
      </c>
      <c r="AL11" s="252">
        <f t="shared" si="9"/>
        <v>4</v>
      </c>
      <c r="AM11" s="252" t="str">
        <f t="shared" si="9"/>
        <v>з</v>
      </c>
      <c r="AN11" s="252" t="str">
        <f t="shared" si="9"/>
        <v/>
      </c>
      <c r="AO11" s="252" t="str">
        <f t="shared" si="9"/>
        <v/>
      </c>
      <c r="AP11" s="252" t="str">
        <f t="shared" si="9"/>
        <v/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9.5" customHeight="1" x14ac:dyDescent="0.2">
      <c r="A12" s="267">
        <v>7</v>
      </c>
      <c r="B12" s="230" t="s">
        <v>28</v>
      </c>
      <c r="C12" s="379" t="s">
        <v>34</v>
      </c>
      <c r="D12" s="454" t="s">
        <v>589</v>
      </c>
      <c r="E12" s="223">
        <v>2734</v>
      </c>
      <c r="F12" s="91" t="s">
        <v>1141</v>
      </c>
      <c r="G12" s="91">
        <v>5</v>
      </c>
      <c r="H12" s="91">
        <v>4</v>
      </c>
      <c r="I12" s="91">
        <v>4</v>
      </c>
      <c r="J12" s="91" t="s">
        <v>1127</v>
      </c>
      <c r="K12" s="91">
        <v>4</v>
      </c>
      <c r="L12" s="91" t="s">
        <v>1141</v>
      </c>
      <c r="M12" s="91"/>
      <c r="N12" s="91"/>
      <c r="O12" s="91"/>
      <c r="P12" s="91"/>
      <c r="Q12" s="91"/>
      <c r="R12" s="91"/>
      <c r="S12" s="91"/>
      <c r="T12" s="91"/>
      <c r="U12" s="23"/>
      <c r="V12" s="35">
        <f t="shared" si="0"/>
        <v>4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0</v>
      </c>
      <c r="AA12" s="248">
        <f t="shared" si="5"/>
        <v>3</v>
      </c>
      <c r="AB12" s="248">
        <f t="shared" si="6"/>
        <v>1</v>
      </c>
      <c r="AC12" s="248">
        <f t="shared" si="7"/>
        <v>4</v>
      </c>
      <c r="AD12" s="249">
        <f t="shared" si="11"/>
        <v>4.25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5</v>
      </c>
      <c r="AI12" s="252">
        <f t="shared" si="9"/>
        <v>4</v>
      </c>
      <c r="AJ12" s="252">
        <f t="shared" si="9"/>
        <v>4</v>
      </c>
      <c r="AK12" s="252" t="str">
        <f t="shared" si="9"/>
        <v>а</v>
      </c>
      <c r="AL12" s="252">
        <f t="shared" si="9"/>
        <v>4</v>
      </c>
      <c r="AM12" s="252" t="str">
        <f t="shared" si="9"/>
        <v>з</v>
      </c>
      <c r="AN12" s="252" t="str">
        <f t="shared" si="9"/>
        <v/>
      </c>
      <c r="AO12" s="252" t="str">
        <f t="shared" si="9"/>
        <v/>
      </c>
      <c r="AP12" s="252" t="str">
        <f t="shared" si="9"/>
        <v/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2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9.5" customHeight="1" x14ac:dyDescent="0.2">
      <c r="A13" s="267">
        <v>8</v>
      </c>
      <c r="B13" s="230" t="s">
        <v>28</v>
      </c>
      <c r="C13" s="379" t="s">
        <v>34</v>
      </c>
      <c r="D13" s="454" t="s">
        <v>590</v>
      </c>
      <c r="E13" s="223">
        <v>2734</v>
      </c>
      <c r="F13" s="91" t="s">
        <v>1141</v>
      </c>
      <c r="G13" s="91">
        <v>5</v>
      </c>
      <c r="H13" s="91" t="s">
        <v>1321</v>
      </c>
      <c r="I13" s="91" t="s">
        <v>1321</v>
      </c>
      <c r="J13" s="91">
        <v>3</v>
      </c>
      <c r="K13" s="91">
        <v>3</v>
      </c>
      <c r="L13" s="91" t="s">
        <v>1141</v>
      </c>
      <c r="M13" s="91"/>
      <c r="N13" s="91"/>
      <c r="O13" s="91"/>
      <c r="P13" s="91"/>
      <c r="Q13" s="91"/>
      <c r="R13" s="91"/>
      <c r="S13" s="91"/>
      <c r="T13" s="91"/>
      <c r="U13" s="23"/>
      <c r="V13" s="35">
        <f t="shared" si="0"/>
        <v>2</v>
      </c>
      <c r="W13" s="248">
        <f t="shared" si="1"/>
        <v>0</v>
      </c>
      <c r="X13" s="248">
        <f t="shared" si="2"/>
        <v>0</v>
      </c>
      <c r="Y13" s="248">
        <f t="shared" si="3"/>
        <v>2</v>
      </c>
      <c r="Z13" s="248">
        <f t="shared" si="4"/>
        <v>2</v>
      </c>
      <c r="AA13" s="248">
        <f t="shared" si="5"/>
        <v>0</v>
      </c>
      <c r="AB13" s="248">
        <f t="shared" si="6"/>
        <v>1</v>
      </c>
      <c r="AC13" s="248">
        <f t="shared" si="7"/>
        <v>5</v>
      </c>
      <c r="AD13" s="249">
        <f t="shared" si="11"/>
        <v>3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5</v>
      </c>
      <c r="AI13" s="252">
        <f t="shared" si="9"/>
        <v>2</v>
      </c>
      <c r="AJ13" s="252">
        <f t="shared" si="9"/>
        <v>2</v>
      </c>
      <c r="AK13" s="252">
        <f t="shared" si="9"/>
        <v>3</v>
      </c>
      <c r="AL13" s="252">
        <f t="shared" si="9"/>
        <v>3</v>
      </c>
      <c r="AM13" s="252" t="str">
        <f t="shared" si="9"/>
        <v>з</v>
      </c>
      <c r="AN13" s="252" t="str">
        <f t="shared" si="9"/>
        <v/>
      </c>
      <c r="AO13" s="252" t="str">
        <f t="shared" si="9"/>
        <v/>
      </c>
      <c r="AP13" s="252" t="str">
        <f t="shared" si="9"/>
        <v/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2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9.5" customHeight="1" x14ac:dyDescent="0.2">
      <c r="A14" s="267">
        <v>9</v>
      </c>
      <c r="B14" s="230"/>
      <c r="C14" s="379" t="s">
        <v>34</v>
      </c>
      <c r="D14" s="454" t="s">
        <v>591</v>
      </c>
      <c r="E14" s="223">
        <v>2734</v>
      </c>
      <c r="F14" s="91" t="s">
        <v>1141</v>
      </c>
      <c r="G14" s="91">
        <v>4</v>
      </c>
      <c r="H14" s="91">
        <v>3</v>
      </c>
      <c r="I14" s="91">
        <v>3</v>
      </c>
      <c r="J14" s="91">
        <v>3</v>
      </c>
      <c r="K14" s="91">
        <v>3</v>
      </c>
      <c r="L14" s="91" t="s">
        <v>1141</v>
      </c>
      <c r="M14" s="91"/>
      <c r="N14" s="91"/>
      <c r="O14" s="91"/>
      <c r="P14" s="91"/>
      <c r="Q14" s="91"/>
      <c r="R14" s="94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4</v>
      </c>
      <c r="AA14" s="92">
        <f t="shared" si="5"/>
        <v>1</v>
      </c>
      <c r="AB14" s="92">
        <f t="shared" si="6"/>
        <v>0</v>
      </c>
      <c r="AC14" s="92">
        <f t="shared" si="7"/>
        <v>5</v>
      </c>
      <c r="AD14" s="210">
        <f t="shared" si="11"/>
        <v>3.2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4</v>
      </c>
      <c r="AI14" s="252">
        <f t="shared" si="9"/>
        <v>3</v>
      </c>
      <c r="AJ14" s="252">
        <f t="shared" si="9"/>
        <v>3</v>
      </c>
      <c r="AK14" s="252">
        <f t="shared" si="9"/>
        <v>3</v>
      </c>
      <c r="AL14" s="252">
        <f t="shared" si="9"/>
        <v>3</v>
      </c>
      <c r="AM14" s="252" t="str">
        <f t="shared" si="9"/>
        <v>з</v>
      </c>
      <c r="AN14" s="252" t="str">
        <f t="shared" si="9"/>
        <v/>
      </c>
      <c r="AO14" s="252" t="str">
        <f t="shared" si="9"/>
        <v/>
      </c>
      <c r="AP14" s="252" t="str">
        <f t="shared" si="9"/>
        <v/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67">
        <v>10</v>
      </c>
      <c r="B15" s="230"/>
      <c r="C15" s="379" t="s">
        <v>34</v>
      </c>
      <c r="D15" s="454" t="s">
        <v>592</v>
      </c>
      <c r="E15" s="223">
        <v>2734</v>
      </c>
      <c r="F15" s="91" t="s">
        <v>1146</v>
      </c>
      <c r="G15" s="91">
        <v>3</v>
      </c>
      <c r="H15" s="91">
        <v>3</v>
      </c>
      <c r="I15" s="91">
        <v>5</v>
      </c>
      <c r="J15" s="91">
        <v>3</v>
      </c>
      <c r="K15" s="91">
        <v>5</v>
      </c>
      <c r="L15" s="91" t="s">
        <v>1141</v>
      </c>
      <c r="M15" s="91"/>
      <c r="N15" s="91"/>
      <c r="O15" s="91"/>
      <c r="P15" s="91"/>
      <c r="Q15" s="91"/>
      <c r="R15" s="94"/>
      <c r="S15" s="91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3</v>
      </c>
      <c r="AA15" s="92">
        <f t="shared" si="5"/>
        <v>0</v>
      </c>
      <c r="AB15" s="92">
        <f t="shared" si="6"/>
        <v>2</v>
      </c>
      <c r="AC15" s="92">
        <f t="shared" si="7"/>
        <v>5</v>
      </c>
      <c r="AD15" s="210">
        <f t="shared" si="11"/>
        <v>3.8</v>
      </c>
      <c r="AE15" s="16">
        <f t="shared" si="8"/>
        <v>0</v>
      </c>
      <c r="AF15" s="9"/>
      <c r="AG15" s="252" t="str">
        <f t="shared" si="9"/>
        <v>а</v>
      </c>
      <c r="AH15" s="252">
        <f t="shared" si="9"/>
        <v>3</v>
      </c>
      <c r="AI15" s="252">
        <f t="shared" si="9"/>
        <v>3</v>
      </c>
      <c r="AJ15" s="252">
        <f t="shared" si="9"/>
        <v>5</v>
      </c>
      <c r="AK15" s="252">
        <f t="shared" si="9"/>
        <v>3</v>
      </c>
      <c r="AL15" s="252">
        <f t="shared" si="9"/>
        <v>5</v>
      </c>
      <c r="AM15" s="252" t="str">
        <f t="shared" si="9"/>
        <v>з</v>
      </c>
      <c r="AN15" s="252" t="str">
        <f t="shared" si="9"/>
        <v/>
      </c>
      <c r="AO15" s="252" t="str">
        <f t="shared" si="9"/>
        <v/>
      </c>
      <c r="AP15" s="252" t="str">
        <f t="shared" si="9"/>
        <v/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67">
        <v>11</v>
      </c>
      <c r="B16" s="230"/>
      <c r="C16" s="379" t="s">
        <v>34</v>
      </c>
      <c r="D16" s="454" t="s">
        <v>593</v>
      </c>
      <c r="E16" s="223">
        <v>2734</v>
      </c>
      <c r="F16" s="91" t="s">
        <v>1141</v>
      </c>
      <c r="G16" s="91">
        <v>3</v>
      </c>
      <c r="H16" s="91">
        <v>3</v>
      </c>
      <c r="I16" s="91">
        <v>4</v>
      </c>
      <c r="J16" s="91">
        <v>3</v>
      </c>
      <c r="K16" s="91">
        <v>4</v>
      </c>
      <c r="L16" s="91" t="s">
        <v>1146</v>
      </c>
      <c r="M16" s="91"/>
      <c r="N16" s="91"/>
      <c r="O16" s="91"/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3</v>
      </c>
      <c r="AA16" s="92">
        <f t="shared" si="5"/>
        <v>2</v>
      </c>
      <c r="AB16" s="92">
        <f t="shared" si="6"/>
        <v>0</v>
      </c>
      <c r="AC16" s="92">
        <f t="shared" si="7"/>
        <v>5</v>
      </c>
      <c r="AD16" s="210">
        <f t="shared" si="11"/>
        <v>3.4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3</v>
      </c>
      <c r="AI16" s="252">
        <f t="shared" si="9"/>
        <v>3</v>
      </c>
      <c r="AJ16" s="252">
        <f t="shared" si="9"/>
        <v>4</v>
      </c>
      <c r="AK16" s="252">
        <f t="shared" si="9"/>
        <v>3</v>
      </c>
      <c r="AL16" s="252">
        <f t="shared" si="9"/>
        <v>4</v>
      </c>
      <c r="AM16" s="252" t="str">
        <f t="shared" si="9"/>
        <v>а</v>
      </c>
      <c r="AN16" s="252" t="str">
        <f t="shared" si="9"/>
        <v/>
      </c>
      <c r="AO16" s="252" t="str">
        <f t="shared" si="9"/>
        <v/>
      </c>
      <c r="AP16" s="252" t="str">
        <f t="shared" si="9"/>
        <v/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67">
        <v>12</v>
      </c>
      <c r="B17" s="374"/>
      <c r="C17" s="379" t="s">
        <v>34</v>
      </c>
      <c r="D17" s="454" t="s">
        <v>594</v>
      </c>
      <c r="E17" s="223">
        <v>2734</v>
      </c>
      <c r="F17" s="91" t="s">
        <v>1141</v>
      </c>
      <c r="G17" s="91">
        <v>5</v>
      </c>
      <c r="H17" s="91">
        <v>3</v>
      </c>
      <c r="I17" s="91">
        <v>4</v>
      </c>
      <c r="J17" s="91">
        <v>3</v>
      </c>
      <c r="K17" s="91">
        <v>3</v>
      </c>
      <c r="L17" s="91" t="s">
        <v>1141</v>
      </c>
      <c r="M17" s="91"/>
      <c r="N17" s="91"/>
      <c r="O17" s="91"/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3</v>
      </c>
      <c r="AA17" s="92">
        <f t="shared" si="5"/>
        <v>1</v>
      </c>
      <c r="AB17" s="92">
        <f t="shared" si="6"/>
        <v>1</v>
      </c>
      <c r="AC17" s="92">
        <f t="shared" si="7"/>
        <v>5</v>
      </c>
      <c r="AD17" s="210">
        <f t="shared" si="11"/>
        <v>3.6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5</v>
      </c>
      <c r="AI17" s="252">
        <f t="shared" si="9"/>
        <v>3</v>
      </c>
      <c r="AJ17" s="252">
        <f t="shared" si="9"/>
        <v>4</v>
      </c>
      <c r="AK17" s="252">
        <f t="shared" si="9"/>
        <v>3</v>
      </c>
      <c r="AL17" s="252">
        <f t="shared" si="9"/>
        <v>3</v>
      </c>
      <c r="AM17" s="252" t="str">
        <f t="shared" si="9"/>
        <v>з</v>
      </c>
      <c r="AN17" s="252" t="str">
        <f t="shared" si="9"/>
        <v/>
      </c>
      <c r="AO17" s="252" t="str">
        <f t="shared" si="9"/>
        <v/>
      </c>
      <c r="AP17" s="252" t="str">
        <f t="shared" si="9"/>
        <v/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67">
        <v>13</v>
      </c>
      <c r="B18" s="375"/>
      <c r="C18" s="379" t="s">
        <v>34</v>
      </c>
      <c r="D18" s="454" t="s">
        <v>595</v>
      </c>
      <c r="E18" s="223">
        <v>2734</v>
      </c>
      <c r="F18" s="91" t="s">
        <v>1141</v>
      </c>
      <c r="G18" s="91">
        <v>5</v>
      </c>
      <c r="H18" s="91">
        <v>3</v>
      </c>
      <c r="I18" s="91">
        <v>3</v>
      </c>
      <c r="J18" s="91">
        <v>3</v>
      </c>
      <c r="K18" s="91">
        <v>3</v>
      </c>
      <c r="L18" s="91" t="s">
        <v>1141</v>
      </c>
      <c r="M18" s="91"/>
      <c r="N18" s="91"/>
      <c r="O18" s="91"/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4</v>
      </c>
      <c r="AA18" s="92">
        <f t="shared" si="5"/>
        <v>0</v>
      </c>
      <c r="AB18" s="92">
        <f t="shared" si="6"/>
        <v>1</v>
      </c>
      <c r="AC18" s="92">
        <f t="shared" si="7"/>
        <v>5</v>
      </c>
      <c r="AD18" s="210">
        <f t="shared" si="11"/>
        <v>3.4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5</v>
      </c>
      <c r="AI18" s="252">
        <f t="shared" si="9"/>
        <v>3</v>
      </c>
      <c r="AJ18" s="252">
        <f t="shared" si="9"/>
        <v>3</v>
      </c>
      <c r="AK18" s="252">
        <f t="shared" si="9"/>
        <v>3</v>
      </c>
      <c r="AL18" s="252">
        <f t="shared" si="9"/>
        <v>3</v>
      </c>
      <c r="AM18" s="252" t="str">
        <f t="shared" si="9"/>
        <v>з</v>
      </c>
      <c r="AN18" s="252" t="str">
        <f t="shared" si="9"/>
        <v/>
      </c>
      <c r="AO18" s="252" t="str">
        <f t="shared" si="9"/>
        <v/>
      </c>
      <c r="AP18" s="252" t="str">
        <f t="shared" si="9"/>
        <v/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67">
        <v>14</v>
      </c>
      <c r="B19" s="375"/>
      <c r="C19" s="379" t="s">
        <v>34</v>
      </c>
      <c r="D19" s="454" t="s">
        <v>596</v>
      </c>
      <c r="E19" s="223">
        <v>2734</v>
      </c>
      <c r="F19" s="91" t="s">
        <v>1141</v>
      </c>
      <c r="G19" s="91">
        <v>3</v>
      </c>
      <c r="H19" s="91">
        <v>3</v>
      </c>
      <c r="I19" s="91">
        <v>3</v>
      </c>
      <c r="J19" s="91" t="s">
        <v>1127</v>
      </c>
      <c r="K19" s="91">
        <v>4</v>
      </c>
      <c r="L19" s="91" t="s">
        <v>1141</v>
      </c>
      <c r="M19" s="91"/>
      <c r="N19" s="91"/>
      <c r="O19" s="91"/>
      <c r="P19" s="91"/>
      <c r="Q19" s="91"/>
      <c r="R19" s="91"/>
      <c r="S19" s="91"/>
      <c r="T19" s="91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3</v>
      </c>
      <c r="AA19" s="92">
        <f t="shared" si="5"/>
        <v>1</v>
      </c>
      <c r="AB19" s="92">
        <f t="shared" si="6"/>
        <v>0</v>
      </c>
      <c r="AC19" s="92">
        <f t="shared" si="7"/>
        <v>4</v>
      </c>
      <c r="AD19" s="210">
        <f t="shared" si="11"/>
        <v>3.25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3</v>
      </c>
      <c r="AI19" s="252">
        <f t="shared" si="9"/>
        <v>3</v>
      </c>
      <c r="AJ19" s="252">
        <f t="shared" si="9"/>
        <v>3</v>
      </c>
      <c r="AK19" s="252" t="str">
        <f t="shared" si="9"/>
        <v>а</v>
      </c>
      <c r="AL19" s="252">
        <f t="shared" si="9"/>
        <v>4</v>
      </c>
      <c r="AM19" s="252" t="str">
        <f t="shared" si="9"/>
        <v>з</v>
      </c>
      <c r="AN19" s="252" t="str">
        <f t="shared" si="9"/>
        <v/>
      </c>
      <c r="AO19" s="252" t="str">
        <f t="shared" si="9"/>
        <v/>
      </c>
      <c r="AP19" s="252" t="str">
        <f t="shared" si="9"/>
        <v/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67">
        <v>15</v>
      </c>
      <c r="B20" s="375"/>
      <c r="C20" s="379" t="s">
        <v>34</v>
      </c>
      <c r="D20" s="454" t="s">
        <v>597</v>
      </c>
      <c r="E20" s="223">
        <v>2734</v>
      </c>
      <c r="F20" s="91" t="s">
        <v>1141</v>
      </c>
      <c r="G20" s="91">
        <v>5</v>
      </c>
      <c r="H20" s="91" t="s">
        <v>1338</v>
      </c>
      <c r="I20" s="91">
        <v>3</v>
      </c>
      <c r="J20" s="91">
        <v>3</v>
      </c>
      <c r="K20" s="91">
        <v>3</v>
      </c>
      <c r="L20" s="91" t="s">
        <v>1141</v>
      </c>
      <c r="M20" s="91"/>
      <c r="N20" s="91"/>
      <c r="O20" s="91"/>
      <c r="P20" s="91"/>
      <c r="Q20" s="91"/>
      <c r="R20" s="94"/>
      <c r="S20" s="91"/>
      <c r="T20" s="91"/>
      <c r="U20" s="23"/>
      <c r="V20" s="18">
        <f t="shared" si="0"/>
        <v>2</v>
      </c>
      <c r="W20" s="92">
        <f t="shared" si="1"/>
        <v>0</v>
      </c>
      <c r="X20" s="92">
        <f t="shared" si="12"/>
        <v>0</v>
      </c>
      <c r="Y20" s="92">
        <f t="shared" si="3"/>
        <v>1</v>
      </c>
      <c r="Z20" s="92">
        <f t="shared" si="4"/>
        <v>3</v>
      </c>
      <c r="AA20" s="92">
        <f t="shared" si="5"/>
        <v>0</v>
      </c>
      <c r="AB20" s="92">
        <f t="shared" si="6"/>
        <v>1</v>
      </c>
      <c r="AC20" s="92">
        <f t="shared" si="7"/>
        <v>5</v>
      </c>
      <c r="AD20" s="210">
        <f t="shared" si="11"/>
        <v>3.2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5</v>
      </c>
      <c r="AI20" s="252">
        <f t="shared" si="9"/>
        <v>2</v>
      </c>
      <c r="AJ20" s="252">
        <f t="shared" si="9"/>
        <v>3</v>
      </c>
      <c r="AK20" s="252">
        <f t="shared" si="9"/>
        <v>3</v>
      </c>
      <c r="AL20" s="252">
        <f t="shared" si="9"/>
        <v>3</v>
      </c>
      <c r="AM20" s="252" t="str">
        <f t="shared" si="9"/>
        <v>з</v>
      </c>
      <c r="AN20" s="252" t="str">
        <f t="shared" si="9"/>
        <v/>
      </c>
      <c r="AO20" s="252" t="str">
        <f t="shared" si="9"/>
        <v/>
      </c>
      <c r="AP20" s="252" t="str">
        <f t="shared" si="9"/>
        <v/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67">
        <v>16</v>
      </c>
      <c r="B21" s="375"/>
      <c r="C21" s="379" t="s">
        <v>34</v>
      </c>
      <c r="D21" s="454" t="s">
        <v>598</v>
      </c>
      <c r="E21" s="223">
        <v>2734</v>
      </c>
      <c r="F21" s="91" t="s">
        <v>1141</v>
      </c>
      <c r="G21" s="91">
        <v>5</v>
      </c>
      <c r="H21" s="91">
        <v>4</v>
      </c>
      <c r="I21" s="91">
        <v>5</v>
      </c>
      <c r="J21" s="91">
        <v>3</v>
      </c>
      <c r="K21" s="91">
        <v>4</v>
      </c>
      <c r="L21" s="91" t="s">
        <v>1141</v>
      </c>
      <c r="M21" s="91"/>
      <c r="N21" s="91"/>
      <c r="O21" s="91"/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1</v>
      </c>
      <c r="AA21" s="92">
        <f t="shared" si="5"/>
        <v>2</v>
      </c>
      <c r="AB21" s="92">
        <f t="shared" si="6"/>
        <v>2</v>
      </c>
      <c r="AC21" s="92">
        <f t="shared" si="7"/>
        <v>5</v>
      </c>
      <c r="AD21" s="210">
        <f t="shared" si="11"/>
        <v>4.2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5</v>
      </c>
      <c r="AI21" s="252">
        <f t="shared" si="9"/>
        <v>4</v>
      </c>
      <c r="AJ21" s="252">
        <f t="shared" si="9"/>
        <v>5</v>
      </c>
      <c r="AK21" s="252">
        <f t="shared" si="9"/>
        <v>3</v>
      </c>
      <c r="AL21" s="252">
        <f t="shared" si="9"/>
        <v>4</v>
      </c>
      <c r="AM21" s="252" t="str">
        <f t="shared" si="9"/>
        <v>з</v>
      </c>
      <c r="AN21" s="252" t="str">
        <f t="shared" si="9"/>
        <v/>
      </c>
      <c r="AO21" s="252" t="str">
        <f t="shared" si="9"/>
        <v/>
      </c>
      <c r="AP21" s="252" t="str">
        <f t="shared" si="9"/>
        <v/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67">
        <v>17</v>
      </c>
      <c r="B22" s="375"/>
      <c r="C22" s="379" t="s">
        <v>34</v>
      </c>
      <c r="D22" s="454" t="s">
        <v>599</v>
      </c>
      <c r="E22" s="223">
        <v>2734</v>
      </c>
      <c r="F22" s="91" t="s">
        <v>1141</v>
      </c>
      <c r="G22" s="91">
        <v>3</v>
      </c>
      <c r="H22" s="91">
        <v>3</v>
      </c>
      <c r="I22" s="91">
        <v>4</v>
      </c>
      <c r="J22" s="91">
        <v>4</v>
      </c>
      <c r="K22" s="91">
        <v>4</v>
      </c>
      <c r="L22" s="91" t="s">
        <v>1141</v>
      </c>
      <c r="M22" s="91"/>
      <c r="N22" s="91"/>
      <c r="O22" s="91"/>
      <c r="P22" s="91"/>
      <c r="Q22" s="91"/>
      <c r="R22" s="94"/>
      <c r="S22" s="91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2</v>
      </c>
      <c r="AA22" s="92">
        <f t="shared" si="5"/>
        <v>3</v>
      </c>
      <c r="AB22" s="92">
        <f t="shared" si="6"/>
        <v>0</v>
      </c>
      <c r="AC22" s="92">
        <f t="shared" si="7"/>
        <v>5</v>
      </c>
      <c r="AD22" s="210">
        <f t="shared" si="11"/>
        <v>3.6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3</v>
      </c>
      <c r="AI22" s="252">
        <f t="shared" si="13"/>
        <v>3</v>
      </c>
      <c r="AJ22" s="252">
        <f t="shared" si="13"/>
        <v>4</v>
      </c>
      <c r="AK22" s="252">
        <f t="shared" si="13"/>
        <v>4</v>
      </c>
      <c r="AL22" s="252">
        <f t="shared" si="13"/>
        <v>4</v>
      </c>
      <c r="AM22" s="252" t="str">
        <f t="shared" si="13"/>
        <v>з</v>
      </c>
      <c r="AN22" s="252" t="str">
        <f t="shared" si="13"/>
        <v/>
      </c>
      <c r="AO22" s="252" t="str">
        <f t="shared" si="13"/>
        <v/>
      </c>
      <c r="AP22" s="252" t="str">
        <f t="shared" si="13"/>
        <v/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67">
        <v>18</v>
      </c>
      <c r="B23" s="375"/>
      <c r="C23" s="379" t="s">
        <v>34</v>
      </c>
      <c r="D23" s="454" t="s">
        <v>600</v>
      </c>
      <c r="E23" s="223">
        <v>2734</v>
      </c>
      <c r="F23" s="91" t="s">
        <v>1141</v>
      </c>
      <c r="G23" s="91">
        <v>3</v>
      </c>
      <c r="H23" s="91">
        <v>3</v>
      </c>
      <c r="I23" s="91">
        <v>3</v>
      </c>
      <c r="J23" s="91">
        <v>4</v>
      </c>
      <c r="K23" s="91">
        <v>4</v>
      </c>
      <c r="L23" s="91" t="s">
        <v>1141</v>
      </c>
      <c r="M23" s="91"/>
      <c r="N23" s="91"/>
      <c r="O23" s="91"/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3</v>
      </c>
      <c r="AA23" s="92">
        <f t="shared" si="5"/>
        <v>2</v>
      </c>
      <c r="AB23" s="92">
        <f t="shared" si="6"/>
        <v>0</v>
      </c>
      <c r="AC23" s="92">
        <f t="shared" si="7"/>
        <v>5</v>
      </c>
      <c r="AD23" s="210">
        <f t="shared" si="11"/>
        <v>3.4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3</v>
      </c>
      <c r="AI23" s="252">
        <f t="shared" si="13"/>
        <v>3</v>
      </c>
      <c r="AJ23" s="252">
        <f t="shared" si="13"/>
        <v>3</v>
      </c>
      <c r="AK23" s="252">
        <f t="shared" si="13"/>
        <v>4</v>
      </c>
      <c r="AL23" s="252">
        <f t="shared" si="13"/>
        <v>4</v>
      </c>
      <c r="AM23" s="252" t="str">
        <f t="shared" si="13"/>
        <v>з</v>
      </c>
      <c r="AN23" s="252" t="str">
        <f t="shared" si="13"/>
        <v/>
      </c>
      <c r="AO23" s="252" t="str">
        <f t="shared" si="13"/>
        <v/>
      </c>
      <c r="AP23" s="252" t="str">
        <f t="shared" si="13"/>
        <v/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67">
        <v>19</v>
      </c>
      <c r="B24" s="375"/>
      <c r="C24" s="379" t="s">
        <v>34</v>
      </c>
      <c r="D24" s="454" t="s">
        <v>601</v>
      </c>
      <c r="E24" s="223">
        <v>2734</v>
      </c>
      <c r="F24" s="91" t="s">
        <v>1141</v>
      </c>
      <c r="G24" s="91">
        <v>5</v>
      </c>
      <c r="H24" s="91">
        <v>3</v>
      </c>
      <c r="I24" s="91">
        <v>3</v>
      </c>
      <c r="J24" s="91">
        <v>4</v>
      </c>
      <c r="K24" s="91">
        <v>3</v>
      </c>
      <c r="L24" s="91" t="s">
        <v>1141</v>
      </c>
      <c r="M24" s="91"/>
      <c r="N24" s="91"/>
      <c r="O24" s="91"/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3</v>
      </c>
      <c r="AA24" s="92">
        <f t="shared" si="5"/>
        <v>1</v>
      </c>
      <c r="AB24" s="92">
        <f t="shared" si="6"/>
        <v>1</v>
      </c>
      <c r="AC24" s="92">
        <f t="shared" si="7"/>
        <v>5</v>
      </c>
      <c r="AD24" s="210">
        <f t="shared" si="11"/>
        <v>3.6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5</v>
      </c>
      <c r="AI24" s="252">
        <f t="shared" si="13"/>
        <v>3</v>
      </c>
      <c r="AJ24" s="252">
        <f t="shared" si="13"/>
        <v>3</v>
      </c>
      <c r="AK24" s="252">
        <f t="shared" si="13"/>
        <v>4</v>
      </c>
      <c r="AL24" s="252">
        <f t="shared" si="13"/>
        <v>3</v>
      </c>
      <c r="AM24" s="252" t="str">
        <f t="shared" si="13"/>
        <v>з</v>
      </c>
      <c r="AN24" s="252" t="str">
        <f t="shared" si="13"/>
        <v/>
      </c>
      <c r="AO24" s="252" t="str">
        <f t="shared" si="13"/>
        <v/>
      </c>
      <c r="AP24" s="252" t="str">
        <f t="shared" si="13"/>
        <v/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67">
        <v>20</v>
      </c>
      <c r="B25" s="375"/>
      <c r="C25" s="379" t="s">
        <v>34</v>
      </c>
      <c r="D25" s="454" t="s">
        <v>602</v>
      </c>
      <c r="E25" s="223">
        <v>2734</v>
      </c>
      <c r="F25" s="91" t="s">
        <v>1141</v>
      </c>
      <c r="G25" s="91">
        <v>5</v>
      </c>
      <c r="H25" s="91">
        <v>3</v>
      </c>
      <c r="I25" s="91">
        <v>3</v>
      </c>
      <c r="J25" s="91">
        <v>5</v>
      </c>
      <c r="K25" s="91">
        <v>5</v>
      </c>
      <c r="L25" s="91" t="s">
        <v>1141</v>
      </c>
      <c r="M25" s="91"/>
      <c r="N25" s="91"/>
      <c r="O25" s="91"/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2</v>
      </c>
      <c r="AA25" s="92">
        <f t="shared" si="5"/>
        <v>0</v>
      </c>
      <c r="AB25" s="92">
        <f t="shared" si="6"/>
        <v>3</v>
      </c>
      <c r="AC25" s="92">
        <f t="shared" si="7"/>
        <v>5</v>
      </c>
      <c r="AD25" s="210">
        <f t="shared" si="11"/>
        <v>4.2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5</v>
      </c>
      <c r="AI25" s="252">
        <f t="shared" si="13"/>
        <v>3</v>
      </c>
      <c r="AJ25" s="252">
        <f t="shared" si="13"/>
        <v>3</v>
      </c>
      <c r="AK25" s="252">
        <f t="shared" si="13"/>
        <v>5</v>
      </c>
      <c r="AL25" s="252">
        <f t="shared" si="13"/>
        <v>5</v>
      </c>
      <c r="AM25" s="252" t="str">
        <f t="shared" si="13"/>
        <v>з</v>
      </c>
      <c r="AN25" s="252" t="str">
        <f t="shared" si="13"/>
        <v/>
      </c>
      <c r="AO25" s="252" t="str">
        <f t="shared" si="13"/>
        <v/>
      </c>
      <c r="AP25" s="252" t="str">
        <f t="shared" si="13"/>
        <v/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67">
        <v>21</v>
      </c>
      <c r="B26" s="375"/>
      <c r="C26" s="379" t="s">
        <v>34</v>
      </c>
      <c r="D26" s="454" t="s">
        <v>603</v>
      </c>
      <c r="E26" s="223">
        <v>2734</v>
      </c>
      <c r="F26" s="91" t="s">
        <v>1141</v>
      </c>
      <c r="G26" s="91">
        <v>5</v>
      </c>
      <c r="H26" s="91">
        <v>3</v>
      </c>
      <c r="I26" s="91">
        <v>4</v>
      </c>
      <c r="J26" s="91">
        <v>4</v>
      </c>
      <c r="K26" s="91">
        <v>4</v>
      </c>
      <c r="L26" s="91" t="s">
        <v>1141</v>
      </c>
      <c r="M26" s="91"/>
      <c r="N26" s="91"/>
      <c r="O26" s="91"/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3</v>
      </c>
      <c r="AB26" s="92">
        <f t="shared" si="6"/>
        <v>1</v>
      </c>
      <c r="AC26" s="92">
        <f t="shared" si="7"/>
        <v>5</v>
      </c>
      <c r="AD26" s="210">
        <f t="shared" si="11"/>
        <v>4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5</v>
      </c>
      <c r="AI26" s="252">
        <f t="shared" si="13"/>
        <v>3</v>
      </c>
      <c r="AJ26" s="252">
        <f t="shared" si="13"/>
        <v>4</v>
      </c>
      <c r="AK26" s="252">
        <f t="shared" si="13"/>
        <v>4</v>
      </c>
      <c r="AL26" s="252">
        <f t="shared" si="13"/>
        <v>4</v>
      </c>
      <c r="AM26" s="252" t="str">
        <f t="shared" si="13"/>
        <v>з</v>
      </c>
      <c r="AN26" s="252" t="str">
        <f t="shared" si="13"/>
        <v/>
      </c>
      <c r="AO26" s="252" t="str">
        <f t="shared" si="13"/>
        <v/>
      </c>
      <c r="AP26" s="252" t="str">
        <f t="shared" si="13"/>
        <v/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67">
        <v>22</v>
      </c>
      <c r="B27" s="375"/>
      <c r="C27" s="379" t="s">
        <v>34</v>
      </c>
      <c r="D27" s="454" t="s">
        <v>604</v>
      </c>
      <c r="E27" s="223">
        <v>2734</v>
      </c>
      <c r="F27" s="91" t="s">
        <v>1141</v>
      </c>
      <c r="G27" s="91">
        <v>3</v>
      </c>
      <c r="H27" s="91">
        <v>3</v>
      </c>
      <c r="I27" s="91">
        <v>3</v>
      </c>
      <c r="J27" s="91">
        <v>4</v>
      </c>
      <c r="K27" s="91">
        <v>4</v>
      </c>
      <c r="L27" s="91" t="s">
        <v>1141</v>
      </c>
      <c r="M27" s="91"/>
      <c r="N27" s="91"/>
      <c r="O27" s="91"/>
      <c r="P27" s="91"/>
      <c r="Q27" s="91"/>
      <c r="R27" s="94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3</v>
      </c>
      <c r="AA27" s="92">
        <f t="shared" si="5"/>
        <v>2</v>
      </c>
      <c r="AB27" s="92">
        <f t="shared" si="6"/>
        <v>0</v>
      </c>
      <c r="AC27" s="92">
        <f t="shared" si="7"/>
        <v>5</v>
      </c>
      <c r="AD27" s="210">
        <f t="shared" si="11"/>
        <v>3.4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3</v>
      </c>
      <c r="AI27" s="252">
        <f t="shared" si="13"/>
        <v>3</v>
      </c>
      <c r="AJ27" s="252">
        <f t="shared" si="13"/>
        <v>3</v>
      </c>
      <c r="AK27" s="252">
        <f t="shared" si="13"/>
        <v>4</v>
      </c>
      <c r="AL27" s="252">
        <f t="shared" si="13"/>
        <v>4</v>
      </c>
      <c r="AM27" s="252" t="str">
        <f t="shared" si="13"/>
        <v>з</v>
      </c>
      <c r="AN27" s="252" t="str">
        <f t="shared" si="13"/>
        <v/>
      </c>
      <c r="AO27" s="252" t="str">
        <f t="shared" si="13"/>
        <v/>
      </c>
      <c r="AP27" s="252" t="str">
        <f t="shared" si="13"/>
        <v/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67">
        <v>23</v>
      </c>
      <c r="B28" s="375"/>
      <c r="C28" s="379" t="s">
        <v>34</v>
      </c>
      <c r="D28" s="454" t="s">
        <v>605</v>
      </c>
      <c r="E28" s="223">
        <v>2734</v>
      </c>
      <c r="F28" s="91" t="s">
        <v>1141</v>
      </c>
      <c r="G28" s="91">
        <v>4</v>
      </c>
      <c r="H28" s="91">
        <v>3</v>
      </c>
      <c r="I28" s="91">
        <v>3</v>
      </c>
      <c r="J28" s="91">
        <v>3</v>
      </c>
      <c r="K28" s="91">
        <v>3</v>
      </c>
      <c r="L28" s="91" t="s">
        <v>1141</v>
      </c>
      <c r="M28" s="91"/>
      <c r="N28" s="91"/>
      <c r="O28" s="91"/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4</v>
      </c>
      <c r="AA28" s="92">
        <f t="shared" si="5"/>
        <v>1</v>
      </c>
      <c r="AB28" s="92">
        <f t="shared" si="6"/>
        <v>0</v>
      </c>
      <c r="AC28" s="92">
        <f t="shared" si="7"/>
        <v>5</v>
      </c>
      <c r="AD28" s="210">
        <f t="shared" si="11"/>
        <v>3.2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4</v>
      </c>
      <c r="AI28" s="252">
        <f t="shared" si="13"/>
        <v>3</v>
      </c>
      <c r="AJ28" s="252">
        <f t="shared" si="13"/>
        <v>3</v>
      </c>
      <c r="AK28" s="252">
        <f t="shared" si="13"/>
        <v>3</v>
      </c>
      <c r="AL28" s="252">
        <f t="shared" si="13"/>
        <v>3</v>
      </c>
      <c r="AM28" s="252" t="str">
        <f t="shared" si="13"/>
        <v>з</v>
      </c>
      <c r="AN28" s="252" t="str">
        <f t="shared" si="13"/>
        <v/>
      </c>
      <c r="AO28" s="252" t="str">
        <f t="shared" si="13"/>
        <v/>
      </c>
      <c r="AP28" s="252" t="str">
        <f t="shared" si="13"/>
        <v/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67">
        <v>24</v>
      </c>
      <c r="B29" s="233"/>
      <c r="C29" s="379" t="s">
        <v>34</v>
      </c>
      <c r="D29" s="454" t="s">
        <v>606</v>
      </c>
      <c r="E29" s="223">
        <v>2734</v>
      </c>
      <c r="F29" s="91" t="s">
        <v>1141</v>
      </c>
      <c r="G29" s="91">
        <v>5</v>
      </c>
      <c r="H29" s="91">
        <v>3</v>
      </c>
      <c r="I29" s="91">
        <v>3</v>
      </c>
      <c r="J29" s="91">
        <v>5</v>
      </c>
      <c r="K29" s="91">
        <v>3</v>
      </c>
      <c r="L29" s="91" t="s">
        <v>1141</v>
      </c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3</v>
      </c>
      <c r="AA29" s="92">
        <f t="shared" si="5"/>
        <v>0</v>
      </c>
      <c r="AB29" s="92">
        <f t="shared" si="6"/>
        <v>2</v>
      </c>
      <c r="AC29" s="92">
        <f t="shared" si="7"/>
        <v>5</v>
      </c>
      <c r="AD29" s="210">
        <f t="shared" si="11"/>
        <v>3.8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5</v>
      </c>
      <c r="AI29" s="252">
        <f t="shared" si="13"/>
        <v>3</v>
      </c>
      <c r="AJ29" s="252">
        <f t="shared" si="13"/>
        <v>3</v>
      </c>
      <c r="AK29" s="252">
        <f t="shared" si="13"/>
        <v>5</v>
      </c>
      <c r="AL29" s="252">
        <f t="shared" si="13"/>
        <v>3</v>
      </c>
      <c r="AM29" s="252" t="str">
        <f t="shared" si="13"/>
        <v>з</v>
      </c>
      <c r="AN29" s="252" t="str">
        <f t="shared" si="13"/>
        <v/>
      </c>
      <c r="AO29" s="252" t="str">
        <f t="shared" si="13"/>
        <v/>
      </c>
      <c r="AP29" s="252" t="str">
        <f t="shared" si="13"/>
        <v/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67">
        <v>25</v>
      </c>
      <c r="B30" s="233"/>
      <c r="C30" s="379" t="s">
        <v>34</v>
      </c>
      <c r="D30" s="454" t="s">
        <v>607</v>
      </c>
      <c r="E30" s="223">
        <v>2734</v>
      </c>
      <c r="F30" s="91" t="s">
        <v>1141</v>
      </c>
      <c r="G30" s="91">
        <v>5</v>
      </c>
      <c r="H30" s="91">
        <v>3</v>
      </c>
      <c r="I30" s="91">
        <v>5</v>
      </c>
      <c r="J30" s="91">
        <v>3</v>
      </c>
      <c r="K30" s="91">
        <v>4</v>
      </c>
      <c r="L30" s="91" t="s">
        <v>1141</v>
      </c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2</v>
      </c>
      <c r="AA30" s="92">
        <f t="shared" si="5"/>
        <v>1</v>
      </c>
      <c r="AB30" s="92">
        <f t="shared" si="6"/>
        <v>2</v>
      </c>
      <c r="AC30" s="92">
        <f t="shared" si="7"/>
        <v>5</v>
      </c>
      <c r="AD30" s="210">
        <f t="shared" si="11"/>
        <v>4</v>
      </c>
      <c r="AE30" s="16">
        <f t="shared" si="8"/>
        <v>0</v>
      </c>
      <c r="AF30" s="9"/>
      <c r="AG30" s="252" t="str">
        <f t="shared" si="13"/>
        <v>з</v>
      </c>
      <c r="AH30" s="252">
        <f t="shared" si="13"/>
        <v>5</v>
      </c>
      <c r="AI30" s="252">
        <f t="shared" si="13"/>
        <v>3</v>
      </c>
      <c r="AJ30" s="252">
        <f t="shared" si="13"/>
        <v>5</v>
      </c>
      <c r="AK30" s="252">
        <f t="shared" si="13"/>
        <v>3</v>
      </c>
      <c r="AL30" s="252">
        <f t="shared" si="13"/>
        <v>4</v>
      </c>
      <c r="AM30" s="252" t="str">
        <f t="shared" si="13"/>
        <v>з</v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hidden="1" customHeight="1" x14ac:dyDescent="0.2">
      <c r="A31" s="267">
        <v>26</v>
      </c>
      <c r="B31" s="233"/>
      <c r="C31" s="379"/>
      <c r="D31" s="447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267">
        <v>27</v>
      </c>
      <c r="B32" s="372"/>
      <c r="C32" s="379"/>
      <c r="D32" s="373"/>
      <c r="E32" s="223"/>
      <c r="F32" s="91"/>
      <c r="G32" s="91"/>
      <c r="H32" s="108"/>
      <c r="I32" s="91"/>
      <c r="J32" s="91"/>
      <c r="K32" s="91"/>
      <c r="L32" s="91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267">
        <v>28</v>
      </c>
      <c r="B33" s="372"/>
      <c r="C33" s="379"/>
      <c r="D33" s="373"/>
      <c r="E33" s="223"/>
      <c r="F33" s="91"/>
      <c r="G33" s="91"/>
      <c r="H33" s="108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267">
        <v>29</v>
      </c>
      <c r="B34" s="212"/>
      <c r="C34" s="378"/>
      <c r="D34" s="29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67">
        <v>30</v>
      </c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COUNTIF(E6:E36,"2734")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4.24</v>
      </c>
      <c r="H38" s="181">
        <v>3</v>
      </c>
      <c r="I38" s="181">
        <v>3.68</v>
      </c>
      <c r="J38" s="181">
        <v>3.6086956521739131</v>
      </c>
      <c r="K38" s="181">
        <v>3.68</v>
      </c>
      <c r="L38" s="181" t="str">
        <v xml:space="preserve"> </v>
      </c>
      <c r="M38" s="181" t="str">
        <v xml:space="preserve"> </v>
      </c>
      <c r="N38" s="181" t="str">
        <v xml:space="preserve"> </v>
      </c>
      <c r="O38" s="216" t="str">
        <v xml:space="preserve"> 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3</v>
      </c>
      <c r="Z38" s="92">
        <f>SUM(Z6:Z37)</f>
        <v>62</v>
      </c>
      <c r="AA38" s="92">
        <f>SUM(AA6:AA37)</f>
        <v>34</v>
      </c>
      <c r="AB38" s="92">
        <f>SUM(AB6:AB37)</f>
        <v>24</v>
      </c>
      <c r="AC38" s="92">
        <f t="shared" si="7"/>
        <v>123</v>
      </c>
      <c r="AD38" s="210">
        <f>IF(ISERROR(((X38+Y38)*2+Z38*3+AA38*4+AB38*5)/SUM(X38,Y38:AB38)),"",((X38+Y38)*2+Z38*3+AA38*4+AB38*5)/SUM(X38,Y38:AB38))</f>
        <v>3.6422764227642275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4.24</v>
      </c>
      <c r="AI38" s="33">
        <f t="shared" si="15"/>
        <v>3</v>
      </c>
      <c r="AJ38" s="33">
        <f t="shared" si="15"/>
        <v>3.68</v>
      </c>
      <c r="AK38" s="33">
        <f t="shared" si="15"/>
        <v>3.6086956521739131</v>
      </c>
      <c r="AL38" s="33">
        <f t="shared" si="15"/>
        <v>3.68</v>
      </c>
      <c r="AM38" s="33" t="str">
        <f t="shared" si="15"/>
        <v xml:space="preserve"> 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14</v>
      </c>
      <c r="H39" s="95" t="str">
        <v>0</v>
      </c>
      <c r="I39" s="95">
        <v>4</v>
      </c>
      <c r="J39" s="95">
        <v>3</v>
      </c>
      <c r="K39" s="95">
        <v>3</v>
      </c>
      <c r="L39" s="95" t="str">
        <v>0</v>
      </c>
      <c r="M39" s="95" t="str">
        <v>0</v>
      </c>
      <c r="N39" s="95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 t="str">
        <f>IF(COUNTIF(V6:V37,5)=0,"0",COUNTIF(V6:V37,5))</f>
        <v>0</v>
      </c>
      <c r="W39" s="177"/>
      <c r="X39" s="722">
        <f>SUM(X38:AB38)</f>
        <v>123</v>
      </c>
      <c r="Y39" s="722"/>
      <c r="Z39" s="722"/>
      <c r="AA39" s="722"/>
      <c r="AB39" s="722"/>
      <c r="AC39" s="313"/>
      <c r="AD39" s="210"/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14</v>
      </c>
      <c r="AI39" s="38" t="str">
        <f t="shared" si="16"/>
        <v>0</v>
      </c>
      <c r="AJ39" s="38">
        <f t="shared" si="16"/>
        <v>4</v>
      </c>
      <c r="AK39" s="38">
        <f t="shared" si="16"/>
        <v>3</v>
      </c>
      <c r="AL39" s="38">
        <f t="shared" si="16"/>
        <v>3</v>
      </c>
      <c r="AM39" s="38" t="str">
        <f t="shared" si="16"/>
        <v>0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3</v>
      </c>
      <c r="H40" s="97">
        <v>2</v>
      </c>
      <c r="I40" s="97">
        <v>10</v>
      </c>
      <c r="J40" s="97">
        <v>8</v>
      </c>
      <c r="K40" s="97">
        <v>11</v>
      </c>
      <c r="L40" s="97" t="str">
        <v>0</v>
      </c>
      <c r="M40" s="97" t="str">
        <v>0</v>
      </c>
      <c r="N40" s="97" t="str">
        <v>0</v>
      </c>
      <c r="O40" s="98" t="str">
        <v>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 t="str">
        <f>IF(COUNTIF(AA6:AA37,4)=0," ",COUNTIF(AA6:AA37,4))</f>
        <v xml:space="preserve"> 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3</v>
      </c>
      <c r="AI40" s="44">
        <f t="shared" si="17"/>
        <v>2</v>
      </c>
      <c r="AJ40" s="44">
        <f t="shared" si="17"/>
        <v>10</v>
      </c>
      <c r="AK40" s="44">
        <f t="shared" si="17"/>
        <v>8</v>
      </c>
      <c r="AL40" s="44">
        <f t="shared" si="17"/>
        <v>11</v>
      </c>
      <c r="AM40" s="44" t="str">
        <f t="shared" si="17"/>
        <v>0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8</v>
      </c>
      <c r="H41" s="99">
        <v>21</v>
      </c>
      <c r="I41" s="99">
        <v>10</v>
      </c>
      <c r="J41" s="99">
        <v>12</v>
      </c>
      <c r="K41" s="99">
        <v>11</v>
      </c>
      <c r="L41" s="99" t="str">
        <v>0</v>
      </c>
      <c r="M41" s="99" t="str">
        <v>0</v>
      </c>
      <c r="N41" s="99" t="str">
        <v>0</v>
      </c>
      <c r="O41" s="100" t="str">
        <v>0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22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10</v>
      </c>
      <c r="AA41" s="52">
        <f>IF(COUNTIF(AA6:AA37,3)=0," ",COUNTIF(AA6:AA37,3))</f>
        <v>4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8</v>
      </c>
      <c r="AI41" s="52">
        <f t="shared" si="18"/>
        <v>21</v>
      </c>
      <c r="AJ41" s="52">
        <f t="shared" si="18"/>
        <v>10</v>
      </c>
      <c r="AK41" s="52">
        <f t="shared" si="18"/>
        <v>12</v>
      </c>
      <c r="AL41" s="52">
        <f t="shared" si="18"/>
        <v>11</v>
      </c>
      <c r="AM41" s="52" t="str">
        <f t="shared" si="18"/>
        <v>0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2</v>
      </c>
      <c r="I42" s="23">
        <v>1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>
        <f>IF(COUNTIF(Y6:Y37,2)=0," ",COUNTIF(Y6:Y37,2))</f>
        <v>1</v>
      </c>
      <c r="Z42" s="35">
        <f>IF(COUNTIF(Z6:Z37,2)=0," ",COUNTIF(Z6:Z37,2))</f>
        <v>9</v>
      </c>
      <c r="AA42" s="35">
        <f>IF(COUNTIF(AA6:AA37,2)=0," ",COUNTIF(AA6:AA37,2))</f>
        <v>7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2</v>
      </c>
      <c r="AJ42" s="35">
        <f t="shared" si="19"/>
        <v>1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1</v>
      </c>
      <c r="G43" s="23">
        <v>0</v>
      </c>
      <c r="H43" s="23">
        <v>0</v>
      </c>
      <c r="I43" s="23">
        <v>0</v>
      </c>
      <c r="J43" s="23">
        <v>2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1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2</v>
      </c>
      <c r="AL43" s="60">
        <f t="shared" si="21"/>
        <v>0</v>
      </c>
      <c r="AM43" s="60">
        <f t="shared" si="21"/>
        <v>1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>
        <v>24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24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>
        <f t="shared" si="22"/>
        <v>24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1"/>
      <c r="X46" s="311"/>
      <c r="Y46" s="311"/>
      <c r="Z46" s="311"/>
      <c r="AA46" s="311"/>
      <c r="AB46" s="311"/>
      <c r="AC46" s="311"/>
      <c r="AD46" s="31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1"/>
      <c r="X47" s="311"/>
      <c r="Y47" s="311"/>
      <c r="Z47" s="311"/>
      <c r="AA47" s="311"/>
      <c r="AB47" s="311"/>
      <c r="AC47" s="311"/>
      <c r="AD47" s="31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1"/>
      <c r="X48" s="311"/>
      <c r="Y48" s="311"/>
      <c r="Z48" s="311"/>
      <c r="AA48" s="311"/>
      <c r="AB48" s="311"/>
      <c r="AC48" s="311"/>
      <c r="AD48" s="31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1"/>
      <c r="X49" s="311"/>
      <c r="Y49" s="311"/>
      <c r="Z49" s="311"/>
      <c r="AA49" s="311"/>
      <c r="AB49" s="311"/>
      <c r="AC49" s="311"/>
      <c r="AD49" s="31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1"/>
      <c r="X50" s="311"/>
      <c r="Y50" s="311"/>
      <c r="Z50" s="311"/>
      <c r="AA50" s="311"/>
      <c r="AB50" s="311"/>
      <c r="AC50" s="311"/>
      <c r="AD50" s="31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1"/>
      <c r="X51" s="311"/>
      <c r="Y51" s="311"/>
      <c r="Z51" s="311"/>
      <c r="AA51" s="311"/>
      <c r="AB51" s="311"/>
      <c r="AC51" s="311"/>
      <c r="AD51" s="31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1"/>
      <c r="X52" s="311"/>
      <c r="Y52" s="311"/>
      <c r="Z52" s="311"/>
      <c r="AA52" s="311"/>
      <c r="AB52" s="311"/>
      <c r="AC52" s="311"/>
      <c r="AD52" s="31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1"/>
      <c r="X53" s="311"/>
      <c r="Y53" s="311"/>
      <c r="Z53" s="311"/>
      <c r="AA53" s="311"/>
      <c r="AB53" s="311"/>
      <c r="AC53" s="311"/>
      <c r="AD53" s="31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1"/>
      <c r="X54" s="311"/>
      <c r="Y54" s="311"/>
      <c r="Z54" s="311"/>
      <c r="AA54" s="311"/>
      <c r="AB54" s="311"/>
      <c r="AC54" s="311"/>
      <c r="AD54" s="31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3">
    <sortCondition ref="D6:D23"/>
  </sortState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 O5:P5">
    <cfRule type="cellIs" dxfId="36398" priority="493" stopIfTrue="1" operator="equal">
      <formula>5</formula>
    </cfRule>
    <cfRule type="cellIs" dxfId="36397" priority="494" stopIfTrue="1" operator="equal">
      <formula>4</formula>
    </cfRule>
    <cfRule type="cellIs" dxfId="36396" priority="495" stopIfTrue="1" operator="equal">
      <formula>3</formula>
    </cfRule>
  </conditionalFormatting>
  <conditionalFormatting sqref="E6:E45">
    <cfRule type="cellIs" dxfId="36395" priority="491" stopIfTrue="1" operator="equal">
      <formula>4</formula>
    </cfRule>
    <cfRule type="cellIs" dxfId="36394" priority="492" stopIfTrue="1" operator="equal">
      <formula>3</formula>
    </cfRule>
  </conditionalFormatting>
  <conditionalFormatting sqref="Z5:AC5 W40:AF43 AE6:AE39 W39 R6:V45 F34:Q45 AG43:CB43 W44:AW45 AG6:AW42 F6:K6 F7:F33 G31:Q31 G7:K30 M6:Q30">
    <cfRule type="cellIs" dxfId="36393" priority="488" stopIfTrue="1" operator="equal">
      <formula>5</formula>
    </cfRule>
    <cfRule type="cellIs" dxfId="36392" priority="489" stopIfTrue="1" operator="equal">
      <formula>4</formula>
    </cfRule>
    <cfRule type="cellIs" dxfId="36391" priority="490" stopIfTrue="1" operator="equal">
      <formula>3</formula>
    </cfRule>
  </conditionalFormatting>
  <conditionalFormatting sqref="AF6:AF37">
    <cfRule type="expression" dxfId="36390" priority="486" stopIfTrue="1">
      <formula>VALUE(RIGHT(AF6))&gt;AE6</formula>
    </cfRule>
    <cfRule type="expression" dxfId="36389" priority="487" stopIfTrue="1">
      <formula>EXACT(RIGHT(AF6,3),"зач")</formula>
    </cfRule>
  </conditionalFormatting>
  <conditionalFormatting sqref="AE3:AJ4 O3:P4 N3 U4:AC4 Q3:AC3">
    <cfRule type="expression" dxfId="36388" priority="484" stopIfTrue="1">
      <formula>$D$1&lt;N3</formula>
    </cfRule>
    <cfRule type="expression" dxfId="36387" priority="485" stopIfTrue="1">
      <formula>$D$1&gt;N3</formula>
    </cfRule>
  </conditionalFormatting>
  <conditionalFormatting sqref="N5">
    <cfRule type="cellIs" dxfId="36386" priority="476" stopIfTrue="1" operator="equal">
      <formula>5</formula>
    </cfRule>
    <cfRule type="cellIs" dxfId="36385" priority="477" stopIfTrue="1" operator="equal">
      <formula>4</formula>
    </cfRule>
    <cfRule type="cellIs" dxfId="36384" priority="478" stopIfTrue="1" operator="equal">
      <formula>3</formula>
    </cfRule>
  </conditionalFormatting>
  <conditionalFormatting sqref="N4">
    <cfRule type="expression" dxfId="36383" priority="469" stopIfTrue="1">
      <formula>$D$1&lt;N4</formula>
    </cfRule>
    <cfRule type="expression" dxfId="36382" priority="470" stopIfTrue="1">
      <formula>$D$1&gt;N4</formula>
    </cfRule>
  </conditionalFormatting>
  <conditionalFormatting sqref="M3">
    <cfRule type="expression" dxfId="36381" priority="443" stopIfTrue="1">
      <formula>$D$1&lt;M3</formula>
    </cfRule>
    <cfRule type="expression" dxfId="36380" priority="444" stopIfTrue="1">
      <formula>$D$1&gt;M3</formula>
    </cfRule>
  </conditionalFormatting>
  <conditionalFormatting sqref="Q5">
    <cfRule type="cellIs" dxfId="36379" priority="440" stopIfTrue="1" operator="equal">
      <formula>5</formula>
    </cfRule>
    <cfRule type="cellIs" dxfId="36378" priority="441" stopIfTrue="1" operator="equal">
      <formula>4</formula>
    </cfRule>
    <cfRule type="cellIs" dxfId="36377" priority="442" stopIfTrue="1" operator="equal">
      <formula>3</formula>
    </cfRule>
  </conditionalFormatting>
  <conditionalFormatting sqref="Q4">
    <cfRule type="expression" dxfId="36376" priority="438" stopIfTrue="1">
      <formula>$D$1&lt;Q4</formula>
    </cfRule>
    <cfRule type="expression" dxfId="36375" priority="439" stopIfTrue="1">
      <formula>$D$1&gt;Q4</formula>
    </cfRule>
  </conditionalFormatting>
  <conditionalFormatting sqref="R5">
    <cfRule type="cellIs" dxfId="36374" priority="433" stopIfTrue="1" operator="equal">
      <formula>5</formula>
    </cfRule>
    <cfRule type="cellIs" dxfId="36373" priority="434" stopIfTrue="1" operator="equal">
      <formula>4</formula>
    </cfRule>
    <cfRule type="cellIs" dxfId="36372" priority="435" stopIfTrue="1" operator="equal">
      <formula>3</formula>
    </cfRule>
  </conditionalFormatting>
  <conditionalFormatting sqref="R4">
    <cfRule type="expression" dxfId="36371" priority="431" stopIfTrue="1">
      <formula>$D$1&lt;R4</formula>
    </cfRule>
    <cfRule type="expression" dxfId="36370" priority="432" stopIfTrue="1">
      <formula>$D$1&gt;R4</formula>
    </cfRule>
  </conditionalFormatting>
  <conditionalFormatting sqref="R5">
    <cfRule type="cellIs" dxfId="36369" priority="428" stopIfTrue="1" operator="equal">
      <formula>5</formula>
    </cfRule>
    <cfRule type="cellIs" dxfId="36368" priority="429" stopIfTrue="1" operator="equal">
      <formula>4</formula>
    </cfRule>
    <cfRule type="cellIs" dxfId="36367" priority="430" stopIfTrue="1" operator="equal">
      <formula>3</formula>
    </cfRule>
  </conditionalFormatting>
  <conditionalFormatting sqref="R4">
    <cfRule type="expression" dxfId="36366" priority="426" stopIfTrue="1">
      <formula>$D$1&lt;R4</formula>
    </cfRule>
    <cfRule type="expression" dxfId="36365" priority="427" stopIfTrue="1">
      <formula>$D$1&gt;R4</formula>
    </cfRule>
  </conditionalFormatting>
  <conditionalFormatting sqref="S4">
    <cfRule type="expression" dxfId="36364" priority="424" stopIfTrue="1">
      <formula>$D$1&lt;S4</formula>
    </cfRule>
    <cfRule type="expression" dxfId="36363" priority="425" stopIfTrue="1">
      <formula>$D$1&gt;S4</formula>
    </cfRule>
  </conditionalFormatting>
  <conditionalFormatting sqref="S5">
    <cfRule type="cellIs" dxfId="36362" priority="421" stopIfTrue="1" operator="equal">
      <formula>5</formula>
    </cfRule>
    <cfRule type="cellIs" dxfId="36361" priority="422" stopIfTrue="1" operator="equal">
      <formula>4</formula>
    </cfRule>
    <cfRule type="cellIs" dxfId="36360" priority="423" stopIfTrue="1" operator="equal">
      <formula>3</formula>
    </cfRule>
  </conditionalFormatting>
  <conditionalFormatting sqref="S4">
    <cfRule type="expression" dxfId="36359" priority="419" stopIfTrue="1">
      <formula>$D$1&lt;S4</formula>
    </cfRule>
    <cfRule type="expression" dxfId="36358" priority="420" stopIfTrue="1">
      <formula>$D$1&gt;S4</formula>
    </cfRule>
  </conditionalFormatting>
  <conditionalFormatting sqref="S5">
    <cfRule type="cellIs" dxfId="36357" priority="416" stopIfTrue="1" operator="equal">
      <formula>5</formula>
    </cfRule>
    <cfRule type="cellIs" dxfId="36356" priority="417" stopIfTrue="1" operator="equal">
      <formula>4</formula>
    </cfRule>
    <cfRule type="cellIs" dxfId="36355" priority="418" stopIfTrue="1" operator="equal">
      <formula>3</formula>
    </cfRule>
  </conditionalFormatting>
  <conditionalFormatting sqref="S5">
    <cfRule type="cellIs" dxfId="36354" priority="413" stopIfTrue="1" operator="equal">
      <formula>5</formula>
    </cfRule>
    <cfRule type="cellIs" dxfId="36353" priority="414" stopIfTrue="1" operator="equal">
      <formula>4</formula>
    </cfRule>
    <cfRule type="cellIs" dxfId="36352" priority="415" stopIfTrue="1" operator="equal">
      <formula>3</formula>
    </cfRule>
  </conditionalFormatting>
  <conditionalFormatting sqref="S4">
    <cfRule type="expression" dxfId="36351" priority="411" stopIfTrue="1">
      <formula>$D$1&lt;S4</formula>
    </cfRule>
    <cfRule type="expression" dxfId="36350" priority="412" stopIfTrue="1">
      <formula>$D$1&gt;S4</formula>
    </cfRule>
  </conditionalFormatting>
  <conditionalFormatting sqref="T5">
    <cfRule type="cellIs" dxfId="36349" priority="398" stopIfTrue="1" operator="equal">
      <formula>5</formula>
    </cfRule>
    <cfRule type="cellIs" dxfId="36348" priority="399" stopIfTrue="1" operator="equal">
      <formula>4</formula>
    </cfRule>
    <cfRule type="cellIs" dxfId="36347" priority="400" stopIfTrue="1" operator="equal">
      <formula>3</formula>
    </cfRule>
  </conditionalFormatting>
  <conditionalFormatting sqref="T4">
    <cfRule type="expression" dxfId="36346" priority="396" stopIfTrue="1">
      <formula>$D$1&lt;T4</formula>
    </cfRule>
    <cfRule type="expression" dxfId="36345" priority="397" stopIfTrue="1">
      <formula>$D$1&gt;T4</formula>
    </cfRule>
  </conditionalFormatting>
  <conditionalFormatting sqref="T4">
    <cfRule type="expression" dxfId="36344" priority="394" stopIfTrue="1">
      <formula>$D$1&lt;T4</formula>
    </cfRule>
    <cfRule type="expression" dxfId="36343" priority="395" stopIfTrue="1">
      <formula>$D$1&gt;T4</formula>
    </cfRule>
  </conditionalFormatting>
  <conditionalFormatting sqref="J32">
    <cfRule type="cellIs" dxfId="36342" priority="306" stopIfTrue="1" operator="equal">
      <formula>5</formula>
    </cfRule>
    <cfRule type="cellIs" dxfId="36341" priority="307" stopIfTrue="1" operator="equal">
      <formula>4</formula>
    </cfRule>
    <cfRule type="cellIs" dxfId="36340" priority="308" stopIfTrue="1" operator="equal">
      <formula>3</formula>
    </cfRule>
  </conditionalFormatting>
  <conditionalFormatting sqref="J33">
    <cfRule type="cellIs" dxfId="36339" priority="303" stopIfTrue="1" operator="equal">
      <formula>5</formula>
    </cfRule>
    <cfRule type="cellIs" dxfId="36338" priority="304" stopIfTrue="1" operator="equal">
      <formula>4</formula>
    </cfRule>
    <cfRule type="cellIs" dxfId="36337" priority="305" stopIfTrue="1" operator="equal">
      <formula>3</formula>
    </cfRule>
  </conditionalFormatting>
  <conditionalFormatting sqref="I32:I33">
    <cfRule type="cellIs" dxfId="36336" priority="300" stopIfTrue="1" operator="equal">
      <formula>5</formula>
    </cfRule>
    <cfRule type="cellIs" dxfId="36335" priority="301" stopIfTrue="1" operator="equal">
      <formula>4</formula>
    </cfRule>
    <cfRule type="cellIs" dxfId="36334" priority="302" stopIfTrue="1" operator="equal">
      <formula>3</formula>
    </cfRule>
  </conditionalFormatting>
  <conditionalFormatting sqref="G32:G33">
    <cfRule type="cellIs" dxfId="36333" priority="297" stopIfTrue="1" operator="equal">
      <formula>5</formula>
    </cfRule>
    <cfRule type="cellIs" dxfId="36332" priority="298" stopIfTrue="1" operator="equal">
      <formula>4</formula>
    </cfRule>
    <cfRule type="cellIs" dxfId="36331" priority="299" stopIfTrue="1" operator="equal">
      <formula>3</formula>
    </cfRule>
  </conditionalFormatting>
  <conditionalFormatting sqref="L32:L33">
    <cfRule type="cellIs" dxfId="36330" priority="294" stopIfTrue="1" operator="equal">
      <formula>5</formula>
    </cfRule>
    <cfRule type="cellIs" dxfId="36329" priority="295" stopIfTrue="1" operator="equal">
      <formula>4</formula>
    </cfRule>
    <cfRule type="cellIs" dxfId="36328" priority="296" stopIfTrue="1" operator="equal">
      <formula>3</formula>
    </cfRule>
  </conditionalFormatting>
  <conditionalFormatting sqref="K32:K33">
    <cfRule type="cellIs" dxfId="36327" priority="291" stopIfTrue="1" operator="equal">
      <formula>5</formula>
    </cfRule>
    <cfRule type="cellIs" dxfId="36326" priority="292" stopIfTrue="1" operator="equal">
      <formula>4</formula>
    </cfRule>
    <cfRule type="cellIs" dxfId="36325" priority="293" stopIfTrue="1" operator="equal">
      <formula>3</formula>
    </cfRule>
  </conditionalFormatting>
  <conditionalFormatting sqref="G3:I3">
    <cfRule type="expression" dxfId="36324" priority="190" stopIfTrue="1">
      <formula>$D$1&lt;G3</formula>
    </cfRule>
    <cfRule type="expression" dxfId="36323" priority="191" stopIfTrue="1">
      <formula>$D$1&gt;G3</formula>
    </cfRule>
  </conditionalFormatting>
  <conditionalFormatting sqref="I3">
    <cfRule type="expression" dxfId="36322" priority="188" stopIfTrue="1">
      <formula>$D$1&lt;I3</formula>
    </cfRule>
    <cfRule type="expression" dxfId="36321" priority="189" stopIfTrue="1">
      <formula>$D$1&gt;I3</formula>
    </cfRule>
  </conditionalFormatting>
  <conditionalFormatting sqref="I3">
    <cfRule type="expression" dxfId="36320" priority="186" stopIfTrue="1">
      <formula>$D$1&lt;I3</formula>
    </cfRule>
    <cfRule type="expression" dxfId="36319" priority="187" stopIfTrue="1">
      <formula>$D$1&gt;I3</formula>
    </cfRule>
  </conditionalFormatting>
  <conditionalFormatting sqref="I3">
    <cfRule type="expression" dxfId="36318" priority="184" stopIfTrue="1">
      <formula>$D$1&lt;I3</formula>
    </cfRule>
    <cfRule type="expression" dxfId="36317" priority="185" stopIfTrue="1">
      <formula>$D$1&gt;I3</formula>
    </cfRule>
  </conditionalFormatting>
  <conditionalFormatting sqref="G3">
    <cfRule type="expression" dxfId="36316" priority="182" stopIfTrue="1">
      <formula>$D$1&lt;G3</formula>
    </cfRule>
    <cfRule type="expression" dxfId="36315" priority="183" stopIfTrue="1">
      <formula>$D$1&gt;G3</formula>
    </cfRule>
  </conditionalFormatting>
  <conditionalFormatting sqref="J3:K3">
    <cfRule type="expression" dxfId="36314" priority="180" stopIfTrue="1">
      <formula>$D$1&lt;J3</formula>
    </cfRule>
    <cfRule type="expression" dxfId="36313" priority="181" stopIfTrue="1">
      <formula>$D$1&gt;J3</formula>
    </cfRule>
  </conditionalFormatting>
  <conditionalFormatting sqref="J3">
    <cfRule type="expression" dxfId="36312" priority="178" stopIfTrue="1">
      <formula>$D$1&lt;J3</formula>
    </cfRule>
    <cfRule type="expression" dxfId="36311" priority="179" stopIfTrue="1">
      <formula>$D$1&gt;J3</formula>
    </cfRule>
  </conditionalFormatting>
  <conditionalFormatting sqref="F3">
    <cfRule type="expression" dxfId="36310" priority="176" stopIfTrue="1">
      <formula>$D$1&lt;F3</formula>
    </cfRule>
    <cfRule type="expression" dxfId="36309" priority="177" stopIfTrue="1">
      <formula>$D$1&gt;F3</formula>
    </cfRule>
  </conditionalFormatting>
  <conditionalFormatting sqref="G5">
    <cfRule type="cellIs" dxfId="36308" priority="173" stopIfTrue="1" operator="equal">
      <formula>5</formula>
    </cfRule>
    <cfRule type="cellIs" dxfId="36307" priority="174" stopIfTrue="1" operator="equal">
      <formula>4</formula>
    </cfRule>
    <cfRule type="cellIs" dxfId="36306" priority="175" stopIfTrue="1" operator="equal">
      <formula>3</formula>
    </cfRule>
  </conditionalFormatting>
  <conditionalFormatting sqref="G4 I4">
    <cfRule type="expression" dxfId="36305" priority="171" stopIfTrue="1">
      <formula>$D$1&lt;G4</formula>
    </cfRule>
    <cfRule type="expression" dxfId="36304" priority="172" stopIfTrue="1">
      <formula>$D$1&gt;G4</formula>
    </cfRule>
  </conditionalFormatting>
  <conditionalFormatting sqref="I4">
    <cfRule type="expression" dxfId="36303" priority="169" stopIfTrue="1">
      <formula>$D$1&lt;I4</formula>
    </cfRule>
    <cfRule type="expression" dxfId="36302" priority="170" stopIfTrue="1">
      <formula>$D$1&gt;I4</formula>
    </cfRule>
  </conditionalFormatting>
  <conditionalFormatting sqref="I5">
    <cfRule type="cellIs" dxfId="36301" priority="166" stopIfTrue="1" operator="equal">
      <formula>5</formula>
    </cfRule>
    <cfRule type="cellIs" dxfId="36300" priority="167" stopIfTrue="1" operator="equal">
      <formula>4</formula>
    </cfRule>
    <cfRule type="cellIs" dxfId="36299" priority="168" stopIfTrue="1" operator="equal">
      <formula>3</formula>
    </cfRule>
  </conditionalFormatting>
  <conditionalFormatting sqref="I5">
    <cfRule type="cellIs" dxfId="36298" priority="163" stopIfTrue="1" operator="equal">
      <formula>5</formula>
    </cfRule>
    <cfRule type="cellIs" dxfId="36297" priority="164" stopIfTrue="1" operator="equal">
      <formula>4</formula>
    </cfRule>
    <cfRule type="cellIs" dxfId="36296" priority="165" stopIfTrue="1" operator="equal">
      <formula>3</formula>
    </cfRule>
  </conditionalFormatting>
  <conditionalFormatting sqref="I4">
    <cfRule type="expression" dxfId="36295" priority="161" stopIfTrue="1">
      <formula>$D$1&lt;I4</formula>
    </cfRule>
    <cfRule type="expression" dxfId="36294" priority="162" stopIfTrue="1">
      <formula>$D$1&gt;I4</formula>
    </cfRule>
  </conditionalFormatting>
  <conditionalFormatting sqref="I5">
    <cfRule type="cellIs" dxfId="36293" priority="158" stopIfTrue="1" operator="equal">
      <formula>5</formula>
    </cfRule>
    <cfRule type="cellIs" dxfId="36292" priority="159" stopIfTrue="1" operator="equal">
      <formula>4</formula>
    </cfRule>
    <cfRule type="cellIs" dxfId="36291" priority="160" stopIfTrue="1" operator="equal">
      <formula>3</formula>
    </cfRule>
  </conditionalFormatting>
  <conditionalFormatting sqref="I4">
    <cfRule type="expression" dxfId="36290" priority="156" stopIfTrue="1">
      <formula>$D$1&lt;I4</formula>
    </cfRule>
    <cfRule type="expression" dxfId="36289" priority="157" stopIfTrue="1">
      <formula>$D$1&gt;I4</formula>
    </cfRule>
  </conditionalFormatting>
  <conditionalFormatting sqref="I4">
    <cfRule type="expression" dxfId="36288" priority="154" stopIfTrue="1">
      <formula>$D$1&lt;I4</formula>
    </cfRule>
    <cfRule type="expression" dxfId="36287" priority="155" stopIfTrue="1">
      <formula>$D$1&gt;I4</formula>
    </cfRule>
  </conditionalFormatting>
  <conditionalFormatting sqref="I5">
    <cfRule type="cellIs" dxfId="36286" priority="151" stopIfTrue="1" operator="equal">
      <formula>5</formula>
    </cfRule>
    <cfRule type="cellIs" dxfId="36285" priority="152" stopIfTrue="1" operator="equal">
      <formula>4</formula>
    </cfRule>
    <cfRule type="cellIs" dxfId="36284" priority="153" stopIfTrue="1" operator="equal">
      <formula>3</formula>
    </cfRule>
  </conditionalFormatting>
  <conditionalFormatting sqref="I4">
    <cfRule type="expression" dxfId="36283" priority="149" stopIfTrue="1">
      <formula>$D$1&lt;I4</formula>
    </cfRule>
    <cfRule type="expression" dxfId="36282" priority="150" stopIfTrue="1">
      <formula>$D$1&gt;I4</formula>
    </cfRule>
  </conditionalFormatting>
  <conditionalFormatting sqref="I5">
    <cfRule type="cellIs" dxfId="36281" priority="146" stopIfTrue="1" operator="equal">
      <formula>5</formula>
    </cfRule>
    <cfRule type="cellIs" dxfId="36280" priority="147" stopIfTrue="1" operator="equal">
      <formula>4</formula>
    </cfRule>
    <cfRule type="cellIs" dxfId="36279" priority="148" stopIfTrue="1" operator="equal">
      <formula>3</formula>
    </cfRule>
  </conditionalFormatting>
  <conditionalFormatting sqref="I4">
    <cfRule type="expression" dxfId="36278" priority="144" stopIfTrue="1">
      <formula>$D$1&lt;I4</formula>
    </cfRule>
    <cfRule type="expression" dxfId="36277" priority="145" stopIfTrue="1">
      <formula>$D$1&gt;I4</formula>
    </cfRule>
  </conditionalFormatting>
  <conditionalFormatting sqref="G4">
    <cfRule type="expression" dxfId="36276" priority="142" stopIfTrue="1">
      <formula>$D$1&lt;G4</formula>
    </cfRule>
    <cfRule type="expression" dxfId="36275" priority="143" stopIfTrue="1">
      <formula>$D$1&gt;G4</formula>
    </cfRule>
  </conditionalFormatting>
  <conditionalFormatting sqref="J4:K4">
    <cfRule type="expression" dxfId="36274" priority="140" stopIfTrue="1">
      <formula>$D$1&lt;J4</formula>
    </cfRule>
    <cfRule type="expression" dxfId="36273" priority="141" stopIfTrue="1">
      <formula>$D$1&gt;J4</formula>
    </cfRule>
  </conditionalFormatting>
  <conditionalFormatting sqref="J4">
    <cfRule type="expression" dxfId="36272" priority="138" stopIfTrue="1">
      <formula>$D$1&lt;J4</formula>
    </cfRule>
    <cfRule type="expression" dxfId="36271" priority="139" stopIfTrue="1">
      <formula>$D$1&gt;J4</formula>
    </cfRule>
  </conditionalFormatting>
  <conditionalFormatting sqref="J5">
    <cfRule type="cellIs" dxfId="36270" priority="135" stopIfTrue="1" operator="equal">
      <formula>5</formula>
    </cfRule>
    <cfRule type="cellIs" dxfId="36269" priority="136" stopIfTrue="1" operator="equal">
      <formula>4</formula>
    </cfRule>
    <cfRule type="cellIs" dxfId="36268" priority="137" stopIfTrue="1" operator="equal">
      <formula>3</formula>
    </cfRule>
  </conditionalFormatting>
  <conditionalFormatting sqref="J4">
    <cfRule type="expression" dxfId="36267" priority="133" stopIfTrue="1">
      <formula>$D$1&lt;J4</formula>
    </cfRule>
    <cfRule type="expression" dxfId="36266" priority="134" stopIfTrue="1">
      <formula>$D$1&gt;J4</formula>
    </cfRule>
  </conditionalFormatting>
  <conditionalFormatting sqref="J4">
    <cfRule type="expression" dxfId="36265" priority="131" stopIfTrue="1">
      <formula>$D$1&lt;J4</formula>
    </cfRule>
    <cfRule type="expression" dxfId="36264" priority="132" stopIfTrue="1">
      <formula>$D$1&gt;J4</formula>
    </cfRule>
  </conditionalFormatting>
  <conditionalFormatting sqref="K5">
    <cfRule type="cellIs" dxfId="36263" priority="128" stopIfTrue="1" operator="equal">
      <formula>5</formula>
    </cfRule>
    <cfRule type="cellIs" dxfId="36262" priority="129" stopIfTrue="1" operator="equal">
      <formula>4</formula>
    </cfRule>
    <cfRule type="cellIs" dxfId="36261" priority="130" stopIfTrue="1" operator="equal">
      <formula>3</formula>
    </cfRule>
  </conditionalFormatting>
  <conditionalFormatting sqref="K4">
    <cfRule type="expression" dxfId="36260" priority="126" stopIfTrue="1">
      <formula>$D$1&lt;K4</formula>
    </cfRule>
    <cfRule type="expression" dxfId="36259" priority="127" stopIfTrue="1">
      <formula>$D$1&gt;K4</formula>
    </cfRule>
  </conditionalFormatting>
  <conditionalFormatting sqref="K4">
    <cfRule type="expression" dxfId="36258" priority="124" stopIfTrue="1">
      <formula>$D$1&lt;K4</formula>
    </cfRule>
    <cfRule type="expression" dxfId="36257" priority="125" stopIfTrue="1">
      <formula>$D$1&gt;K4</formula>
    </cfRule>
  </conditionalFormatting>
  <conditionalFormatting sqref="J4">
    <cfRule type="expression" dxfId="36256" priority="122" stopIfTrue="1">
      <formula>$D$1&lt;J4</formula>
    </cfRule>
    <cfRule type="expression" dxfId="36255" priority="123" stopIfTrue="1">
      <formula>$D$1&gt;J4</formula>
    </cfRule>
  </conditionalFormatting>
  <conditionalFormatting sqref="J4">
    <cfRule type="expression" dxfId="36254" priority="120" stopIfTrue="1">
      <formula>$D$1&lt;J4</formula>
    </cfRule>
    <cfRule type="expression" dxfId="36253" priority="121" stopIfTrue="1">
      <formula>$D$1&gt;J4</formula>
    </cfRule>
  </conditionalFormatting>
  <conditionalFormatting sqref="J5">
    <cfRule type="cellIs" dxfId="36252" priority="117" stopIfTrue="1" operator="equal">
      <formula>5</formula>
    </cfRule>
    <cfRule type="cellIs" dxfId="36251" priority="118" stopIfTrue="1" operator="equal">
      <formula>4</formula>
    </cfRule>
    <cfRule type="cellIs" dxfId="36250" priority="119" stopIfTrue="1" operator="equal">
      <formula>3</formula>
    </cfRule>
  </conditionalFormatting>
  <conditionalFormatting sqref="J4">
    <cfRule type="expression" dxfId="36249" priority="115" stopIfTrue="1">
      <formula>$D$1&lt;J4</formula>
    </cfRule>
    <cfRule type="expression" dxfId="36248" priority="116" stopIfTrue="1">
      <formula>$D$1&gt;J4</formula>
    </cfRule>
  </conditionalFormatting>
  <conditionalFormatting sqref="J4">
    <cfRule type="expression" dxfId="36247" priority="113" stopIfTrue="1">
      <formula>$D$1&lt;J4</formula>
    </cfRule>
    <cfRule type="expression" dxfId="36246" priority="114" stopIfTrue="1">
      <formula>$D$1&gt;J4</formula>
    </cfRule>
  </conditionalFormatting>
  <conditionalFormatting sqref="H5">
    <cfRule type="cellIs" dxfId="36245" priority="110" stopIfTrue="1" operator="equal">
      <formula>5</formula>
    </cfRule>
    <cfRule type="cellIs" dxfId="36244" priority="111" stopIfTrue="1" operator="equal">
      <formula>4</formula>
    </cfRule>
    <cfRule type="cellIs" dxfId="36243" priority="112" stopIfTrue="1" operator="equal">
      <formula>3</formula>
    </cfRule>
  </conditionalFormatting>
  <conditionalFormatting sqref="H4">
    <cfRule type="expression" dxfId="36242" priority="98" stopIfTrue="1">
      <formula>$D$1&lt;H4</formula>
    </cfRule>
    <cfRule type="expression" dxfId="36241" priority="99" stopIfTrue="1">
      <formula>$D$1&gt;H4</formula>
    </cfRule>
  </conditionalFormatting>
  <conditionalFormatting sqref="H4">
    <cfRule type="expression" dxfId="36240" priority="108" stopIfTrue="1">
      <formula>$D$1&lt;H4</formula>
    </cfRule>
    <cfRule type="expression" dxfId="36239" priority="109" stopIfTrue="1">
      <formula>$D$1&gt;H4</formula>
    </cfRule>
  </conditionalFormatting>
  <conditionalFormatting sqref="H4">
    <cfRule type="expression" dxfId="36238" priority="106" stopIfTrue="1">
      <formula>$D$1&lt;H4</formula>
    </cfRule>
    <cfRule type="expression" dxfId="36237" priority="107" stopIfTrue="1">
      <formula>$D$1&gt;H4</formula>
    </cfRule>
  </conditionalFormatting>
  <conditionalFormatting sqref="H4">
    <cfRule type="expression" dxfId="36236" priority="104" stopIfTrue="1">
      <formula>$D$1&lt;H4</formula>
    </cfRule>
    <cfRule type="expression" dxfId="36235" priority="105" stopIfTrue="1">
      <formula>$D$1&gt;H4</formula>
    </cfRule>
  </conditionalFormatting>
  <conditionalFormatting sqref="H4">
    <cfRule type="expression" dxfId="36234" priority="102" stopIfTrue="1">
      <formula>$D$1&lt;H4</formula>
    </cfRule>
    <cfRule type="expression" dxfId="36233" priority="103" stopIfTrue="1">
      <formula>$D$1&gt;H4</formula>
    </cfRule>
  </conditionalFormatting>
  <conditionalFormatting sqref="H4">
    <cfRule type="expression" dxfId="36232" priority="100" stopIfTrue="1">
      <formula>$D$1&lt;H4</formula>
    </cfRule>
    <cfRule type="expression" dxfId="36231" priority="101" stopIfTrue="1">
      <formula>$D$1&gt;H4</formula>
    </cfRule>
  </conditionalFormatting>
  <conditionalFormatting sqref="F5">
    <cfRule type="cellIs" dxfId="36230" priority="95" stopIfTrue="1" operator="equal">
      <formula>5</formula>
    </cfRule>
    <cfRule type="cellIs" dxfId="36229" priority="96" stopIfTrue="1" operator="equal">
      <formula>4</formula>
    </cfRule>
    <cfRule type="cellIs" dxfId="36228" priority="97" stopIfTrue="1" operator="equal">
      <formula>3</formula>
    </cfRule>
  </conditionalFormatting>
  <conditionalFormatting sqref="F4">
    <cfRule type="expression" dxfId="36227" priority="93" stopIfTrue="1">
      <formula>$D$1&lt;F4</formula>
    </cfRule>
    <cfRule type="expression" dxfId="36226" priority="94" stopIfTrue="1">
      <formula>$D$1&gt;F4</formula>
    </cfRule>
  </conditionalFormatting>
  <conditionalFormatting sqref="M4">
    <cfRule type="expression" dxfId="36225" priority="62" stopIfTrue="1">
      <formula>$D$1&lt;M4</formula>
    </cfRule>
    <cfRule type="expression" dxfId="36224" priority="63" stopIfTrue="1">
      <formula>$D$1&gt;M4</formula>
    </cfRule>
  </conditionalFormatting>
  <conditionalFormatting sqref="M4">
    <cfRule type="expression" dxfId="36223" priority="60" stopIfTrue="1">
      <formula>$D$1&lt;M4</formula>
    </cfRule>
    <cfRule type="expression" dxfId="36222" priority="61" stopIfTrue="1">
      <formula>$D$1&gt;M4</formula>
    </cfRule>
  </conditionalFormatting>
  <conditionalFormatting sqref="M5">
    <cfRule type="cellIs" dxfId="36221" priority="57" stopIfTrue="1" operator="equal">
      <formula>5</formula>
    </cfRule>
    <cfRule type="cellIs" dxfId="36220" priority="58" stopIfTrue="1" operator="equal">
      <formula>4</formula>
    </cfRule>
    <cfRule type="cellIs" dxfId="36219" priority="59" stopIfTrue="1" operator="equal">
      <formula>3</formula>
    </cfRule>
  </conditionalFormatting>
  <conditionalFormatting sqref="M5">
    <cfRule type="cellIs" dxfId="36218" priority="54" stopIfTrue="1" operator="equal">
      <formula>5</formula>
    </cfRule>
    <cfRule type="cellIs" dxfId="36217" priority="55" stopIfTrue="1" operator="equal">
      <formula>4</formula>
    </cfRule>
    <cfRule type="cellIs" dxfId="36216" priority="56" stopIfTrue="1" operator="equal">
      <formula>3</formula>
    </cfRule>
  </conditionalFormatting>
  <conditionalFormatting sqref="M4">
    <cfRule type="expression" dxfId="36215" priority="52" stopIfTrue="1">
      <formula>$D$1&lt;M4</formula>
    </cfRule>
    <cfRule type="expression" dxfId="36214" priority="53" stopIfTrue="1">
      <formula>$D$1&gt;M4</formula>
    </cfRule>
  </conditionalFormatting>
  <conditionalFormatting sqref="M5">
    <cfRule type="cellIs" dxfId="36213" priority="49" stopIfTrue="1" operator="equal">
      <formula>5</formula>
    </cfRule>
    <cfRule type="cellIs" dxfId="36212" priority="50" stopIfTrue="1" operator="equal">
      <formula>4</formula>
    </cfRule>
    <cfRule type="cellIs" dxfId="36211" priority="51" stopIfTrue="1" operator="equal">
      <formula>3</formula>
    </cfRule>
  </conditionalFormatting>
  <conditionalFormatting sqref="M4">
    <cfRule type="expression" dxfId="36210" priority="47" stopIfTrue="1">
      <formula>$D$1&lt;M4</formula>
    </cfRule>
    <cfRule type="expression" dxfId="36209" priority="48" stopIfTrue="1">
      <formula>$D$1&gt;M4</formula>
    </cfRule>
  </conditionalFormatting>
  <conditionalFormatting sqref="M4">
    <cfRule type="expression" dxfId="36208" priority="45" stopIfTrue="1">
      <formula>$D$1&lt;M4</formula>
    </cfRule>
    <cfRule type="expression" dxfId="36207" priority="46" stopIfTrue="1">
      <formula>$D$1&gt;M4</formula>
    </cfRule>
  </conditionalFormatting>
  <conditionalFormatting sqref="M5">
    <cfRule type="cellIs" dxfId="36206" priority="42" stopIfTrue="1" operator="equal">
      <formula>5</formula>
    </cfRule>
    <cfRule type="cellIs" dxfId="36205" priority="43" stopIfTrue="1" operator="equal">
      <formula>4</formula>
    </cfRule>
    <cfRule type="cellIs" dxfId="36204" priority="44" stopIfTrue="1" operator="equal">
      <formula>3</formula>
    </cfRule>
  </conditionalFormatting>
  <conditionalFormatting sqref="M4">
    <cfRule type="expression" dxfId="36203" priority="40" stopIfTrue="1">
      <formula>$D$1&lt;M4</formula>
    </cfRule>
    <cfRule type="expression" dxfId="36202" priority="41" stopIfTrue="1">
      <formula>$D$1&gt;M4</formula>
    </cfRule>
  </conditionalFormatting>
  <conditionalFormatting sqref="M5">
    <cfRule type="cellIs" dxfId="36201" priority="37" stopIfTrue="1" operator="equal">
      <formula>5</formula>
    </cfRule>
    <cfRule type="cellIs" dxfId="36200" priority="38" stopIfTrue="1" operator="equal">
      <formula>4</formula>
    </cfRule>
    <cfRule type="cellIs" dxfId="36199" priority="39" stopIfTrue="1" operator="equal">
      <formula>3</formula>
    </cfRule>
  </conditionalFormatting>
  <conditionalFormatting sqref="M4">
    <cfRule type="expression" dxfId="36198" priority="35" stopIfTrue="1">
      <formula>$D$1&lt;M4</formula>
    </cfRule>
    <cfRule type="expression" dxfId="36197" priority="36" stopIfTrue="1">
      <formula>$D$1&gt;M4</formula>
    </cfRule>
  </conditionalFormatting>
  <conditionalFormatting sqref="L6:L30">
    <cfRule type="cellIs" dxfId="36196" priority="32" stopIfTrue="1" operator="equal">
      <formula>5</formula>
    </cfRule>
    <cfRule type="cellIs" dxfId="36195" priority="33" stopIfTrue="1" operator="equal">
      <formula>4</formula>
    </cfRule>
    <cfRule type="cellIs" dxfId="36194" priority="34" stopIfTrue="1" operator="equal">
      <formula>3</formula>
    </cfRule>
  </conditionalFormatting>
  <conditionalFormatting sqref="L3">
    <cfRule type="expression" dxfId="36193" priority="30" stopIfTrue="1">
      <formula>$D$1&lt;L3</formula>
    </cfRule>
    <cfRule type="expression" dxfId="36192" priority="31" stopIfTrue="1">
      <formula>$D$1&gt;L3</formula>
    </cfRule>
  </conditionalFormatting>
  <conditionalFormatting sqref="L4">
    <cfRule type="expression" dxfId="36191" priority="28" stopIfTrue="1">
      <formula>$D$1&lt;L4</formula>
    </cfRule>
    <cfRule type="expression" dxfId="36190" priority="29" stopIfTrue="1">
      <formula>$D$1&gt;L4</formula>
    </cfRule>
  </conditionalFormatting>
  <conditionalFormatting sqref="L4">
    <cfRule type="expression" dxfId="36189" priority="26" stopIfTrue="1">
      <formula>$D$1&lt;L4</formula>
    </cfRule>
    <cfRule type="expression" dxfId="36188" priority="27" stopIfTrue="1">
      <formula>$D$1&gt;L4</formula>
    </cfRule>
  </conditionalFormatting>
  <conditionalFormatting sqref="L5">
    <cfRule type="cellIs" dxfId="36187" priority="23" stopIfTrue="1" operator="equal">
      <formula>5</formula>
    </cfRule>
    <cfRule type="cellIs" dxfId="36186" priority="24" stopIfTrue="1" operator="equal">
      <formula>4</formula>
    </cfRule>
    <cfRule type="cellIs" dxfId="36185" priority="25" stopIfTrue="1" operator="equal">
      <formula>3</formula>
    </cfRule>
  </conditionalFormatting>
  <conditionalFormatting sqref="L5">
    <cfRule type="cellIs" dxfId="36184" priority="20" stopIfTrue="1" operator="equal">
      <formula>5</formula>
    </cfRule>
    <cfRule type="cellIs" dxfId="36183" priority="21" stopIfTrue="1" operator="equal">
      <formula>4</formula>
    </cfRule>
    <cfRule type="cellIs" dxfId="36182" priority="22" stopIfTrue="1" operator="equal">
      <formula>3</formula>
    </cfRule>
  </conditionalFormatting>
  <conditionalFormatting sqref="L4">
    <cfRule type="expression" dxfId="36181" priority="18" stopIfTrue="1">
      <formula>$D$1&lt;L4</formula>
    </cfRule>
    <cfRule type="expression" dxfId="36180" priority="19" stopIfTrue="1">
      <formula>$D$1&gt;L4</formula>
    </cfRule>
  </conditionalFormatting>
  <conditionalFormatting sqref="L5">
    <cfRule type="cellIs" dxfId="36179" priority="15" stopIfTrue="1" operator="equal">
      <formula>5</formula>
    </cfRule>
    <cfRule type="cellIs" dxfId="36178" priority="16" stopIfTrue="1" operator="equal">
      <formula>4</formula>
    </cfRule>
    <cfRule type="cellIs" dxfId="36177" priority="17" stopIfTrue="1" operator="equal">
      <formula>3</formula>
    </cfRule>
  </conditionalFormatting>
  <conditionalFormatting sqref="L4">
    <cfRule type="expression" dxfId="36176" priority="13" stopIfTrue="1">
      <formula>$D$1&lt;L4</formula>
    </cfRule>
    <cfRule type="expression" dxfId="36175" priority="14" stopIfTrue="1">
      <formula>$D$1&gt;L4</formula>
    </cfRule>
  </conditionalFormatting>
  <conditionalFormatting sqref="L4">
    <cfRule type="expression" dxfId="36174" priority="11" stopIfTrue="1">
      <formula>$D$1&lt;L4</formula>
    </cfRule>
    <cfRule type="expression" dxfId="36173" priority="12" stopIfTrue="1">
      <formula>$D$1&gt;L4</formula>
    </cfRule>
  </conditionalFormatting>
  <conditionalFormatting sqref="L5">
    <cfRule type="cellIs" dxfId="36172" priority="8" stopIfTrue="1" operator="equal">
      <formula>5</formula>
    </cfRule>
    <cfRule type="cellIs" dxfId="36171" priority="9" stopIfTrue="1" operator="equal">
      <formula>4</formula>
    </cfRule>
    <cfRule type="cellIs" dxfId="36170" priority="10" stopIfTrue="1" operator="equal">
      <formula>3</formula>
    </cfRule>
  </conditionalFormatting>
  <conditionalFormatting sqref="L4">
    <cfRule type="expression" dxfId="36169" priority="6" stopIfTrue="1">
      <formula>$D$1&lt;L4</formula>
    </cfRule>
    <cfRule type="expression" dxfId="36168" priority="7" stopIfTrue="1">
      <formula>$D$1&gt;L4</formula>
    </cfRule>
  </conditionalFormatting>
  <conditionalFormatting sqref="L5">
    <cfRule type="cellIs" dxfId="36167" priority="3" stopIfTrue="1" operator="equal">
      <formula>5</formula>
    </cfRule>
    <cfRule type="cellIs" dxfId="36166" priority="4" stopIfTrue="1" operator="equal">
      <formula>4</formula>
    </cfRule>
    <cfRule type="cellIs" dxfId="36165" priority="5" stopIfTrue="1" operator="equal">
      <formula>3</formula>
    </cfRule>
  </conditionalFormatting>
  <conditionalFormatting sqref="L4">
    <cfRule type="expression" dxfId="36164" priority="1" stopIfTrue="1">
      <formula>$D$1&lt;L4</formula>
    </cfRule>
    <cfRule type="expression" dxfId="36163" priority="2" stopIfTrue="1">
      <formula>$D$1&gt;L4</formula>
    </cfRule>
  </conditionalFormatting>
  <pageMargins left="0.7" right="0.7" top="0.75" bottom="0.75" header="0.3" footer="0.3"/>
  <pageSetup paperSize="9" scale="73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topLeftCell="D4" zoomScale="85" zoomScaleNormal="85" workbookViewId="0">
      <selection activeCell="D24" sqref="D2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3.42578125" style="13" customWidth="1"/>
    <col min="4" max="4" width="46" style="13" bestFit="1" customWidth="1"/>
    <col min="5" max="5" width="6.85546875" style="13" hidden="1" customWidth="1"/>
    <col min="6" max="11" width="8" customWidth="1"/>
    <col min="12" max="12" width="6.42578125" customWidth="1"/>
    <col min="13" max="20" width="6.42578125" hidden="1" customWidth="1"/>
    <col min="21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102" width="8" style="30" hidden="1" customWidth="1"/>
    <col min="103" max="107" width="8" style="13" hidden="1" customWidth="1"/>
    <col min="108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52"/>
      <c r="Z1" s="452"/>
      <c r="AA1" s="452"/>
      <c r="AB1" s="452"/>
      <c r="AC1" s="452"/>
      <c r="AD1" s="45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718" t="s">
        <v>46</v>
      </c>
      <c r="H2" s="719"/>
      <c r="I2" s="720"/>
      <c r="J2" s="718" t="s">
        <v>43</v>
      </c>
      <c r="K2" s="719"/>
      <c r="L2" s="720"/>
      <c r="M2" s="306"/>
      <c r="N2" s="304"/>
      <c r="O2" s="305"/>
      <c r="P2" s="307"/>
      <c r="Q2" s="211"/>
      <c r="R2" s="211"/>
      <c r="S2" s="211"/>
      <c r="T2" s="304"/>
      <c r="U2" s="195"/>
      <c r="V2" s="7"/>
      <c r="W2" s="8"/>
      <c r="X2" s="8"/>
      <c r="Y2" s="452"/>
      <c r="Z2" s="452"/>
      <c r="AA2" s="452"/>
      <c r="AB2" s="452"/>
      <c r="AC2" s="452"/>
      <c r="AD2" s="45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2735</v>
      </c>
      <c r="B3" s="723"/>
      <c r="C3" s="723"/>
      <c r="D3" s="196" t="s">
        <v>0</v>
      </c>
      <c r="E3" s="197"/>
      <c r="F3" s="198">
        <v>43083</v>
      </c>
      <c r="G3" s="198">
        <v>43088</v>
      </c>
      <c r="H3" s="198">
        <v>43089</v>
      </c>
      <c r="I3" s="281">
        <v>43084</v>
      </c>
      <c r="J3" s="198">
        <v>42965</v>
      </c>
      <c r="K3" s="198">
        <v>43095</v>
      </c>
      <c r="L3" s="198">
        <v>42778</v>
      </c>
      <c r="M3" s="281"/>
      <c r="N3" s="280"/>
      <c r="O3" s="198"/>
      <c r="P3" s="199"/>
      <c r="Q3" s="199"/>
      <c r="R3" s="199"/>
      <c r="S3" s="199"/>
      <c r="T3" s="358"/>
      <c r="U3" s="200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452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46.5" customHeight="1" x14ac:dyDescent="0.2">
      <c r="A4" s="723"/>
      <c r="B4" s="723"/>
      <c r="C4" s="723"/>
      <c r="D4" s="205" t="s">
        <v>1</v>
      </c>
      <c r="E4" s="197"/>
      <c r="F4" s="206" t="s">
        <v>450</v>
      </c>
      <c r="G4" s="206" t="s">
        <v>451</v>
      </c>
      <c r="H4" s="206" t="s">
        <v>454</v>
      </c>
      <c r="I4" s="206" t="s">
        <v>452</v>
      </c>
      <c r="J4" s="206"/>
      <c r="K4" s="206" t="s">
        <v>453</v>
      </c>
      <c r="L4" s="206" t="s">
        <v>452</v>
      </c>
      <c r="M4" s="206"/>
      <c r="N4" s="206"/>
      <c r="O4" s="206"/>
      <c r="P4" s="206"/>
      <c r="Q4" s="206"/>
      <c r="R4" s="206"/>
      <c r="S4" s="243"/>
      <c r="T4" s="354"/>
      <c r="U4" s="207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452"/>
      <c r="AG4" s="452"/>
      <c r="AH4" s="452"/>
      <c r="AI4" s="452"/>
      <c r="AJ4" s="452"/>
      <c r="AK4" s="452"/>
      <c r="AL4" s="452"/>
      <c r="AM4" s="452"/>
      <c r="AN4" s="452"/>
      <c r="AO4" s="452"/>
      <c r="AP4" s="452"/>
      <c r="AQ4" s="452"/>
      <c r="AR4" s="452"/>
      <c r="AS4" s="452"/>
      <c r="AT4" s="452"/>
      <c r="AU4" s="452"/>
      <c r="AV4" s="452"/>
      <c r="AW4" s="9"/>
      <c r="AX4" s="450"/>
      <c r="AY4" s="450"/>
      <c r="AZ4" s="450"/>
      <c r="BA4" s="450"/>
      <c r="BB4" s="450"/>
      <c r="BC4" s="450"/>
      <c r="BD4" s="450"/>
      <c r="BE4" s="450"/>
      <c r="BF4" s="450"/>
      <c r="BG4" s="450"/>
      <c r="BH4" s="450"/>
      <c r="BI4" s="450"/>
      <c r="BJ4" s="450"/>
      <c r="BK4" s="450"/>
      <c r="BL4" s="450"/>
      <c r="BM4" s="450"/>
      <c r="BN4" s="11"/>
      <c r="BO4" s="11"/>
      <c r="BP4" s="450"/>
      <c r="BQ4" s="450"/>
      <c r="BR4" s="450"/>
      <c r="BS4" s="450"/>
      <c r="BT4" s="450"/>
      <c r="BU4" s="450"/>
      <c r="BV4" s="450"/>
      <c r="BW4" s="450"/>
      <c r="BX4" s="450"/>
      <c r="BY4" s="450"/>
      <c r="BZ4" s="450"/>
      <c r="CA4" s="450"/>
      <c r="CB4" s="450"/>
      <c r="CC4" s="450"/>
      <c r="CD4" s="450"/>
      <c r="CE4" s="45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455</v>
      </c>
      <c r="G5" s="246" t="s">
        <v>456</v>
      </c>
      <c r="H5" s="246" t="s">
        <v>508</v>
      </c>
      <c r="I5" s="279" t="s">
        <v>457</v>
      </c>
      <c r="J5" s="247" t="s">
        <v>449</v>
      </c>
      <c r="K5" s="247" t="s">
        <v>458</v>
      </c>
      <c r="L5" s="279" t="s">
        <v>457</v>
      </c>
      <c r="M5" s="279"/>
      <c r="N5" s="262"/>
      <c r="O5" s="247"/>
      <c r="P5" s="246"/>
      <c r="Q5" s="247"/>
      <c r="R5" s="247"/>
      <c r="S5" s="262"/>
      <c r="T5" s="355"/>
      <c r="U5" s="160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9.5" customHeight="1" x14ac:dyDescent="0.2">
      <c r="A6" s="267">
        <v>1</v>
      </c>
      <c r="B6" s="230" t="s">
        <v>28</v>
      </c>
      <c r="C6" s="379" t="s">
        <v>34</v>
      </c>
      <c r="D6" s="453" t="s">
        <v>690</v>
      </c>
      <c r="E6" s="223">
        <v>2735</v>
      </c>
      <c r="F6" s="91" t="s">
        <v>1141</v>
      </c>
      <c r="G6" s="91">
        <v>5</v>
      </c>
      <c r="H6" s="91" t="s">
        <v>1321</v>
      </c>
      <c r="I6" s="91">
        <v>4</v>
      </c>
      <c r="J6" s="91">
        <v>3</v>
      </c>
      <c r="K6" s="91">
        <v>4</v>
      </c>
      <c r="L6" s="91" t="s">
        <v>1141</v>
      </c>
      <c r="M6" s="91"/>
      <c r="N6" s="91"/>
      <c r="O6" s="91"/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2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1</v>
      </c>
      <c r="Z6" s="248">
        <f t="shared" ref="Z6:Z34" si="4">COUNTIF(AG6:AV6,Z$5)</f>
        <v>1</v>
      </c>
      <c r="AA6" s="248">
        <f t="shared" ref="AA6:AA34" si="5">COUNTIF(AG6:AV6,AA$5)</f>
        <v>2</v>
      </c>
      <c r="AB6" s="248">
        <f t="shared" ref="AB6:AB34" si="6">COUNTIF(AG6:AV6,AB$5)</f>
        <v>1</v>
      </c>
      <c r="AC6" s="248">
        <f t="shared" ref="AC6:AC38" si="7">SUM(X6:AB6)</f>
        <v>5</v>
      </c>
      <c r="AD6" s="249">
        <f>IF(ISERROR(((X6+Y6)*2+Z6*3+AA6*4+AB6*5)/SUM(X6,Y6:AB6)),"",((X6+Y6)*2+Z6*3+AA6*4+AB6*5)/SUM(X6,Y6:AB6))</f>
        <v>3.6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5</v>
      </c>
      <c r="AI6" s="252">
        <f t="shared" si="9"/>
        <v>2</v>
      </c>
      <c r="AJ6" s="252">
        <f t="shared" si="9"/>
        <v>4</v>
      </c>
      <c r="AK6" s="252">
        <f t="shared" si="9"/>
        <v>3</v>
      </c>
      <c r="AL6" s="252">
        <f t="shared" si="9"/>
        <v>4</v>
      </c>
      <c r="AM6" s="252" t="str">
        <f t="shared" si="9"/>
        <v>з</v>
      </c>
      <c r="AN6" s="252" t="str">
        <f t="shared" si="9"/>
        <v/>
      </c>
      <c r="AO6" s="252" t="str">
        <f t="shared" si="9"/>
        <v/>
      </c>
      <c r="AP6" s="252" t="str">
        <f t="shared" si="9"/>
        <v/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2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9.5" customHeight="1" x14ac:dyDescent="0.2">
      <c r="A7" s="267">
        <v>2</v>
      </c>
      <c r="B7" s="230" t="s">
        <v>28</v>
      </c>
      <c r="C7" s="379" t="s">
        <v>34</v>
      </c>
      <c r="D7" s="453" t="s">
        <v>691</v>
      </c>
      <c r="E7" s="223">
        <v>2735</v>
      </c>
      <c r="F7" s="91" t="s">
        <v>1141</v>
      </c>
      <c r="G7" s="91">
        <v>5</v>
      </c>
      <c r="H7" s="91">
        <v>3</v>
      </c>
      <c r="I7" s="91">
        <v>3</v>
      </c>
      <c r="J7" s="91">
        <v>4</v>
      </c>
      <c r="K7" s="91">
        <v>4</v>
      </c>
      <c r="L7" s="91" t="s">
        <v>1141</v>
      </c>
      <c r="M7" s="91"/>
      <c r="N7" s="91"/>
      <c r="O7" s="91"/>
      <c r="P7" s="91"/>
      <c r="Q7" s="91"/>
      <c r="R7" s="91"/>
      <c r="S7" s="91"/>
      <c r="T7" s="91"/>
      <c r="U7" s="23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2</v>
      </c>
      <c r="AA7" s="248">
        <f t="shared" si="5"/>
        <v>2</v>
      </c>
      <c r="AB7" s="248">
        <f t="shared" si="6"/>
        <v>1</v>
      </c>
      <c r="AC7" s="248">
        <f t="shared" si="7"/>
        <v>5</v>
      </c>
      <c r="AD7" s="249">
        <f t="shared" ref="AD7:AD37" si="11">IF(ISERROR(((X7+Y7)*2+Z7*3+AA7*4+AB7*5)/SUM(X7,Y7:AB7)),"",((X7+Y7)*2+Z7*3+AA7*4+AB7*5)/SUM(X7,Y7:AB7))</f>
        <v>3.8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5</v>
      </c>
      <c r="AI7" s="252">
        <f t="shared" si="9"/>
        <v>3</v>
      </c>
      <c r="AJ7" s="252">
        <f t="shared" si="9"/>
        <v>3</v>
      </c>
      <c r="AK7" s="252">
        <f t="shared" si="9"/>
        <v>4</v>
      </c>
      <c r="AL7" s="252">
        <f t="shared" si="9"/>
        <v>4</v>
      </c>
      <c r="AM7" s="252" t="str">
        <f t="shared" si="9"/>
        <v>з</v>
      </c>
      <c r="AN7" s="252" t="str">
        <f t="shared" si="9"/>
        <v/>
      </c>
      <c r="AO7" s="252" t="str">
        <f t="shared" si="9"/>
        <v/>
      </c>
      <c r="AP7" s="252" t="str">
        <f t="shared" si="9"/>
        <v/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2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9.5" customHeight="1" x14ac:dyDescent="0.2">
      <c r="A8" s="267">
        <v>3</v>
      </c>
      <c r="B8" s="230" t="s">
        <v>28</v>
      </c>
      <c r="C8" s="379" t="s">
        <v>34</v>
      </c>
      <c r="D8" s="453" t="s">
        <v>692</v>
      </c>
      <c r="E8" s="223">
        <v>2735</v>
      </c>
      <c r="F8" s="91" t="s">
        <v>1141</v>
      </c>
      <c r="G8" s="91">
        <v>5</v>
      </c>
      <c r="H8" s="91">
        <v>4</v>
      </c>
      <c r="I8" s="91">
        <v>4</v>
      </c>
      <c r="J8" s="91">
        <v>4</v>
      </c>
      <c r="K8" s="91">
        <v>4</v>
      </c>
      <c r="L8" s="91" t="s">
        <v>1141</v>
      </c>
      <c r="M8" s="91"/>
      <c r="N8" s="91"/>
      <c r="O8" s="91"/>
      <c r="P8" s="91"/>
      <c r="Q8" s="91"/>
      <c r="R8" s="91"/>
      <c r="S8" s="91"/>
      <c r="T8" s="91"/>
      <c r="U8" s="23"/>
      <c r="V8" s="35">
        <f t="shared" si="0"/>
        <v>4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0</v>
      </c>
      <c r="AA8" s="248">
        <f t="shared" si="5"/>
        <v>4</v>
      </c>
      <c r="AB8" s="248">
        <f t="shared" si="6"/>
        <v>1</v>
      </c>
      <c r="AC8" s="248">
        <f t="shared" si="7"/>
        <v>5</v>
      </c>
      <c r="AD8" s="249">
        <f t="shared" si="11"/>
        <v>4.2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5</v>
      </c>
      <c r="AI8" s="252">
        <f t="shared" si="9"/>
        <v>4</v>
      </c>
      <c r="AJ8" s="252">
        <f t="shared" si="9"/>
        <v>4</v>
      </c>
      <c r="AK8" s="252">
        <f t="shared" si="9"/>
        <v>4</v>
      </c>
      <c r="AL8" s="252">
        <f t="shared" si="9"/>
        <v>4</v>
      </c>
      <c r="AM8" s="252" t="str">
        <f t="shared" si="9"/>
        <v>з</v>
      </c>
      <c r="AN8" s="252" t="str">
        <f t="shared" si="9"/>
        <v/>
      </c>
      <c r="AO8" s="252" t="str">
        <f t="shared" si="9"/>
        <v/>
      </c>
      <c r="AP8" s="252" t="str">
        <f t="shared" si="9"/>
        <v/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2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9.5" customHeight="1" x14ac:dyDescent="0.2">
      <c r="A9" s="267">
        <v>4</v>
      </c>
      <c r="B9" s="230" t="s">
        <v>28</v>
      </c>
      <c r="C9" s="379" t="s">
        <v>34</v>
      </c>
      <c r="D9" s="453" t="s">
        <v>693</v>
      </c>
      <c r="E9" s="223">
        <v>2735</v>
      </c>
      <c r="F9" s="91" t="s">
        <v>1141</v>
      </c>
      <c r="G9" s="91">
        <v>5</v>
      </c>
      <c r="H9" s="91">
        <v>3</v>
      </c>
      <c r="I9" s="91">
        <v>4</v>
      </c>
      <c r="J9" s="91">
        <v>3</v>
      </c>
      <c r="K9" s="91">
        <v>4</v>
      </c>
      <c r="L9" s="91" t="s">
        <v>1141</v>
      </c>
      <c r="M9" s="91"/>
      <c r="N9" s="91"/>
      <c r="O9" s="91"/>
      <c r="P9" s="91"/>
      <c r="Q9" s="91"/>
      <c r="R9" s="91"/>
      <c r="S9" s="91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2</v>
      </c>
      <c r="AA9" s="248">
        <f t="shared" si="5"/>
        <v>2</v>
      </c>
      <c r="AB9" s="248">
        <f t="shared" si="6"/>
        <v>1</v>
      </c>
      <c r="AC9" s="248">
        <f t="shared" si="7"/>
        <v>5</v>
      </c>
      <c r="AD9" s="249">
        <f t="shared" si="11"/>
        <v>3.8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5</v>
      </c>
      <c r="AI9" s="252">
        <f t="shared" si="9"/>
        <v>3</v>
      </c>
      <c r="AJ9" s="252">
        <f t="shared" si="9"/>
        <v>4</v>
      </c>
      <c r="AK9" s="252">
        <f t="shared" si="9"/>
        <v>3</v>
      </c>
      <c r="AL9" s="252">
        <f t="shared" si="9"/>
        <v>4</v>
      </c>
      <c r="AM9" s="252" t="str">
        <f t="shared" si="9"/>
        <v>з</v>
      </c>
      <c r="AN9" s="252" t="str">
        <f t="shared" si="9"/>
        <v/>
      </c>
      <c r="AO9" s="252" t="str">
        <f t="shared" si="9"/>
        <v/>
      </c>
      <c r="AP9" s="252" t="str">
        <f t="shared" si="9"/>
        <v/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2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9.5" customHeight="1" x14ac:dyDescent="0.2">
      <c r="A10" s="267">
        <v>5</v>
      </c>
      <c r="B10" s="230" t="s">
        <v>28</v>
      </c>
      <c r="C10" s="379" t="s">
        <v>34</v>
      </c>
      <c r="D10" s="453" t="s">
        <v>694</v>
      </c>
      <c r="E10" s="223">
        <v>2735</v>
      </c>
      <c r="F10" s="91" t="s">
        <v>1141</v>
      </c>
      <c r="G10" s="91">
        <v>4</v>
      </c>
      <c r="H10" s="91">
        <v>3</v>
      </c>
      <c r="I10" s="91">
        <v>5</v>
      </c>
      <c r="J10" s="91">
        <v>3</v>
      </c>
      <c r="K10" s="91">
        <v>4</v>
      </c>
      <c r="L10" s="91" t="s">
        <v>1141</v>
      </c>
      <c r="M10" s="91"/>
      <c r="N10" s="91"/>
      <c r="O10" s="91"/>
      <c r="P10" s="91"/>
      <c r="Q10" s="91"/>
      <c r="R10" s="91"/>
      <c r="S10" s="91"/>
      <c r="T10" s="91"/>
      <c r="U10" s="23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2</v>
      </c>
      <c r="AA10" s="248">
        <f t="shared" si="5"/>
        <v>2</v>
      </c>
      <c r="AB10" s="248">
        <f t="shared" si="6"/>
        <v>1</v>
      </c>
      <c r="AC10" s="248">
        <f t="shared" si="7"/>
        <v>5</v>
      </c>
      <c r="AD10" s="249">
        <f t="shared" si="11"/>
        <v>3.8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4</v>
      </c>
      <c r="AI10" s="252">
        <f t="shared" si="9"/>
        <v>3</v>
      </c>
      <c r="AJ10" s="252">
        <f t="shared" si="9"/>
        <v>5</v>
      </c>
      <c r="AK10" s="252">
        <f t="shared" si="9"/>
        <v>3</v>
      </c>
      <c r="AL10" s="252">
        <f t="shared" si="9"/>
        <v>4</v>
      </c>
      <c r="AM10" s="252" t="str">
        <f t="shared" si="9"/>
        <v>з</v>
      </c>
      <c r="AN10" s="252" t="str">
        <f t="shared" si="9"/>
        <v/>
      </c>
      <c r="AO10" s="252" t="str">
        <f t="shared" si="9"/>
        <v/>
      </c>
      <c r="AP10" s="252" t="str">
        <f t="shared" si="9"/>
        <v/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2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9.5" customHeight="1" x14ac:dyDescent="0.2">
      <c r="A11" s="267">
        <v>6</v>
      </c>
      <c r="B11" s="230" t="s">
        <v>28</v>
      </c>
      <c r="C11" s="379" t="s">
        <v>34</v>
      </c>
      <c r="D11" s="453" t="s">
        <v>695</v>
      </c>
      <c r="E11" s="223">
        <v>2735</v>
      </c>
      <c r="F11" s="91" t="s">
        <v>1141</v>
      </c>
      <c r="G11" s="91">
        <v>3</v>
      </c>
      <c r="H11" s="91">
        <v>4</v>
      </c>
      <c r="I11" s="91">
        <v>5</v>
      </c>
      <c r="J11" s="91">
        <v>3</v>
      </c>
      <c r="K11" s="91">
        <v>4</v>
      </c>
      <c r="L11" s="91" t="s">
        <v>1141</v>
      </c>
      <c r="M11" s="91"/>
      <c r="N11" s="91"/>
      <c r="O11" s="91"/>
      <c r="P11" s="91"/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2</v>
      </c>
      <c r="AB11" s="258">
        <f t="shared" si="6"/>
        <v>1</v>
      </c>
      <c r="AC11" s="248">
        <f t="shared" si="7"/>
        <v>5</v>
      </c>
      <c r="AD11" s="249">
        <f t="shared" si="11"/>
        <v>3.8</v>
      </c>
      <c r="AE11" s="259">
        <f t="shared" si="8"/>
        <v>0</v>
      </c>
      <c r="AG11" s="252" t="str">
        <f t="shared" si="9"/>
        <v>з</v>
      </c>
      <c r="AH11" s="252">
        <f t="shared" si="9"/>
        <v>3</v>
      </c>
      <c r="AI11" s="252">
        <f t="shared" si="9"/>
        <v>4</v>
      </c>
      <c r="AJ11" s="252">
        <f t="shared" si="9"/>
        <v>5</v>
      </c>
      <c r="AK11" s="252">
        <f t="shared" si="9"/>
        <v>3</v>
      </c>
      <c r="AL11" s="252">
        <f t="shared" si="9"/>
        <v>4</v>
      </c>
      <c r="AM11" s="252" t="str">
        <f t="shared" si="9"/>
        <v>з</v>
      </c>
      <c r="AN11" s="252" t="str">
        <f t="shared" si="9"/>
        <v/>
      </c>
      <c r="AO11" s="252" t="str">
        <f t="shared" si="9"/>
        <v/>
      </c>
      <c r="AP11" s="252" t="str">
        <f t="shared" si="9"/>
        <v/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9.5" customHeight="1" x14ac:dyDescent="0.2">
      <c r="A12" s="267">
        <v>7</v>
      </c>
      <c r="B12" s="230" t="s">
        <v>28</v>
      </c>
      <c r="C12" s="379" t="s">
        <v>34</v>
      </c>
      <c r="D12" s="453" t="s">
        <v>696</v>
      </c>
      <c r="E12" s="223">
        <v>2735</v>
      </c>
      <c r="F12" s="91" t="s">
        <v>1141</v>
      </c>
      <c r="G12" s="91">
        <v>5</v>
      </c>
      <c r="H12" s="91">
        <v>3</v>
      </c>
      <c r="I12" s="91">
        <v>4</v>
      </c>
      <c r="J12" s="91">
        <v>3</v>
      </c>
      <c r="K12" s="91">
        <v>4</v>
      </c>
      <c r="L12" s="91" t="s">
        <v>1141</v>
      </c>
      <c r="M12" s="91"/>
      <c r="N12" s="91"/>
      <c r="O12" s="91"/>
      <c r="P12" s="91"/>
      <c r="Q12" s="91"/>
      <c r="R12" s="91"/>
      <c r="S12" s="91"/>
      <c r="T12" s="91"/>
      <c r="U12" s="23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2</v>
      </c>
      <c r="AA12" s="248">
        <f t="shared" si="5"/>
        <v>2</v>
      </c>
      <c r="AB12" s="248">
        <f t="shared" si="6"/>
        <v>1</v>
      </c>
      <c r="AC12" s="248">
        <f t="shared" si="7"/>
        <v>5</v>
      </c>
      <c r="AD12" s="249">
        <f t="shared" si="11"/>
        <v>3.8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5</v>
      </c>
      <c r="AI12" s="252">
        <f t="shared" si="9"/>
        <v>3</v>
      </c>
      <c r="AJ12" s="252">
        <f t="shared" si="9"/>
        <v>4</v>
      </c>
      <c r="AK12" s="252">
        <f t="shared" si="9"/>
        <v>3</v>
      </c>
      <c r="AL12" s="252">
        <f t="shared" si="9"/>
        <v>4</v>
      </c>
      <c r="AM12" s="252" t="str">
        <f t="shared" si="9"/>
        <v>з</v>
      </c>
      <c r="AN12" s="252" t="str">
        <f t="shared" si="9"/>
        <v/>
      </c>
      <c r="AO12" s="252" t="str">
        <f t="shared" si="9"/>
        <v/>
      </c>
      <c r="AP12" s="252" t="str">
        <f t="shared" si="9"/>
        <v/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2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9.5" customHeight="1" x14ac:dyDescent="0.2">
      <c r="A13" s="267">
        <v>8</v>
      </c>
      <c r="B13" s="230" t="s">
        <v>28</v>
      </c>
      <c r="C13" s="379" t="s">
        <v>34</v>
      </c>
      <c r="D13" s="453" t="s">
        <v>697</v>
      </c>
      <c r="E13" s="223">
        <v>2735</v>
      </c>
      <c r="F13" s="91" t="s">
        <v>1141</v>
      </c>
      <c r="G13" s="91">
        <v>4</v>
      </c>
      <c r="H13" s="91">
        <v>3</v>
      </c>
      <c r="I13" s="91">
        <v>4</v>
      </c>
      <c r="J13" s="91">
        <v>3</v>
      </c>
      <c r="K13" s="91">
        <v>4</v>
      </c>
      <c r="L13" s="91" t="s">
        <v>1141</v>
      </c>
      <c r="M13" s="91"/>
      <c r="N13" s="91"/>
      <c r="O13" s="91"/>
      <c r="P13" s="91"/>
      <c r="Q13" s="91"/>
      <c r="R13" s="91"/>
      <c r="S13" s="91"/>
      <c r="T13" s="91"/>
      <c r="U13" s="23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2</v>
      </c>
      <c r="AA13" s="248">
        <f t="shared" si="5"/>
        <v>3</v>
      </c>
      <c r="AB13" s="248">
        <f t="shared" si="6"/>
        <v>0</v>
      </c>
      <c r="AC13" s="248">
        <f t="shared" si="7"/>
        <v>5</v>
      </c>
      <c r="AD13" s="249">
        <f t="shared" si="11"/>
        <v>3.6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4</v>
      </c>
      <c r="AI13" s="252">
        <f t="shared" si="9"/>
        <v>3</v>
      </c>
      <c r="AJ13" s="252">
        <f t="shared" si="9"/>
        <v>4</v>
      </c>
      <c r="AK13" s="252">
        <f t="shared" si="9"/>
        <v>3</v>
      </c>
      <c r="AL13" s="252">
        <f t="shared" si="9"/>
        <v>4</v>
      </c>
      <c r="AM13" s="252" t="str">
        <f t="shared" si="9"/>
        <v>з</v>
      </c>
      <c r="AN13" s="252" t="str">
        <f t="shared" si="9"/>
        <v/>
      </c>
      <c r="AO13" s="252" t="str">
        <f t="shared" si="9"/>
        <v/>
      </c>
      <c r="AP13" s="252" t="str">
        <f t="shared" si="9"/>
        <v/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2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9.5" customHeight="1" x14ac:dyDescent="0.2">
      <c r="A14" s="267">
        <v>9</v>
      </c>
      <c r="B14" s="230"/>
      <c r="C14" s="379" t="s">
        <v>34</v>
      </c>
      <c r="D14" s="453" t="s">
        <v>698</v>
      </c>
      <c r="E14" s="223">
        <v>2735</v>
      </c>
      <c r="F14" s="91" t="s">
        <v>1141</v>
      </c>
      <c r="G14" s="91">
        <v>5</v>
      </c>
      <c r="H14" s="91">
        <v>4</v>
      </c>
      <c r="I14" s="91">
        <v>5</v>
      </c>
      <c r="J14" s="91">
        <v>3</v>
      </c>
      <c r="K14" s="91">
        <v>4</v>
      </c>
      <c r="L14" s="91" t="s">
        <v>1141</v>
      </c>
      <c r="M14" s="91"/>
      <c r="N14" s="91"/>
      <c r="O14" s="91"/>
      <c r="P14" s="91"/>
      <c r="Q14" s="91"/>
      <c r="R14" s="94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1</v>
      </c>
      <c r="AA14" s="92">
        <f t="shared" si="5"/>
        <v>2</v>
      </c>
      <c r="AB14" s="92">
        <f t="shared" si="6"/>
        <v>2</v>
      </c>
      <c r="AC14" s="92">
        <f t="shared" si="7"/>
        <v>5</v>
      </c>
      <c r="AD14" s="210">
        <f t="shared" si="11"/>
        <v>4.2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5</v>
      </c>
      <c r="AI14" s="252">
        <f t="shared" si="9"/>
        <v>4</v>
      </c>
      <c r="AJ14" s="252">
        <f t="shared" si="9"/>
        <v>5</v>
      </c>
      <c r="AK14" s="252">
        <f t="shared" si="9"/>
        <v>3</v>
      </c>
      <c r="AL14" s="252">
        <f t="shared" si="9"/>
        <v>4</v>
      </c>
      <c r="AM14" s="252" t="str">
        <f t="shared" si="9"/>
        <v>з</v>
      </c>
      <c r="AN14" s="252" t="str">
        <f t="shared" si="9"/>
        <v/>
      </c>
      <c r="AO14" s="252" t="str">
        <f t="shared" si="9"/>
        <v/>
      </c>
      <c r="AP14" s="252" t="str">
        <f t="shared" si="9"/>
        <v/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67">
        <v>10</v>
      </c>
      <c r="B15" s="230"/>
      <c r="C15" s="379" t="s">
        <v>34</v>
      </c>
      <c r="D15" s="453" t="s">
        <v>699</v>
      </c>
      <c r="E15" s="223">
        <v>2735</v>
      </c>
      <c r="F15" s="91" t="s">
        <v>1141</v>
      </c>
      <c r="G15" s="91">
        <v>5</v>
      </c>
      <c r="H15" s="91">
        <v>4</v>
      </c>
      <c r="I15" s="91">
        <v>5</v>
      </c>
      <c r="J15" s="91">
        <v>3</v>
      </c>
      <c r="K15" s="91">
        <v>5</v>
      </c>
      <c r="L15" s="91" t="s">
        <v>1141</v>
      </c>
      <c r="M15" s="91"/>
      <c r="N15" s="91"/>
      <c r="O15" s="91"/>
      <c r="P15" s="91"/>
      <c r="Q15" s="91"/>
      <c r="R15" s="94"/>
      <c r="S15" s="91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1</v>
      </c>
      <c r="AB15" s="92">
        <f t="shared" si="6"/>
        <v>3</v>
      </c>
      <c r="AC15" s="92">
        <f t="shared" si="7"/>
        <v>5</v>
      </c>
      <c r="AD15" s="210">
        <f t="shared" si="11"/>
        <v>4.4000000000000004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5</v>
      </c>
      <c r="AI15" s="252">
        <f t="shared" si="9"/>
        <v>4</v>
      </c>
      <c r="AJ15" s="252">
        <f t="shared" si="9"/>
        <v>5</v>
      </c>
      <c r="AK15" s="252">
        <f t="shared" si="9"/>
        <v>3</v>
      </c>
      <c r="AL15" s="252">
        <f t="shared" si="9"/>
        <v>5</v>
      </c>
      <c r="AM15" s="252" t="str">
        <f t="shared" si="9"/>
        <v>з</v>
      </c>
      <c r="AN15" s="252" t="str">
        <f t="shared" si="9"/>
        <v/>
      </c>
      <c r="AO15" s="252" t="str">
        <f t="shared" si="9"/>
        <v/>
      </c>
      <c r="AP15" s="252" t="str">
        <f t="shared" si="9"/>
        <v/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67">
        <v>11</v>
      </c>
      <c r="B16" s="230"/>
      <c r="C16" s="379" t="s">
        <v>34</v>
      </c>
      <c r="D16" s="453" t="s">
        <v>547</v>
      </c>
      <c r="E16" s="223">
        <v>2735</v>
      </c>
      <c r="F16" s="91" t="s">
        <v>1141</v>
      </c>
      <c r="G16" s="91">
        <v>3</v>
      </c>
      <c r="H16" s="91">
        <v>3</v>
      </c>
      <c r="I16" s="91">
        <v>4</v>
      </c>
      <c r="J16" s="91">
        <v>5</v>
      </c>
      <c r="K16" s="91">
        <v>4</v>
      </c>
      <c r="L16" s="91" t="s">
        <v>1141</v>
      </c>
      <c r="M16" s="91"/>
      <c r="N16" s="91"/>
      <c r="O16" s="91"/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2</v>
      </c>
      <c r="AB16" s="92">
        <f t="shared" si="6"/>
        <v>1</v>
      </c>
      <c r="AC16" s="92">
        <f t="shared" si="7"/>
        <v>5</v>
      </c>
      <c r="AD16" s="210">
        <f t="shared" si="11"/>
        <v>3.8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3</v>
      </c>
      <c r="AI16" s="252">
        <f t="shared" si="9"/>
        <v>3</v>
      </c>
      <c r="AJ16" s="252">
        <f t="shared" si="9"/>
        <v>4</v>
      </c>
      <c r="AK16" s="252">
        <f t="shared" si="9"/>
        <v>5</v>
      </c>
      <c r="AL16" s="252">
        <f t="shared" si="9"/>
        <v>4</v>
      </c>
      <c r="AM16" s="252" t="str">
        <f t="shared" si="9"/>
        <v>з</v>
      </c>
      <c r="AN16" s="252" t="str">
        <f t="shared" si="9"/>
        <v/>
      </c>
      <c r="AO16" s="252" t="str">
        <f t="shared" si="9"/>
        <v/>
      </c>
      <c r="AP16" s="252" t="str">
        <f t="shared" si="9"/>
        <v/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67">
        <v>12</v>
      </c>
      <c r="B17" s="374"/>
      <c r="C17" s="379" t="s">
        <v>34</v>
      </c>
      <c r="D17" s="453" t="s">
        <v>700</v>
      </c>
      <c r="E17" s="223">
        <v>2735</v>
      </c>
      <c r="F17" s="91" t="s">
        <v>1141</v>
      </c>
      <c r="G17" s="91">
        <v>4</v>
      </c>
      <c r="H17" s="91">
        <v>4</v>
      </c>
      <c r="I17" s="91">
        <v>5</v>
      </c>
      <c r="J17" s="91">
        <v>3</v>
      </c>
      <c r="K17" s="91">
        <v>5</v>
      </c>
      <c r="L17" s="91" t="s">
        <v>1141</v>
      </c>
      <c r="M17" s="91"/>
      <c r="N17" s="91"/>
      <c r="O17" s="91"/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2</v>
      </c>
      <c r="AB17" s="92">
        <f t="shared" si="6"/>
        <v>2</v>
      </c>
      <c r="AC17" s="92">
        <f t="shared" si="7"/>
        <v>5</v>
      </c>
      <c r="AD17" s="210">
        <f t="shared" si="11"/>
        <v>4.2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4</v>
      </c>
      <c r="AI17" s="252">
        <f t="shared" si="9"/>
        <v>4</v>
      </c>
      <c r="AJ17" s="252">
        <f t="shared" si="9"/>
        <v>5</v>
      </c>
      <c r="AK17" s="252">
        <f t="shared" si="9"/>
        <v>3</v>
      </c>
      <c r="AL17" s="252">
        <f t="shared" si="9"/>
        <v>5</v>
      </c>
      <c r="AM17" s="252" t="str">
        <f t="shared" si="9"/>
        <v>з</v>
      </c>
      <c r="AN17" s="252" t="str">
        <f t="shared" si="9"/>
        <v/>
      </c>
      <c r="AO17" s="252" t="str">
        <f t="shared" si="9"/>
        <v/>
      </c>
      <c r="AP17" s="252" t="str">
        <f t="shared" si="9"/>
        <v/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67">
        <v>13</v>
      </c>
      <c r="B18" s="375"/>
      <c r="C18" s="379" t="s">
        <v>34</v>
      </c>
      <c r="D18" s="453" t="s">
        <v>701</v>
      </c>
      <c r="E18" s="223">
        <v>2735</v>
      </c>
      <c r="F18" s="91" t="s">
        <v>1141</v>
      </c>
      <c r="G18" s="91">
        <v>5</v>
      </c>
      <c r="H18" s="91">
        <v>4</v>
      </c>
      <c r="I18" s="91">
        <v>5</v>
      </c>
      <c r="J18" s="91">
        <v>3</v>
      </c>
      <c r="K18" s="91">
        <v>5</v>
      </c>
      <c r="L18" s="91" t="s">
        <v>1141</v>
      </c>
      <c r="M18" s="91"/>
      <c r="N18" s="91"/>
      <c r="O18" s="91"/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1</v>
      </c>
      <c r="AA18" s="92">
        <f t="shared" si="5"/>
        <v>1</v>
      </c>
      <c r="AB18" s="92">
        <f t="shared" si="6"/>
        <v>3</v>
      </c>
      <c r="AC18" s="92">
        <f t="shared" si="7"/>
        <v>5</v>
      </c>
      <c r="AD18" s="210">
        <f t="shared" si="11"/>
        <v>4.4000000000000004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5</v>
      </c>
      <c r="AI18" s="252">
        <f t="shared" si="9"/>
        <v>4</v>
      </c>
      <c r="AJ18" s="252">
        <f t="shared" si="9"/>
        <v>5</v>
      </c>
      <c r="AK18" s="252">
        <f t="shared" si="9"/>
        <v>3</v>
      </c>
      <c r="AL18" s="252">
        <f t="shared" si="9"/>
        <v>5</v>
      </c>
      <c r="AM18" s="252" t="str">
        <f t="shared" si="9"/>
        <v>з</v>
      </c>
      <c r="AN18" s="252" t="str">
        <f t="shared" si="9"/>
        <v/>
      </c>
      <c r="AO18" s="252" t="str">
        <f t="shared" si="9"/>
        <v/>
      </c>
      <c r="AP18" s="252" t="str">
        <f t="shared" si="9"/>
        <v/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67">
        <v>14</v>
      </c>
      <c r="B19" s="375"/>
      <c r="C19" s="379" t="s">
        <v>34</v>
      </c>
      <c r="D19" s="453" t="s">
        <v>703</v>
      </c>
      <c r="E19" s="223">
        <v>2735</v>
      </c>
      <c r="F19" s="91" t="s">
        <v>1141</v>
      </c>
      <c r="G19" s="91">
        <v>5</v>
      </c>
      <c r="H19" s="91" t="s">
        <v>1321</v>
      </c>
      <c r="I19" s="91">
        <v>5</v>
      </c>
      <c r="J19" s="91">
        <v>5</v>
      </c>
      <c r="K19" s="91">
        <v>4</v>
      </c>
      <c r="L19" s="91" t="s">
        <v>1141</v>
      </c>
      <c r="M19" s="91"/>
      <c r="N19" s="91"/>
      <c r="O19" s="91"/>
      <c r="P19" s="91"/>
      <c r="Q19" s="91"/>
      <c r="R19" s="91"/>
      <c r="S19" s="91"/>
      <c r="T19" s="91"/>
      <c r="U19" s="23"/>
      <c r="V19" s="18">
        <f t="shared" si="0"/>
        <v>2</v>
      </c>
      <c r="W19" s="92">
        <f t="shared" si="1"/>
        <v>0</v>
      </c>
      <c r="X19" s="92">
        <f t="shared" si="12"/>
        <v>0</v>
      </c>
      <c r="Y19" s="92">
        <f t="shared" si="3"/>
        <v>1</v>
      </c>
      <c r="Z19" s="92">
        <f t="shared" si="4"/>
        <v>0</v>
      </c>
      <c r="AA19" s="92">
        <f t="shared" si="5"/>
        <v>1</v>
      </c>
      <c r="AB19" s="92">
        <f t="shared" si="6"/>
        <v>3</v>
      </c>
      <c r="AC19" s="92">
        <f t="shared" si="7"/>
        <v>5</v>
      </c>
      <c r="AD19" s="210">
        <f t="shared" si="11"/>
        <v>4.2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5</v>
      </c>
      <c r="AI19" s="252">
        <f t="shared" si="9"/>
        <v>2</v>
      </c>
      <c r="AJ19" s="252">
        <f t="shared" si="9"/>
        <v>5</v>
      </c>
      <c r="AK19" s="252">
        <f t="shared" si="9"/>
        <v>5</v>
      </c>
      <c r="AL19" s="252">
        <f t="shared" si="9"/>
        <v>4</v>
      </c>
      <c r="AM19" s="252" t="str">
        <f t="shared" si="9"/>
        <v>з</v>
      </c>
      <c r="AN19" s="252" t="str">
        <f t="shared" si="9"/>
        <v/>
      </c>
      <c r="AO19" s="252" t="str">
        <f t="shared" si="9"/>
        <v/>
      </c>
      <c r="AP19" s="252" t="str">
        <f t="shared" si="9"/>
        <v/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67">
        <v>15</v>
      </c>
      <c r="B20" s="375"/>
      <c r="C20" s="379" t="s">
        <v>34</v>
      </c>
      <c r="D20" s="453" t="s">
        <v>704</v>
      </c>
      <c r="E20" s="223">
        <v>2735</v>
      </c>
      <c r="F20" s="91" t="s">
        <v>1141</v>
      </c>
      <c r="G20" s="91">
        <v>5</v>
      </c>
      <c r="H20" s="91">
        <v>4</v>
      </c>
      <c r="I20" s="91">
        <v>4</v>
      </c>
      <c r="J20" s="91">
        <v>3</v>
      </c>
      <c r="K20" s="91">
        <v>5</v>
      </c>
      <c r="L20" s="91" t="s">
        <v>1141</v>
      </c>
      <c r="M20" s="91"/>
      <c r="N20" s="91"/>
      <c r="O20" s="91"/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1</v>
      </c>
      <c r="AA20" s="92">
        <f t="shared" si="5"/>
        <v>2</v>
      </c>
      <c r="AB20" s="92">
        <f t="shared" si="6"/>
        <v>2</v>
      </c>
      <c r="AC20" s="92">
        <f t="shared" si="7"/>
        <v>5</v>
      </c>
      <c r="AD20" s="210">
        <f t="shared" si="11"/>
        <v>4.2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5</v>
      </c>
      <c r="AI20" s="252">
        <f t="shared" si="9"/>
        <v>4</v>
      </c>
      <c r="AJ20" s="252">
        <f t="shared" si="9"/>
        <v>4</v>
      </c>
      <c r="AK20" s="252">
        <f t="shared" si="9"/>
        <v>3</v>
      </c>
      <c r="AL20" s="252">
        <f t="shared" si="9"/>
        <v>5</v>
      </c>
      <c r="AM20" s="252" t="str">
        <f t="shared" si="9"/>
        <v>з</v>
      </c>
      <c r="AN20" s="252" t="str">
        <f t="shared" si="9"/>
        <v/>
      </c>
      <c r="AO20" s="252" t="str">
        <f t="shared" si="9"/>
        <v/>
      </c>
      <c r="AP20" s="252" t="str">
        <f t="shared" si="9"/>
        <v/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67">
        <v>16</v>
      </c>
      <c r="B21" s="375"/>
      <c r="C21" s="379" t="s">
        <v>34</v>
      </c>
      <c r="D21" s="453" t="s">
        <v>705</v>
      </c>
      <c r="E21" s="223">
        <v>2735</v>
      </c>
      <c r="F21" s="91" t="s">
        <v>1141</v>
      </c>
      <c r="G21" s="91">
        <v>5</v>
      </c>
      <c r="H21" s="91">
        <v>3</v>
      </c>
      <c r="I21" s="91">
        <v>4</v>
      </c>
      <c r="J21" s="91">
        <v>3</v>
      </c>
      <c r="K21" s="91">
        <v>3</v>
      </c>
      <c r="L21" s="91" t="s">
        <v>1141</v>
      </c>
      <c r="M21" s="91"/>
      <c r="N21" s="91"/>
      <c r="O21" s="91"/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3</v>
      </c>
      <c r="AA21" s="92">
        <f t="shared" si="5"/>
        <v>1</v>
      </c>
      <c r="AB21" s="92">
        <f t="shared" si="6"/>
        <v>1</v>
      </c>
      <c r="AC21" s="92">
        <f t="shared" si="7"/>
        <v>5</v>
      </c>
      <c r="AD21" s="210">
        <f t="shared" si="11"/>
        <v>3.6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5</v>
      </c>
      <c r="AI21" s="252">
        <f t="shared" si="9"/>
        <v>3</v>
      </c>
      <c r="AJ21" s="252">
        <f t="shared" si="9"/>
        <v>4</v>
      </c>
      <c r="AK21" s="252">
        <f t="shared" si="9"/>
        <v>3</v>
      </c>
      <c r="AL21" s="252">
        <f t="shared" si="9"/>
        <v>3</v>
      </c>
      <c r="AM21" s="252" t="str">
        <f t="shared" si="9"/>
        <v>з</v>
      </c>
      <c r="AN21" s="252" t="str">
        <f t="shared" si="9"/>
        <v/>
      </c>
      <c r="AO21" s="252" t="str">
        <f t="shared" si="9"/>
        <v/>
      </c>
      <c r="AP21" s="252" t="str">
        <f t="shared" si="9"/>
        <v/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67">
        <v>17</v>
      </c>
      <c r="B22" s="375"/>
      <c r="C22" s="379" t="s">
        <v>34</v>
      </c>
      <c r="D22" s="453" t="s">
        <v>706</v>
      </c>
      <c r="E22" s="223">
        <v>2735</v>
      </c>
      <c r="F22" s="91" t="s">
        <v>1141</v>
      </c>
      <c r="G22" s="91">
        <v>5</v>
      </c>
      <c r="H22" s="91">
        <v>3</v>
      </c>
      <c r="I22" s="91">
        <v>4</v>
      </c>
      <c r="J22" s="91">
        <v>3</v>
      </c>
      <c r="K22" s="91">
        <v>5</v>
      </c>
      <c r="L22" s="91" t="s">
        <v>1141</v>
      </c>
      <c r="M22" s="91"/>
      <c r="N22" s="91"/>
      <c r="O22" s="91"/>
      <c r="P22" s="91"/>
      <c r="Q22" s="91"/>
      <c r="R22" s="94"/>
      <c r="S22" s="91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2</v>
      </c>
      <c r="AA22" s="92">
        <f t="shared" si="5"/>
        <v>1</v>
      </c>
      <c r="AB22" s="92">
        <f t="shared" si="6"/>
        <v>2</v>
      </c>
      <c r="AC22" s="92">
        <f t="shared" si="7"/>
        <v>5</v>
      </c>
      <c r="AD22" s="210">
        <f t="shared" si="11"/>
        <v>4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5</v>
      </c>
      <c r="AI22" s="252">
        <f t="shared" si="13"/>
        <v>3</v>
      </c>
      <c r="AJ22" s="252">
        <f t="shared" si="13"/>
        <v>4</v>
      </c>
      <c r="AK22" s="252">
        <f t="shared" si="13"/>
        <v>3</v>
      </c>
      <c r="AL22" s="252">
        <f t="shared" si="13"/>
        <v>5</v>
      </c>
      <c r="AM22" s="252" t="str">
        <f t="shared" si="13"/>
        <v>з</v>
      </c>
      <c r="AN22" s="252" t="str">
        <f t="shared" si="13"/>
        <v/>
      </c>
      <c r="AO22" s="252" t="str">
        <f t="shared" si="13"/>
        <v/>
      </c>
      <c r="AP22" s="252" t="str">
        <f t="shared" si="13"/>
        <v/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67">
        <v>18</v>
      </c>
      <c r="B23" s="375"/>
      <c r="C23" s="379" t="s">
        <v>34</v>
      </c>
      <c r="D23" s="453" t="s">
        <v>707</v>
      </c>
      <c r="E23" s="223">
        <v>2735</v>
      </c>
      <c r="F23" s="91" t="s">
        <v>1141</v>
      </c>
      <c r="G23" s="91">
        <v>4</v>
      </c>
      <c r="H23" s="91" t="s">
        <v>1323</v>
      </c>
      <c r="I23" s="91">
        <v>3</v>
      </c>
      <c r="J23" s="91">
        <v>5</v>
      </c>
      <c r="K23" s="91">
        <v>4</v>
      </c>
      <c r="L23" s="91" t="s">
        <v>1141</v>
      </c>
      <c r="M23" s="91"/>
      <c r="N23" s="91"/>
      <c r="O23" s="91"/>
      <c r="P23" s="91"/>
      <c r="Q23" s="91"/>
      <c r="R23" s="94"/>
      <c r="S23" s="91"/>
      <c r="T23" s="91"/>
      <c r="U23" s="23"/>
      <c r="V23" s="18">
        <f t="shared" si="0"/>
        <v>2</v>
      </c>
      <c r="W23" s="92">
        <f t="shared" si="1"/>
        <v>0</v>
      </c>
      <c r="X23" s="92">
        <f t="shared" si="12"/>
        <v>0</v>
      </c>
      <c r="Y23" s="92">
        <f t="shared" si="3"/>
        <v>1</v>
      </c>
      <c r="Z23" s="92">
        <f t="shared" si="4"/>
        <v>1</v>
      </c>
      <c r="AA23" s="92">
        <f t="shared" si="5"/>
        <v>2</v>
      </c>
      <c r="AB23" s="92">
        <f t="shared" si="6"/>
        <v>1</v>
      </c>
      <c r="AC23" s="92">
        <f t="shared" si="7"/>
        <v>5</v>
      </c>
      <c r="AD23" s="210">
        <f t="shared" si="11"/>
        <v>3.6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4</v>
      </c>
      <c r="AI23" s="252">
        <f t="shared" si="13"/>
        <v>2</v>
      </c>
      <c r="AJ23" s="252">
        <f t="shared" si="13"/>
        <v>3</v>
      </c>
      <c r="AK23" s="252">
        <f t="shared" si="13"/>
        <v>5</v>
      </c>
      <c r="AL23" s="252">
        <f t="shared" si="13"/>
        <v>4</v>
      </c>
      <c r="AM23" s="252" t="str">
        <f t="shared" si="13"/>
        <v>з</v>
      </c>
      <c r="AN23" s="252" t="str">
        <f t="shared" si="13"/>
        <v/>
      </c>
      <c r="AO23" s="252" t="str">
        <f t="shared" si="13"/>
        <v/>
      </c>
      <c r="AP23" s="252" t="str">
        <f t="shared" si="13"/>
        <v/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67">
        <v>19</v>
      </c>
      <c r="B24" s="375"/>
      <c r="C24" s="379" t="s">
        <v>34</v>
      </c>
      <c r="D24" s="453" t="s">
        <v>708</v>
      </c>
      <c r="E24" s="223">
        <v>2735</v>
      </c>
      <c r="F24" s="91" t="s">
        <v>1141</v>
      </c>
      <c r="G24" s="91">
        <v>5</v>
      </c>
      <c r="H24" s="91">
        <v>3</v>
      </c>
      <c r="I24" s="91">
        <v>5</v>
      </c>
      <c r="J24" s="91">
        <v>4</v>
      </c>
      <c r="K24" s="91">
        <v>5</v>
      </c>
      <c r="L24" s="91" t="s">
        <v>1141</v>
      </c>
      <c r="M24" s="91"/>
      <c r="N24" s="91"/>
      <c r="O24" s="91"/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1</v>
      </c>
      <c r="AA24" s="92">
        <f t="shared" si="5"/>
        <v>1</v>
      </c>
      <c r="AB24" s="92">
        <f t="shared" si="6"/>
        <v>3</v>
      </c>
      <c r="AC24" s="92">
        <f t="shared" si="7"/>
        <v>5</v>
      </c>
      <c r="AD24" s="210">
        <f t="shared" si="11"/>
        <v>4.4000000000000004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5</v>
      </c>
      <c r="AI24" s="252">
        <f t="shared" si="13"/>
        <v>3</v>
      </c>
      <c r="AJ24" s="252">
        <f t="shared" si="13"/>
        <v>5</v>
      </c>
      <c r="AK24" s="252">
        <f t="shared" si="13"/>
        <v>4</v>
      </c>
      <c r="AL24" s="252">
        <f t="shared" si="13"/>
        <v>5</v>
      </c>
      <c r="AM24" s="252" t="str">
        <f t="shared" si="13"/>
        <v>з</v>
      </c>
      <c r="AN24" s="252" t="str">
        <f t="shared" si="13"/>
        <v/>
      </c>
      <c r="AO24" s="252" t="str">
        <f t="shared" si="13"/>
        <v/>
      </c>
      <c r="AP24" s="252" t="str">
        <f t="shared" si="13"/>
        <v/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67">
        <v>20</v>
      </c>
      <c r="B25" s="375"/>
      <c r="C25" s="379" t="s">
        <v>34</v>
      </c>
      <c r="D25" s="453" t="s">
        <v>709</v>
      </c>
      <c r="E25" s="223">
        <v>2735</v>
      </c>
      <c r="F25" s="91" t="s">
        <v>1141</v>
      </c>
      <c r="G25" s="91">
        <v>5</v>
      </c>
      <c r="H25" s="91">
        <v>3</v>
      </c>
      <c r="I25" s="91">
        <v>4</v>
      </c>
      <c r="J25" s="91">
        <v>3</v>
      </c>
      <c r="K25" s="91">
        <v>3</v>
      </c>
      <c r="L25" s="91" t="s">
        <v>1141</v>
      </c>
      <c r="M25" s="91"/>
      <c r="N25" s="91"/>
      <c r="O25" s="91"/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3</v>
      </c>
      <c r="AA25" s="92">
        <f t="shared" si="5"/>
        <v>1</v>
      </c>
      <c r="AB25" s="92">
        <f t="shared" si="6"/>
        <v>1</v>
      </c>
      <c r="AC25" s="92">
        <f t="shared" si="7"/>
        <v>5</v>
      </c>
      <c r="AD25" s="210">
        <f t="shared" si="11"/>
        <v>3.6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5</v>
      </c>
      <c r="AI25" s="252">
        <f t="shared" si="13"/>
        <v>3</v>
      </c>
      <c r="AJ25" s="252">
        <f t="shared" si="13"/>
        <v>4</v>
      </c>
      <c r="AK25" s="252">
        <f t="shared" si="13"/>
        <v>3</v>
      </c>
      <c r="AL25" s="252">
        <f t="shared" si="13"/>
        <v>3</v>
      </c>
      <c r="AM25" s="252" t="str">
        <f t="shared" si="13"/>
        <v>з</v>
      </c>
      <c r="AN25" s="252" t="str">
        <f t="shared" si="13"/>
        <v/>
      </c>
      <c r="AO25" s="252" t="str">
        <f t="shared" si="13"/>
        <v/>
      </c>
      <c r="AP25" s="252" t="str">
        <f t="shared" si="13"/>
        <v/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67">
        <v>21</v>
      </c>
      <c r="B26" s="375"/>
      <c r="C26" s="379" t="s">
        <v>34</v>
      </c>
      <c r="D26" s="453" t="s">
        <v>710</v>
      </c>
      <c r="E26" s="223">
        <v>2735</v>
      </c>
      <c r="F26" s="91" t="s">
        <v>1141</v>
      </c>
      <c r="G26" s="91">
        <v>5</v>
      </c>
      <c r="H26" s="91">
        <v>4</v>
      </c>
      <c r="I26" s="91">
        <v>5</v>
      </c>
      <c r="J26" s="91">
        <v>3</v>
      </c>
      <c r="K26" s="91">
        <v>4</v>
      </c>
      <c r="L26" s="91" t="s">
        <v>1141</v>
      </c>
      <c r="M26" s="91"/>
      <c r="N26" s="91"/>
      <c r="O26" s="91"/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2</v>
      </c>
      <c r="AB26" s="92">
        <f t="shared" si="6"/>
        <v>2</v>
      </c>
      <c r="AC26" s="92">
        <f t="shared" si="7"/>
        <v>5</v>
      </c>
      <c r="AD26" s="210">
        <f t="shared" si="11"/>
        <v>4.2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5</v>
      </c>
      <c r="AI26" s="252">
        <f t="shared" si="13"/>
        <v>4</v>
      </c>
      <c r="AJ26" s="252">
        <f t="shared" si="13"/>
        <v>5</v>
      </c>
      <c r="AK26" s="252">
        <f t="shared" si="13"/>
        <v>3</v>
      </c>
      <c r="AL26" s="252">
        <f t="shared" si="13"/>
        <v>4</v>
      </c>
      <c r="AM26" s="252" t="str">
        <f t="shared" si="13"/>
        <v>з</v>
      </c>
      <c r="AN26" s="252" t="str">
        <f t="shared" si="13"/>
        <v/>
      </c>
      <c r="AO26" s="252" t="str">
        <f t="shared" si="13"/>
        <v/>
      </c>
      <c r="AP26" s="252" t="str">
        <f t="shared" si="13"/>
        <v/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67">
        <v>22</v>
      </c>
      <c r="B27" s="375"/>
      <c r="C27" s="379" t="s">
        <v>34</v>
      </c>
      <c r="D27" s="453" t="s">
        <v>711</v>
      </c>
      <c r="E27" s="223">
        <v>2735</v>
      </c>
      <c r="F27" s="91" t="s">
        <v>1141</v>
      </c>
      <c r="G27" s="91">
        <v>4</v>
      </c>
      <c r="H27" s="91">
        <v>4</v>
      </c>
      <c r="I27" s="91">
        <v>4</v>
      </c>
      <c r="J27" s="91">
        <v>5</v>
      </c>
      <c r="K27" s="91">
        <v>4</v>
      </c>
      <c r="L27" s="91" t="s">
        <v>1141</v>
      </c>
      <c r="M27" s="91"/>
      <c r="N27" s="91"/>
      <c r="O27" s="91"/>
      <c r="P27" s="91"/>
      <c r="Q27" s="91"/>
      <c r="R27" s="94"/>
      <c r="S27" s="91"/>
      <c r="T27" s="91"/>
      <c r="U27" s="23"/>
      <c r="V27" s="18">
        <f t="shared" si="0"/>
        <v>4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0</v>
      </c>
      <c r="AA27" s="92">
        <f t="shared" si="5"/>
        <v>4</v>
      </c>
      <c r="AB27" s="92">
        <f t="shared" si="6"/>
        <v>1</v>
      </c>
      <c r="AC27" s="92">
        <f t="shared" si="7"/>
        <v>5</v>
      </c>
      <c r="AD27" s="210">
        <f t="shared" si="11"/>
        <v>4.2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4</v>
      </c>
      <c r="AI27" s="252">
        <f t="shared" si="13"/>
        <v>4</v>
      </c>
      <c r="AJ27" s="252">
        <f t="shared" si="13"/>
        <v>4</v>
      </c>
      <c r="AK27" s="252">
        <f t="shared" si="13"/>
        <v>5</v>
      </c>
      <c r="AL27" s="252">
        <f t="shared" si="13"/>
        <v>4</v>
      </c>
      <c r="AM27" s="252" t="str">
        <f t="shared" si="13"/>
        <v>з</v>
      </c>
      <c r="AN27" s="252" t="str">
        <f t="shared" si="13"/>
        <v/>
      </c>
      <c r="AO27" s="252" t="str">
        <f t="shared" si="13"/>
        <v/>
      </c>
      <c r="AP27" s="252" t="str">
        <f t="shared" si="13"/>
        <v/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67">
        <v>23</v>
      </c>
      <c r="B28" s="375"/>
      <c r="C28" s="379" t="s">
        <v>34</v>
      </c>
      <c r="D28" s="453" t="s">
        <v>712</v>
      </c>
      <c r="E28" s="223">
        <v>2735</v>
      </c>
      <c r="F28" s="91" t="s">
        <v>1141</v>
      </c>
      <c r="G28" s="91" t="s">
        <v>1338</v>
      </c>
      <c r="H28" s="91">
        <v>3</v>
      </c>
      <c r="I28" s="91">
        <v>4</v>
      </c>
      <c r="J28" s="91">
        <v>3</v>
      </c>
      <c r="K28" s="91">
        <v>4</v>
      </c>
      <c r="L28" s="91" t="s">
        <v>1141</v>
      </c>
      <c r="M28" s="91"/>
      <c r="N28" s="91"/>
      <c r="O28" s="91"/>
      <c r="P28" s="91"/>
      <c r="Q28" s="91"/>
      <c r="R28" s="94"/>
      <c r="S28" s="91"/>
      <c r="T28" s="91"/>
      <c r="U28" s="23"/>
      <c r="V28" s="18">
        <f t="shared" si="0"/>
        <v>2</v>
      </c>
      <c r="W28" s="92">
        <f t="shared" si="1"/>
        <v>0</v>
      </c>
      <c r="X28" s="92">
        <f t="shared" si="12"/>
        <v>0</v>
      </c>
      <c r="Y28" s="92">
        <f t="shared" si="3"/>
        <v>1</v>
      </c>
      <c r="Z28" s="92">
        <f t="shared" si="4"/>
        <v>2</v>
      </c>
      <c r="AA28" s="92">
        <f t="shared" si="5"/>
        <v>2</v>
      </c>
      <c r="AB28" s="92">
        <f t="shared" si="6"/>
        <v>0</v>
      </c>
      <c r="AC28" s="92">
        <f t="shared" si="7"/>
        <v>5</v>
      </c>
      <c r="AD28" s="210">
        <f t="shared" si="11"/>
        <v>3.2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2</v>
      </c>
      <c r="AI28" s="252">
        <f t="shared" si="13"/>
        <v>3</v>
      </c>
      <c r="AJ28" s="252">
        <f t="shared" si="13"/>
        <v>4</v>
      </c>
      <c r="AK28" s="252">
        <f t="shared" si="13"/>
        <v>3</v>
      </c>
      <c r="AL28" s="252">
        <f t="shared" si="13"/>
        <v>4</v>
      </c>
      <c r="AM28" s="252" t="str">
        <f t="shared" si="13"/>
        <v>з</v>
      </c>
      <c r="AN28" s="252" t="str">
        <f t="shared" si="13"/>
        <v/>
      </c>
      <c r="AO28" s="252" t="str">
        <f t="shared" si="13"/>
        <v/>
      </c>
      <c r="AP28" s="252" t="str">
        <f t="shared" si="13"/>
        <v/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67">
        <v>24</v>
      </c>
      <c r="B29" s="233"/>
      <c r="C29" s="379" t="s">
        <v>34</v>
      </c>
      <c r="D29" s="453" t="s">
        <v>713</v>
      </c>
      <c r="E29" s="223">
        <v>2735</v>
      </c>
      <c r="F29" s="91" t="s">
        <v>1141</v>
      </c>
      <c r="G29" s="91">
        <v>5</v>
      </c>
      <c r="H29" s="91" t="s">
        <v>1321</v>
      </c>
      <c r="I29" s="91">
        <v>4</v>
      </c>
      <c r="J29" s="91">
        <v>3</v>
      </c>
      <c r="K29" s="91">
        <v>3</v>
      </c>
      <c r="L29" s="91" t="s">
        <v>1141</v>
      </c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2</v>
      </c>
      <c r="W29" s="92">
        <f t="shared" si="1"/>
        <v>0</v>
      </c>
      <c r="X29" s="92">
        <f t="shared" si="12"/>
        <v>0</v>
      </c>
      <c r="Y29" s="92">
        <f t="shared" si="3"/>
        <v>1</v>
      </c>
      <c r="Z29" s="92">
        <f t="shared" si="4"/>
        <v>2</v>
      </c>
      <c r="AA29" s="92">
        <f t="shared" si="5"/>
        <v>1</v>
      </c>
      <c r="AB29" s="92">
        <f t="shared" si="6"/>
        <v>1</v>
      </c>
      <c r="AC29" s="92">
        <f t="shared" si="7"/>
        <v>5</v>
      </c>
      <c r="AD29" s="210">
        <f t="shared" si="11"/>
        <v>3.4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5</v>
      </c>
      <c r="AI29" s="252">
        <f t="shared" si="13"/>
        <v>2</v>
      </c>
      <c r="AJ29" s="252">
        <f t="shared" si="13"/>
        <v>4</v>
      </c>
      <c r="AK29" s="252">
        <f t="shared" si="13"/>
        <v>3</v>
      </c>
      <c r="AL29" s="252">
        <f t="shared" si="13"/>
        <v>3</v>
      </c>
      <c r="AM29" s="252" t="str">
        <f t="shared" si="13"/>
        <v>з</v>
      </c>
      <c r="AN29" s="252" t="str">
        <f t="shared" si="13"/>
        <v/>
      </c>
      <c r="AO29" s="252" t="str">
        <f t="shared" si="13"/>
        <v/>
      </c>
      <c r="AP29" s="252" t="str">
        <f t="shared" si="13"/>
        <v/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67">
        <v>25</v>
      </c>
      <c r="B30" s="233"/>
      <c r="C30" s="379" t="s">
        <v>34</v>
      </c>
      <c r="D30" s="453" t="s">
        <v>714</v>
      </c>
      <c r="E30" s="223">
        <v>2735</v>
      </c>
      <c r="F30" s="91" t="s">
        <v>1141</v>
      </c>
      <c r="G30" s="91">
        <v>5</v>
      </c>
      <c r="H30" s="91">
        <v>3</v>
      </c>
      <c r="I30" s="91">
        <v>4</v>
      </c>
      <c r="J30" s="91">
        <v>3</v>
      </c>
      <c r="K30" s="91">
        <v>5</v>
      </c>
      <c r="L30" s="91" t="s">
        <v>1141</v>
      </c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2</v>
      </c>
      <c r="AA30" s="92">
        <f t="shared" si="5"/>
        <v>1</v>
      </c>
      <c r="AB30" s="92">
        <f t="shared" si="6"/>
        <v>2</v>
      </c>
      <c r="AC30" s="92">
        <f t="shared" si="7"/>
        <v>5</v>
      </c>
      <c r="AD30" s="210">
        <f t="shared" si="11"/>
        <v>4</v>
      </c>
      <c r="AE30" s="16">
        <f t="shared" si="8"/>
        <v>0</v>
      </c>
      <c r="AF30" s="9"/>
      <c r="AG30" s="252" t="str">
        <f t="shared" si="13"/>
        <v>з</v>
      </c>
      <c r="AH30" s="252">
        <f t="shared" si="13"/>
        <v>5</v>
      </c>
      <c r="AI30" s="252">
        <f t="shared" si="13"/>
        <v>3</v>
      </c>
      <c r="AJ30" s="252">
        <f t="shared" si="13"/>
        <v>4</v>
      </c>
      <c r="AK30" s="252">
        <f t="shared" si="13"/>
        <v>3</v>
      </c>
      <c r="AL30" s="252">
        <f t="shared" si="13"/>
        <v>5</v>
      </c>
      <c r="AM30" s="252" t="str">
        <f t="shared" si="13"/>
        <v>з</v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267">
        <v>26</v>
      </c>
      <c r="B31" s="233"/>
      <c r="C31" s="379" t="s">
        <v>34</v>
      </c>
      <c r="D31" s="453" t="s">
        <v>715</v>
      </c>
      <c r="E31" s="223">
        <v>2735</v>
      </c>
      <c r="F31" s="91" t="s">
        <v>1141</v>
      </c>
      <c r="G31" s="91">
        <v>5</v>
      </c>
      <c r="H31" s="91">
        <v>3</v>
      </c>
      <c r="I31" s="91">
        <v>4</v>
      </c>
      <c r="J31" s="91">
        <v>4</v>
      </c>
      <c r="K31" s="91">
        <v>4</v>
      </c>
      <c r="L31" s="91" t="s">
        <v>1141</v>
      </c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1</v>
      </c>
      <c r="AA31" s="92">
        <f t="shared" si="5"/>
        <v>3</v>
      </c>
      <c r="AB31" s="92">
        <f t="shared" si="6"/>
        <v>1</v>
      </c>
      <c r="AC31" s="92">
        <f t="shared" si="7"/>
        <v>5</v>
      </c>
      <c r="AD31" s="210">
        <f t="shared" si="11"/>
        <v>4</v>
      </c>
      <c r="AE31" s="16">
        <f t="shared" si="8"/>
        <v>0</v>
      </c>
      <c r="AF31" s="9"/>
      <c r="AG31" s="252" t="str">
        <f t="shared" si="13"/>
        <v>з</v>
      </c>
      <c r="AH31" s="252">
        <f t="shared" si="13"/>
        <v>5</v>
      </c>
      <c r="AI31" s="252">
        <f t="shared" si="13"/>
        <v>3</v>
      </c>
      <c r="AJ31" s="252">
        <f t="shared" si="13"/>
        <v>4</v>
      </c>
      <c r="AK31" s="252">
        <f t="shared" si="13"/>
        <v>4</v>
      </c>
      <c r="AL31" s="252">
        <f t="shared" si="13"/>
        <v>4</v>
      </c>
      <c r="AM31" s="252" t="str">
        <f t="shared" si="13"/>
        <v>з</v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2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hidden="1" customHeight="1" x14ac:dyDescent="0.2">
      <c r="A32" s="267">
        <v>27</v>
      </c>
      <c r="B32" s="372"/>
      <c r="C32" s="379"/>
      <c r="D32" s="453"/>
      <c r="E32" s="223"/>
      <c r="F32" s="91"/>
      <c r="G32" s="91"/>
      <c r="H32" s="91"/>
      <c r="I32" s="91"/>
      <c r="J32" s="91"/>
      <c r="K32" s="91"/>
      <c r="L32" s="91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hidden="1" customHeight="1" x14ac:dyDescent="0.2">
      <c r="A33" s="267">
        <v>28</v>
      </c>
      <c r="B33" s="372"/>
      <c r="C33" s="379"/>
      <c r="D33" s="373"/>
      <c r="E33" s="223"/>
      <c r="F33" s="91"/>
      <c r="G33" s="91"/>
      <c r="H33" s="108"/>
      <c r="I33" s="91"/>
      <c r="J33" s="91"/>
      <c r="K33" s="91"/>
      <c r="L33" s="91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267">
        <v>29</v>
      </c>
      <c r="B34" s="212"/>
      <c r="C34" s="378"/>
      <c r="D34" s="29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267">
        <v>30</v>
      </c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COUNTIF(E6:E36,"2735")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4.5384615384615383</v>
      </c>
      <c r="H38" s="181">
        <v>3.1923076923076925</v>
      </c>
      <c r="I38" s="181">
        <v>4.2692307692307692</v>
      </c>
      <c r="J38" s="181">
        <v>3.4615384615384617</v>
      </c>
      <c r="K38" s="181">
        <v>4.1538461538461542</v>
      </c>
      <c r="L38" s="181" t="str">
        <v xml:space="preserve"> </v>
      </c>
      <c r="M38" s="181" t="str">
        <v xml:space="preserve"> </v>
      </c>
      <c r="N38" s="181" t="str">
        <v xml:space="preserve"> </v>
      </c>
      <c r="O38" s="216" t="str">
        <v xml:space="preserve"> 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5</v>
      </c>
      <c r="Z38" s="92">
        <f>SUM(Z6:Z37)</f>
        <v>38</v>
      </c>
      <c r="AA38" s="92">
        <f>SUM(AA6:AA37)</f>
        <v>49</v>
      </c>
      <c r="AB38" s="92">
        <f>SUM(AB6:AB37)</f>
        <v>38</v>
      </c>
      <c r="AC38" s="92">
        <f t="shared" si="7"/>
        <v>130</v>
      </c>
      <c r="AD38" s="210">
        <f>IF(ISERROR(((X38+Y38)*2+Z38*3+AA38*4+AB38*5)/SUM(X38,Y38:AB38)),"",((X38+Y38)*2+Z38*3+AA38*4+AB38*5)/SUM(X38,Y38:AB38))</f>
        <v>3.9230769230769229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4.5384615384615383</v>
      </c>
      <c r="AI38" s="33">
        <f t="shared" si="15"/>
        <v>3.1923076923076925</v>
      </c>
      <c r="AJ38" s="33">
        <f t="shared" si="15"/>
        <v>4.2692307692307692</v>
      </c>
      <c r="AK38" s="33">
        <f t="shared" si="15"/>
        <v>3.4615384615384617</v>
      </c>
      <c r="AL38" s="33">
        <f t="shared" si="15"/>
        <v>4.1538461538461542</v>
      </c>
      <c r="AM38" s="33" t="str">
        <f t="shared" si="15"/>
        <v xml:space="preserve"> 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18</v>
      </c>
      <c r="H39" s="95" t="str">
        <v>0</v>
      </c>
      <c r="I39" s="95">
        <v>9</v>
      </c>
      <c r="J39" s="95">
        <v>4</v>
      </c>
      <c r="K39" s="95">
        <v>7</v>
      </c>
      <c r="L39" s="95" t="str">
        <v>0</v>
      </c>
      <c r="M39" s="95" t="str">
        <v>0</v>
      </c>
      <c r="N39" s="95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 t="str">
        <f>IF(COUNTIF(V6:V37,5)=0,"0",COUNTIF(V6:V37,5))</f>
        <v>0</v>
      </c>
      <c r="W39" s="177"/>
      <c r="X39" s="722">
        <f>SUM(X38:AB38)</f>
        <v>130</v>
      </c>
      <c r="Y39" s="722"/>
      <c r="Z39" s="722"/>
      <c r="AA39" s="722"/>
      <c r="AB39" s="722"/>
      <c r="AC39" s="451"/>
      <c r="AD39" s="210"/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18</v>
      </c>
      <c r="AI39" s="38" t="str">
        <f t="shared" si="16"/>
        <v>0</v>
      </c>
      <c r="AJ39" s="38">
        <f t="shared" si="16"/>
        <v>9</v>
      </c>
      <c r="AK39" s="38">
        <f t="shared" si="16"/>
        <v>4</v>
      </c>
      <c r="AL39" s="38">
        <f t="shared" si="16"/>
        <v>7</v>
      </c>
      <c r="AM39" s="38" t="str">
        <f t="shared" si="16"/>
        <v>0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5</v>
      </c>
      <c r="H40" s="97">
        <v>9</v>
      </c>
      <c r="I40" s="97">
        <v>15</v>
      </c>
      <c r="J40" s="97">
        <v>4</v>
      </c>
      <c r="K40" s="97">
        <v>16</v>
      </c>
      <c r="L40" s="97" t="str">
        <v>0</v>
      </c>
      <c r="M40" s="97" t="str">
        <v>0</v>
      </c>
      <c r="N40" s="97" t="str">
        <v>0</v>
      </c>
      <c r="O40" s="98" t="str">
        <v>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2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5</v>
      </c>
      <c r="AI40" s="44">
        <f t="shared" si="17"/>
        <v>9</v>
      </c>
      <c r="AJ40" s="44">
        <f t="shared" si="17"/>
        <v>15</v>
      </c>
      <c r="AK40" s="44">
        <f t="shared" si="17"/>
        <v>4</v>
      </c>
      <c r="AL40" s="44">
        <f t="shared" si="17"/>
        <v>16</v>
      </c>
      <c r="AM40" s="44" t="str">
        <f t="shared" si="17"/>
        <v>0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2</v>
      </c>
      <c r="H41" s="99">
        <v>13</v>
      </c>
      <c r="I41" s="99">
        <v>2</v>
      </c>
      <c r="J41" s="99">
        <v>18</v>
      </c>
      <c r="K41" s="99">
        <v>3</v>
      </c>
      <c r="L41" s="99" t="str">
        <v>0</v>
      </c>
      <c r="M41" s="99" t="str">
        <v>0</v>
      </c>
      <c r="N41" s="99" t="str">
        <v>0</v>
      </c>
      <c r="O41" s="100" t="str">
        <v>0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2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2</v>
      </c>
      <c r="AI41" s="52">
        <f t="shared" si="18"/>
        <v>13</v>
      </c>
      <c r="AJ41" s="52">
        <f t="shared" si="18"/>
        <v>2</v>
      </c>
      <c r="AK41" s="52">
        <f t="shared" si="18"/>
        <v>18</v>
      </c>
      <c r="AL41" s="52">
        <f t="shared" si="18"/>
        <v>3</v>
      </c>
      <c r="AM41" s="52" t="str">
        <f t="shared" si="18"/>
        <v>0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1</v>
      </c>
      <c r="H42" s="23">
        <v>4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5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11</v>
      </c>
      <c r="AA42" s="35">
        <f>IF(COUNTIF(AA6:AA37,2)=0," ",COUNTIF(AA6:AA37,2))</f>
        <v>13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1</v>
      </c>
      <c r="AI42" s="35">
        <f t="shared" si="19"/>
        <v>4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26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>
        <v>26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26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>
        <f t="shared" si="22"/>
        <v>26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52"/>
      <c r="X46" s="452"/>
      <c r="Y46" s="452"/>
      <c r="Z46" s="452"/>
      <c r="AA46" s="452"/>
      <c r="AB46" s="452"/>
      <c r="AC46" s="452"/>
      <c r="AD46" s="45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52"/>
      <c r="X47" s="452"/>
      <c r="Y47" s="452"/>
      <c r="Z47" s="452"/>
      <c r="AA47" s="452"/>
      <c r="AB47" s="452"/>
      <c r="AC47" s="452"/>
      <c r="AD47" s="45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52"/>
      <c r="X48" s="452"/>
      <c r="Y48" s="452"/>
      <c r="Z48" s="452"/>
      <c r="AA48" s="452"/>
      <c r="AB48" s="452"/>
      <c r="AC48" s="452"/>
      <c r="AD48" s="45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52"/>
      <c r="X49" s="452"/>
      <c r="Y49" s="452"/>
      <c r="Z49" s="452"/>
      <c r="AA49" s="452"/>
      <c r="AB49" s="452"/>
      <c r="AC49" s="452"/>
      <c r="AD49" s="45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52"/>
      <c r="X50" s="452"/>
      <c r="Y50" s="452"/>
      <c r="Z50" s="452"/>
      <c r="AA50" s="452"/>
      <c r="AB50" s="452"/>
      <c r="AC50" s="452"/>
      <c r="AD50" s="45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52"/>
      <c r="X51" s="452"/>
      <c r="Y51" s="452"/>
      <c r="Z51" s="452"/>
      <c r="AA51" s="452"/>
      <c r="AB51" s="452"/>
      <c r="AC51" s="452"/>
      <c r="AD51" s="45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52"/>
      <c r="X52" s="452"/>
      <c r="Y52" s="452"/>
      <c r="Z52" s="452"/>
      <c r="AA52" s="452"/>
      <c r="AB52" s="452"/>
      <c r="AC52" s="452"/>
      <c r="AD52" s="45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52"/>
      <c r="X53" s="452"/>
      <c r="Y53" s="452"/>
      <c r="Z53" s="452"/>
      <c r="AA53" s="452"/>
      <c r="AB53" s="452"/>
      <c r="AC53" s="452"/>
      <c r="AD53" s="45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52"/>
      <c r="X54" s="452"/>
      <c r="Y54" s="452"/>
      <c r="Z54" s="452"/>
      <c r="AA54" s="452"/>
      <c r="AB54" s="452"/>
      <c r="AC54" s="452"/>
      <c r="AD54" s="45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X39:AB39"/>
    <mergeCell ref="G2:I2"/>
    <mergeCell ref="J2:L2"/>
    <mergeCell ref="A3:C4"/>
    <mergeCell ref="AD3:AD5"/>
    <mergeCell ref="AG3:AW3"/>
    <mergeCell ref="AX3:BM3"/>
  </mergeCells>
  <conditionalFormatting sqref="C5 Y5 AI5 AG5 O5:P5">
    <cfRule type="cellIs" dxfId="36162" priority="316" stopIfTrue="1" operator="equal">
      <formula>5</formula>
    </cfRule>
    <cfRule type="cellIs" dxfId="36161" priority="317" stopIfTrue="1" operator="equal">
      <formula>4</formula>
    </cfRule>
    <cfRule type="cellIs" dxfId="36160" priority="318" stopIfTrue="1" operator="equal">
      <formula>3</formula>
    </cfRule>
  </conditionalFormatting>
  <conditionalFormatting sqref="E6:E45">
    <cfRule type="cellIs" dxfId="36159" priority="314" stopIfTrue="1" operator="equal">
      <formula>4</formula>
    </cfRule>
    <cfRule type="cellIs" dxfId="36158" priority="315" stopIfTrue="1" operator="equal">
      <formula>3</formula>
    </cfRule>
  </conditionalFormatting>
  <conditionalFormatting sqref="Z5:AC5 W40:AF43 AE6:AE39 W39 R6:V45 F34:Q45 AG43:CB43 W44:AW45 AG6:AW42 F6:Q6 G17:J32 G17:K31 K16 G7:K15 F7:F33 F19:J31 L7:Q31">
    <cfRule type="cellIs" dxfId="36157" priority="311" stopIfTrue="1" operator="equal">
      <formula>5</formula>
    </cfRule>
    <cfRule type="cellIs" dxfId="36156" priority="312" stopIfTrue="1" operator="equal">
      <formula>4</formula>
    </cfRule>
    <cfRule type="cellIs" dxfId="36155" priority="313" stopIfTrue="1" operator="equal">
      <formula>3</formula>
    </cfRule>
  </conditionalFormatting>
  <conditionalFormatting sqref="AF6:AF37">
    <cfRule type="expression" dxfId="36154" priority="309" stopIfTrue="1">
      <formula>VALUE(RIGHT(AF6))&gt;AE6</formula>
    </cfRule>
    <cfRule type="expression" dxfId="36153" priority="310" stopIfTrue="1">
      <formula>EXACT(RIGHT(AF6,3),"зач")</formula>
    </cfRule>
  </conditionalFormatting>
  <conditionalFormatting sqref="AE3:AJ4 O3:P4 N3 U4:AC4 Q3:AC3">
    <cfRule type="expression" dxfId="36152" priority="307" stopIfTrue="1">
      <formula>$D$1&lt;N3</formula>
    </cfRule>
    <cfRule type="expression" dxfId="36151" priority="308" stopIfTrue="1">
      <formula>$D$1&gt;N3</formula>
    </cfRule>
  </conditionalFormatting>
  <conditionalFormatting sqref="N5">
    <cfRule type="cellIs" dxfId="36150" priority="304" stopIfTrue="1" operator="equal">
      <formula>5</formula>
    </cfRule>
    <cfRule type="cellIs" dxfId="36149" priority="305" stopIfTrue="1" operator="equal">
      <formula>4</formula>
    </cfRule>
    <cfRule type="cellIs" dxfId="36148" priority="306" stopIfTrue="1" operator="equal">
      <formula>3</formula>
    </cfRule>
  </conditionalFormatting>
  <conditionalFormatting sqref="N4">
    <cfRule type="expression" dxfId="36147" priority="302" stopIfTrue="1">
      <formula>$D$1&lt;N4</formula>
    </cfRule>
    <cfRule type="expression" dxfId="36146" priority="303" stopIfTrue="1">
      <formula>$D$1&gt;N4</formula>
    </cfRule>
  </conditionalFormatting>
  <conditionalFormatting sqref="M5">
    <cfRule type="cellIs" dxfId="36145" priority="299" stopIfTrue="1" operator="equal">
      <formula>5</formula>
    </cfRule>
    <cfRule type="cellIs" dxfId="36144" priority="300" stopIfTrue="1" operator="equal">
      <formula>4</formula>
    </cfRule>
    <cfRule type="cellIs" dxfId="36143" priority="301" stopIfTrue="1" operator="equal">
      <formula>3</formula>
    </cfRule>
  </conditionalFormatting>
  <conditionalFormatting sqref="M3:M4">
    <cfRule type="expression" dxfId="36142" priority="297" stopIfTrue="1">
      <formula>$D$1&lt;M3</formula>
    </cfRule>
    <cfRule type="expression" dxfId="36141" priority="298" stopIfTrue="1">
      <formula>$D$1&gt;M3</formula>
    </cfRule>
  </conditionalFormatting>
  <conditionalFormatting sqref="Q5">
    <cfRule type="cellIs" dxfId="36140" priority="294" stopIfTrue="1" operator="equal">
      <formula>5</formula>
    </cfRule>
    <cfRule type="cellIs" dxfId="36139" priority="295" stopIfTrue="1" operator="equal">
      <formula>4</formula>
    </cfRule>
    <cfRule type="cellIs" dxfId="36138" priority="296" stopIfTrue="1" operator="equal">
      <formula>3</formula>
    </cfRule>
  </conditionalFormatting>
  <conditionalFormatting sqref="Q4">
    <cfRule type="expression" dxfId="36137" priority="292" stopIfTrue="1">
      <formula>$D$1&lt;Q4</formula>
    </cfRule>
    <cfRule type="expression" dxfId="36136" priority="293" stopIfTrue="1">
      <formula>$D$1&gt;Q4</formula>
    </cfRule>
  </conditionalFormatting>
  <conditionalFormatting sqref="R5">
    <cfRule type="cellIs" dxfId="36135" priority="289" stopIfTrue="1" operator="equal">
      <formula>5</formula>
    </cfRule>
    <cfRule type="cellIs" dxfId="36134" priority="290" stopIfTrue="1" operator="equal">
      <formula>4</formula>
    </cfRule>
    <cfRule type="cellIs" dxfId="36133" priority="291" stopIfTrue="1" operator="equal">
      <formula>3</formula>
    </cfRule>
  </conditionalFormatting>
  <conditionalFormatting sqref="R4">
    <cfRule type="expression" dxfId="36132" priority="287" stopIfTrue="1">
      <formula>$D$1&lt;R4</formula>
    </cfRule>
    <cfRule type="expression" dxfId="36131" priority="288" stopIfTrue="1">
      <formula>$D$1&gt;R4</formula>
    </cfRule>
  </conditionalFormatting>
  <conditionalFormatting sqref="R5">
    <cfRule type="cellIs" dxfId="36130" priority="284" stopIfTrue="1" operator="equal">
      <formula>5</formula>
    </cfRule>
    <cfRule type="cellIs" dxfId="36129" priority="285" stopIfTrue="1" operator="equal">
      <formula>4</formula>
    </cfRule>
    <cfRule type="cellIs" dxfId="36128" priority="286" stopIfTrue="1" operator="equal">
      <formula>3</formula>
    </cfRule>
  </conditionalFormatting>
  <conditionalFormatting sqref="R4">
    <cfRule type="expression" dxfId="36127" priority="282" stopIfTrue="1">
      <formula>$D$1&lt;R4</formula>
    </cfRule>
    <cfRule type="expression" dxfId="36126" priority="283" stopIfTrue="1">
      <formula>$D$1&gt;R4</formula>
    </cfRule>
  </conditionalFormatting>
  <conditionalFormatting sqref="S4">
    <cfRule type="expression" dxfId="36125" priority="280" stopIfTrue="1">
      <formula>$D$1&lt;S4</formula>
    </cfRule>
    <cfRule type="expression" dxfId="36124" priority="281" stopIfTrue="1">
      <formula>$D$1&gt;S4</formula>
    </cfRule>
  </conditionalFormatting>
  <conditionalFormatting sqref="S5">
    <cfRule type="cellIs" dxfId="36123" priority="277" stopIfTrue="1" operator="equal">
      <formula>5</formula>
    </cfRule>
    <cfRule type="cellIs" dxfId="36122" priority="278" stopIfTrue="1" operator="equal">
      <formula>4</formula>
    </cfRule>
    <cfRule type="cellIs" dxfId="36121" priority="279" stopIfTrue="1" operator="equal">
      <formula>3</formula>
    </cfRule>
  </conditionalFormatting>
  <conditionalFormatting sqref="S4">
    <cfRule type="expression" dxfId="36120" priority="275" stopIfTrue="1">
      <formula>$D$1&lt;S4</formula>
    </cfRule>
    <cfRule type="expression" dxfId="36119" priority="276" stopIfTrue="1">
      <formula>$D$1&gt;S4</formula>
    </cfRule>
  </conditionalFormatting>
  <conditionalFormatting sqref="S5">
    <cfRule type="cellIs" dxfId="36118" priority="272" stopIfTrue="1" operator="equal">
      <formula>5</formula>
    </cfRule>
    <cfRule type="cellIs" dxfId="36117" priority="273" stopIfTrue="1" operator="equal">
      <formula>4</formula>
    </cfRule>
    <cfRule type="cellIs" dxfId="36116" priority="274" stopIfTrue="1" operator="equal">
      <formula>3</formula>
    </cfRule>
  </conditionalFormatting>
  <conditionalFormatting sqref="S5">
    <cfRule type="cellIs" dxfId="36115" priority="269" stopIfTrue="1" operator="equal">
      <formula>5</formula>
    </cfRule>
    <cfRule type="cellIs" dxfId="36114" priority="270" stopIfTrue="1" operator="equal">
      <formula>4</formula>
    </cfRule>
    <cfRule type="cellIs" dxfId="36113" priority="271" stopIfTrue="1" operator="equal">
      <formula>3</formula>
    </cfRule>
  </conditionalFormatting>
  <conditionalFormatting sqref="S4">
    <cfRule type="expression" dxfId="36112" priority="267" stopIfTrue="1">
      <formula>$D$1&lt;S4</formula>
    </cfRule>
    <cfRule type="expression" dxfId="36111" priority="268" stopIfTrue="1">
      <formula>$D$1&gt;S4</formula>
    </cfRule>
  </conditionalFormatting>
  <conditionalFormatting sqref="T5">
    <cfRule type="cellIs" dxfId="36110" priority="264" stopIfTrue="1" operator="equal">
      <formula>5</formula>
    </cfRule>
    <cfRule type="cellIs" dxfId="36109" priority="265" stopIfTrue="1" operator="equal">
      <formula>4</formula>
    </cfRule>
    <cfRule type="cellIs" dxfId="36108" priority="266" stopIfTrue="1" operator="equal">
      <formula>3</formula>
    </cfRule>
  </conditionalFormatting>
  <conditionalFormatting sqref="T4">
    <cfRule type="expression" dxfId="36107" priority="262" stopIfTrue="1">
      <formula>$D$1&lt;T4</formula>
    </cfRule>
    <cfRule type="expression" dxfId="36106" priority="263" stopIfTrue="1">
      <formula>$D$1&gt;T4</formula>
    </cfRule>
  </conditionalFormatting>
  <conditionalFormatting sqref="T4">
    <cfRule type="expression" dxfId="36105" priority="260" stopIfTrue="1">
      <formula>$D$1&lt;T4</formula>
    </cfRule>
    <cfRule type="expression" dxfId="36104" priority="261" stopIfTrue="1">
      <formula>$D$1&gt;T4</formula>
    </cfRule>
  </conditionalFormatting>
  <conditionalFormatting sqref="J32">
    <cfRule type="cellIs" dxfId="36103" priority="257" stopIfTrue="1" operator="equal">
      <formula>5</formula>
    </cfRule>
    <cfRule type="cellIs" dxfId="36102" priority="258" stopIfTrue="1" operator="equal">
      <formula>4</formula>
    </cfRule>
    <cfRule type="cellIs" dxfId="36101" priority="259" stopIfTrue="1" operator="equal">
      <formula>3</formula>
    </cfRule>
  </conditionalFormatting>
  <conditionalFormatting sqref="J33">
    <cfRule type="cellIs" dxfId="36100" priority="254" stopIfTrue="1" operator="equal">
      <formula>5</formula>
    </cfRule>
    <cfRule type="cellIs" dxfId="36099" priority="255" stopIfTrue="1" operator="equal">
      <formula>4</formula>
    </cfRule>
    <cfRule type="cellIs" dxfId="36098" priority="256" stopIfTrue="1" operator="equal">
      <formula>3</formula>
    </cfRule>
  </conditionalFormatting>
  <conditionalFormatting sqref="I32:I33">
    <cfRule type="cellIs" dxfId="36097" priority="251" stopIfTrue="1" operator="equal">
      <formula>5</formula>
    </cfRule>
    <cfRule type="cellIs" dxfId="36096" priority="252" stopIfTrue="1" operator="equal">
      <formula>4</formula>
    </cfRule>
    <cfRule type="cellIs" dxfId="36095" priority="253" stopIfTrue="1" operator="equal">
      <formula>3</formula>
    </cfRule>
  </conditionalFormatting>
  <conditionalFormatting sqref="G32:G33">
    <cfRule type="cellIs" dxfId="36094" priority="248" stopIfTrue="1" operator="equal">
      <formula>5</formula>
    </cfRule>
    <cfRule type="cellIs" dxfId="36093" priority="249" stopIfTrue="1" operator="equal">
      <formula>4</formula>
    </cfRule>
    <cfRule type="cellIs" dxfId="36092" priority="250" stopIfTrue="1" operator="equal">
      <formula>3</formula>
    </cfRule>
  </conditionalFormatting>
  <conditionalFormatting sqref="L32:L33">
    <cfRule type="cellIs" dxfId="36091" priority="245" stopIfTrue="1" operator="equal">
      <formula>5</formula>
    </cfRule>
    <cfRule type="cellIs" dxfId="36090" priority="246" stopIfTrue="1" operator="equal">
      <formula>4</formula>
    </cfRule>
    <cfRule type="cellIs" dxfId="36089" priority="247" stopIfTrue="1" operator="equal">
      <formula>3</formula>
    </cfRule>
  </conditionalFormatting>
  <conditionalFormatting sqref="K32:K33">
    <cfRule type="cellIs" dxfId="36088" priority="242" stopIfTrue="1" operator="equal">
      <formula>5</formula>
    </cfRule>
    <cfRule type="cellIs" dxfId="36087" priority="243" stopIfTrue="1" operator="equal">
      <formula>4</formula>
    </cfRule>
    <cfRule type="cellIs" dxfId="36086" priority="244" stopIfTrue="1" operator="equal">
      <formula>3</formula>
    </cfRule>
  </conditionalFormatting>
  <conditionalFormatting sqref="G3:I3">
    <cfRule type="expression" dxfId="36085" priority="141" stopIfTrue="1">
      <formula>$D$1&lt;G3</formula>
    </cfRule>
    <cfRule type="expression" dxfId="36084" priority="142" stopIfTrue="1">
      <formula>$D$1&gt;G3</formula>
    </cfRule>
  </conditionalFormatting>
  <conditionalFormatting sqref="I3">
    <cfRule type="expression" dxfId="36083" priority="139" stopIfTrue="1">
      <formula>$D$1&lt;I3</formula>
    </cfRule>
    <cfRule type="expression" dxfId="36082" priority="140" stopIfTrue="1">
      <formula>$D$1&gt;I3</formula>
    </cfRule>
  </conditionalFormatting>
  <conditionalFormatting sqref="I3">
    <cfRule type="expression" dxfId="36081" priority="137" stopIfTrue="1">
      <formula>$D$1&lt;I3</formula>
    </cfRule>
    <cfRule type="expression" dxfId="36080" priority="138" stopIfTrue="1">
      <formula>$D$1&gt;I3</formula>
    </cfRule>
  </conditionalFormatting>
  <conditionalFormatting sqref="I3">
    <cfRule type="expression" dxfId="36079" priority="135" stopIfTrue="1">
      <formula>$D$1&lt;I3</formula>
    </cfRule>
    <cfRule type="expression" dxfId="36078" priority="136" stopIfTrue="1">
      <formula>$D$1&gt;I3</formula>
    </cfRule>
  </conditionalFormatting>
  <conditionalFormatting sqref="G3">
    <cfRule type="expression" dxfId="36077" priority="133" stopIfTrue="1">
      <formula>$D$1&lt;G3</formula>
    </cfRule>
    <cfRule type="expression" dxfId="36076" priority="134" stopIfTrue="1">
      <formula>$D$1&gt;G3</formula>
    </cfRule>
  </conditionalFormatting>
  <conditionalFormatting sqref="J3:L3">
    <cfRule type="expression" dxfId="36075" priority="131" stopIfTrue="1">
      <formula>$D$1&lt;J3</formula>
    </cfRule>
    <cfRule type="expression" dxfId="36074" priority="132" stopIfTrue="1">
      <formula>$D$1&gt;J3</formula>
    </cfRule>
  </conditionalFormatting>
  <conditionalFormatting sqref="J3">
    <cfRule type="expression" dxfId="36073" priority="129" stopIfTrue="1">
      <formula>$D$1&lt;J3</formula>
    </cfRule>
    <cfRule type="expression" dxfId="36072" priority="130" stopIfTrue="1">
      <formula>$D$1&gt;J3</formula>
    </cfRule>
  </conditionalFormatting>
  <conditionalFormatting sqref="F3">
    <cfRule type="expression" dxfId="36071" priority="127" stopIfTrue="1">
      <formula>$D$1&lt;F3</formula>
    </cfRule>
    <cfRule type="expression" dxfId="36070" priority="128" stopIfTrue="1">
      <formula>$D$1&gt;F3</formula>
    </cfRule>
  </conditionalFormatting>
  <conditionalFormatting sqref="G5">
    <cfRule type="cellIs" dxfId="36069" priority="124" stopIfTrue="1" operator="equal">
      <formula>5</formula>
    </cfRule>
    <cfRule type="cellIs" dxfId="36068" priority="125" stopIfTrue="1" operator="equal">
      <formula>4</formula>
    </cfRule>
    <cfRule type="cellIs" dxfId="36067" priority="126" stopIfTrue="1" operator="equal">
      <formula>3</formula>
    </cfRule>
  </conditionalFormatting>
  <conditionalFormatting sqref="G4 I4">
    <cfRule type="expression" dxfId="36066" priority="122" stopIfTrue="1">
      <formula>$D$1&lt;G4</formula>
    </cfRule>
    <cfRule type="expression" dxfId="36065" priority="123" stopIfTrue="1">
      <formula>$D$1&gt;G4</formula>
    </cfRule>
  </conditionalFormatting>
  <conditionalFormatting sqref="I4">
    <cfRule type="expression" dxfId="36064" priority="120" stopIfTrue="1">
      <formula>$D$1&lt;I4</formula>
    </cfRule>
    <cfRule type="expression" dxfId="36063" priority="121" stopIfTrue="1">
      <formula>$D$1&gt;I4</formula>
    </cfRule>
  </conditionalFormatting>
  <conditionalFormatting sqref="I5">
    <cfRule type="cellIs" dxfId="36062" priority="117" stopIfTrue="1" operator="equal">
      <formula>5</formula>
    </cfRule>
    <cfRule type="cellIs" dxfId="36061" priority="118" stopIfTrue="1" operator="equal">
      <formula>4</formula>
    </cfRule>
    <cfRule type="cellIs" dxfId="36060" priority="119" stopIfTrue="1" operator="equal">
      <formula>3</formula>
    </cfRule>
  </conditionalFormatting>
  <conditionalFormatting sqref="I5">
    <cfRule type="cellIs" dxfId="36059" priority="114" stopIfTrue="1" operator="equal">
      <formula>5</formula>
    </cfRule>
    <cfRule type="cellIs" dxfId="36058" priority="115" stopIfTrue="1" operator="equal">
      <formula>4</formula>
    </cfRule>
    <cfRule type="cellIs" dxfId="36057" priority="116" stopIfTrue="1" operator="equal">
      <formula>3</formula>
    </cfRule>
  </conditionalFormatting>
  <conditionalFormatting sqref="I4">
    <cfRule type="expression" dxfId="36056" priority="112" stopIfTrue="1">
      <formula>$D$1&lt;I4</formula>
    </cfRule>
    <cfRule type="expression" dxfId="36055" priority="113" stopIfTrue="1">
      <formula>$D$1&gt;I4</formula>
    </cfRule>
  </conditionalFormatting>
  <conditionalFormatting sqref="I5">
    <cfRule type="cellIs" dxfId="36054" priority="109" stopIfTrue="1" operator="equal">
      <formula>5</formula>
    </cfRule>
    <cfRule type="cellIs" dxfId="36053" priority="110" stopIfTrue="1" operator="equal">
      <formula>4</formula>
    </cfRule>
    <cfRule type="cellIs" dxfId="36052" priority="111" stopIfTrue="1" operator="equal">
      <formula>3</formula>
    </cfRule>
  </conditionalFormatting>
  <conditionalFormatting sqref="I4">
    <cfRule type="expression" dxfId="36051" priority="107" stopIfTrue="1">
      <formula>$D$1&lt;I4</formula>
    </cfRule>
    <cfRule type="expression" dxfId="36050" priority="108" stopIfTrue="1">
      <formula>$D$1&gt;I4</formula>
    </cfRule>
  </conditionalFormatting>
  <conditionalFormatting sqref="I4">
    <cfRule type="expression" dxfId="36049" priority="105" stopIfTrue="1">
      <formula>$D$1&lt;I4</formula>
    </cfRule>
    <cfRule type="expression" dxfId="36048" priority="106" stopIfTrue="1">
      <formula>$D$1&gt;I4</formula>
    </cfRule>
  </conditionalFormatting>
  <conditionalFormatting sqref="I5">
    <cfRule type="cellIs" dxfId="36047" priority="102" stopIfTrue="1" operator="equal">
      <formula>5</formula>
    </cfRule>
    <cfRule type="cellIs" dxfId="36046" priority="103" stopIfTrue="1" operator="equal">
      <formula>4</formula>
    </cfRule>
    <cfRule type="cellIs" dxfId="36045" priority="104" stopIfTrue="1" operator="equal">
      <formula>3</formula>
    </cfRule>
  </conditionalFormatting>
  <conditionalFormatting sqref="I4">
    <cfRule type="expression" dxfId="36044" priority="100" stopIfTrue="1">
      <formula>$D$1&lt;I4</formula>
    </cfRule>
    <cfRule type="expression" dxfId="36043" priority="101" stopIfTrue="1">
      <formula>$D$1&gt;I4</formula>
    </cfRule>
  </conditionalFormatting>
  <conditionalFormatting sqref="I5">
    <cfRule type="cellIs" dxfId="36042" priority="97" stopIfTrue="1" operator="equal">
      <formula>5</formula>
    </cfRule>
    <cfRule type="cellIs" dxfId="36041" priority="98" stopIfTrue="1" operator="equal">
      <formula>4</formula>
    </cfRule>
    <cfRule type="cellIs" dxfId="36040" priority="99" stopIfTrue="1" operator="equal">
      <formula>3</formula>
    </cfRule>
  </conditionalFormatting>
  <conditionalFormatting sqref="I4">
    <cfRule type="expression" dxfId="36039" priority="95" stopIfTrue="1">
      <formula>$D$1&lt;I4</formula>
    </cfRule>
    <cfRule type="expression" dxfId="36038" priority="96" stopIfTrue="1">
      <formula>$D$1&gt;I4</formula>
    </cfRule>
  </conditionalFormatting>
  <conditionalFormatting sqref="G4">
    <cfRule type="expression" dxfId="36037" priority="93" stopIfTrue="1">
      <formula>$D$1&lt;G4</formula>
    </cfRule>
    <cfRule type="expression" dxfId="36036" priority="94" stopIfTrue="1">
      <formula>$D$1&gt;G4</formula>
    </cfRule>
  </conditionalFormatting>
  <conditionalFormatting sqref="J4:K4">
    <cfRule type="expression" dxfId="36035" priority="91" stopIfTrue="1">
      <formula>$D$1&lt;J4</formula>
    </cfRule>
    <cfRule type="expression" dxfId="36034" priority="92" stopIfTrue="1">
      <formula>$D$1&gt;J4</formula>
    </cfRule>
  </conditionalFormatting>
  <conditionalFormatting sqref="J4">
    <cfRule type="expression" dxfId="36033" priority="89" stopIfTrue="1">
      <formula>$D$1&lt;J4</formula>
    </cfRule>
    <cfRule type="expression" dxfId="36032" priority="90" stopIfTrue="1">
      <formula>$D$1&gt;J4</formula>
    </cfRule>
  </conditionalFormatting>
  <conditionalFormatting sqref="J5">
    <cfRule type="cellIs" dxfId="36031" priority="86" stopIfTrue="1" operator="equal">
      <formula>5</formula>
    </cfRule>
    <cfRule type="cellIs" dxfId="36030" priority="87" stopIfTrue="1" operator="equal">
      <formula>4</formula>
    </cfRule>
    <cfRule type="cellIs" dxfId="36029" priority="88" stopIfTrue="1" operator="equal">
      <formula>3</formula>
    </cfRule>
  </conditionalFormatting>
  <conditionalFormatting sqref="J4">
    <cfRule type="expression" dxfId="36028" priority="84" stopIfTrue="1">
      <formula>$D$1&lt;J4</formula>
    </cfRule>
    <cfRule type="expression" dxfId="36027" priority="85" stopIfTrue="1">
      <formula>$D$1&gt;J4</formula>
    </cfRule>
  </conditionalFormatting>
  <conditionalFormatting sqref="J4">
    <cfRule type="expression" dxfId="36026" priority="82" stopIfTrue="1">
      <formula>$D$1&lt;J4</formula>
    </cfRule>
    <cfRule type="expression" dxfId="36025" priority="83" stopIfTrue="1">
      <formula>$D$1&gt;J4</formula>
    </cfRule>
  </conditionalFormatting>
  <conditionalFormatting sqref="K5">
    <cfRule type="cellIs" dxfId="36024" priority="79" stopIfTrue="1" operator="equal">
      <formula>5</formula>
    </cfRule>
    <cfRule type="cellIs" dxfId="36023" priority="80" stopIfTrue="1" operator="equal">
      <formula>4</formula>
    </cfRule>
    <cfRule type="cellIs" dxfId="36022" priority="81" stopIfTrue="1" operator="equal">
      <formula>3</formula>
    </cfRule>
  </conditionalFormatting>
  <conditionalFormatting sqref="K4">
    <cfRule type="expression" dxfId="36021" priority="77" stopIfTrue="1">
      <formula>$D$1&lt;K4</formula>
    </cfRule>
    <cfRule type="expression" dxfId="36020" priority="78" stopIfTrue="1">
      <formula>$D$1&gt;K4</formula>
    </cfRule>
  </conditionalFormatting>
  <conditionalFormatting sqref="K4">
    <cfRule type="expression" dxfId="36019" priority="75" stopIfTrue="1">
      <formula>$D$1&lt;K4</formula>
    </cfRule>
    <cfRule type="expression" dxfId="36018" priority="76" stopIfTrue="1">
      <formula>$D$1&gt;K4</formula>
    </cfRule>
  </conditionalFormatting>
  <conditionalFormatting sqref="J4">
    <cfRule type="expression" dxfId="36017" priority="73" stopIfTrue="1">
      <formula>$D$1&lt;J4</formula>
    </cfRule>
    <cfRule type="expression" dxfId="36016" priority="74" stopIfTrue="1">
      <formula>$D$1&gt;J4</formula>
    </cfRule>
  </conditionalFormatting>
  <conditionalFormatting sqref="J4">
    <cfRule type="expression" dxfId="36015" priority="71" stopIfTrue="1">
      <formula>$D$1&lt;J4</formula>
    </cfRule>
    <cfRule type="expression" dxfId="36014" priority="72" stopIfTrue="1">
      <formula>$D$1&gt;J4</formula>
    </cfRule>
  </conditionalFormatting>
  <conditionalFormatting sqref="J5">
    <cfRule type="cellIs" dxfId="36013" priority="68" stopIfTrue="1" operator="equal">
      <formula>5</formula>
    </cfRule>
    <cfRule type="cellIs" dxfId="36012" priority="69" stopIfTrue="1" operator="equal">
      <formula>4</formula>
    </cfRule>
    <cfRule type="cellIs" dxfId="36011" priority="70" stopIfTrue="1" operator="equal">
      <formula>3</formula>
    </cfRule>
  </conditionalFormatting>
  <conditionalFormatting sqref="J4">
    <cfRule type="expression" dxfId="36010" priority="66" stopIfTrue="1">
      <formula>$D$1&lt;J4</formula>
    </cfRule>
    <cfRule type="expression" dxfId="36009" priority="67" stopIfTrue="1">
      <formula>$D$1&gt;J4</formula>
    </cfRule>
  </conditionalFormatting>
  <conditionalFormatting sqref="J4">
    <cfRule type="expression" dxfId="36008" priority="64" stopIfTrue="1">
      <formula>$D$1&lt;J4</formula>
    </cfRule>
    <cfRule type="expression" dxfId="36007" priority="65" stopIfTrue="1">
      <formula>$D$1&gt;J4</formula>
    </cfRule>
  </conditionalFormatting>
  <conditionalFormatting sqref="H5">
    <cfRule type="cellIs" dxfId="36006" priority="61" stopIfTrue="1" operator="equal">
      <formula>5</formula>
    </cfRule>
    <cfRule type="cellIs" dxfId="36005" priority="62" stopIfTrue="1" operator="equal">
      <formula>4</formula>
    </cfRule>
    <cfRule type="cellIs" dxfId="36004" priority="63" stopIfTrue="1" operator="equal">
      <formula>3</formula>
    </cfRule>
  </conditionalFormatting>
  <conditionalFormatting sqref="H4">
    <cfRule type="expression" dxfId="36003" priority="49" stopIfTrue="1">
      <formula>$D$1&lt;H4</formula>
    </cfRule>
    <cfRule type="expression" dxfId="36002" priority="50" stopIfTrue="1">
      <formula>$D$1&gt;H4</formula>
    </cfRule>
  </conditionalFormatting>
  <conditionalFormatting sqref="H4">
    <cfRule type="expression" dxfId="36001" priority="59" stopIfTrue="1">
      <formula>$D$1&lt;H4</formula>
    </cfRule>
    <cfRule type="expression" dxfId="36000" priority="60" stopIfTrue="1">
      <formula>$D$1&gt;H4</formula>
    </cfRule>
  </conditionalFormatting>
  <conditionalFormatting sqref="H4">
    <cfRule type="expression" dxfId="35999" priority="57" stopIfTrue="1">
      <formula>$D$1&lt;H4</formula>
    </cfRule>
    <cfRule type="expression" dxfId="35998" priority="58" stopIfTrue="1">
      <formula>$D$1&gt;H4</formula>
    </cfRule>
  </conditionalFormatting>
  <conditionalFormatting sqref="H4">
    <cfRule type="expression" dxfId="35997" priority="55" stopIfTrue="1">
      <formula>$D$1&lt;H4</formula>
    </cfRule>
    <cfRule type="expression" dxfId="35996" priority="56" stopIfTrue="1">
      <formula>$D$1&gt;H4</formula>
    </cfRule>
  </conditionalFormatting>
  <conditionalFormatting sqref="H4">
    <cfRule type="expression" dxfId="35995" priority="53" stopIfTrue="1">
      <formula>$D$1&lt;H4</formula>
    </cfRule>
    <cfRule type="expression" dxfId="35994" priority="54" stopIfTrue="1">
      <formula>$D$1&gt;H4</formula>
    </cfRule>
  </conditionalFormatting>
  <conditionalFormatting sqref="H4">
    <cfRule type="expression" dxfId="35993" priority="51" stopIfTrue="1">
      <formula>$D$1&lt;H4</formula>
    </cfRule>
    <cfRule type="expression" dxfId="35992" priority="52" stopIfTrue="1">
      <formula>$D$1&gt;H4</formula>
    </cfRule>
  </conditionalFormatting>
  <conditionalFormatting sqref="F5">
    <cfRule type="cellIs" dxfId="35991" priority="46" stopIfTrue="1" operator="equal">
      <formula>5</formula>
    </cfRule>
    <cfRule type="cellIs" dxfId="35990" priority="47" stopIfTrue="1" operator="equal">
      <formula>4</formula>
    </cfRule>
    <cfRule type="cellIs" dxfId="35989" priority="48" stopIfTrue="1" operator="equal">
      <formula>3</formula>
    </cfRule>
  </conditionalFormatting>
  <conditionalFormatting sqref="F4">
    <cfRule type="expression" dxfId="35988" priority="44" stopIfTrue="1">
      <formula>$D$1&lt;F4</formula>
    </cfRule>
    <cfRule type="expression" dxfId="35987" priority="45" stopIfTrue="1">
      <formula>$D$1&gt;F4</formula>
    </cfRule>
  </conditionalFormatting>
  <conditionalFormatting sqref="G16:J16">
    <cfRule type="cellIs" dxfId="35986" priority="39" stopIfTrue="1" operator="equal">
      <formula>5</formula>
    </cfRule>
    <cfRule type="cellIs" dxfId="35985" priority="40" stopIfTrue="1" operator="equal">
      <formula>4</formula>
    </cfRule>
    <cfRule type="cellIs" dxfId="35984" priority="41" stopIfTrue="1" operator="equal">
      <formula>3</formula>
    </cfRule>
  </conditionalFormatting>
  <conditionalFormatting sqref="J31">
    <cfRule type="cellIs" dxfId="35983" priority="36" stopIfTrue="1" operator="equal">
      <formula>5</formula>
    </cfRule>
    <cfRule type="cellIs" dxfId="35982" priority="37" stopIfTrue="1" operator="equal">
      <formula>4</formula>
    </cfRule>
    <cfRule type="cellIs" dxfId="35981" priority="38" stopIfTrue="1" operator="equal">
      <formula>3</formula>
    </cfRule>
  </conditionalFormatting>
  <conditionalFormatting sqref="I31">
    <cfRule type="cellIs" dxfId="35980" priority="33" stopIfTrue="1" operator="equal">
      <formula>5</formula>
    </cfRule>
    <cfRule type="cellIs" dxfId="35979" priority="34" stopIfTrue="1" operator="equal">
      <formula>4</formula>
    </cfRule>
    <cfRule type="cellIs" dxfId="35978" priority="35" stopIfTrue="1" operator="equal">
      <formula>3</formula>
    </cfRule>
  </conditionalFormatting>
  <conditionalFormatting sqref="G31">
    <cfRule type="cellIs" dxfId="35977" priority="30" stopIfTrue="1" operator="equal">
      <formula>5</formula>
    </cfRule>
    <cfRule type="cellIs" dxfId="35976" priority="31" stopIfTrue="1" operator="equal">
      <formula>4</formula>
    </cfRule>
    <cfRule type="cellIs" dxfId="35975" priority="32" stopIfTrue="1" operator="equal">
      <formula>3</formula>
    </cfRule>
  </conditionalFormatting>
  <conditionalFormatting sqref="L4">
    <cfRule type="expression" dxfId="35974" priority="28" stopIfTrue="1">
      <formula>$D$1&lt;L4</formula>
    </cfRule>
    <cfRule type="expression" dxfId="35973" priority="29" stopIfTrue="1">
      <formula>$D$1&gt;L4</formula>
    </cfRule>
  </conditionalFormatting>
  <conditionalFormatting sqref="L4">
    <cfRule type="expression" dxfId="35972" priority="26" stopIfTrue="1">
      <formula>$D$1&lt;L4</formula>
    </cfRule>
    <cfRule type="expression" dxfId="35971" priority="27" stopIfTrue="1">
      <formula>$D$1&gt;L4</formula>
    </cfRule>
  </conditionalFormatting>
  <conditionalFormatting sqref="L5">
    <cfRule type="cellIs" dxfId="35970" priority="23" stopIfTrue="1" operator="equal">
      <formula>5</formula>
    </cfRule>
    <cfRule type="cellIs" dxfId="35969" priority="24" stopIfTrue="1" operator="equal">
      <formula>4</formula>
    </cfRule>
    <cfRule type="cellIs" dxfId="35968" priority="25" stopIfTrue="1" operator="equal">
      <formula>3</formula>
    </cfRule>
  </conditionalFormatting>
  <conditionalFormatting sqref="L5">
    <cfRule type="cellIs" dxfId="35967" priority="20" stopIfTrue="1" operator="equal">
      <formula>5</formula>
    </cfRule>
    <cfRule type="cellIs" dxfId="35966" priority="21" stopIfTrue="1" operator="equal">
      <formula>4</formula>
    </cfRule>
    <cfRule type="cellIs" dxfId="35965" priority="22" stopIfTrue="1" operator="equal">
      <formula>3</formula>
    </cfRule>
  </conditionalFormatting>
  <conditionalFormatting sqref="L4">
    <cfRule type="expression" dxfId="35964" priority="18" stopIfTrue="1">
      <formula>$D$1&lt;L4</formula>
    </cfRule>
    <cfRule type="expression" dxfId="35963" priority="19" stopIfTrue="1">
      <formula>$D$1&gt;L4</formula>
    </cfRule>
  </conditionalFormatting>
  <conditionalFormatting sqref="L5">
    <cfRule type="cellIs" dxfId="35962" priority="15" stopIfTrue="1" operator="equal">
      <formula>5</formula>
    </cfRule>
    <cfRule type="cellIs" dxfId="35961" priority="16" stopIfTrue="1" operator="equal">
      <formula>4</formula>
    </cfRule>
    <cfRule type="cellIs" dxfId="35960" priority="17" stopIfTrue="1" operator="equal">
      <formula>3</formula>
    </cfRule>
  </conditionalFormatting>
  <conditionalFormatting sqref="L4">
    <cfRule type="expression" dxfId="35959" priority="13" stopIfTrue="1">
      <formula>$D$1&lt;L4</formula>
    </cfRule>
    <cfRule type="expression" dxfId="35958" priority="14" stopIfTrue="1">
      <formula>$D$1&gt;L4</formula>
    </cfRule>
  </conditionalFormatting>
  <conditionalFormatting sqref="L4">
    <cfRule type="expression" dxfId="35957" priority="11" stopIfTrue="1">
      <formula>$D$1&lt;L4</formula>
    </cfRule>
    <cfRule type="expression" dxfId="35956" priority="12" stopIfTrue="1">
      <formula>$D$1&gt;L4</formula>
    </cfRule>
  </conditionalFormatting>
  <conditionalFormatting sqref="L5">
    <cfRule type="cellIs" dxfId="35955" priority="8" stopIfTrue="1" operator="equal">
      <formula>5</formula>
    </cfRule>
    <cfRule type="cellIs" dxfId="35954" priority="9" stopIfTrue="1" operator="equal">
      <formula>4</formula>
    </cfRule>
    <cfRule type="cellIs" dxfId="35953" priority="10" stopIfTrue="1" operator="equal">
      <formula>3</formula>
    </cfRule>
  </conditionalFormatting>
  <conditionalFormatting sqref="L4">
    <cfRule type="expression" dxfId="35952" priority="6" stopIfTrue="1">
      <formula>$D$1&lt;L4</formula>
    </cfRule>
    <cfRule type="expression" dxfId="35951" priority="7" stopIfTrue="1">
      <formula>$D$1&gt;L4</formula>
    </cfRule>
  </conditionalFormatting>
  <conditionalFormatting sqref="L5">
    <cfRule type="cellIs" dxfId="35950" priority="3" stopIfTrue="1" operator="equal">
      <formula>5</formula>
    </cfRule>
    <cfRule type="cellIs" dxfId="35949" priority="4" stopIfTrue="1" operator="equal">
      <formula>4</formula>
    </cfRule>
    <cfRule type="cellIs" dxfId="35948" priority="5" stopIfTrue="1" operator="equal">
      <formula>3</formula>
    </cfRule>
  </conditionalFormatting>
  <conditionalFormatting sqref="L4">
    <cfRule type="expression" dxfId="35947" priority="1" stopIfTrue="1">
      <formula>$D$1&lt;L4</formula>
    </cfRule>
    <cfRule type="expression" dxfId="35946" priority="2" stopIfTrue="1">
      <formula>$D$1&gt;L4</formula>
    </cfRule>
  </conditionalFormatting>
  <pageMargins left="0.7" right="0.7" top="0.75" bottom="0.75" header="0.3" footer="0.3"/>
  <pageSetup paperSize="9" scale="67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="85" zoomScaleNormal="85" zoomScaleSheetLayoutView="85" workbookViewId="0">
      <selection activeCell="D27" sqref="D27:D2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6" style="13" customWidth="1"/>
    <col min="4" max="4" width="46.85546875" style="13" bestFit="1" customWidth="1"/>
    <col min="5" max="5" width="7.42578125" style="13" hidden="1" customWidth="1"/>
    <col min="6" max="11" width="8.140625" customWidth="1"/>
    <col min="12" max="12" width="6.7109375" customWidth="1"/>
    <col min="13" max="13" width="6.42578125" hidden="1" customWidth="1"/>
    <col min="14" max="14" width="6.5703125" hidden="1" customWidth="1"/>
    <col min="15" max="15" width="6.28515625" hidden="1" customWidth="1"/>
    <col min="16" max="16" width="6.42578125" hidden="1" customWidth="1"/>
    <col min="17" max="21" width="6.85546875" hidden="1" customWidth="1"/>
    <col min="22" max="22" width="4.28515625" customWidth="1"/>
    <col min="23" max="24" width="4.42578125" hidden="1" customWidth="1"/>
    <col min="25" max="28" width="3.7109375" hidden="1" customWidth="1"/>
    <col min="29" max="29" width="4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0" width="3.42578125" style="30" hidden="1" customWidth="1"/>
    <col min="81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718" t="s">
        <v>46</v>
      </c>
      <c r="H2" s="719"/>
      <c r="I2" s="720"/>
      <c r="J2" s="718" t="s">
        <v>43</v>
      </c>
      <c r="K2" s="719"/>
      <c r="L2" s="304"/>
      <c r="M2" s="307"/>
      <c r="N2" s="307"/>
      <c r="O2" s="307"/>
      <c r="P2" s="307"/>
      <c r="Q2" s="305"/>
      <c r="R2" s="306"/>
      <c r="S2" s="306"/>
      <c r="T2" s="306"/>
      <c r="U2" s="304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2751</v>
      </c>
      <c r="B3" s="723"/>
      <c r="C3" s="723"/>
      <c r="D3" s="196" t="s">
        <v>0</v>
      </c>
      <c r="E3" s="197"/>
      <c r="F3" s="198">
        <v>43084</v>
      </c>
      <c r="G3" s="198">
        <v>43088</v>
      </c>
      <c r="H3" s="198">
        <v>43082</v>
      </c>
      <c r="I3" s="281">
        <v>43087</v>
      </c>
      <c r="J3" s="198">
        <v>42965</v>
      </c>
      <c r="K3" s="198">
        <v>43096</v>
      </c>
      <c r="L3" s="198">
        <v>43076</v>
      </c>
      <c r="M3" s="198"/>
      <c r="N3" s="198"/>
      <c r="O3" s="198"/>
      <c r="P3" s="199"/>
      <c r="Q3" s="198"/>
      <c r="R3" s="198"/>
      <c r="S3" s="198"/>
      <c r="T3" s="67"/>
      <c r="U3" s="198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9" customHeight="1" x14ac:dyDescent="0.2">
      <c r="A4" s="723"/>
      <c r="B4" s="723"/>
      <c r="C4" s="723"/>
      <c r="D4" s="205" t="s">
        <v>1</v>
      </c>
      <c r="E4" s="197"/>
      <c r="F4" s="206" t="s">
        <v>461</v>
      </c>
      <c r="G4" s="206" t="s">
        <v>451</v>
      </c>
      <c r="H4" s="206" t="s">
        <v>454</v>
      </c>
      <c r="I4" s="206" t="s">
        <v>452</v>
      </c>
      <c r="J4" s="206"/>
      <c r="K4" s="206" t="s">
        <v>453</v>
      </c>
      <c r="L4" s="206" t="s">
        <v>452</v>
      </c>
      <c r="M4" s="206"/>
      <c r="N4" s="156"/>
      <c r="O4" s="156"/>
      <c r="P4" s="156"/>
      <c r="Q4" s="206"/>
      <c r="R4" s="156"/>
      <c r="S4" s="206"/>
      <c r="T4" s="156"/>
      <c r="U4" s="156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4.7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455</v>
      </c>
      <c r="G5" s="246" t="s">
        <v>456</v>
      </c>
      <c r="H5" s="246" t="s">
        <v>508</v>
      </c>
      <c r="I5" s="279" t="s">
        <v>457</v>
      </c>
      <c r="J5" s="247" t="s">
        <v>449</v>
      </c>
      <c r="K5" s="247" t="s">
        <v>458</v>
      </c>
      <c r="L5" s="279" t="s">
        <v>457</v>
      </c>
      <c r="M5" s="279"/>
      <c r="N5" s="278"/>
      <c r="O5" s="247"/>
      <c r="P5" s="295"/>
      <c r="Q5" s="247"/>
      <c r="R5" s="278"/>
      <c r="S5" s="246"/>
      <c r="T5" s="246"/>
      <c r="U5" s="246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">
      <c r="A6" s="267">
        <v>1</v>
      </c>
      <c r="B6" s="230" t="s">
        <v>28</v>
      </c>
      <c r="C6" s="379" t="s">
        <v>34</v>
      </c>
      <c r="D6" s="455" t="s">
        <v>608</v>
      </c>
      <c r="E6" s="223">
        <v>2751</v>
      </c>
      <c r="F6" s="667" t="s">
        <v>1146</v>
      </c>
      <c r="G6" s="91">
        <v>5</v>
      </c>
      <c r="H6" s="91">
        <v>3</v>
      </c>
      <c r="I6" s="91">
        <v>4</v>
      </c>
      <c r="J6" s="91">
        <v>4</v>
      </c>
      <c r="K6" s="91">
        <v>4</v>
      </c>
      <c r="L6" s="91" t="s">
        <v>1141</v>
      </c>
      <c r="M6" s="91"/>
      <c r="N6" s="91"/>
      <c r="O6" s="91"/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1</v>
      </c>
      <c r="AA6" s="248">
        <f t="shared" ref="AA6:AA34" si="5">COUNTIF(AG6:AV6,AA$5)</f>
        <v>3</v>
      </c>
      <c r="AB6" s="248">
        <f t="shared" ref="AB6:AB34" si="6">COUNTIF(AG6:AV6,AB$5)</f>
        <v>1</v>
      </c>
      <c r="AC6" s="248">
        <f t="shared" ref="AC6:AC38" si="7">SUM(X6:AB6)</f>
        <v>5</v>
      </c>
      <c r="AD6" s="249">
        <f>IF(ISERROR(((X6+Y6)*2+Z6*3+AA6*4+AB6*5)/SUM(X6,Y6:AB6)),"",((X6+Y6)*2+Z6*3+AA6*4+AB6*5)/SUM(X6,Y6:AB6))</f>
        <v>4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а</v>
      </c>
      <c r="AH6" s="252">
        <f t="shared" si="9"/>
        <v>5</v>
      </c>
      <c r="AI6" s="252">
        <f t="shared" si="9"/>
        <v>3</v>
      </c>
      <c r="AJ6" s="252">
        <f t="shared" si="9"/>
        <v>4</v>
      </c>
      <c r="AK6" s="252">
        <f t="shared" si="9"/>
        <v>4</v>
      </c>
      <c r="AL6" s="252">
        <f t="shared" si="9"/>
        <v>4</v>
      </c>
      <c r="AM6" s="252" t="str">
        <f t="shared" si="9"/>
        <v>з</v>
      </c>
      <c r="AN6" s="252" t="str">
        <f t="shared" si="9"/>
        <v/>
      </c>
      <c r="AO6" s="252" t="str">
        <f t="shared" si="9"/>
        <v/>
      </c>
      <c r="AP6" s="252" t="str">
        <f t="shared" si="9"/>
        <v/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">
      <c r="A7" s="267">
        <v>2</v>
      </c>
      <c r="B7" s="230" t="s">
        <v>28</v>
      </c>
      <c r="C7" s="379" t="s">
        <v>34</v>
      </c>
      <c r="D7" s="455" t="s">
        <v>609</v>
      </c>
      <c r="E7" s="223">
        <v>2751</v>
      </c>
      <c r="F7" s="91" t="s">
        <v>1141</v>
      </c>
      <c r="G7" s="91">
        <v>5</v>
      </c>
      <c r="H7" s="91">
        <v>3</v>
      </c>
      <c r="I7" s="91">
        <v>4</v>
      </c>
      <c r="J7" s="91" t="s">
        <v>1126</v>
      </c>
      <c r="K7" s="91">
        <v>4</v>
      </c>
      <c r="L7" s="91" t="s">
        <v>1141</v>
      </c>
      <c r="M7" s="91"/>
      <c r="N7" s="91"/>
      <c r="O7" s="91"/>
      <c r="P7" s="91"/>
      <c r="Q7" s="91"/>
      <c r="R7" s="91"/>
      <c r="S7" s="91"/>
      <c r="T7" s="91"/>
      <c r="U7" s="23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1</v>
      </c>
      <c r="AA7" s="248">
        <f t="shared" si="5"/>
        <v>2</v>
      </c>
      <c r="AB7" s="248">
        <f t="shared" si="6"/>
        <v>1</v>
      </c>
      <c r="AC7" s="248">
        <f t="shared" si="7"/>
        <v>4</v>
      </c>
      <c r="AD7" s="249">
        <f t="shared" ref="AD7:AD37" si="11">IF(ISERROR(((X7+Y7)*2+Z7*3+AA7*4+AB7*5)/SUM(X7,Y7:AB7)),"",((X7+Y7)*2+Z7*3+AA7*4+AB7*5)/SUM(X7,Y7:AB7))</f>
        <v>4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5</v>
      </c>
      <c r="AI7" s="252">
        <f t="shared" si="9"/>
        <v>3</v>
      </c>
      <c r="AJ7" s="252">
        <f t="shared" si="9"/>
        <v>4</v>
      </c>
      <c r="AK7" s="252" t="str">
        <f t="shared" si="9"/>
        <v>а</v>
      </c>
      <c r="AL7" s="252">
        <f t="shared" si="9"/>
        <v>4</v>
      </c>
      <c r="AM7" s="252" t="str">
        <f t="shared" si="9"/>
        <v>з</v>
      </c>
      <c r="AN7" s="252" t="str">
        <f t="shared" si="9"/>
        <v/>
      </c>
      <c r="AO7" s="252" t="str">
        <f t="shared" si="9"/>
        <v/>
      </c>
      <c r="AP7" s="252" t="str">
        <f t="shared" si="9"/>
        <v/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2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">
      <c r="A8" s="267">
        <v>3</v>
      </c>
      <c r="B8" s="230" t="s">
        <v>28</v>
      </c>
      <c r="C8" s="379" t="s">
        <v>34</v>
      </c>
      <c r="D8" s="455" t="s">
        <v>610</v>
      </c>
      <c r="E8" s="223">
        <v>2751</v>
      </c>
      <c r="F8" s="91" t="s">
        <v>1141</v>
      </c>
      <c r="G8" s="91">
        <v>5</v>
      </c>
      <c r="H8" s="91">
        <v>4</v>
      </c>
      <c r="I8" s="91">
        <v>5</v>
      </c>
      <c r="J8" s="91">
        <v>4</v>
      </c>
      <c r="K8" s="91">
        <v>4</v>
      </c>
      <c r="L8" s="91" t="s">
        <v>1141</v>
      </c>
      <c r="M8" s="91"/>
      <c r="N8" s="91"/>
      <c r="O8" s="91"/>
      <c r="P8" s="91"/>
      <c r="Q8" s="91"/>
      <c r="R8" s="91"/>
      <c r="S8" s="91"/>
      <c r="T8" s="91"/>
      <c r="U8" s="23"/>
      <c r="V8" s="35">
        <f t="shared" si="0"/>
        <v>4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0</v>
      </c>
      <c r="AA8" s="248">
        <f t="shared" si="5"/>
        <v>3</v>
      </c>
      <c r="AB8" s="248">
        <f t="shared" si="6"/>
        <v>2</v>
      </c>
      <c r="AC8" s="248">
        <f t="shared" si="7"/>
        <v>5</v>
      </c>
      <c r="AD8" s="249">
        <f t="shared" si="11"/>
        <v>4.4000000000000004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5</v>
      </c>
      <c r="AI8" s="252">
        <f t="shared" si="9"/>
        <v>4</v>
      </c>
      <c r="AJ8" s="252">
        <f t="shared" si="9"/>
        <v>5</v>
      </c>
      <c r="AK8" s="252">
        <f t="shared" si="9"/>
        <v>4</v>
      </c>
      <c r="AL8" s="252">
        <f t="shared" si="9"/>
        <v>4</v>
      </c>
      <c r="AM8" s="252" t="str">
        <f t="shared" si="9"/>
        <v>з</v>
      </c>
      <c r="AN8" s="252" t="str">
        <f t="shared" si="9"/>
        <v/>
      </c>
      <c r="AO8" s="252" t="str">
        <f t="shared" si="9"/>
        <v/>
      </c>
      <c r="AP8" s="252" t="str">
        <f t="shared" si="9"/>
        <v/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2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">
      <c r="A9" s="267">
        <v>4</v>
      </c>
      <c r="B9" s="230" t="s">
        <v>28</v>
      </c>
      <c r="C9" s="379" t="s">
        <v>34</v>
      </c>
      <c r="D9" s="455" t="s">
        <v>611</v>
      </c>
      <c r="E9" s="223">
        <v>2751</v>
      </c>
      <c r="F9" s="91" t="s">
        <v>1141</v>
      </c>
      <c r="G9" s="91">
        <v>5</v>
      </c>
      <c r="H9" s="91">
        <v>4</v>
      </c>
      <c r="I9" s="91">
        <v>5</v>
      </c>
      <c r="J9" s="91">
        <v>4</v>
      </c>
      <c r="K9" s="91">
        <v>5</v>
      </c>
      <c r="L9" s="91" t="s">
        <v>1141</v>
      </c>
      <c r="M9" s="91"/>
      <c r="N9" s="91"/>
      <c r="O9" s="91"/>
      <c r="P9" s="91"/>
      <c r="Q9" s="91"/>
      <c r="R9" s="91"/>
      <c r="S9" s="91"/>
      <c r="T9" s="91"/>
      <c r="U9" s="23"/>
      <c r="V9" s="35">
        <f t="shared" si="0"/>
        <v>4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0</v>
      </c>
      <c r="AA9" s="248">
        <f t="shared" si="5"/>
        <v>2</v>
      </c>
      <c r="AB9" s="248">
        <f t="shared" si="6"/>
        <v>3</v>
      </c>
      <c r="AC9" s="248">
        <f t="shared" si="7"/>
        <v>5</v>
      </c>
      <c r="AD9" s="249">
        <f t="shared" si="11"/>
        <v>4.5999999999999996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5</v>
      </c>
      <c r="AI9" s="252">
        <f t="shared" si="9"/>
        <v>4</v>
      </c>
      <c r="AJ9" s="252">
        <f t="shared" si="9"/>
        <v>5</v>
      </c>
      <c r="AK9" s="252">
        <f t="shared" si="9"/>
        <v>4</v>
      </c>
      <c r="AL9" s="252">
        <f t="shared" si="9"/>
        <v>5</v>
      </c>
      <c r="AM9" s="252" t="str">
        <f t="shared" si="9"/>
        <v>з</v>
      </c>
      <c r="AN9" s="252" t="str">
        <f t="shared" si="9"/>
        <v/>
      </c>
      <c r="AO9" s="252" t="str">
        <f t="shared" si="9"/>
        <v/>
      </c>
      <c r="AP9" s="252" t="str">
        <f t="shared" si="9"/>
        <v/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2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">
      <c r="A10" s="267">
        <v>5</v>
      </c>
      <c r="B10" s="230" t="s">
        <v>28</v>
      </c>
      <c r="C10" s="379" t="s">
        <v>34</v>
      </c>
      <c r="D10" s="455" t="s">
        <v>612</v>
      </c>
      <c r="E10" s="223">
        <v>2751</v>
      </c>
      <c r="F10" s="91" t="s">
        <v>1141</v>
      </c>
      <c r="G10" s="91">
        <v>5</v>
      </c>
      <c r="H10" s="91">
        <v>5</v>
      </c>
      <c r="I10" s="91">
        <v>5</v>
      </c>
      <c r="J10" s="91">
        <v>3</v>
      </c>
      <c r="K10" s="91">
        <v>5</v>
      </c>
      <c r="L10" s="91" t="s">
        <v>1141</v>
      </c>
      <c r="M10" s="91"/>
      <c r="N10" s="91"/>
      <c r="O10" s="91"/>
      <c r="P10" s="91"/>
      <c r="Q10" s="91"/>
      <c r="R10" s="91"/>
      <c r="S10" s="91"/>
      <c r="T10" s="91"/>
      <c r="U10" s="23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1</v>
      </c>
      <c r="AA10" s="248">
        <f t="shared" si="5"/>
        <v>0</v>
      </c>
      <c r="AB10" s="248">
        <f t="shared" si="6"/>
        <v>4</v>
      </c>
      <c r="AC10" s="248">
        <f t="shared" si="7"/>
        <v>5</v>
      </c>
      <c r="AD10" s="249">
        <f t="shared" si="11"/>
        <v>4.5999999999999996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5</v>
      </c>
      <c r="AI10" s="252">
        <f t="shared" si="9"/>
        <v>5</v>
      </c>
      <c r="AJ10" s="252">
        <f t="shared" si="9"/>
        <v>5</v>
      </c>
      <c r="AK10" s="252">
        <f t="shared" si="9"/>
        <v>3</v>
      </c>
      <c r="AL10" s="252">
        <f t="shared" si="9"/>
        <v>5</v>
      </c>
      <c r="AM10" s="252" t="str">
        <f t="shared" si="9"/>
        <v>з</v>
      </c>
      <c r="AN10" s="252" t="str">
        <f t="shared" si="9"/>
        <v/>
      </c>
      <c r="AO10" s="252" t="str">
        <f t="shared" si="9"/>
        <v/>
      </c>
      <c r="AP10" s="252" t="str">
        <f t="shared" si="9"/>
        <v/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2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">
      <c r="A11" s="267">
        <v>6</v>
      </c>
      <c r="B11" s="230" t="s">
        <v>28</v>
      </c>
      <c r="C11" s="379" t="s">
        <v>34</v>
      </c>
      <c r="D11" s="455" t="s">
        <v>613</v>
      </c>
      <c r="E11" s="223">
        <v>2751</v>
      </c>
      <c r="F11" s="91" t="s">
        <v>1141</v>
      </c>
      <c r="G11" s="91">
        <v>5</v>
      </c>
      <c r="H11" s="91">
        <v>5</v>
      </c>
      <c r="I11" s="91">
        <v>5</v>
      </c>
      <c r="J11" s="91">
        <v>5</v>
      </c>
      <c r="K11" s="91">
        <v>5</v>
      </c>
      <c r="L11" s="91" t="s">
        <v>1141</v>
      </c>
      <c r="M11" s="91"/>
      <c r="N11" s="91"/>
      <c r="O11" s="91"/>
      <c r="P11" s="91"/>
      <c r="Q11" s="91"/>
      <c r="R11" s="91"/>
      <c r="S11" s="91"/>
      <c r="T11" s="91"/>
      <c r="U11" s="91"/>
      <c r="V11" s="35">
        <f t="shared" si="0"/>
        <v>5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0</v>
      </c>
      <c r="AB11" s="258">
        <f t="shared" si="6"/>
        <v>5</v>
      </c>
      <c r="AC11" s="248">
        <f t="shared" si="7"/>
        <v>5</v>
      </c>
      <c r="AD11" s="249">
        <f t="shared" si="11"/>
        <v>5</v>
      </c>
      <c r="AE11" s="259">
        <f t="shared" si="8"/>
        <v>0</v>
      </c>
      <c r="AG11" s="252" t="str">
        <f t="shared" si="9"/>
        <v>з</v>
      </c>
      <c r="AH11" s="252">
        <f t="shared" si="9"/>
        <v>5</v>
      </c>
      <c r="AI11" s="252">
        <f t="shared" si="9"/>
        <v>5</v>
      </c>
      <c r="AJ11" s="252">
        <f t="shared" si="9"/>
        <v>5</v>
      </c>
      <c r="AK11" s="252">
        <f t="shared" si="9"/>
        <v>5</v>
      </c>
      <c r="AL11" s="252">
        <f t="shared" si="9"/>
        <v>5</v>
      </c>
      <c r="AM11" s="252" t="str">
        <f t="shared" si="9"/>
        <v>з</v>
      </c>
      <c r="AN11" s="252" t="str">
        <f t="shared" si="9"/>
        <v/>
      </c>
      <c r="AO11" s="252" t="str">
        <f t="shared" si="9"/>
        <v/>
      </c>
      <c r="AP11" s="252" t="str">
        <f t="shared" si="9"/>
        <v/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">
      <c r="A12" s="267">
        <v>7</v>
      </c>
      <c r="B12" s="230" t="s">
        <v>28</v>
      </c>
      <c r="C12" s="379" t="s">
        <v>34</v>
      </c>
      <c r="D12" s="455" t="s">
        <v>614</v>
      </c>
      <c r="E12" s="223">
        <v>2751</v>
      </c>
      <c r="F12" s="91" t="s">
        <v>1141</v>
      </c>
      <c r="G12" s="91">
        <v>5</v>
      </c>
      <c r="H12" s="91">
        <v>3</v>
      </c>
      <c r="I12" s="91">
        <v>3</v>
      </c>
      <c r="J12" s="91">
        <v>4</v>
      </c>
      <c r="K12" s="91">
        <v>3</v>
      </c>
      <c r="L12" s="91" t="s">
        <v>1141</v>
      </c>
      <c r="M12" s="91"/>
      <c r="N12" s="91"/>
      <c r="O12" s="91"/>
      <c r="P12" s="91"/>
      <c r="Q12" s="91"/>
      <c r="R12" s="91"/>
      <c r="S12" s="91"/>
      <c r="T12" s="91"/>
      <c r="U12" s="23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3</v>
      </c>
      <c r="AA12" s="248">
        <f t="shared" si="5"/>
        <v>1</v>
      </c>
      <c r="AB12" s="248">
        <f t="shared" si="6"/>
        <v>1</v>
      </c>
      <c r="AC12" s="248">
        <f t="shared" si="7"/>
        <v>5</v>
      </c>
      <c r="AD12" s="249">
        <f t="shared" si="11"/>
        <v>3.6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5</v>
      </c>
      <c r="AI12" s="252">
        <f t="shared" si="9"/>
        <v>3</v>
      </c>
      <c r="AJ12" s="252">
        <f t="shared" si="9"/>
        <v>3</v>
      </c>
      <c r="AK12" s="252">
        <f t="shared" si="9"/>
        <v>4</v>
      </c>
      <c r="AL12" s="252">
        <f t="shared" si="9"/>
        <v>3</v>
      </c>
      <c r="AM12" s="252" t="str">
        <f t="shared" si="9"/>
        <v>з</v>
      </c>
      <c r="AN12" s="252" t="str">
        <f t="shared" si="9"/>
        <v/>
      </c>
      <c r="AO12" s="252" t="str">
        <f t="shared" si="9"/>
        <v/>
      </c>
      <c r="AP12" s="252" t="str">
        <f t="shared" si="9"/>
        <v/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2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">
      <c r="A13" s="267">
        <v>8</v>
      </c>
      <c r="B13" s="230" t="s">
        <v>28</v>
      </c>
      <c r="C13" s="379" t="s">
        <v>34</v>
      </c>
      <c r="D13" s="455" t="s">
        <v>615</v>
      </c>
      <c r="E13" s="223">
        <v>2751</v>
      </c>
      <c r="F13" s="91" t="s">
        <v>1141</v>
      </c>
      <c r="G13" s="91">
        <v>5</v>
      </c>
      <c r="H13" s="91">
        <v>3</v>
      </c>
      <c r="I13" s="91">
        <v>4</v>
      </c>
      <c r="J13" s="91">
        <v>4</v>
      </c>
      <c r="K13" s="91">
        <v>5</v>
      </c>
      <c r="L13" s="91" t="s">
        <v>1141</v>
      </c>
      <c r="M13" s="91"/>
      <c r="N13" s="91"/>
      <c r="O13" s="91"/>
      <c r="P13" s="91"/>
      <c r="Q13" s="91"/>
      <c r="R13" s="91"/>
      <c r="S13" s="91"/>
      <c r="T13" s="91"/>
      <c r="U13" s="23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1</v>
      </c>
      <c r="AA13" s="248">
        <f t="shared" si="5"/>
        <v>2</v>
      </c>
      <c r="AB13" s="248">
        <f t="shared" si="6"/>
        <v>2</v>
      </c>
      <c r="AC13" s="248">
        <f t="shared" si="7"/>
        <v>5</v>
      </c>
      <c r="AD13" s="249">
        <f t="shared" si="11"/>
        <v>4.2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5</v>
      </c>
      <c r="AI13" s="252">
        <f t="shared" si="9"/>
        <v>3</v>
      </c>
      <c r="AJ13" s="252">
        <f t="shared" si="9"/>
        <v>4</v>
      </c>
      <c r="AK13" s="252">
        <f t="shared" si="9"/>
        <v>4</v>
      </c>
      <c r="AL13" s="252">
        <f t="shared" si="9"/>
        <v>5</v>
      </c>
      <c r="AM13" s="252" t="str">
        <f t="shared" si="9"/>
        <v>з</v>
      </c>
      <c r="AN13" s="252" t="str">
        <f t="shared" si="9"/>
        <v/>
      </c>
      <c r="AO13" s="252" t="str">
        <f t="shared" si="9"/>
        <v/>
      </c>
      <c r="AP13" s="252" t="str">
        <f t="shared" si="9"/>
        <v/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2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">
      <c r="A14" s="267">
        <v>9</v>
      </c>
      <c r="B14" s="230"/>
      <c r="C14" s="379" t="s">
        <v>34</v>
      </c>
      <c r="D14" s="455" t="s">
        <v>616</v>
      </c>
      <c r="E14" s="223">
        <v>2751</v>
      </c>
      <c r="F14" s="91" t="s">
        <v>1141</v>
      </c>
      <c r="G14" s="91">
        <v>5</v>
      </c>
      <c r="H14" s="91">
        <v>4</v>
      </c>
      <c r="I14" s="91">
        <v>4</v>
      </c>
      <c r="J14" s="91">
        <v>4</v>
      </c>
      <c r="K14" s="91">
        <v>4</v>
      </c>
      <c r="L14" s="91" t="s">
        <v>1141</v>
      </c>
      <c r="M14" s="91"/>
      <c r="N14" s="91"/>
      <c r="O14" s="91"/>
      <c r="P14" s="91"/>
      <c r="Q14" s="91"/>
      <c r="R14" s="94"/>
      <c r="S14" s="91"/>
      <c r="T14" s="91"/>
      <c r="U14" s="23"/>
      <c r="V14" s="18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4</v>
      </c>
      <c r="AB14" s="92">
        <f t="shared" si="6"/>
        <v>1</v>
      </c>
      <c r="AC14" s="92">
        <f t="shared" si="7"/>
        <v>5</v>
      </c>
      <c r="AD14" s="210">
        <f t="shared" si="11"/>
        <v>4.2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5</v>
      </c>
      <c r="AI14" s="252">
        <f t="shared" si="9"/>
        <v>4</v>
      </c>
      <c r="AJ14" s="252">
        <f t="shared" si="9"/>
        <v>4</v>
      </c>
      <c r="AK14" s="252">
        <f t="shared" si="9"/>
        <v>4</v>
      </c>
      <c r="AL14" s="252">
        <f t="shared" si="9"/>
        <v>4</v>
      </c>
      <c r="AM14" s="252" t="str">
        <f t="shared" si="9"/>
        <v>з</v>
      </c>
      <c r="AN14" s="252" t="str">
        <f t="shared" si="9"/>
        <v/>
      </c>
      <c r="AO14" s="252" t="str">
        <f t="shared" si="9"/>
        <v/>
      </c>
      <c r="AP14" s="252" t="str">
        <f t="shared" si="9"/>
        <v/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67">
        <v>10</v>
      </c>
      <c r="B15" s="230"/>
      <c r="C15" s="379" t="s">
        <v>34</v>
      </c>
      <c r="D15" s="455" t="s">
        <v>617</v>
      </c>
      <c r="E15" s="223">
        <v>2751</v>
      </c>
      <c r="F15" s="91" t="s">
        <v>1141</v>
      </c>
      <c r="G15" s="91">
        <v>5</v>
      </c>
      <c r="H15" s="91">
        <v>5</v>
      </c>
      <c r="I15" s="91">
        <v>5</v>
      </c>
      <c r="J15" s="91">
        <v>4</v>
      </c>
      <c r="K15" s="91">
        <v>5</v>
      </c>
      <c r="L15" s="91" t="s">
        <v>1141</v>
      </c>
      <c r="M15" s="91"/>
      <c r="N15" s="91"/>
      <c r="O15" s="91"/>
      <c r="P15" s="91"/>
      <c r="Q15" s="91"/>
      <c r="R15" s="94"/>
      <c r="S15" s="91"/>
      <c r="T15" s="91"/>
      <c r="U15" s="23"/>
      <c r="V15" s="18">
        <f t="shared" si="0"/>
        <v>4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1</v>
      </c>
      <c r="AB15" s="92">
        <f t="shared" si="6"/>
        <v>4</v>
      </c>
      <c r="AC15" s="92">
        <f t="shared" si="7"/>
        <v>5</v>
      </c>
      <c r="AD15" s="210">
        <f t="shared" si="11"/>
        <v>4.8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5</v>
      </c>
      <c r="AI15" s="252">
        <f t="shared" si="9"/>
        <v>5</v>
      </c>
      <c r="AJ15" s="252">
        <f t="shared" si="9"/>
        <v>5</v>
      </c>
      <c r="AK15" s="252">
        <f t="shared" si="9"/>
        <v>4</v>
      </c>
      <c r="AL15" s="252">
        <f t="shared" si="9"/>
        <v>5</v>
      </c>
      <c r="AM15" s="252" t="str">
        <f t="shared" si="9"/>
        <v>з</v>
      </c>
      <c r="AN15" s="252" t="str">
        <f t="shared" si="9"/>
        <v/>
      </c>
      <c r="AO15" s="252" t="str">
        <f t="shared" si="9"/>
        <v/>
      </c>
      <c r="AP15" s="252" t="str">
        <f t="shared" si="9"/>
        <v/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7">
        <v>11</v>
      </c>
      <c r="B16" s="230"/>
      <c r="C16" s="379" t="s">
        <v>34</v>
      </c>
      <c r="D16" s="455" t="s">
        <v>618</v>
      </c>
      <c r="E16" s="223">
        <v>2751</v>
      </c>
      <c r="F16" s="91" t="s">
        <v>1141</v>
      </c>
      <c r="G16" s="91">
        <v>3</v>
      </c>
      <c r="H16" s="91">
        <v>4</v>
      </c>
      <c r="I16" s="91">
        <v>4</v>
      </c>
      <c r="J16" s="91">
        <v>4</v>
      </c>
      <c r="K16" s="91">
        <v>4</v>
      </c>
      <c r="L16" s="91" t="s">
        <v>1141</v>
      </c>
      <c r="M16" s="91"/>
      <c r="N16" s="91"/>
      <c r="O16" s="91"/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4</v>
      </c>
      <c r="AB16" s="92">
        <f t="shared" si="6"/>
        <v>0</v>
      </c>
      <c r="AC16" s="92">
        <f t="shared" si="7"/>
        <v>5</v>
      </c>
      <c r="AD16" s="210">
        <f t="shared" si="11"/>
        <v>3.8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3</v>
      </c>
      <c r="AI16" s="252">
        <f t="shared" si="9"/>
        <v>4</v>
      </c>
      <c r="AJ16" s="252">
        <f t="shared" si="9"/>
        <v>4</v>
      </c>
      <c r="AK16" s="252">
        <f t="shared" si="9"/>
        <v>4</v>
      </c>
      <c r="AL16" s="252">
        <f t="shared" si="9"/>
        <v>4</v>
      </c>
      <c r="AM16" s="252" t="str">
        <f t="shared" si="9"/>
        <v>з</v>
      </c>
      <c r="AN16" s="252" t="str">
        <f t="shared" si="9"/>
        <v/>
      </c>
      <c r="AO16" s="252" t="str">
        <f t="shared" si="9"/>
        <v/>
      </c>
      <c r="AP16" s="252" t="str">
        <f t="shared" si="9"/>
        <v/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7">
        <v>12</v>
      </c>
      <c r="B17" s="374"/>
      <c r="C17" s="379" t="s">
        <v>34</v>
      </c>
      <c r="D17" s="455" t="s">
        <v>619</v>
      </c>
      <c r="E17" s="223">
        <v>2751</v>
      </c>
      <c r="F17" s="91" t="s">
        <v>1141</v>
      </c>
      <c r="G17" s="91">
        <v>5</v>
      </c>
      <c r="H17" s="91">
        <v>3</v>
      </c>
      <c r="I17" s="91">
        <v>4</v>
      </c>
      <c r="J17" s="91">
        <v>5</v>
      </c>
      <c r="K17" s="91">
        <v>4</v>
      </c>
      <c r="L17" s="91" t="s">
        <v>1141</v>
      </c>
      <c r="M17" s="91"/>
      <c r="N17" s="91"/>
      <c r="O17" s="91"/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2</v>
      </c>
      <c r="AB17" s="92">
        <f t="shared" si="6"/>
        <v>2</v>
      </c>
      <c r="AC17" s="92">
        <f t="shared" si="7"/>
        <v>5</v>
      </c>
      <c r="AD17" s="210">
        <f t="shared" si="11"/>
        <v>4.2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5</v>
      </c>
      <c r="AI17" s="252">
        <f t="shared" si="9"/>
        <v>3</v>
      </c>
      <c r="AJ17" s="252">
        <f t="shared" si="9"/>
        <v>4</v>
      </c>
      <c r="AK17" s="252">
        <f t="shared" si="9"/>
        <v>5</v>
      </c>
      <c r="AL17" s="252">
        <f t="shared" si="9"/>
        <v>4</v>
      </c>
      <c r="AM17" s="252" t="str">
        <f t="shared" si="9"/>
        <v>з</v>
      </c>
      <c r="AN17" s="252" t="str">
        <f t="shared" si="9"/>
        <v/>
      </c>
      <c r="AO17" s="252" t="str">
        <f t="shared" si="9"/>
        <v/>
      </c>
      <c r="AP17" s="252" t="str">
        <f t="shared" si="9"/>
        <v/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7">
        <v>13</v>
      </c>
      <c r="B18" s="375"/>
      <c r="C18" s="379" t="s">
        <v>34</v>
      </c>
      <c r="D18" s="455" t="s">
        <v>620</v>
      </c>
      <c r="E18" s="223">
        <v>2751</v>
      </c>
      <c r="F18" s="91" t="s">
        <v>1141</v>
      </c>
      <c r="G18" s="91">
        <v>5</v>
      </c>
      <c r="H18" s="91">
        <v>4</v>
      </c>
      <c r="I18" s="91">
        <v>5</v>
      </c>
      <c r="J18" s="91">
        <v>4</v>
      </c>
      <c r="K18" s="91">
        <v>5</v>
      </c>
      <c r="L18" s="91" t="s">
        <v>1141</v>
      </c>
      <c r="M18" s="91"/>
      <c r="N18" s="91"/>
      <c r="O18" s="91"/>
      <c r="P18" s="91"/>
      <c r="Q18" s="91"/>
      <c r="R18" s="94"/>
      <c r="S18" s="91"/>
      <c r="T18" s="91"/>
      <c r="U18" s="23"/>
      <c r="V18" s="18">
        <f t="shared" si="0"/>
        <v>4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0</v>
      </c>
      <c r="AA18" s="92">
        <f t="shared" si="5"/>
        <v>2</v>
      </c>
      <c r="AB18" s="92">
        <f t="shared" si="6"/>
        <v>3</v>
      </c>
      <c r="AC18" s="92">
        <f t="shared" si="7"/>
        <v>5</v>
      </c>
      <c r="AD18" s="210">
        <f t="shared" si="11"/>
        <v>4.5999999999999996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5</v>
      </c>
      <c r="AI18" s="252">
        <f t="shared" si="9"/>
        <v>4</v>
      </c>
      <c r="AJ18" s="252">
        <f t="shared" si="9"/>
        <v>5</v>
      </c>
      <c r="AK18" s="252">
        <f t="shared" si="9"/>
        <v>4</v>
      </c>
      <c r="AL18" s="252">
        <f t="shared" si="9"/>
        <v>5</v>
      </c>
      <c r="AM18" s="252" t="str">
        <f t="shared" si="9"/>
        <v>з</v>
      </c>
      <c r="AN18" s="252" t="str">
        <f t="shared" si="9"/>
        <v/>
      </c>
      <c r="AO18" s="252" t="str">
        <f t="shared" si="9"/>
        <v/>
      </c>
      <c r="AP18" s="252" t="str">
        <f t="shared" si="9"/>
        <v/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7">
        <v>14</v>
      </c>
      <c r="B19" s="375"/>
      <c r="C19" s="379" t="s">
        <v>34</v>
      </c>
      <c r="D19" s="455" t="s">
        <v>621</v>
      </c>
      <c r="E19" s="223">
        <v>2751</v>
      </c>
      <c r="F19" s="91" t="s">
        <v>1141</v>
      </c>
      <c r="G19" s="91">
        <v>5</v>
      </c>
      <c r="H19" s="91">
        <v>3</v>
      </c>
      <c r="I19" s="91">
        <v>3</v>
      </c>
      <c r="J19" s="91">
        <v>4</v>
      </c>
      <c r="K19" s="91">
        <v>3</v>
      </c>
      <c r="L19" s="91" t="s">
        <v>1141</v>
      </c>
      <c r="M19" s="91"/>
      <c r="N19" s="91"/>
      <c r="O19" s="91"/>
      <c r="P19" s="91"/>
      <c r="Q19" s="91"/>
      <c r="R19" s="91"/>
      <c r="S19" s="91"/>
      <c r="T19" s="91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3</v>
      </c>
      <c r="AA19" s="92">
        <f t="shared" si="5"/>
        <v>1</v>
      </c>
      <c r="AB19" s="92">
        <f t="shared" si="6"/>
        <v>1</v>
      </c>
      <c r="AC19" s="92">
        <f t="shared" si="7"/>
        <v>5</v>
      </c>
      <c r="AD19" s="210">
        <f t="shared" si="11"/>
        <v>3.6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5</v>
      </c>
      <c r="AI19" s="252">
        <f t="shared" si="9"/>
        <v>3</v>
      </c>
      <c r="AJ19" s="252">
        <f t="shared" si="9"/>
        <v>3</v>
      </c>
      <c r="AK19" s="252">
        <f t="shared" si="9"/>
        <v>4</v>
      </c>
      <c r="AL19" s="252">
        <f t="shared" si="9"/>
        <v>3</v>
      </c>
      <c r="AM19" s="252" t="str">
        <f t="shared" si="9"/>
        <v>з</v>
      </c>
      <c r="AN19" s="252" t="str">
        <f t="shared" si="9"/>
        <v/>
      </c>
      <c r="AO19" s="252" t="str">
        <f t="shared" si="9"/>
        <v/>
      </c>
      <c r="AP19" s="252" t="str">
        <f t="shared" si="9"/>
        <v/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7">
        <v>15</v>
      </c>
      <c r="B20" s="375"/>
      <c r="C20" s="379" t="s">
        <v>34</v>
      </c>
      <c r="D20" s="455" t="s">
        <v>622</v>
      </c>
      <c r="E20" s="223">
        <v>2751</v>
      </c>
      <c r="F20" s="91" t="s">
        <v>1141</v>
      </c>
      <c r="G20" s="91">
        <v>4</v>
      </c>
      <c r="H20" s="91">
        <v>3</v>
      </c>
      <c r="I20" s="91">
        <v>3</v>
      </c>
      <c r="J20" s="91">
        <v>4</v>
      </c>
      <c r="K20" s="91">
        <v>4</v>
      </c>
      <c r="L20" s="91" t="s">
        <v>1141</v>
      </c>
      <c r="M20" s="91"/>
      <c r="N20" s="91"/>
      <c r="O20" s="91"/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2</v>
      </c>
      <c r="AA20" s="92">
        <f t="shared" si="5"/>
        <v>3</v>
      </c>
      <c r="AB20" s="92">
        <f t="shared" si="6"/>
        <v>0</v>
      </c>
      <c r="AC20" s="92">
        <f t="shared" si="7"/>
        <v>5</v>
      </c>
      <c r="AD20" s="210">
        <f t="shared" si="11"/>
        <v>3.6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4</v>
      </c>
      <c r="AI20" s="252">
        <f t="shared" si="9"/>
        <v>3</v>
      </c>
      <c r="AJ20" s="252">
        <f t="shared" si="9"/>
        <v>3</v>
      </c>
      <c r="AK20" s="252">
        <f t="shared" si="9"/>
        <v>4</v>
      </c>
      <c r="AL20" s="252">
        <f t="shared" si="9"/>
        <v>4</v>
      </c>
      <c r="AM20" s="252" t="str">
        <f t="shared" si="9"/>
        <v>з</v>
      </c>
      <c r="AN20" s="252" t="str">
        <f t="shared" si="9"/>
        <v/>
      </c>
      <c r="AO20" s="252" t="str">
        <f t="shared" si="9"/>
        <v/>
      </c>
      <c r="AP20" s="252" t="str">
        <f t="shared" si="9"/>
        <v/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7">
        <v>16</v>
      </c>
      <c r="B21" s="375"/>
      <c r="C21" s="379" t="s">
        <v>34</v>
      </c>
      <c r="D21" s="455" t="s">
        <v>623</v>
      </c>
      <c r="E21" s="223">
        <v>2751</v>
      </c>
      <c r="F21" s="91" t="s">
        <v>1141</v>
      </c>
      <c r="G21" s="91">
        <v>3</v>
      </c>
      <c r="H21" s="91">
        <v>3</v>
      </c>
      <c r="I21" s="91">
        <v>3</v>
      </c>
      <c r="J21" s="91">
        <v>3</v>
      </c>
      <c r="K21" s="91">
        <v>4</v>
      </c>
      <c r="L21" s="91" t="s">
        <v>1141</v>
      </c>
      <c r="M21" s="91"/>
      <c r="N21" s="91"/>
      <c r="O21" s="91"/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4</v>
      </c>
      <c r="AA21" s="92">
        <f t="shared" si="5"/>
        <v>1</v>
      </c>
      <c r="AB21" s="92">
        <f t="shared" si="6"/>
        <v>0</v>
      </c>
      <c r="AC21" s="92">
        <f t="shared" si="7"/>
        <v>5</v>
      </c>
      <c r="AD21" s="210">
        <f t="shared" si="11"/>
        <v>3.2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3</v>
      </c>
      <c r="AI21" s="252">
        <f t="shared" si="9"/>
        <v>3</v>
      </c>
      <c r="AJ21" s="252">
        <f t="shared" si="9"/>
        <v>3</v>
      </c>
      <c r="AK21" s="252">
        <f t="shared" si="9"/>
        <v>3</v>
      </c>
      <c r="AL21" s="252">
        <f t="shared" si="9"/>
        <v>4</v>
      </c>
      <c r="AM21" s="252" t="str">
        <f t="shared" si="9"/>
        <v>з</v>
      </c>
      <c r="AN21" s="252" t="str">
        <f t="shared" si="9"/>
        <v/>
      </c>
      <c r="AO21" s="252" t="str">
        <f t="shared" si="9"/>
        <v/>
      </c>
      <c r="AP21" s="252" t="str">
        <f t="shared" si="9"/>
        <v/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7">
        <v>17</v>
      </c>
      <c r="B22" s="375"/>
      <c r="C22" s="379" t="s">
        <v>34</v>
      </c>
      <c r="D22" s="455" t="s">
        <v>624</v>
      </c>
      <c r="E22" s="223">
        <v>2751</v>
      </c>
      <c r="F22" s="91" t="s">
        <v>1141</v>
      </c>
      <c r="G22" s="91">
        <v>4</v>
      </c>
      <c r="H22" s="91">
        <v>4</v>
      </c>
      <c r="I22" s="91">
        <v>4</v>
      </c>
      <c r="J22" s="91">
        <v>4</v>
      </c>
      <c r="K22" s="91">
        <v>3</v>
      </c>
      <c r="L22" s="91" t="s">
        <v>1141</v>
      </c>
      <c r="M22" s="91"/>
      <c r="N22" s="91"/>
      <c r="O22" s="91"/>
      <c r="P22" s="91"/>
      <c r="Q22" s="91"/>
      <c r="R22" s="94"/>
      <c r="S22" s="91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1</v>
      </c>
      <c r="AA22" s="92">
        <f t="shared" si="5"/>
        <v>4</v>
      </c>
      <c r="AB22" s="92">
        <f t="shared" si="6"/>
        <v>0</v>
      </c>
      <c r="AC22" s="92">
        <f t="shared" si="7"/>
        <v>5</v>
      </c>
      <c r="AD22" s="210">
        <f t="shared" si="11"/>
        <v>3.8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4</v>
      </c>
      <c r="AI22" s="252">
        <f t="shared" si="13"/>
        <v>4</v>
      </c>
      <c r="AJ22" s="252">
        <f t="shared" si="13"/>
        <v>4</v>
      </c>
      <c r="AK22" s="252">
        <f t="shared" si="13"/>
        <v>4</v>
      </c>
      <c r="AL22" s="252">
        <f t="shared" si="13"/>
        <v>3</v>
      </c>
      <c r="AM22" s="252" t="str">
        <f t="shared" si="13"/>
        <v>з</v>
      </c>
      <c r="AN22" s="252" t="str">
        <f t="shared" si="13"/>
        <v/>
      </c>
      <c r="AO22" s="252" t="str">
        <f t="shared" si="13"/>
        <v/>
      </c>
      <c r="AP22" s="252" t="str">
        <f t="shared" si="13"/>
        <v/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7">
        <v>18</v>
      </c>
      <c r="B23" s="375"/>
      <c r="C23" s="379" t="s">
        <v>34</v>
      </c>
      <c r="D23" s="455" t="s">
        <v>625</v>
      </c>
      <c r="E23" s="223">
        <v>2751</v>
      </c>
      <c r="F23" s="91" t="s">
        <v>1141</v>
      </c>
      <c r="G23" s="91">
        <v>5</v>
      </c>
      <c r="H23" s="91">
        <v>4</v>
      </c>
      <c r="I23" s="91">
        <v>5</v>
      </c>
      <c r="J23" s="91">
        <v>4</v>
      </c>
      <c r="K23" s="91">
        <v>4</v>
      </c>
      <c r="L23" s="91" t="s">
        <v>1141</v>
      </c>
      <c r="M23" s="91"/>
      <c r="N23" s="91"/>
      <c r="O23" s="91"/>
      <c r="P23" s="91"/>
      <c r="Q23" s="91"/>
      <c r="R23" s="94"/>
      <c r="S23" s="91"/>
      <c r="T23" s="91"/>
      <c r="U23" s="23"/>
      <c r="V23" s="18">
        <f t="shared" si="0"/>
        <v>4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0</v>
      </c>
      <c r="AA23" s="92">
        <f t="shared" si="5"/>
        <v>3</v>
      </c>
      <c r="AB23" s="92">
        <f t="shared" si="6"/>
        <v>2</v>
      </c>
      <c r="AC23" s="92">
        <f t="shared" si="7"/>
        <v>5</v>
      </c>
      <c r="AD23" s="210">
        <f t="shared" si="11"/>
        <v>4.4000000000000004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5</v>
      </c>
      <c r="AI23" s="252">
        <f t="shared" si="13"/>
        <v>4</v>
      </c>
      <c r="AJ23" s="252">
        <f t="shared" si="13"/>
        <v>5</v>
      </c>
      <c r="AK23" s="252">
        <f t="shared" si="13"/>
        <v>4</v>
      </c>
      <c r="AL23" s="252">
        <f t="shared" si="13"/>
        <v>4</v>
      </c>
      <c r="AM23" s="252" t="str">
        <f t="shared" si="13"/>
        <v>з</v>
      </c>
      <c r="AN23" s="252" t="str">
        <f t="shared" si="13"/>
        <v/>
      </c>
      <c r="AO23" s="252" t="str">
        <f t="shared" si="13"/>
        <v/>
      </c>
      <c r="AP23" s="252" t="str">
        <f t="shared" si="13"/>
        <v/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8">
        <v>19</v>
      </c>
      <c r="B24" s="375"/>
      <c r="C24" s="379" t="s">
        <v>34</v>
      </c>
      <c r="D24" s="455" t="s">
        <v>626</v>
      </c>
      <c r="E24" s="223">
        <v>2751</v>
      </c>
      <c r="F24" s="91" t="s">
        <v>1141</v>
      </c>
      <c r="G24" s="91">
        <v>5</v>
      </c>
      <c r="H24" s="91">
        <v>3</v>
      </c>
      <c r="I24" s="91">
        <v>3</v>
      </c>
      <c r="J24" s="91">
        <v>5</v>
      </c>
      <c r="K24" s="91">
        <v>3</v>
      </c>
      <c r="L24" s="91" t="s">
        <v>1141</v>
      </c>
      <c r="M24" s="91"/>
      <c r="N24" s="91"/>
      <c r="O24" s="91"/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3</v>
      </c>
      <c r="AA24" s="92">
        <f t="shared" si="5"/>
        <v>0</v>
      </c>
      <c r="AB24" s="92">
        <f t="shared" si="6"/>
        <v>2</v>
      </c>
      <c r="AC24" s="92">
        <f t="shared" si="7"/>
        <v>5</v>
      </c>
      <c r="AD24" s="210">
        <f t="shared" si="11"/>
        <v>3.8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5</v>
      </c>
      <c r="AI24" s="252">
        <f t="shared" si="13"/>
        <v>3</v>
      </c>
      <c r="AJ24" s="252">
        <f t="shared" si="13"/>
        <v>3</v>
      </c>
      <c r="AK24" s="252">
        <f t="shared" si="13"/>
        <v>5</v>
      </c>
      <c r="AL24" s="252">
        <f t="shared" si="13"/>
        <v>3</v>
      </c>
      <c r="AM24" s="252" t="str">
        <f t="shared" si="13"/>
        <v>з</v>
      </c>
      <c r="AN24" s="252" t="str">
        <f t="shared" si="13"/>
        <v/>
      </c>
      <c r="AO24" s="252" t="str">
        <f t="shared" si="13"/>
        <v/>
      </c>
      <c r="AP24" s="252" t="str">
        <f t="shared" si="13"/>
        <v/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7">
        <v>20</v>
      </c>
      <c r="B25" s="375"/>
      <c r="C25" s="379" t="s">
        <v>34</v>
      </c>
      <c r="D25" s="455" t="s">
        <v>627</v>
      </c>
      <c r="E25" s="223">
        <v>2751</v>
      </c>
      <c r="F25" s="91" t="s">
        <v>1141</v>
      </c>
      <c r="G25" s="91">
        <v>5</v>
      </c>
      <c r="H25" s="91">
        <v>3</v>
      </c>
      <c r="I25" s="91">
        <v>5</v>
      </c>
      <c r="J25" s="91">
        <v>4</v>
      </c>
      <c r="K25" s="91">
        <v>5</v>
      </c>
      <c r="L25" s="91" t="s">
        <v>1141</v>
      </c>
      <c r="M25" s="91"/>
      <c r="N25" s="91"/>
      <c r="O25" s="91"/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1</v>
      </c>
      <c r="AA25" s="92">
        <f t="shared" si="5"/>
        <v>1</v>
      </c>
      <c r="AB25" s="92">
        <f t="shared" si="6"/>
        <v>3</v>
      </c>
      <c r="AC25" s="92">
        <f t="shared" si="7"/>
        <v>5</v>
      </c>
      <c r="AD25" s="210">
        <f t="shared" si="11"/>
        <v>4.4000000000000004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5</v>
      </c>
      <c r="AI25" s="252">
        <f t="shared" si="13"/>
        <v>3</v>
      </c>
      <c r="AJ25" s="252">
        <f t="shared" si="13"/>
        <v>5</v>
      </c>
      <c r="AK25" s="252">
        <f t="shared" si="13"/>
        <v>4</v>
      </c>
      <c r="AL25" s="252">
        <f t="shared" si="13"/>
        <v>5</v>
      </c>
      <c r="AM25" s="252" t="str">
        <f t="shared" si="13"/>
        <v>з</v>
      </c>
      <c r="AN25" s="252" t="str">
        <f t="shared" si="13"/>
        <v/>
      </c>
      <c r="AO25" s="252" t="str">
        <f t="shared" si="13"/>
        <v/>
      </c>
      <c r="AP25" s="252" t="str">
        <f t="shared" si="13"/>
        <v/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7">
        <v>21</v>
      </c>
      <c r="B26" s="375"/>
      <c r="C26" s="379" t="s">
        <v>34</v>
      </c>
      <c r="D26" s="455" t="s">
        <v>628</v>
      </c>
      <c r="E26" s="223">
        <v>2751</v>
      </c>
      <c r="F26" s="91" t="s">
        <v>1141</v>
      </c>
      <c r="G26" s="91">
        <v>5</v>
      </c>
      <c r="H26" s="91">
        <v>3</v>
      </c>
      <c r="I26" s="91">
        <v>4</v>
      </c>
      <c r="J26" s="91">
        <v>4</v>
      </c>
      <c r="K26" s="91">
        <v>4</v>
      </c>
      <c r="L26" s="91" t="s">
        <v>1141</v>
      </c>
      <c r="M26" s="91"/>
      <c r="N26" s="91"/>
      <c r="O26" s="91"/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3</v>
      </c>
      <c r="AB26" s="92">
        <f t="shared" si="6"/>
        <v>1</v>
      </c>
      <c r="AC26" s="92">
        <f t="shared" si="7"/>
        <v>5</v>
      </c>
      <c r="AD26" s="210">
        <f t="shared" si="11"/>
        <v>4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5</v>
      </c>
      <c r="AI26" s="252">
        <f t="shared" si="13"/>
        <v>3</v>
      </c>
      <c r="AJ26" s="252">
        <f t="shared" si="13"/>
        <v>4</v>
      </c>
      <c r="AK26" s="252">
        <f t="shared" si="13"/>
        <v>4</v>
      </c>
      <c r="AL26" s="252">
        <f t="shared" si="13"/>
        <v>4</v>
      </c>
      <c r="AM26" s="252" t="str">
        <f t="shared" si="13"/>
        <v>з</v>
      </c>
      <c r="AN26" s="252" t="str">
        <f t="shared" si="13"/>
        <v/>
      </c>
      <c r="AO26" s="252" t="str">
        <f t="shared" si="13"/>
        <v/>
      </c>
      <c r="AP26" s="252" t="str">
        <f t="shared" si="13"/>
        <v/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7">
        <v>22</v>
      </c>
      <c r="B27" s="375"/>
      <c r="C27" s="379" t="s">
        <v>34</v>
      </c>
      <c r="D27" s="455" t="s">
        <v>629</v>
      </c>
      <c r="E27" s="223">
        <v>2751</v>
      </c>
      <c r="F27" s="91" t="s">
        <v>1141</v>
      </c>
      <c r="G27" s="91">
        <v>5</v>
      </c>
      <c r="H27" s="91">
        <v>4</v>
      </c>
      <c r="I27" s="91">
        <v>5</v>
      </c>
      <c r="J27" s="91">
        <v>5</v>
      </c>
      <c r="K27" s="91">
        <v>5</v>
      </c>
      <c r="L27" s="91" t="s">
        <v>1141</v>
      </c>
      <c r="M27" s="91"/>
      <c r="N27" s="91"/>
      <c r="O27" s="91"/>
      <c r="P27" s="91"/>
      <c r="Q27" s="91"/>
      <c r="R27" s="94"/>
      <c r="S27" s="91"/>
      <c r="T27" s="91"/>
      <c r="U27" s="23"/>
      <c r="V27" s="18">
        <f t="shared" si="0"/>
        <v>4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0</v>
      </c>
      <c r="AA27" s="92">
        <f t="shared" si="5"/>
        <v>1</v>
      </c>
      <c r="AB27" s="92">
        <f t="shared" si="6"/>
        <v>4</v>
      </c>
      <c r="AC27" s="92">
        <f t="shared" si="7"/>
        <v>5</v>
      </c>
      <c r="AD27" s="210">
        <f t="shared" si="11"/>
        <v>4.8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5</v>
      </c>
      <c r="AI27" s="252">
        <f t="shared" si="13"/>
        <v>4</v>
      </c>
      <c r="AJ27" s="252">
        <f t="shared" si="13"/>
        <v>5</v>
      </c>
      <c r="AK27" s="252">
        <f t="shared" si="13"/>
        <v>5</v>
      </c>
      <c r="AL27" s="252">
        <f t="shared" si="13"/>
        <v>5</v>
      </c>
      <c r="AM27" s="252" t="str">
        <f t="shared" si="13"/>
        <v>з</v>
      </c>
      <c r="AN27" s="252" t="str">
        <f t="shared" si="13"/>
        <v/>
      </c>
      <c r="AO27" s="252" t="str">
        <f t="shared" si="13"/>
        <v/>
      </c>
      <c r="AP27" s="252" t="str">
        <f t="shared" si="13"/>
        <v/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67">
        <v>23</v>
      </c>
      <c r="B28" s="375"/>
      <c r="C28" s="379" t="s">
        <v>34</v>
      </c>
      <c r="D28" s="455" t="s">
        <v>630</v>
      </c>
      <c r="E28" s="223">
        <v>2751</v>
      </c>
      <c r="F28" s="91" t="s">
        <v>1141</v>
      </c>
      <c r="G28" s="91">
        <v>5</v>
      </c>
      <c r="H28" s="91">
        <v>5</v>
      </c>
      <c r="I28" s="91">
        <v>5</v>
      </c>
      <c r="J28" s="91">
        <v>4</v>
      </c>
      <c r="K28" s="91">
        <v>5</v>
      </c>
      <c r="L28" s="91" t="s">
        <v>1141</v>
      </c>
      <c r="M28" s="91"/>
      <c r="N28" s="91"/>
      <c r="O28" s="91"/>
      <c r="P28" s="91"/>
      <c r="Q28" s="91"/>
      <c r="R28" s="94"/>
      <c r="S28" s="91"/>
      <c r="T28" s="91"/>
      <c r="U28" s="23"/>
      <c r="V28" s="18">
        <f t="shared" si="0"/>
        <v>4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0</v>
      </c>
      <c r="AA28" s="92">
        <f t="shared" si="5"/>
        <v>1</v>
      </c>
      <c r="AB28" s="92">
        <f t="shared" si="6"/>
        <v>4</v>
      </c>
      <c r="AC28" s="92">
        <f t="shared" si="7"/>
        <v>5</v>
      </c>
      <c r="AD28" s="210">
        <f t="shared" si="11"/>
        <v>4.8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5</v>
      </c>
      <c r="AI28" s="252">
        <f t="shared" si="13"/>
        <v>5</v>
      </c>
      <c r="AJ28" s="252">
        <f t="shared" si="13"/>
        <v>5</v>
      </c>
      <c r="AK28" s="252">
        <f t="shared" si="13"/>
        <v>4</v>
      </c>
      <c r="AL28" s="252">
        <f t="shared" si="13"/>
        <v>5</v>
      </c>
      <c r="AM28" s="252" t="str">
        <f t="shared" si="13"/>
        <v>з</v>
      </c>
      <c r="AN28" s="252" t="str">
        <f t="shared" si="13"/>
        <v/>
      </c>
      <c r="AO28" s="252" t="str">
        <f t="shared" si="13"/>
        <v/>
      </c>
      <c r="AP28" s="252" t="str">
        <f t="shared" si="13"/>
        <v/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67">
        <v>24</v>
      </c>
      <c r="B29" s="233"/>
      <c r="C29" s="379" t="s">
        <v>34</v>
      </c>
      <c r="D29" s="455" t="s">
        <v>631</v>
      </c>
      <c r="E29" s="223">
        <v>2751</v>
      </c>
      <c r="F29" s="91" t="s">
        <v>1141</v>
      </c>
      <c r="G29" s="91">
        <v>3</v>
      </c>
      <c r="H29" s="91">
        <v>3</v>
      </c>
      <c r="I29" s="91">
        <v>4</v>
      </c>
      <c r="J29" s="91">
        <v>4</v>
      </c>
      <c r="K29" s="91">
        <v>3</v>
      </c>
      <c r="L29" s="91" t="s">
        <v>1141</v>
      </c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3</v>
      </c>
      <c r="AA29" s="92">
        <f t="shared" si="5"/>
        <v>2</v>
      </c>
      <c r="AB29" s="92">
        <f t="shared" si="6"/>
        <v>0</v>
      </c>
      <c r="AC29" s="92">
        <f t="shared" si="7"/>
        <v>5</v>
      </c>
      <c r="AD29" s="210">
        <f t="shared" si="11"/>
        <v>3.4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3</v>
      </c>
      <c r="AI29" s="252">
        <f t="shared" si="13"/>
        <v>3</v>
      </c>
      <c r="AJ29" s="252">
        <f t="shared" si="13"/>
        <v>4</v>
      </c>
      <c r="AK29" s="252">
        <f t="shared" si="13"/>
        <v>4</v>
      </c>
      <c r="AL29" s="252">
        <f t="shared" si="13"/>
        <v>3</v>
      </c>
      <c r="AM29" s="252" t="str">
        <f t="shared" si="13"/>
        <v>з</v>
      </c>
      <c r="AN29" s="252" t="str">
        <f t="shared" si="13"/>
        <v/>
      </c>
      <c r="AO29" s="252" t="str">
        <f t="shared" si="13"/>
        <v/>
      </c>
      <c r="AP29" s="252" t="str">
        <f t="shared" si="13"/>
        <v/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267">
        <v>25</v>
      </c>
      <c r="B30" s="233"/>
      <c r="C30" s="379"/>
      <c r="D30" s="455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11"/>
        <v/>
      </c>
      <c r="AE30" s="16">
        <f t="shared" si="8"/>
        <v>0</v>
      </c>
      <c r="AF30" s="9"/>
      <c r="AG30" s="252" t="str">
        <f t="shared" si="13"/>
        <v/>
      </c>
      <c r="AH30" s="252" t="str">
        <f t="shared" si="13"/>
        <v/>
      </c>
      <c r="AI30" s="252" t="str">
        <f t="shared" si="13"/>
        <v/>
      </c>
      <c r="AJ30" s="252" t="str">
        <f t="shared" si="13"/>
        <v/>
      </c>
      <c r="AK30" s="252" t="str">
        <f t="shared" si="13"/>
        <v/>
      </c>
      <c r="AL30" s="252" t="str">
        <f t="shared" si="13"/>
        <v/>
      </c>
      <c r="AM30" s="252" t="str">
        <f t="shared" si="13"/>
        <v/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267">
        <v>26</v>
      </c>
      <c r="B31" s="161"/>
      <c r="C31" s="293"/>
      <c r="D31" s="293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67">
        <v>27</v>
      </c>
      <c r="B32" s="211"/>
      <c r="C32" s="211"/>
      <c r="D32" s="211"/>
      <c r="E32" s="223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.75" hidden="1" x14ac:dyDescent="0.2">
      <c r="A33" s="267">
        <v>28</v>
      </c>
      <c r="B33" s="211"/>
      <c r="C33" s="211"/>
      <c r="D33" s="211"/>
      <c r="E33" s="223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.75" hidden="1" x14ac:dyDescent="0.2">
      <c r="A34" s="267">
        <v>29</v>
      </c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.75" hidden="1" x14ac:dyDescent="0.2">
      <c r="A35" s="267">
        <v>30</v>
      </c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.75" hidden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4.25" hidden="1" thickBot="1" x14ac:dyDescent="0.3">
      <c r="A37" s="109"/>
      <c r="B37" s="110"/>
      <c r="C37" s="110"/>
      <c r="D37" s="110"/>
      <c r="E37" s="27">
        <f>COUNTIF(E6:E36,"2751")</f>
        <v>24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4.666666666666667</v>
      </c>
      <c r="H38" s="181">
        <v>3.6666666666666665</v>
      </c>
      <c r="I38" s="181">
        <v>4.208333333333333</v>
      </c>
      <c r="J38" s="181">
        <v>4.0869565217391308</v>
      </c>
      <c r="K38" s="181">
        <v>4.166666666666667</v>
      </c>
      <c r="L38" s="181" t="str">
        <v xml:space="preserve"> </v>
      </c>
      <c r="M38" s="181" t="str">
        <v xml:space="preserve"> </v>
      </c>
      <c r="N38" s="181" t="str">
        <v xml:space="preserve"> </v>
      </c>
      <c r="O38" s="216" t="str">
        <v xml:space="preserve"> 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27</v>
      </c>
      <c r="AA38" s="92">
        <f>SUM(AA6:AA37)</f>
        <v>46</v>
      </c>
      <c r="AB38" s="92">
        <f>SUM(AB6:AB37)</f>
        <v>46</v>
      </c>
      <c r="AC38" s="92">
        <f t="shared" si="7"/>
        <v>119</v>
      </c>
      <c r="AD38" s="210">
        <f>IF(ISERROR(((X38+Y38)*2+Z38*3+AA38*4+AB38*5)/SUM(X38,Y38:AB38)),"",((X38+Y38)*2+Z38*3+AA38*4+AB38*5)/SUM(X38,Y38:AB38))</f>
        <v>4.1596638655462188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4.666666666666667</v>
      </c>
      <c r="AI38" s="33">
        <f t="shared" si="15"/>
        <v>3.6666666666666665</v>
      </c>
      <c r="AJ38" s="33">
        <f t="shared" si="15"/>
        <v>4.208333333333333</v>
      </c>
      <c r="AK38" s="33">
        <f t="shared" si="15"/>
        <v>4.0869565217391308</v>
      </c>
      <c r="AL38" s="33">
        <f t="shared" si="15"/>
        <v>4.166666666666667</v>
      </c>
      <c r="AM38" s="33" t="str">
        <f t="shared" si="15"/>
        <v xml:space="preserve"> 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19</v>
      </c>
      <c r="H39" s="95">
        <v>4</v>
      </c>
      <c r="I39" s="95">
        <v>10</v>
      </c>
      <c r="J39" s="95">
        <v>4</v>
      </c>
      <c r="K39" s="95">
        <v>9</v>
      </c>
      <c r="L39" s="95" t="str">
        <v>0</v>
      </c>
      <c r="M39" s="95" t="str">
        <v>0</v>
      </c>
      <c r="N39" s="95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>
        <f>IF(COUNTIF(V6:V37,5)=0,"0",COUNTIF(V6:V37,5))</f>
        <v>1</v>
      </c>
      <c r="W39" s="177"/>
      <c r="X39" s="722">
        <f>SUM(X38:AB38)</f>
        <v>119</v>
      </c>
      <c r="Y39" s="722"/>
      <c r="Z39" s="722"/>
      <c r="AA39" s="722"/>
      <c r="AB39" s="722"/>
      <c r="AC39" s="286"/>
      <c r="AD39" s="210"/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19</v>
      </c>
      <c r="AI39" s="38">
        <f t="shared" si="16"/>
        <v>4</v>
      </c>
      <c r="AJ39" s="38">
        <f t="shared" si="16"/>
        <v>10</v>
      </c>
      <c r="AK39" s="38">
        <f t="shared" si="16"/>
        <v>4</v>
      </c>
      <c r="AL39" s="38">
        <f t="shared" si="16"/>
        <v>9</v>
      </c>
      <c r="AM39" s="38" t="str">
        <f t="shared" si="16"/>
        <v>0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2</v>
      </c>
      <c r="H40" s="97">
        <v>8</v>
      </c>
      <c r="I40" s="97">
        <v>9</v>
      </c>
      <c r="J40" s="97">
        <v>17</v>
      </c>
      <c r="K40" s="97">
        <v>10</v>
      </c>
      <c r="L40" s="97" t="str">
        <v>0</v>
      </c>
      <c r="M40" s="97" t="str">
        <v>0</v>
      </c>
      <c r="N40" s="97" t="str">
        <v>0</v>
      </c>
      <c r="O40" s="98" t="str">
        <v>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8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3</v>
      </c>
      <c r="AB40" s="44">
        <f>IF(COUNTIF(AB6:AB37,4)=0," ",COUNTIF(AB6:AB37,4))</f>
        <v>4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2</v>
      </c>
      <c r="AI40" s="44">
        <f t="shared" si="17"/>
        <v>8</v>
      </c>
      <c r="AJ40" s="44">
        <f t="shared" si="17"/>
        <v>9</v>
      </c>
      <c r="AK40" s="44">
        <f t="shared" si="17"/>
        <v>17</v>
      </c>
      <c r="AL40" s="44">
        <f t="shared" si="17"/>
        <v>10</v>
      </c>
      <c r="AM40" s="44" t="str">
        <f t="shared" si="17"/>
        <v>0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3</v>
      </c>
      <c r="H41" s="99">
        <v>12</v>
      </c>
      <c r="I41" s="99">
        <v>5</v>
      </c>
      <c r="J41" s="99">
        <v>2</v>
      </c>
      <c r="K41" s="99">
        <v>5</v>
      </c>
      <c r="L41" s="99" t="str">
        <v>0</v>
      </c>
      <c r="M41" s="99" t="str">
        <v>0</v>
      </c>
      <c r="N41" s="99" t="str">
        <v>0</v>
      </c>
      <c r="O41" s="100" t="str">
        <v>0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5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3</v>
      </c>
      <c r="AI41" s="52">
        <f t="shared" si="18"/>
        <v>12</v>
      </c>
      <c r="AJ41" s="52">
        <f t="shared" si="18"/>
        <v>5</v>
      </c>
      <c r="AK41" s="52">
        <f t="shared" si="18"/>
        <v>2</v>
      </c>
      <c r="AL41" s="52">
        <f t="shared" si="18"/>
        <v>5</v>
      </c>
      <c r="AM41" s="52" t="str">
        <f t="shared" si="18"/>
        <v>0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6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1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COUNTBLANK(AD6:AD30)</f>
        <v>1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1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1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23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>
        <v>24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23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>
        <f t="shared" si="22"/>
        <v>24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87"/>
      <c r="X52" s="287"/>
      <c r="Y52" s="287"/>
      <c r="Z52" s="287"/>
      <c r="AA52" s="287"/>
      <c r="AB52" s="287"/>
      <c r="AC52" s="287"/>
      <c r="AD52" s="28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87"/>
      <c r="X53" s="287"/>
      <c r="Y53" s="287"/>
      <c r="Z53" s="287"/>
      <c r="AA53" s="287"/>
      <c r="AB53" s="287"/>
      <c r="AC53" s="287"/>
      <c r="AD53" s="28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87"/>
      <c r="X54" s="287"/>
      <c r="Y54" s="287"/>
      <c r="Z54" s="287"/>
      <c r="AA54" s="287"/>
      <c r="AB54" s="287"/>
      <c r="AC54" s="287"/>
      <c r="AD54" s="28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X39:AB39"/>
    <mergeCell ref="G2:I2"/>
    <mergeCell ref="A3:C4"/>
    <mergeCell ref="AD3:AD5"/>
    <mergeCell ref="J2:K2"/>
    <mergeCell ref="AG3:AW3"/>
    <mergeCell ref="AX3:BM3"/>
  </mergeCells>
  <conditionalFormatting sqref="C5 Y5 AI5 AG5 M5 Q5">
    <cfRule type="cellIs" dxfId="35945" priority="449" stopIfTrue="1" operator="equal">
      <formula>5</formula>
    </cfRule>
    <cfRule type="cellIs" dxfId="35944" priority="450" stopIfTrue="1" operator="equal">
      <formula>4</formula>
    </cfRule>
    <cfRule type="cellIs" dxfId="35943" priority="451" stopIfTrue="1" operator="equal">
      <formula>3</formula>
    </cfRule>
  </conditionalFormatting>
  <conditionalFormatting sqref="E6:E45">
    <cfRule type="cellIs" dxfId="35942" priority="447" stopIfTrue="1" operator="equal">
      <formula>4</formula>
    </cfRule>
    <cfRule type="cellIs" dxfId="35941" priority="448" stopIfTrue="1" operator="equal">
      <formula>3</formula>
    </cfRule>
  </conditionalFormatting>
  <conditionalFormatting sqref="Z5:AC5 W40:AF43 AE6:AE39 W39 R6:V45 F34:Q45 AG43:CB43 W44:AW45 AG6:AW42 F6:Q31">
    <cfRule type="cellIs" dxfId="35940" priority="444" stopIfTrue="1" operator="equal">
      <formula>5</formula>
    </cfRule>
    <cfRule type="cellIs" dxfId="35939" priority="445" stopIfTrue="1" operator="equal">
      <formula>4</formula>
    </cfRule>
    <cfRule type="cellIs" dxfId="35938" priority="446" stopIfTrue="1" operator="equal">
      <formula>3</formula>
    </cfRule>
  </conditionalFormatting>
  <conditionalFormatting sqref="AF6:AF37">
    <cfRule type="expression" dxfId="35937" priority="442" stopIfTrue="1">
      <formula>VALUE(RIGHT(AF6))&gt;AE6</formula>
    </cfRule>
    <cfRule type="expression" dxfId="35936" priority="443" stopIfTrue="1">
      <formula>EXACT(RIGHT(AF6,3),"зач")</formula>
    </cfRule>
  </conditionalFormatting>
  <conditionalFormatting sqref="AE3:AJ4 M4 M3:Q3 Q4 T3 V3:AC4">
    <cfRule type="expression" dxfId="35935" priority="440" stopIfTrue="1">
      <formula>$D$1&lt;M3</formula>
    </cfRule>
    <cfRule type="expression" dxfId="35934" priority="441" stopIfTrue="1">
      <formula>$D$1&gt;M3</formula>
    </cfRule>
  </conditionalFormatting>
  <conditionalFormatting sqref="N5">
    <cfRule type="cellIs" dxfId="35933" priority="349" stopIfTrue="1" operator="equal">
      <formula>5</formula>
    </cfRule>
    <cfRule type="cellIs" dxfId="35932" priority="350" stopIfTrue="1" operator="equal">
      <formula>4</formula>
    </cfRule>
    <cfRule type="cellIs" dxfId="35931" priority="351" stopIfTrue="1" operator="equal">
      <formula>3</formula>
    </cfRule>
  </conditionalFormatting>
  <conditionalFormatting sqref="N4">
    <cfRule type="expression" dxfId="35930" priority="352" stopIfTrue="1">
      <formula>$D$1&lt;N4</formula>
    </cfRule>
    <cfRule type="expression" dxfId="35929" priority="353" stopIfTrue="1">
      <formula>$D$1&gt;N4</formula>
    </cfRule>
  </conditionalFormatting>
  <conditionalFormatting sqref="R3">
    <cfRule type="expression" dxfId="35928" priority="343" stopIfTrue="1">
      <formula>$D$1&lt;R3</formula>
    </cfRule>
    <cfRule type="expression" dxfId="35927" priority="344" stopIfTrue="1">
      <formula>$D$1&gt;R3</formula>
    </cfRule>
  </conditionalFormatting>
  <conditionalFormatting sqref="R4">
    <cfRule type="expression" dxfId="35926" priority="345" stopIfTrue="1">
      <formula>$D$1&lt;R4</formula>
    </cfRule>
    <cfRule type="expression" dxfId="35925" priority="346" stopIfTrue="1">
      <formula>$D$1&gt;R4</formula>
    </cfRule>
  </conditionalFormatting>
  <conditionalFormatting sqref="O4">
    <cfRule type="expression" dxfId="35924" priority="337" stopIfTrue="1">
      <formula>$D$1&lt;O4</formula>
    </cfRule>
    <cfRule type="expression" dxfId="35923" priority="338" stopIfTrue="1">
      <formula>$D$1&gt;O4</formula>
    </cfRule>
  </conditionalFormatting>
  <conditionalFormatting sqref="P4">
    <cfRule type="expression" dxfId="35922" priority="335" stopIfTrue="1">
      <formula>$D$1&lt;P4</formula>
    </cfRule>
    <cfRule type="expression" dxfId="35921" priority="336" stopIfTrue="1">
      <formula>$D$1&gt;P4</formula>
    </cfRule>
  </conditionalFormatting>
  <conditionalFormatting sqref="R5">
    <cfRule type="cellIs" dxfId="35920" priority="332" stopIfTrue="1" operator="equal">
      <formula>5</formula>
    </cfRule>
    <cfRule type="cellIs" dxfId="35919" priority="333" stopIfTrue="1" operator="equal">
      <formula>4</formula>
    </cfRule>
    <cfRule type="cellIs" dxfId="35918" priority="334" stopIfTrue="1" operator="equal">
      <formula>3</formula>
    </cfRule>
  </conditionalFormatting>
  <conditionalFormatting sqref="S3">
    <cfRule type="expression" dxfId="35917" priority="330" stopIfTrue="1">
      <formula>$D$1&lt;S3</formula>
    </cfRule>
    <cfRule type="expression" dxfId="35916" priority="331" stopIfTrue="1">
      <formula>$D$1&gt;S3</formula>
    </cfRule>
  </conditionalFormatting>
  <conditionalFormatting sqref="S4">
    <cfRule type="expression" dxfId="35915" priority="328" stopIfTrue="1">
      <formula>$D$1&lt;S4</formula>
    </cfRule>
    <cfRule type="expression" dxfId="35914" priority="329" stopIfTrue="1">
      <formula>$D$1&gt;S4</formula>
    </cfRule>
  </conditionalFormatting>
  <conditionalFormatting sqref="S5">
    <cfRule type="cellIs" dxfId="35913" priority="325" stopIfTrue="1" operator="equal">
      <formula>5</formula>
    </cfRule>
    <cfRule type="cellIs" dxfId="35912" priority="326" stopIfTrue="1" operator="equal">
      <formula>4</formula>
    </cfRule>
    <cfRule type="cellIs" dxfId="35911" priority="327" stopIfTrue="1" operator="equal">
      <formula>3</formula>
    </cfRule>
  </conditionalFormatting>
  <conditionalFormatting sqref="T5">
    <cfRule type="cellIs" dxfId="35910" priority="320" stopIfTrue="1" operator="equal">
      <formula>5</formula>
    </cfRule>
    <cfRule type="cellIs" dxfId="35909" priority="321" stopIfTrue="1" operator="equal">
      <formula>4</formula>
    </cfRule>
    <cfRule type="cellIs" dxfId="35908" priority="322" stopIfTrue="1" operator="equal">
      <formula>3</formula>
    </cfRule>
  </conditionalFormatting>
  <conditionalFormatting sqref="T4">
    <cfRule type="expression" dxfId="35907" priority="323" stopIfTrue="1">
      <formula>$D$1&lt;T4</formula>
    </cfRule>
    <cfRule type="expression" dxfId="35906" priority="324" stopIfTrue="1">
      <formula>$D$1&gt;T4</formula>
    </cfRule>
  </conditionalFormatting>
  <conditionalFormatting sqref="U4">
    <cfRule type="expression" dxfId="35905" priority="318" stopIfTrue="1">
      <formula>$D$1&lt;U4</formula>
    </cfRule>
    <cfRule type="expression" dxfId="35904" priority="319" stopIfTrue="1">
      <formula>$D$1&gt;U4</formula>
    </cfRule>
  </conditionalFormatting>
  <conditionalFormatting sqref="U3">
    <cfRule type="expression" dxfId="35903" priority="316" stopIfTrue="1">
      <formula>$D$1&lt;U3</formula>
    </cfRule>
    <cfRule type="expression" dxfId="35902" priority="317" stopIfTrue="1">
      <formula>$D$1&gt;U3</formula>
    </cfRule>
  </conditionalFormatting>
  <conditionalFormatting sqref="U5">
    <cfRule type="cellIs" dxfId="35901" priority="313" stopIfTrue="1" operator="equal">
      <formula>5</formula>
    </cfRule>
    <cfRule type="cellIs" dxfId="35900" priority="314" stopIfTrue="1" operator="equal">
      <formula>4</formula>
    </cfRule>
    <cfRule type="cellIs" dxfId="35899" priority="315" stopIfTrue="1" operator="equal">
      <formula>3</formula>
    </cfRule>
  </conditionalFormatting>
  <conditionalFormatting sqref="G3:I3">
    <cfRule type="expression" dxfId="35898" priority="127" stopIfTrue="1">
      <formula>$D$1&lt;G3</formula>
    </cfRule>
    <cfRule type="expression" dxfId="35897" priority="128" stopIfTrue="1">
      <formula>$D$1&gt;G3</formula>
    </cfRule>
  </conditionalFormatting>
  <conditionalFormatting sqref="I3">
    <cfRule type="expression" dxfId="35896" priority="125" stopIfTrue="1">
      <formula>$D$1&lt;I3</formula>
    </cfRule>
    <cfRule type="expression" dxfId="35895" priority="126" stopIfTrue="1">
      <formula>$D$1&gt;I3</formula>
    </cfRule>
  </conditionalFormatting>
  <conditionalFormatting sqref="I3">
    <cfRule type="expression" dxfId="35894" priority="123" stopIfTrue="1">
      <formula>$D$1&lt;I3</formula>
    </cfRule>
    <cfRule type="expression" dxfId="35893" priority="124" stopIfTrue="1">
      <formula>$D$1&gt;I3</formula>
    </cfRule>
  </conditionalFormatting>
  <conditionalFormatting sqref="I3">
    <cfRule type="expression" dxfId="35892" priority="121" stopIfTrue="1">
      <formula>$D$1&lt;I3</formula>
    </cfRule>
    <cfRule type="expression" dxfId="35891" priority="122" stopIfTrue="1">
      <formula>$D$1&gt;I3</formula>
    </cfRule>
  </conditionalFormatting>
  <conditionalFormatting sqref="G3">
    <cfRule type="expression" dxfId="35890" priority="119" stopIfTrue="1">
      <formula>$D$1&lt;G3</formula>
    </cfRule>
    <cfRule type="expression" dxfId="35889" priority="120" stopIfTrue="1">
      <formula>$D$1&gt;G3</formula>
    </cfRule>
  </conditionalFormatting>
  <conditionalFormatting sqref="J3:L3">
    <cfRule type="expression" dxfId="35888" priority="117" stopIfTrue="1">
      <formula>$D$1&lt;J3</formula>
    </cfRule>
    <cfRule type="expression" dxfId="35887" priority="118" stopIfTrue="1">
      <formula>$D$1&gt;J3</formula>
    </cfRule>
  </conditionalFormatting>
  <conditionalFormatting sqref="J3">
    <cfRule type="expression" dxfId="35886" priority="115" stopIfTrue="1">
      <formula>$D$1&lt;J3</formula>
    </cfRule>
    <cfRule type="expression" dxfId="35885" priority="116" stopIfTrue="1">
      <formula>$D$1&gt;J3</formula>
    </cfRule>
  </conditionalFormatting>
  <conditionalFormatting sqref="F3">
    <cfRule type="expression" dxfId="35884" priority="113" stopIfTrue="1">
      <formula>$D$1&lt;F3</formula>
    </cfRule>
    <cfRule type="expression" dxfId="35883" priority="114" stopIfTrue="1">
      <formula>$D$1&gt;F3</formula>
    </cfRule>
  </conditionalFormatting>
  <conditionalFormatting sqref="G5">
    <cfRule type="cellIs" dxfId="35882" priority="110" stopIfTrue="1" operator="equal">
      <formula>5</formula>
    </cfRule>
    <cfRule type="cellIs" dxfId="35881" priority="111" stopIfTrue="1" operator="equal">
      <formula>4</formula>
    </cfRule>
    <cfRule type="cellIs" dxfId="35880" priority="112" stopIfTrue="1" operator="equal">
      <formula>3</formula>
    </cfRule>
  </conditionalFormatting>
  <conditionalFormatting sqref="G4 I4">
    <cfRule type="expression" dxfId="35879" priority="108" stopIfTrue="1">
      <formula>$D$1&lt;G4</formula>
    </cfRule>
    <cfRule type="expression" dxfId="35878" priority="109" stopIfTrue="1">
      <formula>$D$1&gt;G4</formula>
    </cfRule>
  </conditionalFormatting>
  <conditionalFormatting sqref="I4">
    <cfRule type="expression" dxfId="35877" priority="106" stopIfTrue="1">
      <formula>$D$1&lt;I4</formula>
    </cfRule>
    <cfRule type="expression" dxfId="35876" priority="107" stopIfTrue="1">
      <formula>$D$1&gt;I4</formula>
    </cfRule>
  </conditionalFormatting>
  <conditionalFormatting sqref="I5">
    <cfRule type="cellIs" dxfId="35875" priority="103" stopIfTrue="1" operator="equal">
      <formula>5</formula>
    </cfRule>
    <cfRule type="cellIs" dxfId="35874" priority="104" stopIfTrue="1" operator="equal">
      <formula>4</formula>
    </cfRule>
    <cfRule type="cellIs" dxfId="35873" priority="105" stopIfTrue="1" operator="equal">
      <formula>3</formula>
    </cfRule>
  </conditionalFormatting>
  <conditionalFormatting sqref="I5">
    <cfRule type="cellIs" dxfId="35872" priority="100" stopIfTrue="1" operator="equal">
      <formula>5</formula>
    </cfRule>
    <cfRule type="cellIs" dxfId="35871" priority="101" stopIfTrue="1" operator="equal">
      <formula>4</formula>
    </cfRule>
    <cfRule type="cellIs" dxfId="35870" priority="102" stopIfTrue="1" operator="equal">
      <formula>3</formula>
    </cfRule>
  </conditionalFormatting>
  <conditionalFormatting sqref="I4">
    <cfRule type="expression" dxfId="35869" priority="98" stopIfTrue="1">
      <formula>$D$1&lt;I4</formula>
    </cfRule>
    <cfRule type="expression" dxfId="35868" priority="99" stopIfTrue="1">
      <formula>$D$1&gt;I4</formula>
    </cfRule>
  </conditionalFormatting>
  <conditionalFormatting sqref="I5">
    <cfRule type="cellIs" dxfId="35867" priority="95" stopIfTrue="1" operator="equal">
      <formula>5</formula>
    </cfRule>
    <cfRule type="cellIs" dxfId="35866" priority="96" stopIfTrue="1" operator="equal">
      <formula>4</formula>
    </cfRule>
    <cfRule type="cellIs" dxfId="35865" priority="97" stopIfTrue="1" operator="equal">
      <formula>3</formula>
    </cfRule>
  </conditionalFormatting>
  <conditionalFormatting sqref="I4">
    <cfRule type="expression" dxfId="35864" priority="93" stopIfTrue="1">
      <formula>$D$1&lt;I4</formula>
    </cfRule>
    <cfRule type="expression" dxfId="35863" priority="94" stopIfTrue="1">
      <formula>$D$1&gt;I4</formula>
    </cfRule>
  </conditionalFormatting>
  <conditionalFormatting sqref="I4">
    <cfRule type="expression" dxfId="35862" priority="91" stopIfTrue="1">
      <formula>$D$1&lt;I4</formula>
    </cfRule>
    <cfRule type="expression" dxfId="35861" priority="92" stopIfTrue="1">
      <formula>$D$1&gt;I4</formula>
    </cfRule>
  </conditionalFormatting>
  <conditionalFormatting sqref="I5">
    <cfRule type="cellIs" dxfId="35860" priority="88" stopIfTrue="1" operator="equal">
      <formula>5</formula>
    </cfRule>
    <cfRule type="cellIs" dxfId="35859" priority="89" stopIfTrue="1" operator="equal">
      <formula>4</formula>
    </cfRule>
    <cfRule type="cellIs" dxfId="35858" priority="90" stopIfTrue="1" operator="equal">
      <formula>3</formula>
    </cfRule>
  </conditionalFormatting>
  <conditionalFormatting sqref="I4">
    <cfRule type="expression" dxfId="35857" priority="86" stopIfTrue="1">
      <formula>$D$1&lt;I4</formula>
    </cfRule>
    <cfRule type="expression" dxfId="35856" priority="87" stopIfTrue="1">
      <formula>$D$1&gt;I4</formula>
    </cfRule>
  </conditionalFormatting>
  <conditionalFormatting sqref="I5">
    <cfRule type="cellIs" dxfId="35855" priority="83" stopIfTrue="1" operator="equal">
      <formula>5</formula>
    </cfRule>
    <cfRule type="cellIs" dxfId="35854" priority="84" stopIfTrue="1" operator="equal">
      <formula>4</formula>
    </cfRule>
    <cfRule type="cellIs" dxfId="35853" priority="85" stopIfTrue="1" operator="equal">
      <formula>3</formula>
    </cfRule>
  </conditionalFormatting>
  <conditionalFormatting sqref="I4">
    <cfRule type="expression" dxfId="35852" priority="81" stopIfTrue="1">
      <formula>$D$1&lt;I4</formula>
    </cfRule>
    <cfRule type="expression" dxfId="35851" priority="82" stopIfTrue="1">
      <formula>$D$1&gt;I4</formula>
    </cfRule>
  </conditionalFormatting>
  <conditionalFormatting sqref="G4">
    <cfRule type="expression" dxfId="35850" priority="79" stopIfTrue="1">
      <formula>$D$1&lt;G4</formula>
    </cfRule>
    <cfRule type="expression" dxfId="35849" priority="80" stopIfTrue="1">
      <formula>$D$1&gt;G4</formula>
    </cfRule>
  </conditionalFormatting>
  <conditionalFormatting sqref="J4:K4">
    <cfRule type="expression" dxfId="35848" priority="77" stopIfTrue="1">
      <formula>$D$1&lt;J4</formula>
    </cfRule>
    <cfRule type="expression" dxfId="35847" priority="78" stopIfTrue="1">
      <formula>$D$1&gt;J4</formula>
    </cfRule>
  </conditionalFormatting>
  <conditionalFormatting sqref="J4">
    <cfRule type="expression" dxfId="35846" priority="75" stopIfTrue="1">
      <formula>$D$1&lt;J4</formula>
    </cfRule>
    <cfRule type="expression" dxfId="35845" priority="76" stopIfTrue="1">
      <formula>$D$1&gt;J4</formula>
    </cfRule>
  </conditionalFormatting>
  <conditionalFormatting sqref="J5">
    <cfRule type="cellIs" dxfId="35844" priority="72" stopIfTrue="1" operator="equal">
      <formula>5</formula>
    </cfRule>
    <cfRule type="cellIs" dxfId="35843" priority="73" stopIfTrue="1" operator="equal">
      <formula>4</formula>
    </cfRule>
    <cfRule type="cellIs" dxfId="35842" priority="74" stopIfTrue="1" operator="equal">
      <formula>3</formula>
    </cfRule>
  </conditionalFormatting>
  <conditionalFormatting sqref="J4">
    <cfRule type="expression" dxfId="35841" priority="70" stopIfTrue="1">
      <formula>$D$1&lt;J4</formula>
    </cfRule>
    <cfRule type="expression" dxfId="35840" priority="71" stopIfTrue="1">
      <formula>$D$1&gt;J4</formula>
    </cfRule>
  </conditionalFormatting>
  <conditionalFormatting sqref="J4">
    <cfRule type="expression" dxfId="35839" priority="68" stopIfTrue="1">
      <formula>$D$1&lt;J4</formula>
    </cfRule>
    <cfRule type="expression" dxfId="35838" priority="69" stopIfTrue="1">
      <formula>$D$1&gt;J4</formula>
    </cfRule>
  </conditionalFormatting>
  <conditionalFormatting sqref="K5">
    <cfRule type="cellIs" dxfId="35837" priority="65" stopIfTrue="1" operator="equal">
      <formula>5</formula>
    </cfRule>
    <cfRule type="cellIs" dxfId="35836" priority="66" stopIfTrue="1" operator="equal">
      <formula>4</formula>
    </cfRule>
    <cfRule type="cellIs" dxfId="35835" priority="67" stopIfTrue="1" operator="equal">
      <formula>3</formula>
    </cfRule>
  </conditionalFormatting>
  <conditionalFormatting sqref="K4">
    <cfRule type="expression" dxfId="35834" priority="63" stopIfTrue="1">
      <formula>$D$1&lt;K4</formula>
    </cfRule>
    <cfRule type="expression" dxfId="35833" priority="64" stopIfTrue="1">
      <formula>$D$1&gt;K4</formula>
    </cfRule>
  </conditionalFormatting>
  <conditionalFormatting sqref="K4">
    <cfRule type="expression" dxfId="35832" priority="61" stopIfTrue="1">
      <formula>$D$1&lt;K4</formula>
    </cfRule>
    <cfRule type="expression" dxfId="35831" priority="62" stopIfTrue="1">
      <formula>$D$1&gt;K4</formula>
    </cfRule>
  </conditionalFormatting>
  <conditionalFormatting sqref="J4">
    <cfRule type="expression" dxfId="35830" priority="59" stopIfTrue="1">
      <formula>$D$1&lt;J4</formula>
    </cfRule>
    <cfRule type="expression" dxfId="35829" priority="60" stopIfTrue="1">
      <formula>$D$1&gt;J4</formula>
    </cfRule>
  </conditionalFormatting>
  <conditionalFormatting sqref="J4">
    <cfRule type="expression" dxfId="35828" priority="57" stopIfTrue="1">
      <formula>$D$1&lt;J4</formula>
    </cfRule>
    <cfRule type="expression" dxfId="35827" priority="58" stopIfTrue="1">
      <formula>$D$1&gt;J4</formula>
    </cfRule>
  </conditionalFormatting>
  <conditionalFormatting sqref="J5">
    <cfRule type="cellIs" dxfId="35826" priority="54" stopIfTrue="1" operator="equal">
      <formula>5</formula>
    </cfRule>
    <cfRule type="cellIs" dxfId="35825" priority="55" stopIfTrue="1" operator="equal">
      <formula>4</formula>
    </cfRule>
    <cfRule type="cellIs" dxfId="35824" priority="56" stopIfTrue="1" operator="equal">
      <formula>3</formula>
    </cfRule>
  </conditionalFormatting>
  <conditionalFormatting sqref="J4">
    <cfRule type="expression" dxfId="35823" priority="52" stopIfTrue="1">
      <formula>$D$1&lt;J4</formula>
    </cfRule>
    <cfRule type="expression" dxfId="35822" priority="53" stopIfTrue="1">
      <formula>$D$1&gt;J4</formula>
    </cfRule>
  </conditionalFormatting>
  <conditionalFormatting sqref="J4">
    <cfRule type="expression" dxfId="35821" priority="50" stopIfTrue="1">
      <formula>$D$1&lt;J4</formula>
    </cfRule>
    <cfRule type="expression" dxfId="35820" priority="51" stopIfTrue="1">
      <formula>$D$1&gt;J4</formula>
    </cfRule>
  </conditionalFormatting>
  <conditionalFormatting sqref="H5">
    <cfRule type="cellIs" dxfId="35819" priority="47" stopIfTrue="1" operator="equal">
      <formula>5</formula>
    </cfRule>
    <cfRule type="cellIs" dxfId="35818" priority="48" stopIfTrue="1" operator="equal">
      <formula>4</formula>
    </cfRule>
    <cfRule type="cellIs" dxfId="35817" priority="49" stopIfTrue="1" operator="equal">
      <formula>3</formula>
    </cfRule>
  </conditionalFormatting>
  <conditionalFormatting sqref="H4">
    <cfRule type="expression" dxfId="35816" priority="35" stopIfTrue="1">
      <formula>$D$1&lt;H4</formula>
    </cfRule>
    <cfRule type="expression" dxfId="35815" priority="36" stopIfTrue="1">
      <formula>$D$1&gt;H4</formula>
    </cfRule>
  </conditionalFormatting>
  <conditionalFormatting sqref="H4">
    <cfRule type="expression" dxfId="35814" priority="45" stopIfTrue="1">
      <formula>$D$1&lt;H4</formula>
    </cfRule>
    <cfRule type="expression" dxfId="35813" priority="46" stopIfTrue="1">
      <formula>$D$1&gt;H4</formula>
    </cfRule>
  </conditionalFormatting>
  <conditionalFormatting sqref="H4">
    <cfRule type="expression" dxfId="35812" priority="43" stopIfTrue="1">
      <formula>$D$1&lt;H4</formula>
    </cfRule>
    <cfRule type="expression" dxfId="35811" priority="44" stopIfTrue="1">
      <formula>$D$1&gt;H4</formula>
    </cfRule>
  </conditionalFormatting>
  <conditionalFormatting sqref="H4">
    <cfRule type="expression" dxfId="35810" priority="41" stopIfTrue="1">
      <formula>$D$1&lt;H4</formula>
    </cfRule>
    <cfRule type="expression" dxfId="35809" priority="42" stopIfTrue="1">
      <formula>$D$1&gt;H4</formula>
    </cfRule>
  </conditionalFormatting>
  <conditionalFormatting sqref="H4">
    <cfRule type="expression" dxfId="35808" priority="39" stopIfTrue="1">
      <formula>$D$1&lt;H4</formula>
    </cfRule>
    <cfRule type="expression" dxfId="35807" priority="40" stopIfTrue="1">
      <formula>$D$1&gt;H4</formula>
    </cfRule>
  </conditionalFormatting>
  <conditionalFormatting sqref="H4">
    <cfRule type="expression" dxfId="35806" priority="37" stopIfTrue="1">
      <formula>$D$1&lt;H4</formula>
    </cfRule>
    <cfRule type="expression" dxfId="35805" priority="38" stopIfTrue="1">
      <formula>$D$1&gt;H4</formula>
    </cfRule>
  </conditionalFormatting>
  <conditionalFormatting sqref="F5">
    <cfRule type="cellIs" dxfId="35804" priority="32" stopIfTrue="1" operator="equal">
      <formula>5</formula>
    </cfRule>
    <cfRule type="cellIs" dxfId="35803" priority="33" stopIfTrue="1" operator="equal">
      <formula>4</formula>
    </cfRule>
    <cfRule type="cellIs" dxfId="35802" priority="34" stopIfTrue="1" operator="equal">
      <formula>3</formula>
    </cfRule>
  </conditionalFormatting>
  <conditionalFormatting sqref="F4">
    <cfRule type="expression" dxfId="35801" priority="30" stopIfTrue="1">
      <formula>$D$1&lt;F4</formula>
    </cfRule>
    <cfRule type="expression" dxfId="35800" priority="31" stopIfTrue="1">
      <formula>$D$1&gt;F4</formula>
    </cfRule>
  </conditionalFormatting>
  <conditionalFormatting sqref="L4">
    <cfRule type="expression" dxfId="35799" priority="28" stopIfTrue="1">
      <formula>$D$1&lt;L4</formula>
    </cfRule>
    <cfRule type="expression" dxfId="35798" priority="29" stopIfTrue="1">
      <formula>$D$1&gt;L4</formula>
    </cfRule>
  </conditionalFormatting>
  <conditionalFormatting sqref="L4">
    <cfRule type="expression" dxfId="35797" priority="26" stopIfTrue="1">
      <formula>$D$1&lt;L4</formula>
    </cfRule>
    <cfRule type="expression" dxfId="35796" priority="27" stopIfTrue="1">
      <formula>$D$1&gt;L4</formula>
    </cfRule>
  </conditionalFormatting>
  <conditionalFormatting sqref="L5">
    <cfRule type="cellIs" dxfId="35795" priority="23" stopIfTrue="1" operator="equal">
      <formula>5</formula>
    </cfRule>
    <cfRule type="cellIs" dxfId="35794" priority="24" stopIfTrue="1" operator="equal">
      <formula>4</formula>
    </cfRule>
    <cfRule type="cellIs" dxfId="35793" priority="25" stopIfTrue="1" operator="equal">
      <formula>3</formula>
    </cfRule>
  </conditionalFormatting>
  <conditionalFormatting sqref="L5">
    <cfRule type="cellIs" dxfId="35792" priority="20" stopIfTrue="1" operator="equal">
      <formula>5</formula>
    </cfRule>
    <cfRule type="cellIs" dxfId="35791" priority="21" stopIfTrue="1" operator="equal">
      <formula>4</formula>
    </cfRule>
    <cfRule type="cellIs" dxfId="35790" priority="22" stopIfTrue="1" operator="equal">
      <formula>3</formula>
    </cfRule>
  </conditionalFormatting>
  <conditionalFormatting sqref="L4">
    <cfRule type="expression" dxfId="35789" priority="18" stopIfTrue="1">
      <formula>$D$1&lt;L4</formula>
    </cfRule>
    <cfRule type="expression" dxfId="35788" priority="19" stopIfTrue="1">
      <formula>$D$1&gt;L4</formula>
    </cfRule>
  </conditionalFormatting>
  <conditionalFormatting sqref="L5">
    <cfRule type="cellIs" dxfId="35787" priority="15" stopIfTrue="1" operator="equal">
      <formula>5</formula>
    </cfRule>
    <cfRule type="cellIs" dxfId="35786" priority="16" stopIfTrue="1" operator="equal">
      <formula>4</formula>
    </cfRule>
    <cfRule type="cellIs" dxfId="35785" priority="17" stopIfTrue="1" operator="equal">
      <formula>3</formula>
    </cfRule>
  </conditionalFormatting>
  <conditionalFormatting sqref="L4">
    <cfRule type="expression" dxfId="35784" priority="13" stopIfTrue="1">
      <formula>$D$1&lt;L4</formula>
    </cfRule>
    <cfRule type="expression" dxfId="35783" priority="14" stopIfTrue="1">
      <formula>$D$1&gt;L4</formula>
    </cfRule>
  </conditionalFormatting>
  <conditionalFormatting sqref="L4">
    <cfRule type="expression" dxfId="35782" priority="11" stopIfTrue="1">
      <formula>$D$1&lt;L4</formula>
    </cfRule>
    <cfRule type="expression" dxfId="35781" priority="12" stopIfTrue="1">
      <formula>$D$1&gt;L4</formula>
    </cfRule>
  </conditionalFormatting>
  <conditionalFormatting sqref="L5">
    <cfRule type="cellIs" dxfId="35780" priority="8" stopIfTrue="1" operator="equal">
      <formula>5</formula>
    </cfRule>
    <cfRule type="cellIs" dxfId="35779" priority="9" stopIfTrue="1" operator="equal">
      <formula>4</formula>
    </cfRule>
    <cfRule type="cellIs" dxfId="35778" priority="10" stopIfTrue="1" operator="equal">
      <formula>3</formula>
    </cfRule>
  </conditionalFormatting>
  <conditionalFormatting sqref="L4">
    <cfRule type="expression" dxfId="35777" priority="6" stopIfTrue="1">
      <formula>$D$1&lt;L4</formula>
    </cfRule>
    <cfRule type="expression" dxfId="35776" priority="7" stopIfTrue="1">
      <formula>$D$1&gt;L4</formula>
    </cfRule>
  </conditionalFormatting>
  <conditionalFormatting sqref="L5">
    <cfRule type="cellIs" dxfId="35775" priority="3" stopIfTrue="1" operator="equal">
      <formula>5</formula>
    </cfRule>
    <cfRule type="cellIs" dxfId="35774" priority="4" stopIfTrue="1" operator="equal">
      <formula>4</formula>
    </cfRule>
    <cfRule type="cellIs" dxfId="35773" priority="5" stopIfTrue="1" operator="equal">
      <formula>3</formula>
    </cfRule>
  </conditionalFormatting>
  <conditionalFormatting sqref="L4">
    <cfRule type="expression" dxfId="35772" priority="1" stopIfTrue="1">
      <formula>$D$1&lt;L4</formula>
    </cfRule>
    <cfRule type="expression" dxfId="35771" priority="2" stopIfTrue="1">
      <formula>$D$1&gt;L4</formula>
    </cfRule>
  </conditionalFormatting>
  <pageMargins left="0.7" right="0.7" top="0.75" bottom="0.75" header="0.3" footer="0.3"/>
  <pageSetup paperSize="9" scale="65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10" zoomScale="75" zoomScaleNormal="100" zoomScaleSheetLayoutView="75" workbookViewId="0">
      <selection activeCell="D34" sqref="D3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1.5703125" style="13" customWidth="1"/>
    <col min="4" max="4" width="40.5703125" style="13" bestFit="1" customWidth="1"/>
    <col min="5" max="5" width="6.7109375" style="13" hidden="1" customWidth="1"/>
    <col min="6" max="6" width="6.7109375" customWidth="1"/>
    <col min="7" max="7" width="6.85546875" customWidth="1"/>
    <col min="8" max="10" width="6.42578125" customWidth="1"/>
    <col min="11" max="11" width="6.28515625" customWidth="1"/>
    <col min="12" max="12" width="6.5703125" customWidth="1"/>
    <col min="13" max="21" width="6.71093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718" t="s">
        <v>46</v>
      </c>
      <c r="H2" s="719"/>
      <c r="I2" s="720"/>
      <c r="J2" s="718" t="s">
        <v>43</v>
      </c>
      <c r="K2" s="719"/>
      <c r="L2" s="720"/>
      <c r="M2" s="301"/>
      <c r="N2" s="302"/>
      <c r="O2" s="341"/>
      <c r="P2" s="341"/>
      <c r="Q2" s="239"/>
      <c r="R2" s="301"/>
      <c r="S2" s="301"/>
      <c r="T2" s="301"/>
      <c r="U2" s="302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2741</v>
      </c>
      <c r="B3" s="723"/>
      <c r="C3" s="723"/>
      <c r="D3" s="196" t="s">
        <v>0</v>
      </c>
      <c r="E3" s="197"/>
      <c r="F3" s="198">
        <v>43084</v>
      </c>
      <c r="G3" s="198">
        <v>43088</v>
      </c>
      <c r="H3" s="198">
        <v>43082</v>
      </c>
      <c r="I3" s="281">
        <v>43085</v>
      </c>
      <c r="J3" s="198">
        <v>42965</v>
      </c>
      <c r="K3" s="198">
        <v>43094</v>
      </c>
      <c r="L3" s="198">
        <v>43076</v>
      </c>
      <c r="M3" s="153"/>
      <c r="N3" s="199"/>
      <c r="O3" s="198"/>
      <c r="P3" s="199"/>
      <c r="Q3" s="198"/>
      <c r="R3" s="198"/>
      <c r="S3" s="198"/>
      <c r="T3" s="67"/>
      <c r="U3" s="198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723"/>
      <c r="B4" s="723"/>
      <c r="C4" s="723"/>
      <c r="D4" s="205" t="s">
        <v>1</v>
      </c>
      <c r="E4" s="197"/>
      <c r="F4" s="206" t="s">
        <v>450</v>
      </c>
      <c r="G4" s="206" t="s">
        <v>451</v>
      </c>
      <c r="H4" s="206" t="s">
        <v>454</v>
      </c>
      <c r="I4" s="206" t="s">
        <v>452</v>
      </c>
      <c r="J4" s="206"/>
      <c r="K4" s="206" t="s">
        <v>453</v>
      </c>
      <c r="L4" s="206" t="s">
        <v>452</v>
      </c>
      <c r="M4" s="156"/>
      <c r="N4" s="206"/>
      <c r="O4" s="206"/>
      <c r="P4" s="206"/>
      <c r="Q4" s="206"/>
      <c r="R4" s="156"/>
      <c r="S4" s="206"/>
      <c r="T4" s="156"/>
      <c r="U4" s="156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97.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456" t="s">
        <v>4</v>
      </c>
      <c r="F5" s="246" t="s">
        <v>455</v>
      </c>
      <c r="G5" s="246" t="s">
        <v>456</v>
      </c>
      <c r="H5" s="246" t="s">
        <v>508</v>
      </c>
      <c r="I5" s="279" t="s">
        <v>457</v>
      </c>
      <c r="J5" s="247" t="s">
        <v>449</v>
      </c>
      <c r="K5" s="247" t="s">
        <v>458</v>
      </c>
      <c r="L5" s="279" t="s">
        <v>457</v>
      </c>
      <c r="M5" s="295"/>
      <c r="N5" s="246"/>
      <c r="O5" s="247"/>
      <c r="P5" s="246"/>
      <c r="Q5" s="247"/>
      <c r="R5" s="278"/>
      <c r="S5" s="246"/>
      <c r="T5" s="246"/>
      <c r="U5" s="246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">
      <c r="A6" s="267">
        <v>1</v>
      </c>
      <c r="B6" s="230" t="s">
        <v>28</v>
      </c>
      <c r="C6" s="379" t="s">
        <v>34</v>
      </c>
      <c r="D6" s="453" t="s">
        <v>632</v>
      </c>
      <c r="E6" s="108">
        <v>2741</v>
      </c>
      <c r="F6" s="91" t="s">
        <v>1141</v>
      </c>
      <c r="G6" s="91" t="s">
        <v>1338</v>
      </c>
      <c r="H6" s="91">
        <v>4</v>
      </c>
      <c r="I6" s="91" t="s">
        <v>1321</v>
      </c>
      <c r="J6" s="91">
        <v>3</v>
      </c>
      <c r="K6" s="91">
        <v>3</v>
      </c>
      <c r="L6" s="91" t="s">
        <v>1141</v>
      </c>
      <c r="M6" s="91"/>
      <c r="N6" s="91"/>
      <c r="O6" s="91"/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2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2</v>
      </c>
      <c r="Z6" s="248">
        <f t="shared" ref="Z6:Z34" si="4">COUNTIF(AG6:AV6,Z$5)</f>
        <v>2</v>
      </c>
      <c r="AA6" s="248">
        <f t="shared" ref="AA6:AA34" si="5">COUNTIF(AG6:AV6,AA$5)</f>
        <v>1</v>
      </c>
      <c r="AB6" s="248">
        <f t="shared" ref="AB6:AB34" si="6">COUNTIF(AG6:AV6,AB$5)</f>
        <v>0</v>
      </c>
      <c r="AC6" s="248">
        <f t="shared" ref="AC6:AC38" si="7">SUM(X6:AB6)</f>
        <v>5</v>
      </c>
      <c r="AD6" s="249">
        <f>IF(ISERROR(((X6+Y6)*2+Z6*3+AA6*4+AB6*5)/SUM(X6,Y6:AB6)),"",((X6+Y6)*2+Z6*3+AA6*4+AB6*5)/SUM(X6,Y6:AB6))</f>
        <v>2.8</v>
      </c>
      <c r="AE6" s="250">
        <f>IF(AW6=5,0.5,IF(AW6=4,0.25,IF(AW6&lt;=3,0)))</f>
        <v>0</v>
      </c>
      <c r="AF6" s="251"/>
      <c r="AG6" s="252" t="str">
        <f t="shared" ref="AG6:AV6" si="8">IF(ISERROR(VALUE(LEFT(F6))),LEFT(F6),VALUE(LEFT(F6)))</f>
        <v>з</v>
      </c>
      <c r="AH6" s="252">
        <f t="shared" si="8"/>
        <v>2</v>
      </c>
      <c r="AI6" s="252">
        <f t="shared" si="8"/>
        <v>4</v>
      </c>
      <c r="AJ6" s="252">
        <f t="shared" si="8"/>
        <v>2</v>
      </c>
      <c r="AK6" s="252">
        <f t="shared" si="8"/>
        <v>3</v>
      </c>
      <c r="AL6" s="252">
        <f t="shared" si="8"/>
        <v>3</v>
      </c>
      <c r="AM6" s="252" t="str">
        <f t="shared" si="8"/>
        <v>з</v>
      </c>
      <c r="AN6" s="252" t="str">
        <f t="shared" si="8"/>
        <v/>
      </c>
      <c r="AO6" s="252" t="str">
        <f t="shared" si="8"/>
        <v/>
      </c>
      <c r="AP6" s="252" t="str">
        <f t="shared" si="8"/>
        <v/>
      </c>
      <c r="AQ6" s="252" t="str">
        <f t="shared" si="8"/>
        <v/>
      </c>
      <c r="AR6" s="252" t="str">
        <f t="shared" si="8"/>
        <v/>
      </c>
      <c r="AS6" s="252" t="str">
        <f t="shared" si="8"/>
        <v/>
      </c>
      <c r="AT6" s="252" t="str">
        <f t="shared" si="8"/>
        <v/>
      </c>
      <c r="AU6" s="252" t="str">
        <f t="shared" si="8"/>
        <v/>
      </c>
      <c r="AV6" s="252" t="str">
        <f t="shared" si="8"/>
        <v/>
      </c>
      <c r="AW6" s="35">
        <f>COUNTIF(AG6:AV6,"з")</f>
        <v>2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">
      <c r="A7" s="267">
        <v>2</v>
      </c>
      <c r="B7" s="230" t="s">
        <v>28</v>
      </c>
      <c r="C7" s="379" t="s">
        <v>34</v>
      </c>
      <c r="D7" s="453" t="s">
        <v>633</v>
      </c>
      <c r="E7" s="108">
        <v>2741</v>
      </c>
      <c r="F7" s="91" t="s">
        <v>1141</v>
      </c>
      <c r="G7" s="91" t="s">
        <v>1321</v>
      </c>
      <c r="H7" s="91">
        <v>5</v>
      </c>
      <c r="I7" s="91">
        <v>4</v>
      </c>
      <c r="J7" s="91">
        <v>3</v>
      </c>
      <c r="K7" s="91">
        <v>4</v>
      </c>
      <c r="L7" s="91" t="s">
        <v>1141</v>
      </c>
      <c r="M7" s="91"/>
      <c r="N7" s="91"/>
      <c r="O7" s="91"/>
      <c r="P7" s="91"/>
      <c r="Q7" s="91"/>
      <c r="R7" s="91"/>
      <c r="S7" s="91"/>
      <c r="T7" s="91"/>
      <c r="U7" s="23"/>
      <c r="V7" s="35">
        <f t="shared" si="0"/>
        <v>2</v>
      </c>
      <c r="W7" s="248">
        <f t="shared" si="1"/>
        <v>0</v>
      </c>
      <c r="X7" s="248">
        <f t="shared" si="2"/>
        <v>0</v>
      </c>
      <c r="Y7" s="248">
        <f t="shared" si="3"/>
        <v>1</v>
      </c>
      <c r="Z7" s="248">
        <f t="shared" si="4"/>
        <v>1</v>
      </c>
      <c r="AA7" s="248">
        <f t="shared" si="5"/>
        <v>2</v>
      </c>
      <c r="AB7" s="248">
        <f t="shared" si="6"/>
        <v>1</v>
      </c>
      <c r="AC7" s="248">
        <f t="shared" si="7"/>
        <v>5</v>
      </c>
      <c r="AD7" s="249">
        <f t="shared" ref="AD7:AD37" si="9">IF(ISERROR(((X7+Y7)*2+Z7*3+AA7*4+AB7*5)/SUM(X7,Y7:AB7)),"",((X7+Y7)*2+Z7*3+AA7*4+AB7*5)/SUM(X7,Y7:AB7))</f>
        <v>3.6</v>
      </c>
      <c r="AE7" s="250">
        <f t="shared" ref="AE7:AE34" si="10">IF(AX7=5,0.5,IF(AX7=4,0.25,IF(AX7&lt;=3,0)))</f>
        <v>0</v>
      </c>
      <c r="AF7" s="251"/>
      <c r="AG7" s="252" t="str">
        <f t="shared" ref="AG7:AG37" si="11">IF(ISERROR(VALUE(LEFT(F7))),LEFT(F7),VALUE(LEFT(F7)))</f>
        <v>з</v>
      </c>
      <c r="AH7" s="252">
        <f t="shared" ref="AH7:AH37" si="12">IF(ISERROR(VALUE(LEFT(G7))),LEFT(G7),VALUE(LEFT(G7)))</f>
        <v>2</v>
      </c>
      <c r="AI7" s="252">
        <f t="shared" ref="AI7:AI37" si="13">IF(ISERROR(VALUE(LEFT(H7))),LEFT(H7),VALUE(LEFT(H7)))</f>
        <v>5</v>
      </c>
      <c r="AJ7" s="252">
        <f t="shared" ref="AJ7:AJ37" si="14">IF(ISERROR(VALUE(LEFT(I7))),LEFT(I7),VALUE(LEFT(I7)))</f>
        <v>4</v>
      </c>
      <c r="AK7" s="252">
        <f t="shared" ref="AK7:AK37" si="15">IF(ISERROR(VALUE(LEFT(J7))),LEFT(J7),VALUE(LEFT(J7)))</f>
        <v>3</v>
      </c>
      <c r="AL7" s="252">
        <f t="shared" ref="AL7:AL37" si="16">IF(ISERROR(VALUE(LEFT(K7))),LEFT(K7),VALUE(LEFT(K7)))</f>
        <v>4</v>
      </c>
      <c r="AM7" s="252" t="str">
        <f t="shared" ref="AM7:AM37" si="17">IF(ISERROR(VALUE(LEFT(L7))),LEFT(L7),VALUE(LEFT(L7)))</f>
        <v>з</v>
      </c>
      <c r="AN7" s="252" t="str">
        <f t="shared" ref="AN7:AN37" si="18">IF(ISERROR(VALUE(LEFT(M7))),LEFT(M7),VALUE(LEFT(M7)))</f>
        <v/>
      </c>
      <c r="AO7" s="252" t="str">
        <f t="shared" ref="AO7:AO37" si="19">IF(ISERROR(VALUE(LEFT(N7))),LEFT(N7),VALUE(LEFT(N7)))</f>
        <v/>
      </c>
      <c r="AP7" s="252" t="str">
        <f t="shared" ref="AP7:AP37" si="20">IF(ISERROR(VALUE(LEFT(O7))),LEFT(O7),VALUE(LEFT(O7)))</f>
        <v/>
      </c>
      <c r="AQ7" s="252" t="str">
        <f t="shared" ref="AQ7:AQ37" si="21">IF(ISERROR(VALUE(LEFT(P7))),LEFT(P7),VALUE(LEFT(P7)))</f>
        <v/>
      </c>
      <c r="AR7" s="252" t="str">
        <f t="shared" ref="AR7:AR37" si="22">IF(ISERROR(VALUE(LEFT(Q7))),LEFT(Q7),VALUE(LEFT(Q7)))</f>
        <v/>
      </c>
      <c r="AS7" s="252" t="str">
        <f t="shared" ref="AS7:AS37" si="23">IF(ISERROR(VALUE(LEFT(R7))),LEFT(R7),VALUE(LEFT(R7)))</f>
        <v/>
      </c>
      <c r="AT7" s="252" t="str">
        <f t="shared" ref="AT7:AT37" si="24">IF(ISERROR(VALUE(LEFT(S7))),LEFT(S7),VALUE(LEFT(S7)))</f>
        <v/>
      </c>
      <c r="AU7" s="252" t="str">
        <f t="shared" ref="AU7:AU37" si="25">IF(ISERROR(VALUE(LEFT(T7))),LEFT(T7),VALUE(LEFT(T7)))</f>
        <v/>
      </c>
      <c r="AV7" s="252" t="str">
        <f t="shared" ref="AV7:AV37" si="26">IF(ISERROR(VALUE(LEFT(U7))),LEFT(U7),VALUE(LEFT(U7)))</f>
        <v/>
      </c>
      <c r="AW7" s="35">
        <f t="shared" ref="AW7:AW37" si="27">COUNTIF(AG7:AV7,"з")</f>
        <v>2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customHeight="1" x14ac:dyDescent="0.2">
      <c r="A8" s="267">
        <v>3</v>
      </c>
      <c r="B8" s="230" t="s">
        <v>28</v>
      </c>
      <c r="C8" s="379" t="s">
        <v>34</v>
      </c>
      <c r="D8" s="453" t="s">
        <v>634</v>
      </c>
      <c r="E8" s="108">
        <v>2741</v>
      </c>
      <c r="F8" s="91" t="s">
        <v>1141</v>
      </c>
      <c r="G8" s="91">
        <v>5</v>
      </c>
      <c r="H8" s="91">
        <v>3</v>
      </c>
      <c r="I8" s="91">
        <v>3</v>
      </c>
      <c r="J8" s="91">
        <v>4</v>
      </c>
      <c r="K8" s="91">
        <v>4</v>
      </c>
      <c r="L8" s="91" t="s">
        <v>1141</v>
      </c>
      <c r="M8" s="91"/>
      <c r="N8" s="91"/>
      <c r="O8" s="91"/>
      <c r="P8" s="91"/>
      <c r="Q8" s="91"/>
      <c r="R8" s="91"/>
      <c r="S8" s="91"/>
      <c r="T8" s="91"/>
      <c r="U8" s="23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2</v>
      </c>
      <c r="AA8" s="248">
        <f t="shared" si="5"/>
        <v>2</v>
      </c>
      <c r="AB8" s="248">
        <f t="shared" si="6"/>
        <v>1</v>
      </c>
      <c r="AC8" s="248">
        <f t="shared" si="7"/>
        <v>5</v>
      </c>
      <c r="AD8" s="249">
        <f t="shared" si="9"/>
        <v>3.8</v>
      </c>
      <c r="AE8" s="250">
        <f t="shared" si="10"/>
        <v>0</v>
      </c>
      <c r="AF8" s="251"/>
      <c r="AG8" s="252" t="str">
        <f t="shared" si="11"/>
        <v>з</v>
      </c>
      <c r="AH8" s="252">
        <f t="shared" si="12"/>
        <v>5</v>
      </c>
      <c r="AI8" s="252">
        <f t="shared" si="13"/>
        <v>3</v>
      </c>
      <c r="AJ8" s="252">
        <f t="shared" si="14"/>
        <v>3</v>
      </c>
      <c r="AK8" s="252">
        <f t="shared" si="15"/>
        <v>4</v>
      </c>
      <c r="AL8" s="252">
        <f t="shared" si="16"/>
        <v>4</v>
      </c>
      <c r="AM8" s="252" t="str">
        <f t="shared" si="17"/>
        <v>з</v>
      </c>
      <c r="AN8" s="252" t="str">
        <f t="shared" si="18"/>
        <v/>
      </c>
      <c r="AO8" s="252" t="str">
        <f t="shared" si="19"/>
        <v/>
      </c>
      <c r="AP8" s="252" t="str">
        <f t="shared" si="20"/>
        <v/>
      </c>
      <c r="AQ8" s="252" t="str">
        <f t="shared" si="21"/>
        <v/>
      </c>
      <c r="AR8" s="252" t="str">
        <f t="shared" si="22"/>
        <v/>
      </c>
      <c r="AS8" s="252" t="str">
        <f t="shared" si="23"/>
        <v/>
      </c>
      <c r="AT8" s="252" t="str">
        <f t="shared" si="24"/>
        <v/>
      </c>
      <c r="AU8" s="252" t="str">
        <f t="shared" si="25"/>
        <v/>
      </c>
      <c r="AV8" s="252" t="str">
        <f t="shared" si="26"/>
        <v/>
      </c>
      <c r="AW8" s="35">
        <f t="shared" si="27"/>
        <v>2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">
      <c r="A9" s="267">
        <v>4</v>
      </c>
      <c r="B9" s="230" t="s">
        <v>28</v>
      </c>
      <c r="C9" s="379" t="s">
        <v>34</v>
      </c>
      <c r="D9" s="453" t="s">
        <v>657</v>
      </c>
      <c r="E9" s="108">
        <v>2741</v>
      </c>
      <c r="F9" s="91" t="s">
        <v>1141</v>
      </c>
      <c r="G9" s="91">
        <v>3</v>
      </c>
      <c r="H9" s="91">
        <v>4</v>
      </c>
      <c r="I9" s="91">
        <v>3</v>
      </c>
      <c r="J9" s="91">
        <v>3</v>
      </c>
      <c r="K9" s="91">
        <v>5</v>
      </c>
      <c r="L9" s="91" t="s">
        <v>1141</v>
      </c>
      <c r="M9" s="91"/>
      <c r="N9" s="91"/>
      <c r="O9" s="91"/>
      <c r="P9" s="91"/>
      <c r="Q9" s="91"/>
      <c r="R9" s="91"/>
      <c r="S9" s="91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3</v>
      </c>
      <c r="AA9" s="248">
        <f t="shared" si="5"/>
        <v>1</v>
      </c>
      <c r="AB9" s="248">
        <f t="shared" si="6"/>
        <v>1</v>
      </c>
      <c r="AC9" s="248">
        <f t="shared" si="7"/>
        <v>5</v>
      </c>
      <c r="AD9" s="249">
        <f t="shared" si="9"/>
        <v>3.6</v>
      </c>
      <c r="AE9" s="250">
        <f t="shared" si="10"/>
        <v>0</v>
      </c>
      <c r="AF9" s="251"/>
      <c r="AG9" s="252" t="str">
        <f t="shared" si="11"/>
        <v>з</v>
      </c>
      <c r="AH9" s="252">
        <f t="shared" si="12"/>
        <v>3</v>
      </c>
      <c r="AI9" s="252">
        <f t="shared" si="13"/>
        <v>4</v>
      </c>
      <c r="AJ9" s="252">
        <f t="shared" si="14"/>
        <v>3</v>
      </c>
      <c r="AK9" s="252">
        <f t="shared" si="15"/>
        <v>3</v>
      </c>
      <c r="AL9" s="252">
        <f t="shared" si="16"/>
        <v>5</v>
      </c>
      <c r="AM9" s="252" t="str">
        <f t="shared" si="17"/>
        <v>з</v>
      </c>
      <c r="AN9" s="252" t="str">
        <f t="shared" si="18"/>
        <v/>
      </c>
      <c r="AO9" s="252" t="str">
        <f t="shared" si="19"/>
        <v/>
      </c>
      <c r="AP9" s="252" t="str">
        <f t="shared" si="20"/>
        <v/>
      </c>
      <c r="AQ9" s="252" t="str">
        <f t="shared" si="21"/>
        <v/>
      </c>
      <c r="AR9" s="252" t="str">
        <f t="shared" si="22"/>
        <v/>
      </c>
      <c r="AS9" s="252" t="str">
        <f t="shared" si="23"/>
        <v/>
      </c>
      <c r="AT9" s="252" t="str">
        <f t="shared" si="24"/>
        <v/>
      </c>
      <c r="AU9" s="252" t="str">
        <f t="shared" si="25"/>
        <v/>
      </c>
      <c r="AV9" s="252" t="str">
        <f t="shared" si="26"/>
        <v/>
      </c>
      <c r="AW9" s="35">
        <f t="shared" si="27"/>
        <v>2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">
      <c r="A10" s="267">
        <v>5</v>
      </c>
      <c r="B10" s="230" t="s">
        <v>28</v>
      </c>
      <c r="C10" s="379" t="s">
        <v>34</v>
      </c>
      <c r="D10" s="453" t="s">
        <v>635</v>
      </c>
      <c r="E10" s="108">
        <v>2741</v>
      </c>
      <c r="F10" s="91" t="s">
        <v>1141</v>
      </c>
      <c r="G10" s="91">
        <v>5</v>
      </c>
      <c r="H10" s="91">
        <v>4</v>
      </c>
      <c r="I10" s="91">
        <v>5</v>
      </c>
      <c r="J10" s="91">
        <v>3</v>
      </c>
      <c r="K10" s="91">
        <v>4</v>
      </c>
      <c r="L10" s="91" t="s">
        <v>1141</v>
      </c>
      <c r="M10" s="91"/>
      <c r="N10" s="91"/>
      <c r="O10" s="91"/>
      <c r="P10" s="91"/>
      <c r="Q10" s="91"/>
      <c r="R10" s="91"/>
      <c r="S10" s="91"/>
      <c r="T10" s="91"/>
      <c r="U10" s="23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1</v>
      </c>
      <c r="AA10" s="248">
        <f t="shared" si="5"/>
        <v>2</v>
      </c>
      <c r="AB10" s="248">
        <f t="shared" si="6"/>
        <v>2</v>
      </c>
      <c r="AC10" s="248">
        <f t="shared" si="7"/>
        <v>5</v>
      </c>
      <c r="AD10" s="249">
        <f t="shared" si="9"/>
        <v>4.2</v>
      </c>
      <c r="AE10" s="250">
        <f t="shared" si="10"/>
        <v>0</v>
      </c>
      <c r="AF10" s="251"/>
      <c r="AG10" s="252" t="str">
        <f t="shared" si="11"/>
        <v>з</v>
      </c>
      <c r="AH10" s="252">
        <f t="shared" si="12"/>
        <v>5</v>
      </c>
      <c r="AI10" s="252">
        <f t="shared" si="13"/>
        <v>4</v>
      </c>
      <c r="AJ10" s="252">
        <f t="shared" si="14"/>
        <v>5</v>
      </c>
      <c r="AK10" s="252">
        <f t="shared" si="15"/>
        <v>3</v>
      </c>
      <c r="AL10" s="252">
        <f t="shared" si="16"/>
        <v>4</v>
      </c>
      <c r="AM10" s="252" t="str">
        <f t="shared" si="17"/>
        <v>з</v>
      </c>
      <c r="AN10" s="252" t="str">
        <f t="shared" si="18"/>
        <v/>
      </c>
      <c r="AO10" s="252" t="str">
        <f t="shared" si="19"/>
        <v/>
      </c>
      <c r="AP10" s="252" t="str">
        <f t="shared" si="20"/>
        <v/>
      </c>
      <c r="AQ10" s="252" t="str">
        <f t="shared" si="21"/>
        <v/>
      </c>
      <c r="AR10" s="252" t="str">
        <f t="shared" si="22"/>
        <v/>
      </c>
      <c r="AS10" s="252" t="str">
        <f t="shared" si="23"/>
        <v/>
      </c>
      <c r="AT10" s="252" t="str">
        <f t="shared" si="24"/>
        <v/>
      </c>
      <c r="AU10" s="252" t="str">
        <f t="shared" si="25"/>
        <v/>
      </c>
      <c r="AV10" s="252" t="str">
        <f t="shared" si="26"/>
        <v/>
      </c>
      <c r="AW10" s="35">
        <f t="shared" si="27"/>
        <v>2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">
      <c r="A11" s="267">
        <v>6</v>
      </c>
      <c r="B11" s="230" t="s">
        <v>28</v>
      </c>
      <c r="C11" s="379" t="s">
        <v>34</v>
      </c>
      <c r="D11" s="453" t="s">
        <v>636</v>
      </c>
      <c r="E11" s="108">
        <v>2741</v>
      </c>
      <c r="F11" s="91" t="s">
        <v>1141</v>
      </c>
      <c r="G11" s="91">
        <v>5</v>
      </c>
      <c r="H11" s="91">
        <v>3</v>
      </c>
      <c r="I11" s="91">
        <v>4</v>
      </c>
      <c r="J11" s="91">
        <v>4</v>
      </c>
      <c r="K11" s="91">
        <v>5</v>
      </c>
      <c r="L11" s="91" t="s">
        <v>1141</v>
      </c>
      <c r="M11" s="91"/>
      <c r="N11" s="91"/>
      <c r="O11" s="91"/>
      <c r="P11" s="91"/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1</v>
      </c>
      <c r="AA11" s="258">
        <f t="shared" si="5"/>
        <v>2</v>
      </c>
      <c r="AB11" s="258">
        <f t="shared" si="6"/>
        <v>2</v>
      </c>
      <c r="AC11" s="248">
        <f t="shared" si="7"/>
        <v>5</v>
      </c>
      <c r="AD11" s="249">
        <f t="shared" si="9"/>
        <v>4.2</v>
      </c>
      <c r="AE11" s="259">
        <f t="shared" si="10"/>
        <v>0</v>
      </c>
      <c r="AG11" s="252" t="str">
        <f t="shared" si="11"/>
        <v>з</v>
      </c>
      <c r="AH11" s="252">
        <f t="shared" si="12"/>
        <v>5</v>
      </c>
      <c r="AI11" s="252">
        <f t="shared" si="13"/>
        <v>3</v>
      </c>
      <c r="AJ11" s="252">
        <f t="shared" si="14"/>
        <v>4</v>
      </c>
      <c r="AK11" s="252">
        <f t="shared" si="15"/>
        <v>4</v>
      </c>
      <c r="AL11" s="252">
        <f t="shared" si="16"/>
        <v>5</v>
      </c>
      <c r="AM11" s="252" t="str">
        <f t="shared" si="17"/>
        <v>з</v>
      </c>
      <c r="AN11" s="252" t="str">
        <f t="shared" si="18"/>
        <v/>
      </c>
      <c r="AO11" s="252" t="str">
        <f t="shared" si="19"/>
        <v/>
      </c>
      <c r="AP11" s="252" t="str">
        <f t="shared" si="20"/>
        <v/>
      </c>
      <c r="AQ11" s="252" t="str">
        <f t="shared" si="21"/>
        <v/>
      </c>
      <c r="AR11" s="252" t="str">
        <f t="shared" si="22"/>
        <v/>
      </c>
      <c r="AS11" s="252" t="str">
        <f t="shared" si="23"/>
        <v/>
      </c>
      <c r="AT11" s="252" t="str">
        <f t="shared" si="24"/>
        <v/>
      </c>
      <c r="AU11" s="252" t="str">
        <f t="shared" si="25"/>
        <v/>
      </c>
      <c r="AV11" s="252" t="str">
        <f t="shared" si="26"/>
        <v/>
      </c>
      <c r="AW11" s="35">
        <f t="shared" si="27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">
      <c r="A12" s="267">
        <v>7</v>
      </c>
      <c r="B12" s="230" t="s">
        <v>28</v>
      </c>
      <c r="C12" s="379" t="s">
        <v>34</v>
      </c>
      <c r="D12" s="453" t="s">
        <v>637</v>
      </c>
      <c r="E12" s="108">
        <v>2741</v>
      </c>
      <c r="F12" s="91" t="s">
        <v>1141</v>
      </c>
      <c r="G12" s="91">
        <v>5</v>
      </c>
      <c r="H12" s="91">
        <v>3</v>
      </c>
      <c r="I12" s="91" t="s">
        <v>1321</v>
      </c>
      <c r="J12" s="91">
        <v>4</v>
      </c>
      <c r="K12" s="91">
        <v>4</v>
      </c>
      <c r="L12" s="91" t="s">
        <v>1141</v>
      </c>
      <c r="M12" s="91"/>
      <c r="N12" s="91"/>
      <c r="O12" s="91"/>
      <c r="P12" s="91"/>
      <c r="Q12" s="91"/>
      <c r="R12" s="91"/>
      <c r="S12" s="91"/>
      <c r="T12" s="91"/>
      <c r="U12" s="23"/>
      <c r="V12" s="35">
        <f t="shared" si="0"/>
        <v>2</v>
      </c>
      <c r="W12" s="248">
        <f t="shared" si="1"/>
        <v>0</v>
      </c>
      <c r="X12" s="248">
        <f t="shared" si="2"/>
        <v>0</v>
      </c>
      <c r="Y12" s="248">
        <f t="shared" si="3"/>
        <v>1</v>
      </c>
      <c r="Z12" s="248">
        <f t="shared" si="4"/>
        <v>1</v>
      </c>
      <c r="AA12" s="248">
        <f t="shared" si="5"/>
        <v>2</v>
      </c>
      <c r="AB12" s="248">
        <f t="shared" si="6"/>
        <v>1</v>
      </c>
      <c r="AC12" s="248">
        <f t="shared" si="7"/>
        <v>5</v>
      </c>
      <c r="AD12" s="249">
        <f t="shared" si="9"/>
        <v>3.6</v>
      </c>
      <c r="AE12" s="250">
        <f t="shared" si="10"/>
        <v>0</v>
      </c>
      <c r="AF12" s="251"/>
      <c r="AG12" s="252" t="str">
        <f t="shared" si="11"/>
        <v>з</v>
      </c>
      <c r="AH12" s="252">
        <f t="shared" si="12"/>
        <v>5</v>
      </c>
      <c r="AI12" s="252">
        <f t="shared" si="13"/>
        <v>3</v>
      </c>
      <c r="AJ12" s="252">
        <f t="shared" si="14"/>
        <v>2</v>
      </c>
      <c r="AK12" s="252">
        <f t="shared" si="15"/>
        <v>4</v>
      </c>
      <c r="AL12" s="252">
        <f t="shared" si="16"/>
        <v>4</v>
      </c>
      <c r="AM12" s="252" t="str">
        <f t="shared" si="17"/>
        <v>з</v>
      </c>
      <c r="AN12" s="252" t="str">
        <f t="shared" si="18"/>
        <v/>
      </c>
      <c r="AO12" s="252" t="str">
        <f t="shared" si="19"/>
        <v/>
      </c>
      <c r="AP12" s="252" t="str">
        <f t="shared" si="20"/>
        <v/>
      </c>
      <c r="AQ12" s="252" t="str">
        <f t="shared" si="21"/>
        <v/>
      </c>
      <c r="AR12" s="252" t="str">
        <f t="shared" si="22"/>
        <v/>
      </c>
      <c r="AS12" s="252" t="str">
        <f t="shared" si="23"/>
        <v/>
      </c>
      <c r="AT12" s="252" t="str">
        <f t="shared" si="24"/>
        <v/>
      </c>
      <c r="AU12" s="252" t="str">
        <f t="shared" si="25"/>
        <v/>
      </c>
      <c r="AV12" s="252" t="str">
        <f t="shared" si="26"/>
        <v/>
      </c>
      <c r="AW12" s="35">
        <f t="shared" si="27"/>
        <v>2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">
      <c r="A13" s="267">
        <v>8</v>
      </c>
      <c r="B13" s="230" t="s">
        <v>28</v>
      </c>
      <c r="C13" s="379" t="s">
        <v>34</v>
      </c>
      <c r="D13" s="453" t="s">
        <v>658</v>
      </c>
      <c r="E13" s="108">
        <v>2741</v>
      </c>
      <c r="F13" s="91" t="s">
        <v>1141</v>
      </c>
      <c r="G13" s="91">
        <v>3</v>
      </c>
      <c r="H13" s="91">
        <v>4</v>
      </c>
      <c r="I13" s="91">
        <v>4</v>
      </c>
      <c r="J13" s="91">
        <v>3</v>
      </c>
      <c r="K13" s="91">
        <v>4</v>
      </c>
      <c r="L13" s="91" t="s">
        <v>1141</v>
      </c>
      <c r="M13" s="91"/>
      <c r="N13" s="91"/>
      <c r="O13" s="91"/>
      <c r="P13" s="91"/>
      <c r="Q13" s="91"/>
      <c r="R13" s="91"/>
      <c r="S13" s="91"/>
      <c r="T13" s="91"/>
      <c r="U13" s="23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2</v>
      </c>
      <c r="AA13" s="248">
        <f t="shared" si="5"/>
        <v>3</v>
      </c>
      <c r="AB13" s="248">
        <f t="shared" si="6"/>
        <v>0</v>
      </c>
      <c r="AC13" s="248">
        <f t="shared" si="7"/>
        <v>5</v>
      </c>
      <c r="AD13" s="249">
        <f t="shared" si="9"/>
        <v>3.6</v>
      </c>
      <c r="AE13" s="250">
        <f t="shared" si="10"/>
        <v>0</v>
      </c>
      <c r="AF13" s="251"/>
      <c r="AG13" s="252" t="str">
        <f t="shared" si="11"/>
        <v>з</v>
      </c>
      <c r="AH13" s="252">
        <f t="shared" si="12"/>
        <v>3</v>
      </c>
      <c r="AI13" s="252">
        <f t="shared" si="13"/>
        <v>4</v>
      </c>
      <c r="AJ13" s="252">
        <f t="shared" si="14"/>
        <v>4</v>
      </c>
      <c r="AK13" s="252">
        <f t="shared" si="15"/>
        <v>3</v>
      </c>
      <c r="AL13" s="252">
        <f t="shared" si="16"/>
        <v>4</v>
      </c>
      <c r="AM13" s="252" t="str">
        <f t="shared" si="17"/>
        <v>з</v>
      </c>
      <c r="AN13" s="252" t="str">
        <f t="shared" si="18"/>
        <v/>
      </c>
      <c r="AO13" s="252" t="str">
        <f t="shared" si="19"/>
        <v/>
      </c>
      <c r="AP13" s="252" t="str">
        <f t="shared" si="20"/>
        <v/>
      </c>
      <c r="AQ13" s="252" t="str">
        <f t="shared" si="21"/>
        <v/>
      </c>
      <c r="AR13" s="252" t="str">
        <f t="shared" si="22"/>
        <v/>
      </c>
      <c r="AS13" s="252" t="str">
        <f t="shared" si="23"/>
        <v/>
      </c>
      <c r="AT13" s="252" t="str">
        <f t="shared" si="24"/>
        <v/>
      </c>
      <c r="AU13" s="252" t="str">
        <f t="shared" si="25"/>
        <v/>
      </c>
      <c r="AV13" s="252" t="str">
        <f t="shared" si="26"/>
        <v/>
      </c>
      <c r="AW13" s="35">
        <f t="shared" si="27"/>
        <v>2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">
      <c r="A14" s="267">
        <v>9</v>
      </c>
      <c r="B14" s="230"/>
      <c r="C14" s="379" t="s">
        <v>34</v>
      </c>
      <c r="D14" s="453" t="s">
        <v>638</v>
      </c>
      <c r="E14" s="108">
        <v>2741</v>
      </c>
      <c r="F14" s="91" t="s">
        <v>1141</v>
      </c>
      <c r="G14" s="91" t="s">
        <v>492</v>
      </c>
      <c r="H14" s="91">
        <v>5</v>
      </c>
      <c r="I14" s="91">
        <v>5</v>
      </c>
      <c r="J14" s="91">
        <v>4</v>
      </c>
      <c r="K14" s="91">
        <v>5</v>
      </c>
      <c r="L14" s="91" t="s">
        <v>1141</v>
      </c>
      <c r="M14" s="91"/>
      <c r="N14" s="91"/>
      <c r="O14" s="91"/>
      <c r="P14" s="91"/>
      <c r="Q14" s="91"/>
      <c r="R14" s="94"/>
      <c r="S14" s="91"/>
      <c r="T14" s="91"/>
      <c r="U14" s="23"/>
      <c r="V14" s="18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1</v>
      </c>
      <c r="AB14" s="92">
        <f t="shared" si="6"/>
        <v>3</v>
      </c>
      <c r="AC14" s="92">
        <f t="shared" si="7"/>
        <v>4</v>
      </c>
      <c r="AD14" s="210">
        <f t="shared" si="9"/>
        <v>4.75</v>
      </c>
      <c r="AE14" s="16">
        <f t="shared" si="10"/>
        <v>0</v>
      </c>
      <c r="AF14" s="9"/>
      <c r="AG14" s="252" t="str">
        <f t="shared" si="11"/>
        <v>з</v>
      </c>
      <c r="AH14" s="252" t="str">
        <f t="shared" si="12"/>
        <v>а</v>
      </c>
      <c r="AI14" s="252">
        <f t="shared" si="13"/>
        <v>5</v>
      </c>
      <c r="AJ14" s="252">
        <f t="shared" si="14"/>
        <v>5</v>
      </c>
      <c r="AK14" s="252">
        <f t="shared" si="15"/>
        <v>4</v>
      </c>
      <c r="AL14" s="252">
        <f t="shared" si="16"/>
        <v>5</v>
      </c>
      <c r="AM14" s="252" t="str">
        <f t="shared" si="17"/>
        <v>з</v>
      </c>
      <c r="AN14" s="252" t="str">
        <f t="shared" si="18"/>
        <v/>
      </c>
      <c r="AO14" s="252" t="str">
        <f t="shared" si="19"/>
        <v/>
      </c>
      <c r="AP14" s="252" t="str">
        <f t="shared" si="20"/>
        <v/>
      </c>
      <c r="AQ14" s="252" t="str">
        <f t="shared" si="21"/>
        <v/>
      </c>
      <c r="AR14" s="252" t="str">
        <f t="shared" si="22"/>
        <v/>
      </c>
      <c r="AS14" s="252" t="str">
        <f t="shared" si="23"/>
        <v/>
      </c>
      <c r="AT14" s="252" t="str">
        <f t="shared" si="24"/>
        <v/>
      </c>
      <c r="AU14" s="252" t="str">
        <f t="shared" si="25"/>
        <v/>
      </c>
      <c r="AV14" s="252" t="str">
        <f t="shared" si="26"/>
        <v/>
      </c>
      <c r="AW14" s="35">
        <f t="shared" si="27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67">
        <v>10</v>
      </c>
      <c r="B15" s="230"/>
      <c r="C15" s="379" t="s">
        <v>34</v>
      </c>
      <c r="D15" s="453" t="s">
        <v>639</v>
      </c>
      <c r="E15" s="108">
        <v>2741</v>
      </c>
      <c r="F15" s="91" t="s">
        <v>1141</v>
      </c>
      <c r="G15" s="91">
        <v>5</v>
      </c>
      <c r="H15" s="91">
        <v>5</v>
      </c>
      <c r="I15" s="91">
        <v>4</v>
      </c>
      <c r="J15" s="91">
        <v>3</v>
      </c>
      <c r="K15" s="91">
        <v>5</v>
      </c>
      <c r="L15" s="91" t="s">
        <v>1141</v>
      </c>
      <c r="M15" s="91"/>
      <c r="N15" s="91"/>
      <c r="O15" s="91"/>
      <c r="P15" s="91"/>
      <c r="Q15" s="91"/>
      <c r="R15" s="94"/>
      <c r="S15" s="91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1</v>
      </c>
      <c r="AB15" s="92">
        <f t="shared" si="6"/>
        <v>3</v>
      </c>
      <c r="AC15" s="92">
        <f t="shared" si="7"/>
        <v>5</v>
      </c>
      <c r="AD15" s="210">
        <f t="shared" si="9"/>
        <v>4.4000000000000004</v>
      </c>
      <c r="AE15" s="16">
        <f t="shared" si="10"/>
        <v>0</v>
      </c>
      <c r="AF15" s="9"/>
      <c r="AG15" s="252" t="str">
        <f t="shared" si="11"/>
        <v>з</v>
      </c>
      <c r="AH15" s="252">
        <f t="shared" si="12"/>
        <v>5</v>
      </c>
      <c r="AI15" s="252">
        <f t="shared" si="13"/>
        <v>5</v>
      </c>
      <c r="AJ15" s="252">
        <f t="shared" si="14"/>
        <v>4</v>
      </c>
      <c r="AK15" s="252">
        <f t="shared" si="15"/>
        <v>3</v>
      </c>
      <c r="AL15" s="252">
        <f t="shared" si="16"/>
        <v>5</v>
      </c>
      <c r="AM15" s="252" t="str">
        <f t="shared" si="17"/>
        <v>з</v>
      </c>
      <c r="AN15" s="252" t="str">
        <f t="shared" si="18"/>
        <v/>
      </c>
      <c r="AO15" s="252" t="str">
        <f t="shared" si="19"/>
        <v/>
      </c>
      <c r="AP15" s="252" t="str">
        <f t="shared" si="20"/>
        <v/>
      </c>
      <c r="AQ15" s="252" t="str">
        <f t="shared" si="21"/>
        <v/>
      </c>
      <c r="AR15" s="252" t="str">
        <f t="shared" si="22"/>
        <v/>
      </c>
      <c r="AS15" s="252" t="str">
        <f t="shared" si="23"/>
        <v/>
      </c>
      <c r="AT15" s="252" t="str">
        <f t="shared" si="24"/>
        <v/>
      </c>
      <c r="AU15" s="252" t="str">
        <f t="shared" si="25"/>
        <v/>
      </c>
      <c r="AV15" s="252" t="str">
        <f t="shared" si="26"/>
        <v/>
      </c>
      <c r="AW15" s="35">
        <f t="shared" si="27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7">
        <v>11</v>
      </c>
      <c r="B16" s="230"/>
      <c r="C16" s="379" t="s">
        <v>34</v>
      </c>
      <c r="D16" s="453" t="s">
        <v>640</v>
      </c>
      <c r="E16" s="108">
        <v>2741</v>
      </c>
      <c r="F16" s="91" t="s">
        <v>1141</v>
      </c>
      <c r="G16" s="91">
        <v>4</v>
      </c>
      <c r="H16" s="91">
        <v>4</v>
      </c>
      <c r="I16" s="91">
        <v>4</v>
      </c>
      <c r="J16" s="91">
        <v>5</v>
      </c>
      <c r="K16" s="91">
        <v>4</v>
      </c>
      <c r="L16" s="91" t="s">
        <v>1141</v>
      </c>
      <c r="M16" s="91"/>
      <c r="N16" s="91"/>
      <c r="O16" s="91"/>
      <c r="P16" s="91"/>
      <c r="Q16" s="91"/>
      <c r="R16" s="94"/>
      <c r="S16" s="91"/>
      <c r="T16" s="91"/>
      <c r="U16" s="23"/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4</v>
      </c>
      <c r="AB16" s="92">
        <f t="shared" si="6"/>
        <v>1</v>
      </c>
      <c r="AC16" s="92">
        <f t="shared" si="7"/>
        <v>5</v>
      </c>
      <c r="AD16" s="210">
        <f t="shared" si="9"/>
        <v>4.2</v>
      </c>
      <c r="AE16" s="16">
        <f t="shared" si="10"/>
        <v>0</v>
      </c>
      <c r="AF16" s="9"/>
      <c r="AG16" s="252" t="str">
        <f t="shared" si="11"/>
        <v>з</v>
      </c>
      <c r="AH16" s="252">
        <f t="shared" si="12"/>
        <v>4</v>
      </c>
      <c r="AI16" s="252">
        <f t="shared" si="13"/>
        <v>4</v>
      </c>
      <c r="AJ16" s="252">
        <f t="shared" si="14"/>
        <v>4</v>
      </c>
      <c r="AK16" s="252">
        <f t="shared" si="15"/>
        <v>5</v>
      </c>
      <c r="AL16" s="252">
        <f t="shared" si="16"/>
        <v>4</v>
      </c>
      <c r="AM16" s="252" t="str">
        <f t="shared" si="17"/>
        <v>з</v>
      </c>
      <c r="AN16" s="252" t="str">
        <f t="shared" si="18"/>
        <v/>
      </c>
      <c r="AO16" s="252" t="str">
        <f t="shared" si="19"/>
        <v/>
      </c>
      <c r="AP16" s="252" t="str">
        <f t="shared" si="20"/>
        <v/>
      </c>
      <c r="AQ16" s="252" t="str">
        <f t="shared" si="21"/>
        <v/>
      </c>
      <c r="AR16" s="252" t="str">
        <f t="shared" si="22"/>
        <v/>
      </c>
      <c r="AS16" s="252" t="str">
        <f t="shared" si="23"/>
        <v/>
      </c>
      <c r="AT16" s="252" t="str">
        <f t="shared" si="24"/>
        <v/>
      </c>
      <c r="AU16" s="252" t="str">
        <f t="shared" si="25"/>
        <v/>
      </c>
      <c r="AV16" s="252" t="str">
        <f t="shared" si="26"/>
        <v/>
      </c>
      <c r="AW16" s="35">
        <f t="shared" si="27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7">
        <v>12</v>
      </c>
      <c r="B17" s="374"/>
      <c r="C17" s="379" t="s">
        <v>34</v>
      </c>
      <c r="D17" s="453" t="s">
        <v>641</v>
      </c>
      <c r="E17" s="108">
        <v>2741</v>
      </c>
      <c r="F17" s="91" t="s">
        <v>1141</v>
      </c>
      <c r="G17" s="91">
        <v>5</v>
      </c>
      <c r="H17" s="91">
        <v>4</v>
      </c>
      <c r="I17" s="91">
        <v>3</v>
      </c>
      <c r="J17" s="91">
        <v>4</v>
      </c>
      <c r="K17" s="91">
        <v>4</v>
      </c>
      <c r="L17" s="91" t="s">
        <v>1141</v>
      </c>
      <c r="M17" s="91"/>
      <c r="N17" s="91"/>
      <c r="O17" s="91"/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28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3</v>
      </c>
      <c r="AB17" s="92">
        <f t="shared" si="6"/>
        <v>1</v>
      </c>
      <c r="AC17" s="92">
        <f t="shared" si="7"/>
        <v>5</v>
      </c>
      <c r="AD17" s="210">
        <f t="shared" si="9"/>
        <v>4</v>
      </c>
      <c r="AE17" s="16">
        <f t="shared" si="10"/>
        <v>0</v>
      </c>
      <c r="AF17" s="9"/>
      <c r="AG17" s="252" t="str">
        <f t="shared" si="11"/>
        <v>з</v>
      </c>
      <c r="AH17" s="252">
        <f t="shared" si="12"/>
        <v>5</v>
      </c>
      <c r="AI17" s="252">
        <f t="shared" si="13"/>
        <v>4</v>
      </c>
      <c r="AJ17" s="252">
        <f t="shared" si="14"/>
        <v>3</v>
      </c>
      <c r="AK17" s="252">
        <f t="shared" si="15"/>
        <v>4</v>
      </c>
      <c r="AL17" s="252">
        <f t="shared" si="16"/>
        <v>4</v>
      </c>
      <c r="AM17" s="252" t="str">
        <f t="shared" si="17"/>
        <v>з</v>
      </c>
      <c r="AN17" s="252" t="str">
        <f t="shared" si="18"/>
        <v/>
      </c>
      <c r="AO17" s="252" t="str">
        <f t="shared" si="19"/>
        <v/>
      </c>
      <c r="AP17" s="252" t="str">
        <f t="shared" si="20"/>
        <v/>
      </c>
      <c r="AQ17" s="252" t="str">
        <f t="shared" si="21"/>
        <v/>
      </c>
      <c r="AR17" s="252" t="str">
        <f t="shared" si="22"/>
        <v/>
      </c>
      <c r="AS17" s="252" t="str">
        <f t="shared" si="23"/>
        <v/>
      </c>
      <c r="AT17" s="252" t="str">
        <f t="shared" si="24"/>
        <v/>
      </c>
      <c r="AU17" s="252" t="str">
        <f t="shared" si="25"/>
        <v/>
      </c>
      <c r="AV17" s="252" t="str">
        <f t="shared" si="26"/>
        <v/>
      </c>
      <c r="AW17" s="35">
        <f t="shared" si="27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7">
        <v>13</v>
      </c>
      <c r="B18" s="375"/>
      <c r="C18" s="379" t="s">
        <v>34</v>
      </c>
      <c r="D18" s="453" t="s">
        <v>642</v>
      </c>
      <c r="E18" s="108">
        <v>2741</v>
      </c>
      <c r="F18" s="91" t="s">
        <v>1141</v>
      </c>
      <c r="G18" s="91">
        <v>5</v>
      </c>
      <c r="H18" s="91">
        <v>4</v>
      </c>
      <c r="I18" s="91">
        <v>3</v>
      </c>
      <c r="J18" s="91">
        <v>3</v>
      </c>
      <c r="K18" s="91">
        <v>4</v>
      </c>
      <c r="L18" s="91" t="s">
        <v>1141</v>
      </c>
      <c r="M18" s="91"/>
      <c r="N18" s="91"/>
      <c r="O18" s="91"/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28"/>
        <v>0</v>
      </c>
      <c r="Y18" s="92">
        <f t="shared" si="3"/>
        <v>0</v>
      </c>
      <c r="Z18" s="92">
        <f t="shared" si="4"/>
        <v>2</v>
      </c>
      <c r="AA18" s="92">
        <f t="shared" si="5"/>
        <v>2</v>
      </c>
      <c r="AB18" s="92">
        <f t="shared" si="6"/>
        <v>1</v>
      </c>
      <c r="AC18" s="92">
        <f t="shared" si="7"/>
        <v>5</v>
      </c>
      <c r="AD18" s="210">
        <f t="shared" si="9"/>
        <v>3.8</v>
      </c>
      <c r="AE18" s="16">
        <f t="shared" si="10"/>
        <v>0</v>
      </c>
      <c r="AF18" s="9"/>
      <c r="AG18" s="252" t="str">
        <f t="shared" si="11"/>
        <v>з</v>
      </c>
      <c r="AH18" s="252">
        <f t="shared" si="12"/>
        <v>5</v>
      </c>
      <c r="AI18" s="252">
        <f t="shared" si="13"/>
        <v>4</v>
      </c>
      <c r="AJ18" s="252">
        <f t="shared" si="14"/>
        <v>3</v>
      </c>
      <c r="AK18" s="252">
        <f t="shared" si="15"/>
        <v>3</v>
      </c>
      <c r="AL18" s="252">
        <f t="shared" si="16"/>
        <v>4</v>
      </c>
      <c r="AM18" s="252" t="str">
        <f t="shared" si="17"/>
        <v>з</v>
      </c>
      <c r="AN18" s="252" t="str">
        <f t="shared" si="18"/>
        <v/>
      </c>
      <c r="AO18" s="252" t="str">
        <f t="shared" si="19"/>
        <v/>
      </c>
      <c r="AP18" s="252" t="str">
        <f t="shared" si="20"/>
        <v/>
      </c>
      <c r="AQ18" s="252" t="str">
        <f t="shared" si="21"/>
        <v/>
      </c>
      <c r="AR18" s="252" t="str">
        <f t="shared" si="22"/>
        <v/>
      </c>
      <c r="AS18" s="252" t="str">
        <f t="shared" si="23"/>
        <v/>
      </c>
      <c r="AT18" s="252" t="str">
        <f t="shared" si="24"/>
        <v/>
      </c>
      <c r="AU18" s="252" t="str">
        <f t="shared" si="25"/>
        <v/>
      </c>
      <c r="AV18" s="252" t="str">
        <f t="shared" si="26"/>
        <v/>
      </c>
      <c r="AW18" s="35">
        <f t="shared" si="27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7">
        <v>14</v>
      </c>
      <c r="B19" s="375"/>
      <c r="C19" s="379" t="s">
        <v>34</v>
      </c>
      <c r="D19" s="453" t="s">
        <v>643</v>
      </c>
      <c r="E19" s="108">
        <v>2741</v>
      </c>
      <c r="F19" s="91" t="s">
        <v>1141</v>
      </c>
      <c r="G19" s="91">
        <v>5</v>
      </c>
      <c r="H19" s="91">
        <v>4</v>
      </c>
      <c r="I19" s="91">
        <v>5</v>
      </c>
      <c r="J19" s="91">
        <v>5</v>
      </c>
      <c r="K19" s="91">
        <v>4</v>
      </c>
      <c r="L19" s="91" t="s">
        <v>1141</v>
      </c>
      <c r="M19" s="91"/>
      <c r="N19" s="91"/>
      <c r="O19" s="91"/>
      <c r="P19" s="91"/>
      <c r="Q19" s="91"/>
      <c r="R19" s="91"/>
      <c r="S19" s="91"/>
      <c r="T19" s="91"/>
      <c r="U19" s="23"/>
      <c r="V19" s="18">
        <f t="shared" si="0"/>
        <v>4</v>
      </c>
      <c r="W19" s="92">
        <f t="shared" si="1"/>
        <v>0</v>
      </c>
      <c r="X19" s="92">
        <f t="shared" si="28"/>
        <v>0</v>
      </c>
      <c r="Y19" s="92">
        <f t="shared" si="3"/>
        <v>0</v>
      </c>
      <c r="Z19" s="92">
        <f t="shared" si="4"/>
        <v>0</v>
      </c>
      <c r="AA19" s="92">
        <f t="shared" si="5"/>
        <v>2</v>
      </c>
      <c r="AB19" s="92">
        <f t="shared" si="6"/>
        <v>3</v>
      </c>
      <c r="AC19" s="92">
        <f t="shared" si="7"/>
        <v>5</v>
      </c>
      <c r="AD19" s="210">
        <f t="shared" si="9"/>
        <v>4.5999999999999996</v>
      </c>
      <c r="AE19" s="16">
        <f t="shared" si="10"/>
        <v>0</v>
      </c>
      <c r="AF19" s="9"/>
      <c r="AG19" s="252" t="str">
        <f t="shared" si="11"/>
        <v>з</v>
      </c>
      <c r="AH19" s="252">
        <f t="shared" si="12"/>
        <v>5</v>
      </c>
      <c r="AI19" s="252">
        <f t="shared" si="13"/>
        <v>4</v>
      </c>
      <c r="AJ19" s="252">
        <f t="shared" si="14"/>
        <v>5</v>
      </c>
      <c r="AK19" s="252">
        <f t="shared" si="15"/>
        <v>5</v>
      </c>
      <c r="AL19" s="252">
        <f t="shared" si="16"/>
        <v>4</v>
      </c>
      <c r="AM19" s="252" t="str">
        <f t="shared" si="17"/>
        <v>з</v>
      </c>
      <c r="AN19" s="252" t="str">
        <f t="shared" si="18"/>
        <v/>
      </c>
      <c r="AO19" s="252" t="str">
        <f t="shared" si="19"/>
        <v/>
      </c>
      <c r="AP19" s="252" t="str">
        <f t="shared" si="20"/>
        <v/>
      </c>
      <c r="AQ19" s="252" t="str">
        <f t="shared" si="21"/>
        <v/>
      </c>
      <c r="AR19" s="252" t="str">
        <f t="shared" si="22"/>
        <v/>
      </c>
      <c r="AS19" s="252" t="str">
        <f t="shared" si="23"/>
        <v/>
      </c>
      <c r="AT19" s="252" t="str">
        <f t="shared" si="24"/>
        <v/>
      </c>
      <c r="AU19" s="252" t="str">
        <f t="shared" si="25"/>
        <v/>
      </c>
      <c r="AV19" s="252" t="str">
        <f t="shared" si="26"/>
        <v/>
      </c>
      <c r="AW19" s="35">
        <f t="shared" si="27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7">
        <v>15</v>
      </c>
      <c r="B20" s="375"/>
      <c r="C20" s="379" t="s">
        <v>34</v>
      </c>
      <c r="D20" s="453" t="s">
        <v>659</v>
      </c>
      <c r="E20" s="108">
        <v>2741</v>
      </c>
      <c r="F20" s="91" t="s">
        <v>1141</v>
      </c>
      <c r="G20" s="91">
        <v>5</v>
      </c>
      <c r="H20" s="91">
        <v>3</v>
      </c>
      <c r="I20" s="91">
        <v>3</v>
      </c>
      <c r="J20" s="91">
        <v>5</v>
      </c>
      <c r="K20" s="91">
        <v>4</v>
      </c>
      <c r="L20" s="91" t="s">
        <v>1141</v>
      </c>
      <c r="M20" s="91"/>
      <c r="N20" s="91"/>
      <c r="O20" s="91"/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28"/>
        <v>0</v>
      </c>
      <c r="Y20" s="92">
        <f t="shared" si="3"/>
        <v>0</v>
      </c>
      <c r="Z20" s="92">
        <f t="shared" si="4"/>
        <v>2</v>
      </c>
      <c r="AA20" s="92">
        <f t="shared" si="5"/>
        <v>1</v>
      </c>
      <c r="AB20" s="92">
        <f t="shared" si="6"/>
        <v>2</v>
      </c>
      <c r="AC20" s="92">
        <f t="shared" si="7"/>
        <v>5</v>
      </c>
      <c r="AD20" s="210">
        <f t="shared" si="9"/>
        <v>4</v>
      </c>
      <c r="AE20" s="16">
        <f t="shared" si="10"/>
        <v>0</v>
      </c>
      <c r="AF20" s="9"/>
      <c r="AG20" s="252" t="str">
        <f t="shared" si="11"/>
        <v>з</v>
      </c>
      <c r="AH20" s="252">
        <f t="shared" si="12"/>
        <v>5</v>
      </c>
      <c r="AI20" s="252">
        <f t="shared" si="13"/>
        <v>3</v>
      </c>
      <c r="AJ20" s="252">
        <f t="shared" si="14"/>
        <v>3</v>
      </c>
      <c r="AK20" s="252">
        <f t="shared" si="15"/>
        <v>5</v>
      </c>
      <c r="AL20" s="252">
        <f t="shared" si="16"/>
        <v>4</v>
      </c>
      <c r="AM20" s="252" t="str">
        <f t="shared" si="17"/>
        <v>з</v>
      </c>
      <c r="AN20" s="252" t="str">
        <f t="shared" si="18"/>
        <v/>
      </c>
      <c r="AO20" s="252" t="str">
        <f t="shared" si="19"/>
        <v/>
      </c>
      <c r="AP20" s="252" t="str">
        <f t="shared" si="20"/>
        <v/>
      </c>
      <c r="AQ20" s="252" t="str">
        <f t="shared" si="21"/>
        <v/>
      </c>
      <c r="AR20" s="252" t="str">
        <f t="shared" si="22"/>
        <v/>
      </c>
      <c r="AS20" s="252" t="str">
        <f t="shared" si="23"/>
        <v/>
      </c>
      <c r="AT20" s="252" t="str">
        <f t="shared" si="24"/>
        <v/>
      </c>
      <c r="AU20" s="252" t="str">
        <f t="shared" si="25"/>
        <v/>
      </c>
      <c r="AV20" s="252" t="str">
        <f t="shared" si="26"/>
        <v/>
      </c>
      <c r="AW20" s="35">
        <f t="shared" si="27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7">
        <v>16</v>
      </c>
      <c r="B21" s="375"/>
      <c r="C21" s="379" t="s">
        <v>34</v>
      </c>
      <c r="D21" s="453" t="s">
        <v>445</v>
      </c>
      <c r="E21" s="108">
        <v>2741</v>
      </c>
      <c r="F21" s="91" t="s">
        <v>1141</v>
      </c>
      <c r="G21" s="91">
        <v>5</v>
      </c>
      <c r="H21" s="91">
        <v>3</v>
      </c>
      <c r="I21" s="91">
        <v>3</v>
      </c>
      <c r="J21" s="91">
        <v>3</v>
      </c>
      <c r="K21" s="91">
        <v>4</v>
      </c>
      <c r="L21" s="91" t="s">
        <v>1141</v>
      </c>
      <c r="M21" s="91"/>
      <c r="N21" s="91"/>
      <c r="O21" s="91"/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28"/>
        <v>0</v>
      </c>
      <c r="Y21" s="92">
        <f t="shared" si="3"/>
        <v>0</v>
      </c>
      <c r="Z21" s="92">
        <f t="shared" si="4"/>
        <v>3</v>
      </c>
      <c r="AA21" s="92">
        <f t="shared" si="5"/>
        <v>1</v>
      </c>
      <c r="AB21" s="92">
        <f t="shared" si="6"/>
        <v>1</v>
      </c>
      <c r="AC21" s="92">
        <f t="shared" si="7"/>
        <v>5</v>
      </c>
      <c r="AD21" s="210">
        <f t="shared" si="9"/>
        <v>3.6</v>
      </c>
      <c r="AE21" s="16">
        <f t="shared" si="10"/>
        <v>0</v>
      </c>
      <c r="AF21" s="9"/>
      <c r="AG21" s="252" t="str">
        <f t="shared" si="11"/>
        <v>з</v>
      </c>
      <c r="AH21" s="252">
        <f t="shared" si="12"/>
        <v>5</v>
      </c>
      <c r="AI21" s="252">
        <f t="shared" si="13"/>
        <v>3</v>
      </c>
      <c r="AJ21" s="252">
        <f t="shared" si="14"/>
        <v>3</v>
      </c>
      <c r="AK21" s="252">
        <f t="shared" si="15"/>
        <v>3</v>
      </c>
      <c r="AL21" s="252">
        <f t="shared" si="16"/>
        <v>4</v>
      </c>
      <c r="AM21" s="252" t="str">
        <f t="shared" si="17"/>
        <v>з</v>
      </c>
      <c r="AN21" s="252" t="str">
        <f t="shared" si="18"/>
        <v/>
      </c>
      <c r="AO21" s="252" t="str">
        <f t="shared" si="19"/>
        <v/>
      </c>
      <c r="AP21" s="252" t="str">
        <f t="shared" si="20"/>
        <v/>
      </c>
      <c r="AQ21" s="252" t="str">
        <f t="shared" si="21"/>
        <v/>
      </c>
      <c r="AR21" s="252" t="str">
        <f t="shared" si="22"/>
        <v/>
      </c>
      <c r="AS21" s="252" t="str">
        <f t="shared" si="23"/>
        <v/>
      </c>
      <c r="AT21" s="252" t="str">
        <f t="shared" si="24"/>
        <v/>
      </c>
      <c r="AU21" s="252" t="str">
        <f t="shared" si="25"/>
        <v/>
      </c>
      <c r="AV21" s="252" t="str">
        <f t="shared" si="26"/>
        <v/>
      </c>
      <c r="AW21" s="35">
        <f t="shared" si="27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7">
        <v>17</v>
      </c>
      <c r="B22" s="375"/>
      <c r="C22" s="379" t="s">
        <v>34</v>
      </c>
      <c r="D22" s="453" t="s">
        <v>644</v>
      </c>
      <c r="E22" s="108">
        <v>2741</v>
      </c>
      <c r="F22" s="91" t="s">
        <v>1141</v>
      </c>
      <c r="G22" s="91">
        <v>5</v>
      </c>
      <c r="H22" s="91" t="s">
        <v>1132</v>
      </c>
      <c r="I22" s="91">
        <v>5</v>
      </c>
      <c r="J22" s="91" t="s">
        <v>1126</v>
      </c>
      <c r="K22" s="91">
        <v>5</v>
      </c>
      <c r="L22" s="91" t="s">
        <v>1141</v>
      </c>
      <c r="M22" s="91"/>
      <c r="N22" s="91"/>
      <c r="O22" s="91"/>
      <c r="P22" s="91"/>
      <c r="Q22" s="91"/>
      <c r="R22" s="94"/>
      <c r="S22" s="91"/>
      <c r="T22" s="91"/>
      <c r="U22" s="23"/>
      <c r="V22" s="18">
        <f t="shared" si="0"/>
        <v>5</v>
      </c>
      <c r="W22" s="92">
        <f t="shared" si="1"/>
        <v>0</v>
      </c>
      <c r="X22" s="92">
        <f t="shared" si="28"/>
        <v>0</v>
      </c>
      <c r="Y22" s="92">
        <f t="shared" si="3"/>
        <v>0</v>
      </c>
      <c r="Z22" s="92">
        <f t="shared" si="4"/>
        <v>0</v>
      </c>
      <c r="AA22" s="92">
        <f t="shared" si="5"/>
        <v>0</v>
      </c>
      <c r="AB22" s="92">
        <f t="shared" si="6"/>
        <v>3</v>
      </c>
      <c r="AC22" s="92">
        <f t="shared" si="7"/>
        <v>3</v>
      </c>
      <c r="AD22" s="210">
        <f t="shared" si="9"/>
        <v>5</v>
      </c>
      <c r="AE22" s="16">
        <f t="shared" si="10"/>
        <v>0</v>
      </c>
      <c r="AF22" s="9"/>
      <c r="AG22" s="252" t="str">
        <f t="shared" si="11"/>
        <v>з</v>
      </c>
      <c r="AH22" s="252">
        <f t="shared" si="12"/>
        <v>5</v>
      </c>
      <c r="AI22" s="252" t="str">
        <f t="shared" si="13"/>
        <v>а</v>
      </c>
      <c r="AJ22" s="252">
        <f t="shared" si="14"/>
        <v>5</v>
      </c>
      <c r="AK22" s="252" t="str">
        <f t="shared" si="15"/>
        <v>а</v>
      </c>
      <c r="AL22" s="252">
        <f t="shared" si="16"/>
        <v>5</v>
      </c>
      <c r="AM22" s="252" t="str">
        <f t="shared" si="17"/>
        <v>з</v>
      </c>
      <c r="AN22" s="252" t="str">
        <f t="shared" si="18"/>
        <v/>
      </c>
      <c r="AO22" s="252" t="str">
        <f t="shared" si="19"/>
        <v/>
      </c>
      <c r="AP22" s="252" t="str">
        <f t="shared" si="20"/>
        <v/>
      </c>
      <c r="AQ22" s="252" t="str">
        <f t="shared" si="21"/>
        <v/>
      </c>
      <c r="AR22" s="252" t="str">
        <f t="shared" si="22"/>
        <v/>
      </c>
      <c r="AS22" s="252" t="str">
        <f t="shared" si="23"/>
        <v/>
      </c>
      <c r="AT22" s="252" t="str">
        <f t="shared" si="24"/>
        <v/>
      </c>
      <c r="AU22" s="252" t="str">
        <f t="shared" si="25"/>
        <v/>
      </c>
      <c r="AV22" s="252" t="str">
        <f t="shared" si="26"/>
        <v/>
      </c>
      <c r="AW22" s="35">
        <f t="shared" si="27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7">
        <v>18</v>
      </c>
      <c r="B23" s="375"/>
      <c r="C23" s="379" t="s">
        <v>34</v>
      </c>
      <c r="D23" s="453" t="s">
        <v>645</v>
      </c>
      <c r="E23" s="108">
        <v>2741</v>
      </c>
      <c r="F23" s="91" t="s">
        <v>1141</v>
      </c>
      <c r="G23" s="91" t="s">
        <v>1132</v>
      </c>
      <c r="H23" s="91">
        <v>4</v>
      </c>
      <c r="I23" s="91">
        <v>3</v>
      </c>
      <c r="J23" s="91">
        <v>3</v>
      </c>
      <c r="K23" s="91">
        <v>4</v>
      </c>
      <c r="L23" s="91" t="s">
        <v>1141</v>
      </c>
      <c r="M23" s="91"/>
      <c r="N23" s="91"/>
      <c r="O23" s="91"/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28"/>
        <v>0</v>
      </c>
      <c r="Y23" s="92">
        <f t="shared" si="3"/>
        <v>0</v>
      </c>
      <c r="Z23" s="92">
        <f t="shared" si="4"/>
        <v>2</v>
      </c>
      <c r="AA23" s="92">
        <f t="shared" si="5"/>
        <v>2</v>
      </c>
      <c r="AB23" s="92">
        <f t="shared" si="6"/>
        <v>0</v>
      </c>
      <c r="AC23" s="92">
        <f t="shared" si="7"/>
        <v>4</v>
      </c>
      <c r="AD23" s="210">
        <f t="shared" si="9"/>
        <v>3.5</v>
      </c>
      <c r="AE23" s="16">
        <f t="shared" si="10"/>
        <v>0</v>
      </c>
      <c r="AF23" s="9"/>
      <c r="AG23" s="252" t="str">
        <f t="shared" si="11"/>
        <v>з</v>
      </c>
      <c r="AH23" s="252" t="str">
        <f t="shared" si="12"/>
        <v>а</v>
      </c>
      <c r="AI23" s="252">
        <f t="shared" si="13"/>
        <v>4</v>
      </c>
      <c r="AJ23" s="252">
        <f t="shared" si="14"/>
        <v>3</v>
      </c>
      <c r="AK23" s="252">
        <f t="shared" si="15"/>
        <v>3</v>
      </c>
      <c r="AL23" s="252">
        <f t="shared" si="16"/>
        <v>4</v>
      </c>
      <c r="AM23" s="252" t="str">
        <f t="shared" si="17"/>
        <v>з</v>
      </c>
      <c r="AN23" s="252" t="str">
        <f t="shared" si="18"/>
        <v/>
      </c>
      <c r="AO23" s="252" t="str">
        <f t="shared" si="19"/>
        <v/>
      </c>
      <c r="AP23" s="252" t="str">
        <f t="shared" si="20"/>
        <v/>
      </c>
      <c r="AQ23" s="252" t="str">
        <f t="shared" si="21"/>
        <v/>
      </c>
      <c r="AR23" s="252" t="str">
        <f t="shared" si="22"/>
        <v/>
      </c>
      <c r="AS23" s="252" t="str">
        <f t="shared" si="23"/>
        <v/>
      </c>
      <c r="AT23" s="252" t="str">
        <f t="shared" si="24"/>
        <v/>
      </c>
      <c r="AU23" s="252" t="str">
        <f t="shared" si="25"/>
        <v/>
      </c>
      <c r="AV23" s="252" t="str">
        <f t="shared" si="26"/>
        <v/>
      </c>
      <c r="AW23" s="35">
        <f t="shared" si="27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7">
        <v>19</v>
      </c>
      <c r="B24" s="375"/>
      <c r="C24" s="379" t="s">
        <v>34</v>
      </c>
      <c r="D24" s="453" t="s">
        <v>646</v>
      </c>
      <c r="E24" s="108">
        <v>2741</v>
      </c>
      <c r="F24" s="91" t="s">
        <v>1141</v>
      </c>
      <c r="G24" s="91">
        <v>5</v>
      </c>
      <c r="H24" s="91">
        <v>5</v>
      </c>
      <c r="I24" s="91">
        <v>4</v>
      </c>
      <c r="J24" s="91">
        <v>3</v>
      </c>
      <c r="K24" s="91">
        <v>5</v>
      </c>
      <c r="L24" s="91" t="s">
        <v>1141</v>
      </c>
      <c r="M24" s="91"/>
      <c r="N24" s="91"/>
      <c r="O24" s="91"/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28"/>
        <v>0</v>
      </c>
      <c r="Y24" s="92">
        <f t="shared" si="3"/>
        <v>0</v>
      </c>
      <c r="Z24" s="92">
        <f t="shared" si="4"/>
        <v>1</v>
      </c>
      <c r="AA24" s="92">
        <f t="shared" si="5"/>
        <v>1</v>
      </c>
      <c r="AB24" s="92">
        <f t="shared" si="6"/>
        <v>3</v>
      </c>
      <c r="AC24" s="92">
        <f t="shared" si="7"/>
        <v>5</v>
      </c>
      <c r="AD24" s="210">
        <f t="shared" si="9"/>
        <v>4.4000000000000004</v>
      </c>
      <c r="AE24" s="16">
        <f t="shared" si="10"/>
        <v>0</v>
      </c>
      <c r="AF24" s="9"/>
      <c r="AG24" s="252" t="str">
        <f t="shared" si="11"/>
        <v>з</v>
      </c>
      <c r="AH24" s="252">
        <f t="shared" si="12"/>
        <v>5</v>
      </c>
      <c r="AI24" s="252">
        <f t="shared" si="13"/>
        <v>5</v>
      </c>
      <c r="AJ24" s="252">
        <f t="shared" si="14"/>
        <v>4</v>
      </c>
      <c r="AK24" s="252">
        <f t="shared" si="15"/>
        <v>3</v>
      </c>
      <c r="AL24" s="252">
        <f t="shared" si="16"/>
        <v>5</v>
      </c>
      <c r="AM24" s="252" t="str">
        <f t="shared" si="17"/>
        <v>з</v>
      </c>
      <c r="AN24" s="252" t="str">
        <f t="shared" si="18"/>
        <v/>
      </c>
      <c r="AO24" s="252" t="str">
        <f t="shared" si="19"/>
        <v/>
      </c>
      <c r="AP24" s="252" t="str">
        <f t="shared" si="20"/>
        <v/>
      </c>
      <c r="AQ24" s="252" t="str">
        <f t="shared" si="21"/>
        <v/>
      </c>
      <c r="AR24" s="252" t="str">
        <f t="shared" si="22"/>
        <v/>
      </c>
      <c r="AS24" s="252" t="str">
        <f t="shared" si="23"/>
        <v/>
      </c>
      <c r="AT24" s="252" t="str">
        <f t="shared" si="24"/>
        <v/>
      </c>
      <c r="AU24" s="252" t="str">
        <f t="shared" si="25"/>
        <v/>
      </c>
      <c r="AV24" s="252" t="str">
        <f t="shared" si="26"/>
        <v/>
      </c>
      <c r="AW24" s="35">
        <f t="shared" si="27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7">
        <v>20</v>
      </c>
      <c r="B25" s="375"/>
      <c r="C25" s="379" t="s">
        <v>34</v>
      </c>
      <c r="D25" s="453" t="s">
        <v>647</v>
      </c>
      <c r="E25" s="108">
        <v>2741</v>
      </c>
      <c r="F25" s="91" t="s">
        <v>1141</v>
      </c>
      <c r="G25" s="91">
        <v>3</v>
      </c>
      <c r="H25" s="91">
        <v>3</v>
      </c>
      <c r="I25" s="91" t="s">
        <v>1321</v>
      </c>
      <c r="J25" s="91">
        <v>3</v>
      </c>
      <c r="K25" s="91">
        <v>4</v>
      </c>
      <c r="L25" s="91" t="s">
        <v>1141</v>
      </c>
      <c r="M25" s="91"/>
      <c r="N25" s="91"/>
      <c r="O25" s="91"/>
      <c r="P25" s="91"/>
      <c r="Q25" s="91"/>
      <c r="R25" s="94"/>
      <c r="S25" s="91"/>
      <c r="T25" s="91"/>
      <c r="U25" s="23"/>
      <c r="V25" s="18">
        <f t="shared" si="0"/>
        <v>2</v>
      </c>
      <c r="W25" s="92">
        <f t="shared" si="1"/>
        <v>0</v>
      </c>
      <c r="X25" s="92">
        <f t="shared" si="28"/>
        <v>0</v>
      </c>
      <c r="Y25" s="92">
        <f t="shared" si="3"/>
        <v>1</v>
      </c>
      <c r="Z25" s="92">
        <f t="shared" si="4"/>
        <v>3</v>
      </c>
      <c r="AA25" s="92">
        <f t="shared" si="5"/>
        <v>1</v>
      </c>
      <c r="AB25" s="92">
        <f t="shared" si="6"/>
        <v>0</v>
      </c>
      <c r="AC25" s="92">
        <f t="shared" si="7"/>
        <v>5</v>
      </c>
      <c r="AD25" s="210">
        <f t="shared" si="9"/>
        <v>3</v>
      </c>
      <c r="AE25" s="16">
        <f t="shared" si="10"/>
        <v>0</v>
      </c>
      <c r="AF25" s="9"/>
      <c r="AG25" s="252" t="str">
        <f t="shared" si="11"/>
        <v>з</v>
      </c>
      <c r="AH25" s="252">
        <f t="shared" si="12"/>
        <v>3</v>
      </c>
      <c r="AI25" s="252">
        <f t="shared" si="13"/>
        <v>3</v>
      </c>
      <c r="AJ25" s="252">
        <f t="shared" si="14"/>
        <v>2</v>
      </c>
      <c r="AK25" s="252">
        <f t="shared" si="15"/>
        <v>3</v>
      </c>
      <c r="AL25" s="252">
        <f t="shared" si="16"/>
        <v>4</v>
      </c>
      <c r="AM25" s="252" t="str">
        <f t="shared" si="17"/>
        <v>з</v>
      </c>
      <c r="AN25" s="252" t="str">
        <f t="shared" si="18"/>
        <v/>
      </c>
      <c r="AO25" s="252" t="str">
        <f t="shared" si="19"/>
        <v/>
      </c>
      <c r="AP25" s="252" t="str">
        <f t="shared" si="20"/>
        <v/>
      </c>
      <c r="AQ25" s="252" t="str">
        <f t="shared" si="21"/>
        <v/>
      </c>
      <c r="AR25" s="252" t="str">
        <f t="shared" si="22"/>
        <v/>
      </c>
      <c r="AS25" s="252" t="str">
        <f t="shared" si="23"/>
        <v/>
      </c>
      <c r="AT25" s="252" t="str">
        <f t="shared" si="24"/>
        <v/>
      </c>
      <c r="AU25" s="252" t="str">
        <f t="shared" si="25"/>
        <v/>
      </c>
      <c r="AV25" s="252" t="str">
        <f t="shared" si="26"/>
        <v/>
      </c>
      <c r="AW25" s="35">
        <f t="shared" si="27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7">
        <v>21</v>
      </c>
      <c r="B26" s="375"/>
      <c r="C26" s="379" t="s">
        <v>34</v>
      </c>
      <c r="D26" s="453" t="s">
        <v>648</v>
      </c>
      <c r="E26" s="108">
        <v>2741</v>
      </c>
      <c r="F26" s="91" t="s">
        <v>1141</v>
      </c>
      <c r="G26" s="91">
        <v>4</v>
      </c>
      <c r="H26" s="91">
        <v>4</v>
      </c>
      <c r="I26" s="91">
        <v>4</v>
      </c>
      <c r="J26" s="91">
        <v>3</v>
      </c>
      <c r="K26" s="91">
        <v>4</v>
      </c>
      <c r="L26" s="91" t="s">
        <v>1141</v>
      </c>
      <c r="M26" s="91"/>
      <c r="N26" s="91"/>
      <c r="O26" s="91"/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28"/>
        <v>0</v>
      </c>
      <c r="Y26" s="92">
        <f t="shared" si="3"/>
        <v>0</v>
      </c>
      <c r="Z26" s="92">
        <f t="shared" si="4"/>
        <v>1</v>
      </c>
      <c r="AA26" s="92">
        <f t="shared" si="5"/>
        <v>4</v>
      </c>
      <c r="AB26" s="92">
        <f t="shared" si="6"/>
        <v>0</v>
      </c>
      <c r="AC26" s="92">
        <f t="shared" si="7"/>
        <v>5</v>
      </c>
      <c r="AD26" s="210">
        <f t="shared" si="9"/>
        <v>3.8</v>
      </c>
      <c r="AE26" s="16">
        <f t="shared" si="10"/>
        <v>0</v>
      </c>
      <c r="AF26" s="9"/>
      <c r="AG26" s="252" t="str">
        <f t="shared" si="11"/>
        <v>з</v>
      </c>
      <c r="AH26" s="252">
        <f t="shared" si="12"/>
        <v>4</v>
      </c>
      <c r="AI26" s="252">
        <f t="shared" si="13"/>
        <v>4</v>
      </c>
      <c r="AJ26" s="252">
        <f t="shared" si="14"/>
        <v>4</v>
      </c>
      <c r="AK26" s="252">
        <f t="shared" si="15"/>
        <v>3</v>
      </c>
      <c r="AL26" s="252">
        <f t="shared" si="16"/>
        <v>4</v>
      </c>
      <c r="AM26" s="252" t="str">
        <f t="shared" si="17"/>
        <v>з</v>
      </c>
      <c r="AN26" s="252" t="str">
        <f t="shared" si="18"/>
        <v/>
      </c>
      <c r="AO26" s="252" t="str">
        <f t="shared" si="19"/>
        <v/>
      </c>
      <c r="AP26" s="252" t="str">
        <f t="shared" si="20"/>
        <v/>
      </c>
      <c r="AQ26" s="252" t="str">
        <f t="shared" si="21"/>
        <v/>
      </c>
      <c r="AR26" s="252" t="str">
        <f t="shared" si="22"/>
        <v/>
      </c>
      <c r="AS26" s="252" t="str">
        <f t="shared" si="23"/>
        <v/>
      </c>
      <c r="AT26" s="252" t="str">
        <f t="shared" si="24"/>
        <v/>
      </c>
      <c r="AU26" s="252" t="str">
        <f t="shared" si="25"/>
        <v/>
      </c>
      <c r="AV26" s="252" t="str">
        <f t="shared" si="26"/>
        <v/>
      </c>
      <c r="AW26" s="35">
        <f t="shared" si="27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7">
        <v>22</v>
      </c>
      <c r="B27" s="375"/>
      <c r="C27" s="379" t="s">
        <v>34</v>
      </c>
      <c r="D27" s="453" t="s">
        <v>649</v>
      </c>
      <c r="E27" s="108">
        <v>2741</v>
      </c>
      <c r="F27" s="91" t="s">
        <v>1141</v>
      </c>
      <c r="G27" s="91">
        <v>5</v>
      </c>
      <c r="H27" s="91">
        <v>4</v>
      </c>
      <c r="I27" s="91" t="s">
        <v>1321</v>
      </c>
      <c r="J27" s="91">
        <v>4</v>
      </c>
      <c r="K27" s="91">
        <v>3</v>
      </c>
      <c r="L27" s="91" t="s">
        <v>1141</v>
      </c>
      <c r="M27" s="91"/>
      <c r="N27" s="91"/>
      <c r="O27" s="91"/>
      <c r="P27" s="91"/>
      <c r="Q27" s="91"/>
      <c r="R27" s="94"/>
      <c r="S27" s="91"/>
      <c r="T27" s="91"/>
      <c r="U27" s="23"/>
      <c r="V27" s="18">
        <f t="shared" si="0"/>
        <v>2</v>
      </c>
      <c r="W27" s="92">
        <f t="shared" si="1"/>
        <v>0</v>
      </c>
      <c r="X27" s="92">
        <f t="shared" si="28"/>
        <v>0</v>
      </c>
      <c r="Y27" s="92">
        <f t="shared" si="3"/>
        <v>1</v>
      </c>
      <c r="Z27" s="92">
        <f t="shared" si="4"/>
        <v>1</v>
      </c>
      <c r="AA27" s="92">
        <f t="shared" si="5"/>
        <v>2</v>
      </c>
      <c r="AB27" s="92">
        <f t="shared" si="6"/>
        <v>1</v>
      </c>
      <c r="AC27" s="92">
        <f t="shared" si="7"/>
        <v>5</v>
      </c>
      <c r="AD27" s="210">
        <f t="shared" si="9"/>
        <v>3.6</v>
      </c>
      <c r="AE27" s="16">
        <f t="shared" si="10"/>
        <v>0</v>
      </c>
      <c r="AF27" s="9"/>
      <c r="AG27" s="252" t="str">
        <f t="shared" si="11"/>
        <v>з</v>
      </c>
      <c r="AH27" s="252">
        <f t="shared" si="12"/>
        <v>5</v>
      </c>
      <c r="AI27" s="252">
        <f t="shared" si="13"/>
        <v>4</v>
      </c>
      <c r="AJ27" s="252">
        <f t="shared" si="14"/>
        <v>2</v>
      </c>
      <c r="AK27" s="252">
        <f t="shared" si="15"/>
        <v>4</v>
      </c>
      <c r="AL27" s="252">
        <f t="shared" si="16"/>
        <v>3</v>
      </c>
      <c r="AM27" s="252" t="str">
        <f t="shared" si="17"/>
        <v>з</v>
      </c>
      <c r="AN27" s="252" t="str">
        <f t="shared" si="18"/>
        <v/>
      </c>
      <c r="AO27" s="252" t="str">
        <f t="shared" si="19"/>
        <v/>
      </c>
      <c r="AP27" s="252" t="str">
        <f t="shared" si="20"/>
        <v/>
      </c>
      <c r="AQ27" s="252" t="str">
        <f t="shared" si="21"/>
        <v/>
      </c>
      <c r="AR27" s="252" t="str">
        <f t="shared" si="22"/>
        <v/>
      </c>
      <c r="AS27" s="252" t="str">
        <f t="shared" si="23"/>
        <v/>
      </c>
      <c r="AT27" s="252" t="str">
        <f t="shared" si="24"/>
        <v/>
      </c>
      <c r="AU27" s="252" t="str">
        <f t="shared" si="25"/>
        <v/>
      </c>
      <c r="AV27" s="252" t="str">
        <f t="shared" si="26"/>
        <v/>
      </c>
      <c r="AW27" s="35">
        <f t="shared" si="27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67">
        <v>23</v>
      </c>
      <c r="B28" s="375"/>
      <c r="C28" s="379" t="s">
        <v>34</v>
      </c>
      <c r="D28" s="453" t="s">
        <v>650</v>
      </c>
      <c r="E28" s="108">
        <v>2741</v>
      </c>
      <c r="F28" s="91" t="s">
        <v>1141</v>
      </c>
      <c r="G28" s="91">
        <v>5</v>
      </c>
      <c r="H28" s="91">
        <v>4</v>
      </c>
      <c r="I28" s="91">
        <v>3</v>
      </c>
      <c r="J28" s="91">
        <v>5</v>
      </c>
      <c r="K28" s="91">
        <v>4</v>
      </c>
      <c r="L28" s="91" t="s">
        <v>1141</v>
      </c>
      <c r="M28" s="91"/>
      <c r="N28" s="91"/>
      <c r="O28" s="91"/>
      <c r="P28" s="91"/>
      <c r="Q28" s="91"/>
      <c r="R28" s="94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28"/>
        <v>0</v>
      </c>
      <c r="Y28" s="92">
        <f t="shared" si="3"/>
        <v>0</v>
      </c>
      <c r="Z28" s="92">
        <f t="shared" si="4"/>
        <v>1</v>
      </c>
      <c r="AA28" s="92">
        <f t="shared" si="5"/>
        <v>2</v>
      </c>
      <c r="AB28" s="92">
        <f t="shared" si="6"/>
        <v>2</v>
      </c>
      <c r="AC28" s="92">
        <f t="shared" si="7"/>
        <v>5</v>
      </c>
      <c r="AD28" s="210">
        <f t="shared" si="9"/>
        <v>4.2</v>
      </c>
      <c r="AE28" s="16">
        <f t="shared" si="10"/>
        <v>0</v>
      </c>
      <c r="AF28" s="9"/>
      <c r="AG28" s="252" t="str">
        <f t="shared" si="11"/>
        <v>з</v>
      </c>
      <c r="AH28" s="252">
        <f t="shared" si="12"/>
        <v>5</v>
      </c>
      <c r="AI28" s="252">
        <f t="shared" si="13"/>
        <v>4</v>
      </c>
      <c r="AJ28" s="252">
        <f t="shared" si="14"/>
        <v>3</v>
      </c>
      <c r="AK28" s="252">
        <f t="shared" si="15"/>
        <v>5</v>
      </c>
      <c r="AL28" s="252">
        <f t="shared" si="16"/>
        <v>4</v>
      </c>
      <c r="AM28" s="252" t="str">
        <f t="shared" si="17"/>
        <v>з</v>
      </c>
      <c r="AN28" s="252" t="str">
        <f t="shared" si="18"/>
        <v/>
      </c>
      <c r="AO28" s="252" t="str">
        <f t="shared" si="19"/>
        <v/>
      </c>
      <c r="AP28" s="252" t="str">
        <f t="shared" si="20"/>
        <v/>
      </c>
      <c r="AQ28" s="252" t="str">
        <f t="shared" si="21"/>
        <v/>
      </c>
      <c r="AR28" s="252" t="str">
        <f t="shared" si="22"/>
        <v/>
      </c>
      <c r="AS28" s="252" t="str">
        <f t="shared" si="23"/>
        <v/>
      </c>
      <c r="AT28" s="252" t="str">
        <f t="shared" si="24"/>
        <v/>
      </c>
      <c r="AU28" s="252" t="str">
        <f t="shared" si="25"/>
        <v/>
      </c>
      <c r="AV28" s="252" t="str">
        <f t="shared" si="26"/>
        <v/>
      </c>
      <c r="AW28" s="35">
        <f t="shared" si="27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67">
        <v>24</v>
      </c>
      <c r="B29" s="233"/>
      <c r="C29" s="379" t="s">
        <v>34</v>
      </c>
      <c r="D29" s="453" t="s">
        <v>651</v>
      </c>
      <c r="E29" s="108">
        <v>2741</v>
      </c>
      <c r="F29" s="91" t="s">
        <v>1141</v>
      </c>
      <c r="G29" s="91">
        <v>5</v>
      </c>
      <c r="H29" s="91">
        <v>3</v>
      </c>
      <c r="I29" s="91">
        <v>3</v>
      </c>
      <c r="J29" s="91">
        <v>4</v>
      </c>
      <c r="K29" s="91">
        <v>4</v>
      </c>
      <c r="L29" s="91" t="s">
        <v>1141</v>
      </c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3</v>
      </c>
      <c r="W29" s="92">
        <f t="shared" si="1"/>
        <v>0</v>
      </c>
      <c r="X29" s="92">
        <f t="shared" si="28"/>
        <v>0</v>
      </c>
      <c r="Y29" s="92">
        <f t="shared" si="3"/>
        <v>0</v>
      </c>
      <c r="Z29" s="92">
        <f t="shared" si="4"/>
        <v>2</v>
      </c>
      <c r="AA29" s="92">
        <f t="shared" si="5"/>
        <v>2</v>
      </c>
      <c r="AB29" s="92">
        <f t="shared" si="6"/>
        <v>1</v>
      </c>
      <c r="AC29" s="92">
        <f t="shared" si="7"/>
        <v>5</v>
      </c>
      <c r="AD29" s="210">
        <f t="shared" si="9"/>
        <v>3.8</v>
      </c>
      <c r="AE29" s="16">
        <f t="shared" si="10"/>
        <v>0</v>
      </c>
      <c r="AF29" s="9"/>
      <c r="AG29" s="252" t="str">
        <f t="shared" si="11"/>
        <v>з</v>
      </c>
      <c r="AH29" s="252">
        <f t="shared" si="12"/>
        <v>5</v>
      </c>
      <c r="AI29" s="252">
        <f t="shared" si="13"/>
        <v>3</v>
      </c>
      <c r="AJ29" s="252">
        <f t="shared" si="14"/>
        <v>3</v>
      </c>
      <c r="AK29" s="252">
        <f t="shared" si="15"/>
        <v>4</v>
      </c>
      <c r="AL29" s="252">
        <f t="shared" si="16"/>
        <v>4</v>
      </c>
      <c r="AM29" s="252" t="str">
        <f t="shared" si="17"/>
        <v>з</v>
      </c>
      <c r="AN29" s="252" t="str">
        <f t="shared" si="18"/>
        <v/>
      </c>
      <c r="AO29" s="252" t="str">
        <f t="shared" si="19"/>
        <v/>
      </c>
      <c r="AP29" s="252" t="str">
        <f t="shared" si="20"/>
        <v/>
      </c>
      <c r="AQ29" s="252" t="str">
        <f t="shared" si="21"/>
        <v/>
      </c>
      <c r="AR29" s="252" t="str">
        <f t="shared" si="22"/>
        <v/>
      </c>
      <c r="AS29" s="252" t="str">
        <f t="shared" si="23"/>
        <v/>
      </c>
      <c r="AT29" s="252" t="str">
        <f t="shared" si="24"/>
        <v/>
      </c>
      <c r="AU29" s="252" t="str">
        <f t="shared" si="25"/>
        <v/>
      </c>
      <c r="AV29" s="252" t="str">
        <f t="shared" si="26"/>
        <v/>
      </c>
      <c r="AW29" s="35">
        <f t="shared" si="27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67">
        <v>25</v>
      </c>
      <c r="B30" s="233"/>
      <c r="C30" s="379" t="s">
        <v>34</v>
      </c>
      <c r="D30" s="453" t="s">
        <v>652</v>
      </c>
      <c r="E30" s="108">
        <v>2741</v>
      </c>
      <c r="F30" s="91" t="s">
        <v>1141</v>
      </c>
      <c r="G30" s="91" t="s">
        <v>1127</v>
      </c>
      <c r="H30" s="91">
        <v>4</v>
      </c>
      <c r="I30" s="91">
        <v>4</v>
      </c>
      <c r="J30" s="91">
        <v>4</v>
      </c>
      <c r="K30" s="91">
        <v>4</v>
      </c>
      <c r="L30" s="91" t="s">
        <v>1141</v>
      </c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4</v>
      </c>
      <c r="W30" s="92">
        <f t="shared" si="1"/>
        <v>0</v>
      </c>
      <c r="X30" s="92">
        <f t="shared" si="28"/>
        <v>0</v>
      </c>
      <c r="Y30" s="92">
        <f t="shared" si="3"/>
        <v>0</v>
      </c>
      <c r="Z30" s="92">
        <f t="shared" si="4"/>
        <v>0</v>
      </c>
      <c r="AA30" s="92">
        <f t="shared" si="5"/>
        <v>4</v>
      </c>
      <c r="AB30" s="92">
        <f t="shared" si="6"/>
        <v>0</v>
      </c>
      <c r="AC30" s="92">
        <f t="shared" si="7"/>
        <v>4</v>
      </c>
      <c r="AD30" s="210">
        <f t="shared" si="9"/>
        <v>4</v>
      </c>
      <c r="AE30" s="16">
        <f t="shared" si="10"/>
        <v>0</v>
      </c>
      <c r="AF30" s="9"/>
      <c r="AG30" s="252" t="str">
        <f t="shared" si="11"/>
        <v>з</v>
      </c>
      <c r="AH30" s="252" t="str">
        <f t="shared" si="12"/>
        <v>а</v>
      </c>
      <c r="AI30" s="252">
        <f t="shared" si="13"/>
        <v>4</v>
      </c>
      <c r="AJ30" s="252">
        <f t="shared" si="14"/>
        <v>4</v>
      </c>
      <c r="AK30" s="252">
        <f t="shared" si="15"/>
        <v>4</v>
      </c>
      <c r="AL30" s="252">
        <f t="shared" si="16"/>
        <v>4</v>
      </c>
      <c r="AM30" s="252" t="str">
        <f t="shared" si="17"/>
        <v>з</v>
      </c>
      <c r="AN30" s="252" t="str">
        <f t="shared" si="18"/>
        <v/>
      </c>
      <c r="AO30" s="252" t="str">
        <f t="shared" si="19"/>
        <v/>
      </c>
      <c r="AP30" s="252" t="str">
        <f t="shared" si="20"/>
        <v/>
      </c>
      <c r="AQ30" s="252" t="str">
        <f t="shared" si="21"/>
        <v/>
      </c>
      <c r="AR30" s="252" t="str">
        <f t="shared" si="22"/>
        <v/>
      </c>
      <c r="AS30" s="252" t="str">
        <f t="shared" si="23"/>
        <v/>
      </c>
      <c r="AT30" s="252" t="str">
        <f t="shared" si="24"/>
        <v/>
      </c>
      <c r="AU30" s="252" t="str">
        <f t="shared" si="25"/>
        <v/>
      </c>
      <c r="AV30" s="252" t="str">
        <f t="shared" si="26"/>
        <v/>
      </c>
      <c r="AW30" s="35">
        <f t="shared" si="27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67">
        <v>26</v>
      </c>
      <c r="B31" s="233"/>
      <c r="C31" s="379" t="s">
        <v>34</v>
      </c>
      <c r="D31" s="453" t="s">
        <v>653</v>
      </c>
      <c r="E31" s="108">
        <v>2741</v>
      </c>
      <c r="F31" s="91" t="s">
        <v>1141</v>
      </c>
      <c r="G31" s="91">
        <v>4</v>
      </c>
      <c r="H31" s="91">
        <v>4</v>
      </c>
      <c r="I31" s="91" t="s">
        <v>1321</v>
      </c>
      <c r="J31" s="91">
        <v>3</v>
      </c>
      <c r="K31" s="91">
        <v>4</v>
      </c>
      <c r="L31" s="91" t="s">
        <v>1141</v>
      </c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2</v>
      </c>
      <c r="W31" s="92">
        <f t="shared" si="1"/>
        <v>0</v>
      </c>
      <c r="X31" s="92">
        <f t="shared" si="28"/>
        <v>0</v>
      </c>
      <c r="Y31" s="92">
        <f t="shared" si="3"/>
        <v>1</v>
      </c>
      <c r="Z31" s="92">
        <f t="shared" si="4"/>
        <v>1</v>
      </c>
      <c r="AA31" s="92">
        <f t="shared" si="5"/>
        <v>3</v>
      </c>
      <c r="AB31" s="92">
        <f t="shared" si="6"/>
        <v>0</v>
      </c>
      <c r="AC31" s="92">
        <f t="shared" si="7"/>
        <v>5</v>
      </c>
      <c r="AD31" s="210">
        <f t="shared" si="9"/>
        <v>3.4</v>
      </c>
      <c r="AE31" s="16">
        <f t="shared" si="10"/>
        <v>0</v>
      </c>
      <c r="AF31" s="9"/>
      <c r="AG31" s="252" t="str">
        <f t="shared" si="11"/>
        <v>з</v>
      </c>
      <c r="AH31" s="252">
        <f t="shared" si="12"/>
        <v>4</v>
      </c>
      <c r="AI31" s="252">
        <f t="shared" si="13"/>
        <v>4</v>
      </c>
      <c r="AJ31" s="252">
        <f t="shared" si="14"/>
        <v>2</v>
      </c>
      <c r="AK31" s="252">
        <f t="shared" si="15"/>
        <v>3</v>
      </c>
      <c r="AL31" s="252">
        <f t="shared" si="16"/>
        <v>4</v>
      </c>
      <c r="AM31" s="252" t="str">
        <f t="shared" si="17"/>
        <v>з</v>
      </c>
      <c r="AN31" s="252" t="str">
        <f t="shared" si="18"/>
        <v/>
      </c>
      <c r="AO31" s="252" t="str">
        <f t="shared" si="19"/>
        <v/>
      </c>
      <c r="AP31" s="252" t="str">
        <f t="shared" si="20"/>
        <v/>
      </c>
      <c r="AQ31" s="252" t="str">
        <f t="shared" si="21"/>
        <v/>
      </c>
      <c r="AR31" s="252" t="str">
        <f t="shared" si="22"/>
        <v/>
      </c>
      <c r="AS31" s="252" t="str">
        <f t="shared" si="23"/>
        <v/>
      </c>
      <c r="AT31" s="252" t="str">
        <f t="shared" si="24"/>
        <v/>
      </c>
      <c r="AU31" s="252" t="str">
        <f t="shared" si="25"/>
        <v/>
      </c>
      <c r="AV31" s="252" t="str">
        <f t="shared" si="26"/>
        <v/>
      </c>
      <c r="AW31" s="35">
        <f t="shared" si="27"/>
        <v>2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>
        <v>27</v>
      </c>
      <c r="B32" s="372"/>
      <c r="C32" s="379" t="s">
        <v>34</v>
      </c>
      <c r="D32" s="453" t="s">
        <v>654</v>
      </c>
      <c r="E32" s="108">
        <v>2741</v>
      </c>
      <c r="F32" s="91" t="s">
        <v>1141</v>
      </c>
      <c r="G32" s="91">
        <v>4</v>
      </c>
      <c r="H32" s="91">
        <v>4</v>
      </c>
      <c r="I32" s="91">
        <v>4</v>
      </c>
      <c r="J32" s="91">
        <v>3</v>
      </c>
      <c r="K32" s="91">
        <v>5</v>
      </c>
      <c r="L32" s="91" t="s">
        <v>1141</v>
      </c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3</v>
      </c>
      <c r="W32" s="92">
        <f t="shared" si="1"/>
        <v>0</v>
      </c>
      <c r="X32" s="92">
        <f t="shared" si="28"/>
        <v>0</v>
      </c>
      <c r="Y32" s="92">
        <f t="shared" si="3"/>
        <v>0</v>
      </c>
      <c r="Z32" s="92">
        <f t="shared" si="4"/>
        <v>1</v>
      </c>
      <c r="AA32" s="92">
        <f t="shared" si="5"/>
        <v>3</v>
      </c>
      <c r="AB32" s="92">
        <f t="shared" si="6"/>
        <v>1</v>
      </c>
      <c r="AC32" s="92">
        <f t="shared" si="7"/>
        <v>5</v>
      </c>
      <c r="AD32" s="210">
        <f t="shared" si="9"/>
        <v>4</v>
      </c>
      <c r="AE32" s="16">
        <f t="shared" si="10"/>
        <v>0</v>
      </c>
      <c r="AF32" s="9"/>
      <c r="AG32" s="252" t="str">
        <f t="shared" si="11"/>
        <v>з</v>
      </c>
      <c r="AH32" s="252">
        <f t="shared" si="12"/>
        <v>4</v>
      </c>
      <c r="AI32" s="252">
        <f t="shared" si="13"/>
        <v>4</v>
      </c>
      <c r="AJ32" s="252">
        <f t="shared" si="14"/>
        <v>4</v>
      </c>
      <c r="AK32" s="252">
        <f t="shared" si="15"/>
        <v>3</v>
      </c>
      <c r="AL32" s="252">
        <f t="shared" si="16"/>
        <v>5</v>
      </c>
      <c r="AM32" s="252" t="str">
        <f t="shared" si="17"/>
        <v>з</v>
      </c>
      <c r="AN32" s="252" t="str">
        <f t="shared" si="18"/>
        <v/>
      </c>
      <c r="AO32" s="252" t="str">
        <f t="shared" si="19"/>
        <v/>
      </c>
      <c r="AP32" s="252" t="str">
        <f t="shared" si="20"/>
        <v/>
      </c>
      <c r="AQ32" s="252" t="str">
        <f t="shared" si="21"/>
        <v/>
      </c>
      <c r="AR32" s="252" t="str">
        <f t="shared" si="22"/>
        <v/>
      </c>
      <c r="AS32" s="252" t="str">
        <f t="shared" si="23"/>
        <v/>
      </c>
      <c r="AT32" s="252" t="str">
        <f t="shared" si="24"/>
        <v/>
      </c>
      <c r="AU32" s="252" t="str">
        <f t="shared" si="25"/>
        <v/>
      </c>
      <c r="AV32" s="252" t="str">
        <f t="shared" si="26"/>
        <v/>
      </c>
      <c r="AW32" s="35">
        <f t="shared" si="27"/>
        <v>2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>
        <v>28</v>
      </c>
      <c r="B33" s="372"/>
      <c r="C33" s="379" t="s">
        <v>34</v>
      </c>
      <c r="D33" s="453" t="s">
        <v>655</v>
      </c>
      <c r="E33" s="108">
        <v>2741</v>
      </c>
      <c r="F33" s="91" t="s">
        <v>1141</v>
      </c>
      <c r="G33" s="91">
        <v>5</v>
      </c>
      <c r="H33" s="91">
        <v>4</v>
      </c>
      <c r="I33" s="91">
        <v>4</v>
      </c>
      <c r="J33" s="91">
        <v>4</v>
      </c>
      <c r="K33" s="91">
        <v>4</v>
      </c>
      <c r="L33" s="91" t="s">
        <v>1141</v>
      </c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4</v>
      </c>
      <c r="W33" s="92">
        <f t="shared" si="1"/>
        <v>0</v>
      </c>
      <c r="X33" s="92">
        <f t="shared" si="28"/>
        <v>0</v>
      </c>
      <c r="Y33" s="92">
        <f t="shared" si="3"/>
        <v>0</v>
      </c>
      <c r="Z33" s="92">
        <f t="shared" si="4"/>
        <v>0</v>
      </c>
      <c r="AA33" s="92">
        <f t="shared" si="5"/>
        <v>4</v>
      </c>
      <c r="AB33" s="92">
        <f t="shared" si="6"/>
        <v>1</v>
      </c>
      <c r="AC33" s="92">
        <f t="shared" si="7"/>
        <v>5</v>
      </c>
      <c r="AD33" s="210">
        <f t="shared" si="9"/>
        <v>4.2</v>
      </c>
      <c r="AE33" s="16">
        <f t="shared" si="10"/>
        <v>0</v>
      </c>
      <c r="AF33" s="9"/>
      <c r="AG33" s="252" t="str">
        <f t="shared" si="11"/>
        <v>з</v>
      </c>
      <c r="AH33" s="252">
        <f t="shared" si="12"/>
        <v>5</v>
      </c>
      <c r="AI33" s="252">
        <f t="shared" si="13"/>
        <v>4</v>
      </c>
      <c r="AJ33" s="252">
        <f t="shared" si="14"/>
        <v>4</v>
      </c>
      <c r="AK33" s="252">
        <f t="shared" si="15"/>
        <v>4</v>
      </c>
      <c r="AL33" s="252">
        <f t="shared" si="16"/>
        <v>4</v>
      </c>
      <c r="AM33" s="252" t="str">
        <f t="shared" si="17"/>
        <v>з</v>
      </c>
      <c r="AN33" s="252" t="str">
        <f t="shared" si="18"/>
        <v/>
      </c>
      <c r="AO33" s="252" t="str">
        <f t="shared" si="19"/>
        <v/>
      </c>
      <c r="AP33" s="252" t="str">
        <f t="shared" si="20"/>
        <v/>
      </c>
      <c r="AQ33" s="252" t="str">
        <f t="shared" si="21"/>
        <v/>
      </c>
      <c r="AR33" s="252" t="str">
        <f t="shared" si="22"/>
        <v/>
      </c>
      <c r="AS33" s="252" t="str">
        <f t="shared" si="23"/>
        <v/>
      </c>
      <c r="AT33" s="252" t="str">
        <f t="shared" si="24"/>
        <v/>
      </c>
      <c r="AU33" s="252" t="str">
        <f t="shared" si="25"/>
        <v/>
      </c>
      <c r="AV33" s="252" t="str">
        <f t="shared" si="26"/>
        <v/>
      </c>
      <c r="AW33" s="35">
        <f t="shared" si="27"/>
        <v>2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>
        <v>29</v>
      </c>
      <c r="B34" s="376"/>
      <c r="C34" s="379" t="s">
        <v>34</v>
      </c>
      <c r="D34" s="453" t="s">
        <v>660</v>
      </c>
      <c r="E34" s="108">
        <v>2741</v>
      </c>
      <c r="F34" s="91" t="s">
        <v>1141</v>
      </c>
      <c r="G34" s="91">
        <v>5</v>
      </c>
      <c r="H34" s="91">
        <v>4</v>
      </c>
      <c r="I34" s="91">
        <v>4</v>
      </c>
      <c r="J34" s="91">
        <v>4</v>
      </c>
      <c r="K34" s="91">
        <v>5</v>
      </c>
      <c r="L34" s="91" t="s">
        <v>1141</v>
      </c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4</v>
      </c>
      <c r="W34" s="92">
        <f t="shared" si="1"/>
        <v>0</v>
      </c>
      <c r="X34" s="92">
        <f t="shared" si="28"/>
        <v>0</v>
      </c>
      <c r="Y34" s="92">
        <f t="shared" si="3"/>
        <v>0</v>
      </c>
      <c r="Z34" s="92">
        <f t="shared" si="4"/>
        <v>0</v>
      </c>
      <c r="AA34" s="92">
        <f t="shared" si="5"/>
        <v>3</v>
      </c>
      <c r="AB34" s="92">
        <f t="shared" si="6"/>
        <v>2</v>
      </c>
      <c r="AC34" s="92">
        <f t="shared" si="7"/>
        <v>5</v>
      </c>
      <c r="AD34" s="210">
        <f t="shared" si="9"/>
        <v>4.4000000000000004</v>
      </c>
      <c r="AE34" s="16">
        <f t="shared" si="10"/>
        <v>0</v>
      </c>
      <c r="AF34" s="9"/>
      <c r="AG34" s="252" t="str">
        <f t="shared" si="11"/>
        <v>з</v>
      </c>
      <c r="AH34" s="252">
        <f t="shared" si="12"/>
        <v>5</v>
      </c>
      <c r="AI34" s="252">
        <f t="shared" si="13"/>
        <v>4</v>
      </c>
      <c r="AJ34" s="252">
        <f t="shared" si="14"/>
        <v>4</v>
      </c>
      <c r="AK34" s="252">
        <f t="shared" si="15"/>
        <v>4</v>
      </c>
      <c r="AL34" s="252">
        <f t="shared" si="16"/>
        <v>5</v>
      </c>
      <c r="AM34" s="252" t="str">
        <f t="shared" si="17"/>
        <v>з</v>
      </c>
      <c r="AN34" s="252" t="str">
        <f t="shared" si="18"/>
        <v/>
      </c>
      <c r="AO34" s="252" t="str">
        <f t="shared" si="19"/>
        <v/>
      </c>
      <c r="AP34" s="252" t="str">
        <f t="shared" si="20"/>
        <v/>
      </c>
      <c r="AQ34" s="252" t="str">
        <f t="shared" si="21"/>
        <v/>
      </c>
      <c r="AR34" s="252" t="str">
        <f t="shared" si="22"/>
        <v/>
      </c>
      <c r="AS34" s="252" t="str">
        <f t="shared" si="23"/>
        <v/>
      </c>
      <c r="AT34" s="252" t="str">
        <f t="shared" si="24"/>
        <v/>
      </c>
      <c r="AU34" s="252" t="str">
        <f t="shared" si="25"/>
        <v/>
      </c>
      <c r="AV34" s="252" t="str">
        <f t="shared" si="26"/>
        <v/>
      </c>
      <c r="AW34" s="35">
        <f t="shared" si="27"/>
        <v>2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>
        <v>30</v>
      </c>
      <c r="B35" s="376"/>
      <c r="C35" s="379" t="s">
        <v>34</v>
      </c>
      <c r="D35" s="453" t="s">
        <v>656</v>
      </c>
      <c r="E35" s="108">
        <v>2741</v>
      </c>
      <c r="F35" s="91" t="s">
        <v>1141</v>
      </c>
      <c r="G35" s="91">
        <v>5</v>
      </c>
      <c r="H35" s="91">
        <v>4</v>
      </c>
      <c r="I35" s="91" t="s">
        <v>1321</v>
      </c>
      <c r="J35" s="91">
        <v>3</v>
      </c>
      <c r="K35" s="91">
        <v>4</v>
      </c>
      <c r="L35" s="91" t="s">
        <v>1141</v>
      </c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2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1</v>
      </c>
      <c r="Z35" s="92">
        <f>COUNTIF(AG35:AV35,Z$5)</f>
        <v>1</v>
      </c>
      <c r="AA35" s="92">
        <f>COUNTIF(AG35:AV35,AA$5)</f>
        <v>2</v>
      </c>
      <c r="AB35" s="92">
        <f>COUNTIF(AG35:AV35,AB$5)</f>
        <v>1</v>
      </c>
      <c r="AC35" s="92">
        <f t="shared" si="7"/>
        <v>5</v>
      </c>
      <c r="AD35" s="210">
        <f t="shared" si="9"/>
        <v>3.6</v>
      </c>
      <c r="AE35" s="16">
        <f>IF(AX35=5,0.5,IF(AX35=4,0.25,IF(AX35&lt;=3,0)))</f>
        <v>0</v>
      </c>
      <c r="AF35" s="9"/>
      <c r="AG35" s="252" t="str">
        <f t="shared" si="11"/>
        <v>з</v>
      </c>
      <c r="AH35" s="252">
        <f t="shared" si="12"/>
        <v>5</v>
      </c>
      <c r="AI35" s="252">
        <f t="shared" si="13"/>
        <v>4</v>
      </c>
      <c r="AJ35" s="252">
        <f t="shared" si="14"/>
        <v>2</v>
      </c>
      <c r="AK35" s="252">
        <f t="shared" si="15"/>
        <v>3</v>
      </c>
      <c r="AL35" s="252">
        <f t="shared" si="16"/>
        <v>4</v>
      </c>
      <c r="AM35" s="252" t="str">
        <f t="shared" si="17"/>
        <v>з</v>
      </c>
      <c r="AN35" s="252" t="str">
        <f t="shared" si="18"/>
        <v/>
      </c>
      <c r="AO35" s="252" t="str">
        <f t="shared" si="19"/>
        <v/>
      </c>
      <c r="AP35" s="252" t="str">
        <f t="shared" si="20"/>
        <v/>
      </c>
      <c r="AQ35" s="252" t="str">
        <f t="shared" si="21"/>
        <v/>
      </c>
      <c r="AR35" s="252" t="str">
        <f t="shared" si="22"/>
        <v/>
      </c>
      <c r="AS35" s="252" t="str">
        <f t="shared" si="23"/>
        <v/>
      </c>
      <c r="AT35" s="252" t="str">
        <f t="shared" si="24"/>
        <v/>
      </c>
      <c r="AU35" s="252" t="str">
        <f t="shared" si="25"/>
        <v/>
      </c>
      <c r="AV35" s="252" t="str">
        <f t="shared" si="26"/>
        <v/>
      </c>
      <c r="AW35" s="35">
        <f t="shared" si="27"/>
        <v>2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67">
        <v>31</v>
      </c>
      <c r="B36" s="212"/>
      <c r="C36" s="378"/>
      <c r="D36" s="294"/>
      <c r="E36" s="457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9"/>
        <v/>
      </c>
      <c r="AE36" s="16">
        <f>IF(AX36=5,0.5,IF(AX36=4,0.25,IF(AX36&lt;=3,0)))</f>
        <v>0</v>
      </c>
      <c r="AF36" s="9"/>
      <c r="AG36" s="252" t="str">
        <f t="shared" si="11"/>
        <v/>
      </c>
      <c r="AH36" s="252" t="str">
        <f t="shared" si="12"/>
        <v/>
      </c>
      <c r="AI36" s="252" t="str">
        <f t="shared" si="13"/>
        <v/>
      </c>
      <c r="AJ36" s="252" t="str">
        <f t="shared" si="14"/>
        <v/>
      </c>
      <c r="AK36" s="252" t="str">
        <f t="shared" si="15"/>
        <v/>
      </c>
      <c r="AL36" s="252" t="str">
        <f t="shared" si="16"/>
        <v/>
      </c>
      <c r="AM36" s="252" t="str">
        <f t="shared" si="17"/>
        <v/>
      </c>
      <c r="AN36" s="252" t="str">
        <f t="shared" si="18"/>
        <v/>
      </c>
      <c r="AO36" s="252" t="str">
        <f t="shared" si="19"/>
        <v/>
      </c>
      <c r="AP36" s="252" t="str">
        <f t="shared" si="20"/>
        <v/>
      </c>
      <c r="AQ36" s="252" t="str">
        <f t="shared" si="21"/>
        <v/>
      </c>
      <c r="AR36" s="252" t="str">
        <f t="shared" si="22"/>
        <v/>
      </c>
      <c r="AS36" s="252" t="str">
        <f t="shared" si="23"/>
        <v/>
      </c>
      <c r="AT36" s="252" t="str">
        <f t="shared" si="24"/>
        <v/>
      </c>
      <c r="AU36" s="252" t="str">
        <f t="shared" si="25"/>
        <v/>
      </c>
      <c r="AV36" s="252" t="str">
        <f t="shared" si="26"/>
        <v/>
      </c>
      <c r="AW36" s="35">
        <f t="shared" si="27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COUNTIF(E6:E36,"2741")</f>
        <v>30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9"/>
        <v/>
      </c>
      <c r="AE37" s="31">
        <f>IF(AX37=5,0.5,IF(AX37=4,0.25,IF(AX37&lt;=3,0)))</f>
        <v>0</v>
      </c>
      <c r="AF37" s="9"/>
      <c r="AG37" s="252" t="str">
        <f t="shared" si="11"/>
        <v/>
      </c>
      <c r="AH37" s="252" t="str">
        <f t="shared" si="12"/>
        <v/>
      </c>
      <c r="AI37" s="252" t="str">
        <f t="shared" si="13"/>
        <v/>
      </c>
      <c r="AJ37" s="252" t="str">
        <f t="shared" si="14"/>
        <v/>
      </c>
      <c r="AK37" s="252" t="str">
        <f t="shared" si="15"/>
        <v/>
      </c>
      <c r="AL37" s="252" t="str">
        <f t="shared" si="16"/>
        <v/>
      </c>
      <c r="AM37" s="252" t="str">
        <f t="shared" si="17"/>
        <v/>
      </c>
      <c r="AN37" s="252" t="str">
        <f t="shared" si="18"/>
        <v/>
      </c>
      <c r="AO37" s="252" t="str">
        <f t="shared" si="19"/>
        <v/>
      </c>
      <c r="AP37" s="252" t="str">
        <f t="shared" si="20"/>
        <v/>
      </c>
      <c r="AQ37" s="252" t="str">
        <f t="shared" si="21"/>
        <v/>
      </c>
      <c r="AR37" s="252" t="str">
        <f t="shared" si="22"/>
        <v/>
      </c>
      <c r="AS37" s="252" t="str">
        <f t="shared" si="23"/>
        <v/>
      </c>
      <c r="AT37" s="252" t="str">
        <f t="shared" si="24"/>
        <v/>
      </c>
      <c r="AU37" s="252" t="str">
        <f t="shared" si="25"/>
        <v/>
      </c>
      <c r="AV37" s="252" t="str">
        <f t="shared" si="26"/>
        <v/>
      </c>
      <c r="AW37" s="35">
        <f t="shared" si="27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4.4074074074074074</v>
      </c>
      <c r="H38" s="181">
        <v>3.896551724137931</v>
      </c>
      <c r="I38" s="181">
        <v>3.4333333333333331</v>
      </c>
      <c r="J38" s="181">
        <v>3.6206896551724137</v>
      </c>
      <c r="K38" s="181">
        <v>4.2</v>
      </c>
      <c r="L38" s="181" t="str">
        <v xml:space="preserve"> </v>
      </c>
      <c r="M38" s="181" t="str">
        <v xml:space="preserve"> </v>
      </c>
      <c r="N38" s="181" t="str">
        <v xml:space="preserve"> </v>
      </c>
      <c r="O38" s="216" t="str">
        <v xml:space="preserve"> 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8</v>
      </c>
      <c r="Z38" s="92">
        <f>SUM(Z6:Z37)</f>
        <v>36</v>
      </c>
      <c r="AA38" s="92">
        <f>SUM(AA6:AA37)</f>
        <v>63</v>
      </c>
      <c r="AB38" s="92">
        <f>SUM(AB6:AB37)</f>
        <v>38</v>
      </c>
      <c r="AC38" s="92">
        <f t="shared" si="7"/>
        <v>145</v>
      </c>
      <c r="AD38" s="210">
        <f>IF(ISERROR(((X38+Y38)*2+Z38*3+AA38*4+AB38*5)/SUM(X38,Y38:AB38)),"",((X38+Y38)*2+Z38*3+AA38*4+AB38*5)/SUM(X38,Y38:AB38))</f>
        <v>3.9034482758620688</v>
      </c>
      <c r="AE38" s="32"/>
      <c r="AF38" s="9"/>
      <c r="AG38" s="33" t="str">
        <f t="shared" ref="AG38:AV38" si="29">IF(COUNT(AG6:AG37)=0," ",SUM(AG6:AG37)/COUNT(AG6:AG37))</f>
        <v xml:space="preserve"> </v>
      </c>
      <c r="AH38" s="33">
        <f t="shared" si="29"/>
        <v>4.4074074074074074</v>
      </c>
      <c r="AI38" s="33">
        <f t="shared" si="29"/>
        <v>3.896551724137931</v>
      </c>
      <c r="AJ38" s="33">
        <f t="shared" si="29"/>
        <v>3.4333333333333331</v>
      </c>
      <c r="AK38" s="33">
        <f t="shared" si="29"/>
        <v>3.6206896551724137</v>
      </c>
      <c r="AL38" s="33">
        <f t="shared" si="29"/>
        <v>4.2</v>
      </c>
      <c r="AM38" s="33" t="str">
        <f t="shared" si="29"/>
        <v xml:space="preserve"> </v>
      </c>
      <c r="AN38" s="33" t="str">
        <f t="shared" si="29"/>
        <v xml:space="preserve"> </v>
      </c>
      <c r="AO38" s="33" t="str">
        <f t="shared" si="29"/>
        <v xml:space="preserve"> </v>
      </c>
      <c r="AP38" s="33" t="str">
        <f t="shared" si="29"/>
        <v xml:space="preserve"> </v>
      </c>
      <c r="AQ38" s="33" t="str">
        <f t="shared" si="29"/>
        <v xml:space="preserve"> </v>
      </c>
      <c r="AR38" s="33" t="str">
        <f t="shared" si="29"/>
        <v xml:space="preserve"> </v>
      </c>
      <c r="AS38" s="33" t="str">
        <f t="shared" si="29"/>
        <v xml:space="preserve"> </v>
      </c>
      <c r="AT38" s="33" t="str">
        <f t="shared" si="29"/>
        <v xml:space="preserve"> </v>
      </c>
      <c r="AU38" s="33" t="str">
        <f t="shared" si="29"/>
        <v xml:space="preserve"> </v>
      </c>
      <c r="AV38" s="34" t="str">
        <f t="shared" si="29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18</v>
      </c>
      <c r="H39" s="95">
        <v>4</v>
      </c>
      <c r="I39" s="95">
        <v>4</v>
      </c>
      <c r="J39" s="95">
        <v>4</v>
      </c>
      <c r="K39" s="95">
        <v>8</v>
      </c>
      <c r="L39" s="95" t="str">
        <v>0</v>
      </c>
      <c r="M39" s="95" t="str">
        <v>0</v>
      </c>
      <c r="N39" s="95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>
        <f>IF(COUNTIF(V6:V37,5)=0,"0",COUNTIF(V6:V37,5))</f>
        <v>1</v>
      </c>
      <c r="W39" s="177"/>
      <c r="X39" s="722">
        <f>SUM(X38:AB38)</f>
        <v>145</v>
      </c>
      <c r="Y39" s="722"/>
      <c r="Z39" s="722"/>
      <c r="AA39" s="722"/>
      <c r="AB39" s="722"/>
      <c r="AC39" s="286"/>
      <c r="AD39" s="210"/>
      <c r="AE39" s="36"/>
      <c r="AF39" s="37"/>
      <c r="AG39" s="38" t="str">
        <f t="shared" ref="AG39:AU39" si="30">IF(COUNTIF(AG6:AG37,5)=0,"0",COUNTIF(AG6:AG37,5))</f>
        <v>0</v>
      </c>
      <c r="AH39" s="38">
        <f t="shared" si="30"/>
        <v>18</v>
      </c>
      <c r="AI39" s="38">
        <f t="shared" si="30"/>
        <v>4</v>
      </c>
      <c r="AJ39" s="38">
        <f t="shared" si="30"/>
        <v>4</v>
      </c>
      <c r="AK39" s="38">
        <f t="shared" si="30"/>
        <v>4</v>
      </c>
      <c r="AL39" s="38">
        <f t="shared" si="30"/>
        <v>8</v>
      </c>
      <c r="AM39" s="38" t="str">
        <f t="shared" si="30"/>
        <v>0</v>
      </c>
      <c r="AN39" s="38" t="str">
        <f t="shared" si="30"/>
        <v>0</v>
      </c>
      <c r="AO39" s="38" t="str">
        <f t="shared" si="30"/>
        <v>0</v>
      </c>
      <c r="AP39" s="38" t="str">
        <f t="shared" si="30"/>
        <v>0</v>
      </c>
      <c r="AQ39" s="38" t="str">
        <f t="shared" si="30"/>
        <v>0</v>
      </c>
      <c r="AR39" s="38" t="str">
        <f t="shared" si="30"/>
        <v>0</v>
      </c>
      <c r="AS39" s="38" t="str">
        <f t="shared" si="30"/>
        <v>0</v>
      </c>
      <c r="AT39" s="38" t="str">
        <f t="shared" si="30"/>
        <v>0</v>
      </c>
      <c r="AU39" s="38" t="str">
        <f t="shared" si="30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4</v>
      </c>
      <c r="H40" s="97">
        <v>18</v>
      </c>
      <c r="I40" s="97">
        <v>11</v>
      </c>
      <c r="J40" s="97">
        <v>10</v>
      </c>
      <c r="K40" s="97">
        <v>20</v>
      </c>
      <c r="L40" s="97" t="str">
        <v>0</v>
      </c>
      <c r="M40" s="97" t="str">
        <v>0</v>
      </c>
      <c r="N40" s="97" t="str">
        <v>0</v>
      </c>
      <c r="O40" s="98" t="str">
        <v>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4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31">IF(COUNTIF(AG6:AG37,4)=0,"0",COUNTIF(AG6:AG37,4))</f>
        <v>0</v>
      </c>
      <c r="AH40" s="44">
        <f t="shared" si="31"/>
        <v>4</v>
      </c>
      <c r="AI40" s="44">
        <f t="shared" si="31"/>
        <v>18</v>
      </c>
      <c r="AJ40" s="44">
        <f t="shared" si="31"/>
        <v>11</v>
      </c>
      <c r="AK40" s="44">
        <f t="shared" si="31"/>
        <v>10</v>
      </c>
      <c r="AL40" s="44">
        <f t="shared" si="31"/>
        <v>20</v>
      </c>
      <c r="AM40" s="44" t="str">
        <f t="shared" si="31"/>
        <v>0</v>
      </c>
      <c r="AN40" s="44" t="str">
        <f t="shared" si="31"/>
        <v>0</v>
      </c>
      <c r="AO40" s="44" t="str">
        <f t="shared" si="31"/>
        <v>0</v>
      </c>
      <c r="AP40" s="44" t="str">
        <f t="shared" si="31"/>
        <v>0</v>
      </c>
      <c r="AQ40" s="44" t="str">
        <f t="shared" si="31"/>
        <v>0</v>
      </c>
      <c r="AR40" s="44" t="str">
        <f t="shared" si="31"/>
        <v>0</v>
      </c>
      <c r="AS40" s="44" t="str">
        <f t="shared" si="31"/>
        <v>0</v>
      </c>
      <c r="AT40" s="44" t="str">
        <f t="shared" si="31"/>
        <v>0</v>
      </c>
      <c r="AU40" s="44" t="str">
        <f t="shared" si="31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3</v>
      </c>
      <c r="H41" s="99">
        <v>7</v>
      </c>
      <c r="I41" s="99">
        <v>9</v>
      </c>
      <c r="J41" s="99">
        <v>15</v>
      </c>
      <c r="K41" s="99">
        <v>2</v>
      </c>
      <c r="L41" s="99" t="str">
        <v>0</v>
      </c>
      <c r="M41" s="99" t="str">
        <v>0</v>
      </c>
      <c r="N41" s="99" t="str">
        <v>0</v>
      </c>
      <c r="O41" s="100" t="str">
        <v>0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5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32">IF(COUNTIF(AG6:AG37,3)=0,"0",COUNTIF(AG6:AG37,3))</f>
        <v>0</v>
      </c>
      <c r="AH41" s="52">
        <f t="shared" si="32"/>
        <v>3</v>
      </c>
      <c r="AI41" s="52">
        <f t="shared" si="32"/>
        <v>7</v>
      </c>
      <c r="AJ41" s="52">
        <f t="shared" si="32"/>
        <v>9</v>
      </c>
      <c r="AK41" s="52">
        <f t="shared" si="32"/>
        <v>15</v>
      </c>
      <c r="AL41" s="52">
        <f t="shared" si="32"/>
        <v>2</v>
      </c>
      <c r="AM41" s="52" t="str">
        <f t="shared" si="32"/>
        <v>0</v>
      </c>
      <c r="AN41" s="52" t="str">
        <f t="shared" si="32"/>
        <v>0</v>
      </c>
      <c r="AO41" s="52" t="str">
        <f t="shared" si="32"/>
        <v>0</v>
      </c>
      <c r="AP41" s="52" t="str">
        <f t="shared" si="32"/>
        <v>0</v>
      </c>
      <c r="AQ41" s="52" t="str">
        <f t="shared" si="32"/>
        <v>0</v>
      </c>
      <c r="AR41" s="52" t="str">
        <f t="shared" si="32"/>
        <v>0</v>
      </c>
      <c r="AS41" s="52" t="str">
        <f t="shared" si="32"/>
        <v>0</v>
      </c>
      <c r="AT41" s="52" t="str">
        <f t="shared" si="32"/>
        <v>0</v>
      </c>
      <c r="AU41" s="52" t="str">
        <f t="shared" si="32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2</v>
      </c>
      <c r="H42" s="23">
        <v>0</v>
      </c>
      <c r="I42" s="23">
        <v>6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7</v>
      </c>
      <c r="W42" s="35"/>
      <c r="X42" s="35"/>
      <c r="Y42" s="35">
        <f>IF(COUNTIF(Y6:Y37,2)=0," ",COUNTIF(Y6:Y37,2))</f>
        <v>1</v>
      </c>
      <c r="Z42" s="35">
        <f>IF(COUNTIF(Z6:Z37,2)=0," ",COUNTIF(Z6:Z37,2))</f>
        <v>7</v>
      </c>
      <c r="AA42" s="35">
        <f>IF(COUNTIF(AA6:AA37,2)=0," ",COUNTIF(AA6:AA37,2))</f>
        <v>12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33">COUNTIF(AG6:AG36,2)+COUNTIF(AG6:AG36,"д")</f>
        <v>0</v>
      </c>
      <c r="AH42" s="35">
        <f t="shared" si="33"/>
        <v>2</v>
      </c>
      <c r="AI42" s="35">
        <f t="shared" si="33"/>
        <v>0</v>
      </c>
      <c r="AJ42" s="35">
        <f t="shared" si="33"/>
        <v>6</v>
      </c>
      <c r="AK42" s="35">
        <f t="shared" si="33"/>
        <v>0</v>
      </c>
      <c r="AL42" s="35">
        <f t="shared" si="33"/>
        <v>0</v>
      </c>
      <c r="AM42" s="35">
        <f t="shared" si="33"/>
        <v>0</v>
      </c>
      <c r="AN42" s="35">
        <f t="shared" si="33"/>
        <v>0</v>
      </c>
      <c r="AO42" s="35">
        <f t="shared" si="33"/>
        <v>0</v>
      </c>
      <c r="AP42" s="35">
        <f t="shared" si="33"/>
        <v>0</v>
      </c>
      <c r="AQ42" s="35">
        <f t="shared" si="33"/>
        <v>0</v>
      </c>
      <c r="AR42" s="35">
        <f t="shared" si="33"/>
        <v>0</v>
      </c>
      <c r="AS42" s="35">
        <f t="shared" si="33"/>
        <v>0</v>
      </c>
      <c r="AT42" s="35">
        <f t="shared" si="33"/>
        <v>0</v>
      </c>
      <c r="AU42" s="35">
        <f t="shared" si="33"/>
        <v>0</v>
      </c>
      <c r="AV42" s="35">
        <f t="shared" si="3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3</v>
      </c>
      <c r="H43" s="23">
        <v>1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4">COUNTBLANK(V6:V26)</f>
        <v>0</v>
      </c>
      <c r="W43" s="35">
        <f t="shared" si="34"/>
        <v>0</v>
      </c>
      <c r="X43" s="35">
        <f t="shared" si="34"/>
        <v>0</v>
      </c>
      <c r="Y43" s="35">
        <f t="shared" si="34"/>
        <v>0</v>
      </c>
      <c r="Z43" s="35">
        <f t="shared" si="34"/>
        <v>0</v>
      </c>
      <c r="AA43" s="35">
        <f t="shared" si="34"/>
        <v>0</v>
      </c>
      <c r="AB43" s="35">
        <f t="shared" si="34"/>
        <v>0</v>
      </c>
      <c r="AC43" s="35"/>
      <c r="AD43" s="35">
        <f>COUNTBLANK(AD6:AD35)</f>
        <v>0</v>
      </c>
      <c r="AE43" s="61" t="str">
        <f>IF(COUNTIF(AE6:AE37,"б")=0," ",COUNTIF(AE6:AE37,"б"))</f>
        <v xml:space="preserve"> </v>
      </c>
      <c r="AF43" s="60">
        <f t="shared" ref="AF43:CB43" si="35">IF(COUNTIF(AF6:AF37,"б")=0+COUNTIF(AF6:AF37,"а")=0,"0",COUNTIF(AF6:AF37,"б")+COUNTIF(AF6:AF37,"а"))</f>
        <v>0</v>
      </c>
      <c r="AG43" s="60">
        <f t="shared" si="35"/>
        <v>0</v>
      </c>
      <c r="AH43" s="60">
        <f t="shared" si="35"/>
        <v>3</v>
      </c>
      <c r="AI43" s="60">
        <f t="shared" si="35"/>
        <v>1</v>
      </c>
      <c r="AJ43" s="60">
        <f t="shared" si="35"/>
        <v>0</v>
      </c>
      <c r="AK43" s="60">
        <f t="shared" si="35"/>
        <v>1</v>
      </c>
      <c r="AL43" s="60">
        <f t="shared" si="35"/>
        <v>0</v>
      </c>
      <c r="AM43" s="60">
        <f t="shared" si="35"/>
        <v>0</v>
      </c>
      <c r="AN43" s="60">
        <f t="shared" si="35"/>
        <v>0</v>
      </c>
      <c r="AO43" s="60">
        <f t="shared" si="35"/>
        <v>0</v>
      </c>
      <c r="AP43" s="60">
        <f t="shared" si="35"/>
        <v>0</v>
      </c>
      <c r="AQ43" s="60">
        <f t="shared" si="35"/>
        <v>0</v>
      </c>
      <c r="AR43" s="60">
        <f t="shared" si="35"/>
        <v>0</v>
      </c>
      <c r="AS43" s="60">
        <f t="shared" si="35"/>
        <v>0</v>
      </c>
      <c r="AT43" s="60">
        <f t="shared" si="35"/>
        <v>0</v>
      </c>
      <c r="AU43" s="60">
        <f t="shared" si="35"/>
        <v>0</v>
      </c>
      <c r="AV43" s="60">
        <f t="shared" si="35"/>
        <v>0</v>
      </c>
      <c r="AW43" s="60">
        <f t="shared" si="35"/>
        <v>0</v>
      </c>
      <c r="AX43" s="60">
        <f t="shared" si="35"/>
        <v>0</v>
      </c>
      <c r="AY43" s="60">
        <f t="shared" si="35"/>
        <v>0</v>
      </c>
      <c r="AZ43" s="60">
        <f t="shared" si="35"/>
        <v>0</v>
      </c>
      <c r="BA43" s="60">
        <f t="shared" si="35"/>
        <v>0</v>
      </c>
      <c r="BB43" s="60">
        <f t="shared" si="35"/>
        <v>0</v>
      </c>
      <c r="BC43" s="60">
        <f t="shared" si="35"/>
        <v>0</v>
      </c>
      <c r="BD43" s="60">
        <f t="shared" si="35"/>
        <v>0</v>
      </c>
      <c r="BE43" s="60">
        <f t="shared" si="35"/>
        <v>0</v>
      </c>
      <c r="BF43" s="60">
        <f t="shared" si="35"/>
        <v>0</v>
      </c>
      <c r="BG43" s="60">
        <f t="shared" si="35"/>
        <v>0</v>
      </c>
      <c r="BH43" s="60">
        <f t="shared" si="35"/>
        <v>0</v>
      </c>
      <c r="BI43" s="60">
        <f t="shared" si="35"/>
        <v>0</v>
      </c>
      <c r="BJ43" s="60">
        <f t="shared" si="35"/>
        <v>0</v>
      </c>
      <c r="BK43" s="60">
        <f t="shared" si="35"/>
        <v>0</v>
      </c>
      <c r="BL43" s="60">
        <f t="shared" si="35"/>
        <v>0</v>
      </c>
      <c r="BM43" s="60">
        <f t="shared" si="35"/>
        <v>0</v>
      </c>
      <c r="BN43" s="60">
        <f t="shared" si="35"/>
        <v>0</v>
      </c>
      <c r="BO43" s="60">
        <f t="shared" si="35"/>
        <v>0</v>
      </c>
      <c r="BP43" s="60">
        <f t="shared" si="35"/>
        <v>0</v>
      </c>
      <c r="BQ43" s="60">
        <f t="shared" si="35"/>
        <v>0</v>
      </c>
      <c r="BR43" s="60">
        <f t="shared" si="35"/>
        <v>0</v>
      </c>
      <c r="BS43" s="60">
        <f t="shared" si="35"/>
        <v>0</v>
      </c>
      <c r="BT43" s="60">
        <f t="shared" si="35"/>
        <v>0</v>
      </c>
      <c r="BU43" s="60">
        <f t="shared" si="35"/>
        <v>0</v>
      </c>
      <c r="BV43" s="60">
        <f t="shared" si="35"/>
        <v>0</v>
      </c>
      <c r="BW43" s="60">
        <f t="shared" si="35"/>
        <v>0</v>
      </c>
      <c r="BX43" s="60">
        <f t="shared" si="35"/>
        <v>0</v>
      </c>
      <c r="BY43" s="60">
        <f t="shared" si="35"/>
        <v>0</v>
      </c>
      <c r="BZ43" s="60">
        <f t="shared" si="35"/>
        <v>0</v>
      </c>
      <c r="CA43" s="60">
        <f t="shared" si="35"/>
        <v>0</v>
      </c>
      <c r="CB43" s="60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30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>
        <v>30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36">IF(COUNTIF(AG6:AG37,"з")=0,"0",COUNTIF(AG6:AG37,"з"))</f>
        <v>30</v>
      </c>
      <c r="AH44" s="35" t="str">
        <f t="shared" si="36"/>
        <v>0</v>
      </c>
      <c r="AI44" s="35" t="str">
        <f t="shared" si="36"/>
        <v>0</v>
      </c>
      <c r="AJ44" s="35" t="str">
        <f t="shared" si="36"/>
        <v>0</v>
      </c>
      <c r="AK44" s="35" t="str">
        <f t="shared" si="36"/>
        <v>0</v>
      </c>
      <c r="AL44" s="35" t="str">
        <f t="shared" si="36"/>
        <v>0</v>
      </c>
      <c r="AM44" s="35">
        <f t="shared" si="36"/>
        <v>30</v>
      </c>
      <c r="AN44" s="35" t="str">
        <f t="shared" si="36"/>
        <v>0</v>
      </c>
      <c r="AO44" s="35" t="str">
        <f t="shared" si="36"/>
        <v>0</v>
      </c>
      <c r="AP44" s="35" t="str">
        <f t="shared" si="36"/>
        <v>0</v>
      </c>
      <c r="AQ44" s="35" t="str">
        <f t="shared" si="36"/>
        <v>0</v>
      </c>
      <c r="AR44" s="35" t="str">
        <f t="shared" si="36"/>
        <v>0</v>
      </c>
      <c r="AS44" s="35" t="str">
        <f t="shared" si="36"/>
        <v>0</v>
      </c>
      <c r="AT44" s="35" t="str">
        <f t="shared" si="36"/>
        <v>0</v>
      </c>
      <c r="AU44" s="35" t="str">
        <f t="shared" si="36"/>
        <v>0</v>
      </c>
      <c r="AV44" s="35" t="str">
        <f t="shared" si="36"/>
        <v>0</v>
      </c>
      <c r="AW44" s="35" t="str">
        <f t="shared" si="3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37">IF(COUNTIF(AG6:AG37,"н")=0,"0",COUNTIF(AG6:AG37,"н"))</f>
        <v>0</v>
      </c>
      <c r="AH45" s="35" t="str">
        <f t="shared" si="37"/>
        <v>0</v>
      </c>
      <c r="AI45" s="35" t="str">
        <f t="shared" si="37"/>
        <v>0</v>
      </c>
      <c r="AJ45" s="35" t="str">
        <f t="shared" si="37"/>
        <v>0</v>
      </c>
      <c r="AK45" s="35" t="str">
        <f t="shared" si="37"/>
        <v>0</v>
      </c>
      <c r="AL45" s="35" t="str">
        <f t="shared" si="37"/>
        <v>0</v>
      </c>
      <c r="AM45" s="35" t="str">
        <f t="shared" si="37"/>
        <v>0</v>
      </c>
      <c r="AN45" s="35" t="str">
        <f t="shared" si="37"/>
        <v>0</v>
      </c>
      <c r="AO45" s="35" t="str">
        <f t="shared" si="37"/>
        <v>0</v>
      </c>
      <c r="AP45" s="35" t="str">
        <f t="shared" si="37"/>
        <v>0</v>
      </c>
      <c r="AQ45" s="35" t="str">
        <f t="shared" si="37"/>
        <v>0</v>
      </c>
      <c r="AR45" s="35" t="str">
        <f t="shared" si="37"/>
        <v>0</v>
      </c>
      <c r="AS45" s="35" t="str">
        <f t="shared" si="37"/>
        <v>0</v>
      </c>
      <c r="AT45" s="35" t="str">
        <f t="shared" si="37"/>
        <v>0</v>
      </c>
      <c r="AU45" s="35" t="str">
        <f t="shared" si="37"/>
        <v>0</v>
      </c>
      <c r="AV45" s="35" t="str">
        <f t="shared" si="37"/>
        <v>0</v>
      </c>
      <c r="AW45" s="35" t="str">
        <f t="shared" si="3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87"/>
      <c r="X52" s="287"/>
      <c r="Y52" s="287"/>
      <c r="Z52" s="287"/>
      <c r="AA52" s="287"/>
      <c r="AB52" s="287"/>
      <c r="AC52" s="287"/>
      <c r="AD52" s="28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87"/>
      <c r="X53" s="287"/>
      <c r="Y53" s="287"/>
      <c r="Z53" s="287"/>
      <c r="AA53" s="287"/>
      <c r="AB53" s="287"/>
      <c r="AC53" s="287"/>
      <c r="AD53" s="28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87"/>
      <c r="X54" s="287"/>
      <c r="Y54" s="287"/>
      <c r="Z54" s="287"/>
      <c r="AA54" s="287"/>
      <c r="AB54" s="287"/>
      <c r="AC54" s="287"/>
      <c r="AD54" s="28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35770" priority="441" stopIfTrue="1" operator="equal">
      <formula>5</formula>
    </cfRule>
    <cfRule type="cellIs" dxfId="35769" priority="442" stopIfTrue="1" operator="equal">
      <formula>4</formula>
    </cfRule>
    <cfRule type="cellIs" dxfId="35768" priority="443" stopIfTrue="1" operator="equal">
      <formula>3</formula>
    </cfRule>
  </conditionalFormatting>
  <conditionalFormatting sqref="E36:E45">
    <cfRule type="cellIs" dxfId="35767" priority="439" stopIfTrue="1" operator="equal">
      <formula>4</formula>
    </cfRule>
    <cfRule type="cellIs" dxfId="35766" priority="440" stopIfTrue="1" operator="equal">
      <formula>3</formula>
    </cfRule>
  </conditionalFormatting>
  <conditionalFormatting sqref="Z5:AC5 W40:AF43 AE6:AE39 W39 R6:V45 F36:Q45 AG43:CB43 W44:AW45 G12:K31 F6:Q6 J32 G34:I34 K34 AG6:AW42 G7:K10 G35:K35 F7:F35 H32:H33 M7:Q10 M34:Q35 M12:Q31 L7:L35">
    <cfRule type="cellIs" dxfId="35765" priority="436" stopIfTrue="1" operator="equal">
      <formula>5</formula>
    </cfRule>
    <cfRule type="cellIs" dxfId="35764" priority="437" stopIfTrue="1" operator="equal">
      <formula>4</formula>
    </cfRule>
    <cfRule type="cellIs" dxfId="35763" priority="438" stopIfTrue="1" operator="equal">
      <formula>3</formula>
    </cfRule>
  </conditionalFormatting>
  <conditionalFormatting sqref="AF6:AF37">
    <cfRule type="expression" dxfId="35762" priority="434" stopIfTrue="1">
      <formula>VALUE(RIGHT(AF6))&gt;AE6</formula>
    </cfRule>
    <cfRule type="expression" dxfId="35761" priority="435" stopIfTrue="1">
      <formula>EXACT(RIGHT(AF6,3),"зач")</formula>
    </cfRule>
  </conditionalFormatting>
  <conditionalFormatting sqref="AE3:AJ4 P3 S3:T3 V3:AC4">
    <cfRule type="expression" dxfId="35760" priority="432" stopIfTrue="1">
      <formula>$D$1&lt;P3</formula>
    </cfRule>
    <cfRule type="expression" dxfId="35759" priority="433" stopIfTrue="1">
      <formula>$D$1&gt;P3</formula>
    </cfRule>
  </conditionalFormatting>
  <conditionalFormatting sqref="T3">
    <cfRule type="expression" dxfId="35758" priority="400" stopIfTrue="1">
      <formula>$D$1&lt;T3</formula>
    </cfRule>
    <cfRule type="expression" dxfId="35757" priority="401" stopIfTrue="1">
      <formula>$D$1&gt;T3</formula>
    </cfRule>
  </conditionalFormatting>
  <conditionalFormatting sqref="G11:K11 M11:Q11">
    <cfRule type="cellIs" dxfId="35756" priority="370" stopIfTrue="1" operator="equal">
      <formula>5</formula>
    </cfRule>
    <cfRule type="cellIs" dxfId="35755" priority="371" stopIfTrue="1" operator="equal">
      <formula>4</formula>
    </cfRule>
    <cfRule type="cellIs" dxfId="35754" priority="372" stopIfTrue="1" operator="equal">
      <formula>3</formula>
    </cfRule>
  </conditionalFormatting>
  <conditionalFormatting sqref="P5">
    <cfRule type="cellIs" dxfId="35753" priority="367" stopIfTrue="1" operator="equal">
      <formula>5</formula>
    </cfRule>
    <cfRule type="cellIs" dxfId="35752" priority="368" stopIfTrue="1" operator="equal">
      <formula>4</formula>
    </cfRule>
    <cfRule type="cellIs" dxfId="35751" priority="369" stopIfTrue="1" operator="equal">
      <formula>3</formula>
    </cfRule>
  </conditionalFormatting>
  <conditionalFormatting sqref="P4">
    <cfRule type="expression" dxfId="35750" priority="365" stopIfTrue="1">
      <formula>$D$1&lt;P4</formula>
    </cfRule>
    <cfRule type="expression" dxfId="35749" priority="366" stopIfTrue="1">
      <formula>$D$1&gt;P4</formula>
    </cfRule>
  </conditionalFormatting>
  <conditionalFormatting sqref="P5">
    <cfRule type="cellIs" dxfId="35748" priority="362" stopIfTrue="1" operator="equal">
      <formula>5</formula>
    </cfRule>
    <cfRule type="cellIs" dxfId="35747" priority="363" stopIfTrue="1" operator="equal">
      <formula>4</formula>
    </cfRule>
    <cfRule type="cellIs" dxfId="35746" priority="364" stopIfTrue="1" operator="equal">
      <formula>3</formula>
    </cfRule>
  </conditionalFormatting>
  <conditionalFormatting sqref="P4">
    <cfRule type="expression" dxfId="35745" priority="360" stopIfTrue="1">
      <formula>$D$1&lt;P4</formula>
    </cfRule>
    <cfRule type="expression" dxfId="35744" priority="361" stopIfTrue="1">
      <formula>$D$1&gt;P4</formula>
    </cfRule>
  </conditionalFormatting>
  <conditionalFormatting sqref="P4">
    <cfRule type="expression" dxfId="35743" priority="355" stopIfTrue="1">
      <formula>$D$1&lt;P4</formula>
    </cfRule>
    <cfRule type="expression" dxfId="35742" priority="356" stopIfTrue="1">
      <formula>$D$1&gt;P4</formula>
    </cfRule>
  </conditionalFormatting>
  <conditionalFormatting sqref="P5">
    <cfRule type="cellIs" dxfId="35741" priority="352" stopIfTrue="1" operator="equal">
      <formula>5</formula>
    </cfRule>
    <cfRule type="cellIs" dxfId="35740" priority="353" stopIfTrue="1" operator="equal">
      <formula>4</formula>
    </cfRule>
    <cfRule type="cellIs" dxfId="35739" priority="354" stopIfTrue="1" operator="equal">
      <formula>3</formula>
    </cfRule>
  </conditionalFormatting>
  <conditionalFormatting sqref="P4">
    <cfRule type="expression" dxfId="35738" priority="350" stopIfTrue="1">
      <formula>$D$1&lt;P4</formula>
    </cfRule>
    <cfRule type="expression" dxfId="35737" priority="351" stopIfTrue="1">
      <formula>$D$1&gt;P4</formula>
    </cfRule>
  </conditionalFormatting>
  <conditionalFormatting sqref="M3">
    <cfRule type="expression" dxfId="35736" priority="317" stopIfTrue="1">
      <formula>$D$1&lt;M3</formula>
    </cfRule>
    <cfRule type="expression" dxfId="35735" priority="318" stopIfTrue="1">
      <formula>$D$1&gt;M3</formula>
    </cfRule>
  </conditionalFormatting>
  <conditionalFormatting sqref="O3">
    <cfRule type="expression" dxfId="35734" priority="299" stopIfTrue="1">
      <formula>$D$1&lt;O3</formula>
    </cfRule>
    <cfRule type="expression" dxfId="35733" priority="300" stopIfTrue="1">
      <formula>$D$1&gt;O3</formula>
    </cfRule>
  </conditionalFormatting>
  <conditionalFormatting sqref="O5">
    <cfRule type="cellIs" dxfId="35732" priority="296" stopIfTrue="1" operator="equal">
      <formula>5</formula>
    </cfRule>
    <cfRule type="cellIs" dxfId="35731" priority="297" stopIfTrue="1" operator="equal">
      <formula>4</formula>
    </cfRule>
    <cfRule type="cellIs" dxfId="35730" priority="298" stopIfTrue="1" operator="equal">
      <formula>3</formula>
    </cfRule>
  </conditionalFormatting>
  <conditionalFormatting sqref="O4">
    <cfRule type="expression" dxfId="35729" priority="294" stopIfTrue="1">
      <formula>$D$1&lt;O4</formula>
    </cfRule>
    <cfRule type="expression" dxfId="35728" priority="295" stopIfTrue="1">
      <formula>$D$1&gt;O4</formula>
    </cfRule>
  </conditionalFormatting>
  <conditionalFormatting sqref="M4">
    <cfRule type="expression" dxfId="35727" priority="275" stopIfTrue="1">
      <formula>$D$1&lt;M4</formula>
    </cfRule>
    <cfRule type="expression" dxfId="35726" priority="276" stopIfTrue="1">
      <formula>$D$1&gt;M4</formula>
    </cfRule>
  </conditionalFormatting>
  <conditionalFormatting sqref="N5">
    <cfRule type="cellIs" dxfId="35725" priority="272" stopIfTrue="1" operator="equal">
      <formula>5</formula>
    </cfRule>
    <cfRule type="cellIs" dxfId="35724" priority="273" stopIfTrue="1" operator="equal">
      <formula>4</formula>
    </cfRule>
    <cfRule type="cellIs" dxfId="35723" priority="274" stopIfTrue="1" operator="equal">
      <formula>3</formula>
    </cfRule>
  </conditionalFormatting>
  <conditionalFormatting sqref="N3:N4">
    <cfRule type="expression" dxfId="35722" priority="270" stopIfTrue="1">
      <formula>$D$1&lt;N3</formula>
    </cfRule>
    <cfRule type="expression" dxfId="35721" priority="271" stopIfTrue="1">
      <formula>$D$1&gt;N3</formula>
    </cfRule>
  </conditionalFormatting>
  <conditionalFormatting sqref="N5">
    <cfRule type="cellIs" dxfId="35720" priority="267" stopIfTrue="1" operator="equal">
      <formula>5</formula>
    </cfRule>
    <cfRule type="cellIs" dxfId="35719" priority="268" stopIfTrue="1" operator="equal">
      <formula>4</formula>
    </cfRule>
    <cfRule type="cellIs" dxfId="35718" priority="269" stopIfTrue="1" operator="equal">
      <formula>3</formula>
    </cfRule>
  </conditionalFormatting>
  <conditionalFormatting sqref="N4">
    <cfRule type="expression" dxfId="35717" priority="265" stopIfTrue="1">
      <formula>$D$1&lt;N4</formula>
    </cfRule>
    <cfRule type="expression" dxfId="35716" priority="266" stopIfTrue="1">
      <formula>$D$1&gt;N4</formula>
    </cfRule>
  </conditionalFormatting>
  <conditionalFormatting sqref="N4">
    <cfRule type="expression" dxfId="35715" priority="263" stopIfTrue="1">
      <formula>$D$1&lt;N4</formula>
    </cfRule>
    <cfRule type="expression" dxfId="35714" priority="264" stopIfTrue="1">
      <formula>$D$1&gt;N4</formula>
    </cfRule>
  </conditionalFormatting>
  <conditionalFormatting sqref="N5">
    <cfRule type="cellIs" dxfId="35713" priority="260" stopIfTrue="1" operator="equal">
      <formula>5</formula>
    </cfRule>
    <cfRule type="cellIs" dxfId="35712" priority="261" stopIfTrue="1" operator="equal">
      <formula>4</formula>
    </cfRule>
    <cfRule type="cellIs" dxfId="35711" priority="262" stopIfTrue="1" operator="equal">
      <formula>3</formula>
    </cfRule>
  </conditionalFormatting>
  <conditionalFormatting sqref="N4">
    <cfRule type="expression" dxfId="35710" priority="258" stopIfTrue="1">
      <formula>$D$1&lt;N4</formula>
    </cfRule>
    <cfRule type="expression" dxfId="35709" priority="259" stopIfTrue="1">
      <formula>$D$1&gt;N4</formula>
    </cfRule>
  </conditionalFormatting>
  <conditionalFormatting sqref="Q5">
    <cfRule type="cellIs" dxfId="35708" priority="255" stopIfTrue="1" operator="equal">
      <formula>5</formula>
    </cfRule>
    <cfRule type="cellIs" dxfId="35707" priority="256" stopIfTrue="1" operator="equal">
      <formula>4</formula>
    </cfRule>
    <cfRule type="cellIs" dxfId="35706" priority="257" stopIfTrue="1" operator="equal">
      <formula>3</formula>
    </cfRule>
  </conditionalFormatting>
  <conditionalFormatting sqref="Q3:Q4">
    <cfRule type="expression" dxfId="35705" priority="253" stopIfTrue="1">
      <formula>$D$1&lt;Q3</formula>
    </cfRule>
    <cfRule type="expression" dxfId="35704" priority="254" stopIfTrue="1">
      <formula>$D$1&gt;Q3</formula>
    </cfRule>
  </conditionalFormatting>
  <conditionalFormatting sqref="R3">
    <cfRule type="expression" dxfId="35703" priority="249" stopIfTrue="1">
      <formula>$D$1&lt;R3</formula>
    </cfRule>
    <cfRule type="expression" dxfId="35702" priority="250" stopIfTrue="1">
      <formula>$D$1&gt;R3</formula>
    </cfRule>
  </conditionalFormatting>
  <conditionalFormatting sqref="R4">
    <cfRule type="expression" dxfId="35701" priority="251" stopIfTrue="1">
      <formula>$D$1&lt;R4</formula>
    </cfRule>
    <cfRule type="expression" dxfId="35700" priority="252" stopIfTrue="1">
      <formula>$D$1&gt;R4</formula>
    </cfRule>
  </conditionalFormatting>
  <conditionalFormatting sqref="R5">
    <cfRule type="cellIs" dxfId="35699" priority="246" stopIfTrue="1" operator="equal">
      <formula>5</formula>
    </cfRule>
    <cfRule type="cellIs" dxfId="35698" priority="247" stopIfTrue="1" operator="equal">
      <formula>4</formula>
    </cfRule>
    <cfRule type="cellIs" dxfId="35697" priority="248" stopIfTrue="1" operator="equal">
      <formula>3</formula>
    </cfRule>
  </conditionalFormatting>
  <conditionalFormatting sqref="S4">
    <cfRule type="expression" dxfId="35696" priority="244" stopIfTrue="1">
      <formula>$D$1&lt;S4</formula>
    </cfRule>
    <cfRule type="expression" dxfId="35695" priority="245" stopIfTrue="1">
      <formula>$D$1&gt;S4</formula>
    </cfRule>
  </conditionalFormatting>
  <conditionalFormatting sqref="S5">
    <cfRule type="cellIs" dxfId="35694" priority="241" stopIfTrue="1" operator="equal">
      <formula>5</formula>
    </cfRule>
    <cfRule type="cellIs" dxfId="35693" priority="242" stopIfTrue="1" operator="equal">
      <formula>4</formula>
    </cfRule>
    <cfRule type="cellIs" dxfId="35692" priority="243" stopIfTrue="1" operator="equal">
      <formula>3</formula>
    </cfRule>
  </conditionalFormatting>
  <conditionalFormatting sqref="T5">
    <cfRule type="cellIs" dxfId="35691" priority="236" stopIfTrue="1" operator="equal">
      <formula>5</formula>
    </cfRule>
    <cfRule type="cellIs" dxfId="35690" priority="237" stopIfTrue="1" operator="equal">
      <formula>4</formula>
    </cfRule>
    <cfRule type="cellIs" dxfId="35689" priority="238" stopIfTrue="1" operator="equal">
      <formula>3</formula>
    </cfRule>
  </conditionalFormatting>
  <conditionalFormatting sqref="T4">
    <cfRule type="expression" dxfId="35688" priority="239" stopIfTrue="1">
      <formula>$D$1&lt;T4</formula>
    </cfRule>
    <cfRule type="expression" dxfId="35687" priority="240" stopIfTrue="1">
      <formula>$D$1&gt;T4</formula>
    </cfRule>
  </conditionalFormatting>
  <conditionalFormatting sqref="U4">
    <cfRule type="expression" dxfId="35686" priority="234" stopIfTrue="1">
      <formula>$D$1&lt;U4</formula>
    </cfRule>
    <cfRule type="expression" dxfId="35685" priority="235" stopIfTrue="1">
      <formula>$D$1&gt;U4</formula>
    </cfRule>
  </conditionalFormatting>
  <conditionalFormatting sqref="U3">
    <cfRule type="expression" dxfId="35684" priority="232" stopIfTrue="1">
      <formula>$D$1&lt;U3</formula>
    </cfRule>
    <cfRule type="expression" dxfId="35683" priority="233" stopIfTrue="1">
      <formula>$D$1&gt;U3</formula>
    </cfRule>
  </conditionalFormatting>
  <conditionalFormatting sqref="U5">
    <cfRule type="cellIs" dxfId="35682" priority="229" stopIfTrue="1" operator="equal">
      <formula>5</formula>
    </cfRule>
    <cfRule type="cellIs" dxfId="35681" priority="230" stopIfTrue="1" operator="equal">
      <formula>4</formula>
    </cfRule>
    <cfRule type="cellIs" dxfId="35680" priority="231" stopIfTrue="1" operator="equal">
      <formula>3</formula>
    </cfRule>
  </conditionalFormatting>
  <conditionalFormatting sqref="J33:J34">
    <cfRule type="cellIs" dxfId="35679" priority="141" stopIfTrue="1" operator="equal">
      <formula>5</formula>
    </cfRule>
    <cfRule type="cellIs" dxfId="35678" priority="142" stopIfTrue="1" operator="equal">
      <formula>4</formula>
    </cfRule>
    <cfRule type="cellIs" dxfId="35677" priority="143" stopIfTrue="1" operator="equal">
      <formula>3</formula>
    </cfRule>
  </conditionalFormatting>
  <conditionalFormatting sqref="K32:K33">
    <cfRule type="cellIs" dxfId="35676" priority="138" stopIfTrue="1" operator="equal">
      <formula>5</formula>
    </cfRule>
    <cfRule type="cellIs" dxfId="35675" priority="139" stopIfTrue="1" operator="equal">
      <formula>4</formula>
    </cfRule>
    <cfRule type="cellIs" dxfId="35674" priority="140" stopIfTrue="1" operator="equal">
      <formula>3</formula>
    </cfRule>
  </conditionalFormatting>
  <conditionalFormatting sqref="I32:I33">
    <cfRule type="cellIs" dxfId="35673" priority="135" stopIfTrue="1" operator="equal">
      <formula>5</formula>
    </cfRule>
    <cfRule type="cellIs" dxfId="35672" priority="136" stopIfTrue="1" operator="equal">
      <formula>4</formula>
    </cfRule>
    <cfRule type="cellIs" dxfId="35671" priority="137" stopIfTrue="1" operator="equal">
      <formula>3</formula>
    </cfRule>
  </conditionalFormatting>
  <conditionalFormatting sqref="G32:G33">
    <cfRule type="cellIs" dxfId="35670" priority="132" stopIfTrue="1" operator="equal">
      <formula>5</formula>
    </cfRule>
    <cfRule type="cellIs" dxfId="35669" priority="133" stopIfTrue="1" operator="equal">
      <formula>4</formula>
    </cfRule>
    <cfRule type="cellIs" dxfId="35668" priority="134" stopIfTrue="1" operator="equal">
      <formula>3</formula>
    </cfRule>
  </conditionalFormatting>
  <conditionalFormatting sqref="G3:I3">
    <cfRule type="expression" dxfId="35667" priority="127" stopIfTrue="1">
      <formula>$D$1&lt;G3</formula>
    </cfRule>
    <cfRule type="expression" dxfId="35666" priority="128" stopIfTrue="1">
      <formula>$D$1&gt;G3</formula>
    </cfRule>
  </conditionalFormatting>
  <conditionalFormatting sqref="I3">
    <cfRule type="expression" dxfId="35665" priority="125" stopIfTrue="1">
      <formula>$D$1&lt;I3</formula>
    </cfRule>
    <cfRule type="expression" dxfId="35664" priority="126" stopIfTrue="1">
      <formula>$D$1&gt;I3</formula>
    </cfRule>
  </conditionalFormatting>
  <conditionalFormatting sqref="I3">
    <cfRule type="expression" dxfId="35663" priority="123" stopIfTrue="1">
      <formula>$D$1&lt;I3</formula>
    </cfRule>
    <cfRule type="expression" dxfId="35662" priority="124" stopIfTrue="1">
      <formula>$D$1&gt;I3</formula>
    </cfRule>
  </conditionalFormatting>
  <conditionalFormatting sqref="I3">
    <cfRule type="expression" dxfId="35661" priority="121" stopIfTrue="1">
      <formula>$D$1&lt;I3</formula>
    </cfRule>
    <cfRule type="expression" dxfId="35660" priority="122" stopIfTrue="1">
      <formula>$D$1&gt;I3</formula>
    </cfRule>
  </conditionalFormatting>
  <conditionalFormatting sqref="G3">
    <cfRule type="expression" dxfId="35659" priority="119" stopIfTrue="1">
      <formula>$D$1&lt;G3</formula>
    </cfRule>
    <cfRule type="expression" dxfId="35658" priority="120" stopIfTrue="1">
      <formula>$D$1&gt;G3</formula>
    </cfRule>
  </conditionalFormatting>
  <conditionalFormatting sqref="J3:L3">
    <cfRule type="expression" dxfId="35657" priority="117" stopIfTrue="1">
      <formula>$D$1&lt;J3</formula>
    </cfRule>
    <cfRule type="expression" dxfId="35656" priority="118" stopIfTrue="1">
      <formula>$D$1&gt;J3</formula>
    </cfRule>
  </conditionalFormatting>
  <conditionalFormatting sqref="J3">
    <cfRule type="expression" dxfId="35655" priority="115" stopIfTrue="1">
      <formula>$D$1&lt;J3</formula>
    </cfRule>
    <cfRule type="expression" dxfId="35654" priority="116" stopIfTrue="1">
      <formula>$D$1&gt;J3</formula>
    </cfRule>
  </conditionalFormatting>
  <conditionalFormatting sqref="F3">
    <cfRule type="expression" dxfId="35653" priority="113" stopIfTrue="1">
      <formula>$D$1&lt;F3</formula>
    </cfRule>
    <cfRule type="expression" dxfId="35652" priority="114" stopIfTrue="1">
      <formula>$D$1&gt;F3</formula>
    </cfRule>
  </conditionalFormatting>
  <conditionalFormatting sqref="G5">
    <cfRule type="cellIs" dxfId="35651" priority="110" stopIfTrue="1" operator="equal">
      <formula>5</formula>
    </cfRule>
    <cfRule type="cellIs" dxfId="35650" priority="111" stopIfTrue="1" operator="equal">
      <formula>4</formula>
    </cfRule>
    <cfRule type="cellIs" dxfId="35649" priority="112" stopIfTrue="1" operator="equal">
      <formula>3</formula>
    </cfRule>
  </conditionalFormatting>
  <conditionalFormatting sqref="G4 I4">
    <cfRule type="expression" dxfId="35648" priority="108" stopIfTrue="1">
      <formula>$D$1&lt;G4</formula>
    </cfRule>
    <cfRule type="expression" dxfId="35647" priority="109" stopIfTrue="1">
      <formula>$D$1&gt;G4</formula>
    </cfRule>
  </conditionalFormatting>
  <conditionalFormatting sqref="I4">
    <cfRule type="expression" dxfId="35646" priority="106" stopIfTrue="1">
      <formula>$D$1&lt;I4</formula>
    </cfRule>
    <cfRule type="expression" dxfId="35645" priority="107" stopIfTrue="1">
      <formula>$D$1&gt;I4</formula>
    </cfRule>
  </conditionalFormatting>
  <conditionalFormatting sqref="I5">
    <cfRule type="cellIs" dxfId="35644" priority="103" stopIfTrue="1" operator="equal">
      <formula>5</formula>
    </cfRule>
    <cfRule type="cellIs" dxfId="35643" priority="104" stopIfTrue="1" operator="equal">
      <formula>4</formula>
    </cfRule>
    <cfRule type="cellIs" dxfId="35642" priority="105" stopIfTrue="1" operator="equal">
      <formula>3</formula>
    </cfRule>
  </conditionalFormatting>
  <conditionalFormatting sqref="I5">
    <cfRule type="cellIs" dxfId="35641" priority="100" stopIfTrue="1" operator="equal">
      <formula>5</formula>
    </cfRule>
    <cfRule type="cellIs" dxfId="35640" priority="101" stopIfTrue="1" operator="equal">
      <formula>4</formula>
    </cfRule>
    <cfRule type="cellIs" dxfId="35639" priority="102" stopIfTrue="1" operator="equal">
      <formula>3</formula>
    </cfRule>
  </conditionalFormatting>
  <conditionalFormatting sqref="I4">
    <cfRule type="expression" dxfId="35638" priority="98" stopIfTrue="1">
      <formula>$D$1&lt;I4</formula>
    </cfRule>
    <cfRule type="expression" dxfId="35637" priority="99" stopIfTrue="1">
      <formula>$D$1&gt;I4</formula>
    </cfRule>
  </conditionalFormatting>
  <conditionalFormatting sqref="I5">
    <cfRule type="cellIs" dxfId="35636" priority="95" stopIfTrue="1" operator="equal">
      <formula>5</formula>
    </cfRule>
    <cfRule type="cellIs" dxfId="35635" priority="96" stopIfTrue="1" operator="equal">
      <formula>4</formula>
    </cfRule>
    <cfRule type="cellIs" dxfId="35634" priority="97" stopIfTrue="1" operator="equal">
      <formula>3</formula>
    </cfRule>
  </conditionalFormatting>
  <conditionalFormatting sqref="I4">
    <cfRule type="expression" dxfId="35633" priority="93" stopIfTrue="1">
      <formula>$D$1&lt;I4</formula>
    </cfRule>
    <cfRule type="expression" dxfId="35632" priority="94" stopIfTrue="1">
      <formula>$D$1&gt;I4</formula>
    </cfRule>
  </conditionalFormatting>
  <conditionalFormatting sqref="I4">
    <cfRule type="expression" dxfId="35631" priority="91" stopIfTrue="1">
      <formula>$D$1&lt;I4</formula>
    </cfRule>
    <cfRule type="expression" dxfId="35630" priority="92" stopIfTrue="1">
      <formula>$D$1&gt;I4</formula>
    </cfRule>
  </conditionalFormatting>
  <conditionalFormatting sqref="I5">
    <cfRule type="cellIs" dxfId="35629" priority="88" stopIfTrue="1" operator="equal">
      <formula>5</formula>
    </cfRule>
    <cfRule type="cellIs" dxfId="35628" priority="89" stopIfTrue="1" operator="equal">
      <formula>4</formula>
    </cfRule>
    <cfRule type="cellIs" dxfId="35627" priority="90" stopIfTrue="1" operator="equal">
      <formula>3</formula>
    </cfRule>
  </conditionalFormatting>
  <conditionalFormatting sqref="I4">
    <cfRule type="expression" dxfId="35626" priority="86" stopIfTrue="1">
      <formula>$D$1&lt;I4</formula>
    </cfRule>
    <cfRule type="expression" dxfId="35625" priority="87" stopIfTrue="1">
      <formula>$D$1&gt;I4</formula>
    </cfRule>
  </conditionalFormatting>
  <conditionalFormatting sqref="I5">
    <cfRule type="cellIs" dxfId="35624" priority="83" stopIfTrue="1" operator="equal">
      <formula>5</formula>
    </cfRule>
    <cfRule type="cellIs" dxfId="35623" priority="84" stopIfTrue="1" operator="equal">
      <formula>4</formula>
    </cfRule>
    <cfRule type="cellIs" dxfId="35622" priority="85" stopIfTrue="1" operator="equal">
      <formula>3</formula>
    </cfRule>
  </conditionalFormatting>
  <conditionalFormatting sqref="I4">
    <cfRule type="expression" dxfId="35621" priority="81" stopIfTrue="1">
      <formula>$D$1&lt;I4</formula>
    </cfRule>
    <cfRule type="expression" dxfId="35620" priority="82" stopIfTrue="1">
      <formula>$D$1&gt;I4</formula>
    </cfRule>
  </conditionalFormatting>
  <conditionalFormatting sqref="G4">
    <cfRule type="expression" dxfId="35619" priority="79" stopIfTrue="1">
      <formula>$D$1&lt;G4</formula>
    </cfRule>
    <cfRule type="expression" dxfId="35618" priority="80" stopIfTrue="1">
      <formula>$D$1&gt;G4</formula>
    </cfRule>
  </conditionalFormatting>
  <conditionalFormatting sqref="J4:K4">
    <cfRule type="expression" dxfId="35617" priority="77" stopIfTrue="1">
      <formula>$D$1&lt;J4</formula>
    </cfRule>
    <cfRule type="expression" dxfId="35616" priority="78" stopIfTrue="1">
      <formula>$D$1&gt;J4</formula>
    </cfRule>
  </conditionalFormatting>
  <conditionalFormatting sqref="J4">
    <cfRule type="expression" dxfId="35615" priority="75" stopIfTrue="1">
      <formula>$D$1&lt;J4</formula>
    </cfRule>
    <cfRule type="expression" dxfId="35614" priority="76" stopIfTrue="1">
      <formula>$D$1&gt;J4</formula>
    </cfRule>
  </conditionalFormatting>
  <conditionalFormatting sqref="J5">
    <cfRule type="cellIs" dxfId="35613" priority="72" stopIfTrue="1" operator="equal">
      <formula>5</formula>
    </cfRule>
    <cfRule type="cellIs" dxfId="35612" priority="73" stopIfTrue="1" operator="equal">
      <formula>4</formula>
    </cfRule>
    <cfRule type="cellIs" dxfId="35611" priority="74" stopIfTrue="1" operator="equal">
      <formula>3</formula>
    </cfRule>
  </conditionalFormatting>
  <conditionalFormatting sqref="J4">
    <cfRule type="expression" dxfId="35610" priority="70" stopIfTrue="1">
      <formula>$D$1&lt;J4</formula>
    </cfRule>
    <cfRule type="expression" dxfId="35609" priority="71" stopIfTrue="1">
      <formula>$D$1&gt;J4</formula>
    </cfRule>
  </conditionalFormatting>
  <conditionalFormatting sqref="J4">
    <cfRule type="expression" dxfId="35608" priority="68" stopIfTrue="1">
      <formula>$D$1&lt;J4</formula>
    </cfRule>
    <cfRule type="expression" dxfId="35607" priority="69" stopIfTrue="1">
      <formula>$D$1&gt;J4</formula>
    </cfRule>
  </conditionalFormatting>
  <conditionalFormatting sqref="K5">
    <cfRule type="cellIs" dxfId="35606" priority="65" stopIfTrue="1" operator="equal">
      <formula>5</formula>
    </cfRule>
    <cfRule type="cellIs" dxfId="35605" priority="66" stopIfTrue="1" operator="equal">
      <formula>4</formula>
    </cfRule>
    <cfRule type="cellIs" dxfId="35604" priority="67" stopIfTrue="1" operator="equal">
      <formula>3</formula>
    </cfRule>
  </conditionalFormatting>
  <conditionalFormatting sqref="K4">
    <cfRule type="expression" dxfId="35603" priority="63" stopIfTrue="1">
      <formula>$D$1&lt;K4</formula>
    </cfRule>
    <cfRule type="expression" dxfId="35602" priority="64" stopIfTrue="1">
      <formula>$D$1&gt;K4</formula>
    </cfRule>
  </conditionalFormatting>
  <conditionalFormatting sqref="K4">
    <cfRule type="expression" dxfId="35601" priority="61" stopIfTrue="1">
      <formula>$D$1&lt;K4</formula>
    </cfRule>
    <cfRule type="expression" dxfId="35600" priority="62" stopIfTrue="1">
      <formula>$D$1&gt;K4</formula>
    </cfRule>
  </conditionalFormatting>
  <conditionalFormatting sqref="J4">
    <cfRule type="expression" dxfId="35599" priority="59" stopIfTrue="1">
      <formula>$D$1&lt;J4</formula>
    </cfRule>
    <cfRule type="expression" dxfId="35598" priority="60" stopIfTrue="1">
      <formula>$D$1&gt;J4</formula>
    </cfRule>
  </conditionalFormatting>
  <conditionalFormatting sqref="J4">
    <cfRule type="expression" dxfId="35597" priority="57" stopIfTrue="1">
      <formula>$D$1&lt;J4</formula>
    </cfRule>
    <cfRule type="expression" dxfId="35596" priority="58" stopIfTrue="1">
      <formula>$D$1&gt;J4</formula>
    </cfRule>
  </conditionalFormatting>
  <conditionalFormatting sqref="J5">
    <cfRule type="cellIs" dxfId="35595" priority="54" stopIfTrue="1" operator="equal">
      <formula>5</formula>
    </cfRule>
    <cfRule type="cellIs" dxfId="35594" priority="55" stopIfTrue="1" operator="equal">
      <formula>4</formula>
    </cfRule>
    <cfRule type="cellIs" dxfId="35593" priority="56" stopIfTrue="1" operator="equal">
      <formula>3</formula>
    </cfRule>
  </conditionalFormatting>
  <conditionalFormatting sqref="J4">
    <cfRule type="expression" dxfId="35592" priority="52" stopIfTrue="1">
      <formula>$D$1&lt;J4</formula>
    </cfRule>
    <cfRule type="expression" dxfId="35591" priority="53" stopIfTrue="1">
      <formula>$D$1&gt;J4</formula>
    </cfRule>
  </conditionalFormatting>
  <conditionalFormatting sqref="J4">
    <cfRule type="expression" dxfId="35590" priority="50" stopIfTrue="1">
      <formula>$D$1&lt;J4</formula>
    </cfRule>
    <cfRule type="expression" dxfId="35589" priority="51" stopIfTrue="1">
      <formula>$D$1&gt;J4</formula>
    </cfRule>
  </conditionalFormatting>
  <conditionalFormatting sqref="H5">
    <cfRule type="cellIs" dxfId="35588" priority="47" stopIfTrue="1" operator="equal">
      <formula>5</formula>
    </cfRule>
    <cfRule type="cellIs" dxfId="35587" priority="48" stopIfTrue="1" operator="equal">
      <formula>4</formula>
    </cfRule>
    <cfRule type="cellIs" dxfId="35586" priority="49" stopIfTrue="1" operator="equal">
      <formula>3</formula>
    </cfRule>
  </conditionalFormatting>
  <conditionalFormatting sqref="H4">
    <cfRule type="expression" dxfId="35585" priority="35" stopIfTrue="1">
      <formula>$D$1&lt;H4</formula>
    </cfRule>
    <cfRule type="expression" dxfId="35584" priority="36" stopIfTrue="1">
      <formula>$D$1&gt;H4</formula>
    </cfRule>
  </conditionalFormatting>
  <conditionalFormatting sqref="H4">
    <cfRule type="expression" dxfId="35583" priority="45" stopIfTrue="1">
      <formula>$D$1&lt;H4</formula>
    </cfRule>
    <cfRule type="expression" dxfId="35582" priority="46" stopIfTrue="1">
      <formula>$D$1&gt;H4</formula>
    </cfRule>
  </conditionalFormatting>
  <conditionalFormatting sqref="H4">
    <cfRule type="expression" dxfId="35581" priority="43" stopIfTrue="1">
      <formula>$D$1&lt;H4</formula>
    </cfRule>
    <cfRule type="expression" dxfId="35580" priority="44" stopIfTrue="1">
      <formula>$D$1&gt;H4</formula>
    </cfRule>
  </conditionalFormatting>
  <conditionalFormatting sqref="H4">
    <cfRule type="expression" dxfId="35579" priority="41" stopIfTrue="1">
      <formula>$D$1&lt;H4</formula>
    </cfRule>
    <cfRule type="expression" dxfId="35578" priority="42" stopIfTrue="1">
      <formula>$D$1&gt;H4</formula>
    </cfRule>
  </conditionalFormatting>
  <conditionalFormatting sqref="H4">
    <cfRule type="expression" dxfId="35577" priority="39" stopIfTrue="1">
      <formula>$D$1&lt;H4</formula>
    </cfRule>
    <cfRule type="expression" dxfId="35576" priority="40" stopIfTrue="1">
      <formula>$D$1&gt;H4</formula>
    </cfRule>
  </conditionalFormatting>
  <conditionalFormatting sqref="H4">
    <cfRule type="expression" dxfId="35575" priority="37" stopIfTrue="1">
      <formula>$D$1&lt;H4</formula>
    </cfRule>
    <cfRule type="expression" dxfId="35574" priority="38" stopIfTrue="1">
      <formula>$D$1&gt;H4</formula>
    </cfRule>
  </conditionalFormatting>
  <conditionalFormatting sqref="F5">
    <cfRule type="cellIs" dxfId="35573" priority="32" stopIfTrue="1" operator="equal">
      <formula>5</formula>
    </cfRule>
    <cfRule type="cellIs" dxfId="35572" priority="33" stopIfTrue="1" operator="equal">
      <formula>4</formula>
    </cfRule>
    <cfRule type="cellIs" dxfId="35571" priority="34" stopIfTrue="1" operator="equal">
      <formula>3</formula>
    </cfRule>
  </conditionalFormatting>
  <conditionalFormatting sqref="F4">
    <cfRule type="expression" dxfId="35570" priority="30" stopIfTrue="1">
      <formula>$D$1&lt;F4</formula>
    </cfRule>
    <cfRule type="expression" dxfId="35569" priority="31" stopIfTrue="1">
      <formula>$D$1&gt;F4</formula>
    </cfRule>
  </conditionalFormatting>
  <conditionalFormatting sqref="L4">
    <cfRule type="expression" dxfId="35568" priority="28" stopIfTrue="1">
      <formula>$D$1&lt;L4</formula>
    </cfRule>
    <cfRule type="expression" dxfId="35567" priority="29" stopIfTrue="1">
      <formula>$D$1&gt;L4</formula>
    </cfRule>
  </conditionalFormatting>
  <conditionalFormatting sqref="L4">
    <cfRule type="expression" dxfId="35566" priority="26" stopIfTrue="1">
      <formula>$D$1&lt;L4</formula>
    </cfRule>
    <cfRule type="expression" dxfId="35565" priority="27" stopIfTrue="1">
      <formula>$D$1&gt;L4</formula>
    </cfRule>
  </conditionalFormatting>
  <conditionalFormatting sqref="L5">
    <cfRule type="cellIs" dxfId="35564" priority="23" stopIfTrue="1" operator="equal">
      <formula>5</formula>
    </cfRule>
    <cfRule type="cellIs" dxfId="35563" priority="24" stopIfTrue="1" operator="equal">
      <formula>4</formula>
    </cfRule>
    <cfRule type="cellIs" dxfId="35562" priority="25" stopIfTrue="1" operator="equal">
      <formula>3</formula>
    </cfRule>
  </conditionalFormatting>
  <conditionalFormatting sqref="L5">
    <cfRule type="cellIs" dxfId="35561" priority="20" stopIfTrue="1" operator="equal">
      <formula>5</formula>
    </cfRule>
    <cfRule type="cellIs" dxfId="35560" priority="21" stopIfTrue="1" operator="equal">
      <formula>4</formula>
    </cfRule>
    <cfRule type="cellIs" dxfId="35559" priority="22" stopIfTrue="1" operator="equal">
      <formula>3</formula>
    </cfRule>
  </conditionalFormatting>
  <conditionalFormatting sqref="L4">
    <cfRule type="expression" dxfId="35558" priority="18" stopIfTrue="1">
      <formula>$D$1&lt;L4</formula>
    </cfRule>
    <cfRule type="expression" dxfId="35557" priority="19" stopIfTrue="1">
      <formula>$D$1&gt;L4</formula>
    </cfRule>
  </conditionalFormatting>
  <conditionalFormatting sqref="L5">
    <cfRule type="cellIs" dxfId="35556" priority="15" stopIfTrue="1" operator="equal">
      <formula>5</formula>
    </cfRule>
    <cfRule type="cellIs" dxfId="35555" priority="16" stopIfTrue="1" operator="equal">
      <formula>4</formula>
    </cfRule>
    <cfRule type="cellIs" dxfId="35554" priority="17" stopIfTrue="1" operator="equal">
      <formula>3</formula>
    </cfRule>
  </conditionalFormatting>
  <conditionalFormatting sqref="L4">
    <cfRule type="expression" dxfId="35553" priority="13" stopIfTrue="1">
      <formula>$D$1&lt;L4</formula>
    </cfRule>
    <cfRule type="expression" dxfId="35552" priority="14" stopIfTrue="1">
      <formula>$D$1&gt;L4</formula>
    </cfRule>
  </conditionalFormatting>
  <conditionalFormatting sqref="L4">
    <cfRule type="expression" dxfId="35551" priority="11" stopIfTrue="1">
      <formula>$D$1&lt;L4</formula>
    </cfRule>
    <cfRule type="expression" dxfId="35550" priority="12" stopIfTrue="1">
      <formula>$D$1&gt;L4</formula>
    </cfRule>
  </conditionalFormatting>
  <conditionalFormatting sqref="L5">
    <cfRule type="cellIs" dxfId="35549" priority="8" stopIfTrue="1" operator="equal">
      <formula>5</formula>
    </cfRule>
    <cfRule type="cellIs" dxfId="35548" priority="9" stopIfTrue="1" operator="equal">
      <formula>4</formula>
    </cfRule>
    <cfRule type="cellIs" dxfId="35547" priority="10" stopIfTrue="1" operator="equal">
      <formula>3</formula>
    </cfRule>
  </conditionalFormatting>
  <conditionalFormatting sqref="L4">
    <cfRule type="expression" dxfId="35546" priority="6" stopIfTrue="1">
      <formula>$D$1&lt;L4</formula>
    </cfRule>
    <cfRule type="expression" dxfId="35545" priority="7" stopIfTrue="1">
      <formula>$D$1&gt;L4</formula>
    </cfRule>
  </conditionalFormatting>
  <conditionalFormatting sqref="L5">
    <cfRule type="cellIs" dxfId="35544" priority="3" stopIfTrue="1" operator="equal">
      <formula>5</formula>
    </cfRule>
    <cfRule type="cellIs" dxfId="35543" priority="4" stopIfTrue="1" operator="equal">
      <formula>4</formula>
    </cfRule>
    <cfRule type="cellIs" dxfId="35542" priority="5" stopIfTrue="1" operator="equal">
      <formula>3</formula>
    </cfRule>
  </conditionalFormatting>
  <conditionalFormatting sqref="L4">
    <cfRule type="expression" dxfId="35541" priority="1" stopIfTrue="1">
      <formula>$D$1&lt;L4</formula>
    </cfRule>
    <cfRule type="expression" dxfId="35540" priority="2" stopIfTrue="1">
      <formula>$D$1&gt;L4</formula>
    </cfRule>
  </conditionalFormatting>
  <pageMargins left="0.7" right="0.7" top="0.75" bottom="0.75" header="0.3" footer="0.3"/>
  <pageSetup paperSize="9" scale="77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="75" zoomScaleNormal="85" zoomScaleSheetLayoutView="75" workbookViewId="0">
      <selection activeCell="D12" sqref="D12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7109375" style="13" customWidth="1"/>
    <col min="4" max="4" width="41.7109375" style="13" bestFit="1" customWidth="1"/>
    <col min="5" max="5" width="6" style="13" hidden="1" customWidth="1"/>
    <col min="6" max="6" width="7.85546875" customWidth="1"/>
    <col min="7" max="7" width="6.85546875" customWidth="1"/>
    <col min="8" max="8" width="7" customWidth="1"/>
    <col min="9" max="10" width="6.42578125" customWidth="1"/>
    <col min="11" max="11" width="6.28515625" customWidth="1"/>
    <col min="12" max="12" width="7.28515625" customWidth="1"/>
    <col min="13" max="13" width="6.28515625" hidden="1" customWidth="1"/>
    <col min="14" max="14" width="6.42578125" hidden="1" customWidth="1"/>
    <col min="15" max="15" width="6.28515625" hidden="1" customWidth="1"/>
    <col min="16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2" width="3.42578125" style="30" hidden="1" customWidth="1"/>
    <col min="83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718" t="s">
        <v>46</v>
      </c>
      <c r="H2" s="719"/>
      <c r="I2" s="720"/>
      <c r="J2" s="718" t="s">
        <v>43</v>
      </c>
      <c r="K2" s="719"/>
      <c r="L2" s="720"/>
      <c r="M2" s="307"/>
      <c r="N2" s="307"/>
      <c r="O2" s="307"/>
      <c r="P2" s="307"/>
      <c r="Q2" s="305"/>
      <c r="R2" s="306"/>
      <c r="S2" s="306"/>
      <c r="T2" s="306"/>
      <c r="U2" s="304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2742</v>
      </c>
      <c r="B3" s="723"/>
      <c r="C3" s="723"/>
      <c r="D3" s="196" t="s">
        <v>0</v>
      </c>
      <c r="E3" s="197"/>
      <c r="F3" s="198">
        <v>43084</v>
      </c>
      <c r="G3" s="198">
        <v>43088</v>
      </c>
      <c r="H3" s="198" t="s">
        <v>1145</v>
      </c>
      <c r="I3" s="281">
        <v>43087</v>
      </c>
      <c r="J3" s="198">
        <v>42965</v>
      </c>
      <c r="K3" s="198">
        <v>43095</v>
      </c>
      <c r="L3" s="198">
        <v>43076</v>
      </c>
      <c r="M3" s="153"/>
      <c r="N3" s="198"/>
      <c r="O3" s="198"/>
      <c r="P3" s="198"/>
      <c r="Q3" s="198"/>
      <c r="R3" s="198"/>
      <c r="S3" s="198"/>
      <c r="T3" s="67"/>
      <c r="U3" s="198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723"/>
      <c r="B4" s="723"/>
      <c r="C4" s="723"/>
      <c r="D4" s="205" t="s">
        <v>1</v>
      </c>
      <c r="E4" s="197"/>
      <c r="F4" s="206" t="s">
        <v>450</v>
      </c>
      <c r="G4" s="206" t="s">
        <v>451</v>
      </c>
      <c r="H4" s="206" t="s">
        <v>454</v>
      </c>
      <c r="I4" s="206" t="s">
        <v>452</v>
      </c>
      <c r="J4" s="206"/>
      <c r="K4" s="206" t="s">
        <v>453</v>
      </c>
      <c r="L4" s="206" t="s">
        <v>452</v>
      </c>
      <c r="M4" s="156"/>
      <c r="N4" s="156"/>
      <c r="O4" s="156"/>
      <c r="P4" s="206"/>
      <c r="Q4" s="206"/>
      <c r="R4" s="156"/>
      <c r="S4" s="206"/>
      <c r="T4" s="156"/>
      <c r="U4" s="156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455</v>
      </c>
      <c r="G5" s="246" t="s">
        <v>456</v>
      </c>
      <c r="H5" s="246" t="s">
        <v>508</v>
      </c>
      <c r="I5" s="279" t="s">
        <v>457</v>
      </c>
      <c r="J5" s="247" t="s">
        <v>449</v>
      </c>
      <c r="K5" s="247" t="s">
        <v>458</v>
      </c>
      <c r="L5" s="279" t="s">
        <v>457</v>
      </c>
      <c r="M5" s="247"/>
      <c r="N5" s="295"/>
      <c r="O5" s="278"/>
      <c r="P5" s="279"/>
      <c r="Q5" s="247"/>
      <c r="R5" s="278"/>
      <c r="S5" s="246"/>
      <c r="T5" s="246"/>
      <c r="U5" s="246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">
      <c r="A6" s="267">
        <v>1</v>
      </c>
      <c r="B6" s="230" t="s">
        <v>28</v>
      </c>
      <c r="C6" s="379" t="s">
        <v>34</v>
      </c>
      <c r="D6" s="453" t="s">
        <v>661</v>
      </c>
      <c r="E6" s="223">
        <v>2742</v>
      </c>
      <c r="F6" s="91" t="s">
        <v>1141</v>
      </c>
      <c r="G6" s="91">
        <v>3</v>
      </c>
      <c r="H6" s="91">
        <v>3</v>
      </c>
      <c r="I6" s="91">
        <v>3</v>
      </c>
      <c r="J6" s="91">
        <v>3</v>
      </c>
      <c r="K6" s="91">
        <v>3</v>
      </c>
      <c r="L6" s="91" t="s">
        <v>1141</v>
      </c>
      <c r="M6" s="91"/>
      <c r="N6" s="91"/>
      <c r="O6" s="91"/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5</v>
      </c>
      <c r="AA6" s="248">
        <f t="shared" ref="AA6:AA34" si="5">COUNTIF(AG6:AV6,AA$5)</f>
        <v>0</v>
      </c>
      <c r="AB6" s="248">
        <f t="shared" ref="AB6:AB34" si="6">COUNTIF(AG6:AV6,AB$5)</f>
        <v>0</v>
      </c>
      <c r="AC6" s="248">
        <f t="shared" ref="AC6:AC38" si="7">SUM(X6:AB6)</f>
        <v>5</v>
      </c>
      <c r="AD6" s="249">
        <f>IF(ISERROR(((X6+Y6)*2+Z6*3+AA6*4+AB6*5)/SUM(X6,Y6:AB6)),"",((X6+Y6)*2+Z6*3+AA6*4+AB6*5)/SUM(X6,Y6:AB6))</f>
        <v>3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3</v>
      </c>
      <c r="AI6" s="252">
        <f t="shared" si="9"/>
        <v>3</v>
      </c>
      <c r="AJ6" s="252">
        <f t="shared" si="9"/>
        <v>3</v>
      </c>
      <c r="AK6" s="252">
        <f t="shared" si="9"/>
        <v>3</v>
      </c>
      <c r="AL6" s="252">
        <f t="shared" si="9"/>
        <v>3</v>
      </c>
      <c r="AM6" s="252" t="str">
        <f t="shared" si="9"/>
        <v>з</v>
      </c>
      <c r="AN6" s="252" t="str">
        <f t="shared" si="9"/>
        <v/>
      </c>
      <c r="AO6" s="252" t="str">
        <f t="shared" si="9"/>
        <v/>
      </c>
      <c r="AP6" s="252" t="str">
        <f t="shared" si="9"/>
        <v/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2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">
      <c r="A7" s="267">
        <v>2</v>
      </c>
      <c r="B7" s="230" t="s">
        <v>28</v>
      </c>
      <c r="C7" s="379" t="s">
        <v>34</v>
      </c>
      <c r="D7" s="453" t="s">
        <v>662</v>
      </c>
      <c r="E7" s="223">
        <v>2742</v>
      </c>
      <c r="F7" s="91" t="s">
        <v>1141</v>
      </c>
      <c r="G7" s="91">
        <v>3</v>
      </c>
      <c r="H7" s="91">
        <v>3</v>
      </c>
      <c r="I7" s="91" t="s">
        <v>1323</v>
      </c>
      <c r="J7" s="91">
        <v>3</v>
      </c>
      <c r="K7" s="91">
        <v>4</v>
      </c>
      <c r="L7" s="91" t="s">
        <v>1141</v>
      </c>
      <c r="M7" s="91"/>
      <c r="N7" s="91"/>
      <c r="O7" s="91"/>
      <c r="P7" s="91"/>
      <c r="Q7" s="91"/>
      <c r="R7" s="91"/>
      <c r="S7" s="91"/>
      <c r="T7" s="91"/>
      <c r="U7" s="23"/>
      <c r="V7" s="35">
        <f t="shared" si="0"/>
        <v>2</v>
      </c>
      <c r="W7" s="248">
        <f t="shared" si="1"/>
        <v>0</v>
      </c>
      <c r="X7" s="248">
        <f t="shared" si="2"/>
        <v>0</v>
      </c>
      <c r="Y7" s="248">
        <f t="shared" si="3"/>
        <v>1</v>
      </c>
      <c r="Z7" s="248">
        <f t="shared" si="4"/>
        <v>3</v>
      </c>
      <c r="AA7" s="248">
        <f t="shared" si="5"/>
        <v>1</v>
      </c>
      <c r="AB7" s="248">
        <f t="shared" si="6"/>
        <v>0</v>
      </c>
      <c r="AC7" s="248">
        <f t="shared" si="7"/>
        <v>5</v>
      </c>
      <c r="AD7" s="249">
        <f t="shared" ref="AD7:AD37" si="11">IF(ISERROR(((X7+Y7)*2+Z7*3+AA7*4+AB7*5)/SUM(X7,Y7:AB7)),"",((X7+Y7)*2+Z7*3+AA7*4+AB7*5)/SUM(X7,Y7:AB7))</f>
        <v>3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3</v>
      </c>
      <c r="AI7" s="252">
        <f t="shared" si="9"/>
        <v>3</v>
      </c>
      <c r="AJ7" s="252">
        <f t="shared" si="9"/>
        <v>2</v>
      </c>
      <c r="AK7" s="252">
        <f t="shared" si="9"/>
        <v>3</v>
      </c>
      <c r="AL7" s="252">
        <f t="shared" si="9"/>
        <v>4</v>
      </c>
      <c r="AM7" s="252" t="str">
        <f t="shared" si="9"/>
        <v>з</v>
      </c>
      <c r="AN7" s="252" t="str">
        <f t="shared" si="9"/>
        <v/>
      </c>
      <c r="AO7" s="252" t="str">
        <f t="shared" si="9"/>
        <v/>
      </c>
      <c r="AP7" s="252" t="str">
        <f t="shared" si="9"/>
        <v/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2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">
      <c r="A8" s="267">
        <v>3</v>
      </c>
      <c r="B8" s="230" t="s">
        <v>28</v>
      </c>
      <c r="C8" s="379" t="s">
        <v>47</v>
      </c>
      <c r="D8" s="453" t="s">
        <v>663</v>
      </c>
      <c r="E8" s="223">
        <v>2742</v>
      </c>
      <c r="F8" s="91" t="s">
        <v>1141</v>
      </c>
      <c r="G8" s="91">
        <v>3</v>
      </c>
      <c r="H8" s="91">
        <v>4</v>
      </c>
      <c r="I8" s="91">
        <v>5</v>
      </c>
      <c r="J8" s="91">
        <v>3</v>
      </c>
      <c r="K8" s="91">
        <v>5</v>
      </c>
      <c r="L8" s="91" t="s">
        <v>1141</v>
      </c>
      <c r="M8" s="91"/>
      <c r="N8" s="91"/>
      <c r="O8" s="91"/>
      <c r="P8" s="91"/>
      <c r="Q8" s="91"/>
      <c r="R8" s="91"/>
      <c r="S8" s="91"/>
      <c r="T8" s="91"/>
      <c r="U8" s="23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2</v>
      </c>
      <c r="AA8" s="248">
        <f t="shared" si="5"/>
        <v>1</v>
      </c>
      <c r="AB8" s="248">
        <f t="shared" si="6"/>
        <v>2</v>
      </c>
      <c r="AC8" s="248">
        <f t="shared" si="7"/>
        <v>5</v>
      </c>
      <c r="AD8" s="249">
        <f t="shared" si="11"/>
        <v>4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3</v>
      </c>
      <c r="AI8" s="252">
        <f t="shared" si="9"/>
        <v>4</v>
      </c>
      <c r="AJ8" s="252">
        <f t="shared" si="9"/>
        <v>5</v>
      </c>
      <c r="AK8" s="252">
        <f t="shared" si="9"/>
        <v>3</v>
      </c>
      <c r="AL8" s="252">
        <f t="shared" si="9"/>
        <v>5</v>
      </c>
      <c r="AM8" s="252" t="str">
        <f t="shared" si="9"/>
        <v>з</v>
      </c>
      <c r="AN8" s="252" t="str">
        <f t="shared" si="9"/>
        <v/>
      </c>
      <c r="AO8" s="252" t="str">
        <f t="shared" si="9"/>
        <v/>
      </c>
      <c r="AP8" s="252" t="str">
        <f t="shared" si="9"/>
        <v/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2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">
      <c r="A9" s="267">
        <v>4</v>
      </c>
      <c r="B9" s="230" t="s">
        <v>28</v>
      </c>
      <c r="C9" s="379" t="s">
        <v>34</v>
      </c>
      <c r="D9" s="453" t="s">
        <v>664</v>
      </c>
      <c r="E9" s="223">
        <v>2742</v>
      </c>
      <c r="F9" s="91" t="s">
        <v>1141</v>
      </c>
      <c r="G9" s="91">
        <v>5</v>
      </c>
      <c r="H9" s="91">
        <v>3</v>
      </c>
      <c r="I9" s="91">
        <v>3</v>
      </c>
      <c r="J9" s="91">
        <v>3</v>
      </c>
      <c r="K9" s="91">
        <v>4</v>
      </c>
      <c r="L9" s="91" t="s">
        <v>1141</v>
      </c>
      <c r="M9" s="91"/>
      <c r="N9" s="91"/>
      <c r="O9" s="91"/>
      <c r="P9" s="91"/>
      <c r="Q9" s="91"/>
      <c r="R9" s="91"/>
      <c r="S9" s="91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3</v>
      </c>
      <c r="AA9" s="248">
        <f t="shared" si="5"/>
        <v>1</v>
      </c>
      <c r="AB9" s="248">
        <f t="shared" si="6"/>
        <v>1</v>
      </c>
      <c r="AC9" s="248">
        <f t="shared" si="7"/>
        <v>5</v>
      </c>
      <c r="AD9" s="249">
        <f t="shared" si="11"/>
        <v>3.6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5</v>
      </c>
      <c r="AI9" s="252">
        <f t="shared" si="9"/>
        <v>3</v>
      </c>
      <c r="AJ9" s="252">
        <f t="shared" si="9"/>
        <v>3</v>
      </c>
      <c r="AK9" s="252">
        <f t="shared" si="9"/>
        <v>3</v>
      </c>
      <c r="AL9" s="252">
        <f t="shared" si="9"/>
        <v>4</v>
      </c>
      <c r="AM9" s="252" t="str">
        <f t="shared" si="9"/>
        <v>з</v>
      </c>
      <c r="AN9" s="252" t="str">
        <f t="shared" si="9"/>
        <v/>
      </c>
      <c r="AO9" s="252" t="str">
        <f t="shared" si="9"/>
        <v/>
      </c>
      <c r="AP9" s="252" t="str">
        <f t="shared" si="9"/>
        <v/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2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">
      <c r="A10" s="267">
        <v>5</v>
      </c>
      <c r="B10" s="230" t="s">
        <v>28</v>
      </c>
      <c r="C10" s="379" t="s">
        <v>34</v>
      </c>
      <c r="D10" s="453" t="s">
        <v>665</v>
      </c>
      <c r="E10" s="223">
        <v>2742</v>
      </c>
      <c r="F10" s="91" t="s">
        <v>1141</v>
      </c>
      <c r="G10" s="91">
        <v>5</v>
      </c>
      <c r="H10" s="91">
        <v>3</v>
      </c>
      <c r="I10" s="91">
        <v>5</v>
      </c>
      <c r="J10" s="91">
        <v>4</v>
      </c>
      <c r="K10" s="91">
        <v>4</v>
      </c>
      <c r="L10" s="91" t="s">
        <v>1141</v>
      </c>
      <c r="M10" s="91"/>
      <c r="N10" s="91"/>
      <c r="O10" s="91"/>
      <c r="P10" s="91"/>
      <c r="Q10" s="91"/>
      <c r="R10" s="91"/>
      <c r="S10" s="91"/>
      <c r="T10" s="91"/>
      <c r="U10" s="23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1</v>
      </c>
      <c r="AA10" s="248">
        <f t="shared" si="5"/>
        <v>2</v>
      </c>
      <c r="AB10" s="248">
        <f t="shared" si="6"/>
        <v>2</v>
      </c>
      <c r="AC10" s="248">
        <f t="shared" si="7"/>
        <v>5</v>
      </c>
      <c r="AD10" s="249">
        <f t="shared" si="11"/>
        <v>4.2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5</v>
      </c>
      <c r="AI10" s="252">
        <f t="shared" si="9"/>
        <v>3</v>
      </c>
      <c r="AJ10" s="252">
        <f t="shared" si="9"/>
        <v>5</v>
      </c>
      <c r="AK10" s="252">
        <f t="shared" si="9"/>
        <v>4</v>
      </c>
      <c r="AL10" s="252">
        <f t="shared" si="9"/>
        <v>4</v>
      </c>
      <c r="AM10" s="252" t="str">
        <f t="shared" si="9"/>
        <v>з</v>
      </c>
      <c r="AN10" s="252" t="str">
        <f t="shared" si="9"/>
        <v/>
      </c>
      <c r="AO10" s="252" t="str">
        <f t="shared" si="9"/>
        <v/>
      </c>
      <c r="AP10" s="252" t="str">
        <f t="shared" si="9"/>
        <v/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2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">
      <c r="A11" s="267">
        <v>6</v>
      </c>
      <c r="B11" s="230" t="s">
        <v>28</v>
      </c>
      <c r="C11" s="379" t="s">
        <v>34</v>
      </c>
      <c r="D11" s="453" t="s">
        <v>666</v>
      </c>
      <c r="E11" s="223">
        <v>2742</v>
      </c>
      <c r="F11" s="91" t="s">
        <v>1141</v>
      </c>
      <c r="G11" s="91" t="s">
        <v>1321</v>
      </c>
      <c r="H11" s="91">
        <v>3</v>
      </c>
      <c r="I11" s="91" t="s">
        <v>1321</v>
      </c>
      <c r="J11" s="91">
        <v>3</v>
      </c>
      <c r="K11" s="91">
        <v>3</v>
      </c>
      <c r="L11" s="91" t="s">
        <v>1141</v>
      </c>
      <c r="M11" s="91"/>
      <c r="N11" s="91"/>
      <c r="O11" s="91"/>
      <c r="P11" s="91"/>
      <c r="Q11" s="91"/>
      <c r="R11" s="91"/>
      <c r="S11" s="91"/>
      <c r="T11" s="91"/>
      <c r="U11" s="91"/>
      <c r="V11" s="35">
        <f t="shared" si="0"/>
        <v>2</v>
      </c>
      <c r="W11" s="258">
        <f t="shared" si="1"/>
        <v>0</v>
      </c>
      <c r="X11" s="258">
        <f t="shared" si="2"/>
        <v>0</v>
      </c>
      <c r="Y11" s="258">
        <f t="shared" si="3"/>
        <v>2</v>
      </c>
      <c r="Z11" s="258">
        <f t="shared" si="4"/>
        <v>3</v>
      </c>
      <c r="AA11" s="258">
        <f t="shared" si="5"/>
        <v>0</v>
      </c>
      <c r="AB11" s="258">
        <f t="shared" si="6"/>
        <v>0</v>
      </c>
      <c r="AC11" s="248">
        <f t="shared" si="7"/>
        <v>5</v>
      </c>
      <c r="AD11" s="249">
        <f t="shared" si="11"/>
        <v>2.6</v>
      </c>
      <c r="AE11" s="259">
        <f t="shared" si="8"/>
        <v>0</v>
      </c>
      <c r="AG11" s="252" t="str">
        <f t="shared" si="9"/>
        <v>з</v>
      </c>
      <c r="AH11" s="252">
        <f t="shared" si="9"/>
        <v>2</v>
      </c>
      <c r="AI11" s="252">
        <f t="shared" si="9"/>
        <v>3</v>
      </c>
      <c r="AJ11" s="252">
        <f t="shared" si="9"/>
        <v>2</v>
      </c>
      <c r="AK11" s="252">
        <f t="shared" si="9"/>
        <v>3</v>
      </c>
      <c r="AL11" s="252">
        <f t="shared" si="9"/>
        <v>3</v>
      </c>
      <c r="AM11" s="252" t="str">
        <f t="shared" si="9"/>
        <v>з</v>
      </c>
      <c r="AN11" s="252" t="str">
        <f t="shared" si="9"/>
        <v/>
      </c>
      <c r="AO11" s="252" t="str">
        <f t="shared" si="9"/>
        <v/>
      </c>
      <c r="AP11" s="252" t="str">
        <f t="shared" si="9"/>
        <v/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">
      <c r="A12" s="267">
        <v>7</v>
      </c>
      <c r="B12" s="230" t="s">
        <v>28</v>
      </c>
      <c r="C12" s="379" t="s">
        <v>34</v>
      </c>
      <c r="D12" s="453" t="s">
        <v>667</v>
      </c>
      <c r="E12" s="223">
        <v>2742</v>
      </c>
      <c r="F12" s="91" t="s">
        <v>1141</v>
      </c>
      <c r="G12" s="91">
        <v>5</v>
      </c>
      <c r="H12" s="91">
        <v>4</v>
      </c>
      <c r="I12" s="91">
        <v>5</v>
      </c>
      <c r="J12" s="91">
        <v>3</v>
      </c>
      <c r="K12" s="91">
        <v>5</v>
      </c>
      <c r="L12" s="91" t="s">
        <v>1141</v>
      </c>
      <c r="M12" s="91"/>
      <c r="N12" s="91"/>
      <c r="O12" s="91"/>
      <c r="P12" s="91"/>
      <c r="Q12" s="91"/>
      <c r="R12" s="91"/>
      <c r="S12" s="91"/>
      <c r="T12" s="91"/>
      <c r="U12" s="23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1</v>
      </c>
      <c r="AA12" s="248">
        <f t="shared" si="5"/>
        <v>1</v>
      </c>
      <c r="AB12" s="248">
        <f t="shared" si="6"/>
        <v>3</v>
      </c>
      <c r="AC12" s="248">
        <f t="shared" si="7"/>
        <v>5</v>
      </c>
      <c r="AD12" s="249">
        <f t="shared" si="11"/>
        <v>4.4000000000000004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5</v>
      </c>
      <c r="AI12" s="252">
        <f t="shared" si="9"/>
        <v>4</v>
      </c>
      <c r="AJ12" s="252">
        <f t="shared" si="9"/>
        <v>5</v>
      </c>
      <c r="AK12" s="252">
        <f t="shared" si="9"/>
        <v>3</v>
      </c>
      <c r="AL12" s="252">
        <f t="shared" si="9"/>
        <v>5</v>
      </c>
      <c r="AM12" s="252" t="str">
        <f t="shared" si="9"/>
        <v>з</v>
      </c>
      <c r="AN12" s="252" t="str">
        <f t="shared" si="9"/>
        <v/>
      </c>
      <c r="AO12" s="252" t="str">
        <f t="shared" si="9"/>
        <v/>
      </c>
      <c r="AP12" s="252" t="str">
        <f t="shared" si="9"/>
        <v/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2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">
      <c r="A13" s="267">
        <v>8</v>
      </c>
      <c r="B13" s="230" t="s">
        <v>28</v>
      </c>
      <c r="C13" s="379" t="s">
        <v>34</v>
      </c>
      <c r="D13" s="453" t="s">
        <v>668</v>
      </c>
      <c r="E13" s="223">
        <v>2742</v>
      </c>
      <c r="F13" s="91" t="s">
        <v>1141</v>
      </c>
      <c r="G13" s="91">
        <v>5</v>
      </c>
      <c r="H13" s="91">
        <v>3</v>
      </c>
      <c r="I13" s="91">
        <v>4</v>
      </c>
      <c r="J13" s="91">
        <v>4</v>
      </c>
      <c r="K13" s="91">
        <v>5</v>
      </c>
      <c r="L13" s="91" t="s">
        <v>1141</v>
      </c>
      <c r="M13" s="91"/>
      <c r="N13" s="91"/>
      <c r="O13" s="91"/>
      <c r="P13" s="91"/>
      <c r="Q13" s="91"/>
      <c r="R13" s="91"/>
      <c r="S13" s="91"/>
      <c r="T13" s="91"/>
      <c r="U13" s="23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1</v>
      </c>
      <c r="AA13" s="248">
        <f t="shared" si="5"/>
        <v>2</v>
      </c>
      <c r="AB13" s="248">
        <f t="shared" si="6"/>
        <v>2</v>
      </c>
      <c r="AC13" s="248">
        <f t="shared" si="7"/>
        <v>5</v>
      </c>
      <c r="AD13" s="249">
        <f t="shared" si="11"/>
        <v>4.2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5</v>
      </c>
      <c r="AI13" s="252">
        <f t="shared" si="9"/>
        <v>3</v>
      </c>
      <c r="AJ13" s="252">
        <f t="shared" si="9"/>
        <v>4</v>
      </c>
      <c r="AK13" s="252">
        <f t="shared" si="9"/>
        <v>4</v>
      </c>
      <c r="AL13" s="252">
        <f t="shared" si="9"/>
        <v>5</v>
      </c>
      <c r="AM13" s="252" t="str">
        <f t="shared" si="9"/>
        <v>з</v>
      </c>
      <c r="AN13" s="252" t="str">
        <f t="shared" si="9"/>
        <v/>
      </c>
      <c r="AO13" s="252" t="str">
        <f t="shared" si="9"/>
        <v/>
      </c>
      <c r="AP13" s="252" t="str">
        <f t="shared" si="9"/>
        <v/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2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">
      <c r="A14" s="267">
        <v>9</v>
      </c>
      <c r="B14" s="230"/>
      <c r="C14" s="379" t="s">
        <v>34</v>
      </c>
      <c r="D14" s="453" t="s">
        <v>669</v>
      </c>
      <c r="E14" s="223">
        <v>2742</v>
      </c>
      <c r="F14" s="91" t="s">
        <v>1141</v>
      </c>
      <c r="G14" s="91">
        <v>5</v>
      </c>
      <c r="H14" s="91">
        <v>3</v>
      </c>
      <c r="I14" s="91">
        <v>4</v>
      </c>
      <c r="J14" s="91">
        <v>4</v>
      </c>
      <c r="K14" s="91">
        <v>5</v>
      </c>
      <c r="L14" s="91" t="s">
        <v>1141</v>
      </c>
      <c r="M14" s="91"/>
      <c r="N14" s="91"/>
      <c r="O14" s="91"/>
      <c r="P14" s="91"/>
      <c r="Q14" s="91"/>
      <c r="R14" s="94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1</v>
      </c>
      <c r="AA14" s="92">
        <f t="shared" si="5"/>
        <v>2</v>
      </c>
      <c r="AB14" s="92">
        <f t="shared" si="6"/>
        <v>2</v>
      </c>
      <c r="AC14" s="92">
        <f t="shared" si="7"/>
        <v>5</v>
      </c>
      <c r="AD14" s="210">
        <f t="shared" si="11"/>
        <v>4.2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5</v>
      </c>
      <c r="AI14" s="252">
        <f t="shared" si="9"/>
        <v>3</v>
      </c>
      <c r="AJ14" s="252">
        <f t="shared" si="9"/>
        <v>4</v>
      </c>
      <c r="AK14" s="252">
        <f t="shared" si="9"/>
        <v>4</v>
      </c>
      <c r="AL14" s="252">
        <f t="shared" si="9"/>
        <v>5</v>
      </c>
      <c r="AM14" s="252" t="str">
        <f t="shared" si="9"/>
        <v>з</v>
      </c>
      <c r="AN14" s="252" t="str">
        <f t="shared" si="9"/>
        <v/>
      </c>
      <c r="AO14" s="252" t="str">
        <f t="shared" si="9"/>
        <v/>
      </c>
      <c r="AP14" s="252" t="str">
        <f t="shared" si="9"/>
        <v/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67">
        <v>10</v>
      </c>
      <c r="B15" s="230"/>
      <c r="C15" s="379" t="s">
        <v>34</v>
      </c>
      <c r="D15" s="453" t="s">
        <v>670</v>
      </c>
      <c r="E15" s="223">
        <v>2742</v>
      </c>
      <c r="F15" s="91" t="s">
        <v>1141</v>
      </c>
      <c r="G15" s="91">
        <v>5</v>
      </c>
      <c r="H15" s="91">
        <v>4</v>
      </c>
      <c r="I15" s="91">
        <v>4</v>
      </c>
      <c r="J15" s="91">
        <v>4</v>
      </c>
      <c r="K15" s="91">
        <v>4</v>
      </c>
      <c r="L15" s="91" t="s">
        <v>1141</v>
      </c>
      <c r="M15" s="91"/>
      <c r="N15" s="91"/>
      <c r="O15" s="91"/>
      <c r="P15" s="91"/>
      <c r="Q15" s="91"/>
      <c r="R15" s="94"/>
      <c r="S15" s="91"/>
      <c r="T15" s="91"/>
      <c r="U15" s="23"/>
      <c r="V15" s="18">
        <f t="shared" si="0"/>
        <v>4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4</v>
      </c>
      <c r="AB15" s="92">
        <f t="shared" si="6"/>
        <v>1</v>
      </c>
      <c r="AC15" s="92">
        <f t="shared" si="7"/>
        <v>5</v>
      </c>
      <c r="AD15" s="210">
        <f t="shared" si="11"/>
        <v>4.2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5</v>
      </c>
      <c r="AI15" s="252">
        <f t="shared" si="9"/>
        <v>4</v>
      </c>
      <c r="AJ15" s="252">
        <f t="shared" si="9"/>
        <v>4</v>
      </c>
      <c r="AK15" s="252">
        <f t="shared" si="9"/>
        <v>4</v>
      </c>
      <c r="AL15" s="252">
        <f t="shared" si="9"/>
        <v>4</v>
      </c>
      <c r="AM15" s="252" t="str">
        <f t="shared" si="9"/>
        <v>з</v>
      </c>
      <c r="AN15" s="252" t="str">
        <f t="shared" si="9"/>
        <v/>
      </c>
      <c r="AO15" s="252" t="str">
        <f t="shared" si="9"/>
        <v/>
      </c>
      <c r="AP15" s="252" t="str">
        <f t="shared" si="9"/>
        <v/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7">
        <v>11</v>
      </c>
      <c r="B16" s="230"/>
      <c r="C16" s="379" t="s">
        <v>34</v>
      </c>
      <c r="D16" s="453" t="s">
        <v>671</v>
      </c>
      <c r="E16" s="223">
        <v>2742</v>
      </c>
      <c r="F16" s="91" t="s">
        <v>1141</v>
      </c>
      <c r="G16" s="91">
        <v>4</v>
      </c>
      <c r="H16" s="91">
        <v>3</v>
      </c>
      <c r="I16" s="91">
        <v>3</v>
      </c>
      <c r="J16" s="91">
        <v>3</v>
      </c>
      <c r="K16" s="91">
        <v>4</v>
      </c>
      <c r="L16" s="91" t="s">
        <v>1141</v>
      </c>
      <c r="M16" s="91"/>
      <c r="N16" s="91"/>
      <c r="O16" s="91"/>
      <c r="P16" s="91"/>
      <c r="Q16" s="91"/>
      <c r="R16" s="94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3</v>
      </c>
      <c r="AA16" s="92">
        <f t="shared" si="5"/>
        <v>2</v>
      </c>
      <c r="AB16" s="92">
        <f t="shared" si="6"/>
        <v>0</v>
      </c>
      <c r="AC16" s="92">
        <f t="shared" si="7"/>
        <v>5</v>
      </c>
      <c r="AD16" s="210">
        <f t="shared" si="11"/>
        <v>3.4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4</v>
      </c>
      <c r="AI16" s="252">
        <f t="shared" si="9"/>
        <v>3</v>
      </c>
      <c r="AJ16" s="252">
        <f t="shared" si="9"/>
        <v>3</v>
      </c>
      <c r="AK16" s="252">
        <f t="shared" si="9"/>
        <v>3</v>
      </c>
      <c r="AL16" s="252">
        <f t="shared" si="9"/>
        <v>4</v>
      </c>
      <c r="AM16" s="252" t="str">
        <f t="shared" si="9"/>
        <v>з</v>
      </c>
      <c r="AN16" s="252" t="str">
        <f t="shared" si="9"/>
        <v/>
      </c>
      <c r="AO16" s="252" t="str">
        <f t="shared" si="9"/>
        <v/>
      </c>
      <c r="AP16" s="252" t="str">
        <f t="shared" si="9"/>
        <v/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7">
        <v>12</v>
      </c>
      <c r="B17" s="374"/>
      <c r="C17" s="379" t="s">
        <v>34</v>
      </c>
      <c r="D17" s="453" t="s">
        <v>672</v>
      </c>
      <c r="E17" s="223">
        <v>2742</v>
      </c>
      <c r="F17" s="91" t="s">
        <v>1141</v>
      </c>
      <c r="G17" s="91">
        <v>4</v>
      </c>
      <c r="H17" s="91">
        <v>3</v>
      </c>
      <c r="I17" s="91">
        <v>4</v>
      </c>
      <c r="J17" s="91">
        <v>3</v>
      </c>
      <c r="K17" s="91">
        <v>4</v>
      </c>
      <c r="L17" s="91" t="s">
        <v>1141</v>
      </c>
      <c r="M17" s="91"/>
      <c r="N17" s="91"/>
      <c r="O17" s="91"/>
      <c r="P17" s="91"/>
      <c r="Q17" s="91"/>
      <c r="R17" s="94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2</v>
      </c>
      <c r="AA17" s="92">
        <f t="shared" si="5"/>
        <v>3</v>
      </c>
      <c r="AB17" s="92">
        <f t="shared" si="6"/>
        <v>0</v>
      </c>
      <c r="AC17" s="92">
        <f t="shared" si="7"/>
        <v>5</v>
      </c>
      <c r="AD17" s="210">
        <f t="shared" si="11"/>
        <v>3.6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4</v>
      </c>
      <c r="AI17" s="252">
        <f t="shared" si="9"/>
        <v>3</v>
      </c>
      <c r="AJ17" s="252">
        <f t="shared" si="9"/>
        <v>4</v>
      </c>
      <c r="AK17" s="252">
        <f t="shared" si="9"/>
        <v>3</v>
      </c>
      <c r="AL17" s="252">
        <f t="shared" si="9"/>
        <v>4</v>
      </c>
      <c r="AM17" s="252" t="str">
        <f t="shared" si="9"/>
        <v>з</v>
      </c>
      <c r="AN17" s="252" t="str">
        <f t="shared" si="9"/>
        <v/>
      </c>
      <c r="AO17" s="252" t="str">
        <f t="shared" si="9"/>
        <v/>
      </c>
      <c r="AP17" s="252" t="str">
        <f t="shared" si="9"/>
        <v/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7">
        <v>13</v>
      </c>
      <c r="B18" s="375"/>
      <c r="C18" s="379" t="s">
        <v>34</v>
      </c>
      <c r="D18" s="453" t="s">
        <v>673</v>
      </c>
      <c r="E18" s="223">
        <v>2742</v>
      </c>
      <c r="F18" s="91" t="s">
        <v>1141</v>
      </c>
      <c r="G18" s="91">
        <v>5</v>
      </c>
      <c r="H18" s="91">
        <v>3</v>
      </c>
      <c r="I18" s="91">
        <v>3</v>
      </c>
      <c r="J18" s="91">
        <v>5</v>
      </c>
      <c r="K18" s="91">
        <v>4</v>
      </c>
      <c r="L18" s="91" t="s">
        <v>1141</v>
      </c>
      <c r="M18" s="91"/>
      <c r="N18" s="91"/>
      <c r="O18" s="91"/>
      <c r="P18" s="91"/>
      <c r="Q18" s="91"/>
      <c r="R18" s="94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2</v>
      </c>
      <c r="AA18" s="92">
        <f t="shared" si="5"/>
        <v>1</v>
      </c>
      <c r="AB18" s="92">
        <f t="shared" si="6"/>
        <v>2</v>
      </c>
      <c r="AC18" s="92">
        <f t="shared" si="7"/>
        <v>5</v>
      </c>
      <c r="AD18" s="210">
        <f t="shared" si="11"/>
        <v>4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5</v>
      </c>
      <c r="AI18" s="252">
        <f t="shared" si="9"/>
        <v>3</v>
      </c>
      <c r="AJ18" s="252">
        <f t="shared" si="9"/>
        <v>3</v>
      </c>
      <c r="AK18" s="252">
        <f t="shared" si="9"/>
        <v>5</v>
      </c>
      <c r="AL18" s="252">
        <f t="shared" si="9"/>
        <v>4</v>
      </c>
      <c r="AM18" s="252" t="str">
        <f t="shared" si="9"/>
        <v>з</v>
      </c>
      <c r="AN18" s="252" t="str">
        <f t="shared" si="9"/>
        <v/>
      </c>
      <c r="AO18" s="252" t="str">
        <f t="shared" si="9"/>
        <v/>
      </c>
      <c r="AP18" s="252" t="str">
        <f t="shared" si="9"/>
        <v/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7">
        <v>14</v>
      </c>
      <c r="B19" s="375"/>
      <c r="C19" s="379" t="s">
        <v>34</v>
      </c>
      <c r="D19" s="453" t="s">
        <v>674</v>
      </c>
      <c r="E19" s="223">
        <v>2742</v>
      </c>
      <c r="F19" s="91" t="s">
        <v>1141</v>
      </c>
      <c r="G19" s="91">
        <v>4</v>
      </c>
      <c r="H19" s="91">
        <v>4</v>
      </c>
      <c r="I19" s="91">
        <v>4</v>
      </c>
      <c r="J19" s="91">
        <v>3</v>
      </c>
      <c r="K19" s="91">
        <v>5</v>
      </c>
      <c r="L19" s="91" t="s">
        <v>1141</v>
      </c>
      <c r="M19" s="91"/>
      <c r="N19" s="91"/>
      <c r="O19" s="91"/>
      <c r="P19" s="91"/>
      <c r="Q19" s="91"/>
      <c r="R19" s="91"/>
      <c r="S19" s="91"/>
      <c r="T19" s="91"/>
      <c r="U19" s="23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1</v>
      </c>
      <c r="AA19" s="92">
        <f t="shared" si="5"/>
        <v>3</v>
      </c>
      <c r="AB19" s="92">
        <f t="shared" si="6"/>
        <v>1</v>
      </c>
      <c r="AC19" s="92">
        <f t="shared" si="7"/>
        <v>5</v>
      </c>
      <c r="AD19" s="210">
        <f t="shared" si="11"/>
        <v>4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4</v>
      </c>
      <c r="AI19" s="252">
        <f t="shared" si="9"/>
        <v>4</v>
      </c>
      <c r="AJ19" s="252">
        <f t="shared" si="9"/>
        <v>4</v>
      </c>
      <c r="AK19" s="252">
        <f t="shared" si="9"/>
        <v>3</v>
      </c>
      <c r="AL19" s="252">
        <f t="shared" si="9"/>
        <v>5</v>
      </c>
      <c r="AM19" s="252" t="str">
        <f t="shared" si="9"/>
        <v>з</v>
      </c>
      <c r="AN19" s="252" t="str">
        <f t="shared" si="9"/>
        <v/>
      </c>
      <c r="AO19" s="252" t="str">
        <f t="shared" si="9"/>
        <v/>
      </c>
      <c r="AP19" s="252" t="str">
        <f t="shared" si="9"/>
        <v/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7">
        <v>15</v>
      </c>
      <c r="B20" s="375"/>
      <c r="C20" s="379" t="s">
        <v>34</v>
      </c>
      <c r="D20" s="453" t="s">
        <v>675</v>
      </c>
      <c r="E20" s="223">
        <v>2742</v>
      </c>
      <c r="F20" s="91" t="s">
        <v>1141</v>
      </c>
      <c r="G20" s="91">
        <v>5</v>
      </c>
      <c r="H20" s="91">
        <v>3</v>
      </c>
      <c r="I20" s="91">
        <v>3</v>
      </c>
      <c r="J20" s="91">
        <v>4</v>
      </c>
      <c r="K20" s="91">
        <v>4</v>
      </c>
      <c r="L20" s="91" t="s">
        <v>1141</v>
      </c>
      <c r="M20" s="91"/>
      <c r="N20" s="91"/>
      <c r="O20" s="91"/>
      <c r="P20" s="91"/>
      <c r="Q20" s="91"/>
      <c r="R20" s="94"/>
      <c r="S20" s="91"/>
      <c r="T20" s="91"/>
      <c r="U20" s="23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2</v>
      </c>
      <c r="AA20" s="92">
        <f t="shared" si="5"/>
        <v>2</v>
      </c>
      <c r="AB20" s="92">
        <f t="shared" si="6"/>
        <v>1</v>
      </c>
      <c r="AC20" s="92">
        <f t="shared" si="7"/>
        <v>5</v>
      </c>
      <c r="AD20" s="210">
        <f t="shared" si="11"/>
        <v>3.8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5</v>
      </c>
      <c r="AI20" s="252">
        <f t="shared" si="9"/>
        <v>3</v>
      </c>
      <c r="AJ20" s="252">
        <f t="shared" si="9"/>
        <v>3</v>
      </c>
      <c r="AK20" s="252">
        <f t="shared" si="9"/>
        <v>4</v>
      </c>
      <c r="AL20" s="252">
        <f t="shared" si="9"/>
        <v>4</v>
      </c>
      <c r="AM20" s="252" t="str">
        <f t="shared" si="9"/>
        <v>з</v>
      </c>
      <c r="AN20" s="252" t="str">
        <f t="shared" si="9"/>
        <v/>
      </c>
      <c r="AO20" s="252" t="str">
        <f t="shared" si="9"/>
        <v/>
      </c>
      <c r="AP20" s="252" t="str">
        <f t="shared" si="9"/>
        <v/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7">
        <v>16</v>
      </c>
      <c r="B21" s="375"/>
      <c r="C21" s="379" t="s">
        <v>34</v>
      </c>
      <c r="D21" s="453" t="s">
        <v>676</v>
      </c>
      <c r="E21" s="223">
        <v>2742</v>
      </c>
      <c r="F21" s="91" t="s">
        <v>1141</v>
      </c>
      <c r="G21" s="91">
        <v>4</v>
      </c>
      <c r="H21" s="91">
        <v>4</v>
      </c>
      <c r="I21" s="91">
        <v>3</v>
      </c>
      <c r="J21" s="91">
        <v>5</v>
      </c>
      <c r="K21" s="91">
        <v>4</v>
      </c>
      <c r="L21" s="91" t="s">
        <v>1141</v>
      </c>
      <c r="M21" s="91"/>
      <c r="N21" s="91"/>
      <c r="O21" s="91"/>
      <c r="P21" s="91"/>
      <c r="Q21" s="91"/>
      <c r="R21" s="94"/>
      <c r="S21" s="91"/>
      <c r="T21" s="91"/>
      <c r="U21" s="23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1</v>
      </c>
      <c r="AA21" s="92">
        <f t="shared" si="5"/>
        <v>3</v>
      </c>
      <c r="AB21" s="92">
        <f t="shared" si="6"/>
        <v>1</v>
      </c>
      <c r="AC21" s="92">
        <f t="shared" si="7"/>
        <v>5</v>
      </c>
      <c r="AD21" s="210">
        <f t="shared" si="11"/>
        <v>4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4</v>
      </c>
      <c r="AI21" s="252">
        <f t="shared" si="9"/>
        <v>4</v>
      </c>
      <c r="AJ21" s="252">
        <f t="shared" si="9"/>
        <v>3</v>
      </c>
      <c r="AK21" s="252">
        <f t="shared" si="9"/>
        <v>5</v>
      </c>
      <c r="AL21" s="252">
        <f t="shared" si="9"/>
        <v>4</v>
      </c>
      <c r="AM21" s="252" t="str">
        <f t="shared" si="9"/>
        <v>з</v>
      </c>
      <c r="AN21" s="252" t="str">
        <f t="shared" si="9"/>
        <v/>
      </c>
      <c r="AO21" s="252" t="str">
        <f t="shared" si="9"/>
        <v/>
      </c>
      <c r="AP21" s="252" t="str">
        <f t="shared" si="9"/>
        <v/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7">
        <v>17</v>
      </c>
      <c r="B22" s="375"/>
      <c r="C22" s="379" t="s">
        <v>34</v>
      </c>
      <c r="D22" s="453" t="s">
        <v>677</v>
      </c>
      <c r="E22" s="223">
        <v>2742</v>
      </c>
      <c r="F22" s="91" t="s">
        <v>1141</v>
      </c>
      <c r="G22" s="91">
        <v>3</v>
      </c>
      <c r="H22" s="91">
        <v>3</v>
      </c>
      <c r="I22" s="91">
        <v>3</v>
      </c>
      <c r="J22" s="91">
        <v>3</v>
      </c>
      <c r="K22" s="91">
        <v>3</v>
      </c>
      <c r="L22" s="91" t="s">
        <v>1141</v>
      </c>
      <c r="M22" s="91"/>
      <c r="N22" s="91"/>
      <c r="O22" s="91"/>
      <c r="P22" s="91"/>
      <c r="Q22" s="91"/>
      <c r="R22" s="94"/>
      <c r="S22" s="91"/>
      <c r="T22" s="91"/>
      <c r="U22" s="23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5</v>
      </c>
      <c r="AA22" s="92">
        <f t="shared" si="5"/>
        <v>0</v>
      </c>
      <c r="AB22" s="92">
        <f t="shared" si="6"/>
        <v>0</v>
      </c>
      <c r="AC22" s="92">
        <f t="shared" si="7"/>
        <v>5</v>
      </c>
      <c r="AD22" s="210">
        <f t="shared" si="11"/>
        <v>3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3</v>
      </c>
      <c r="AI22" s="252">
        <f t="shared" si="13"/>
        <v>3</v>
      </c>
      <c r="AJ22" s="252">
        <f t="shared" si="13"/>
        <v>3</v>
      </c>
      <c r="AK22" s="252">
        <f t="shared" si="13"/>
        <v>3</v>
      </c>
      <c r="AL22" s="252">
        <f t="shared" si="13"/>
        <v>3</v>
      </c>
      <c r="AM22" s="252" t="str">
        <f t="shared" si="13"/>
        <v>з</v>
      </c>
      <c r="AN22" s="252" t="str">
        <f t="shared" si="13"/>
        <v/>
      </c>
      <c r="AO22" s="252" t="str">
        <f t="shared" si="13"/>
        <v/>
      </c>
      <c r="AP22" s="252" t="str">
        <f t="shared" si="13"/>
        <v/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7">
        <v>18</v>
      </c>
      <c r="B23" s="375"/>
      <c r="C23" s="379" t="s">
        <v>34</v>
      </c>
      <c r="D23" s="453" t="s">
        <v>678</v>
      </c>
      <c r="E23" s="223">
        <v>2742</v>
      </c>
      <c r="F23" s="91" t="s">
        <v>1141</v>
      </c>
      <c r="G23" s="91">
        <v>4</v>
      </c>
      <c r="H23" s="91">
        <v>3</v>
      </c>
      <c r="I23" s="91">
        <v>3</v>
      </c>
      <c r="J23" s="91">
        <v>3</v>
      </c>
      <c r="K23" s="91">
        <v>4</v>
      </c>
      <c r="L23" s="91" t="s">
        <v>1141</v>
      </c>
      <c r="M23" s="91"/>
      <c r="N23" s="91"/>
      <c r="O23" s="91"/>
      <c r="P23" s="91"/>
      <c r="Q23" s="91"/>
      <c r="R23" s="94"/>
      <c r="S23" s="91"/>
      <c r="T23" s="91"/>
      <c r="U23" s="23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3</v>
      </c>
      <c r="AA23" s="92">
        <f t="shared" si="5"/>
        <v>2</v>
      </c>
      <c r="AB23" s="92">
        <f t="shared" si="6"/>
        <v>0</v>
      </c>
      <c r="AC23" s="92">
        <f t="shared" si="7"/>
        <v>5</v>
      </c>
      <c r="AD23" s="210">
        <f t="shared" si="11"/>
        <v>3.4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4</v>
      </c>
      <c r="AI23" s="252">
        <f t="shared" si="13"/>
        <v>3</v>
      </c>
      <c r="AJ23" s="252">
        <f t="shared" si="13"/>
        <v>3</v>
      </c>
      <c r="AK23" s="252">
        <f t="shared" si="13"/>
        <v>3</v>
      </c>
      <c r="AL23" s="252">
        <f t="shared" si="13"/>
        <v>4</v>
      </c>
      <c r="AM23" s="252" t="str">
        <f t="shared" si="13"/>
        <v>з</v>
      </c>
      <c r="AN23" s="252" t="str">
        <f t="shared" si="13"/>
        <v/>
      </c>
      <c r="AO23" s="252" t="str">
        <f t="shared" si="13"/>
        <v/>
      </c>
      <c r="AP23" s="252" t="str">
        <f t="shared" si="13"/>
        <v/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7">
        <v>19</v>
      </c>
      <c r="B24" s="375"/>
      <c r="C24" s="379" t="s">
        <v>34</v>
      </c>
      <c r="D24" s="453" t="s">
        <v>679</v>
      </c>
      <c r="E24" s="223">
        <v>2742</v>
      </c>
      <c r="F24" s="91" t="s">
        <v>1141</v>
      </c>
      <c r="G24" s="91">
        <v>5</v>
      </c>
      <c r="H24" s="91">
        <v>3</v>
      </c>
      <c r="I24" s="91">
        <v>4</v>
      </c>
      <c r="J24" s="91">
        <v>3</v>
      </c>
      <c r="K24" s="91">
        <v>5</v>
      </c>
      <c r="L24" s="91" t="s">
        <v>1141</v>
      </c>
      <c r="M24" s="91"/>
      <c r="N24" s="91"/>
      <c r="O24" s="91"/>
      <c r="P24" s="91"/>
      <c r="Q24" s="91"/>
      <c r="R24" s="94"/>
      <c r="S24" s="91"/>
      <c r="T24" s="91"/>
      <c r="U24" s="23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2</v>
      </c>
      <c r="AA24" s="92">
        <f t="shared" si="5"/>
        <v>1</v>
      </c>
      <c r="AB24" s="92">
        <f t="shared" si="6"/>
        <v>2</v>
      </c>
      <c r="AC24" s="92">
        <f t="shared" si="7"/>
        <v>5</v>
      </c>
      <c r="AD24" s="210">
        <f t="shared" si="11"/>
        <v>4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5</v>
      </c>
      <c r="AI24" s="252">
        <f t="shared" si="13"/>
        <v>3</v>
      </c>
      <c r="AJ24" s="252">
        <f t="shared" si="13"/>
        <v>4</v>
      </c>
      <c r="AK24" s="252">
        <f t="shared" si="13"/>
        <v>3</v>
      </c>
      <c r="AL24" s="252">
        <f t="shared" si="13"/>
        <v>5</v>
      </c>
      <c r="AM24" s="252" t="str">
        <f t="shared" si="13"/>
        <v>з</v>
      </c>
      <c r="AN24" s="252" t="str">
        <f t="shared" si="13"/>
        <v/>
      </c>
      <c r="AO24" s="252" t="str">
        <f t="shared" si="13"/>
        <v/>
      </c>
      <c r="AP24" s="252" t="str">
        <f t="shared" si="13"/>
        <v/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7">
        <v>20</v>
      </c>
      <c r="B25" s="375"/>
      <c r="C25" s="379" t="s">
        <v>34</v>
      </c>
      <c r="D25" s="453" t="s">
        <v>680</v>
      </c>
      <c r="E25" s="223">
        <v>2742</v>
      </c>
      <c r="F25" s="91" t="s">
        <v>1141</v>
      </c>
      <c r="G25" s="91">
        <v>5</v>
      </c>
      <c r="H25" s="91">
        <v>3</v>
      </c>
      <c r="I25" s="91">
        <v>3</v>
      </c>
      <c r="J25" s="91">
        <v>4</v>
      </c>
      <c r="K25" s="91">
        <v>4</v>
      </c>
      <c r="L25" s="91" t="s">
        <v>1141</v>
      </c>
      <c r="M25" s="91"/>
      <c r="N25" s="91"/>
      <c r="O25" s="91"/>
      <c r="P25" s="91"/>
      <c r="Q25" s="91"/>
      <c r="R25" s="94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2</v>
      </c>
      <c r="AA25" s="92">
        <f t="shared" si="5"/>
        <v>2</v>
      </c>
      <c r="AB25" s="92">
        <f t="shared" si="6"/>
        <v>1</v>
      </c>
      <c r="AC25" s="92">
        <f t="shared" si="7"/>
        <v>5</v>
      </c>
      <c r="AD25" s="210">
        <f t="shared" si="11"/>
        <v>3.8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5</v>
      </c>
      <c r="AI25" s="252">
        <f t="shared" si="13"/>
        <v>3</v>
      </c>
      <c r="AJ25" s="252">
        <f t="shared" si="13"/>
        <v>3</v>
      </c>
      <c r="AK25" s="252">
        <f t="shared" si="13"/>
        <v>4</v>
      </c>
      <c r="AL25" s="252">
        <f t="shared" si="13"/>
        <v>4</v>
      </c>
      <c r="AM25" s="252" t="str">
        <f t="shared" si="13"/>
        <v>з</v>
      </c>
      <c r="AN25" s="252" t="str">
        <f t="shared" si="13"/>
        <v/>
      </c>
      <c r="AO25" s="252" t="str">
        <f t="shared" si="13"/>
        <v/>
      </c>
      <c r="AP25" s="252" t="str">
        <f t="shared" si="13"/>
        <v/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7">
        <v>21</v>
      </c>
      <c r="B26" s="375"/>
      <c r="C26" s="379" t="s">
        <v>34</v>
      </c>
      <c r="D26" s="453" t="s">
        <v>681</v>
      </c>
      <c r="E26" s="223">
        <v>2742</v>
      </c>
      <c r="F26" s="91" t="s">
        <v>1141</v>
      </c>
      <c r="G26" s="91">
        <v>3</v>
      </c>
      <c r="H26" s="91">
        <v>5</v>
      </c>
      <c r="I26" s="91">
        <v>4</v>
      </c>
      <c r="J26" s="91">
        <v>3</v>
      </c>
      <c r="K26" s="91">
        <v>5</v>
      </c>
      <c r="L26" s="91" t="s">
        <v>1141</v>
      </c>
      <c r="M26" s="91"/>
      <c r="N26" s="91"/>
      <c r="O26" s="91"/>
      <c r="P26" s="91"/>
      <c r="Q26" s="91"/>
      <c r="R26" s="94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2</v>
      </c>
      <c r="AA26" s="92">
        <f t="shared" si="5"/>
        <v>1</v>
      </c>
      <c r="AB26" s="92">
        <f t="shared" si="6"/>
        <v>2</v>
      </c>
      <c r="AC26" s="92">
        <f t="shared" si="7"/>
        <v>5</v>
      </c>
      <c r="AD26" s="210">
        <f t="shared" si="11"/>
        <v>4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3</v>
      </c>
      <c r="AI26" s="252">
        <f t="shared" si="13"/>
        <v>5</v>
      </c>
      <c r="AJ26" s="252">
        <f t="shared" si="13"/>
        <v>4</v>
      </c>
      <c r="AK26" s="252">
        <f t="shared" si="13"/>
        <v>3</v>
      </c>
      <c r="AL26" s="252">
        <f t="shared" si="13"/>
        <v>5</v>
      </c>
      <c r="AM26" s="252" t="str">
        <f t="shared" si="13"/>
        <v>з</v>
      </c>
      <c r="AN26" s="252" t="str">
        <f t="shared" si="13"/>
        <v/>
      </c>
      <c r="AO26" s="252" t="str">
        <f t="shared" si="13"/>
        <v/>
      </c>
      <c r="AP26" s="252" t="str">
        <f t="shared" si="13"/>
        <v/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7">
        <v>22</v>
      </c>
      <c r="B27" s="375"/>
      <c r="C27" s="379" t="s">
        <v>34</v>
      </c>
      <c r="D27" s="453" t="s">
        <v>682</v>
      </c>
      <c r="E27" s="223">
        <v>2742</v>
      </c>
      <c r="F27" s="91" t="s">
        <v>1141</v>
      </c>
      <c r="G27" s="91">
        <v>4</v>
      </c>
      <c r="H27" s="91">
        <v>3</v>
      </c>
      <c r="I27" s="91" t="s">
        <v>1321</v>
      </c>
      <c r="J27" s="91">
        <v>5</v>
      </c>
      <c r="K27" s="91">
        <v>3</v>
      </c>
      <c r="L27" s="91" t="s">
        <v>1141</v>
      </c>
      <c r="M27" s="91"/>
      <c r="N27" s="91"/>
      <c r="O27" s="91"/>
      <c r="P27" s="91"/>
      <c r="Q27" s="91"/>
      <c r="R27" s="94"/>
      <c r="S27" s="91"/>
      <c r="T27" s="91"/>
      <c r="U27" s="23"/>
      <c r="V27" s="18">
        <f t="shared" si="0"/>
        <v>2</v>
      </c>
      <c r="W27" s="92">
        <f t="shared" si="1"/>
        <v>0</v>
      </c>
      <c r="X27" s="92">
        <f t="shared" si="12"/>
        <v>0</v>
      </c>
      <c r="Y27" s="92">
        <f t="shared" si="3"/>
        <v>1</v>
      </c>
      <c r="Z27" s="92">
        <f t="shared" si="4"/>
        <v>2</v>
      </c>
      <c r="AA27" s="92">
        <f t="shared" si="5"/>
        <v>1</v>
      </c>
      <c r="AB27" s="92">
        <f t="shared" si="6"/>
        <v>1</v>
      </c>
      <c r="AC27" s="92">
        <f t="shared" si="7"/>
        <v>5</v>
      </c>
      <c r="AD27" s="210">
        <f t="shared" si="11"/>
        <v>3.4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4</v>
      </c>
      <c r="AI27" s="252">
        <f t="shared" si="13"/>
        <v>3</v>
      </c>
      <c r="AJ27" s="252">
        <f t="shared" si="13"/>
        <v>2</v>
      </c>
      <c r="AK27" s="252">
        <f t="shared" si="13"/>
        <v>5</v>
      </c>
      <c r="AL27" s="252">
        <f t="shared" si="13"/>
        <v>3</v>
      </c>
      <c r="AM27" s="252" t="str">
        <f t="shared" si="13"/>
        <v>з</v>
      </c>
      <c r="AN27" s="252" t="str">
        <f t="shared" si="13"/>
        <v/>
      </c>
      <c r="AO27" s="252" t="str">
        <f t="shared" si="13"/>
        <v/>
      </c>
      <c r="AP27" s="252" t="str">
        <f t="shared" si="13"/>
        <v/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67">
        <v>23</v>
      </c>
      <c r="B28" s="375"/>
      <c r="C28" s="379" t="s">
        <v>34</v>
      </c>
      <c r="D28" s="453" t="s">
        <v>683</v>
      </c>
      <c r="E28" s="223">
        <v>2742</v>
      </c>
      <c r="F28" s="91" t="s">
        <v>1141</v>
      </c>
      <c r="G28" s="91">
        <v>5</v>
      </c>
      <c r="H28" s="91">
        <v>3</v>
      </c>
      <c r="I28" s="91" t="s">
        <v>1321</v>
      </c>
      <c r="J28" s="91">
        <v>4</v>
      </c>
      <c r="K28" s="91">
        <v>4</v>
      </c>
      <c r="L28" s="91" t="s">
        <v>1141</v>
      </c>
      <c r="M28" s="91"/>
      <c r="N28" s="91"/>
      <c r="O28" s="91"/>
      <c r="P28" s="91"/>
      <c r="Q28" s="91"/>
      <c r="R28" s="94"/>
      <c r="S28" s="91"/>
      <c r="T28" s="91"/>
      <c r="U28" s="23"/>
      <c r="V28" s="18">
        <f t="shared" si="0"/>
        <v>2</v>
      </c>
      <c r="W28" s="92">
        <f t="shared" si="1"/>
        <v>0</v>
      </c>
      <c r="X28" s="92">
        <f t="shared" si="12"/>
        <v>0</v>
      </c>
      <c r="Y28" s="92">
        <f t="shared" si="3"/>
        <v>1</v>
      </c>
      <c r="Z28" s="92">
        <f t="shared" si="4"/>
        <v>1</v>
      </c>
      <c r="AA28" s="92">
        <f t="shared" si="5"/>
        <v>2</v>
      </c>
      <c r="AB28" s="92">
        <f t="shared" si="6"/>
        <v>1</v>
      </c>
      <c r="AC28" s="92">
        <f t="shared" si="7"/>
        <v>5</v>
      </c>
      <c r="AD28" s="210">
        <f t="shared" si="11"/>
        <v>3.6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5</v>
      </c>
      <c r="AI28" s="252">
        <f t="shared" si="13"/>
        <v>3</v>
      </c>
      <c r="AJ28" s="252">
        <f t="shared" si="13"/>
        <v>2</v>
      </c>
      <c r="AK28" s="252">
        <f t="shared" si="13"/>
        <v>4</v>
      </c>
      <c r="AL28" s="252">
        <f t="shared" si="13"/>
        <v>4</v>
      </c>
      <c r="AM28" s="252" t="str">
        <f t="shared" si="13"/>
        <v>з</v>
      </c>
      <c r="AN28" s="252" t="str">
        <f t="shared" si="13"/>
        <v/>
      </c>
      <c r="AO28" s="252" t="str">
        <f t="shared" si="13"/>
        <v/>
      </c>
      <c r="AP28" s="252" t="str">
        <f t="shared" si="13"/>
        <v/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67">
        <v>24</v>
      </c>
      <c r="B29" s="233"/>
      <c r="C29" s="379" t="s">
        <v>34</v>
      </c>
      <c r="D29" s="453" t="s">
        <v>1133</v>
      </c>
      <c r="E29" s="223">
        <v>2742</v>
      </c>
      <c r="F29" s="91" t="s">
        <v>1149</v>
      </c>
      <c r="G29" s="91" t="s">
        <v>1127</v>
      </c>
      <c r="H29" s="91" t="s">
        <v>1127</v>
      </c>
      <c r="I29" s="91" t="s">
        <v>1344</v>
      </c>
      <c r="J29" s="91">
        <v>5</v>
      </c>
      <c r="K29" s="91" t="s">
        <v>1127</v>
      </c>
      <c r="L29" s="91" t="s">
        <v>1149</v>
      </c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5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1</v>
      </c>
      <c r="AC29" s="92">
        <f t="shared" si="7"/>
        <v>1</v>
      </c>
      <c r="AD29" s="210">
        <f t="shared" si="11"/>
        <v>5</v>
      </c>
      <c r="AE29" s="16">
        <f t="shared" si="8"/>
        <v>0</v>
      </c>
      <c r="AF29" s="9"/>
      <c r="AG29" s="252" t="str">
        <f t="shared" si="13"/>
        <v>а</v>
      </c>
      <c r="AH29" s="252" t="str">
        <f t="shared" si="13"/>
        <v>а</v>
      </c>
      <c r="AI29" s="252" t="str">
        <f t="shared" si="13"/>
        <v>а</v>
      </c>
      <c r="AJ29" s="252" t="str">
        <f t="shared" si="13"/>
        <v>а</v>
      </c>
      <c r="AK29" s="252">
        <f t="shared" si="13"/>
        <v>5</v>
      </c>
      <c r="AL29" s="252" t="str">
        <f t="shared" si="13"/>
        <v>а</v>
      </c>
      <c r="AM29" s="252" t="str">
        <f t="shared" si="13"/>
        <v>а</v>
      </c>
      <c r="AN29" s="252" t="str">
        <f t="shared" si="13"/>
        <v/>
      </c>
      <c r="AO29" s="252" t="str">
        <f t="shared" si="13"/>
        <v/>
      </c>
      <c r="AP29" s="252" t="str">
        <f t="shared" si="13"/>
        <v/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67">
        <v>25</v>
      </c>
      <c r="B30" s="233"/>
      <c r="C30" s="379" t="s">
        <v>34</v>
      </c>
      <c r="D30" s="453" t="s">
        <v>684</v>
      </c>
      <c r="E30" s="223">
        <v>2742</v>
      </c>
      <c r="F30" s="91" t="s">
        <v>1141</v>
      </c>
      <c r="G30" s="91">
        <v>3</v>
      </c>
      <c r="H30" s="91">
        <v>3</v>
      </c>
      <c r="I30" s="91">
        <v>4</v>
      </c>
      <c r="J30" s="91">
        <v>3</v>
      </c>
      <c r="K30" s="91">
        <v>4</v>
      </c>
      <c r="L30" s="91" t="s">
        <v>1141</v>
      </c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3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3</v>
      </c>
      <c r="AA30" s="92">
        <f t="shared" si="5"/>
        <v>2</v>
      </c>
      <c r="AB30" s="92">
        <f t="shared" si="6"/>
        <v>0</v>
      </c>
      <c r="AC30" s="92">
        <f t="shared" si="7"/>
        <v>5</v>
      </c>
      <c r="AD30" s="210">
        <f t="shared" si="11"/>
        <v>3.4</v>
      </c>
      <c r="AE30" s="16">
        <f t="shared" si="8"/>
        <v>0</v>
      </c>
      <c r="AF30" s="9"/>
      <c r="AG30" s="252" t="str">
        <f t="shared" si="13"/>
        <v>з</v>
      </c>
      <c r="AH30" s="252">
        <f t="shared" si="13"/>
        <v>3</v>
      </c>
      <c r="AI30" s="252">
        <f t="shared" si="13"/>
        <v>3</v>
      </c>
      <c r="AJ30" s="252">
        <f t="shared" si="13"/>
        <v>4</v>
      </c>
      <c r="AK30" s="252">
        <f t="shared" si="13"/>
        <v>3</v>
      </c>
      <c r="AL30" s="252">
        <f t="shared" si="13"/>
        <v>4</v>
      </c>
      <c r="AM30" s="252" t="str">
        <f t="shared" si="13"/>
        <v>з</v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67">
        <v>26</v>
      </c>
      <c r="B31" s="233"/>
      <c r="C31" s="379" t="s">
        <v>34</v>
      </c>
      <c r="D31" s="453" t="s">
        <v>685</v>
      </c>
      <c r="E31" s="223">
        <v>2742</v>
      </c>
      <c r="F31" s="91" t="s">
        <v>1141</v>
      </c>
      <c r="G31" s="91">
        <v>5</v>
      </c>
      <c r="H31" s="91">
        <v>4</v>
      </c>
      <c r="I31" s="91">
        <v>3</v>
      </c>
      <c r="J31" s="91">
        <v>3</v>
      </c>
      <c r="K31" s="91">
        <v>5</v>
      </c>
      <c r="L31" s="91" t="s">
        <v>1141</v>
      </c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2</v>
      </c>
      <c r="AA31" s="92">
        <f t="shared" si="5"/>
        <v>1</v>
      </c>
      <c r="AB31" s="92">
        <f t="shared" si="6"/>
        <v>2</v>
      </c>
      <c r="AC31" s="92">
        <f t="shared" si="7"/>
        <v>5</v>
      </c>
      <c r="AD31" s="210">
        <f t="shared" si="11"/>
        <v>4</v>
      </c>
      <c r="AE31" s="16">
        <f t="shared" si="8"/>
        <v>0</v>
      </c>
      <c r="AF31" s="9"/>
      <c r="AG31" s="252" t="str">
        <f t="shared" si="13"/>
        <v>з</v>
      </c>
      <c r="AH31" s="252">
        <f t="shared" si="13"/>
        <v>5</v>
      </c>
      <c r="AI31" s="252">
        <f t="shared" si="13"/>
        <v>4</v>
      </c>
      <c r="AJ31" s="252">
        <f t="shared" si="13"/>
        <v>3</v>
      </c>
      <c r="AK31" s="252">
        <f t="shared" si="13"/>
        <v>3</v>
      </c>
      <c r="AL31" s="252">
        <f t="shared" si="13"/>
        <v>5</v>
      </c>
      <c r="AM31" s="252" t="str">
        <f t="shared" si="13"/>
        <v>з</v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2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>
        <v>27</v>
      </c>
      <c r="B32" s="372"/>
      <c r="C32" s="379" t="s">
        <v>34</v>
      </c>
      <c r="D32" s="453" t="s">
        <v>686</v>
      </c>
      <c r="E32" s="223">
        <v>2742</v>
      </c>
      <c r="F32" s="91" t="s">
        <v>1141</v>
      </c>
      <c r="G32" s="91">
        <v>3</v>
      </c>
      <c r="H32" s="491">
        <v>3</v>
      </c>
      <c r="I32" s="91">
        <v>3</v>
      </c>
      <c r="J32" s="91">
        <v>4</v>
      </c>
      <c r="K32" s="91">
        <v>4</v>
      </c>
      <c r="L32" s="91" t="s">
        <v>1141</v>
      </c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3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3</v>
      </c>
      <c r="AA32" s="92">
        <f t="shared" si="5"/>
        <v>2</v>
      </c>
      <c r="AB32" s="92">
        <f t="shared" si="6"/>
        <v>0</v>
      </c>
      <c r="AC32" s="92">
        <f t="shared" si="7"/>
        <v>5</v>
      </c>
      <c r="AD32" s="210">
        <f t="shared" si="11"/>
        <v>3.4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3</v>
      </c>
      <c r="AI32" s="17">
        <f t="shared" si="13"/>
        <v>3</v>
      </c>
      <c r="AJ32" s="17">
        <f t="shared" si="13"/>
        <v>3</v>
      </c>
      <c r="AK32" s="17">
        <f t="shared" si="13"/>
        <v>4</v>
      </c>
      <c r="AL32" s="17">
        <f t="shared" si="13"/>
        <v>4</v>
      </c>
      <c r="AM32" s="17" t="str">
        <f t="shared" si="13"/>
        <v>з</v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2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>
        <v>28</v>
      </c>
      <c r="B33" s="372"/>
      <c r="C33" s="379" t="s">
        <v>34</v>
      </c>
      <c r="D33" s="453" t="s">
        <v>687</v>
      </c>
      <c r="E33" s="223">
        <v>2742</v>
      </c>
      <c r="F33" s="91" t="s">
        <v>1141</v>
      </c>
      <c r="G33" s="91">
        <v>5</v>
      </c>
      <c r="H33" s="491">
        <v>4</v>
      </c>
      <c r="I33" s="91">
        <v>3</v>
      </c>
      <c r="J33" s="91">
        <v>4</v>
      </c>
      <c r="K33" s="91">
        <v>5</v>
      </c>
      <c r="L33" s="91" t="s">
        <v>1141</v>
      </c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3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1</v>
      </c>
      <c r="AA33" s="92">
        <f t="shared" si="5"/>
        <v>2</v>
      </c>
      <c r="AB33" s="92">
        <f t="shared" si="6"/>
        <v>2</v>
      </c>
      <c r="AC33" s="92">
        <f t="shared" si="7"/>
        <v>5</v>
      </c>
      <c r="AD33" s="210">
        <f t="shared" si="11"/>
        <v>4.2</v>
      </c>
      <c r="AE33" s="16">
        <f t="shared" si="8"/>
        <v>0</v>
      </c>
      <c r="AF33" s="9"/>
      <c r="AG33" s="17" t="str">
        <f t="shared" si="13"/>
        <v>з</v>
      </c>
      <c r="AH33" s="17">
        <f t="shared" si="13"/>
        <v>5</v>
      </c>
      <c r="AI33" s="17">
        <f t="shared" si="13"/>
        <v>4</v>
      </c>
      <c r="AJ33" s="17">
        <f t="shared" si="13"/>
        <v>3</v>
      </c>
      <c r="AK33" s="17">
        <f t="shared" si="13"/>
        <v>4</v>
      </c>
      <c r="AL33" s="17">
        <f t="shared" si="13"/>
        <v>5</v>
      </c>
      <c r="AM33" s="17" t="str">
        <f t="shared" si="13"/>
        <v>з</v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2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>
        <v>29</v>
      </c>
      <c r="B34" s="376"/>
      <c r="C34" s="379" t="s">
        <v>34</v>
      </c>
      <c r="D34" s="453" t="s">
        <v>688</v>
      </c>
      <c r="E34" s="223">
        <v>2742</v>
      </c>
      <c r="F34" s="91" t="s">
        <v>1141</v>
      </c>
      <c r="G34" s="91">
        <v>5</v>
      </c>
      <c r="H34" s="91">
        <v>3</v>
      </c>
      <c r="I34" s="91">
        <v>3</v>
      </c>
      <c r="J34" s="91">
        <v>4</v>
      </c>
      <c r="K34" s="91">
        <v>5</v>
      </c>
      <c r="L34" s="91" t="s">
        <v>1141</v>
      </c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3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2</v>
      </c>
      <c r="AA34" s="92">
        <f t="shared" si="5"/>
        <v>1</v>
      </c>
      <c r="AB34" s="92">
        <f t="shared" si="6"/>
        <v>2</v>
      </c>
      <c r="AC34" s="92">
        <f t="shared" si="7"/>
        <v>5</v>
      </c>
      <c r="AD34" s="210">
        <f t="shared" si="11"/>
        <v>4</v>
      </c>
      <c r="AE34" s="16">
        <f t="shared" si="8"/>
        <v>0</v>
      </c>
      <c r="AF34" s="9"/>
      <c r="AG34" s="17" t="str">
        <f t="shared" si="13"/>
        <v>з</v>
      </c>
      <c r="AH34" s="17">
        <f t="shared" si="13"/>
        <v>5</v>
      </c>
      <c r="AI34" s="17">
        <f t="shared" si="13"/>
        <v>3</v>
      </c>
      <c r="AJ34" s="17">
        <f t="shared" si="13"/>
        <v>3</v>
      </c>
      <c r="AK34" s="17">
        <f t="shared" si="13"/>
        <v>4</v>
      </c>
      <c r="AL34" s="17">
        <f t="shared" si="13"/>
        <v>5</v>
      </c>
      <c r="AM34" s="17" t="str">
        <f t="shared" si="13"/>
        <v>з</v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2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>
        <v>30</v>
      </c>
      <c r="B35" s="376"/>
      <c r="C35" s="379" t="s">
        <v>34</v>
      </c>
      <c r="D35" s="453" t="s">
        <v>689</v>
      </c>
      <c r="E35" s="223">
        <v>2742</v>
      </c>
      <c r="F35" s="91" t="s">
        <v>1141</v>
      </c>
      <c r="G35" s="91">
        <v>5</v>
      </c>
      <c r="H35" s="91">
        <v>3</v>
      </c>
      <c r="I35" s="91" t="s">
        <v>1321</v>
      </c>
      <c r="J35" s="91">
        <v>4</v>
      </c>
      <c r="K35" s="91">
        <v>5</v>
      </c>
      <c r="L35" s="91" t="s">
        <v>1141</v>
      </c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2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1</v>
      </c>
      <c r="Z35" s="92">
        <f>COUNTIF(AG35:AV35,Z$5)</f>
        <v>1</v>
      </c>
      <c r="AA35" s="92">
        <f>COUNTIF(AG35:AV35,AA$5)</f>
        <v>1</v>
      </c>
      <c r="AB35" s="92">
        <f>COUNTIF(AG35:AV35,AB$5)</f>
        <v>2</v>
      </c>
      <c r="AC35" s="92">
        <f t="shared" si="7"/>
        <v>5</v>
      </c>
      <c r="AD35" s="210">
        <f t="shared" si="11"/>
        <v>3.8</v>
      </c>
      <c r="AE35" s="16">
        <f>IF(AX35=5,0.5,IF(AX35=4,0.25,IF(AX35&lt;=3,0)))</f>
        <v>0</v>
      </c>
      <c r="AF35" s="9"/>
      <c r="AG35" s="17" t="str">
        <f t="shared" si="13"/>
        <v>з</v>
      </c>
      <c r="AH35" s="17">
        <f t="shared" si="13"/>
        <v>5</v>
      </c>
      <c r="AI35" s="17">
        <f t="shared" si="13"/>
        <v>3</v>
      </c>
      <c r="AJ35" s="17">
        <f t="shared" si="13"/>
        <v>2</v>
      </c>
      <c r="AK35" s="17">
        <f t="shared" si="13"/>
        <v>4</v>
      </c>
      <c r="AL35" s="17">
        <f t="shared" si="13"/>
        <v>5</v>
      </c>
      <c r="AM35" s="17" t="str">
        <f t="shared" si="13"/>
        <v>з</v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2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267">
        <v>31</v>
      </c>
      <c r="B36" s="212"/>
      <c r="C36" s="379"/>
      <c r="D36" s="453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COUNTIF(E6:E36,"2742")</f>
        <v>30</v>
      </c>
      <c r="F37" s="23"/>
      <c r="G37" s="91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4.2068965517241379</v>
      </c>
      <c r="H38" s="181">
        <v>3.3103448275862069</v>
      </c>
      <c r="I38" s="181">
        <v>3.3103448275862069</v>
      </c>
      <c r="J38" s="181">
        <v>3.6333333333333333</v>
      </c>
      <c r="K38" s="181">
        <v>4.2413793103448274</v>
      </c>
      <c r="L38" s="181" t="str">
        <v xml:space="preserve"> </v>
      </c>
      <c r="M38" s="181" t="str">
        <v xml:space="preserve"> </v>
      </c>
      <c r="N38" s="181" t="str">
        <v xml:space="preserve"> </v>
      </c>
      <c r="O38" s="216" t="str">
        <v xml:space="preserve"> 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6</v>
      </c>
      <c r="Z38" s="92">
        <f>SUM(Z6:Z37)</f>
        <v>60</v>
      </c>
      <c r="AA38" s="92">
        <f>SUM(AA6:AA37)</f>
        <v>46</v>
      </c>
      <c r="AB38" s="92">
        <f>SUM(AB6:AB37)</f>
        <v>34</v>
      </c>
      <c r="AC38" s="92">
        <f t="shared" si="7"/>
        <v>146</v>
      </c>
      <c r="AD38" s="210">
        <f>IF(ISERROR(((X38+Y38)*2+Z38*3+AA38*4+AB38*5)/SUM(X38,Y38:AB38)),"",((X38+Y38)*2+Z38*3+AA38*4+AB38*5)/SUM(X38,Y38:AB38))</f>
        <v>3.7397260273972601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4.2068965517241379</v>
      </c>
      <c r="AI38" s="33">
        <f t="shared" si="15"/>
        <v>3.3103448275862069</v>
      </c>
      <c r="AJ38" s="33">
        <f t="shared" si="15"/>
        <v>3.3103448275862069</v>
      </c>
      <c r="AK38" s="33">
        <f t="shared" si="15"/>
        <v>3.6333333333333333</v>
      </c>
      <c r="AL38" s="33">
        <f t="shared" si="15"/>
        <v>4.2413793103448274</v>
      </c>
      <c r="AM38" s="33" t="str">
        <f t="shared" si="15"/>
        <v xml:space="preserve"> 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15</v>
      </c>
      <c r="H39" s="95">
        <v>1</v>
      </c>
      <c r="I39" s="95">
        <v>3</v>
      </c>
      <c r="J39" s="95">
        <v>4</v>
      </c>
      <c r="K39" s="95">
        <v>11</v>
      </c>
      <c r="L39" s="95" t="str">
        <v>0</v>
      </c>
      <c r="M39" s="95" t="str">
        <v>0</v>
      </c>
      <c r="N39" s="95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>
        <f>IF(COUNTIF(V6:V37,5)=0,"0",COUNTIF(V6:V37,5))</f>
        <v>1</v>
      </c>
      <c r="W39" s="177"/>
      <c r="X39" s="722">
        <f>SUM(X38:AB38)</f>
        <v>146</v>
      </c>
      <c r="Y39" s="722"/>
      <c r="Z39" s="722"/>
      <c r="AA39" s="722"/>
      <c r="AB39" s="722"/>
      <c r="AC39" s="286"/>
      <c r="AD39" s="210"/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15</v>
      </c>
      <c r="AI39" s="38">
        <f t="shared" si="16"/>
        <v>1</v>
      </c>
      <c r="AJ39" s="38">
        <f t="shared" si="16"/>
        <v>3</v>
      </c>
      <c r="AK39" s="38">
        <f t="shared" si="16"/>
        <v>4</v>
      </c>
      <c r="AL39" s="38">
        <f t="shared" si="16"/>
        <v>11</v>
      </c>
      <c r="AM39" s="38" t="str">
        <f t="shared" si="16"/>
        <v>0</v>
      </c>
      <c r="AN39" s="38" t="str">
        <f t="shared" si="16"/>
        <v>0</v>
      </c>
      <c r="AO39" s="38" t="str">
        <f t="shared" si="16"/>
        <v>0</v>
      </c>
      <c r="AP39" s="38" t="str">
        <f t="shared" si="16"/>
        <v>0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6</v>
      </c>
      <c r="H40" s="97">
        <v>7</v>
      </c>
      <c r="I40" s="97">
        <v>8</v>
      </c>
      <c r="J40" s="97">
        <v>11</v>
      </c>
      <c r="K40" s="97">
        <v>14</v>
      </c>
      <c r="L40" s="97" t="str">
        <v>0</v>
      </c>
      <c r="M40" s="97" t="str">
        <v>0</v>
      </c>
      <c r="N40" s="97" t="str">
        <v>0</v>
      </c>
      <c r="O40" s="98" t="str">
        <v>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1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6</v>
      </c>
      <c r="AI40" s="44">
        <f t="shared" si="17"/>
        <v>7</v>
      </c>
      <c r="AJ40" s="44">
        <f t="shared" si="17"/>
        <v>8</v>
      </c>
      <c r="AK40" s="44">
        <f t="shared" si="17"/>
        <v>11</v>
      </c>
      <c r="AL40" s="44">
        <f t="shared" si="17"/>
        <v>14</v>
      </c>
      <c r="AM40" s="44" t="str">
        <f t="shared" si="17"/>
        <v>0</v>
      </c>
      <c r="AN40" s="44" t="str">
        <f t="shared" si="17"/>
        <v>0</v>
      </c>
      <c r="AO40" s="44" t="str">
        <f t="shared" si="17"/>
        <v>0</v>
      </c>
      <c r="AP40" s="44" t="str">
        <f t="shared" si="17"/>
        <v>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7</v>
      </c>
      <c r="H41" s="99">
        <v>21</v>
      </c>
      <c r="I41" s="99">
        <v>13</v>
      </c>
      <c r="J41" s="99">
        <v>15</v>
      </c>
      <c r="K41" s="99">
        <v>4</v>
      </c>
      <c r="L41" s="99" t="str">
        <v>0</v>
      </c>
      <c r="M41" s="99" t="str">
        <v>0</v>
      </c>
      <c r="N41" s="99" t="str">
        <v>0</v>
      </c>
      <c r="O41" s="100" t="str">
        <v>0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23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7</v>
      </c>
      <c r="AA41" s="52">
        <f>IF(COUNTIF(AA6:AA37,3)=0," ",COUNTIF(AA6:AA37,3))</f>
        <v>3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7</v>
      </c>
      <c r="AI41" s="52">
        <f t="shared" si="18"/>
        <v>21</v>
      </c>
      <c r="AJ41" s="52">
        <f t="shared" si="18"/>
        <v>13</v>
      </c>
      <c r="AK41" s="52">
        <f t="shared" si="18"/>
        <v>15</v>
      </c>
      <c r="AL41" s="52">
        <f t="shared" si="18"/>
        <v>4</v>
      </c>
      <c r="AM41" s="52" t="str">
        <f t="shared" si="18"/>
        <v>0</v>
      </c>
      <c r="AN41" s="52" t="str">
        <f t="shared" si="18"/>
        <v>0</v>
      </c>
      <c r="AO41" s="52" t="str">
        <f t="shared" si="18"/>
        <v>0</v>
      </c>
      <c r="AP41" s="52" t="str">
        <f t="shared" si="18"/>
        <v>0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1</v>
      </c>
      <c r="H42" s="23">
        <v>0</v>
      </c>
      <c r="I42" s="23">
        <v>5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5</v>
      </c>
      <c r="W42" s="35"/>
      <c r="X42" s="35"/>
      <c r="Y42" s="35">
        <f>IF(COUNTIF(Y6:Y37,2)=0," ",COUNTIF(Y6:Y37,2))</f>
        <v>1</v>
      </c>
      <c r="Z42" s="35">
        <f>IF(COUNTIF(Z6:Z37,2)=0," ",COUNTIF(Z6:Z37,2))</f>
        <v>10</v>
      </c>
      <c r="AA42" s="35">
        <f>IF(COUNTIF(AA6:AA37,2)=0," ",COUNTIF(AA6:AA37,2))</f>
        <v>11</v>
      </c>
      <c r="AB42" s="35">
        <f>IF(COUNTIF(AB6:AB37,2)=0," ",COUNTIF(AB6:AB37,2))</f>
        <v>11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1</v>
      </c>
      <c r="AI42" s="35">
        <f t="shared" si="19"/>
        <v>0</v>
      </c>
      <c r="AJ42" s="35">
        <f t="shared" si="19"/>
        <v>5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1</v>
      </c>
      <c r="G43" s="23">
        <v>1</v>
      </c>
      <c r="H43" s="23">
        <v>1</v>
      </c>
      <c r="I43" s="23">
        <v>1</v>
      </c>
      <c r="J43" s="23">
        <v>0</v>
      </c>
      <c r="K43" s="23">
        <v>1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>COUNTBLANK(W6:W35)</f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COUNTBLANK(AD6:AD35)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1</v>
      </c>
      <c r="AH43" s="60">
        <f t="shared" si="21"/>
        <v>1</v>
      </c>
      <c r="AI43" s="60">
        <f t="shared" si="21"/>
        <v>1</v>
      </c>
      <c r="AJ43" s="60">
        <f t="shared" si="21"/>
        <v>1</v>
      </c>
      <c r="AK43" s="60">
        <f t="shared" si="21"/>
        <v>0</v>
      </c>
      <c r="AL43" s="60">
        <f t="shared" si="21"/>
        <v>1</v>
      </c>
      <c r="AM43" s="60">
        <f t="shared" si="21"/>
        <v>1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29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>
        <v>29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29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>
        <f t="shared" si="22"/>
        <v>29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87"/>
      <c r="X52" s="287"/>
      <c r="Y52" s="287"/>
      <c r="Z52" s="287"/>
      <c r="AA52" s="287"/>
      <c r="AB52" s="287"/>
      <c r="AC52" s="287"/>
      <c r="AD52" s="28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87"/>
      <c r="X53" s="287"/>
      <c r="Y53" s="287"/>
      <c r="Z53" s="287"/>
      <c r="AA53" s="287"/>
      <c r="AB53" s="287"/>
      <c r="AC53" s="287"/>
      <c r="AD53" s="28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87"/>
      <c r="X54" s="287"/>
      <c r="Y54" s="287"/>
      <c r="Z54" s="287"/>
      <c r="AA54" s="287"/>
      <c r="AB54" s="287"/>
      <c r="AC54" s="287"/>
      <c r="AD54" s="28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X39:AB39"/>
    <mergeCell ref="G2:I2"/>
    <mergeCell ref="J2:L2"/>
    <mergeCell ref="A3:C4"/>
    <mergeCell ref="AD3:AD5"/>
    <mergeCell ref="AG3:AW3"/>
    <mergeCell ref="AX3:BM3"/>
    <mergeCell ref="BP3:CE3"/>
  </mergeCells>
  <conditionalFormatting sqref="C5 Y5 AI5 AG5">
    <cfRule type="cellIs" dxfId="35539" priority="399" stopIfTrue="1" operator="equal">
      <formula>5</formula>
    </cfRule>
    <cfRule type="cellIs" dxfId="35538" priority="400" stopIfTrue="1" operator="equal">
      <formula>4</formula>
    </cfRule>
    <cfRule type="cellIs" dxfId="35537" priority="401" stopIfTrue="1" operator="equal">
      <formula>3</formula>
    </cfRule>
  </conditionalFormatting>
  <conditionalFormatting sqref="E6:E45">
    <cfRule type="cellIs" dxfId="35536" priority="397" stopIfTrue="1" operator="equal">
      <formula>4</formula>
    </cfRule>
    <cfRule type="cellIs" dxfId="35535" priority="398" stopIfTrue="1" operator="equal">
      <formula>3</formula>
    </cfRule>
  </conditionalFormatting>
  <conditionalFormatting sqref="Z5:AC5 W40:AF43 AE6:AE39 W39 R6:V45 F38:Q45 AG43:CB43 W44:AW45 AG6:AW42 H6:Q6 H36:Q37 F35:F37 H7:J35 M34:Q35 H7:K31 M7:Q31 L7:L35 H34:K35 K30:K32">
    <cfRule type="cellIs" dxfId="35534" priority="394" stopIfTrue="1" operator="equal">
      <formula>5</formula>
    </cfRule>
    <cfRule type="cellIs" dxfId="35533" priority="395" stopIfTrue="1" operator="equal">
      <formula>4</formula>
    </cfRule>
    <cfRule type="cellIs" dxfId="35532" priority="396" stopIfTrue="1" operator="equal">
      <formula>3</formula>
    </cfRule>
  </conditionalFormatting>
  <conditionalFormatting sqref="AF6:AF37">
    <cfRule type="expression" dxfId="35531" priority="392" stopIfTrue="1">
      <formula>VALUE(RIGHT(AF6))&gt;AE6</formula>
    </cfRule>
    <cfRule type="expression" dxfId="35530" priority="393" stopIfTrue="1">
      <formula>EXACT(RIGHT(AF6,3),"зач")</formula>
    </cfRule>
  </conditionalFormatting>
  <conditionalFormatting sqref="AE3:AJ4 V3:AC4 N3:O3">
    <cfRule type="expression" dxfId="35529" priority="390" stopIfTrue="1">
      <formula>$D$1&lt;N3</formula>
    </cfRule>
    <cfRule type="expression" dxfId="35528" priority="391" stopIfTrue="1">
      <formula>$D$1&gt;N3</formula>
    </cfRule>
  </conditionalFormatting>
  <conditionalFormatting sqref="G6:G37 F30:G36 F6:F35">
    <cfRule type="cellIs" dxfId="35527" priority="331" stopIfTrue="1" operator="equal">
      <formula>5</formula>
    </cfRule>
    <cfRule type="cellIs" dxfId="35526" priority="332" stopIfTrue="1" operator="equal">
      <formula>4</formula>
    </cfRule>
    <cfRule type="cellIs" dxfId="35525" priority="333" stopIfTrue="1" operator="equal">
      <formula>3</formula>
    </cfRule>
  </conditionalFormatting>
  <conditionalFormatting sqref="M3:M4">
    <cfRule type="expression" dxfId="35524" priority="279" stopIfTrue="1">
      <formula>$D$1&lt;M3</formula>
    </cfRule>
    <cfRule type="expression" dxfId="35523" priority="280" stopIfTrue="1">
      <formula>$D$1&gt;M3</formula>
    </cfRule>
  </conditionalFormatting>
  <conditionalFormatting sqref="N4">
    <cfRule type="expression" dxfId="35522" priority="266" stopIfTrue="1">
      <formula>$D$1&lt;N4</formula>
    </cfRule>
    <cfRule type="expression" dxfId="35521" priority="267" stopIfTrue="1">
      <formula>$D$1&gt;N4</formula>
    </cfRule>
  </conditionalFormatting>
  <conditionalFormatting sqref="O5">
    <cfRule type="cellIs" dxfId="35520" priority="261" stopIfTrue="1" operator="equal">
      <formula>5</formula>
    </cfRule>
    <cfRule type="cellIs" dxfId="35519" priority="262" stopIfTrue="1" operator="equal">
      <formula>4</formula>
    </cfRule>
    <cfRule type="cellIs" dxfId="35518" priority="263" stopIfTrue="1" operator="equal">
      <formula>3</formula>
    </cfRule>
  </conditionalFormatting>
  <conditionalFormatting sqref="O4">
    <cfRule type="expression" dxfId="35517" priority="264" stopIfTrue="1">
      <formula>$D$1&lt;O4</formula>
    </cfRule>
    <cfRule type="expression" dxfId="35516" priority="265" stopIfTrue="1">
      <formula>$D$1&gt;O4</formula>
    </cfRule>
  </conditionalFormatting>
  <conditionalFormatting sqref="P5">
    <cfRule type="cellIs" dxfId="35515" priority="258" stopIfTrue="1" operator="equal">
      <formula>5</formula>
    </cfRule>
    <cfRule type="cellIs" dxfId="35514" priority="259" stopIfTrue="1" operator="equal">
      <formula>4</formula>
    </cfRule>
    <cfRule type="cellIs" dxfId="35513" priority="260" stopIfTrue="1" operator="equal">
      <formula>3</formula>
    </cfRule>
  </conditionalFormatting>
  <conditionalFormatting sqref="P3:P4">
    <cfRule type="expression" dxfId="35512" priority="256" stopIfTrue="1">
      <formula>$D$1&lt;P3</formula>
    </cfRule>
    <cfRule type="expression" dxfId="35511" priority="257" stopIfTrue="1">
      <formula>$D$1&gt;P3</formula>
    </cfRule>
  </conditionalFormatting>
  <conditionalFormatting sqref="Q5">
    <cfRule type="cellIs" dxfId="35510" priority="253" stopIfTrue="1" operator="equal">
      <formula>5</formula>
    </cfRule>
    <cfRule type="cellIs" dxfId="35509" priority="254" stopIfTrue="1" operator="equal">
      <formula>4</formula>
    </cfRule>
    <cfRule type="cellIs" dxfId="35508" priority="255" stopIfTrue="1" operator="equal">
      <formula>3</formula>
    </cfRule>
  </conditionalFormatting>
  <conditionalFormatting sqref="Q3:Q4">
    <cfRule type="expression" dxfId="35507" priority="251" stopIfTrue="1">
      <formula>$D$1&lt;Q3</formula>
    </cfRule>
    <cfRule type="expression" dxfId="35506" priority="252" stopIfTrue="1">
      <formula>$D$1&gt;Q3</formula>
    </cfRule>
  </conditionalFormatting>
  <conditionalFormatting sqref="R3">
    <cfRule type="expression" dxfId="35505" priority="247" stopIfTrue="1">
      <formula>$D$1&lt;R3</formula>
    </cfRule>
    <cfRule type="expression" dxfId="35504" priority="248" stopIfTrue="1">
      <formula>$D$1&gt;R3</formula>
    </cfRule>
  </conditionalFormatting>
  <conditionalFormatting sqref="R4">
    <cfRule type="expression" dxfId="35503" priority="249" stopIfTrue="1">
      <formula>$D$1&lt;R4</formula>
    </cfRule>
    <cfRule type="expression" dxfId="35502" priority="250" stopIfTrue="1">
      <formula>$D$1&gt;R4</formula>
    </cfRule>
  </conditionalFormatting>
  <conditionalFormatting sqref="R5">
    <cfRule type="cellIs" dxfId="35501" priority="244" stopIfTrue="1" operator="equal">
      <formula>5</formula>
    </cfRule>
    <cfRule type="cellIs" dxfId="35500" priority="245" stopIfTrue="1" operator="equal">
      <formula>4</formula>
    </cfRule>
    <cfRule type="cellIs" dxfId="35499" priority="246" stopIfTrue="1" operator="equal">
      <formula>3</formula>
    </cfRule>
  </conditionalFormatting>
  <conditionalFormatting sqref="S3">
    <cfRule type="expression" dxfId="35498" priority="242" stopIfTrue="1">
      <formula>$D$1&lt;S3</formula>
    </cfRule>
    <cfRule type="expression" dxfId="35497" priority="243" stopIfTrue="1">
      <formula>$D$1&gt;S3</formula>
    </cfRule>
  </conditionalFormatting>
  <conditionalFormatting sqref="S4">
    <cfRule type="expression" dxfId="35496" priority="240" stopIfTrue="1">
      <formula>$D$1&lt;S4</formula>
    </cfRule>
    <cfRule type="expression" dxfId="35495" priority="241" stopIfTrue="1">
      <formula>$D$1&gt;S4</formula>
    </cfRule>
  </conditionalFormatting>
  <conditionalFormatting sqref="S5">
    <cfRule type="cellIs" dxfId="35494" priority="237" stopIfTrue="1" operator="equal">
      <formula>5</formula>
    </cfRule>
    <cfRule type="cellIs" dxfId="35493" priority="238" stopIfTrue="1" operator="equal">
      <formula>4</formula>
    </cfRule>
    <cfRule type="cellIs" dxfId="35492" priority="239" stopIfTrue="1" operator="equal">
      <formula>3</formula>
    </cfRule>
  </conditionalFormatting>
  <conditionalFormatting sqref="T3">
    <cfRule type="expression" dxfId="35491" priority="235" stopIfTrue="1">
      <formula>$D$1&lt;T3</formula>
    </cfRule>
    <cfRule type="expression" dxfId="35490" priority="236" stopIfTrue="1">
      <formula>$D$1&gt;T3</formula>
    </cfRule>
  </conditionalFormatting>
  <conditionalFormatting sqref="T5">
    <cfRule type="cellIs" dxfId="35489" priority="230" stopIfTrue="1" operator="equal">
      <formula>5</formula>
    </cfRule>
    <cfRule type="cellIs" dxfId="35488" priority="231" stopIfTrue="1" operator="equal">
      <formula>4</formula>
    </cfRule>
    <cfRule type="cellIs" dxfId="35487" priority="232" stopIfTrue="1" operator="equal">
      <formula>3</formula>
    </cfRule>
  </conditionalFormatting>
  <conditionalFormatting sqref="T4">
    <cfRule type="expression" dxfId="35486" priority="233" stopIfTrue="1">
      <formula>$D$1&lt;T4</formula>
    </cfRule>
    <cfRule type="expression" dxfId="35485" priority="234" stopIfTrue="1">
      <formula>$D$1&gt;T4</formula>
    </cfRule>
  </conditionalFormatting>
  <conditionalFormatting sqref="U4">
    <cfRule type="expression" dxfId="35484" priority="228" stopIfTrue="1">
      <formula>$D$1&lt;U4</formula>
    </cfRule>
    <cfRule type="expression" dxfId="35483" priority="229" stopIfTrue="1">
      <formula>$D$1&gt;U4</formula>
    </cfRule>
  </conditionalFormatting>
  <conditionalFormatting sqref="U3">
    <cfRule type="expression" dxfId="35482" priority="226" stopIfTrue="1">
      <formula>$D$1&lt;U3</formula>
    </cfRule>
    <cfRule type="expression" dxfId="35481" priority="227" stopIfTrue="1">
      <formula>$D$1&gt;U3</formula>
    </cfRule>
  </conditionalFormatting>
  <conditionalFormatting sqref="U5">
    <cfRule type="cellIs" dxfId="35480" priority="223" stopIfTrue="1" operator="equal">
      <formula>5</formula>
    </cfRule>
    <cfRule type="cellIs" dxfId="35479" priority="224" stopIfTrue="1" operator="equal">
      <formula>4</formula>
    </cfRule>
    <cfRule type="cellIs" dxfId="35478" priority="225" stopIfTrue="1" operator="equal">
      <formula>3</formula>
    </cfRule>
  </conditionalFormatting>
  <conditionalFormatting sqref="J31:J34">
    <cfRule type="cellIs" dxfId="35477" priority="135" stopIfTrue="1" operator="equal">
      <formula>5</formula>
    </cfRule>
    <cfRule type="cellIs" dxfId="35476" priority="136" stopIfTrue="1" operator="equal">
      <formula>4</formula>
    </cfRule>
    <cfRule type="cellIs" dxfId="35475" priority="137" stopIfTrue="1" operator="equal">
      <formula>3</formula>
    </cfRule>
  </conditionalFormatting>
  <conditionalFormatting sqref="K32:K34">
    <cfRule type="cellIs" dxfId="35474" priority="132" stopIfTrue="1" operator="equal">
      <formula>5</formula>
    </cfRule>
    <cfRule type="cellIs" dxfId="35473" priority="133" stopIfTrue="1" operator="equal">
      <formula>4</formula>
    </cfRule>
    <cfRule type="cellIs" dxfId="35472" priority="134" stopIfTrue="1" operator="equal">
      <formula>3</formula>
    </cfRule>
  </conditionalFormatting>
  <conditionalFormatting sqref="I31:I35">
    <cfRule type="cellIs" dxfId="35471" priority="129" stopIfTrue="1" operator="equal">
      <formula>5</formula>
    </cfRule>
    <cfRule type="cellIs" dxfId="35470" priority="130" stopIfTrue="1" operator="equal">
      <formula>4</formula>
    </cfRule>
    <cfRule type="cellIs" dxfId="35469" priority="131" stopIfTrue="1" operator="equal">
      <formula>3</formula>
    </cfRule>
  </conditionalFormatting>
  <conditionalFormatting sqref="G3:I3">
    <cfRule type="expression" dxfId="35468" priority="127" stopIfTrue="1">
      <formula>$D$1&lt;G3</formula>
    </cfRule>
    <cfRule type="expression" dxfId="35467" priority="128" stopIfTrue="1">
      <formula>$D$1&gt;G3</formula>
    </cfRule>
  </conditionalFormatting>
  <conditionalFormatting sqref="I3">
    <cfRule type="expression" dxfId="35466" priority="125" stopIfTrue="1">
      <formula>$D$1&lt;I3</formula>
    </cfRule>
    <cfRule type="expression" dxfId="35465" priority="126" stopIfTrue="1">
      <formula>$D$1&gt;I3</formula>
    </cfRule>
  </conditionalFormatting>
  <conditionalFormatting sqref="I3">
    <cfRule type="expression" dxfId="35464" priority="123" stopIfTrue="1">
      <formula>$D$1&lt;I3</formula>
    </cfRule>
    <cfRule type="expression" dxfId="35463" priority="124" stopIfTrue="1">
      <formula>$D$1&gt;I3</formula>
    </cfRule>
  </conditionalFormatting>
  <conditionalFormatting sqref="I3">
    <cfRule type="expression" dxfId="35462" priority="121" stopIfTrue="1">
      <formula>$D$1&lt;I3</formula>
    </cfRule>
    <cfRule type="expression" dxfId="35461" priority="122" stopIfTrue="1">
      <formula>$D$1&gt;I3</formula>
    </cfRule>
  </conditionalFormatting>
  <conditionalFormatting sqref="G3">
    <cfRule type="expression" dxfId="35460" priority="119" stopIfTrue="1">
      <formula>$D$1&lt;G3</formula>
    </cfRule>
    <cfRule type="expression" dxfId="35459" priority="120" stopIfTrue="1">
      <formula>$D$1&gt;G3</formula>
    </cfRule>
  </conditionalFormatting>
  <conditionalFormatting sqref="J3:L3">
    <cfRule type="expression" dxfId="35458" priority="117" stopIfTrue="1">
      <formula>$D$1&lt;J3</formula>
    </cfRule>
    <cfRule type="expression" dxfId="35457" priority="118" stopIfTrue="1">
      <formula>$D$1&gt;J3</formula>
    </cfRule>
  </conditionalFormatting>
  <conditionalFormatting sqref="J3">
    <cfRule type="expression" dxfId="35456" priority="115" stopIfTrue="1">
      <formula>$D$1&lt;J3</formula>
    </cfRule>
    <cfRule type="expression" dxfId="35455" priority="116" stopIfTrue="1">
      <formula>$D$1&gt;J3</formula>
    </cfRule>
  </conditionalFormatting>
  <conditionalFormatting sqref="F3">
    <cfRule type="expression" dxfId="35454" priority="113" stopIfTrue="1">
      <formula>$D$1&lt;F3</formula>
    </cfRule>
    <cfRule type="expression" dxfId="35453" priority="114" stopIfTrue="1">
      <formula>$D$1&gt;F3</formula>
    </cfRule>
  </conditionalFormatting>
  <conditionalFormatting sqref="G5">
    <cfRule type="cellIs" dxfId="35452" priority="110" stopIfTrue="1" operator="equal">
      <formula>5</formula>
    </cfRule>
    <cfRule type="cellIs" dxfId="35451" priority="111" stopIfTrue="1" operator="equal">
      <formula>4</formula>
    </cfRule>
    <cfRule type="cellIs" dxfId="35450" priority="112" stopIfTrue="1" operator="equal">
      <formula>3</formula>
    </cfRule>
  </conditionalFormatting>
  <conditionalFormatting sqref="G4 I4">
    <cfRule type="expression" dxfId="35449" priority="108" stopIfTrue="1">
      <formula>$D$1&lt;G4</formula>
    </cfRule>
    <cfRule type="expression" dxfId="35448" priority="109" stopIfTrue="1">
      <formula>$D$1&gt;G4</formula>
    </cfRule>
  </conditionalFormatting>
  <conditionalFormatting sqref="I4">
    <cfRule type="expression" dxfId="35447" priority="106" stopIfTrue="1">
      <formula>$D$1&lt;I4</formula>
    </cfRule>
    <cfRule type="expression" dxfId="35446" priority="107" stopIfTrue="1">
      <formula>$D$1&gt;I4</formula>
    </cfRule>
  </conditionalFormatting>
  <conditionalFormatting sqref="I5">
    <cfRule type="cellIs" dxfId="35445" priority="103" stopIfTrue="1" operator="equal">
      <formula>5</formula>
    </cfRule>
    <cfRule type="cellIs" dxfId="35444" priority="104" stopIfTrue="1" operator="equal">
      <formula>4</formula>
    </cfRule>
    <cfRule type="cellIs" dxfId="35443" priority="105" stopIfTrue="1" operator="equal">
      <formula>3</formula>
    </cfRule>
  </conditionalFormatting>
  <conditionalFormatting sqref="I5">
    <cfRule type="cellIs" dxfId="35442" priority="100" stopIfTrue="1" operator="equal">
      <formula>5</formula>
    </cfRule>
    <cfRule type="cellIs" dxfId="35441" priority="101" stopIfTrue="1" operator="equal">
      <formula>4</formula>
    </cfRule>
    <cfRule type="cellIs" dxfId="35440" priority="102" stopIfTrue="1" operator="equal">
      <formula>3</formula>
    </cfRule>
  </conditionalFormatting>
  <conditionalFormatting sqref="I4">
    <cfRule type="expression" dxfId="35439" priority="98" stopIfTrue="1">
      <formula>$D$1&lt;I4</formula>
    </cfRule>
    <cfRule type="expression" dxfId="35438" priority="99" stopIfTrue="1">
      <formula>$D$1&gt;I4</formula>
    </cfRule>
  </conditionalFormatting>
  <conditionalFormatting sqref="I5">
    <cfRule type="cellIs" dxfId="35437" priority="95" stopIfTrue="1" operator="equal">
      <formula>5</formula>
    </cfRule>
    <cfRule type="cellIs" dxfId="35436" priority="96" stopIfTrue="1" operator="equal">
      <formula>4</formula>
    </cfRule>
    <cfRule type="cellIs" dxfId="35435" priority="97" stopIfTrue="1" operator="equal">
      <formula>3</formula>
    </cfRule>
  </conditionalFormatting>
  <conditionalFormatting sqref="I4">
    <cfRule type="expression" dxfId="35434" priority="93" stopIfTrue="1">
      <formula>$D$1&lt;I4</formula>
    </cfRule>
    <cfRule type="expression" dxfId="35433" priority="94" stopIfTrue="1">
      <formula>$D$1&gt;I4</formula>
    </cfRule>
  </conditionalFormatting>
  <conditionalFormatting sqref="I4">
    <cfRule type="expression" dxfId="35432" priority="91" stopIfTrue="1">
      <formula>$D$1&lt;I4</formula>
    </cfRule>
    <cfRule type="expression" dxfId="35431" priority="92" stopIfTrue="1">
      <formula>$D$1&gt;I4</formula>
    </cfRule>
  </conditionalFormatting>
  <conditionalFormatting sqref="I5">
    <cfRule type="cellIs" dxfId="35430" priority="88" stopIfTrue="1" operator="equal">
      <formula>5</formula>
    </cfRule>
    <cfRule type="cellIs" dxfId="35429" priority="89" stopIfTrue="1" operator="equal">
      <formula>4</formula>
    </cfRule>
    <cfRule type="cellIs" dxfId="35428" priority="90" stopIfTrue="1" operator="equal">
      <formula>3</formula>
    </cfRule>
  </conditionalFormatting>
  <conditionalFormatting sqref="I4">
    <cfRule type="expression" dxfId="35427" priority="86" stopIfTrue="1">
      <formula>$D$1&lt;I4</formula>
    </cfRule>
    <cfRule type="expression" dxfId="35426" priority="87" stopIfTrue="1">
      <formula>$D$1&gt;I4</formula>
    </cfRule>
  </conditionalFormatting>
  <conditionalFormatting sqref="I5">
    <cfRule type="cellIs" dxfId="35425" priority="83" stopIfTrue="1" operator="equal">
      <formula>5</formula>
    </cfRule>
    <cfRule type="cellIs" dxfId="35424" priority="84" stopIfTrue="1" operator="equal">
      <formula>4</formula>
    </cfRule>
    <cfRule type="cellIs" dxfId="35423" priority="85" stopIfTrue="1" operator="equal">
      <formula>3</formula>
    </cfRule>
  </conditionalFormatting>
  <conditionalFormatting sqref="I4">
    <cfRule type="expression" dxfId="35422" priority="81" stopIfTrue="1">
      <formula>$D$1&lt;I4</formula>
    </cfRule>
    <cfRule type="expression" dxfId="35421" priority="82" stopIfTrue="1">
      <formula>$D$1&gt;I4</formula>
    </cfRule>
  </conditionalFormatting>
  <conditionalFormatting sqref="G4">
    <cfRule type="expression" dxfId="35420" priority="79" stopIfTrue="1">
      <formula>$D$1&lt;G4</formula>
    </cfRule>
    <cfRule type="expression" dxfId="35419" priority="80" stopIfTrue="1">
      <formula>$D$1&gt;G4</formula>
    </cfRule>
  </conditionalFormatting>
  <conditionalFormatting sqref="J4:K4">
    <cfRule type="expression" dxfId="35418" priority="77" stopIfTrue="1">
      <formula>$D$1&lt;J4</formula>
    </cfRule>
    <cfRule type="expression" dxfId="35417" priority="78" stopIfTrue="1">
      <formula>$D$1&gt;J4</formula>
    </cfRule>
  </conditionalFormatting>
  <conditionalFormatting sqref="J4">
    <cfRule type="expression" dxfId="35416" priority="75" stopIfTrue="1">
      <formula>$D$1&lt;J4</formula>
    </cfRule>
    <cfRule type="expression" dxfId="35415" priority="76" stopIfTrue="1">
      <formula>$D$1&gt;J4</formula>
    </cfRule>
  </conditionalFormatting>
  <conditionalFormatting sqref="J5">
    <cfRule type="cellIs" dxfId="35414" priority="72" stopIfTrue="1" operator="equal">
      <formula>5</formula>
    </cfRule>
    <cfRule type="cellIs" dxfId="35413" priority="73" stopIfTrue="1" operator="equal">
      <formula>4</formula>
    </cfRule>
    <cfRule type="cellIs" dxfId="35412" priority="74" stopIfTrue="1" operator="equal">
      <formula>3</formula>
    </cfRule>
  </conditionalFormatting>
  <conditionalFormatting sqref="J4">
    <cfRule type="expression" dxfId="35411" priority="70" stopIfTrue="1">
      <formula>$D$1&lt;J4</formula>
    </cfRule>
    <cfRule type="expression" dxfId="35410" priority="71" stopIfTrue="1">
      <formula>$D$1&gt;J4</formula>
    </cfRule>
  </conditionalFormatting>
  <conditionalFormatting sqref="J4">
    <cfRule type="expression" dxfId="35409" priority="68" stopIfTrue="1">
      <formula>$D$1&lt;J4</formula>
    </cfRule>
    <cfRule type="expression" dxfId="35408" priority="69" stopIfTrue="1">
      <formula>$D$1&gt;J4</formula>
    </cfRule>
  </conditionalFormatting>
  <conditionalFormatting sqref="K5">
    <cfRule type="cellIs" dxfId="35407" priority="65" stopIfTrue="1" operator="equal">
      <formula>5</formula>
    </cfRule>
    <cfRule type="cellIs" dxfId="35406" priority="66" stopIfTrue="1" operator="equal">
      <formula>4</formula>
    </cfRule>
    <cfRule type="cellIs" dxfId="35405" priority="67" stopIfTrue="1" operator="equal">
      <formula>3</formula>
    </cfRule>
  </conditionalFormatting>
  <conditionalFormatting sqref="K4">
    <cfRule type="expression" dxfId="35404" priority="63" stopIfTrue="1">
      <formula>$D$1&lt;K4</formula>
    </cfRule>
    <cfRule type="expression" dxfId="35403" priority="64" stopIfTrue="1">
      <formula>$D$1&gt;K4</formula>
    </cfRule>
  </conditionalFormatting>
  <conditionalFormatting sqref="K4">
    <cfRule type="expression" dxfId="35402" priority="61" stopIfTrue="1">
      <formula>$D$1&lt;K4</formula>
    </cfRule>
    <cfRule type="expression" dxfId="35401" priority="62" stopIfTrue="1">
      <formula>$D$1&gt;K4</formula>
    </cfRule>
  </conditionalFormatting>
  <conditionalFormatting sqref="J4">
    <cfRule type="expression" dxfId="35400" priority="59" stopIfTrue="1">
      <formula>$D$1&lt;J4</formula>
    </cfRule>
    <cfRule type="expression" dxfId="35399" priority="60" stopIfTrue="1">
      <formula>$D$1&gt;J4</formula>
    </cfRule>
  </conditionalFormatting>
  <conditionalFormatting sqref="J4">
    <cfRule type="expression" dxfId="35398" priority="57" stopIfTrue="1">
      <formula>$D$1&lt;J4</formula>
    </cfRule>
    <cfRule type="expression" dxfId="35397" priority="58" stopIfTrue="1">
      <formula>$D$1&gt;J4</formula>
    </cfRule>
  </conditionalFormatting>
  <conditionalFormatting sqref="J5">
    <cfRule type="cellIs" dxfId="35396" priority="54" stopIfTrue="1" operator="equal">
      <formula>5</formula>
    </cfRule>
    <cfRule type="cellIs" dxfId="35395" priority="55" stopIfTrue="1" operator="equal">
      <formula>4</formula>
    </cfRule>
    <cfRule type="cellIs" dxfId="35394" priority="56" stopIfTrue="1" operator="equal">
      <formula>3</formula>
    </cfRule>
  </conditionalFormatting>
  <conditionalFormatting sqref="J4">
    <cfRule type="expression" dxfId="35393" priority="52" stopIfTrue="1">
      <formula>$D$1&lt;J4</formula>
    </cfRule>
    <cfRule type="expression" dxfId="35392" priority="53" stopIfTrue="1">
      <formula>$D$1&gt;J4</formula>
    </cfRule>
  </conditionalFormatting>
  <conditionalFormatting sqref="J4">
    <cfRule type="expression" dxfId="35391" priority="50" stopIfTrue="1">
      <formula>$D$1&lt;J4</formula>
    </cfRule>
    <cfRule type="expression" dxfId="35390" priority="51" stopIfTrue="1">
      <formula>$D$1&gt;J4</formula>
    </cfRule>
  </conditionalFormatting>
  <conditionalFormatting sqref="H5">
    <cfRule type="cellIs" dxfId="35389" priority="47" stopIfTrue="1" operator="equal">
      <formula>5</formula>
    </cfRule>
    <cfRule type="cellIs" dxfId="35388" priority="48" stopIfTrue="1" operator="equal">
      <formula>4</formula>
    </cfRule>
    <cfRule type="cellIs" dxfId="35387" priority="49" stopIfTrue="1" operator="equal">
      <formula>3</formula>
    </cfRule>
  </conditionalFormatting>
  <conditionalFormatting sqref="H4">
    <cfRule type="expression" dxfId="35386" priority="35" stopIfTrue="1">
      <formula>$D$1&lt;H4</formula>
    </cfRule>
    <cfRule type="expression" dxfId="35385" priority="36" stopIfTrue="1">
      <formula>$D$1&gt;H4</formula>
    </cfRule>
  </conditionalFormatting>
  <conditionalFormatting sqref="H4">
    <cfRule type="expression" dxfId="35384" priority="45" stopIfTrue="1">
      <formula>$D$1&lt;H4</formula>
    </cfRule>
    <cfRule type="expression" dxfId="35383" priority="46" stopIfTrue="1">
      <formula>$D$1&gt;H4</formula>
    </cfRule>
  </conditionalFormatting>
  <conditionalFormatting sqref="H4">
    <cfRule type="expression" dxfId="35382" priority="43" stopIfTrue="1">
      <formula>$D$1&lt;H4</formula>
    </cfRule>
    <cfRule type="expression" dxfId="35381" priority="44" stopIfTrue="1">
      <formula>$D$1&gt;H4</formula>
    </cfRule>
  </conditionalFormatting>
  <conditionalFormatting sqref="H4">
    <cfRule type="expression" dxfId="35380" priority="41" stopIfTrue="1">
      <formula>$D$1&lt;H4</formula>
    </cfRule>
    <cfRule type="expression" dxfId="35379" priority="42" stopIfTrue="1">
      <formula>$D$1&gt;H4</formula>
    </cfRule>
  </conditionalFormatting>
  <conditionalFormatting sqref="H4">
    <cfRule type="expression" dxfId="35378" priority="39" stopIfTrue="1">
      <formula>$D$1&lt;H4</formula>
    </cfRule>
    <cfRule type="expression" dxfId="35377" priority="40" stopIfTrue="1">
      <formula>$D$1&gt;H4</formula>
    </cfRule>
  </conditionalFormatting>
  <conditionalFormatting sqref="H4">
    <cfRule type="expression" dxfId="35376" priority="37" stopIfTrue="1">
      <formula>$D$1&lt;H4</formula>
    </cfRule>
    <cfRule type="expression" dxfId="35375" priority="38" stopIfTrue="1">
      <formula>$D$1&gt;H4</formula>
    </cfRule>
  </conditionalFormatting>
  <conditionalFormatting sqref="F5">
    <cfRule type="cellIs" dxfId="35374" priority="32" stopIfTrue="1" operator="equal">
      <formula>5</formula>
    </cfRule>
    <cfRule type="cellIs" dxfId="35373" priority="33" stopIfTrue="1" operator="equal">
      <formula>4</formula>
    </cfRule>
    <cfRule type="cellIs" dxfId="35372" priority="34" stopIfTrue="1" operator="equal">
      <formula>3</formula>
    </cfRule>
  </conditionalFormatting>
  <conditionalFormatting sqref="F4">
    <cfRule type="expression" dxfId="35371" priority="30" stopIfTrue="1">
      <formula>$D$1&lt;F4</formula>
    </cfRule>
    <cfRule type="expression" dxfId="35370" priority="31" stopIfTrue="1">
      <formula>$D$1&gt;F4</formula>
    </cfRule>
  </conditionalFormatting>
  <conditionalFormatting sqref="L4">
    <cfRule type="expression" dxfId="35369" priority="28" stopIfTrue="1">
      <formula>$D$1&lt;L4</formula>
    </cfRule>
    <cfRule type="expression" dxfId="35368" priority="29" stopIfTrue="1">
      <formula>$D$1&gt;L4</formula>
    </cfRule>
  </conditionalFormatting>
  <conditionalFormatting sqref="L4">
    <cfRule type="expression" dxfId="35367" priority="26" stopIfTrue="1">
      <formula>$D$1&lt;L4</formula>
    </cfRule>
    <cfRule type="expression" dxfId="35366" priority="27" stopIfTrue="1">
      <formula>$D$1&gt;L4</formula>
    </cfRule>
  </conditionalFormatting>
  <conditionalFormatting sqref="L5">
    <cfRule type="cellIs" dxfId="35365" priority="23" stopIfTrue="1" operator="equal">
      <formula>5</formula>
    </cfRule>
    <cfRule type="cellIs" dxfId="35364" priority="24" stopIfTrue="1" operator="equal">
      <formula>4</formula>
    </cfRule>
    <cfRule type="cellIs" dxfId="35363" priority="25" stopIfTrue="1" operator="equal">
      <formula>3</formula>
    </cfRule>
  </conditionalFormatting>
  <conditionalFormatting sqref="L5">
    <cfRule type="cellIs" dxfId="35362" priority="20" stopIfTrue="1" operator="equal">
      <formula>5</formula>
    </cfRule>
    <cfRule type="cellIs" dxfId="35361" priority="21" stopIfTrue="1" operator="equal">
      <formula>4</formula>
    </cfRule>
    <cfRule type="cellIs" dxfId="35360" priority="22" stopIfTrue="1" operator="equal">
      <formula>3</formula>
    </cfRule>
  </conditionalFormatting>
  <conditionalFormatting sqref="L4">
    <cfRule type="expression" dxfId="35359" priority="18" stopIfTrue="1">
      <formula>$D$1&lt;L4</formula>
    </cfRule>
    <cfRule type="expression" dxfId="35358" priority="19" stopIfTrue="1">
      <formula>$D$1&gt;L4</formula>
    </cfRule>
  </conditionalFormatting>
  <conditionalFormatting sqref="L5">
    <cfRule type="cellIs" dxfId="35357" priority="15" stopIfTrue="1" operator="equal">
      <formula>5</formula>
    </cfRule>
    <cfRule type="cellIs" dxfId="35356" priority="16" stopIfTrue="1" operator="equal">
      <formula>4</formula>
    </cfRule>
    <cfRule type="cellIs" dxfId="35355" priority="17" stopIfTrue="1" operator="equal">
      <formula>3</formula>
    </cfRule>
  </conditionalFormatting>
  <conditionalFormatting sqref="L4">
    <cfRule type="expression" dxfId="35354" priority="13" stopIfTrue="1">
      <formula>$D$1&lt;L4</formula>
    </cfRule>
    <cfRule type="expression" dxfId="35353" priority="14" stopIfTrue="1">
      <formula>$D$1&gt;L4</formula>
    </cfRule>
  </conditionalFormatting>
  <conditionalFormatting sqref="L4">
    <cfRule type="expression" dxfId="35352" priority="11" stopIfTrue="1">
      <formula>$D$1&lt;L4</formula>
    </cfRule>
    <cfRule type="expression" dxfId="35351" priority="12" stopIfTrue="1">
      <formula>$D$1&gt;L4</formula>
    </cfRule>
  </conditionalFormatting>
  <conditionalFormatting sqref="L5">
    <cfRule type="cellIs" dxfId="35350" priority="8" stopIfTrue="1" operator="equal">
      <formula>5</formula>
    </cfRule>
    <cfRule type="cellIs" dxfId="35349" priority="9" stopIfTrue="1" operator="equal">
      <formula>4</formula>
    </cfRule>
    <cfRule type="cellIs" dxfId="35348" priority="10" stopIfTrue="1" operator="equal">
      <formula>3</formula>
    </cfRule>
  </conditionalFormatting>
  <conditionalFormatting sqref="L4">
    <cfRule type="expression" dxfId="35347" priority="6" stopIfTrue="1">
      <formula>$D$1&lt;L4</formula>
    </cfRule>
    <cfRule type="expression" dxfId="35346" priority="7" stopIfTrue="1">
      <formula>$D$1&gt;L4</formula>
    </cfRule>
  </conditionalFormatting>
  <conditionalFormatting sqref="L5">
    <cfRule type="cellIs" dxfId="35345" priority="3" stopIfTrue="1" operator="equal">
      <formula>5</formula>
    </cfRule>
    <cfRule type="cellIs" dxfId="35344" priority="4" stopIfTrue="1" operator="equal">
      <formula>4</formula>
    </cfRule>
    <cfRule type="cellIs" dxfId="35343" priority="5" stopIfTrue="1" operator="equal">
      <formula>3</formula>
    </cfRule>
  </conditionalFormatting>
  <conditionalFormatting sqref="L4">
    <cfRule type="expression" dxfId="35342" priority="1" stopIfTrue="1">
      <formula>$D$1&lt;L4</formula>
    </cfRule>
    <cfRule type="expression" dxfId="35341" priority="2" stopIfTrue="1">
      <formula>$D$1&gt;L4</formula>
    </cfRule>
  </conditionalFormatting>
  <pageMargins left="0.7" right="0.7" top="0.75" bottom="0.75" header="0.3" footer="0.3"/>
  <pageSetup paperSize="9" scale="72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="85" zoomScaleNormal="100" zoomScaleSheetLayoutView="85" workbookViewId="0">
      <selection activeCell="F2" sqref="F2:O3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4.5703125" style="13" customWidth="1"/>
    <col min="4" max="4" width="36.42578125" style="13" customWidth="1"/>
    <col min="5" max="5" width="5.42578125" style="13" hidden="1" customWidth="1"/>
    <col min="6" max="6" width="7.5703125" style="340" customWidth="1"/>
    <col min="7" max="12" width="7.140625" style="340" customWidth="1"/>
    <col min="13" max="16" width="6.7109375" style="340" customWidth="1"/>
    <col min="17" max="18" width="6.7109375" style="340" hidden="1" customWidth="1"/>
    <col min="19" max="21" width="2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466" t="s">
        <v>45</v>
      </c>
      <c r="G2" s="466" t="s">
        <v>45</v>
      </c>
      <c r="H2" s="728" t="s">
        <v>46</v>
      </c>
      <c r="I2" s="729"/>
      <c r="J2" s="729"/>
      <c r="K2" s="729"/>
      <c r="L2" s="730"/>
      <c r="M2" s="466" t="s">
        <v>43</v>
      </c>
      <c r="N2" s="445"/>
      <c r="O2" s="467" t="s">
        <v>42</v>
      </c>
      <c r="Q2" s="392"/>
      <c r="R2" s="392"/>
      <c r="S2" s="393"/>
      <c r="T2" s="445"/>
      <c r="U2" s="468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2631</v>
      </c>
      <c r="B3" s="723"/>
      <c r="C3" s="723"/>
      <c r="D3" s="196" t="s">
        <v>0</v>
      </c>
      <c r="E3" s="197"/>
      <c r="F3" s="335">
        <v>43134</v>
      </c>
      <c r="G3" s="335">
        <v>43125</v>
      </c>
      <c r="H3" s="469">
        <v>43137</v>
      </c>
      <c r="I3" s="470">
        <v>43143</v>
      </c>
      <c r="J3" s="153">
        <v>43140</v>
      </c>
      <c r="K3" s="470">
        <v>43136</v>
      </c>
      <c r="L3" s="335">
        <v>43139</v>
      </c>
      <c r="M3" s="335">
        <v>43152</v>
      </c>
      <c r="N3" s="153">
        <v>43147</v>
      </c>
      <c r="O3" s="153">
        <v>43113</v>
      </c>
      <c r="P3" s="153"/>
      <c r="Q3" s="335"/>
      <c r="R3" s="335"/>
      <c r="S3" s="335"/>
      <c r="T3" s="382"/>
      <c r="U3" s="401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7" customHeight="1" x14ac:dyDescent="0.2">
      <c r="A4" s="723"/>
      <c r="B4" s="723"/>
      <c r="C4" s="723"/>
      <c r="D4" s="205" t="s">
        <v>1</v>
      </c>
      <c r="E4" s="197"/>
      <c r="F4" s="156" t="s">
        <v>463</v>
      </c>
      <c r="G4" s="156" t="s">
        <v>461</v>
      </c>
      <c r="H4" s="156" t="s">
        <v>452</v>
      </c>
      <c r="I4" s="156" t="s">
        <v>462</v>
      </c>
      <c r="J4" s="282" t="s">
        <v>451</v>
      </c>
      <c r="K4" s="156" t="s">
        <v>464</v>
      </c>
      <c r="L4" s="156" t="s">
        <v>465</v>
      </c>
      <c r="M4" s="156" t="s">
        <v>454</v>
      </c>
      <c r="N4" s="156" t="s">
        <v>466</v>
      </c>
      <c r="O4" s="282" t="s">
        <v>463</v>
      </c>
      <c r="P4" s="282"/>
      <c r="Q4" s="156"/>
      <c r="R4" s="156"/>
      <c r="S4" s="156"/>
      <c r="T4" s="382"/>
      <c r="U4" s="211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88.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468</v>
      </c>
      <c r="G5" s="246" t="s">
        <v>455</v>
      </c>
      <c r="H5" s="279" t="s">
        <v>457</v>
      </c>
      <c r="I5" s="246" t="s">
        <v>467</v>
      </c>
      <c r="J5" s="246" t="s">
        <v>456</v>
      </c>
      <c r="K5" s="246" t="s">
        <v>469</v>
      </c>
      <c r="L5" s="247" t="s">
        <v>470</v>
      </c>
      <c r="M5" s="246" t="s">
        <v>459</v>
      </c>
      <c r="N5" s="247" t="s">
        <v>471</v>
      </c>
      <c r="O5" s="246" t="s">
        <v>468</v>
      </c>
      <c r="P5" s="246"/>
      <c r="Q5" s="246"/>
      <c r="R5" s="246"/>
      <c r="S5" s="246"/>
      <c r="T5" s="158"/>
      <c r="U5" s="32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5" customHeight="1" x14ac:dyDescent="0.2">
      <c r="A6" s="267">
        <v>1</v>
      </c>
      <c r="B6" s="315" t="s">
        <v>28</v>
      </c>
      <c r="C6" s="150" t="s">
        <v>34</v>
      </c>
      <c r="D6" s="465" t="s">
        <v>716</v>
      </c>
      <c r="E6" s="223">
        <v>2631</v>
      </c>
      <c r="F6" s="91" t="s">
        <v>1320</v>
      </c>
      <c r="G6" s="91" t="s">
        <v>1141</v>
      </c>
      <c r="H6" s="91">
        <v>3</v>
      </c>
      <c r="I6" s="91">
        <v>3</v>
      </c>
      <c r="J6" s="91">
        <v>5</v>
      </c>
      <c r="K6" s="91">
        <v>3</v>
      </c>
      <c r="L6" s="91" t="s">
        <v>1338</v>
      </c>
      <c r="M6" s="91">
        <v>3</v>
      </c>
      <c r="N6" s="91">
        <v>3</v>
      </c>
      <c r="O6" s="91">
        <v>3</v>
      </c>
      <c r="P6" s="91"/>
      <c r="Q6" s="91"/>
      <c r="R6" s="91"/>
      <c r="S6" s="91"/>
      <c r="T6" s="91"/>
      <c r="U6" s="91"/>
      <c r="V6" s="316">
        <f>IF(AC6&gt;0,IF(SUM(X6:Y6)/AC6&gt;0,2,IF(AND(SUM(X6:Y6)/AC6=0,Z6/AC6&gt;0),3,IF(AND((AB6/AC6+AA6/AC6)=1,AA6/AC6&gt;0),4,5))),0)</f>
        <v>2</v>
      </c>
      <c r="W6" s="258">
        <f>COUNTIF(AG6:AV6,"б")</f>
        <v>0</v>
      </c>
      <c r="X6" s="258">
        <f>COUNTIF(AG6:AV6,"д")</f>
        <v>0</v>
      </c>
      <c r="Y6" s="258">
        <f>COUNTIF(AG6:AV6,2)+COUNTIF(AG6:AV6,"н")+COUNTIF(AG6:AV6,"д")</f>
        <v>1</v>
      </c>
      <c r="Z6" s="258">
        <f>COUNTIF(AG6:AV6,Z$5)</f>
        <v>6</v>
      </c>
      <c r="AA6" s="258">
        <f>COUNTIF(AG6:AV6,AA$5)</f>
        <v>0</v>
      </c>
      <c r="AB6" s="258">
        <f>COUNTIF(AG6:AV6,AB$5)</f>
        <v>1</v>
      </c>
      <c r="AC6" s="258">
        <f>SUM(X6:AB6)</f>
        <v>8</v>
      </c>
      <c r="AD6" s="317">
        <f>IF(ISERROR(((X6+Y6)*2+Z6*3+AA6*4+AB6*5)/SUM(X6,Y6:AB6)),"",((X6+Y6)*2+Z6*3+AA6*4+AB6*5)/SUM(X6,Y6:AB6))</f>
        <v>3.125</v>
      </c>
      <c r="AE6" s="259">
        <f>IF(AWX6=5,0.5,IF(AW6=4,0.25,IF(AW6&lt;=3,0)))</f>
        <v>0</v>
      </c>
      <c r="AG6" s="318" t="str">
        <f t="shared" ref="AG6:AV6" si="0">IF(ISERROR(VALUE(LEFT(F6))),LEFT(F6),VALUE(LEFT(F6)))</f>
        <v>з</v>
      </c>
      <c r="AH6" s="318" t="str">
        <f t="shared" si="0"/>
        <v>з</v>
      </c>
      <c r="AI6" s="318">
        <f t="shared" si="0"/>
        <v>3</v>
      </c>
      <c r="AJ6" s="318">
        <f t="shared" si="0"/>
        <v>3</v>
      </c>
      <c r="AK6" s="318">
        <f t="shared" si="0"/>
        <v>5</v>
      </c>
      <c r="AL6" s="318">
        <f t="shared" si="0"/>
        <v>3</v>
      </c>
      <c r="AM6" s="318">
        <f t="shared" si="0"/>
        <v>2</v>
      </c>
      <c r="AN6" s="318">
        <f t="shared" si="0"/>
        <v>3</v>
      </c>
      <c r="AO6" s="318">
        <f t="shared" si="0"/>
        <v>3</v>
      </c>
      <c r="AP6" s="318">
        <f t="shared" si="0"/>
        <v>3</v>
      </c>
      <c r="AQ6" s="318" t="str">
        <f t="shared" si="0"/>
        <v/>
      </c>
      <c r="AR6" s="318" t="str">
        <f t="shared" si="0"/>
        <v/>
      </c>
      <c r="AS6" s="318" t="str">
        <f t="shared" si="0"/>
        <v/>
      </c>
      <c r="AT6" s="318" t="str">
        <f t="shared" si="0"/>
        <v/>
      </c>
      <c r="AU6" s="318" t="str">
        <f t="shared" si="0"/>
        <v/>
      </c>
      <c r="AV6" s="318" t="str">
        <f t="shared" si="0"/>
        <v/>
      </c>
      <c r="AW6" s="316">
        <f>COUNTIF(AG6:AV6,"з")</f>
        <v>2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5" customHeight="1" x14ac:dyDescent="0.2">
      <c r="A7" s="267">
        <v>2</v>
      </c>
      <c r="B7" s="315" t="s">
        <v>28</v>
      </c>
      <c r="C7" s="150" t="s">
        <v>34</v>
      </c>
      <c r="D7" s="465" t="s">
        <v>717</v>
      </c>
      <c r="E7" s="223">
        <v>2631</v>
      </c>
      <c r="F7" s="91" t="s">
        <v>1320</v>
      </c>
      <c r="G7" s="91" t="s">
        <v>1141</v>
      </c>
      <c r="H7" s="91">
        <v>3</v>
      </c>
      <c r="I7" s="91">
        <v>4</v>
      </c>
      <c r="J7" s="91">
        <v>3</v>
      </c>
      <c r="K7" s="91">
        <v>3</v>
      </c>
      <c r="L7" s="91">
        <v>4</v>
      </c>
      <c r="M7" s="91">
        <v>4</v>
      </c>
      <c r="N7" s="91">
        <v>4</v>
      </c>
      <c r="O7" s="91">
        <v>3</v>
      </c>
      <c r="P7" s="91"/>
      <c r="Q7" s="91"/>
      <c r="R7" s="91"/>
      <c r="S7" s="91"/>
      <c r="T7" s="91"/>
      <c r="U7" s="91"/>
      <c r="V7" s="316">
        <f t="shared" ref="V7:V37" si="1">IF(AC7&gt;0,IF(SUM(X7:Y7)/AC7&gt;0,2,IF(AND(SUM(X7:Y7)/AC7=0,Z7/AC7&gt;0),3,IF(AND((AB7/AC7+AA7/AC7)=1,AA7/AC7&gt;0),4,5))),0)</f>
        <v>3</v>
      </c>
      <c r="W7" s="258">
        <f t="shared" ref="W7:W37" si="2">COUNTIF(AG7:AV7,"б")</f>
        <v>0</v>
      </c>
      <c r="X7" s="258">
        <f t="shared" ref="X7:X37" si="3">COUNTIF(AG7:AV7,"д")</f>
        <v>0</v>
      </c>
      <c r="Y7" s="258">
        <f t="shared" ref="Y7:Y37" si="4">COUNTIF(AG7:AV7,2)+COUNTIF(AG7:AV7,"н")+COUNTIF(AG7:AV7,"д")</f>
        <v>0</v>
      </c>
      <c r="Z7" s="258">
        <f t="shared" ref="Z7:Z37" si="5">COUNTIF(AG7:AV7,Z$5)</f>
        <v>4</v>
      </c>
      <c r="AA7" s="258">
        <f t="shared" ref="AA7:AA37" si="6">COUNTIF(AG7:AV7,AA$5)</f>
        <v>4</v>
      </c>
      <c r="AB7" s="258">
        <f t="shared" ref="AB7:AB37" si="7">COUNTIF(AG7:AV7,AB$5)</f>
        <v>0</v>
      </c>
      <c r="AC7" s="258">
        <f t="shared" ref="AC7:AC37" si="8">SUM(X7:AB7)</f>
        <v>8</v>
      </c>
      <c r="AD7" s="317">
        <f t="shared" ref="AD7:AD37" si="9">IF(ISERROR(((X7+Y7)*2+Z7*3+AA7*4+AB7*5)/SUM(X7,Y7:AB7)),"",((X7+Y7)*2+Z7*3+AA7*4+AB7*5)/SUM(X7,Y7:AB7))</f>
        <v>3.5</v>
      </c>
      <c r="AE7" s="259">
        <f t="shared" ref="AE7:AE37" si="10">IF(AWX7=5,0.5,IF(AW7=4,0.25,IF(AW7&lt;=3,0)))</f>
        <v>0</v>
      </c>
      <c r="AG7" s="318" t="str">
        <f t="shared" ref="AG7:AV22" si="11">IF(ISERROR(VALUE(LEFT(F7))),LEFT(F7),VALUE(LEFT(F7)))</f>
        <v>з</v>
      </c>
      <c r="AH7" s="318" t="str">
        <f t="shared" si="11"/>
        <v>з</v>
      </c>
      <c r="AI7" s="318">
        <f t="shared" si="11"/>
        <v>3</v>
      </c>
      <c r="AJ7" s="318">
        <f t="shared" si="11"/>
        <v>4</v>
      </c>
      <c r="AK7" s="318">
        <f t="shared" si="11"/>
        <v>3</v>
      </c>
      <c r="AL7" s="318">
        <f t="shared" si="11"/>
        <v>3</v>
      </c>
      <c r="AM7" s="318">
        <f t="shared" si="11"/>
        <v>4</v>
      </c>
      <c r="AN7" s="318">
        <f t="shared" si="11"/>
        <v>4</v>
      </c>
      <c r="AO7" s="318">
        <f t="shared" si="11"/>
        <v>4</v>
      </c>
      <c r="AP7" s="318">
        <f t="shared" si="11"/>
        <v>3</v>
      </c>
      <c r="AQ7" s="318" t="str">
        <f t="shared" si="11"/>
        <v/>
      </c>
      <c r="AR7" s="318" t="str">
        <f t="shared" si="11"/>
        <v/>
      </c>
      <c r="AS7" s="318" t="str">
        <f t="shared" si="11"/>
        <v/>
      </c>
      <c r="AT7" s="318" t="str">
        <f t="shared" si="11"/>
        <v/>
      </c>
      <c r="AU7" s="318" t="str">
        <f t="shared" si="11"/>
        <v/>
      </c>
      <c r="AV7" s="318" t="str">
        <f t="shared" si="11"/>
        <v/>
      </c>
      <c r="AW7" s="316">
        <f t="shared" ref="AW7:AW38" si="12">COUNTIF(AG7:AV7,"з")</f>
        <v>2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5" customHeight="1" x14ac:dyDescent="0.2">
      <c r="A8" s="267">
        <v>3</v>
      </c>
      <c r="B8" s="315" t="s">
        <v>28</v>
      </c>
      <c r="C8" s="150" t="s">
        <v>34</v>
      </c>
      <c r="D8" s="471" t="s">
        <v>718</v>
      </c>
      <c r="E8" s="223">
        <v>2631</v>
      </c>
      <c r="F8" s="91" t="s">
        <v>1320</v>
      </c>
      <c r="G8" s="91" t="s">
        <v>1141</v>
      </c>
      <c r="H8" s="91">
        <v>3</v>
      </c>
      <c r="I8" s="91">
        <v>3</v>
      </c>
      <c r="J8" s="91">
        <v>5</v>
      </c>
      <c r="K8" s="91">
        <v>3</v>
      </c>
      <c r="L8" s="91">
        <v>4</v>
      </c>
      <c r="M8" s="91">
        <v>3</v>
      </c>
      <c r="N8" s="91">
        <v>3</v>
      </c>
      <c r="O8" s="91">
        <v>3</v>
      </c>
      <c r="P8" s="91"/>
      <c r="Q8" s="91"/>
      <c r="R8" s="91"/>
      <c r="S8" s="91"/>
      <c r="T8" s="91"/>
      <c r="U8" s="91"/>
      <c r="V8" s="316">
        <f t="shared" si="1"/>
        <v>3</v>
      </c>
      <c r="W8" s="258">
        <f t="shared" si="2"/>
        <v>0</v>
      </c>
      <c r="X8" s="258">
        <f t="shared" si="3"/>
        <v>0</v>
      </c>
      <c r="Y8" s="258">
        <f t="shared" si="4"/>
        <v>0</v>
      </c>
      <c r="Z8" s="258">
        <f t="shared" si="5"/>
        <v>6</v>
      </c>
      <c r="AA8" s="258">
        <f t="shared" si="6"/>
        <v>1</v>
      </c>
      <c r="AB8" s="258">
        <f t="shared" si="7"/>
        <v>1</v>
      </c>
      <c r="AC8" s="258">
        <f t="shared" si="8"/>
        <v>8</v>
      </c>
      <c r="AD8" s="317">
        <f t="shared" si="9"/>
        <v>3.375</v>
      </c>
      <c r="AE8" s="259">
        <f t="shared" si="10"/>
        <v>0</v>
      </c>
      <c r="AG8" s="318" t="str">
        <f t="shared" si="11"/>
        <v>з</v>
      </c>
      <c r="AH8" s="318" t="str">
        <f t="shared" si="11"/>
        <v>з</v>
      </c>
      <c r="AI8" s="318">
        <f t="shared" si="11"/>
        <v>3</v>
      </c>
      <c r="AJ8" s="318">
        <f t="shared" si="11"/>
        <v>3</v>
      </c>
      <c r="AK8" s="318">
        <f t="shared" si="11"/>
        <v>5</v>
      </c>
      <c r="AL8" s="318">
        <f t="shared" si="11"/>
        <v>3</v>
      </c>
      <c r="AM8" s="318">
        <f t="shared" si="11"/>
        <v>4</v>
      </c>
      <c r="AN8" s="318">
        <f t="shared" si="11"/>
        <v>3</v>
      </c>
      <c r="AO8" s="318">
        <f t="shared" si="11"/>
        <v>3</v>
      </c>
      <c r="AP8" s="318">
        <f t="shared" si="11"/>
        <v>3</v>
      </c>
      <c r="AQ8" s="318" t="str">
        <f t="shared" si="11"/>
        <v/>
      </c>
      <c r="AR8" s="318" t="str">
        <f t="shared" si="11"/>
        <v/>
      </c>
      <c r="AS8" s="318" t="str">
        <f t="shared" si="11"/>
        <v/>
      </c>
      <c r="AT8" s="318" t="str">
        <f t="shared" si="11"/>
        <v/>
      </c>
      <c r="AU8" s="318" t="str">
        <f t="shared" si="11"/>
        <v/>
      </c>
      <c r="AV8" s="318" t="str">
        <f t="shared" si="11"/>
        <v/>
      </c>
      <c r="AW8" s="316">
        <f t="shared" si="12"/>
        <v>2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5" customHeight="1" x14ac:dyDescent="0.2">
      <c r="A9" s="267">
        <v>4</v>
      </c>
      <c r="B9" s="315" t="s">
        <v>28</v>
      </c>
      <c r="C9" s="150" t="s">
        <v>34</v>
      </c>
      <c r="D9" s="465" t="s">
        <v>719</v>
      </c>
      <c r="E9" s="223">
        <v>2631</v>
      </c>
      <c r="F9" s="91" t="s">
        <v>1320</v>
      </c>
      <c r="G9" s="91" t="s">
        <v>1141</v>
      </c>
      <c r="H9" s="91">
        <v>5</v>
      </c>
      <c r="I9" s="91">
        <v>5</v>
      </c>
      <c r="J9" s="91">
        <v>5</v>
      </c>
      <c r="K9" s="91">
        <v>5</v>
      </c>
      <c r="L9" s="91">
        <v>4</v>
      </c>
      <c r="M9" s="91">
        <v>5</v>
      </c>
      <c r="N9" s="91">
        <v>5</v>
      </c>
      <c r="O9" s="91">
        <v>5</v>
      </c>
      <c r="P9" s="91"/>
      <c r="Q9" s="91"/>
      <c r="R9" s="91"/>
      <c r="S9" s="91"/>
      <c r="T9" s="91"/>
      <c r="U9" s="91"/>
      <c r="V9" s="316">
        <f t="shared" si="1"/>
        <v>4</v>
      </c>
      <c r="W9" s="258">
        <f t="shared" si="2"/>
        <v>0</v>
      </c>
      <c r="X9" s="258">
        <f t="shared" si="3"/>
        <v>0</v>
      </c>
      <c r="Y9" s="258">
        <f t="shared" si="4"/>
        <v>0</v>
      </c>
      <c r="Z9" s="258">
        <f t="shared" si="5"/>
        <v>0</v>
      </c>
      <c r="AA9" s="258">
        <f t="shared" si="6"/>
        <v>1</v>
      </c>
      <c r="AB9" s="258">
        <f t="shared" si="7"/>
        <v>7</v>
      </c>
      <c r="AC9" s="258">
        <f t="shared" si="8"/>
        <v>8</v>
      </c>
      <c r="AD9" s="317">
        <f t="shared" si="9"/>
        <v>4.875</v>
      </c>
      <c r="AE9" s="259">
        <f t="shared" si="10"/>
        <v>0</v>
      </c>
      <c r="AG9" s="318" t="str">
        <f t="shared" si="11"/>
        <v>з</v>
      </c>
      <c r="AH9" s="318" t="str">
        <f t="shared" si="11"/>
        <v>з</v>
      </c>
      <c r="AI9" s="318">
        <f t="shared" si="11"/>
        <v>5</v>
      </c>
      <c r="AJ9" s="318">
        <f t="shared" si="11"/>
        <v>5</v>
      </c>
      <c r="AK9" s="318">
        <f t="shared" si="11"/>
        <v>5</v>
      </c>
      <c r="AL9" s="318">
        <f t="shared" si="11"/>
        <v>5</v>
      </c>
      <c r="AM9" s="318">
        <f t="shared" si="11"/>
        <v>4</v>
      </c>
      <c r="AN9" s="318">
        <f t="shared" si="11"/>
        <v>5</v>
      </c>
      <c r="AO9" s="318">
        <f t="shared" si="11"/>
        <v>5</v>
      </c>
      <c r="AP9" s="318">
        <f t="shared" si="11"/>
        <v>5</v>
      </c>
      <c r="AQ9" s="318" t="str">
        <f t="shared" si="11"/>
        <v/>
      </c>
      <c r="AR9" s="318" t="str">
        <f t="shared" si="11"/>
        <v/>
      </c>
      <c r="AS9" s="318" t="str">
        <f t="shared" si="11"/>
        <v/>
      </c>
      <c r="AT9" s="318" t="str">
        <f t="shared" si="11"/>
        <v/>
      </c>
      <c r="AU9" s="318" t="str">
        <f t="shared" si="11"/>
        <v/>
      </c>
      <c r="AV9" s="318" t="str">
        <f t="shared" si="11"/>
        <v/>
      </c>
      <c r="AW9" s="316">
        <f t="shared" si="12"/>
        <v>2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5" customHeight="1" x14ac:dyDescent="0.2">
      <c r="A10" s="267">
        <v>5</v>
      </c>
      <c r="B10" s="315" t="s">
        <v>28</v>
      </c>
      <c r="C10" s="150" t="s">
        <v>34</v>
      </c>
      <c r="D10" s="465" t="s">
        <v>720</v>
      </c>
      <c r="E10" s="223">
        <v>2631</v>
      </c>
      <c r="F10" s="91" t="s">
        <v>1320</v>
      </c>
      <c r="G10" s="91" t="s">
        <v>1141</v>
      </c>
      <c r="H10" s="91">
        <v>3</v>
      </c>
      <c r="I10" s="91">
        <v>5</v>
      </c>
      <c r="J10" s="91">
        <v>5</v>
      </c>
      <c r="K10" s="91">
        <v>3</v>
      </c>
      <c r="L10" s="91">
        <v>3</v>
      </c>
      <c r="M10" s="91">
        <v>3</v>
      </c>
      <c r="N10" s="91">
        <v>3</v>
      </c>
      <c r="O10" s="91">
        <v>3</v>
      </c>
      <c r="P10" s="91"/>
      <c r="Q10" s="91"/>
      <c r="R10" s="91"/>
      <c r="S10" s="91"/>
      <c r="T10" s="91"/>
      <c r="U10" s="91"/>
      <c r="V10" s="316">
        <f t="shared" si="1"/>
        <v>3</v>
      </c>
      <c r="W10" s="258">
        <f t="shared" si="2"/>
        <v>0</v>
      </c>
      <c r="X10" s="258">
        <f t="shared" si="3"/>
        <v>0</v>
      </c>
      <c r="Y10" s="258">
        <f t="shared" si="4"/>
        <v>0</v>
      </c>
      <c r="Z10" s="258">
        <f t="shared" si="5"/>
        <v>6</v>
      </c>
      <c r="AA10" s="258">
        <f t="shared" si="6"/>
        <v>0</v>
      </c>
      <c r="AB10" s="258">
        <f t="shared" si="7"/>
        <v>2</v>
      </c>
      <c r="AC10" s="258">
        <f t="shared" si="8"/>
        <v>8</v>
      </c>
      <c r="AD10" s="317">
        <f t="shared" si="9"/>
        <v>3.5</v>
      </c>
      <c r="AE10" s="259">
        <f t="shared" si="10"/>
        <v>0</v>
      </c>
      <c r="AG10" s="318" t="str">
        <f t="shared" si="11"/>
        <v>з</v>
      </c>
      <c r="AH10" s="318" t="str">
        <f t="shared" si="11"/>
        <v>з</v>
      </c>
      <c r="AI10" s="318">
        <f t="shared" si="11"/>
        <v>3</v>
      </c>
      <c r="AJ10" s="318">
        <f t="shared" si="11"/>
        <v>5</v>
      </c>
      <c r="AK10" s="318">
        <f t="shared" si="11"/>
        <v>5</v>
      </c>
      <c r="AL10" s="318">
        <f t="shared" si="11"/>
        <v>3</v>
      </c>
      <c r="AM10" s="318">
        <f t="shared" si="11"/>
        <v>3</v>
      </c>
      <c r="AN10" s="318">
        <f t="shared" si="11"/>
        <v>3</v>
      </c>
      <c r="AO10" s="318">
        <f t="shared" si="11"/>
        <v>3</v>
      </c>
      <c r="AP10" s="318">
        <f t="shared" si="11"/>
        <v>3</v>
      </c>
      <c r="AQ10" s="318" t="str">
        <f t="shared" si="11"/>
        <v/>
      </c>
      <c r="AR10" s="318" t="str">
        <f t="shared" si="11"/>
        <v/>
      </c>
      <c r="AS10" s="318" t="str">
        <f t="shared" si="11"/>
        <v/>
      </c>
      <c r="AT10" s="318" t="str">
        <f t="shared" si="11"/>
        <v/>
      </c>
      <c r="AU10" s="318" t="str">
        <f t="shared" si="11"/>
        <v/>
      </c>
      <c r="AV10" s="318" t="str">
        <f t="shared" si="11"/>
        <v/>
      </c>
      <c r="AW10" s="316">
        <f t="shared" si="12"/>
        <v>2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5" customHeight="1" x14ac:dyDescent="0.2">
      <c r="A11" s="267">
        <v>6</v>
      </c>
      <c r="B11" s="315"/>
      <c r="C11" s="150" t="s">
        <v>34</v>
      </c>
      <c r="D11" s="465" t="s">
        <v>1345</v>
      </c>
      <c r="E11" s="223">
        <v>2631</v>
      </c>
      <c r="F11" s="91" t="s">
        <v>1320</v>
      </c>
      <c r="G11" s="91" t="s">
        <v>1141</v>
      </c>
      <c r="H11" s="91">
        <v>4</v>
      </c>
      <c r="I11" s="91">
        <v>5</v>
      </c>
      <c r="J11" s="91">
        <v>5</v>
      </c>
      <c r="K11" s="91">
        <v>3</v>
      </c>
      <c r="L11" s="91">
        <v>5</v>
      </c>
      <c r="M11" s="91">
        <v>3</v>
      </c>
      <c r="N11" s="91">
        <v>4</v>
      </c>
      <c r="O11" s="91">
        <v>4</v>
      </c>
      <c r="P11" s="91"/>
      <c r="Q11" s="91"/>
      <c r="R11" s="91"/>
      <c r="S11" s="91"/>
      <c r="T11" s="91"/>
      <c r="U11" s="91"/>
      <c r="V11" s="316">
        <f t="shared" ref="V11" si="13">IF(AC11&gt;0,IF(SUM(X11:Y11)/AC11&gt;0,2,IF(AND(SUM(X11:Y11)/AC11=0,Z11/AC11&gt;0),3,IF(AND((AB11/AC11+AA11/AC11)=1,AA11/AC11&gt;0),4,5))),0)</f>
        <v>3</v>
      </c>
      <c r="W11" s="258">
        <f t="shared" ref="W11" si="14">COUNTIF(AG11:AV11,"б")</f>
        <v>0</v>
      </c>
      <c r="X11" s="258">
        <f t="shared" ref="X11" si="15">COUNTIF(AG11:AV11,"д")</f>
        <v>0</v>
      </c>
      <c r="Y11" s="258">
        <f t="shared" ref="Y11" si="16">COUNTIF(AG11:AV11,2)+COUNTIF(AG11:AV11,"н")+COUNTIF(AG11:AV11,"д")</f>
        <v>0</v>
      </c>
      <c r="Z11" s="258">
        <f t="shared" ref="Z11" si="17">COUNTIF(AG11:AV11,Z$5)</f>
        <v>2</v>
      </c>
      <c r="AA11" s="258">
        <f t="shared" ref="AA11" si="18">COUNTIF(AG11:AV11,AA$5)</f>
        <v>3</v>
      </c>
      <c r="AB11" s="258">
        <f t="shared" ref="AB11" si="19">COUNTIF(AG11:AV11,AB$5)</f>
        <v>3</v>
      </c>
      <c r="AC11" s="258">
        <f t="shared" ref="AC11" si="20">SUM(X11:AB11)</f>
        <v>8</v>
      </c>
      <c r="AD11" s="317">
        <f>IF(ISERROR(((X11+Y11)*2+Z11*3+AA11*4+AB11*5)/SUM(X11,Y11:AB11)),"",((X11+Y11)*2+Z11*3+AA11*4+AB11*5)/SUM(X11,Y11:AB11))</f>
        <v>4.125</v>
      </c>
      <c r="AE11" s="259"/>
      <c r="AG11" s="318" t="str">
        <f t="shared" ref="AG11" si="21">IF(ISERROR(VALUE(LEFT(F11))),LEFT(F11),VALUE(LEFT(F11)))</f>
        <v>з</v>
      </c>
      <c r="AH11" s="318" t="str">
        <f t="shared" ref="AH11" si="22">IF(ISERROR(VALUE(LEFT(G11))),LEFT(G11),VALUE(LEFT(G11)))</f>
        <v>з</v>
      </c>
      <c r="AI11" s="318">
        <f t="shared" ref="AI11" si="23">IF(ISERROR(VALUE(LEFT(H11))),LEFT(H11),VALUE(LEFT(H11)))</f>
        <v>4</v>
      </c>
      <c r="AJ11" s="318">
        <f t="shared" ref="AJ11" si="24">IF(ISERROR(VALUE(LEFT(I11))),LEFT(I11),VALUE(LEFT(I11)))</f>
        <v>5</v>
      </c>
      <c r="AK11" s="318">
        <f t="shared" ref="AK11" si="25">IF(ISERROR(VALUE(LEFT(J11))),LEFT(J11),VALUE(LEFT(J11)))</f>
        <v>5</v>
      </c>
      <c r="AL11" s="318">
        <f t="shared" ref="AL11" si="26">IF(ISERROR(VALUE(LEFT(K11))),LEFT(K11),VALUE(LEFT(K11)))</f>
        <v>3</v>
      </c>
      <c r="AM11" s="318">
        <f t="shared" ref="AM11" si="27">IF(ISERROR(VALUE(LEFT(L11))),LEFT(L11),VALUE(LEFT(L11)))</f>
        <v>5</v>
      </c>
      <c r="AN11" s="318">
        <f t="shared" ref="AN11" si="28">IF(ISERROR(VALUE(LEFT(M11))),LEFT(M11),VALUE(LEFT(M11)))</f>
        <v>3</v>
      </c>
      <c r="AO11" s="318">
        <f t="shared" ref="AO11" si="29">IF(ISERROR(VALUE(LEFT(N11))),LEFT(N11),VALUE(LEFT(N11)))</f>
        <v>4</v>
      </c>
      <c r="AP11" s="318">
        <f t="shared" ref="AP11" si="30">IF(ISERROR(VALUE(LEFT(O11))),LEFT(O11),VALUE(LEFT(O11)))</f>
        <v>4</v>
      </c>
      <c r="AQ11" s="318" t="str">
        <f t="shared" ref="AQ11" si="31">IF(ISERROR(VALUE(LEFT(P11))),LEFT(P11),VALUE(LEFT(P11)))</f>
        <v/>
      </c>
      <c r="AR11" s="318" t="str">
        <f t="shared" ref="AR11" si="32">IF(ISERROR(VALUE(LEFT(Q11))),LEFT(Q11),VALUE(LEFT(Q11)))</f>
        <v/>
      </c>
      <c r="AS11" s="318" t="str">
        <f t="shared" ref="AS11" si="33">IF(ISERROR(VALUE(LEFT(R11))),LEFT(R11),VALUE(LEFT(R11)))</f>
        <v/>
      </c>
      <c r="AT11" s="318" t="str">
        <f t="shared" ref="AT11" si="34">IF(ISERROR(VALUE(LEFT(S11))),LEFT(S11),VALUE(LEFT(S11)))</f>
        <v/>
      </c>
      <c r="AU11" s="318" t="str">
        <f t="shared" ref="AU11" si="35">IF(ISERROR(VALUE(LEFT(T11))),LEFT(T11),VALUE(LEFT(T11)))</f>
        <v/>
      </c>
      <c r="AV11" s="318" t="str">
        <f t="shared" ref="AV11" si="36">IF(ISERROR(VALUE(LEFT(U11))),LEFT(U11),VALUE(LEFT(U11)))</f>
        <v/>
      </c>
      <c r="AW11" s="316"/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5" customHeight="1" x14ac:dyDescent="0.2">
      <c r="A12" s="267">
        <v>7</v>
      </c>
      <c r="B12" s="315" t="s">
        <v>28</v>
      </c>
      <c r="C12" s="150" t="s">
        <v>34</v>
      </c>
      <c r="D12" s="465" t="s">
        <v>721</v>
      </c>
      <c r="E12" s="223">
        <v>2631</v>
      </c>
      <c r="F12" s="91" t="s">
        <v>1320</v>
      </c>
      <c r="G12" s="91" t="s">
        <v>1141</v>
      </c>
      <c r="H12" s="91">
        <v>4</v>
      </c>
      <c r="I12" s="91">
        <v>5</v>
      </c>
      <c r="J12" s="91">
        <v>5</v>
      </c>
      <c r="K12" s="91">
        <v>3</v>
      </c>
      <c r="L12" s="91">
        <v>5</v>
      </c>
      <c r="M12" s="91">
        <v>4</v>
      </c>
      <c r="N12" s="91">
        <v>4</v>
      </c>
      <c r="O12" s="91">
        <v>4</v>
      </c>
      <c r="P12" s="91"/>
      <c r="Q12" s="91"/>
      <c r="R12" s="91"/>
      <c r="S12" s="91"/>
      <c r="T12" s="91"/>
      <c r="U12" s="91"/>
      <c r="V12" s="316">
        <f t="shared" si="1"/>
        <v>3</v>
      </c>
      <c r="W12" s="258">
        <f t="shared" si="2"/>
        <v>0</v>
      </c>
      <c r="X12" s="258">
        <f t="shared" si="3"/>
        <v>0</v>
      </c>
      <c r="Y12" s="258">
        <f t="shared" si="4"/>
        <v>0</v>
      </c>
      <c r="Z12" s="258">
        <f t="shared" si="5"/>
        <v>1</v>
      </c>
      <c r="AA12" s="258">
        <f t="shared" si="6"/>
        <v>4</v>
      </c>
      <c r="AB12" s="258">
        <f t="shared" si="7"/>
        <v>3</v>
      </c>
      <c r="AC12" s="258">
        <f t="shared" si="8"/>
        <v>8</v>
      </c>
      <c r="AD12" s="317">
        <f t="shared" si="9"/>
        <v>4.25</v>
      </c>
      <c r="AE12" s="259">
        <f t="shared" si="10"/>
        <v>0</v>
      </c>
      <c r="AG12" s="318" t="str">
        <f t="shared" si="11"/>
        <v>з</v>
      </c>
      <c r="AH12" s="318" t="str">
        <f t="shared" si="11"/>
        <v>з</v>
      </c>
      <c r="AI12" s="318">
        <f t="shared" si="11"/>
        <v>4</v>
      </c>
      <c r="AJ12" s="318">
        <f t="shared" si="11"/>
        <v>5</v>
      </c>
      <c r="AK12" s="318">
        <f t="shared" si="11"/>
        <v>5</v>
      </c>
      <c r="AL12" s="318">
        <f t="shared" si="11"/>
        <v>3</v>
      </c>
      <c r="AM12" s="318">
        <f t="shared" si="11"/>
        <v>5</v>
      </c>
      <c r="AN12" s="318">
        <f t="shared" si="11"/>
        <v>4</v>
      </c>
      <c r="AO12" s="318">
        <f t="shared" si="11"/>
        <v>4</v>
      </c>
      <c r="AP12" s="318">
        <f t="shared" si="11"/>
        <v>4</v>
      </c>
      <c r="AQ12" s="318" t="str">
        <f t="shared" si="11"/>
        <v/>
      </c>
      <c r="AR12" s="318" t="str">
        <f t="shared" si="11"/>
        <v/>
      </c>
      <c r="AS12" s="318" t="str">
        <f t="shared" si="11"/>
        <v/>
      </c>
      <c r="AT12" s="318" t="str">
        <f t="shared" si="11"/>
        <v/>
      </c>
      <c r="AU12" s="318" t="str">
        <f t="shared" si="11"/>
        <v/>
      </c>
      <c r="AV12" s="318" t="str">
        <f t="shared" si="11"/>
        <v/>
      </c>
      <c r="AW12" s="316">
        <f t="shared" si="12"/>
        <v>2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5" customHeight="1" x14ac:dyDescent="0.2">
      <c r="A13" s="267">
        <v>8</v>
      </c>
      <c r="B13" s="315" t="s">
        <v>28</v>
      </c>
      <c r="C13" s="150" t="s">
        <v>34</v>
      </c>
      <c r="D13" s="465" t="s">
        <v>722</v>
      </c>
      <c r="E13" s="223">
        <v>2631</v>
      </c>
      <c r="F13" s="91" t="s">
        <v>1320</v>
      </c>
      <c r="G13" s="91" t="s">
        <v>1141</v>
      </c>
      <c r="H13" s="91">
        <v>3</v>
      </c>
      <c r="I13" s="91">
        <v>3</v>
      </c>
      <c r="J13" s="91">
        <v>5</v>
      </c>
      <c r="K13" s="91">
        <v>3</v>
      </c>
      <c r="L13" s="91">
        <v>3</v>
      </c>
      <c r="M13" s="91">
        <v>3</v>
      </c>
      <c r="N13" s="91" t="s">
        <v>1127</v>
      </c>
      <c r="O13" s="91">
        <v>4</v>
      </c>
      <c r="P13" s="91"/>
      <c r="Q13" s="91"/>
      <c r="R13" s="91"/>
      <c r="S13" s="91"/>
      <c r="T13" s="91"/>
      <c r="U13" s="91"/>
      <c r="V13" s="316">
        <f t="shared" si="1"/>
        <v>3</v>
      </c>
      <c r="W13" s="258">
        <f t="shared" si="2"/>
        <v>0</v>
      </c>
      <c r="X13" s="258">
        <f t="shared" si="3"/>
        <v>0</v>
      </c>
      <c r="Y13" s="258">
        <f t="shared" si="4"/>
        <v>0</v>
      </c>
      <c r="Z13" s="258">
        <f t="shared" si="5"/>
        <v>5</v>
      </c>
      <c r="AA13" s="258">
        <f t="shared" si="6"/>
        <v>1</v>
      </c>
      <c r="AB13" s="258">
        <f t="shared" si="7"/>
        <v>1</v>
      </c>
      <c r="AC13" s="258">
        <f t="shared" si="8"/>
        <v>7</v>
      </c>
      <c r="AD13" s="317">
        <f t="shared" si="9"/>
        <v>3.4285714285714284</v>
      </c>
      <c r="AE13" s="259">
        <f t="shared" si="10"/>
        <v>0</v>
      </c>
      <c r="AG13" s="318" t="str">
        <f t="shared" si="11"/>
        <v>з</v>
      </c>
      <c r="AH13" s="318" t="str">
        <f t="shared" si="11"/>
        <v>з</v>
      </c>
      <c r="AI13" s="318">
        <f t="shared" si="11"/>
        <v>3</v>
      </c>
      <c r="AJ13" s="318">
        <f t="shared" si="11"/>
        <v>3</v>
      </c>
      <c r="AK13" s="318">
        <f t="shared" si="11"/>
        <v>5</v>
      </c>
      <c r="AL13" s="318">
        <f t="shared" si="11"/>
        <v>3</v>
      </c>
      <c r="AM13" s="318">
        <f t="shared" si="11"/>
        <v>3</v>
      </c>
      <c r="AN13" s="318">
        <f t="shared" si="11"/>
        <v>3</v>
      </c>
      <c r="AO13" s="318" t="str">
        <f t="shared" si="11"/>
        <v>а</v>
      </c>
      <c r="AP13" s="318">
        <f t="shared" si="11"/>
        <v>4</v>
      </c>
      <c r="AQ13" s="318" t="str">
        <f t="shared" si="11"/>
        <v/>
      </c>
      <c r="AR13" s="318" t="str">
        <f t="shared" si="11"/>
        <v/>
      </c>
      <c r="AS13" s="318" t="str">
        <f t="shared" si="11"/>
        <v/>
      </c>
      <c r="AT13" s="318" t="str">
        <f t="shared" si="11"/>
        <v/>
      </c>
      <c r="AU13" s="318" t="str">
        <f t="shared" si="11"/>
        <v/>
      </c>
      <c r="AV13" s="318" t="str">
        <f t="shared" si="11"/>
        <v/>
      </c>
      <c r="AW13" s="316">
        <f t="shared" si="12"/>
        <v>2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5" customHeight="1" x14ac:dyDescent="0.2">
      <c r="A14" s="267">
        <v>9</v>
      </c>
      <c r="B14" s="319"/>
      <c r="C14" s="150" t="s">
        <v>34</v>
      </c>
      <c r="D14" s="465" t="s">
        <v>723</v>
      </c>
      <c r="E14" s="223">
        <v>2631</v>
      </c>
      <c r="F14" s="91" t="s">
        <v>1320</v>
      </c>
      <c r="G14" s="91" t="s">
        <v>1141</v>
      </c>
      <c r="H14" s="91">
        <v>3</v>
      </c>
      <c r="I14" s="91">
        <v>3</v>
      </c>
      <c r="J14" s="91">
        <v>5</v>
      </c>
      <c r="K14" s="91">
        <v>3</v>
      </c>
      <c r="L14" s="91">
        <v>3</v>
      </c>
      <c r="M14" s="91">
        <v>3</v>
      </c>
      <c r="N14" s="91">
        <v>3</v>
      </c>
      <c r="O14" s="91">
        <v>4</v>
      </c>
      <c r="P14" s="91"/>
      <c r="Q14" s="91"/>
      <c r="R14" s="94"/>
      <c r="S14" s="91"/>
      <c r="T14" s="91"/>
      <c r="U14" s="91"/>
      <c r="V14" s="316">
        <f t="shared" si="1"/>
        <v>3</v>
      </c>
      <c r="W14" s="258">
        <f t="shared" si="2"/>
        <v>0</v>
      </c>
      <c r="X14" s="258">
        <f t="shared" si="3"/>
        <v>0</v>
      </c>
      <c r="Y14" s="258">
        <f t="shared" si="4"/>
        <v>0</v>
      </c>
      <c r="Z14" s="258">
        <f t="shared" si="5"/>
        <v>6</v>
      </c>
      <c r="AA14" s="258">
        <f t="shared" si="6"/>
        <v>1</v>
      </c>
      <c r="AB14" s="258">
        <f t="shared" si="7"/>
        <v>1</v>
      </c>
      <c r="AC14" s="258">
        <f t="shared" si="8"/>
        <v>8</v>
      </c>
      <c r="AD14" s="317">
        <f t="shared" si="9"/>
        <v>3.375</v>
      </c>
      <c r="AE14" s="259">
        <f t="shared" si="10"/>
        <v>0</v>
      </c>
      <c r="AF14" s="13"/>
      <c r="AG14" s="318" t="str">
        <f t="shared" si="11"/>
        <v>з</v>
      </c>
      <c r="AH14" s="318" t="str">
        <f t="shared" si="11"/>
        <v>з</v>
      </c>
      <c r="AI14" s="318">
        <f t="shared" si="11"/>
        <v>3</v>
      </c>
      <c r="AJ14" s="318">
        <f t="shared" si="11"/>
        <v>3</v>
      </c>
      <c r="AK14" s="318">
        <f t="shared" si="11"/>
        <v>5</v>
      </c>
      <c r="AL14" s="318">
        <f t="shared" si="11"/>
        <v>3</v>
      </c>
      <c r="AM14" s="318">
        <f t="shared" si="11"/>
        <v>3</v>
      </c>
      <c r="AN14" s="318">
        <f t="shared" si="11"/>
        <v>3</v>
      </c>
      <c r="AO14" s="318">
        <f t="shared" si="11"/>
        <v>3</v>
      </c>
      <c r="AP14" s="318">
        <f t="shared" si="11"/>
        <v>4</v>
      </c>
      <c r="AQ14" s="318" t="str">
        <f t="shared" si="11"/>
        <v/>
      </c>
      <c r="AR14" s="318" t="str">
        <f t="shared" si="11"/>
        <v/>
      </c>
      <c r="AS14" s="318" t="str">
        <f t="shared" si="11"/>
        <v/>
      </c>
      <c r="AT14" s="318" t="str">
        <f t="shared" si="11"/>
        <v/>
      </c>
      <c r="AU14" s="318" t="str">
        <f t="shared" si="11"/>
        <v/>
      </c>
      <c r="AV14" s="318" t="str">
        <f t="shared" si="11"/>
        <v/>
      </c>
      <c r="AW14" s="316">
        <f t="shared" si="12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267">
        <v>10</v>
      </c>
      <c r="B15" s="319"/>
      <c r="C15" s="150" t="s">
        <v>34</v>
      </c>
      <c r="D15" s="465" t="s">
        <v>724</v>
      </c>
      <c r="E15" s="223">
        <v>2631</v>
      </c>
      <c r="F15" s="91" t="s">
        <v>492</v>
      </c>
      <c r="G15" s="91" t="s">
        <v>492</v>
      </c>
      <c r="H15" s="91" t="s">
        <v>492</v>
      </c>
      <c r="I15" s="91" t="s">
        <v>492</v>
      </c>
      <c r="J15" s="91" t="s">
        <v>492</v>
      </c>
      <c r="K15" s="91" t="s">
        <v>492</v>
      </c>
      <c r="L15" s="91" t="s">
        <v>492</v>
      </c>
      <c r="M15" s="91" t="s">
        <v>492</v>
      </c>
      <c r="N15" s="91" t="s">
        <v>492</v>
      </c>
      <c r="O15" s="91" t="s">
        <v>492</v>
      </c>
      <c r="P15" s="91"/>
      <c r="Q15" s="91"/>
      <c r="R15" s="94"/>
      <c r="S15" s="91"/>
      <c r="T15" s="91"/>
      <c r="U15" s="91"/>
      <c r="V15" s="316">
        <f t="shared" si="1"/>
        <v>0</v>
      </c>
      <c r="W15" s="258">
        <f t="shared" si="2"/>
        <v>0</v>
      </c>
      <c r="X15" s="258">
        <f t="shared" si="3"/>
        <v>0</v>
      </c>
      <c r="Y15" s="258">
        <f t="shared" si="4"/>
        <v>0</v>
      </c>
      <c r="Z15" s="258">
        <f t="shared" si="5"/>
        <v>0</v>
      </c>
      <c r="AA15" s="258">
        <f t="shared" si="6"/>
        <v>0</v>
      </c>
      <c r="AB15" s="258">
        <f t="shared" si="7"/>
        <v>0</v>
      </c>
      <c r="AC15" s="258">
        <f t="shared" si="8"/>
        <v>0</v>
      </c>
      <c r="AD15" s="317" t="str">
        <f t="shared" si="9"/>
        <v/>
      </c>
      <c r="AE15" s="259">
        <f t="shared" si="10"/>
        <v>0</v>
      </c>
      <c r="AF15" s="13"/>
      <c r="AG15" s="318" t="str">
        <f t="shared" si="11"/>
        <v>а</v>
      </c>
      <c r="AH15" s="318" t="str">
        <f t="shared" si="11"/>
        <v>а</v>
      </c>
      <c r="AI15" s="318" t="str">
        <f t="shared" si="11"/>
        <v>а</v>
      </c>
      <c r="AJ15" s="318" t="str">
        <f t="shared" si="11"/>
        <v>а</v>
      </c>
      <c r="AK15" s="318" t="str">
        <f t="shared" si="11"/>
        <v>а</v>
      </c>
      <c r="AL15" s="318" t="str">
        <f t="shared" si="11"/>
        <v>а</v>
      </c>
      <c r="AM15" s="318" t="str">
        <f t="shared" si="11"/>
        <v>а</v>
      </c>
      <c r="AN15" s="318" t="str">
        <f t="shared" si="11"/>
        <v>а</v>
      </c>
      <c r="AO15" s="318" t="str">
        <f t="shared" si="11"/>
        <v>а</v>
      </c>
      <c r="AP15" s="318" t="str">
        <f t="shared" si="11"/>
        <v>а</v>
      </c>
      <c r="AQ15" s="318" t="str">
        <f t="shared" si="11"/>
        <v/>
      </c>
      <c r="AR15" s="318" t="str">
        <f t="shared" si="11"/>
        <v/>
      </c>
      <c r="AS15" s="318" t="str">
        <f t="shared" si="11"/>
        <v/>
      </c>
      <c r="AT15" s="318" t="str">
        <f t="shared" si="11"/>
        <v/>
      </c>
      <c r="AU15" s="318" t="str">
        <f t="shared" si="11"/>
        <v/>
      </c>
      <c r="AV15" s="318" t="str">
        <f t="shared" si="11"/>
        <v/>
      </c>
      <c r="AW15" s="316">
        <f t="shared" si="12"/>
        <v>0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267">
        <v>11</v>
      </c>
      <c r="B16" s="319"/>
      <c r="C16" s="150" t="s">
        <v>34</v>
      </c>
      <c r="D16" s="465" t="s">
        <v>725</v>
      </c>
      <c r="E16" s="223">
        <v>2631</v>
      </c>
      <c r="F16" s="91" t="s">
        <v>1320</v>
      </c>
      <c r="G16" s="91" t="s">
        <v>1141</v>
      </c>
      <c r="H16" s="91">
        <v>3</v>
      </c>
      <c r="I16" s="91">
        <v>3</v>
      </c>
      <c r="J16" s="91">
        <v>5</v>
      </c>
      <c r="K16" s="91">
        <v>3</v>
      </c>
      <c r="L16" s="91">
        <v>5</v>
      </c>
      <c r="M16" s="91">
        <v>3</v>
      </c>
      <c r="N16" s="91">
        <v>3</v>
      </c>
      <c r="O16" s="91">
        <v>3</v>
      </c>
      <c r="P16" s="91"/>
      <c r="Q16" s="91"/>
      <c r="R16" s="94"/>
      <c r="S16" s="91"/>
      <c r="T16" s="91"/>
      <c r="U16" s="91"/>
      <c r="V16" s="316">
        <f t="shared" si="1"/>
        <v>3</v>
      </c>
      <c r="W16" s="258">
        <f t="shared" si="2"/>
        <v>0</v>
      </c>
      <c r="X16" s="258">
        <f t="shared" si="3"/>
        <v>0</v>
      </c>
      <c r="Y16" s="258">
        <f t="shared" si="4"/>
        <v>0</v>
      </c>
      <c r="Z16" s="258">
        <f t="shared" si="5"/>
        <v>6</v>
      </c>
      <c r="AA16" s="258">
        <f t="shared" si="6"/>
        <v>0</v>
      </c>
      <c r="AB16" s="258">
        <f t="shared" si="7"/>
        <v>2</v>
      </c>
      <c r="AC16" s="258">
        <f t="shared" si="8"/>
        <v>8</v>
      </c>
      <c r="AD16" s="317">
        <f t="shared" si="9"/>
        <v>3.5</v>
      </c>
      <c r="AE16" s="259">
        <f t="shared" si="10"/>
        <v>0</v>
      </c>
      <c r="AF16" s="13"/>
      <c r="AG16" s="318" t="str">
        <f t="shared" si="11"/>
        <v>з</v>
      </c>
      <c r="AH16" s="318" t="str">
        <f t="shared" si="11"/>
        <v>з</v>
      </c>
      <c r="AI16" s="318">
        <f t="shared" si="11"/>
        <v>3</v>
      </c>
      <c r="AJ16" s="318">
        <f t="shared" si="11"/>
        <v>3</v>
      </c>
      <c r="AK16" s="318">
        <f t="shared" si="11"/>
        <v>5</v>
      </c>
      <c r="AL16" s="318">
        <f t="shared" si="11"/>
        <v>3</v>
      </c>
      <c r="AM16" s="318">
        <f t="shared" si="11"/>
        <v>5</v>
      </c>
      <c r="AN16" s="318">
        <f t="shared" si="11"/>
        <v>3</v>
      </c>
      <c r="AO16" s="318">
        <f t="shared" si="11"/>
        <v>3</v>
      </c>
      <c r="AP16" s="318">
        <f t="shared" si="11"/>
        <v>3</v>
      </c>
      <c r="AQ16" s="318" t="str">
        <f t="shared" si="11"/>
        <v/>
      </c>
      <c r="AR16" s="318" t="str">
        <f t="shared" si="11"/>
        <v/>
      </c>
      <c r="AS16" s="318" t="str">
        <f t="shared" si="11"/>
        <v/>
      </c>
      <c r="AT16" s="318" t="str">
        <f t="shared" si="11"/>
        <v/>
      </c>
      <c r="AU16" s="318" t="str">
        <f t="shared" si="11"/>
        <v/>
      </c>
      <c r="AV16" s="318" t="str">
        <f t="shared" si="11"/>
        <v/>
      </c>
      <c r="AW16" s="316">
        <f t="shared" si="12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">
      <c r="A17" s="267">
        <v>12</v>
      </c>
      <c r="B17" s="225"/>
      <c r="C17" s="150" t="s">
        <v>34</v>
      </c>
      <c r="D17" s="465" t="s">
        <v>726</v>
      </c>
      <c r="E17" s="223">
        <v>2631</v>
      </c>
      <c r="F17" s="91" t="s">
        <v>1320</v>
      </c>
      <c r="G17" s="91" t="s">
        <v>1141</v>
      </c>
      <c r="H17" s="91">
        <v>4</v>
      </c>
      <c r="I17" s="91">
        <v>4</v>
      </c>
      <c r="J17" s="91">
        <v>5</v>
      </c>
      <c r="K17" s="91">
        <v>3</v>
      </c>
      <c r="L17" s="91">
        <v>4</v>
      </c>
      <c r="M17" s="91">
        <v>3</v>
      </c>
      <c r="N17" s="91">
        <v>3</v>
      </c>
      <c r="O17" s="91">
        <v>3</v>
      </c>
      <c r="P17" s="91"/>
      <c r="Q17" s="91"/>
      <c r="R17" s="94"/>
      <c r="S17" s="91"/>
      <c r="T17" s="91"/>
      <c r="U17" s="91"/>
      <c r="V17" s="316">
        <f t="shared" si="1"/>
        <v>3</v>
      </c>
      <c r="W17" s="258">
        <f t="shared" si="2"/>
        <v>0</v>
      </c>
      <c r="X17" s="258">
        <f t="shared" si="3"/>
        <v>0</v>
      </c>
      <c r="Y17" s="258">
        <f t="shared" si="4"/>
        <v>0</v>
      </c>
      <c r="Z17" s="258">
        <f t="shared" si="5"/>
        <v>4</v>
      </c>
      <c r="AA17" s="258">
        <f t="shared" si="6"/>
        <v>3</v>
      </c>
      <c r="AB17" s="258">
        <f t="shared" si="7"/>
        <v>1</v>
      </c>
      <c r="AC17" s="258">
        <f t="shared" si="8"/>
        <v>8</v>
      </c>
      <c r="AD17" s="317">
        <f t="shared" si="9"/>
        <v>3.625</v>
      </c>
      <c r="AE17" s="259">
        <f t="shared" si="10"/>
        <v>0</v>
      </c>
      <c r="AF17" s="13"/>
      <c r="AG17" s="318" t="str">
        <f t="shared" si="11"/>
        <v>з</v>
      </c>
      <c r="AH17" s="318" t="str">
        <f t="shared" si="11"/>
        <v>з</v>
      </c>
      <c r="AI17" s="318">
        <f t="shared" si="11"/>
        <v>4</v>
      </c>
      <c r="AJ17" s="318">
        <f t="shared" si="11"/>
        <v>4</v>
      </c>
      <c r="AK17" s="318">
        <f t="shared" si="11"/>
        <v>5</v>
      </c>
      <c r="AL17" s="318">
        <f t="shared" si="11"/>
        <v>3</v>
      </c>
      <c r="AM17" s="318">
        <f t="shared" si="11"/>
        <v>4</v>
      </c>
      <c r="AN17" s="318">
        <f t="shared" si="11"/>
        <v>3</v>
      </c>
      <c r="AO17" s="318">
        <f t="shared" si="11"/>
        <v>3</v>
      </c>
      <c r="AP17" s="318">
        <f t="shared" si="11"/>
        <v>3</v>
      </c>
      <c r="AQ17" s="318" t="str">
        <f t="shared" si="11"/>
        <v/>
      </c>
      <c r="AR17" s="318" t="str">
        <f t="shared" si="11"/>
        <v/>
      </c>
      <c r="AS17" s="318" t="str">
        <f t="shared" si="11"/>
        <v/>
      </c>
      <c r="AT17" s="318" t="str">
        <f t="shared" si="11"/>
        <v/>
      </c>
      <c r="AU17" s="318" t="str">
        <f t="shared" si="11"/>
        <v/>
      </c>
      <c r="AV17" s="318" t="str">
        <f t="shared" si="11"/>
        <v/>
      </c>
      <c r="AW17" s="316">
        <f t="shared" si="12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267">
        <v>13</v>
      </c>
      <c r="B18" s="163"/>
      <c r="C18" s="150" t="s">
        <v>34</v>
      </c>
      <c r="D18" s="465" t="s">
        <v>727</v>
      </c>
      <c r="E18" s="223">
        <v>2631</v>
      </c>
      <c r="F18" s="91" t="s">
        <v>1320</v>
      </c>
      <c r="G18" s="91" t="s">
        <v>1141</v>
      </c>
      <c r="H18" s="91">
        <v>5</v>
      </c>
      <c r="I18" s="91">
        <v>5</v>
      </c>
      <c r="J18" s="91">
        <v>5</v>
      </c>
      <c r="K18" s="91">
        <v>5</v>
      </c>
      <c r="L18" s="91">
        <v>4</v>
      </c>
      <c r="M18" s="91">
        <v>5</v>
      </c>
      <c r="N18" s="91">
        <v>5</v>
      </c>
      <c r="O18" s="91">
        <v>5</v>
      </c>
      <c r="P18" s="91"/>
      <c r="Q18" s="91"/>
      <c r="R18" s="94"/>
      <c r="S18" s="91"/>
      <c r="T18" s="91"/>
      <c r="U18" s="91"/>
      <c r="V18" s="316">
        <f t="shared" si="1"/>
        <v>4</v>
      </c>
      <c r="W18" s="258">
        <f t="shared" si="2"/>
        <v>0</v>
      </c>
      <c r="X18" s="258">
        <f t="shared" si="3"/>
        <v>0</v>
      </c>
      <c r="Y18" s="258">
        <f t="shared" si="4"/>
        <v>0</v>
      </c>
      <c r="Z18" s="258">
        <f t="shared" si="5"/>
        <v>0</v>
      </c>
      <c r="AA18" s="258">
        <f t="shared" si="6"/>
        <v>1</v>
      </c>
      <c r="AB18" s="258">
        <f t="shared" si="7"/>
        <v>7</v>
      </c>
      <c r="AC18" s="258">
        <f t="shared" si="8"/>
        <v>8</v>
      </c>
      <c r="AD18" s="317">
        <f t="shared" si="9"/>
        <v>4.875</v>
      </c>
      <c r="AE18" s="259">
        <f t="shared" si="10"/>
        <v>0</v>
      </c>
      <c r="AF18" s="13"/>
      <c r="AG18" s="318" t="str">
        <f t="shared" si="11"/>
        <v>з</v>
      </c>
      <c r="AH18" s="318" t="str">
        <f t="shared" si="11"/>
        <v>з</v>
      </c>
      <c r="AI18" s="318">
        <f t="shared" si="11"/>
        <v>5</v>
      </c>
      <c r="AJ18" s="318">
        <f t="shared" si="11"/>
        <v>5</v>
      </c>
      <c r="AK18" s="318">
        <f t="shared" si="11"/>
        <v>5</v>
      </c>
      <c r="AL18" s="318">
        <f t="shared" si="11"/>
        <v>5</v>
      </c>
      <c r="AM18" s="318">
        <f t="shared" si="11"/>
        <v>4</v>
      </c>
      <c r="AN18" s="318">
        <f t="shared" si="11"/>
        <v>5</v>
      </c>
      <c r="AO18" s="318">
        <f t="shared" si="11"/>
        <v>5</v>
      </c>
      <c r="AP18" s="318">
        <f t="shared" si="11"/>
        <v>5</v>
      </c>
      <c r="AQ18" s="318" t="str">
        <f t="shared" si="11"/>
        <v/>
      </c>
      <c r="AR18" s="318" t="str">
        <f t="shared" si="11"/>
        <v/>
      </c>
      <c r="AS18" s="318" t="str">
        <f t="shared" si="11"/>
        <v/>
      </c>
      <c r="AT18" s="318" t="str">
        <f t="shared" si="11"/>
        <v/>
      </c>
      <c r="AU18" s="318" t="str">
        <f t="shared" si="11"/>
        <v/>
      </c>
      <c r="AV18" s="318" t="str">
        <f t="shared" si="11"/>
        <v/>
      </c>
      <c r="AW18" s="316">
        <f t="shared" si="12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267">
        <v>14</v>
      </c>
      <c r="B19" s="163"/>
      <c r="C19" s="150" t="s">
        <v>34</v>
      </c>
      <c r="D19" s="465" t="s">
        <v>728</v>
      </c>
      <c r="E19" s="223">
        <v>2631</v>
      </c>
      <c r="F19" s="91" t="s">
        <v>1320</v>
      </c>
      <c r="G19" s="91" t="s">
        <v>1141</v>
      </c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>
        <v>5</v>
      </c>
      <c r="N19" s="91">
        <v>5</v>
      </c>
      <c r="O19" s="91">
        <v>5</v>
      </c>
      <c r="P19" s="91"/>
      <c r="Q19" s="91"/>
      <c r="R19" s="91"/>
      <c r="S19" s="91"/>
      <c r="T19" s="91"/>
      <c r="U19" s="91"/>
      <c r="V19" s="316">
        <f t="shared" si="1"/>
        <v>5</v>
      </c>
      <c r="W19" s="258">
        <f t="shared" si="2"/>
        <v>0</v>
      </c>
      <c r="X19" s="258">
        <f t="shared" si="3"/>
        <v>0</v>
      </c>
      <c r="Y19" s="258">
        <f t="shared" si="4"/>
        <v>0</v>
      </c>
      <c r="Z19" s="258">
        <f t="shared" si="5"/>
        <v>0</v>
      </c>
      <c r="AA19" s="258">
        <f t="shared" si="6"/>
        <v>0</v>
      </c>
      <c r="AB19" s="258">
        <f t="shared" si="7"/>
        <v>8</v>
      </c>
      <c r="AC19" s="258">
        <f t="shared" si="8"/>
        <v>8</v>
      </c>
      <c r="AD19" s="317">
        <f t="shared" si="9"/>
        <v>5</v>
      </c>
      <c r="AE19" s="259">
        <f t="shared" si="10"/>
        <v>0</v>
      </c>
      <c r="AF19" s="13"/>
      <c r="AG19" s="318" t="str">
        <f t="shared" si="11"/>
        <v>з</v>
      </c>
      <c r="AH19" s="318" t="str">
        <f t="shared" si="11"/>
        <v>з</v>
      </c>
      <c r="AI19" s="318">
        <f t="shared" si="11"/>
        <v>5</v>
      </c>
      <c r="AJ19" s="318">
        <f t="shared" si="11"/>
        <v>5</v>
      </c>
      <c r="AK19" s="318">
        <f t="shared" si="11"/>
        <v>5</v>
      </c>
      <c r="AL19" s="318">
        <f t="shared" si="11"/>
        <v>5</v>
      </c>
      <c r="AM19" s="318">
        <f t="shared" si="11"/>
        <v>5</v>
      </c>
      <c r="AN19" s="318">
        <f t="shared" si="11"/>
        <v>5</v>
      </c>
      <c r="AO19" s="318">
        <f t="shared" si="11"/>
        <v>5</v>
      </c>
      <c r="AP19" s="318">
        <f t="shared" si="11"/>
        <v>5</v>
      </c>
      <c r="AQ19" s="318" t="str">
        <f t="shared" si="11"/>
        <v/>
      </c>
      <c r="AR19" s="318" t="str">
        <f t="shared" si="11"/>
        <v/>
      </c>
      <c r="AS19" s="318" t="str">
        <f t="shared" si="11"/>
        <v/>
      </c>
      <c r="AT19" s="318" t="str">
        <f t="shared" si="11"/>
        <v/>
      </c>
      <c r="AU19" s="318" t="str">
        <f t="shared" si="11"/>
        <v/>
      </c>
      <c r="AV19" s="318" t="str">
        <f t="shared" si="11"/>
        <v/>
      </c>
      <c r="AW19" s="316">
        <f t="shared" si="12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267">
        <v>15</v>
      </c>
      <c r="B20" s="163"/>
      <c r="C20" s="150" t="s">
        <v>34</v>
      </c>
      <c r="D20" s="465" t="s">
        <v>729</v>
      </c>
      <c r="E20" s="223">
        <v>2631</v>
      </c>
      <c r="F20" s="91" t="s">
        <v>1320</v>
      </c>
      <c r="G20" s="91" t="s">
        <v>1141</v>
      </c>
      <c r="H20" s="91">
        <v>3</v>
      </c>
      <c r="I20" s="91">
        <v>3</v>
      </c>
      <c r="J20" s="91">
        <v>5</v>
      </c>
      <c r="K20" s="91">
        <v>3</v>
      </c>
      <c r="L20" s="91">
        <v>3</v>
      </c>
      <c r="M20" s="91">
        <v>3</v>
      </c>
      <c r="N20" s="91">
        <v>3</v>
      </c>
      <c r="O20" s="91">
        <v>3</v>
      </c>
      <c r="P20" s="91"/>
      <c r="Q20" s="91"/>
      <c r="R20" s="94"/>
      <c r="S20" s="91"/>
      <c r="T20" s="91"/>
      <c r="U20" s="91"/>
      <c r="V20" s="316">
        <f t="shared" si="1"/>
        <v>3</v>
      </c>
      <c r="W20" s="258">
        <f t="shared" si="2"/>
        <v>0</v>
      </c>
      <c r="X20" s="258">
        <f t="shared" si="3"/>
        <v>0</v>
      </c>
      <c r="Y20" s="258">
        <f t="shared" si="4"/>
        <v>0</v>
      </c>
      <c r="Z20" s="258">
        <f t="shared" si="5"/>
        <v>7</v>
      </c>
      <c r="AA20" s="258">
        <f t="shared" si="6"/>
        <v>0</v>
      </c>
      <c r="AB20" s="258">
        <f t="shared" si="7"/>
        <v>1</v>
      </c>
      <c r="AC20" s="258">
        <f t="shared" si="8"/>
        <v>8</v>
      </c>
      <c r="AD20" s="317">
        <f t="shared" si="9"/>
        <v>3.25</v>
      </c>
      <c r="AE20" s="259">
        <f t="shared" si="10"/>
        <v>0</v>
      </c>
      <c r="AF20" s="13"/>
      <c r="AG20" s="318" t="str">
        <f t="shared" si="11"/>
        <v>з</v>
      </c>
      <c r="AH20" s="318" t="str">
        <f t="shared" si="11"/>
        <v>з</v>
      </c>
      <c r="AI20" s="318">
        <f t="shared" si="11"/>
        <v>3</v>
      </c>
      <c r="AJ20" s="318">
        <f t="shared" si="11"/>
        <v>3</v>
      </c>
      <c r="AK20" s="318">
        <f t="shared" si="11"/>
        <v>5</v>
      </c>
      <c r="AL20" s="318">
        <f t="shared" si="11"/>
        <v>3</v>
      </c>
      <c r="AM20" s="318">
        <f t="shared" si="11"/>
        <v>3</v>
      </c>
      <c r="AN20" s="318">
        <f t="shared" si="11"/>
        <v>3</v>
      </c>
      <c r="AO20" s="318">
        <f t="shared" si="11"/>
        <v>3</v>
      </c>
      <c r="AP20" s="318">
        <f t="shared" si="11"/>
        <v>3</v>
      </c>
      <c r="AQ20" s="318" t="str">
        <f t="shared" si="11"/>
        <v/>
      </c>
      <c r="AR20" s="318" t="str">
        <f t="shared" si="11"/>
        <v/>
      </c>
      <c r="AS20" s="318" t="str">
        <f t="shared" si="11"/>
        <v/>
      </c>
      <c r="AT20" s="318" t="str">
        <f t="shared" si="11"/>
        <v/>
      </c>
      <c r="AU20" s="318" t="str">
        <f t="shared" si="11"/>
        <v/>
      </c>
      <c r="AV20" s="318" t="str">
        <f t="shared" si="11"/>
        <v/>
      </c>
      <c r="AW20" s="316">
        <f t="shared" si="12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267">
        <v>16</v>
      </c>
      <c r="B21" s="163"/>
      <c r="C21" s="150" t="s">
        <v>34</v>
      </c>
      <c r="D21" s="465" t="s">
        <v>730</v>
      </c>
      <c r="E21" s="223">
        <v>2631</v>
      </c>
      <c r="F21" s="91" t="s">
        <v>1320</v>
      </c>
      <c r="G21" s="91" t="s">
        <v>1141</v>
      </c>
      <c r="H21" s="91">
        <v>4</v>
      </c>
      <c r="I21" s="91">
        <v>3</v>
      </c>
      <c r="J21" s="91">
        <v>5</v>
      </c>
      <c r="K21" s="91">
        <v>3</v>
      </c>
      <c r="L21" s="91">
        <v>3</v>
      </c>
      <c r="M21" s="91">
        <v>3</v>
      </c>
      <c r="N21" s="91">
        <v>3</v>
      </c>
      <c r="O21" s="91">
        <v>3</v>
      </c>
      <c r="P21" s="91"/>
      <c r="Q21" s="91"/>
      <c r="R21" s="94"/>
      <c r="S21" s="91"/>
      <c r="T21" s="91"/>
      <c r="U21" s="91"/>
      <c r="V21" s="316">
        <f t="shared" si="1"/>
        <v>3</v>
      </c>
      <c r="W21" s="258">
        <f t="shared" si="2"/>
        <v>0</v>
      </c>
      <c r="X21" s="258">
        <f t="shared" si="3"/>
        <v>0</v>
      </c>
      <c r="Y21" s="258">
        <f t="shared" si="4"/>
        <v>0</v>
      </c>
      <c r="Z21" s="258">
        <f t="shared" si="5"/>
        <v>6</v>
      </c>
      <c r="AA21" s="258">
        <f t="shared" si="6"/>
        <v>1</v>
      </c>
      <c r="AB21" s="258">
        <f t="shared" si="7"/>
        <v>1</v>
      </c>
      <c r="AC21" s="258">
        <f t="shared" si="8"/>
        <v>8</v>
      </c>
      <c r="AD21" s="317">
        <f t="shared" si="9"/>
        <v>3.375</v>
      </c>
      <c r="AE21" s="259">
        <f t="shared" si="10"/>
        <v>0</v>
      </c>
      <c r="AF21" s="13"/>
      <c r="AG21" s="318" t="str">
        <f t="shared" si="11"/>
        <v>з</v>
      </c>
      <c r="AH21" s="318" t="str">
        <f t="shared" si="11"/>
        <v>з</v>
      </c>
      <c r="AI21" s="318">
        <f t="shared" si="11"/>
        <v>4</v>
      </c>
      <c r="AJ21" s="318">
        <f t="shared" si="11"/>
        <v>3</v>
      </c>
      <c r="AK21" s="318">
        <f t="shared" si="11"/>
        <v>5</v>
      </c>
      <c r="AL21" s="318">
        <f t="shared" si="11"/>
        <v>3</v>
      </c>
      <c r="AM21" s="318">
        <f t="shared" si="11"/>
        <v>3</v>
      </c>
      <c r="AN21" s="318">
        <f t="shared" si="11"/>
        <v>3</v>
      </c>
      <c r="AO21" s="318">
        <f t="shared" si="11"/>
        <v>3</v>
      </c>
      <c r="AP21" s="318">
        <f t="shared" si="11"/>
        <v>3</v>
      </c>
      <c r="AQ21" s="318" t="str">
        <f t="shared" si="11"/>
        <v/>
      </c>
      <c r="AR21" s="318" t="str">
        <f t="shared" si="11"/>
        <v/>
      </c>
      <c r="AS21" s="318" t="str">
        <f t="shared" si="11"/>
        <v/>
      </c>
      <c r="AT21" s="318" t="str">
        <f t="shared" si="11"/>
        <v/>
      </c>
      <c r="AU21" s="318" t="str">
        <f t="shared" si="11"/>
        <v/>
      </c>
      <c r="AV21" s="318" t="str">
        <f t="shared" si="11"/>
        <v/>
      </c>
      <c r="AW21" s="316">
        <f t="shared" si="12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267">
        <v>17</v>
      </c>
      <c r="B22" s="163"/>
      <c r="C22" s="150" t="s">
        <v>444</v>
      </c>
      <c r="D22" s="465" t="s">
        <v>731</v>
      </c>
      <c r="E22" s="223">
        <v>2631</v>
      </c>
      <c r="F22" s="91" t="s">
        <v>1320</v>
      </c>
      <c r="G22" s="91" t="s">
        <v>1141</v>
      </c>
      <c r="H22" s="91">
        <v>3</v>
      </c>
      <c r="I22" s="91">
        <v>4</v>
      </c>
      <c r="J22" s="91">
        <v>5</v>
      </c>
      <c r="K22" s="91">
        <v>3</v>
      </c>
      <c r="L22" s="91">
        <v>3</v>
      </c>
      <c r="M22" s="91">
        <v>3</v>
      </c>
      <c r="N22" s="91">
        <v>3</v>
      </c>
      <c r="O22" s="91">
        <v>3</v>
      </c>
      <c r="P22" s="91"/>
      <c r="Q22" s="91"/>
      <c r="R22" s="94"/>
      <c r="S22" s="91"/>
      <c r="T22" s="91"/>
      <c r="U22" s="91"/>
      <c r="V22" s="316">
        <f t="shared" si="1"/>
        <v>3</v>
      </c>
      <c r="W22" s="258">
        <f t="shared" si="2"/>
        <v>0</v>
      </c>
      <c r="X22" s="258">
        <f t="shared" si="3"/>
        <v>0</v>
      </c>
      <c r="Y22" s="258">
        <f t="shared" si="4"/>
        <v>0</v>
      </c>
      <c r="Z22" s="258">
        <f t="shared" si="5"/>
        <v>6</v>
      </c>
      <c r="AA22" s="258">
        <f t="shared" si="6"/>
        <v>1</v>
      </c>
      <c r="AB22" s="258">
        <f t="shared" si="7"/>
        <v>1</v>
      </c>
      <c r="AC22" s="258">
        <f t="shared" si="8"/>
        <v>8</v>
      </c>
      <c r="AD22" s="317">
        <f t="shared" si="9"/>
        <v>3.375</v>
      </c>
      <c r="AE22" s="259">
        <f t="shared" si="10"/>
        <v>0</v>
      </c>
      <c r="AF22" s="13"/>
      <c r="AG22" s="318" t="str">
        <f t="shared" si="11"/>
        <v>з</v>
      </c>
      <c r="AH22" s="318" t="str">
        <f t="shared" si="11"/>
        <v>з</v>
      </c>
      <c r="AI22" s="318">
        <f t="shared" si="11"/>
        <v>3</v>
      </c>
      <c r="AJ22" s="318">
        <f t="shared" si="11"/>
        <v>4</v>
      </c>
      <c r="AK22" s="318">
        <f t="shared" si="11"/>
        <v>5</v>
      </c>
      <c r="AL22" s="318">
        <f t="shared" si="11"/>
        <v>3</v>
      </c>
      <c r="AM22" s="318">
        <f t="shared" si="11"/>
        <v>3</v>
      </c>
      <c r="AN22" s="318">
        <f t="shared" si="11"/>
        <v>3</v>
      </c>
      <c r="AO22" s="318">
        <f t="shared" si="11"/>
        <v>3</v>
      </c>
      <c r="AP22" s="318">
        <f t="shared" si="11"/>
        <v>3</v>
      </c>
      <c r="AQ22" s="318" t="str">
        <f t="shared" si="11"/>
        <v/>
      </c>
      <c r="AR22" s="318" t="str">
        <f t="shared" si="11"/>
        <v/>
      </c>
      <c r="AS22" s="318" t="str">
        <f t="shared" si="11"/>
        <v/>
      </c>
      <c r="AT22" s="318" t="str">
        <f t="shared" si="11"/>
        <v/>
      </c>
      <c r="AU22" s="318" t="str">
        <f t="shared" si="11"/>
        <v/>
      </c>
      <c r="AV22" s="318" t="str">
        <f t="shared" ref="AG22:AV38" si="37">IF(ISERROR(VALUE(LEFT(U22))),LEFT(U22),VALUE(LEFT(U22)))</f>
        <v/>
      </c>
      <c r="AW22" s="316">
        <f t="shared" si="12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267">
        <v>18</v>
      </c>
      <c r="B23" s="163"/>
      <c r="C23" s="150" t="s">
        <v>443</v>
      </c>
      <c r="D23" s="465" t="s">
        <v>732</v>
      </c>
      <c r="E23" s="223">
        <v>2631</v>
      </c>
      <c r="F23" s="91" t="s">
        <v>1320</v>
      </c>
      <c r="G23" s="91" t="s">
        <v>1141</v>
      </c>
      <c r="H23" s="91">
        <v>4</v>
      </c>
      <c r="I23" s="91">
        <v>4</v>
      </c>
      <c r="J23" s="91">
        <v>5</v>
      </c>
      <c r="K23" s="91">
        <v>4</v>
      </c>
      <c r="L23" s="91">
        <v>5</v>
      </c>
      <c r="M23" s="91">
        <v>5</v>
      </c>
      <c r="N23" s="91">
        <v>4</v>
      </c>
      <c r="O23" s="91">
        <v>5</v>
      </c>
      <c r="P23" s="91"/>
      <c r="Q23" s="91"/>
      <c r="R23" s="94"/>
      <c r="S23" s="91"/>
      <c r="T23" s="91"/>
      <c r="U23" s="91"/>
      <c r="V23" s="316">
        <f t="shared" si="1"/>
        <v>4</v>
      </c>
      <c r="W23" s="258">
        <f t="shared" si="2"/>
        <v>0</v>
      </c>
      <c r="X23" s="258">
        <f t="shared" si="3"/>
        <v>0</v>
      </c>
      <c r="Y23" s="258">
        <f t="shared" si="4"/>
        <v>0</v>
      </c>
      <c r="Z23" s="258">
        <f t="shared" si="5"/>
        <v>0</v>
      </c>
      <c r="AA23" s="258">
        <f t="shared" si="6"/>
        <v>4</v>
      </c>
      <c r="AB23" s="258">
        <f t="shared" si="7"/>
        <v>4</v>
      </c>
      <c r="AC23" s="258">
        <f t="shared" si="8"/>
        <v>8</v>
      </c>
      <c r="AD23" s="317">
        <f t="shared" si="9"/>
        <v>4.5</v>
      </c>
      <c r="AE23" s="259">
        <f t="shared" si="10"/>
        <v>0</v>
      </c>
      <c r="AF23" s="13"/>
      <c r="AG23" s="318" t="str">
        <f t="shared" si="37"/>
        <v>з</v>
      </c>
      <c r="AH23" s="318" t="str">
        <f t="shared" si="37"/>
        <v>з</v>
      </c>
      <c r="AI23" s="318">
        <f t="shared" si="37"/>
        <v>4</v>
      </c>
      <c r="AJ23" s="318">
        <f t="shared" si="37"/>
        <v>4</v>
      </c>
      <c r="AK23" s="318">
        <f t="shared" si="37"/>
        <v>5</v>
      </c>
      <c r="AL23" s="318">
        <f t="shared" si="37"/>
        <v>4</v>
      </c>
      <c r="AM23" s="318">
        <f t="shared" si="37"/>
        <v>5</v>
      </c>
      <c r="AN23" s="318">
        <f t="shared" si="37"/>
        <v>5</v>
      </c>
      <c r="AO23" s="318">
        <f t="shared" si="37"/>
        <v>4</v>
      </c>
      <c r="AP23" s="318">
        <f t="shared" si="37"/>
        <v>5</v>
      </c>
      <c r="AQ23" s="318" t="str">
        <f t="shared" si="37"/>
        <v/>
      </c>
      <c r="AR23" s="318" t="str">
        <f t="shared" si="37"/>
        <v/>
      </c>
      <c r="AS23" s="318" t="str">
        <f t="shared" si="37"/>
        <v/>
      </c>
      <c r="AT23" s="318" t="str">
        <f t="shared" si="37"/>
        <v/>
      </c>
      <c r="AU23" s="318" t="str">
        <f t="shared" si="37"/>
        <v/>
      </c>
      <c r="AV23" s="318" t="str">
        <f t="shared" si="37"/>
        <v/>
      </c>
      <c r="AW23" s="316">
        <f t="shared" si="12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267">
        <v>19</v>
      </c>
      <c r="B24" s="163"/>
      <c r="C24" s="150" t="s">
        <v>34</v>
      </c>
      <c r="D24" s="465" t="s">
        <v>733</v>
      </c>
      <c r="E24" s="223">
        <v>2631</v>
      </c>
      <c r="F24" s="91" t="s">
        <v>1320</v>
      </c>
      <c r="G24" s="91" t="s">
        <v>1141</v>
      </c>
      <c r="H24" s="91">
        <v>3</v>
      </c>
      <c r="I24" s="91">
        <v>4</v>
      </c>
      <c r="J24" s="91">
        <v>3</v>
      </c>
      <c r="K24" s="91">
        <v>3</v>
      </c>
      <c r="L24" s="91">
        <v>5</v>
      </c>
      <c r="M24" s="91">
        <v>3</v>
      </c>
      <c r="N24" s="91">
        <v>3</v>
      </c>
      <c r="O24" s="91">
        <v>3</v>
      </c>
      <c r="P24" s="91"/>
      <c r="Q24" s="91"/>
      <c r="R24" s="91"/>
      <c r="S24" s="91"/>
      <c r="T24" s="91"/>
      <c r="U24" s="91"/>
      <c r="V24" s="316">
        <f t="shared" si="1"/>
        <v>3</v>
      </c>
      <c r="W24" s="258">
        <f t="shared" si="2"/>
        <v>0</v>
      </c>
      <c r="X24" s="258">
        <f t="shared" si="3"/>
        <v>0</v>
      </c>
      <c r="Y24" s="258">
        <f t="shared" si="4"/>
        <v>0</v>
      </c>
      <c r="Z24" s="258">
        <f t="shared" si="5"/>
        <v>6</v>
      </c>
      <c r="AA24" s="258">
        <f t="shared" si="6"/>
        <v>1</v>
      </c>
      <c r="AB24" s="258">
        <f t="shared" si="7"/>
        <v>1</v>
      </c>
      <c r="AC24" s="258">
        <f t="shared" si="8"/>
        <v>8</v>
      </c>
      <c r="AD24" s="317">
        <f t="shared" si="9"/>
        <v>3.375</v>
      </c>
      <c r="AE24" s="259">
        <f t="shared" si="10"/>
        <v>0</v>
      </c>
      <c r="AF24" s="13"/>
      <c r="AG24" s="318" t="str">
        <f t="shared" si="37"/>
        <v>з</v>
      </c>
      <c r="AH24" s="318" t="str">
        <f t="shared" si="37"/>
        <v>з</v>
      </c>
      <c r="AI24" s="318">
        <f t="shared" si="37"/>
        <v>3</v>
      </c>
      <c r="AJ24" s="318">
        <f t="shared" si="37"/>
        <v>4</v>
      </c>
      <c r="AK24" s="318">
        <f t="shared" si="37"/>
        <v>3</v>
      </c>
      <c r="AL24" s="318">
        <f t="shared" si="37"/>
        <v>3</v>
      </c>
      <c r="AM24" s="318">
        <f t="shared" si="37"/>
        <v>5</v>
      </c>
      <c r="AN24" s="318">
        <f t="shared" si="37"/>
        <v>3</v>
      </c>
      <c r="AO24" s="318">
        <f t="shared" si="37"/>
        <v>3</v>
      </c>
      <c r="AP24" s="318">
        <f t="shared" si="37"/>
        <v>3</v>
      </c>
      <c r="AQ24" s="318" t="str">
        <f t="shared" si="37"/>
        <v/>
      </c>
      <c r="AR24" s="318" t="str">
        <f t="shared" si="37"/>
        <v/>
      </c>
      <c r="AS24" s="318" t="str">
        <f t="shared" si="37"/>
        <v/>
      </c>
      <c r="AT24" s="318" t="str">
        <f t="shared" si="37"/>
        <v/>
      </c>
      <c r="AU24" s="318" t="str">
        <f t="shared" si="37"/>
        <v/>
      </c>
      <c r="AV24" s="318" t="str">
        <f t="shared" si="37"/>
        <v/>
      </c>
      <c r="AW24" s="316">
        <f t="shared" si="12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267">
        <v>20</v>
      </c>
      <c r="B25" s="163"/>
      <c r="C25" s="150" t="s">
        <v>34</v>
      </c>
      <c r="D25" s="465" t="s">
        <v>734</v>
      </c>
      <c r="E25" s="223">
        <v>2631</v>
      </c>
      <c r="F25" s="91" t="s">
        <v>1320</v>
      </c>
      <c r="G25" s="91" t="s">
        <v>1141</v>
      </c>
      <c r="H25" s="91">
        <v>5</v>
      </c>
      <c r="I25" s="91">
        <v>5</v>
      </c>
      <c r="J25" s="91">
        <v>5</v>
      </c>
      <c r="K25" s="91">
        <v>5</v>
      </c>
      <c r="L25" s="91">
        <v>4</v>
      </c>
      <c r="M25" s="91">
        <v>5</v>
      </c>
      <c r="N25" s="91">
        <v>5</v>
      </c>
      <c r="O25" s="91">
        <v>5</v>
      </c>
      <c r="P25" s="91"/>
      <c r="Q25" s="91"/>
      <c r="R25" s="94"/>
      <c r="S25" s="91"/>
      <c r="T25" s="91"/>
      <c r="U25" s="91"/>
      <c r="V25" s="316">
        <f t="shared" si="1"/>
        <v>4</v>
      </c>
      <c r="W25" s="258">
        <f t="shared" si="2"/>
        <v>0</v>
      </c>
      <c r="X25" s="258">
        <f t="shared" si="3"/>
        <v>0</v>
      </c>
      <c r="Y25" s="258">
        <f t="shared" si="4"/>
        <v>0</v>
      </c>
      <c r="Z25" s="258">
        <f t="shared" si="5"/>
        <v>0</v>
      </c>
      <c r="AA25" s="258">
        <f t="shared" si="6"/>
        <v>1</v>
      </c>
      <c r="AB25" s="258">
        <f t="shared" si="7"/>
        <v>7</v>
      </c>
      <c r="AC25" s="258">
        <f t="shared" si="8"/>
        <v>8</v>
      </c>
      <c r="AD25" s="317">
        <f t="shared" si="9"/>
        <v>4.875</v>
      </c>
      <c r="AE25" s="259">
        <f t="shared" si="10"/>
        <v>0</v>
      </c>
      <c r="AF25" s="13"/>
      <c r="AG25" s="318" t="str">
        <f t="shared" si="37"/>
        <v>з</v>
      </c>
      <c r="AH25" s="318" t="str">
        <f t="shared" si="37"/>
        <v>з</v>
      </c>
      <c r="AI25" s="318">
        <f t="shared" si="37"/>
        <v>5</v>
      </c>
      <c r="AJ25" s="318">
        <f t="shared" si="37"/>
        <v>5</v>
      </c>
      <c r="AK25" s="318">
        <f t="shared" si="37"/>
        <v>5</v>
      </c>
      <c r="AL25" s="318">
        <f t="shared" si="37"/>
        <v>5</v>
      </c>
      <c r="AM25" s="318">
        <f t="shared" si="37"/>
        <v>4</v>
      </c>
      <c r="AN25" s="318">
        <f t="shared" si="37"/>
        <v>5</v>
      </c>
      <c r="AO25" s="318">
        <f t="shared" si="37"/>
        <v>5</v>
      </c>
      <c r="AP25" s="318">
        <f t="shared" si="37"/>
        <v>5</v>
      </c>
      <c r="AQ25" s="318" t="str">
        <f t="shared" si="37"/>
        <v/>
      </c>
      <c r="AR25" s="318" t="str">
        <f t="shared" si="37"/>
        <v/>
      </c>
      <c r="AS25" s="318" t="str">
        <f t="shared" si="37"/>
        <v/>
      </c>
      <c r="AT25" s="318" t="str">
        <f t="shared" si="37"/>
        <v/>
      </c>
      <c r="AU25" s="318" t="str">
        <f t="shared" si="37"/>
        <v/>
      </c>
      <c r="AV25" s="318" t="str">
        <f t="shared" si="37"/>
        <v/>
      </c>
      <c r="AW25" s="316">
        <f t="shared" si="12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267">
        <v>21</v>
      </c>
      <c r="B26" s="163"/>
      <c r="C26" s="150" t="s">
        <v>443</v>
      </c>
      <c r="D26" s="465" t="s">
        <v>735</v>
      </c>
      <c r="E26" s="223">
        <v>2631</v>
      </c>
      <c r="F26" s="91" t="s">
        <v>1320</v>
      </c>
      <c r="G26" s="91" t="s">
        <v>1141</v>
      </c>
      <c r="H26" s="91">
        <v>4</v>
      </c>
      <c r="I26" s="91">
        <v>5</v>
      </c>
      <c r="J26" s="91">
        <v>5</v>
      </c>
      <c r="K26" s="91">
        <v>4</v>
      </c>
      <c r="L26" s="91">
        <v>5</v>
      </c>
      <c r="M26" s="91">
        <v>3</v>
      </c>
      <c r="N26" s="91">
        <v>4</v>
      </c>
      <c r="O26" s="91">
        <v>4</v>
      </c>
      <c r="P26" s="91"/>
      <c r="Q26" s="91"/>
      <c r="R26" s="94"/>
      <c r="S26" s="91"/>
      <c r="T26" s="91"/>
      <c r="U26" s="91"/>
      <c r="V26" s="316">
        <f t="shared" si="1"/>
        <v>3</v>
      </c>
      <c r="W26" s="258">
        <f t="shared" si="2"/>
        <v>0</v>
      </c>
      <c r="X26" s="258">
        <f t="shared" si="3"/>
        <v>0</v>
      </c>
      <c r="Y26" s="258">
        <f t="shared" si="4"/>
        <v>0</v>
      </c>
      <c r="Z26" s="258">
        <f t="shared" si="5"/>
        <v>1</v>
      </c>
      <c r="AA26" s="258">
        <f t="shared" si="6"/>
        <v>4</v>
      </c>
      <c r="AB26" s="258">
        <f t="shared" si="7"/>
        <v>3</v>
      </c>
      <c r="AC26" s="258">
        <f t="shared" si="8"/>
        <v>8</v>
      </c>
      <c r="AD26" s="317">
        <f t="shared" si="9"/>
        <v>4.25</v>
      </c>
      <c r="AE26" s="259">
        <f t="shared" si="10"/>
        <v>0</v>
      </c>
      <c r="AF26" s="13"/>
      <c r="AG26" s="318" t="str">
        <f t="shared" si="37"/>
        <v>з</v>
      </c>
      <c r="AH26" s="318" t="str">
        <f t="shared" si="37"/>
        <v>з</v>
      </c>
      <c r="AI26" s="318">
        <f t="shared" si="37"/>
        <v>4</v>
      </c>
      <c r="AJ26" s="318">
        <f t="shared" si="37"/>
        <v>5</v>
      </c>
      <c r="AK26" s="318">
        <f t="shared" si="37"/>
        <v>5</v>
      </c>
      <c r="AL26" s="318">
        <f t="shared" si="37"/>
        <v>4</v>
      </c>
      <c r="AM26" s="318">
        <f t="shared" si="37"/>
        <v>5</v>
      </c>
      <c r="AN26" s="318">
        <f t="shared" si="37"/>
        <v>3</v>
      </c>
      <c r="AO26" s="318">
        <f t="shared" si="37"/>
        <v>4</v>
      </c>
      <c r="AP26" s="318">
        <f t="shared" si="37"/>
        <v>4</v>
      </c>
      <c r="AQ26" s="318" t="str">
        <f t="shared" si="37"/>
        <v/>
      </c>
      <c r="AR26" s="318" t="str">
        <f t="shared" si="37"/>
        <v/>
      </c>
      <c r="AS26" s="318" t="str">
        <f t="shared" si="37"/>
        <v/>
      </c>
      <c r="AT26" s="318" t="str">
        <f t="shared" si="37"/>
        <v/>
      </c>
      <c r="AU26" s="318" t="str">
        <f t="shared" si="37"/>
        <v/>
      </c>
      <c r="AV26" s="318" t="str">
        <f t="shared" si="37"/>
        <v/>
      </c>
      <c r="AW26" s="316">
        <f t="shared" si="12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267">
        <v>22</v>
      </c>
      <c r="B27" s="163"/>
      <c r="C27" s="150" t="s">
        <v>34</v>
      </c>
      <c r="D27" s="465" t="s">
        <v>736</v>
      </c>
      <c r="E27" s="223">
        <v>2631</v>
      </c>
      <c r="F27" s="91" t="s">
        <v>1320</v>
      </c>
      <c r="G27" s="91" t="s">
        <v>1141</v>
      </c>
      <c r="H27" s="91">
        <v>3</v>
      </c>
      <c r="I27" s="91">
        <v>4</v>
      </c>
      <c r="J27" s="91">
        <v>5</v>
      </c>
      <c r="K27" s="91">
        <v>3</v>
      </c>
      <c r="L27" s="91">
        <v>4</v>
      </c>
      <c r="M27" s="91">
        <v>4</v>
      </c>
      <c r="N27" s="91">
        <v>3</v>
      </c>
      <c r="O27" s="91">
        <v>5</v>
      </c>
      <c r="P27" s="91"/>
      <c r="Q27" s="91"/>
      <c r="R27" s="94"/>
      <c r="S27" s="91"/>
      <c r="T27" s="91"/>
      <c r="U27" s="91"/>
      <c r="V27" s="316">
        <f t="shared" si="1"/>
        <v>3</v>
      </c>
      <c r="W27" s="258">
        <f t="shared" si="2"/>
        <v>0</v>
      </c>
      <c r="X27" s="258">
        <f t="shared" si="3"/>
        <v>0</v>
      </c>
      <c r="Y27" s="258">
        <f t="shared" si="4"/>
        <v>0</v>
      </c>
      <c r="Z27" s="258">
        <f t="shared" si="5"/>
        <v>3</v>
      </c>
      <c r="AA27" s="258">
        <f t="shared" si="6"/>
        <v>3</v>
      </c>
      <c r="AB27" s="258">
        <f t="shared" si="7"/>
        <v>2</v>
      </c>
      <c r="AC27" s="258">
        <f t="shared" si="8"/>
        <v>8</v>
      </c>
      <c r="AD27" s="317">
        <f t="shared" si="9"/>
        <v>3.875</v>
      </c>
      <c r="AE27" s="259">
        <f t="shared" si="10"/>
        <v>0</v>
      </c>
      <c r="AF27" s="13"/>
      <c r="AG27" s="318" t="str">
        <f t="shared" si="37"/>
        <v>з</v>
      </c>
      <c r="AH27" s="318" t="str">
        <f t="shared" si="37"/>
        <v>з</v>
      </c>
      <c r="AI27" s="318">
        <f t="shared" si="37"/>
        <v>3</v>
      </c>
      <c r="AJ27" s="318">
        <f t="shared" si="37"/>
        <v>4</v>
      </c>
      <c r="AK27" s="318">
        <f t="shared" si="37"/>
        <v>5</v>
      </c>
      <c r="AL27" s="318">
        <f t="shared" si="37"/>
        <v>3</v>
      </c>
      <c r="AM27" s="318">
        <f t="shared" si="37"/>
        <v>4</v>
      </c>
      <c r="AN27" s="318">
        <f t="shared" si="37"/>
        <v>4</v>
      </c>
      <c r="AO27" s="318">
        <f t="shared" si="37"/>
        <v>3</v>
      </c>
      <c r="AP27" s="318">
        <f t="shared" si="37"/>
        <v>5</v>
      </c>
      <c r="AQ27" s="318" t="str">
        <f t="shared" si="37"/>
        <v/>
      </c>
      <c r="AR27" s="318" t="str">
        <f t="shared" si="37"/>
        <v/>
      </c>
      <c r="AS27" s="318" t="str">
        <f t="shared" si="37"/>
        <v/>
      </c>
      <c r="AT27" s="318" t="str">
        <f t="shared" si="37"/>
        <v/>
      </c>
      <c r="AU27" s="318" t="str">
        <f t="shared" si="37"/>
        <v/>
      </c>
      <c r="AV27" s="318" t="str">
        <f t="shared" si="37"/>
        <v/>
      </c>
      <c r="AW27" s="316">
        <f t="shared" si="12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267">
        <v>23</v>
      </c>
      <c r="B28" s="163"/>
      <c r="C28" s="150" t="s">
        <v>34</v>
      </c>
      <c r="D28" s="465" t="s">
        <v>737</v>
      </c>
      <c r="E28" s="223">
        <v>2631</v>
      </c>
      <c r="F28" s="91" t="s">
        <v>1320</v>
      </c>
      <c r="G28" s="91" t="s">
        <v>1141</v>
      </c>
      <c r="H28" s="91">
        <v>3</v>
      </c>
      <c r="I28" s="91">
        <v>3</v>
      </c>
      <c r="J28" s="91">
        <v>5</v>
      </c>
      <c r="K28" s="91">
        <v>3</v>
      </c>
      <c r="L28" s="91">
        <v>5</v>
      </c>
      <c r="M28" s="91">
        <v>3</v>
      </c>
      <c r="N28" s="91" t="s">
        <v>1321</v>
      </c>
      <c r="O28" s="91">
        <v>3</v>
      </c>
      <c r="P28" s="91"/>
      <c r="Q28" s="91"/>
      <c r="R28" s="94"/>
      <c r="S28" s="91"/>
      <c r="T28" s="91"/>
      <c r="U28" s="91"/>
      <c r="V28" s="316">
        <f t="shared" si="1"/>
        <v>2</v>
      </c>
      <c r="W28" s="258">
        <f t="shared" si="2"/>
        <v>0</v>
      </c>
      <c r="X28" s="258">
        <f t="shared" si="3"/>
        <v>0</v>
      </c>
      <c r="Y28" s="258">
        <f t="shared" si="4"/>
        <v>1</v>
      </c>
      <c r="Z28" s="258">
        <f t="shared" si="5"/>
        <v>5</v>
      </c>
      <c r="AA28" s="258">
        <f t="shared" si="6"/>
        <v>0</v>
      </c>
      <c r="AB28" s="258">
        <f t="shared" si="7"/>
        <v>2</v>
      </c>
      <c r="AC28" s="258">
        <f t="shared" si="8"/>
        <v>8</v>
      </c>
      <c r="AD28" s="317">
        <f t="shared" si="9"/>
        <v>3.375</v>
      </c>
      <c r="AE28" s="259">
        <f t="shared" si="10"/>
        <v>0</v>
      </c>
      <c r="AF28" s="13"/>
      <c r="AG28" s="318" t="str">
        <f t="shared" si="37"/>
        <v>з</v>
      </c>
      <c r="AH28" s="318" t="str">
        <f t="shared" si="37"/>
        <v>з</v>
      </c>
      <c r="AI28" s="318">
        <f t="shared" si="37"/>
        <v>3</v>
      </c>
      <c r="AJ28" s="318">
        <f t="shared" si="37"/>
        <v>3</v>
      </c>
      <c r="AK28" s="318">
        <f t="shared" si="37"/>
        <v>5</v>
      </c>
      <c r="AL28" s="318">
        <f t="shared" si="37"/>
        <v>3</v>
      </c>
      <c r="AM28" s="318">
        <f t="shared" si="37"/>
        <v>5</v>
      </c>
      <c r="AN28" s="318">
        <f t="shared" si="37"/>
        <v>3</v>
      </c>
      <c r="AO28" s="318">
        <f t="shared" si="37"/>
        <v>2</v>
      </c>
      <c r="AP28" s="318">
        <f t="shared" si="37"/>
        <v>3</v>
      </c>
      <c r="AQ28" s="318" t="str">
        <f t="shared" si="37"/>
        <v/>
      </c>
      <c r="AR28" s="318" t="str">
        <f t="shared" si="37"/>
        <v/>
      </c>
      <c r="AS28" s="318" t="str">
        <f t="shared" si="37"/>
        <v/>
      </c>
      <c r="AT28" s="318" t="str">
        <f t="shared" si="37"/>
        <v/>
      </c>
      <c r="AU28" s="318" t="str">
        <f t="shared" si="37"/>
        <v/>
      </c>
      <c r="AV28" s="318" t="str">
        <f t="shared" si="37"/>
        <v/>
      </c>
      <c r="AW28" s="316">
        <f t="shared" si="12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267">
        <v>24</v>
      </c>
      <c r="B29" s="163"/>
      <c r="C29" s="150" t="s">
        <v>34</v>
      </c>
      <c r="D29" s="465" t="s">
        <v>738</v>
      </c>
      <c r="E29" s="223">
        <v>2631</v>
      </c>
      <c r="F29" s="91" t="s">
        <v>1320</v>
      </c>
      <c r="G29" s="91" t="s">
        <v>1141</v>
      </c>
      <c r="H29" s="91">
        <v>5</v>
      </c>
      <c r="I29" s="91">
        <v>5</v>
      </c>
      <c r="J29" s="91">
        <v>5</v>
      </c>
      <c r="K29" s="91">
        <v>5</v>
      </c>
      <c r="L29" s="91">
        <v>4</v>
      </c>
      <c r="M29" s="91">
        <v>5</v>
      </c>
      <c r="N29" s="91">
        <v>5</v>
      </c>
      <c r="O29" s="91">
        <v>5</v>
      </c>
      <c r="P29" s="91"/>
      <c r="Q29" s="91"/>
      <c r="R29" s="94"/>
      <c r="S29" s="91"/>
      <c r="T29" s="91"/>
      <c r="U29" s="91"/>
      <c r="V29" s="316">
        <f t="shared" si="1"/>
        <v>4</v>
      </c>
      <c r="W29" s="258">
        <f t="shared" si="2"/>
        <v>0</v>
      </c>
      <c r="X29" s="258">
        <f t="shared" si="3"/>
        <v>0</v>
      </c>
      <c r="Y29" s="258">
        <f t="shared" si="4"/>
        <v>0</v>
      </c>
      <c r="Z29" s="258">
        <f t="shared" si="5"/>
        <v>0</v>
      </c>
      <c r="AA29" s="258">
        <f t="shared" si="6"/>
        <v>1</v>
      </c>
      <c r="AB29" s="258">
        <f t="shared" si="7"/>
        <v>7</v>
      </c>
      <c r="AC29" s="258">
        <f t="shared" si="8"/>
        <v>8</v>
      </c>
      <c r="AD29" s="317">
        <f t="shared" si="9"/>
        <v>4.875</v>
      </c>
      <c r="AE29" s="259">
        <f t="shared" si="10"/>
        <v>0</v>
      </c>
      <c r="AF29" s="13"/>
      <c r="AG29" s="318" t="str">
        <f t="shared" si="37"/>
        <v>з</v>
      </c>
      <c r="AH29" s="318" t="str">
        <f t="shared" si="37"/>
        <v>з</v>
      </c>
      <c r="AI29" s="318">
        <f t="shared" si="37"/>
        <v>5</v>
      </c>
      <c r="AJ29" s="318">
        <f t="shared" si="37"/>
        <v>5</v>
      </c>
      <c r="AK29" s="318">
        <f t="shared" si="37"/>
        <v>5</v>
      </c>
      <c r="AL29" s="318">
        <f t="shared" si="37"/>
        <v>5</v>
      </c>
      <c r="AM29" s="318">
        <f t="shared" si="37"/>
        <v>4</v>
      </c>
      <c r="AN29" s="318">
        <f t="shared" si="37"/>
        <v>5</v>
      </c>
      <c r="AO29" s="318">
        <f t="shared" si="37"/>
        <v>5</v>
      </c>
      <c r="AP29" s="318">
        <f t="shared" si="37"/>
        <v>5</v>
      </c>
      <c r="AQ29" s="318" t="str">
        <f t="shared" si="37"/>
        <v/>
      </c>
      <c r="AR29" s="318" t="str">
        <f t="shared" si="37"/>
        <v/>
      </c>
      <c r="AS29" s="318" t="str">
        <f t="shared" si="37"/>
        <v/>
      </c>
      <c r="AT29" s="318" t="str">
        <f t="shared" si="37"/>
        <v/>
      </c>
      <c r="AU29" s="318" t="str">
        <f t="shared" si="37"/>
        <v/>
      </c>
      <c r="AV29" s="318" t="str">
        <f t="shared" si="37"/>
        <v/>
      </c>
      <c r="AW29" s="316">
        <f t="shared" si="12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">
      <c r="A30" s="267">
        <v>25</v>
      </c>
      <c r="B30" s="163"/>
      <c r="C30" s="150" t="s">
        <v>34</v>
      </c>
      <c r="D30" s="465" t="s">
        <v>739</v>
      </c>
      <c r="E30" s="223">
        <v>2631</v>
      </c>
      <c r="F30" s="91" t="s">
        <v>1320</v>
      </c>
      <c r="G30" s="91" t="s">
        <v>1141</v>
      </c>
      <c r="H30" s="91">
        <v>4</v>
      </c>
      <c r="I30" s="91">
        <v>4</v>
      </c>
      <c r="J30" s="91">
        <v>5</v>
      </c>
      <c r="K30" s="91">
        <v>3</v>
      </c>
      <c r="L30" s="91">
        <v>5</v>
      </c>
      <c r="M30" s="91">
        <v>3</v>
      </c>
      <c r="N30" s="91">
        <v>3</v>
      </c>
      <c r="O30" s="91">
        <v>3</v>
      </c>
      <c r="P30" s="91"/>
      <c r="Q30" s="91"/>
      <c r="R30" s="94"/>
      <c r="S30" s="91"/>
      <c r="T30" s="91"/>
      <c r="U30" s="91"/>
      <c r="V30" s="316">
        <f t="shared" si="1"/>
        <v>3</v>
      </c>
      <c r="W30" s="258">
        <f t="shared" si="2"/>
        <v>0</v>
      </c>
      <c r="X30" s="258">
        <f t="shared" si="3"/>
        <v>0</v>
      </c>
      <c r="Y30" s="258">
        <f t="shared" si="4"/>
        <v>0</v>
      </c>
      <c r="Z30" s="258">
        <f t="shared" si="5"/>
        <v>4</v>
      </c>
      <c r="AA30" s="258">
        <f t="shared" si="6"/>
        <v>2</v>
      </c>
      <c r="AB30" s="258">
        <f t="shared" si="7"/>
        <v>2</v>
      </c>
      <c r="AC30" s="258">
        <f t="shared" si="8"/>
        <v>8</v>
      </c>
      <c r="AD30" s="317">
        <f t="shared" si="9"/>
        <v>3.75</v>
      </c>
      <c r="AE30" s="259">
        <f t="shared" si="10"/>
        <v>0</v>
      </c>
      <c r="AF30" s="13"/>
      <c r="AG30" s="318" t="str">
        <f t="shared" si="37"/>
        <v>з</v>
      </c>
      <c r="AH30" s="318" t="str">
        <f t="shared" si="37"/>
        <v>з</v>
      </c>
      <c r="AI30" s="318">
        <f t="shared" si="37"/>
        <v>4</v>
      </c>
      <c r="AJ30" s="318">
        <f t="shared" si="37"/>
        <v>4</v>
      </c>
      <c r="AK30" s="318">
        <f t="shared" si="37"/>
        <v>5</v>
      </c>
      <c r="AL30" s="318">
        <f t="shared" si="37"/>
        <v>3</v>
      </c>
      <c r="AM30" s="318">
        <f t="shared" si="37"/>
        <v>5</v>
      </c>
      <c r="AN30" s="318">
        <f t="shared" si="37"/>
        <v>3</v>
      </c>
      <c r="AO30" s="318">
        <f t="shared" si="37"/>
        <v>3</v>
      </c>
      <c r="AP30" s="318">
        <f t="shared" si="37"/>
        <v>3</v>
      </c>
      <c r="AQ30" s="318" t="str">
        <f t="shared" si="37"/>
        <v/>
      </c>
      <c r="AR30" s="318" t="str">
        <f t="shared" si="37"/>
        <v/>
      </c>
      <c r="AS30" s="318" t="str">
        <f t="shared" si="37"/>
        <v/>
      </c>
      <c r="AT30" s="318" t="str">
        <f t="shared" si="37"/>
        <v/>
      </c>
      <c r="AU30" s="318" t="str">
        <f t="shared" si="37"/>
        <v/>
      </c>
      <c r="AV30" s="318" t="str">
        <f t="shared" si="37"/>
        <v/>
      </c>
      <c r="AW30" s="316">
        <f t="shared" si="12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267">
        <v>26</v>
      </c>
      <c r="B31" s="163"/>
      <c r="C31" s="150" t="s">
        <v>34</v>
      </c>
      <c r="D31" s="465" t="s">
        <v>740</v>
      </c>
      <c r="E31" s="223">
        <v>2631</v>
      </c>
      <c r="F31" s="91" t="s">
        <v>1320</v>
      </c>
      <c r="G31" s="91" t="s">
        <v>1141</v>
      </c>
      <c r="H31" s="91">
        <v>5</v>
      </c>
      <c r="I31" s="91">
        <v>5</v>
      </c>
      <c r="J31" s="91">
        <v>5</v>
      </c>
      <c r="K31" s="91">
        <v>4</v>
      </c>
      <c r="L31" s="91">
        <v>4</v>
      </c>
      <c r="M31" s="91">
        <v>4</v>
      </c>
      <c r="N31" s="91">
        <v>4</v>
      </c>
      <c r="O31" s="91">
        <v>4</v>
      </c>
      <c r="P31" s="91"/>
      <c r="Q31" s="91"/>
      <c r="R31" s="94"/>
      <c r="S31" s="91"/>
      <c r="T31" s="91"/>
      <c r="U31" s="91"/>
      <c r="V31" s="316">
        <f t="shared" si="1"/>
        <v>4</v>
      </c>
      <c r="W31" s="258">
        <f t="shared" si="2"/>
        <v>0</v>
      </c>
      <c r="X31" s="258">
        <f t="shared" si="3"/>
        <v>0</v>
      </c>
      <c r="Y31" s="258">
        <f t="shared" si="4"/>
        <v>0</v>
      </c>
      <c r="Z31" s="258">
        <f t="shared" si="5"/>
        <v>0</v>
      </c>
      <c r="AA31" s="258">
        <f t="shared" si="6"/>
        <v>5</v>
      </c>
      <c r="AB31" s="258">
        <f t="shared" si="7"/>
        <v>3</v>
      </c>
      <c r="AC31" s="258">
        <f t="shared" si="8"/>
        <v>8</v>
      </c>
      <c r="AD31" s="317">
        <f t="shared" si="9"/>
        <v>4.375</v>
      </c>
      <c r="AE31" s="259">
        <f t="shared" si="10"/>
        <v>0</v>
      </c>
      <c r="AF31" s="13"/>
      <c r="AG31" s="318" t="str">
        <f t="shared" si="37"/>
        <v>з</v>
      </c>
      <c r="AH31" s="318" t="str">
        <f t="shared" si="37"/>
        <v>з</v>
      </c>
      <c r="AI31" s="318">
        <f t="shared" si="37"/>
        <v>5</v>
      </c>
      <c r="AJ31" s="318">
        <f t="shared" si="37"/>
        <v>5</v>
      </c>
      <c r="AK31" s="318">
        <f t="shared" si="37"/>
        <v>5</v>
      </c>
      <c r="AL31" s="318">
        <f t="shared" si="37"/>
        <v>4</v>
      </c>
      <c r="AM31" s="318">
        <f t="shared" si="37"/>
        <v>4</v>
      </c>
      <c r="AN31" s="318">
        <f t="shared" si="37"/>
        <v>4</v>
      </c>
      <c r="AO31" s="318">
        <f t="shared" si="37"/>
        <v>4</v>
      </c>
      <c r="AP31" s="318">
        <f t="shared" si="37"/>
        <v>4</v>
      </c>
      <c r="AQ31" s="318" t="str">
        <f t="shared" si="37"/>
        <v/>
      </c>
      <c r="AR31" s="318" t="str">
        <f t="shared" si="37"/>
        <v/>
      </c>
      <c r="AS31" s="318" t="str">
        <f t="shared" si="37"/>
        <v/>
      </c>
      <c r="AT31" s="318" t="str">
        <f t="shared" si="37"/>
        <v/>
      </c>
      <c r="AU31" s="318" t="str">
        <f t="shared" si="37"/>
        <v/>
      </c>
      <c r="AV31" s="318" t="str">
        <f t="shared" si="37"/>
        <v/>
      </c>
      <c r="AW31" s="316">
        <f t="shared" si="12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267">
        <v>27</v>
      </c>
      <c r="B32" s="211"/>
      <c r="C32" s="150" t="s">
        <v>34</v>
      </c>
      <c r="D32" s="465" t="s">
        <v>741</v>
      </c>
      <c r="E32" s="223">
        <v>2631</v>
      </c>
      <c r="F32" s="91" t="s">
        <v>1320</v>
      </c>
      <c r="G32" s="91" t="s">
        <v>1141</v>
      </c>
      <c r="H32" s="91">
        <v>5</v>
      </c>
      <c r="I32" s="91">
        <v>5</v>
      </c>
      <c r="J32" s="91">
        <v>5</v>
      </c>
      <c r="K32" s="91">
        <v>5</v>
      </c>
      <c r="L32" s="91">
        <v>5</v>
      </c>
      <c r="M32" s="91">
        <v>4</v>
      </c>
      <c r="N32" s="91">
        <v>4</v>
      </c>
      <c r="O32" s="91">
        <v>5</v>
      </c>
      <c r="P32" s="91"/>
      <c r="Q32" s="91"/>
      <c r="R32" s="94"/>
      <c r="S32" s="91"/>
      <c r="T32" s="91"/>
      <c r="U32" s="91"/>
      <c r="V32" s="316">
        <f t="shared" si="1"/>
        <v>4</v>
      </c>
      <c r="W32" s="258">
        <f t="shared" si="2"/>
        <v>0</v>
      </c>
      <c r="X32" s="258">
        <f t="shared" si="3"/>
        <v>0</v>
      </c>
      <c r="Y32" s="258">
        <f t="shared" si="4"/>
        <v>0</v>
      </c>
      <c r="Z32" s="258">
        <f t="shared" si="5"/>
        <v>0</v>
      </c>
      <c r="AA32" s="258">
        <f t="shared" si="6"/>
        <v>2</v>
      </c>
      <c r="AB32" s="258">
        <f t="shared" si="7"/>
        <v>6</v>
      </c>
      <c r="AC32" s="258">
        <f t="shared" si="8"/>
        <v>8</v>
      </c>
      <c r="AD32" s="317">
        <f t="shared" si="9"/>
        <v>4.75</v>
      </c>
      <c r="AE32" s="259">
        <f t="shared" si="10"/>
        <v>0</v>
      </c>
      <c r="AF32" s="13"/>
      <c r="AG32" s="318" t="str">
        <f t="shared" si="37"/>
        <v>з</v>
      </c>
      <c r="AH32" s="318" t="str">
        <f t="shared" si="37"/>
        <v>з</v>
      </c>
      <c r="AI32" s="318">
        <f t="shared" si="37"/>
        <v>5</v>
      </c>
      <c r="AJ32" s="318">
        <f t="shared" si="37"/>
        <v>5</v>
      </c>
      <c r="AK32" s="318">
        <f t="shared" si="37"/>
        <v>5</v>
      </c>
      <c r="AL32" s="318">
        <f t="shared" si="37"/>
        <v>5</v>
      </c>
      <c r="AM32" s="318">
        <f t="shared" si="37"/>
        <v>5</v>
      </c>
      <c r="AN32" s="318">
        <f t="shared" si="37"/>
        <v>4</v>
      </c>
      <c r="AO32" s="318">
        <f t="shared" si="37"/>
        <v>4</v>
      </c>
      <c r="AP32" s="318">
        <f t="shared" si="37"/>
        <v>5</v>
      </c>
      <c r="AQ32" s="318" t="str">
        <f t="shared" si="37"/>
        <v/>
      </c>
      <c r="AR32" s="318" t="str">
        <f t="shared" si="37"/>
        <v/>
      </c>
      <c r="AS32" s="318" t="str">
        <f t="shared" si="37"/>
        <v/>
      </c>
      <c r="AT32" s="318" t="str">
        <f t="shared" si="37"/>
        <v/>
      </c>
      <c r="AU32" s="318" t="str">
        <f t="shared" si="37"/>
        <v/>
      </c>
      <c r="AV32" s="318" t="str">
        <f t="shared" si="37"/>
        <v/>
      </c>
      <c r="AW32" s="316">
        <f t="shared" si="12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267">
        <v>28</v>
      </c>
      <c r="B33" s="211"/>
      <c r="C33" s="150" t="s">
        <v>34</v>
      </c>
      <c r="D33" s="465" t="s">
        <v>742</v>
      </c>
      <c r="E33" s="223">
        <v>2631</v>
      </c>
      <c r="F33" s="91" t="s">
        <v>1320</v>
      </c>
      <c r="G33" s="91" t="s">
        <v>1141</v>
      </c>
      <c r="H33" s="91">
        <v>3</v>
      </c>
      <c r="I33" s="91">
        <v>3</v>
      </c>
      <c r="J33" s="91">
        <v>5</v>
      </c>
      <c r="K33" s="91">
        <v>3</v>
      </c>
      <c r="L33" s="91">
        <v>3</v>
      </c>
      <c r="M33" s="91">
        <v>3</v>
      </c>
      <c r="N33" s="91">
        <v>3</v>
      </c>
      <c r="O33" s="91">
        <v>3</v>
      </c>
      <c r="P33" s="91"/>
      <c r="Q33" s="91"/>
      <c r="R33" s="94"/>
      <c r="S33" s="91"/>
      <c r="T33" s="91"/>
      <c r="U33" s="91"/>
      <c r="V33" s="316">
        <f t="shared" si="1"/>
        <v>3</v>
      </c>
      <c r="W33" s="258">
        <f t="shared" si="2"/>
        <v>0</v>
      </c>
      <c r="X33" s="258">
        <f t="shared" si="3"/>
        <v>0</v>
      </c>
      <c r="Y33" s="258">
        <f t="shared" si="4"/>
        <v>0</v>
      </c>
      <c r="Z33" s="258">
        <f t="shared" si="5"/>
        <v>7</v>
      </c>
      <c r="AA33" s="258">
        <f t="shared" si="6"/>
        <v>0</v>
      </c>
      <c r="AB33" s="258">
        <f t="shared" si="7"/>
        <v>1</v>
      </c>
      <c r="AC33" s="258">
        <f t="shared" si="8"/>
        <v>8</v>
      </c>
      <c r="AD33" s="317">
        <f t="shared" si="9"/>
        <v>3.25</v>
      </c>
      <c r="AE33" s="259">
        <f t="shared" si="10"/>
        <v>0</v>
      </c>
      <c r="AF33" s="13"/>
      <c r="AG33" s="318" t="str">
        <f t="shared" si="37"/>
        <v>з</v>
      </c>
      <c r="AH33" s="318" t="str">
        <f t="shared" si="37"/>
        <v>з</v>
      </c>
      <c r="AI33" s="318">
        <f t="shared" si="37"/>
        <v>3</v>
      </c>
      <c r="AJ33" s="318">
        <f t="shared" si="37"/>
        <v>3</v>
      </c>
      <c r="AK33" s="318">
        <f t="shared" si="37"/>
        <v>5</v>
      </c>
      <c r="AL33" s="318">
        <f t="shared" si="37"/>
        <v>3</v>
      </c>
      <c r="AM33" s="318">
        <f t="shared" si="37"/>
        <v>3</v>
      </c>
      <c r="AN33" s="318">
        <f t="shared" si="37"/>
        <v>3</v>
      </c>
      <c r="AO33" s="318">
        <f t="shared" si="37"/>
        <v>3</v>
      </c>
      <c r="AP33" s="318">
        <f t="shared" si="37"/>
        <v>3</v>
      </c>
      <c r="AQ33" s="318" t="str">
        <f t="shared" si="37"/>
        <v/>
      </c>
      <c r="AR33" s="318" t="str">
        <f t="shared" si="37"/>
        <v/>
      </c>
      <c r="AS33" s="318" t="str">
        <f t="shared" si="37"/>
        <v/>
      </c>
      <c r="AT33" s="318" t="str">
        <f t="shared" si="37"/>
        <v/>
      </c>
      <c r="AU33" s="318" t="str">
        <f t="shared" si="37"/>
        <v/>
      </c>
      <c r="AV33" s="318" t="str">
        <f t="shared" si="37"/>
        <v/>
      </c>
      <c r="AW33" s="316">
        <f t="shared" si="12"/>
        <v>2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5">
      <c r="A34" s="267"/>
      <c r="B34" s="212"/>
      <c r="C34" s="472"/>
      <c r="D34" s="329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316">
        <f t="shared" si="1"/>
        <v>0</v>
      </c>
      <c r="W34" s="258">
        <f t="shared" si="2"/>
        <v>0</v>
      </c>
      <c r="X34" s="258">
        <f t="shared" si="3"/>
        <v>0</v>
      </c>
      <c r="Y34" s="258">
        <f t="shared" si="4"/>
        <v>0</v>
      </c>
      <c r="Z34" s="258">
        <f t="shared" si="5"/>
        <v>0</v>
      </c>
      <c r="AA34" s="258">
        <f t="shared" si="6"/>
        <v>0</v>
      </c>
      <c r="AB34" s="258">
        <f t="shared" si="7"/>
        <v>0</v>
      </c>
      <c r="AC34" s="258">
        <f t="shared" si="8"/>
        <v>0</v>
      </c>
      <c r="AD34" s="317" t="str">
        <f t="shared" si="9"/>
        <v/>
      </c>
      <c r="AE34" s="259">
        <f t="shared" si="10"/>
        <v>0</v>
      </c>
      <c r="AF34" s="13"/>
      <c r="AG34" s="318" t="str">
        <f t="shared" si="37"/>
        <v/>
      </c>
      <c r="AH34" s="318" t="str">
        <f t="shared" si="37"/>
        <v/>
      </c>
      <c r="AI34" s="318" t="str">
        <f t="shared" si="37"/>
        <v/>
      </c>
      <c r="AJ34" s="318" t="str">
        <f t="shared" si="37"/>
        <v/>
      </c>
      <c r="AK34" s="318" t="str">
        <f t="shared" si="37"/>
        <v/>
      </c>
      <c r="AL34" s="318" t="str">
        <f t="shared" si="37"/>
        <v/>
      </c>
      <c r="AM34" s="318" t="str">
        <f t="shared" si="37"/>
        <v/>
      </c>
      <c r="AN34" s="318" t="str">
        <f t="shared" si="37"/>
        <v/>
      </c>
      <c r="AO34" s="318" t="str">
        <f t="shared" si="37"/>
        <v/>
      </c>
      <c r="AP34" s="318" t="str">
        <f t="shared" si="37"/>
        <v/>
      </c>
      <c r="AQ34" s="318" t="str">
        <f t="shared" si="37"/>
        <v/>
      </c>
      <c r="AR34" s="318" t="str">
        <f t="shared" si="37"/>
        <v/>
      </c>
      <c r="AS34" s="318" t="str">
        <f t="shared" si="37"/>
        <v/>
      </c>
      <c r="AT34" s="318" t="str">
        <f t="shared" si="37"/>
        <v/>
      </c>
      <c r="AU34" s="318" t="str">
        <f t="shared" si="37"/>
        <v/>
      </c>
      <c r="AV34" s="318" t="str">
        <f t="shared" si="37"/>
        <v/>
      </c>
      <c r="AW34" s="316">
        <f t="shared" si="12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5">
      <c r="A35" s="267"/>
      <c r="B35" s="212"/>
      <c r="C35" s="472"/>
      <c r="D35" s="329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316">
        <f t="shared" si="1"/>
        <v>0</v>
      </c>
      <c r="W35" s="258">
        <f t="shared" si="2"/>
        <v>0</v>
      </c>
      <c r="X35" s="258">
        <f t="shared" si="3"/>
        <v>0</v>
      </c>
      <c r="Y35" s="258">
        <f t="shared" si="4"/>
        <v>0</v>
      </c>
      <c r="Z35" s="258">
        <f t="shared" si="5"/>
        <v>0</v>
      </c>
      <c r="AA35" s="258">
        <f t="shared" si="6"/>
        <v>0</v>
      </c>
      <c r="AB35" s="258">
        <f t="shared" si="7"/>
        <v>0</v>
      </c>
      <c r="AC35" s="258">
        <f t="shared" si="8"/>
        <v>0</v>
      </c>
      <c r="AD35" s="317" t="str">
        <f t="shared" si="9"/>
        <v/>
      </c>
      <c r="AE35" s="259">
        <f t="shared" si="10"/>
        <v>0</v>
      </c>
      <c r="AF35" s="13"/>
      <c r="AG35" s="318" t="str">
        <f t="shared" si="37"/>
        <v/>
      </c>
      <c r="AH35" s="318" t="str">
        <f t="shared" si="37"/>
        <v/>
      </c>
      <c r="AI35" s="318" t="str">
        <f t="shared" si="37"/>
        <v/>
      </c>
      <c r="AJ35" s="318" t="str">
        <f t="shared" si="37"/>
        <v/>
      </c>
      <c r="AK35" s="318" t="str">
        <f t="shared" si="37"/>
        <v/>
      </c>
      <c r="AL35" s="318" t="str">
        <f t="shared" si="37"/>
        <v/>
      </c>
      <c r="AM35" s="318" t="str">
        <f t="shared" si="37"/>
        <v/>
      </c>
      <c r="AN35" s="318" t="str">
        <f t="shared" si="37"/>
        <v/>
      </c>
      <c r="AO35" s="318" t="str">
        <f t="shared" si="37"/>
        <v/>
      </c>
      <c r="AP35" s="318" t="str">
        <f t="shared" si="37"/>
        <v/>
      </c>
      <c r="AQ35" s="318" t="str">
        <f t="shared" si="37"/>
        <v/>
      </c>
      <c r="AR35" s="318" t="str">
        <f t="shared" si="37"/>
        <v/>
      </c>
      <c r="AS35" s="318" t="str">
        <f t="shared" si="37"/>
        <v/>
      </c>
      <c r="AT35" s="318" t="str">
        <f t="shared" si="37"/>
        <v/>
      </c>
      <c r="AU35" s="318" t="str">
        <f t="shared" si="37"/>
        <v/>
      </c>
      <c r="AV35" s="318" t="str">
        <f t="shared" si="37"/>
        <v/>
      </c>
      <c r="AW35" s="316">
        <f t="shared" si="12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5">
      <c r="A36" s="267"/>
      <c r="B36" s="212"/>
      <c r="C36" s="472"/>
      <c r="D36" s="329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316">
        <f t="shared" si="1"/>
        <v>0</v>
      </c>
      <c r="W36" s="258">
        <f t="shared" si="2"/>
        <v>0</v>
      </c>
      <c r="X36" s="258">
        <f t="shared" si="3"/>
        <v>0</v>
      </c>
      <c r="Y36" s="258">
        <f t="shared" si="4"/>
        <v>0</v>
      </c>
      <c r="Z36" s="258">
        <f t="shared" si="5"/>
        <v>0</v>
      </c>
      <c r="AA36" s="258">
        <f t="shared" si="6"/>
        <v>0</v>
      </c>
      <c r="AB36" s="258">
        <f t="shared" si="7"/>
        <v>0</v>
      </c>
      <c r="AC36" s="258">
        <f t="shared" si="8"/>
        <v>0</v>
      </c>
      <c r="AD36" s="317" t="str">
        <f t="shared" si="9"/>
        <v/>
      </c>
      <c r="AE36" s="259">
        <f t="shared" si="10"/>
        <v>0</v>
      </c>
      <c r="AF36" s="13"/>
      <c r="AG36" s="318" t="str">
        <f t="shared" si="37"/>
        <v/>
      </c>
      <c r="AH36" s="318" t="str">
        <f t="shared" si="37"/>
        <v/>
      </c>
      <c r="AI36" s="318" t="str">
        <f t="shared" si="37"/>
        <v/>
      </c>
      <c r="AJ36" s="318" t="str">
        <f t="shared" si="37"/>
        <v/>
      </c>
      <c r="AK36" s="318" t="str">
        <f t="shared" si="37"/>
        <v/>
      </c>
      <c r="AL36" s="318" t="str">
        <f t="shared" si="37"/>
        <v/>
      </c>
      <c r="AM36" s="318" t="str">
        <f t="shared" si="37"/>
        <v/>
      </c>
      <c r="AN36" s="318" t="str">
        <f t="shared" si="37"/>
        <v/>
      </c>
      <c r="AO36" s="318" t="str">
        <f t="shared" si="37"/>
        <v/>
      </c>
      <c r="AP36" s="318" t="str">
        <f t="shared" si="37"/>
        <v/>
      </c>
      <c r="AQ36" s="318" t="str">
        <f t="shared" si="37"/>
        <v/>
      </c>
      <c r="AR36" s="318" t="str">
        <f t="shared" si="37"/>
        <v/>
      </c>
      <c r="AS36" s="318" t="str">
        <f t="shared" si="37"/>
        <v/>
      </c>
      <c r="AT36" s="318" t="str">
        <f t="shared" si="37"/>
        <v/>
      </c>
      <c r="AU36" s="318" t="str">
        <f t="shared" si="37"/>
        <v/>
      </c>
      <c r="AV36" s="318" t="str">
        <f t="shared" si="37"/>
        <v/>
      </c>
      <c r="AW36" s="316">
        <f t="shared" si="12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x14ac:dyDescent="0.25">
      <c r="A37" s="267"/>
      <c r="B37" s="110"/>
      <c r="C37" s="472"/>
      <c r="D37" s="329"/>
      <c r="E37" s="223"/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316">
        <f t="shared" si="1"/>
        <v>0</v>
      </c>
      <c r="W37" s="258">
        <f t="shared" si="2"/>
        <v>0</v>
      </c>
      <c r="X37" s="258">
        <f t="shared" si="3"/>
        <v>0</v>
      </c>
      <c r="Y37" s="258">
        <f t="shared" si="4"/>
        <v>0</v>
      </c>
      <c r="Z37" s="258">
        <f t="shared" si="5"/>
        <v>0</v>
      </c>
      <c r="AA37" s="258">
        <f t="shared" si="6"/>
        <v>0</v>
      </c>
      <c r="AB37" s="258">
        <f t="shared" si="7"/>
        <v>0</v>
      </c>
      <c r="AC37" s="258">
        <f t="shared" si="8"/>
        <v>0</v>
      </c>
      <c r="AD37" s="317" t="str">
        <f t="shared" si="9"/>
        <v/>
      </c>
      <c r="AE37" s="259">
        <f t="shared" si="10"/>
        <v>0</v>
      </c>
      <c r="AF37" s="13"/>
      <c r="AG37" s="318" t="str">
        <f t="shared" si="37"/>
        <v/>
      </c>
      <c r="AH37" s="318" t="str">
        <f t="shared" si="37"/>
        <v/>
      </c>
      <c r="AI37" s="318" t="str">
        <f t="shared" si="37"/>
        <v/>
      </c>
      <c r="AJ37" s="318" t="str">
        <f t="shared" si="37"/>
        <v/>
      </c>
      <c r="AK37" s="318" t="str">
        <f t="shared" si="37"/>
        <v/>
      </c>
      <c r="AL37" s="318" t="str">
        <f t="shared" si="37"/>
        <v/>
      </c>
      <c r="AM37" s="318" t="str">
        <f t="shared" si="37"/>
        <v/>
      </c>
      <c r="AN37" s="318" t="str">
        <f t="shared" si="37"/>
        <v/>
      </c>
      <c r="AO37" s="318" t="str">
        <f t="shared" si="37"/>
        <v/>
      </c>
      <c r="AP37" s="318" t="str">
        <f t="shared" si="37"/>
        <v/>
      </c>
      <c r="AQ37" s="318" t="str">
        <f t="shared" si="37"/>
        <v/>
      </c>
      <c r="AR37" s="318" t="str">
        <f t="shared" si="37"/>
        <v/>
      </c>
      <c r="AS37" s="318" t="str">
        <f t="shared" si="37"/>
        <v/>
      </c>
      <c r="AT37" s="318" t="str">
        <f t="shared" si="37"/>
        <v/>
      </c>
      <c r="AU37" s="318" t="str">
        <f t="shared" si="37"/>
        <v/>
      </c>
      <c r="AV37" s="318" t="str">
        <f t="shared" si="37"/>
        <v/>
      </c>
      <c r="AW37" s="316">
        <f t="shared" si="12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267"/>
      <c r="B38" s="110"/>
      <c r="C38" s="110"/>
      <c r="D38" s="110"/>
      <c r="E38" s="27">
        <f>COUNTIF(E6:E37,"2631")</f>
        <v>28</v>
      </c>
      <c r="F38" s="91"/>
      <c r="G38" s="91"/>
      <c r="H38" s="91"/>
      <c r="I38" s="91"/>
      <c r="J38" s="91"/>
      <c r="K38" s="91"/>
      <c r="L38" s="94"/>
      <c r="M38" s="91"/>
      <c r="N38" s="91"/>
      <c r="O38" s="94"/>
      <c r="P38" s="91"/>
      <c r="Q38" s="91"/>
      <c r="R38" s="94"/>
      <c r="S38" s="91"/>
      <c r="T38" s="91"/>
      <c r="U38" s="91"/>
      <c r="V38" s="27">
        <f>сводн.!T48</f>
        <v>3</v>
      </c>
      <c r="W38" s="93">
        <f>SUM(W6:W37)</f>
        <v>0</v>
      </c>
      <c r="X38" s="93">
        <f>SUM(X6:X37)</f>
        <v>0</v>
      </c>
      <c r="Y38" s="93">
        <f>SUM(Y6:Y37)-X38</f>
        <v>2</v>
      </c>
      <c r="Z38" s="93">
        <f>SUM(Z6:Z37)</f>
        <v>91</v>
      </c>
      <c r="AA38" s="93">
        <f>SUM(AA6:AA37)</f>
        <v>44</v>
      </c>
      <c r="AB38" s="93">
        <f>SUM(AB6:AB37)</f>
        <v>78</v>
      </c>
      <c r="AC38" s="93">
        <f>SUM(X38:AB38)</f>
        <v>215</v>
      </c>
      <c r="AD38" s="320"/>
      <c r="AE38" s="323"/>
      <c r="AF38" s="13"/>
      <c r="AG38" s="318" t="str">
        <f t="shared" si="37"/>
        <v/>
      </c>
      <c r="AH38" s="318" t="str">
        <f t="shared" si="37"/>
        <v/>
      </c>
      <c r="AI38" s="318" t="str">
        <f t="shared" si="37"/>
        <v/>
      </c>
      <c r="AJ38" s="318" t="str">
        <f t="shared" si="37"/>
        <v/>
      </c>
      <c r="AK38" s="318" t="str">
        <f t="shared" si="37"/>
        <v/>
      </c>
      <c r="AL38" s="318" t="str">
        <f t="shared" si="37"/>
        <v/>
      </c>
      <c r="AM38" s="318" t="str">
        <f t="shared" si="37"/>
        <v/>
      </c>
      <c r="AN38" s="318" t="str">
        <f t="shared" si="37"/>
        <v/>
      </c>
      <c r="AO38" s="318" t="str">
        <f t="shared" si="37"/>
        <v/>
      </c>
      <c r="AP38" s="318" t="str">
        <f t="shared" si="37"/>
        <v/>
      </c>
      <c r="AQ38" s="318" t="str">
        <f t="shared" si="37"/>
        <v/>
      </c>
      <c r="AR38" s="318" t="str">
        <f t="shared" si="37"/>
        <v/>
      </c>
      <c r="AS38" s="318" t="str">
        <f t="shared" si="37"/>
        <v/>
      </c>
      <c r="AT38" s="318" t="str">
        <f t="shared" si="37"/>
        <v/>
      </c>
      <c r="AU38" s="318" t="str">
        <f>IF(ISERROR(VALUE(LEFT(T38))),LEFT(T38),VALUE(LEFT(T38)))</f>
        <v/>
      </c>
      <c r="AV38" s="318" t="str">
        <f>IF(ISERROR(VALUE(LEFT(U38))),LEFT(U38),VALUE(LEFT(U38)))</f>
        <v/>
      </c>
      <c r="AW38" s="316">
        <f t="shared" si="12"/>
        <v>0</v>
      </c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15"/>
      <c r="B39" s="215"/>
      <c r="C39" s="82" t="s">
        <v>12</v>
      </c>
      <c r="D39" s="82"/>
      <c r="E39" s="27"/>
      <c r="F39" s="336" t="str">
        <f t="array" ref="F39:U46">AG39:AV46</f>
        <v xml:space="preserve"> </v>
      </c>
      <c r="G39" s="336" t="str">
        <v xml:space="preserve"> </v>
      </c>
      <c r="H39" s="336">
        <v>3.7777777777777777</v>
      </c>
      <c r="I39" s="336">
        <v>4.0740740740740744</v>
      </c>
      <c r="J39" s="336">
        <v>4.8518518518518521</v>
      </c>
      <c r="K39" s="336">
        <v>3.5555555555555554</v>
      </c>
      <c r="L39" s="336">
        <v>4.0370370370370372</v>
      </c>
      <c r="M39" s="336">
        <v>3.6296296296296298</v>
      </c>
      <c r="N39" s="336">
        <v>3.6153846153846154</v>
      </c>
      <c r="O39" s="216">
        <v>3.8148148148148149</v>
      </c>
      <c r="P39" s="216" t="str">
        <v xml:space="preserve"> </v>
      </c>
      <c r="Q39" s="216" t="str">
        <v xml:space="preserve"> </v>
      </c>
      <c r="R39" s="216" t="str">
        <v xml:space="preserve"> </v>
      </c>
      <c r="S39" s="336" t="str">
        <v xml:space="preserve"> </v>
      </c>
      <c r="T39" s="336" t="str">
        <v xml:space="preserve"> </v>
      </c>
      <c r="U39" s="336" t="str">
        <v xml:space="preserve"> </v>
      </c>
      <c r="V39" s="473">
        <f>сводн.!T24</f>
        <v>3</v>
      </c>
      <c r="AD39" s="320">
        <f>IF(ISERROR(((X38+Y38)*2+Z38*3+AA38*4+AB38*5)/SUM(X38,Y38:AB38)),"",((X38+Y38)*2+Z38*3+AA38*4+AB38*5)/SUM(X38,Y38:AB38))</f>
        <v>3.9209302325581397</v>
      </c>
      <c r="AE39" s="414"/>
      <c r="AF39" s="13"/>
      <c r="AG39" s="415" t="str">
        <f t="shared" ref="AG39:AV39" si="38">IF(COUNT(AG6:AG37)=0," ",SUM(AG6:AG37)/COUNT(AG6:AG37))</f>
        <v xml:space="preserve"> </v>
      </c>
      <c r="AH39" s="415" t="str">
        <f t="shared" si="38"/>
        <v xml:space="preserve"> </v>
      </c>
      <c r="AI39" s="415">
        <f t="shared" si="38"/>
        <v>3.7777777777777777</v>
      </c>
      <c r="AJ39" s="415">
        <f t="shared" si="38"/>
        <v>4.0740740740740744</v>
      </c>
      <c r="AK39" s="415">
        <f t="shared" si="38"/>
        <v>4.8518518518518521</v>
      </c>
      <c r="AL39" s="415">
        <f t="shared" si="38"/>
        <v>3.5555555555555554</v>
      </c>
      <c r="AM39" s="415">
        <f t="shared" si="38"/>
        <v>4.0370370370370372</v>
      </c>
      <c r="AN39" s="415">
        <f t="shared" si="38"/>
        <v>3.6296296296296298</v>
      </c>
      <c r="AO39" s="415">
        <f t="shared" si="38"/>
        <v>3.6153846153846154</v>
      </c>
      <c r="AP39" s="415">
        <f t="shared" si="38"/>
        <v>3.8148148148148149</v>
      </c>
      <c r="AQ39" s="415" t="str">
        <f t="shared" si="38"/>
        <v xml:space="preserve"> </v>
      </c>
      <c r="AR39" s="415" t="str">
        <f t="shared" si="38"/>
        <v xml:space="preserve"> </v>
      </c>
      <c r="AS39" s="415" t="str">
        <f t="shared" si="38"/>
        <v xml:space="preserve"> </v>
      </c>
      <c r="AT39" s="415" t="str">
        <f t="shared" si="38"/>
        <v xml:space="preserve"> </v>
      </c>
      <c r="AU39" s="415" t="str">
        <f t="shared" si="38"/>
        <v xml:space="preserve"> </v>
      </c>
      <c r="AV39" s="416" t="str">
        <f t="shared" si="38"/>
        <v xml:space="preserve"> </v>
      </c>
      <c r="AW39" s="316"/>
      <c r="AX39" s="28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30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</row>
    <row r="40" spans="1:157" s="43" customFormat="1" x14ac:dyDescent="0.2">
      <c r="A40" s="184"/>
      <c r="B40" s="184"/>
      <c r="C40" s="186" t="s">
        <v>13</v>
      </c>
      <c r="D40" s="186"/>
      <c r="E40" s="187"/>
      <c r="F40" s="337" t="str">
        <v>0</v>
      </c>
      <c r="G40" s="337" t="str">
        <v>0</v>
      </c>
      <c r="H40" s="337">
        <v>7</v>
      </c>
      <c r="I40" s="337">
        <v>11</v>
      </c>
      <c r="J40" s="337">
        <v>25</v>
      </c>
      <c r="K40" s="337">
        <v>6</v>
      </c>
      <c r="L40" s="337">
        <v>10</v>
      </c>
      <c r="M40" s="337">
        <v>6</v>
      </c>
      <c r="N40" s="337">
        <v>5</v>
      </c>
      <c r="O40" s="417">
        <v>8</v>
      </c>
      <c r="P40" s="417" t="str">
        <v>0</v>
      </c>
      <c r="Q40" s="417" t="str">
        <v>0</v>
      </c>
      <c r="R40" s="417" t="str">
        <v>0</v>
      </c>
      <c r="S40" s="337" t="str">
        <v>0</v>
      </c>
      <c r="T40" s="337" t="str">
        <v>0</v>
      </c>
      <c r="U40" s="337" t="str">
        <v xml:space="preserve"> </v>
      </c>
      <c r="V40" s="418">
        <f>IF(COUNTIF(V6:V37,5)=0,"0",COUNTIF(V6:V37,5))</f>
        <v>1</v>
      </c>
      <c r="W40" s="187"/>
      <c r="X40" s="727">
        <f>SUM(X38:AB38)</f>
        <v>215</v>
      </c>
      <c r="Y40" s="727"/>
      <c r="Z40" s="727"/>
      <c r="AA40" s="727"/>
      <c r="AB40" s="727"/>
      <c r="AC40" s="463"/>
      <c r="AD40" s="320">
        <f>IF(ISERROR(((X40+Y40)*2+Z40*3+AA40*4+AB40*5)/SUM(X40,Y40:AB40)),"",((X40+Y40)*2+Z40*3+AA40*4+AB40*5)/SUM(X40,Y40:AB40))</f>
        <v>2</v>
      </c>
      <c r="AE40" s="420"/>
      <c r="AG40" s="421" t="str">
        <f t="shared" ref="AG40:AU40" si="39">IF(COUNTIF(AG6:AG37,5)=0,"0",COUNTIF(AG6:AG37,5))</f>
        <v>0</v>
      </c>
      <c r="AH40" s="421" t="str">
        <f t="shared" si="39"/>
        <v>0</v>
      </c>
      <c r="AI40" s="421">
        <f t="shared" si="39"/>
        <v>7</v>
      </c>
      <c r="AJ40" s="421">
        <f t="shared" si="39"/>
        <v>11</v>
      </c>
      <c r="AK40" s="421">
        <f t="shared" si="39"/>
        <v>25</v>
      </c>
      <c r="AL40" s="421">
        <f t="shared" si="39"/>
        <v>6</v>
      </c>
      <c r="AM40" s="421">
        <f t="shared" si="39"/>
        <v>10</v>
      </c>
      <c r="AN40" s="421">
        <f t="shared" si="39"/>
        <v>6</v>
      </c>
      <c r="AO40" s="421">
        <f t="shared" si="39"/>
        <v>5</v>
      </c>
      <c r="AP40" s="421">
        <f t="shared" si="39"/>
        <v>8</v>
      </c>
      <c r="AQ40" s="421" t="str">
        <f t="shared" si="39"/>
        <v>0</v>
      </c>
      <c r="AR40" s="421" t="str">
        <f t="shared" si="39"/>
        <v>0</v>
      </c>
      <c r="AS40" s="421" t="str">
        <f t="shared" si="39"/>
        <v>0</v>
      </c>
      <c r="AT40" s="421" t="str">
        <f t="shared" si="39"/>
        <v>0</v>
      </c>
      <c r="AU40" s="421" t="str">
        <f t="shared" si="39"/>
        <v>0</v>
      </c>
      <c r="AV40" s="422" t="str">
        <f>IF(COUNTIF(AV6:AV37,5)=0," ",COUNTIF(AV6:AV37,5))</f>
        <v xml:space="preserve"> </v>
      </c>
      <c r="AW40" s="421"/>
      <c r="AX40" s="423"/>
      <c r="AY40" s="424"/>
      <c r="AZ40" s="424"/>
      <c r="BA40" s="424"/>
      <c r="BB40" s="424"/>
      <c r="BC40" s="424"/>
      <c r="BD40" s="424"/>
      <c r="BE40" s="424"/>
      <c r="BF40" s="424"/>
      <c r="BG40" s="424"/>
      <c r="BH40" s="424"/>
      <c r="BI40" s="424"/>
      <c r="BJ40" s="424"/>
      <c r="BK40" s="424"/>
      <c r="BL40" s="424"/>
      <c r="BM40" s="424"/>
      <c r="BN40" s="424"/>
      <c r="BO40" s="425"/>
      <c r="BP40" s="425"/>
      <c r="BQ40" s="425"/>
      <c r="BR40" s="425"/>
      <c r="BS40" s="425"/>
      <c r="BT40" s="425"/>
      <c r="BU40" s="425"/>
      <c r="BV40" s="425"/>
      <c r="BW40" s="425"/>
      <c r="BX40" s="425"/>
      <c r="BY40" s="425"/>
      <c r="BZ40" s="425"/>
      <c r="CA40" s="425"/>
      <c r="CB40" s="425"/>
      <c r="CC40" s="425"/>
      <c r="CD40" s="425"/>
      <c r="CE40" s="425"/>
      <c r="CF40" s="425"/>
      <c r="CG40" s="425"/>
      <c r="CH40" s="425"/>
      <c r="CI40" s="425"/>
      <c r="CJ40" s="425"/>
      <c r="CK40" s="425"/>
      <c r="CL40" s="425"/>
      <c r="CM40" s="425"/>
    </row>
    <row r="41" spans="1:157" s="51" customFormat="1" x14ac:dyDescent="0.2">
      <c r="A41" s="188"/>
      <c r="B41" s="188"/>
      <c r="C41" s="190" t="s">
        <v>14</v>
      </c>
      <c r="D41" s="190"/>
      <c r="E41" s="191"/>
      <c r="F41" s="338" t="str">
        <v>0</v>
      </c>
      <c r="G41" s="338" t="str">
        <v>0</v>
      </c>
      <c r="H41" s="338">
        <v>7</v>
      </c>
      <c r="I41" s="338">
        <v>7</v>
      </c>
      <c r="J41" s="338" t="str">
        <v>0</v>
      </c>
      <c r="K41" s="338">
        <v>3</v>
      </c>
      <c r="L41" s="338">
        <v>9</v>
      </c>
      <c r="M41" s="338">
        <v>5</v>
      </c>
      <c r="N41" s="338">
        <v>7</v>
      </c>
      <c r="O41" s="426">
        <v>6</v>
      </c>
      <c r="P41" s="426" t="str">
        <v>0</v>
      </c>
      <c r="Q41" s="426" t="str">
        <v>0</v>
      </c>
      <c r="R41" s="426" t="str">
        <v>0</v>
      </c>
      <c r="S41" s="338" t="str">
        <v>0</v>
      </c>
      <c r="T41" s="338" t="str">
        <v>0</v>
      </c>
      <c r="U41" s="338" t="str">
        <v xml:space="preserve"> </v>
      </c>
      <c r="V41" s="427">
        <f>IF(COUNTIF(V6:V37,4)=0,"0",COUNTIF(V6:V37,4))</f>
        <v>7</v>
      </c>
      <c r="W41" s="428"/>
      <c r="X41" s="428"/>
      <c r="Y41" s="428" t="str">
        <f>IF(COUNTIF(Y6:Y37,4)=0," ",COUNTIF(Y6:Y37,4))</f>
        <v xml:space="preserve"> </v>
      </c>
      <c r="Z41" s="428">
        <f>IF(COUNTIF(Z6:Z37,4)=0," ",COUNTIF(Z6:Z37,4))</f>
        <v>3</v>
      </c>
      <c r="AA41" s="428">
        <f>IF(COUNTIF(AA6:AA37,4)=0," ",COUNTIF(AA6:AA37,4))</f>
        <v>4</v>
      </c>
      <c r="AB41" s="428">
        <f>IF(COUNTIF(AB6:AB37,4)=0," ",COUNTIF(AB6:AB37,4))</f>
        <v>1</v>
      </c>
      <c r="AC41" s="428"/>
      <c r="AD41" s="428"/>
      <c r="AE41" s="429" t="str">
        <f>IF(COUNTIF(AE6:AE37,4)=0," ",COUNTIF(AE6:AE37,4))</f>
        <v xml:space="preserve"> </v>
      </c>
      <c r="AF41" s="428" t="str">
        <f>IF(COUNTIF(AF6:AF37,4)=0," ",COUNTIF(AF6:AF37,4))</f>
        <v xml:space="preserve"> </v>
      </c>
      <c r="AG41" s="428" t="str">
        <f t="shared" ref="AG41:AU41" si="40">IF(COUNTIF(AG6:AG37,4)=0,"0",COUNTIF(AG6:AG37,4))</f>
        <v>0</v>
      </c>
      <c r="AH41" s="428" t="str">
        <f t="shared" si="40"/>
        <v>0</v>
      </c>
      <c r="AI41" s="428">
        <f t="shared" si="40"/>
        <v>7</v>
      </c>
      <c r="AJ41" s="428">
        <f t="shared" si="40"/>
        <v>7</v>
      </c>
      <c r="AK41" s="428" t="str">
        <f t="shared" si="40"/>
        <v>0</v>
      </c>
      <c r="AL41" s="428">
        <f t="shared" si="40"/>
        <v>3</v>
      </c>
      <c r="AM41" s="428">
        <f t="shared" si="40"/>
        <v>9</v>
      </c>
      <c r="AN41" s="428">
        <f t="shared" si="40"/>
        <v>5</v>
      </c>
      <c r="AO41" s="428">
        <f t="shared" si="40"/>
        <v>7</v>
      </c>
      <c r="AP41" s="428">
        <f t="shared" si="40"/>
        <v>6</v>
      </c>
      <c r="AQ41" s="428" t="str">
        <f t="shared" si="40"/>
        <v>0</v>
      </c>
      <c r="AR41" s="428" t="str">
        <f t="shared" si="40"/>
        <v>0</v>
      </c>
      <c r="AS41" s="428" t="str">
        <f t="shared" si="40"/>
        <v>0</v>
      </c>
      <c r="AT41" s="428" t="str">
        <f t="shared" si="40"/>
        <v>0</v>
      </c>
      <c r="AU41" s="428" t="str">
        <f t="shared" si="40"/>
        <v>0</v>
      </c>
      <c r="AV41" s="430" t="str">
        <f>IF(COUNTIF(AV6:AV37,4)=0," ",COUNTIF(AV6:AV37,4))</f>
        <v xml:space="preserve"> </v>
      </c>
      <c r="AW41" s="428"/>
      <c r="AX41" s="431"/>
      <c r="AY41" s="432"/>
      <c r="AZ41" s="432"/>
      <c r="BA41" s="432"/>
      <c r="BB41" s="432"/>
      <c r="BC41" s="432"/>
      <c r="BD41" s="432"/>
      <c r="BE41" s="432"/>
      <c r="BF41" s="432"/>
      <c r="BG41" s="432"/>
      <c r="BH41" s="432"/>
      <c r="BI41" s="432"/>
      <c r="BJ41" s="432"/>
      <c r="BK41" s="432"/>
      <c r="BL41" s="432"/>
      <c r="BM41" s="432"/>
      <c r="BN41" s="432"/>
      <c r="BO41" s="433"/>
      <c r="BP41" s="433"/>
      <c r="BQ41" s="433"/>
      <c r="BR41" s="433"/>
      <c r="BS41" s="433"/>
      <c r="BT41" s="433"/>
      <c r="BU41" s="433"/>
      <c r="BV41" s="433"/>
      <c r="BW41" s="433"/>
      <c r="BX41" s="433"/>
      <c r="BY41" s="433"/>
      <c r="BZ41" s="433"/>
      <c r="CA41" s="433"/>
      <c r="CB41" s="433"/>
      <c r="CC41" s="433"/>
      <c r="CD41" s="433"/>
      <c r="CE41" s="433"/>
      <c r="CF41" s="433"/>
      <c r="CG41" s="433"/>
      <c r="CH41" s="433"/>
      <c r="CI41" s="433"/>
      <c r="CJ41" s="433"/>
      <c r="CK41" s="433"/>
      <c r="CL41" s="433"/>
      <c r="CM41" s="433"/>
    </row>
    <row r="42" spans="1:157" s="59" customFormat="1" x14ac:dyDescent="0.2">
      <c r="A42" s="84"/>
      <c r="B42" s="84"/>
      <c r="C42" s="193" t="s">
        <v>15</v>
      </c>
      <c r="D42" s="193"/>
      <c r="E42" s="194"/>
      <c r="F42" s="339" t="str">
        <v>0</v>
      </c>
      <c r="G42" s="339" t="str">
        <v>0</v>
      </c>
      <c r="H42" s="339">
        <v>13</v>
      </c>
      <c r="I42" s="339">
        <v>9</v>
      </c>
      <c r="J42" s="339">
        <v>2</v>
      </c>
      <c r="K42" s="339">
        <v>18</v>
      </c>
      <c r="L42" s="339">
        <v>7</v>
      </c>
      <c r="M42" s="339">
        <v>16</v>
      </c>
      <c r="N42" s="339">
        <v>13</v>
      </c>
      <c r="O42" s="434">
        <v>13</v>
      </c>
      <c r="P42" s="434" t="str">
        <v>0</v>
      </c>
      <c r="Q42" s="434" t="str">
        <v>0</v>
      </c>
      <c r="R42" s="434" t="str">
        <v>0</v>
      </c>
      <c r="S42" s="339" t="str">
        <v>0</v>
      </c>
      <c r="T42" s="339" t="str">
        <v>0</v>
      </c>
      <c r="U42" s="339" t="str">
        <v xml:space="preserve"> </v>
      </c>
      <c r="V42" s="435">
        <f>IF(COUNTIF(V6:V37,3)=0,"0",COUNTIF(V6:V37,3))</f>
        <v>17</v>
      </c>
      <c r="W42" s="436"/>
      <c r="X42" s="436"/>
      <c r="Y42" s="436" t="str">
        <f>IF(COUNTIF(Y6:Y37,3)=0," ",COUNTIF(Y6:Y37,3))</f>
        <v xml:space="preserve"> </v>
      </c>
      <c r="Z42" s="436">
        <f>IF(COUNTIF(Z6:Z37,3)=0," ",COUNTIF(Z6:Z37,3))</f>
        <v>1</v>
      </c>
      <c r="AA42" s="436">
        <f>IF(COUNTIF(AA6:AA37,3)=0," ",COUNTIF(AA6:AA37,3))</f>
        <v>3</v>
      </c>
      <c r="AB42" s="436">
        <f>IF(COUNTIF(AB6:AB37,3)=0," ",COUNTIF(AB6:AB37,3))</f>
        <v>4</v>
      </c>
      <c r="AC42" s="436"/>
      <c r="AD42" s="436"/>
      <c r="AE42" s="437" t="str">
        <f>IF(COUNTIF(AE6:AE37,3)=0," ",COUNTIF(AE6:AE37,3))</f>
        <v xml:space="preserve"> </v>
      </c>
      <c r="AF42" s="436" t="str">
        <f>IF(COUNTIF(AF6:AF37,3)=0," ",COUNTIF(AF6:AF37,3))</f>
        <v xml:space="preserve"> </v>
      </c>
      <c r="AG42" s="436" t="str">
        <f t="shared" ref="AG42:AU42" si="41">IF(COUNTIF(AG6:AG37,3)=0,"0",COUNTIF(AG6:AG37,3))</f>
        <v>0</v>
      </c>
      <c r="AH42" s="436" t="str">
        <f t="shared" si="41"/>
        <v>0</v>
      </c>
      <c r="AI42" s="436">
        <f t="shared" si="41"/>
        <v>13</v>
      </c>
      <c r="AJ42" s="436">
        <f t="shared" si="41"/>
        <v>9</v>
      </c>
      <c r="AK42" s="436">
        <f t="shared" si="41"/>
        <v>2</v>
      </c>
      <c r="AL42" s="436">
        <f t="shared" si="41"/>
        <v>18</v>
      </c>
      <c r="AM42" s="436">
        <f t="shared" si="41"/>
        <v>7</v>
      </c>
      <c r="AN42" s="436">
        <f t="shared" si="41"/>
        <v>16</v>
      </c>
      <c r="AO42" s="436">
        <f t="shared" si="41"/>
        <v>13</v>
      </c>
      <c r="AP42" s="436">
        <f t="shared" si="41"/>
        <v>13</v>
      </c>
      <c r="AQ42" s="436" t="str">
        <f t="shared" si="41"/>
        <v>0</v>
      </c>
      <c r="AR42" s="436" t="str">
        <f t="shared" si="41"/>
        <v>0</v>
      </c>
      <c r="AS42" s="436" t="str">
        <f t="shared" si="41"/>
        <v>0</v>
      </c>
      <c r="AT42" s="436" t="str">
        <f t="shared" si="41"/>
        <v>0</v>
      </c>
      <c r="AU42" s="436" t="str">
        <f t="shared" si="41"/>
        <v>0</v>
      </c>
      <c r="AV42" s="438" t="str">
        <f>IF(COUNTIF(AV6:AV37,3)=0," ",COUNTIF(AV6:AV37,3))</f>
        <v xml:space="preserve"> </v>
      </c>
      <c r="AW42" s="436"/>
      <c r="AX42" s="439"/>
      <c r="AY42" s="440"/>
      <c r="AZ42" s="440"/>
      <c r="BA42" s="440"/>
      <c r="BB42" s="440"/>
      <c r="BC42" s="440"/>
      <c r="BD42" s="440"/>
      <c r="BE42" s="440"/>
      <c r="BF42" s="440"/>
      <c r="BG42" s="440"/>
      <c r="BH42" s="440"/>
      <c r="BI42" s="440"/>
      <c r="BJ42" s="440"/>
      <c r="BK42" s="440"/>
      <c r="BL42" s="440"/>
      <c r="BM42" s="440"/>
      <c r="BN42" s="440"/>
      <c r="BO42" s="441"/>
      <c r="BP42" s="441"/>
      <c r="BQ42" s="441"/>
      <c r="BR42" s="441"/>
      <c r="BS42" s="441"/>
      <c r="BT42" s="441"/>
      <c r="BU42" s="441"/>
      <c r="BV42" s="441"/>
      <c r="BW42" s="441"/>
      <c r="BX42" s="441"/>
      <c r="BY42" s="441"/>
      <c r="BZ42" s="441"/>
      <c r="CA42" s="441"/>
      <c r="CB42" s="441"/>
      <c r="CC42" s="441"/>
      <c r="CD42" s="441"/>
      <c r="CE42" s="441"/>
      <c r="CF42" s="441"/>
      <c r="CG42" s="441"/>
      <c r="CH42" s="441"/>
      <c r="CI42" s="441"/>
      <c r="CJ42" s="441"/>
      <c r="CK42" s="441"/>
      <c r="CL42" s="441"/>
      <c r="CM42" s="441"/>
    </row>
    <row r="43" spans="1:157" x14ac:dyDescent="0.2">
      <c r="A43" s="215"/>
      <c r="B43" s="215"/>
      <c r="C43" s="82" t="s">
        <v>16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1</v>
      </c>
      <c r="M43" s="91">
        <v>0</v>
      </c>
      <c r="N43" s="91">
        <v>1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>IF(COUNTIF(V6:V37,2)=0,"0",COUNTIF(V6:V37,2))</f>
        <v>2</v>
      </c>
      <c r="W43" s="316"/>
      <c r="X43" s="316"/>
      <c r="Y43" s="316" t="str">
        <f>IF(COUNTIF(Y6:Y37,2)=0," ",COUNTIF(Y6:Y37,2))</f>
        <v xml:space="preserve"> </v>
      </c>
      <c r="Z43" s="316">
        <f>IF(COUNTIF(Z6:Z37,2)=0," ",COUNTIF(Z6:Z37,2))</f>
        <v>1</v>
      </c>
      <c r="AA43" s="316">
        <f>IF(COUNTIF(AA6:AA37,2)=0," ",COUNTIF(AA6:AA37,2))</f>
        <v>2</v>
      </c>
      <c r="AB43" s="316">
        <f>IF(COUNTIF(AB6:AB37,2)=0," ",COUNTIF(AB6:AB37,2))</f>
        <v>5</v>
      </c>
      <c r="AC43" s="316"/>
      <c r="AD43" s="316"/>
      <c r="AE43" s="442" t="str">
        <f>IF(COUNTIF(AE6:AE37,2)=0," ",COUNTIF(AE6:AE37,2))</f>
        <v xml:space="preserve"> </v>
      </c>
      <c r="AF43" s="316" t="str">
        <f>IF(COUNTIF(AF6:AF37,2)=0," ",COUNTIF(AF6:AF37,2))</f>
        <v xml:space="preserve"> </v>
      </c>
      <c r="AG43" s="316">
        <f t="shared" ref="AG43:AV43" si="42">COUNTIF(AG6:AG36,2)+COUNTIF(AG6:AG36,"д")</f>
        <v>0</v>
      </c>
      <c r="AH43" s="316">
        <f t="shared" si="42"/>
        <v>0</v>
      </c>
      <c r="AI43" s="316">
        <f t="shared" si="42"/>
        <v>0</v>
      </c>
      <c r="AJ43" s="316">
        <f t="shared" si="42"/>
        <v>0</v>
      </c>
      <c r="AK43" s="316">
        <f t="shared" si="42"/>
        <v>0</v>
      </c>
      <c r="AL43" s="316">
        <f t="shared" si="42"/>
        <v>0</v>
      </c>
      <c r="AM43" s="316">
        <f t="shared" si="42"/>
        <v>1</v>
      </c>
      <c r="AN43" s="316">
        <f t="shared" si="42"/>
        <v>0</v>
      </c>
      <c r="AO43" s="316">
        <f t="shared" si="42"/>
        <v>1</v>
      </c>
      <c r="AP43" s="316">
        <f t="shared" si="42"/>
        <v>0</v>
      </c>
      <c r="AQ43" s="316">
        <f t="shared" si="42"/>
        <v>0</v>
      </c>
      <c r="AR43" s="316">
        <f t="shared" si="42"/>
        <v>0</v>
      </c>
      <c r="AS43" s="316">
        <f t="shared" si="42"/>
        <v>0</v>
      </c>
      <c r="AT43" s="316">
        <f t="shared" si="42"/>
        <v>0</v>
      </c>
      <c r="AU43" s="316">
        <f t="shared" si="42"/>
        <v>0</v>
      </c>
      <c r="AV43" s="316">
        <f t="shared" si="42"/>
        <v>0</v>
      </c>
      <c r="AW43" s="316"/>
      <c r="AX43" s="28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30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DG43" s="340"/>
    </row>
    <row r="44" spans="1:157" x14ac:dyDescent="0.2">
      <c r="A44" s="215"/>
      <c r="B44" s="215"/>
      <c r="C44" s="82" t="s">
        <v>17</v>
      </c>
      <c r="D44" s="82"/>
      <c r="E44" s="27"/>
      <c r="F44" s="91">
        <v>1</v>
      </c>
      <c r="G44" s="91">
        <v>1</v>
      </c>
      <c r="H44" s="91">
        <v>1</v>
      </c>
      <c r="I44" s="91">
        <v>1</v>
      </c>
      <c r="J44" s="91">
        <v>1</v>
      </c>
      <c r="K44" s="91">
        <v>1</v>
      </c>
      <c r="L44" s="91">
        <v>1</v>
      </c>
      <c r="M44" s="91">
        <v>1</v>
      </c>
      <c r="N44" s="91">
        <v>2</v>
      </c>
      <c r="O44" s="94">
        <v>1</v>
      </c>
      <c r="P44" s="94">
        <v>0</v>
      </c>
      <c r="Q44" s="94">
        <v>0</v>
      </c>
      <c r="R44" s="94">
        <v>0</v>
      </c>
      <c r="S44" s="91">
        <v>0</v>
      </c>
      <c r="T44" s="91">
        <v>0</v>
      </c>
      <c r="U44" s="91">
        <v>0</v>
      </c>
      <c r="V44" s="316">
        <f t="shared" ref="V44:AB44" si="43">COUNTBLANK(V6:V26)</f>
        <v>0</v>
      </c>
      <c r="W44" s="316">
        <f t="shared" si="43"/>
        <v>0</v>
      </c>
      <c r="X44" s="316">
        <f t="shared" si="43"/>
        <v>0</v>
      </c>
      <c r="Y44" s="316">
        <f t="shared" si="43"/>
        <v>0</v>
      </c>
      <c r="Z44" s="316">
        <f t="shared" si="43"/>
        <v>0</v>
      </c>
      <c r="AA44" s="316">
        <f t="shared" si="43"/>
        <v>0</v>
      </c>
      <c r="AB44" s="316">
        <f t="shared" si="43"/>
        <v>0</v>
      </c>
      <c r="AC44" s="316"/>
      <c r="AD44" s="316">
        <f>COUNTBLANK(AD6:AD33)</f>
        <v>1</v>
      </c>
      <c r="AE44" s="442" t="str">
        <f>IF(COUNTIF(AE6:AE37,"б")=0," ",COUNTIF(AE6:AE37,"б"))</f>
        <v xml:space="preserve"> </v>
      </c>
      <c r="AF44" s="443">
        <f t="shared" ref="AF44:BK44" si="44">IF(COUNTIF(AF6:AF37,"б")=0+COUNTIF(AF6:AF37,"а")=0,"0",COUNTIF(AF6:AF37,"б")+COUNTIF(AF6:AF37,"а"))</f>
        <v>0</v>
      </c>
      <c r="AG44" s="443">
        <f t="shared" si="44"/>
        <v>1</v>
      </c>
      <c r="AH44" s="443">
        <f t="shared" si="44"/>
        <v>1</v>
      </c>
      <c r="AI44" s="443">
        <f t="shared" si="44"/>
        <v>1</v>
      </c>
      <c r="AJ44" s="443">
        <f t="shared" si="44"/>
        <v>1</v>
      </c>
      <c r="AK44" s="443">
        <f t="shared" si="44"/>
        <v>1</v>
      </c>
      <c r="AL44" s="443">
        <f t="shared" si="44"/>
        <v>1</v>
      </c>
      <c r="AM44" s="443">
        <f t="shared" si="44"/>
        <v>1</v>
      </c>
      <c r="AN44" s="443">
        <f t="shared" si="44"/>
        <v>1</v>
      </c>
      <c r="AO44" s="443">
        <f t="shared" si="44"/>
        <v>2</v>
      </c>
      <c r="AP44" s="443">
        <f t="shared" si="44"/>
        <v>1</v>
      </c>
      <c r="AQ44" s="443">
        <f t="shared" si="44"/>
        <v>0</v>
      </c>
      <c r="AR44" s="443">
        <f t="shared" si="44"/>
        <v>0</v>
      </c>
      <c r="AS44" s="443">
        <f t="shared" si="44"/>
        <v>0</v>
      </c>
      <c r="AT44" s="443">
        <f t="shared" si="44"/>
        <v>0</v>
      </c>
      <c r="AU44" s="443">
        <f t="shared" si="44"/>
        <v>0</v>
      </c>
      <c r="AV44" s="443">
        <f t="shared" si="44"/>
        <v>0</v>
      </c>
      <c r="AW44" s="443">
        <f t="shared" si="44"/>
        <v>0</v>
      </c>
      <c r="AX44" s="443">
        <f t="shared" si="44"/>
        <v>0</v>
      </c>
      <c r="AY44" s="443">
        <f t="shared" si="44"/>
        <v>0</v>
      </c>
      <c r="AZ44" s="443">
        <f t="shared" si="44"/>
        <v>0</v>
      </c>
      <c r="BA44" s="443">
        <f t="shared" si="44"/>
        <v>0</v>
      </c>
      <c r="BB44" s="443">
        <f t="shared" si="44"/>
        <v>0</v>
      </c>
      <c r="BC44" s="443">
        <f t="shared" si="44"/>
        <v>0</v>
      </c>
      <c r="BD44" s="443">
        <f t="shared" si="44"/>
        <v>0</v>
      </c>
      <c r="BE44" s="443">
        <f t="shared" si="44"/>
        <v>0</v>
      </c>
      <c r="BF44" s="443">
        <f t="shared" si="44"/>
        <v>0</v>
      </c>
      <c r="BG44" s="443">
        <f t="shared" si="44"/>
        <v>0</v>
      </c>
      <c r="BH44" s="443">
        <f t="shared" si="44"/>
        <v>0</v>
      </c>
      <c r="BI44" s="443">
        <f t="shared" si="44"/>
        <v>0</v>
      </c>
      <c r="BJ44" s="443">
        <f t="shared" si="44"/>
        <v>0</v>
      </c>
      <c r="BK44" s="443">
        <f t="shared" si="44"/>
        <v>0</v>
      </c>
      <c r="BL44" s="443">
        <f t="shared" ref="BL44:CB44" si="45">IF(COUNTIF(BL6:BL37,"б")=0+COUNTIF(BL6:BL37,"а")=0,"0",COUNTIF(BL6:BL37,"б")+COUNTIF(BL6:BL37,"а"))</f>
        <v>0</v>
      </c>
      <c r="BM44" s="443">
        <f t="shared" si="45"/>
        <v>0</v>
      </c>
      <c r="BN44" s="443">
        <f t="shared" si="45"/>
        <v>0</v>
      </c>
      <c r="BO44" s="443">
        <f t="shared" si="45"/>
        <v>0</v>
      </c>
      <c r="BP44" s="443">
        <f t="shared" si="45"/>
        <v>0</v>
      </c>
      <c r="BQ44" s="443">
        <f t="shared" si="45"/>
        <v>0</v>
      </c>
      <c r="BR44" s="443">
        <f t="shared" si="45"/>
        <v>0</v>
      </c>
      <c r="BS44" s="443">
        <f t="shared" si="45"/>
        <v>0</v>
      </c>
      <c r="BT44" s="443">
        <f t="shared" si="45"/>
        <v>0</v>
      </c>
      <c r="BU44" s="443">
        <f t="shared" si="45"/>
        <v>0</v>
      </c>
      <c r="BV44" s="443">
        <f t="shared" si="45"/>
        <v>0</v>
      </c>
      <c r="BW44" s="443">
        <f t="shared" si="45"/>
        <v>0</v>
      </c>
      <c r="BX44" s="443">
        <f t="shared" si="45"/>
        <v>0</v>
      </c>
      <c r="BY44" s="443">
        <f t="shared" si="45"/>
        <v>0</v>
      </c>
      <c r="BZ44" s="443">
        <f t="shared" si="45"/>
        <v>0</v>
      </c>
      <c r="CA44" s="443">
        <f t="shared" si="45"/>
        <v>0</v>
      </c>
      <c r="CB44" s="443">
        <f t="shared" si="45"/>
        <v>0</v>
      </c>
      <c r="CC44" s="340"/>
      <c r="CD44" s="340"/>
      <c r="CE44" s="340"/>
      <c r="CF44" s="340"/>
      <c r="CG44" s="340"/>
      <c r="CH44" s="340"/>
      <c r="CI44" s="340"/>
      <c r="CJ44" s="340"/>
      <c r="CK44" s="340"/>
      <c r="CL44" s="340"/>
      <c r="CM44" s="340"/>
      <c r="CN44" s="340"/>
      <c r="CO44" s="340"/>
      <c r="CP44" s="340"/>
      <c r="CQ44" s="340"/>
      <c r="CR44" s="340"/>
      <c r="CS44" s="340"/>
      <c r="CT44" s="340"/>
      <c r="CU44" s="340"/>
      <c r="CV44" s="340"/>
      <c r="CW44" s="340"/>
      <c r="CX44" s="340"/>
      <c r="CY44" s="340"/>
      <c r="CZ44" s="340"/>
      <c r="DA44" s="340"/>
      <c r="DB44" s="340"/>
      <c r="DC44" s="340"/>
      <c r="DD44" s="340"/>
      <c r="DE44" s="340"/>
      <c r="DF44" s="340"/>
      <c r="DG44" s="340"/>
      <c r="DH44" s="340"/>
      <c r="DI44" s="340"/>
      <c r="DJ44" s="340"/>
      <c r="DK44" s="340"/>
      <c r="DL44" s="340"/>
      <c r="DM44" s="340"/>
      <c r="DN44" s="340"/>
      <c r="DO44" s="340"/>
      <c r="DP44" s="340"/>
      <c r="DQ44" s="340"/>
      <c r="DR44" s="340"/>
      <c r="DS44" s="340"/>
      <c r="DT44" s="340"/>
      <c r="DU44" s="340"/>
      <c r="DV44" s="340"/>
      <c r="DW44" s="340"/>
      <c r="DX44" s="340"/>
      <c r="DY44" s="340"/>
      <c r="DZ44" s="340"/>
      <c r="EA44" s="340"/>
      <c r="EB44" s="340"/>
      <c r="EC44" s="340"/>
      <c r="ED44" s="340"/>
      <c r="EE44" s="340"/>
      <c r="EF44" s="340"/>
      <c r="EG44" s="340"/>
      <c r="EH44" s="340"/>
      <c r="EI44" s="340"/>
      <c r="EJ44" s="340"/>
      <c r="EK44" s="340"/>
      <c r="EL44" s="340"/>
      <c r="EM44" s="340"/>
      <c r="EN44" s="340"/>
      <c r="EO44" s="340"/>
      <c r="EP44" s="340"/>
      <c r="EQ44" s="340"/>
      <c r="ER44" s="340"/>
      <c r="ES44" s="340"/>
      <c r="ET44" s="340"/>
      <c r="EU44" s="340"/>
      <c r="EV44" s="340"/>
      <c r="EW44" s="340"/>
      <c r="EX44" s="340"/>
      <c r="EY44" s="340"/>
      <c r="EZ44" s="340"/>
      <c r="FA44" s="340"/>
    </row>
    <row r="45" spans="1:157" x14ac:dyDescent="0.2">
      <c r="A45" s="215"/>
      <c r="B45" s="215"/>
      <c r="C45" s="82" t="s">
        <v>18</v>
      </c>
      <c r="D45" s="82"/>
      <c r="E45" s="27"/>
      <c r="F45" s="91">
        <v>27</v>
      </c>
      <c r="G45" s="91">
        <v>27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IF(COUNTIF(V6:V37,"з")=0,"0",COUNTIF(V6:V37,"з"))</f>
        <v>0</v>
      </c>
      <c r="W45" s="316"/>
      <c r="X45" s="316"/>
      <c r="Y45" s="316" t="str">
        <f>IF(COUNTIF(Y6:Y37,"з")=0," ",COUNTIF(Y6:Y37,"з"))</f>
        <v xml:space="preserve"> </v>
      </c>
      <c r="Z45" s="316" t="str">
        <f>IF(COUNTIF(Z6:Z37,"з")=0," ",COUNTIF(Z6:Z37,"з"))</f>
        <v xml:space="preserve"> </v>
      </c>
      <c r="AA45" s="316" t="str">
        <f>IF(COUNTIF(AA6:AA37,"з")=0," ",COUNTIF(AA6:AA37,"з"))</f>
        <v xml:space="preserve"> </v>
      </c>
      <c r="AB45" s="316" t="str">
        <f>IF(COUNTIF(AB6:AB37,"з")=0," ",COUNTIF(AB6:AB37,"з"))</f>
        <v xml:space="preserve"> </v>
      </c>
      <c r="AC45" s="316"/>
      <c r="AD45" s="316" t="str">
        <f>IF(COUNTIF(AD6:AD37,"з")=0," ",COUNTIF(AD6:AD37,"з"))</f>
        <v xml:space="preserve"> </v>
      </c>
      <c r="AE45" s="442" t="str">
        <f>IF(COUNTIF(AE6:AE37,"з")=0," ",COUNTIF(AE6:AE37,"з"))</f>
        <v xml:space="preserve"> </v>
      </c>
      <c r="AF45" s="316" t="str">
        <f>IF(COUNTIF(AF6:AF37,"з")=0," ",COUNTIF(AF6:AF37,"з"))</f>
        <v xml:space="preserve"> </v>
      </c>
      <c r="AG45" s="316">
        <f t="shared" ref="AG45:AW45" si="46">IF(COUNTIF(AG6:AG37,"з")=0,"0",COUNTIF(AG6:AG37,"з"))</f>
        <v>27</v>
      </c>
      <c r="AH45" s="316">
        <f t="shared" si="46"/>
        <v>27</v>
      </c>
      <c r="AI45" s="316" t="str">
        <f t="shared" si="46"/>
        <v>0</v>
      </c>
      <c r="AJ45" s="316" t="str">
        <f t="shared" si="46"/>
        <v>0</v>
      </c>
      <c r="AK45" s="316" t="str">
        <f t="shared" si="46"/>
        <v>0</v>
      </c>
      <c r="AL45" s="316" t="str">
        <f t="shared" si="46"/>
        <v>0</v>
      </c>
      <c r="AM45" s="316" t="str">
        <f t="shared" si="46"/>
        <v>0</v>
      </c>
      <c r="AN45" s="316" t="str">
        <f t="shared" si="46"/>
        <v>0</v>
      </c>
      <c r="AO45" s="316" t="str">
        <f t="shared" si="46"/>
        <v>0</v>
      </c>
      <c r="AP45" s="316" t="str">
        <f t="shared" si="46"/>
        <v>0</v>
      </c>
      <c r="AQ45" s="316" t="str">
        <f t="shared" si="46"/>
        <v>0</v>
      </c>
      <c r="AR45" s="316" t="str">
        <f t="shared" si="46"/>
        <v>0</v>
      </c>
      <c r="AS45" s="316" t="str">
        <f t="shared" si="46"/>
        <v>0</v>
      </c>
      <c r="AT45" s="316" t="str">
        <f t="shared" si="46"/>
        <v>0</v>
      </c>
      <c r="AU45" s="316" t="str">
        <f t="shared" si="46"/>
        <v>0</v>
      </c>
      <c r="AV45" s="316" t="str">
        <f t="shared" si="46"/>
        <v>0</v>
      </c>
      <c r="AW45" s="316" t="str">
        <f t="shared" si="46"/>
        <v>0</v>
      </c>
      <c r="AX45" s="30"/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  <c r="BO45" s="30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DG45" s="340"/>
    </row>
    <row r="46" spans="1:157" s="30" customFormat="1" x14ac:dyDescent="0.2">
      <c r="A46" s="215"/>
      <c r="B46" s="215"/>
      <c r="C46" s="82" t="s">
        <v>19</v>
      </c>
      <c r="D46" s="82"/>
      <c r="E46" s="27"/>
      <c r="F46" s="91" t="str">
        <v>0</v>
      </c>
      <c r="G46" s="91" t="str">
        <v>0</v>
      </c>
      <c r="H46" s="91" t="str">
        <v>0</v>
      </c>
      <c r="I46" s="91" t="str">
        <v>0</v>
      </c>
      <c r="J46" s="91" t="str">
        <v>0</v>
      </c>
      <c r="K46" s="91" t="str">
        <v>0</v>
      </c>
      <c r="L46" s="91" t="str">
        <v>0</v>
      </c>
      <c r="M46" s="91" t="str">
        <v>0</v>
      </c>
      <c r="N46" s="91" t="str">
        <v>0</v>
      </c>
      <c r="O46" s="94" t="str">
        <v>0</v>
      </c>
      <c r="P46" s="94" t="str">
        <v>0</v>
      </c>
      <c r="Q46" s="94" t="str">
        <v>0</v>
      </c>
      <c r="R46" s="94" t="str">
        <v>0</v>
      </c>
      <c r="S46" s="91" t="str">
        <v>0</v>
      </c>
      <c r="T46" s="91" t="str">
        <v>0</v>
      </c>
      <c r="U46" s="91" t="str">
        <v>0</v>
      </c>
      <c r="V46" s="316" t="str">
        <f>IF(COUNTIF(V6:V37,"н")=0,"0",COUNTIF(V6:V37,"н"))</f>
        <v>0</v>
      </c>
      <c r="W46" s="316"/>
      <c r="X46" s="316"/>
      <c r="Y46" s="316" t="str">
        <f>IF(COUNTIF(Y6:Y37,"н")=0," ",COUNTIF(Y6:Y37,"н"))</f>
        <v xml:space="preserve"> </v>
      </c>
      <c r="Z46" s="316" t="str">
        <f>IF(COUNTIF(Z6:Z37,"н")=0," ",COUNTIF(Z6:Z37,"н"))</f>
        <v xml:space="preserve"> </v>
      </c>
      <c r="AA46" s="316" t="str">
        <f>IF(COUNTIF(AA6:AA37,"н")=0," ",COUNTIF(AA6:AA37,"н"))</f>
        <v xml:space="preserve"> </v>
      </c>
      <c r="AB46" s="316" t="str">
        <f>IF(COUNTIF(AB6:AB37,"н")=0," ",COUNTIF(AB6:AB37,"н"))</f>
        <v xml:space="preserve"> </v>
      </c>
      <c r="AC46" s="316"/>
      <c r="AD46" s="316" t="str">
        <f>IF(COUNTIF(AD6:AD37,"н")=0," ",COUNTIF(AD6:AD37,"н"))</f>
        <v xml:space="preserve"> </v>
      </c>
      <c r="AE46" s="442" t="str">
        <f>IF(COUNTIF(AE6:AE37,"н")=0," ",COUNTIF(AE6:AE37,"н"))</f>
        <v xml:space="preserve"> </v>
      </c>
      <c r="AF46" s="316" t="str">
        <f>IF(COUNTIF(AF6:AF37,"н")=0," ",COUNTIF(AF6:AF37,"н"))</f>
        <v xml:space="preserve"> </v>
      </c>
      <c r="AG46" s="316" t="str">
        <f t="shared" ref="AG46:AW46" si="47">IF(COUNTIF(AG6:AG37,"н")=0,"0",COUNTIF(AG6:AG37,"н"))</f>
        <v>0</v>
      </c>
      <c r="AH46" s="316" t="str">
        <f t="shared" si="47"/>
        <v>0</v>
      </c>
      <c r="AI46" s="316" t="str">
        <f t="shared" si="47"/>
        <v>0</v>
      </c>
      <c r="AJ46" s="316" t="str">
        <f t="shared" si="47"/>
        <v>0</v>
      </c>
      <c r="AK46" s="316" t="str">
        <f t="shared" si="47"/>
        <v>0</v>
      </c>
      <c r="AL46" s="316" t="str">
        <f t="shared" si="47"/>
        <v>0</v>
      </c>
      <c r="AM46" s="316" t="str">
        <f t="shared" si="47"/>
        <v>0</v>
      </c>
      <c r="AN46" s="316" t="str">
        <f t="shared" si="47"/>
        <v>0</v>
      </c>
      <c r="AO46" s="316" t="str">
        <f t="shared" si="47"/>
        <v>0</v>
      </c>
      <c r="AP46" s="316" t="str">
        <f t="shared" si="47"/>
        <v>0</v>
      </c>
      <c r="AQ46" s="316" t="str">
        <f t="shared" si="47"/>
        <v>0</v>
      </c>
      <c r="AR46" s="316" t="str">
        <f t="shared" si="47"/>
        <v>0</v>
      </c>
      <c r="AS46" s="316" t="str">
        <f t="shared" si="47"/>
        <v>0</v>
      </c>
      <c r="AT46" s="316" t="str">
        <f t="shared" si="47"/>
        <v>0</v>
      </c>
      <c r="AU46" s="316" t="str">
        <f t="shared" si="47"/>
        <v>0</v>
      </c>
      <c r="AV46" s="316" t="str">
        <f t="shared" si="47"/>
        <v>0</v>
      </c>
      <c r="AW46" s="316" t="str">
        <f t="shared" si="47"/>
        <v>0</v>
      </c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/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 t="str">
        <f>IF(COUNTIF(AI6:AI41,"н")=0,"0",COUNTIF(AI6:AI41,"н"))</f>
        <v>0</v>
      </c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  <row r="55" spans="6:102" x14ac:dyDescent="0.2"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461"/>
      <c r="X55" s="461"/>
      <c r="Y55" s="461"/>
      <c r="Z55" s="461"/>
      <c r="AA55" s="461"/>
      <c r="AB55" s="461"/>
      <c r="AC55" s="461"/>
      <c r="AD55" s="461"/>
      <c r="AE55" s="13"/>
      <c r="AF55" s="13"/>
      <c r="AG55" s="390"/>
      <c r="AH55" s="390"/>
      <c r="AI55" s="390"/>
      <c r="AJ55" s="390"/>
      <c r="AK55" s="390"/>
      <c r="AL55" s="390"/>
      <c r="AM55" s="390"/>
      <c r="AN55" s="390"/>
      <c r="AO55" s="390"/>
      <c r="AP55" s="390"/>
      <c r="AQ55" s="390"/>
      <c r="AR55" s="390"/>
      <c r="AS55" s="390"/>
      <c r="AT55" s="390"/>
      <c r="AU55" s="390"/>
      <c r="AV55" s="390"/>
      <c r="AW55" s="390"/>
      <c r="AX55" s="30"/>
      <c r="AY55" s="391"/>
      <c r="AZ55" s="391"/>
      <c r="BA55" s="391"/>
      <c r="BB55" s="391"/>
      <c r="BC55" s="391"/>
      <c r="BD55" s="391"/>
      <c r="BE55" s="391"/>
      <c r="BF55" s="391"/>
      <c r="BG55" s="391"/>
      <c r="BH55" s="391"/>
      <c r="BI55" s="391"/>
      <c r="BJ55" s="391"/>
      <c r="BK55" s="391"/>
      <c r="BL55" s="391"/>
      <c r="BM55" s="391"/>
      <c r="BN55" s="391"/>
      <c r="BO55" s="30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</row>
  </sheetData>
  <sortState ref="D6:D37">
    <sortCondition ref="D6:D37"/>
  </sortState>
  <mergeCells count="7">
    <mergeCell ref="AX3:BM3"/>
    <mergeCell ref="BP3:CE3"/>
    <mergeCell ref="X40:AB40"/>
    <mergeCell ref="H2:L2"/>
    <mergeCell ref="A3:C4"/>
    <mergeCell ref="AD3:AD5"/>
    <mergeCell ref="AG3:AW3"/>
  </mergeCells>
  <conditionalFormatting sqref="C5 Y5 AI5 AG5 T5">
    <cfRule type="cellIs" dxfId="35340" priority="523" stopIfTrue="1" operator="equal">
      <formula>5</formula>
    </cfRule>
    <cfRule type="cellIs" dxfId="35339" priority="524" stopIfTrue="1" operator="equal">
      <formula>4</formula>
    </cfRule>
    <cfRule type="cellIs" dxfId="35338" priority="525" stopIfTrue="1" operator="equal">
      <formula>3</formula>
    </cfRule>
  </conditionalFormatting>
  <conditionalFormatting sqref="E6:E46">
    <cfRule type="cellIs" dxfId="35337" priority="521" stopIfTrue="1" operator="equal">
      <formula>4</formula>
    </cfRule>
    <cfRule type="cellIs" dxfId="35336" priority="522" stopIfTrue="1" operator="equal">
      <formula>3</formula>
    </cfRule>
  </conditionalFormatting>
  <conditionalFormatting sqref="Z5:AC5 W41:AF44 W40 F37:Q46 AG44:CB44 W45:AW46 H6:I10 R40:V46 R39:U39 I32:I33 H34:J36 L34:Q36 R13:V38 F12:V12 L13:Q31 H13:J31 F13:G36 K13:K36 AE6:AE40 F11:G11 AG6:AW43 V11 L6:V10 K12:O31">
    <cfRule type="cellIs" dxfId="35335" priority="518" stopIfTrue="1" operator="equal">
      <formula>5</formula>
    </cfRule>
    <cfRule type="cellIs" dxfId="35334" priority="519" stopIfTrue="1" operator="equal">
      <formula>4</formula>
    </cfRule>
    <cfRule type="cellIs" dxfId="35333" priority="520" stopIfTrue="1" operator="equal">
      <formula>3</formula>
    </cfRule>
  </conditionalFormatting>
  <conditionalFormatting sqref="AF6:AF38">
    <cfRule type="expression" dxfId="35332" priority="516" stopIfTrue="1">
      <formula>VALUE(RIGHT(AF6))&gt;AE6</formula>
    </cfRule>
    <cfRule type="expression" dxfId="35331" priority="517" stopIfTrue="1">
      <formula>EXACT(RIGHT(AF6,3),"зач")</formula>
    </cfRule>
  </conditionalFormatting>
  <conditionalFormatting sqref="AE3:AJ4 Q3:AC3 T4:AC4">
    <cfRule type="expression" dxfId="35330" priority="514" stopIfTrue="1">
      <formula>$D$1&lt;Q3</formula>
    </cfRule>
    <cfRule type="expression" dxfId="35329" priority="515" stopIfTrue="1">
      <formula>$D$1&gt;Q3</formula>
    </cfRule>
  </conditionalFormatting>
  <conditionalFormatting sqref="T5">
    <cfRule type="cellIs" dxfId="35328" priority="489" stopIfTrue="1" operator="equal">
      <formula>5</formula>
    </cfRule>
    <cfRule type="cellIs" dxfId="35327" priority="490" stopIfTrue="1" operator="equal">
      <formula>4</formula>
    </cfRule>
    <cfRule type="cellIs" dxfId="35326" priority="491" stopIfTrue="1" operator="equal">
      <formula>3</formula>
    </cfRule>
  </conditionalFormatting>
  <conditionalFormatting sqref="T3:T4">
    <cfRule type="expression" dxfId="35325" priority="487" stopIfTrue="1">
      <formula>$D$1&lt;T3</formula>
    </cfRule>
    <cfRule type="expression" dxfId="35324" priority="488" stopIfTrue="1">
      <formula>$D$1&gt;T3</formula>
    </cfRule>
  </conditionalFormatting>
  <conditionalFormatting sqref="Q3">
    <cfRule type="expression" dxfId="35323" priority="475" stopIfTrue="1">
      <formula>$D$1&lt;Q3</formula>
    </cfRule>
    <cfRule type="expression" dxfId="35322" priority="476" stopIfTrue="1">
      <formula>$D$1&gt;Q3</formula>
    </cfRule>
  </conditionalFormatting>
  <conditionalFormatting sqref="S5">
    <cfRule type="cellIs" dxfId="35321" priority="453" stopIfTrue="1" operator="equal">
      <formula>5</formula>
    </cfRule>
    <cfRule type="cellIs" dxfId="35320" priority="454" stopIfTrue="1" operator="equal">
      <formula>4</formula>
    </cfRule>
    <cfRule type="cellIs" dxfId="35319" priority="455" stopIfTrue="1" operator="equal">
      <formula>3</formula>
    </cfRule>
  </conditionalFormatting>
  <conditionalFormatting sqref="S4">
    <cfRule type="expression" dxfId="35318" priority="441" stopIfTrue="1">
      <formula>$D$1&lt;S4</formula>
    </cfRule>
    <cfRule type="expression" dxfId="35317" priority="442" stopIfTrue="1">
      <formula>$D$1&gt;S4</formula>
    </cfRule>
  </conditionalFormatting>
  <conditionalFormatting sqref="S4">
    <cfRule type="expression" dxfId="35316" priority="451" stopIfTrue="1">
      <formula>$D$1&lt;S4</formula>
    </cfRule>
    <cfRule type="expression" dxfId="35315" priority="452" stopIfTrue="1">
      <formula>$D$1&gt;S4</formula>
    </cfRule>
  </conditionalFormatting>
  <conditionalFormatting sqref="S4">
    <cfRule type="expression" dxfId="35314" priority="449" stopIfTrue="1">
      <formula>$D$1&lt;S4</formula>
    </cfRule>
    <cfRule type="expression" dxfId="35313" priority="450" stopIfTrue="1">
      <formula>$D$1&gt;S4</formula>
    </cfRule>
  </conditionalFormatting>
  <conditionalFormatting sqref="S4">
    <cfRule type="expression" dxfId="35312" priority="447" stopIfTrue="1">
      <formula>$D$1&lt;S4</formula>
    </cfRule>
    <cfRule type="expression" dxfId="35311" priority="448" stopIfTrue="1">
      <formula>$D$1&gt;S4</formula>
    </cfRule>
  </conditionalFormatting>
  <conditionalFormatting sqref="S4">
    <cfRule type="expression" dxfId="35310" priority="445" stopIfTrue="1">
      <formula>$D$1&lt;S4</formula>
    </cfRule>
    <cfRule type="expression" dxfId="35309" priority="446" stopIfTrue="1">
      <formula>$D$1&gt;S4</formula>
    </cfRule>
  </conditionalFormatting>
  <conditionalFormatting sqref="S4">
    <cfRule type="expression" dxfId="35308" priority="443" stopIfTrue="1">
      <formula>$D$1&lt;S4</formula>
    </cfRule>
    <cfRule type="expression" dxfId="35307" priority="444" stopIfTrue="1">
      <formula>$D$1&gt;S4</formula>
    </cfRule>
  </conditionalFormatting>
  <conditionalFormatting sqref="J6:J10 L6:L10">
    <cfRule type="cellIs" dxfId="35306" priority="411" stopIfTrue="1" operator="equal">
      <formula>5</formula>
    </cfRule>
    <cfRule type="cellIs" dxfId="35305" priority="412" stopIfTrue="1" operator="equal">
      <formula>4</formula>
    </cfRule>
    <cfRule type="cellIs" dxfId="35304" priority="413" stopIfTrue="1" operator="equal">
      <formula>3</formula>
    </cfRule>
  </conditionalFormatting>
  <conditionalFormatting sqref="Q4">
    <cfRule type="expression" dxfId="35303" priority="198" stopIfTrue="1">
      <formula>$D$1&lt;Q4</formula>
    </cfRule>
    <cfRule type="expression" dxfId="35302" priority="199" stopIfTrue="1">
      <formula>$D$1&gt;Q4</formula>
    </cfRule>
  </conditionalFormatting>
  <conditionalFormatting sqref="J32:J33">
    <cfRule type="cellIs" dxfId="35301" priority="362" stopIfTrue="1" operator="equal">
      <formula>5</formula>
    </cfRule>
    <cfRule type="cellIs" dxfId="35300" priority="363" stopIfTrue="1" operator="equal">
      <formula>4</formula>
    </cfRule>
    <cfRule type="cellIs" dxfId="35299" priority="364" stopIfTrue="1" operator="equal">
      <formula>3</formula>
    </cfRule>
  </conditionalFormatting>
  <conditionalFormatting sqref="H33">
    <cfRule type="cellIs" dxfId="35298" priority="359" stopIfTrue="1" operator="equal">
      <formula>5</formula>
    </cfRule>
    <cfRule type="cellIs" dxfId="35297" priority="360" stopIfTrue="1" operator="equal">
      <formula>4</formula>
    </cfRule>
    <cfRule type="cellIs" dxfId="35296" priority="361" stopIfTrue="1" operator="equal">
      <formula>3</formula>
    </cfRule>
  </conditionalFormatting>
  <conditionalFormatting sqref="H32">
    <cfRule type="cellIs" dxfId="35295" priority="356" stopIfTrue="1" operator="equal">
      <formula>5</formula>
    </cfRule>
    <cfRule type="cellIs" dxfId="35294" priority="357" stopIfTrue="1" operator="equal">
      <formula>4</formula>
    </cfRule>
    <cfRule type="cellIs" dxfId="35293" priority="358" stopIfTrue="1" operator="equal">
      <formula>3</formula>
    </cfRule>
  </conditionalFormatting>
  <conditionalFormatting sqref="F6:F10">
    <cfRule type="cellIs" dxfId="35292" priority="350" stopIfTrue="1" operator="equal">
      <formula>5</formula>
    </cfRule>
    <cfRule type="cellIs" dxfId="35291" priority="351" stopIfTrue="1" operator="equal">
      <formula>4</formula>
    </cfRule>
    <cfRule type="cellIs" dxfId="35290" priority="352" stopIfTrue="1" operator="equal">
      <formula>3</formula>
    </cfRule>
  </conditionalFormatting>
  <conditionalFormatting sqref="F3">
    <cfRule type="expression" dxfId="35289" priority="345" stopIfTrue="1">
      <formula>$D$1&lt;F3</formula>
    </cfRule>
    <cfRule type="expression" dxfId="35288" priority="346" stopIfTrue="1">
      <formula>$D$1&gt;F3</formula>
    </cfRule>
  </conditionalFormatting>
  <conditionalFormatting sqref="L33">
    <cfRule type="cellIs" dxfId="35287" priority="340" stopIfTrue="1" operator="equal">
      <formula>5</formula>
    </cfRule>
    <cfRule type="cellIs" dxfId="35286" priority="341" stopIfTrue="1" operator="equal">
      <formula>4</formula>
    </cfRule>
    <cfRule type="cellIs" dxfId="35285" priority="342" stopIfTrue="1" operator="equal">
      <formula>3</formula>
    </cfRule>
  </conditionalFormatting>
  <conditionalFormatting sqref="L32">
    <cfRule type="cellIs" dxfId="35284" priority="337" stopIfTrue="1" operator="equal">
      <formula>5</formula>
    </cfRule>
    <cfRule type="cellIs" dxfId="35283" priority="338" stopIfTrue="1" operator="equal">
      <formula>4</formula>
    </cfRule>
    <cfRule type="cellIs" dxfId="35282" priority="339" stopIfTrue="1" operator="equal">
      <formula>3</formula>
    </cfRule>
  </conditionalFormatting>
  <conditionalFormatting sqref="F4">
    <cfRule type="expression" dxfId="35281" priority="329" stopIfTrue="1">
      <formula>$D$4&lt;F4</formula>
    </cfRule>
    <cfRule type="expression" dxfId="35280" priority="330" stopIfTrue="1">
      <formula>$D$4&gt;F4</formula>
    </cfRule>
  </conditionalFormatting>
  <conditionalFormatting sqref="G6:G10">
    <cfRule type="cellIs" dxfId="35279" priority="326" stopIfTrue="1" operator="equal">
      <formula>5</formula>
    </cfRule>
    <cfRule type="cellIs" dxfId="35278" priority="327" stopIfTrue="1" operator="equal">
      <formula>4</formula>
    </cfRule>
    <cfRule type="cellIs" dxfId="35277" priority="328" stopIfTrue="1" operator="equal">
      <formula>3</formula>
    </cfRule>
  </conditionalFormatting>
  <conditionalFormatting sqref="G4">
    <cfRule type="expression" dxfId="35276" priority="132" stopIfTrue="1">
      <formula>$D$1&lt;G4</formula>
    </cfRule>
    <cfRule type="expression" dxfId="35275" priority="133" stopIfTrue="1">
      <formula>$D$1&gt;G4</formula>
    </cfRule>
  </conditionalFormatting>
  <conditionalFormatting sqref="Q4">
    <cfRule type="expression" dxfId="35274" priority="196" stopIfTrue="1">
      <formula>$D$1&lt;Q4</formula>
    </cfRule>
    <cfRule type="expression" dxfId="35273" priority="197" stopIfTrue="1">
      <formula>$D$1&gt;Q4</formula>
    </cfRule>
  </conditionalFormatting>
  <conditionalFormatting sqref="R4">
    <cfRule type="expression" dxfId="35272" priority="181" stopIfTrue="1">
      <formula>$D$1&lt;R4</formula>
    </cfRule>
    <cfRule type="expression" dxfId="35271" priority="182" stopIfTrue="1">
      <formula>$D$1&gt;R4</formula>
    </cfRule>
  </conditionalFormatting>
  <conditionalFormatting sqref="J3:J4">
    <cfRule type="expression" dxfId="35270" priority="139" stopIfTrue="1">
      <formula>$D$1&lt;J3</formula>
    </cfRule>
    <cfRule type="expression" dxfId="35269" priority="140" stopIfTrue="1">
      <formula>$D$1&gt;J3</formula>
    </cfRule>
  </conditionalFormatting>
  <conditionalFormatting sqref="G5">
    <cfRule type="cellIs" dxfId="35268" priority="134" stopIfTrue="1" operator="equal">
      <formula>5</formula>
    </cfRule>
    <cfRule type="cellIs" dxfId="35267" priority="135" stopIfTrue="1" operator="equal">
      <formula>4</formula>
    </cfRule>
    <cfRule type="cellIs" dxfId="35266" priority="136" stopIfTrue="1" operator="equal">
      <formula>3</formula>
    </cfRule>
  </conditionalFormatting>
  <conditionalFormatting sqref="Q5">
    <cfRule type="cellIs" dxfId="35265" priority="200" stopIfTrue="1" operator="equal">
      <formula>5</formula>
    </cfRule>
    <cfRule type="cellIs" dxfId="35264" priority="201" stopIfTrue="1" operator="equal">
      <formula>4</formula>
    </cfRule>
    <cfRule type="cellIs" dxfId="35263" priority="202" stopIfTrue="1" operator="equal">
      <formula>3</formula>
    </cfRule>
  </conditionalFormatting>
  <conditionalFormatting sqref="Q4">
    <cfRule type="expression" dxfId="35262" priority="188" stopIfTrue="1">
      <formula>$D$1&lt;Q4</formula>
    </cfRule>
    <cfRule type="expression" dxfId="35261" priority="189" stopIfTrue="1">
      <formula>$D$1&gt;Q4</formula>
    </cfRule>
  </conditionalFormatting>
  <conditionalFormatting sqref="Q4">
    <cfRule type="expression" dxfId="35260" priority="194" stopIfTrue="1">
      <formula>$D$1&lt;Q4</formula>
    </cfRule>
    <cfRule type="expression" dxfId="35259" priority="195" stopIfTrue="1">
      <formula>$D$1&gt;Q4</formula>
    </cfRule>
  </conditionalFormatting>
  <conditionalFormatting sqref="Q4">
    <cfRule type="expression" dxfId="35258" priority="192" stopIfTrue="1">
      <formula>$D$1&lt;Q4</formula>
    </cfRule>
    <cfRule type="expression" dxfId="35257" priority="193" stopIfTrue="1">
      <formula>$D$1&gt;Q4</formula>
    </cfRule>
  </conditionalFormatting>
  <conditionalFormatting sqref="Q4">
    <cfRule type="expression" dxfId="35256" priority="190" stopIfTrue="1">
      <formula>$D$1&lt;Q4</formula>
    </cfRule>
    <cfRule type="expression" dxfId="35255" priority="191" stopIfTrue="1">
      <formula>$D$1&gt;Q4</formula>
    </cfRule>
  </conditionalFormatting>
  <conditionalFormatting sqref="R5">
    <cfRule type="cellIs" dxfId="35254" priority="185" stopIfTrue="1" operator="equal">
      <formula>5</formula>
    </cfRule>
    <cfRule type="cellIs" dxfId="35253" priority="186" stopIfTrue="1" operator="equal">
      <formula>4</formula>
    </cfRule>
    <cfRule type="cellIs" dxfId="35252" priority="187" stopIfTrue="1" operator="equal">
      <formula>3</formula>
    </cfRule>
  </conditionalFormatting>
  <conditionalFormatting sqref="R4">
    <cfRule type="expression" dxfId="35251" priority="183" stopIfTrue="1">
      <formula>$D$1&lt;R4</formula>
    </cfRule>
    <cfRule type="expression" dxfId="35250" priority="184" stopIfTrue="1">
      <formula>$D$1&gt;R4</formula>
    </cfRule>
  </conditionalFormatting>
  <conditionalFormatting sqref="R4">
    <cfRule type="expression" dxfId="35249" priority="179" stopIfTrue="1">
      <formula>$D$1&lt;R4</formula>
    </cfRule>
    <cfRule type="expression" dxfId="35248" priority="180" stopIfTrue="1">
      <formula>$D$1&gt;R4</formula>
    </cfRule>
  </conditionalFormatting>
  <conditionalFormatting sqref="R4">
    <cfRule type="expression" dxfId="35247" priority="177" stopIfTrue="1">
      <formula>$D$1&lt;R4</formula>
    </cfRule>
    <cfRule type="expression" dxfId="35246" priority="178" stopIfTrue="1">
      <formula>$D$1&gt;R4</formula>
    </cfRule>
  </conditionalFormatting>
  <conditionalFormatting sqref="R4">
    <cfRule type="expression" dxfId="35245" priority="175" stopIfTrue="1">
      <formula>$D$1&lt;R4</formula>
    </cfRule>
    <cfRule type="expression" dxfId="35244" priority="176" stopIfTrue="1">
      <formula>$D$1&gt;R4</formula>
    </cfRule>
  </conditionalFormatting>
  <conditionalFormatting sqref="R4">
    <cfRule type="expression" dxfId="35243" priority="173" stopIfTrue="1">
      <formula>$D$1&lt;R4</formula>
    </cfRule>
    <cfRule type="expression" dxfId="35242" priority="174" stopIfTrue="1">
      <formula>$D$1&gt;R4</formula>
    </cfRule>
  </conditionalFormatting>
  <conditionalFormatting sqref="N32:N33">
    <cfRule type="cellIs" dxfId="35241" priority="170" stopIfTrue="1" operator="equal">
      <formula>5</formula>
    </cfRule>
    <cfRule type="cellIs" dxfId="35240" priority="171" stopIfTrue="1" operator="equal">
      <formula>4</formula>
    </cfRule>
    <cfRule type="cellIs" dxfId="35239" priority="172" stopIfTrue="1" operator="equal">
      <formula>3</formula>
    </cfRule>
  </conditionalFormatting>
  <conditionalFormatting sqref="P32:P33">
    <cfRule type="cellIs" dxfId="35238" priority="167" stopIfTrue="1" operator="equal">
      <formula>5</formula>
    </cfRule>
    <cfRule type="cellIs" dxfId="35237" priority="168" stopIfTrue="1" operator="equal">
      <formula>4</formula>
    </cfRule>
    <cfRule type="cellIs" dxfId="35236" priority="169" stopIfTrue="1" operator="equal">
      <formula>3</formula>
    </cfRule>
  </conditionalFormatting>
  <conditionalFormatting sqref="Q32:Q33">
    <cfRule type="cellIs" dxfId="35235" priority="164" stopIfTrue="1" operator="equal">
      <formula>5</formula>
    </cfRule>
    <cfRule type="cellIs" dxfId="35234" priority="165" stopIfTrue="1" operator="equal">
      <formula>4</formula>
    </cfRule>
    <cfRule type="cellIs" dxfId="35233" priority="166" stopIfTrue="1" operator="equal">
      <formula>3</formula>
    </cfRule>
  </conditionalFormatting>
  <conditionalFormatting sqref="M32:M33">
    <cfRule type="cellIs" dxfId="35232" priority="161" stopIfTrue="1" operator="equal">
      <formula>5</formula>
    </cfRule>
    <cfRule type="cellIs" dxfId="35231" priority="162" stopIfTrue="1" operator="equal">
      <formula>4</formula>
    </cfRule>
    <cfRule type="cellIs" dxfId="35230" priority="163" stopIfTrue="1" operator="equal">
      <formula>3</formula>
    </cfRule>
  </conditionalFormatting>
  <conditionalFormatting sqref="O32">
    <cfRule type="cellIs" dxfId="35229" priority="158" stopIfTrue="1" operator="equal">
      <formula>5</formula>
    </cfRule>
    <cfRule type="cellIs" dxfId="35228" priority="159" stopIfTrue="1" operator="equal">
      <formula>4</formula>
    </cfRule>
    <cfRule type="cellIs" dxfId="35227" priority="160" stopIfTrue="1" operator="equal">
      <formula>3</formula>
    </cfRule>
  </conditionalFormatting>
  <conditionalFormatting sqref="O33">
    <cfRule type="cellIs" dxfId="35226" priority="155" stopIfTrue="1" operator="equal">
      <formula>5</formula>
    </cfRule>
    <cfRule type="cellIs" dxfId="35225" priority="156" stopIfTrue="1" operator="equal">
      <formula>4</formula>
    </cfRule>
    <cfRule type="cellIs" dxfId="35224" priority="157" stopIfTrue="1" operator="equal">
      <formula>3</formula>
    </cfRule>
  </conditionalFormatting>
  <conditionalFormatting sqref="M3:O3">
    <cfRule type="expression" dxfId="35223" priority="153" stopIfTrue="1">
      <formula>$D$1&lt;M3</formula>
    </cfRule>
    <cfRule type="expression" dxfId="35222" priority="154" stopIfTrue="1">
      <formula>$D$1&gt;M3</formula>
    </cfRule>
  </conditionalFormatting>
  <conditionalFormatting sqref="P3">
    <cfRule type="expression" dxfId="35221" priority="128" stopIfTrue="1">
      <formula>$D$1&lt;P3</formula>
    </cfRule>
    <cfRule type="expression" dxfId="35220" priority="129" stopIfTrue="1">
      <formula>$D$1&gt;P3</formula>
    </cfRule>
  </conditionalFormatting>
  <conditionalFormatting sqref="O4">
    <cfRule type="expression" dxfId="35219" priority="82" stopIfTrue="1">
      <formula>$D$1&lt;O4</formula>
    </cfRule>
    <cfRule type="expression" dxfId="35218" priority="83" stopIfTrue="1">
      <formula>$D$1&gt;O4</formula>
    </cfRule>
  </conditionalFormatting>
  <conditionalFormatting sqref="N4">
    <cfRule type="expression" dxfId="35217" priority="92" stopIfTrue="1">
      <formula>$D$1&lt;N4</formula>
    </cfRule>
    <cfRule type="expression" dxfId="35216" priority="93" stopIfTrue="1">
      <formula>$D$1&gt;N4</formula>
    </cfRule>
  </conditionalFormatting>
  <conditionalFormatting sqref="N4">
    <cfRule type="expression" dxfId="35215" priority="90" stopIfTrue="1">
      <formula>$D$1&lt;N4</formula>
    </cfRule>
    <cfRule type="expression" dxfId="35214" priority="91" stopIfTrue="1">
      <formula>$D$1&gt;N4</formula>
    </cfRule>
  </conditionalFormatting>
  <conditionalFormatting sqref="N4">
    <cfRule type="expression" dxfId="35213" priority="88" stopIfTrue="1">
      <formula>$D$1&lt;N4</formula>
    </cfRule>
    <cfRule type="expression" dxfId="35212" priority="89" stopIfTrue="1">
      <formula>$D$1&gt;N4</formula>
    </cfRule>
  </conditionalFormatting>
  <conditionalFormatting sqref="N4">
    <cfRule type="expression" dxfId="35211" priority="86" stopIfTrue="1">
      <formula>$D$1&lt;N4</formula>
    </cfRule>
    <cfRule type="expression" dxfId="35210" priority="87" stopIfTrue="1">
      <formula>$D$1&gt;N4</formula>
    </cfRule>
  </conditionalFormatting>
  <conditionalFormatting sqref="N4">
    <cfRule type="expression" dxfId="35209" priority="84" stopIfTrue="1">
      <formula>$D$1&lt;N4</formula>
    </cfRule>
    <cfRule type="expression" dxfId="35208" priority="85" stopIfTrue="1">
      <formula>$D$1&gt;N4</formula>
    </cfRule>
  </conditionalFormatting>
  <conditionalFormatting sqref="G3 L3">
    <cfRule type="expression" dxfId="35207" priority="151" stopIfTrue="1">
      <formula>$D$1&lt;G3</formula>
    </cfRule>
    <cfRule type="expression" dxfId="35206" priority="152" stopIfTrue="1">
      <formula>$D$1&gt;G3</formula>
    </cfRule>
  </conditionalFormatting>
  <conditionalFormatting sqref="H5:I5">
    <cfRule type="cellIs" dxfId="35205" priority="148" stopIfTrue="1" operator="equal">
      <formula>5</formula>
    </cfRule>
    <cfRule type="cellIs" dxfId="35204" priority="149" stopIfTrue="1" operator="equal">
      <formula>4</formula>
    </cfRule>
    <cfRule type="cellIs" dxfId="35203" priority="150" stopIfTrue="1" operator="equal">
      <formula>3</formula>
    </cfRule>
  </conditionalFormatting>
  <conditionalFormatting sqref="H3:I4">
    <cfRule type="expression" dxfId="35202" priority="146" stopIfTrue="1">
      <formula>$D$1&lt;H3</formula>
    </cfRule>
    <cfRule type="expression" dxfId="35201" priority="147" stopIfTrue="1">
      <formula>$D$1&gt;H3</formula>
    </cfRule>
  </conditionalFormatting>
  <conditionalFormatting sqref="J5">
    <cfRule type="cellIs" dxfId="35200" priority="143" stopIfTrue="1" operator="equal">
      <formula>5</formula>
    </cfRule>
    <cfRule type="cellIs" dxfId="35199" priority="144" stopIfTrue="1" operator="equal">
      <formula>4</formula>
    </cfRule>
    <cfRule type="cellIs" dxfId="35198" priority="145" stopIfTrue="1" operator="equal">
      <formula>3</formula>
    </cfRule>
  </conditionalFormatting>
  <conditionalFormatting sqref="J3:J4">
    <cfRule type="expression" dxfId="35197" priority="141" stopIfTrue="1">
      <formula>$D$4&lt;J3</formula>
    </cfRule>
    <cfRule type="expression" dxfId="35196" priority="142" stopIfTrue="1">
      <formula>$D$4&gt;J3</formula>
    </cfRule>
  </conditionalFormatting>
  <conditionalFormatting sqref="J4">
    <cfRule type="expression" dxfId="35195" priority="137" stopIfTrue="1">
      <formula>$D$4&lt;J4</formula>
    </cfRule>
    <cfRule type="expression" dxfId="35194" priority="138" stopIfTrue="1">
      <formula>$D$4&gt;J4</formula>
    </cfRule>
  </conditionalFormatting>
  <conditionalFormatting sqref="P3">
    <cfRule type="expression" dxfId="35193" priority="130" stopIfTrue="1">
      <formula>$D$4&lt;P3</formula>
    </cfRule>
    <cfRule type="expression" dxfId="35192" priority="131" stopIfTrue="1">
      <formula>$D$4&gt;P3</formula>
    </cfRule>
  </conditionalFormatting>
  <conditionalFormatting sqref="P4">
    <cfRule type="expression" dxfId="35191" priority="126" stopIfTrue="1">
      <formula>$D$4&lt;P4</formula>
    </cfRule>
    <cfRule type="expression" dxfId="35190" priority="127" stopIfTrue="1">
      <formula>$D$4&gt;P4</formula>
    </cfRule>
  </conditionalFormatting>
  <conditionalFormatting sqref="P4">
    <cfRule type="expression" dxfId="35189" priority="124" stopIfTrue="1">
      <formula>$D$1&lt;P4</formula>
    </cfRule>
    <cfRule type="expression" dxfId="35188" priority="125" stopIfTrue="1">
      <formula>$D$1&gt;P4</formula>
    </cfRule>
  </conditionalFormatting>
  <conditionalFormatting sqref="P4">
    <cfRule type="expression" dxfId="35187" priority="122" stopIfTrue="1">
      <formula>$D$4&lt;P4</formula>
    </cfRule>
    <cfRule type="expression" dxfId="35186" priority="123" stopIfTrue="1">
      <formula>$D$4&gt;P4</formula>
    </cfRule>
  </conditionalFormatting>
  <conditionalFormatting sqref="P5">
    <cfRule type="cellIs" dxfId="35185" priority="119" stopIfTrue="1" operator="equal">
      <formula>5</formula>
    </cfRule>
    <cfRule type="cellIs" dxfId="35184" priority="120" stopIfTrue="1" operator="equal">
      <formula>4</formula>
    </cfRule>
    <cfRule type="cellIs" dxfId="35183" priority="121" stopIfTrue="1" operator="equal">
      <formula>3</formula>
    </cfRule>
  </conditionalFormatting>
  <conditionalFormatting sqref="K3">
    <cfRule type="expression" dxfId="35182" priority="117" stopIfTrue="1">
      <formula>$D$4&lt;K3</formula>
    </cfRule>
    <cfRule type="expression" dxfId="35181" priority="118" stopIfTrue="1">
      <formula>$D$4&gt;K3</formula>
    </cfRule>
  </conditionalFormatting>
  <conditionalFormatting sqref="K3">
    <cfRule type="expression" dxfId="35180" priority="115" stopIfTrue="1">
      <formula>$D$1&lt;K3</formula>
    </cfRule>
    <cfRule type="expression" dxfId="35179" priority="116" stopIfTrue="1">
      <formula>$D$1&gt;K3</formula>
    </cfRule>
  </conditionalFormatting>
  <conditionalFormatting sqref="K4">
    <cfRule type="expression" dxfId="35178" priority="113" stopIfTrue="1">
      <formula>$D$4&lt;K4</formula>
    </cfRule>
    <cfRule type="expression" dxfId="35177" priority="114" stopIfTrue="1">
      <formula>$D$4&gt;K4</formula>
    </cfRule>
  </conditionalFormatting>
  <conditionalFormatting sqref="K4">
    <cfRule type="expression" dxfId="35176" priority="111" stopIfTrue="1">
      <formula>$D$1&lt;K4</formula>
    </cfRule>
    <cfRule type="expression" dxfId="35175" priority="112" stopIfTrue="1">
      <formula>$D$1&gt;K4</formula>
    </cfRule>
  </conditionalFormatting>
  <conditionalFormatting sqref="K4">
    <cfRule type="expression" dxfId="35174" priority="109" stopIfTrue="1">
      <formula>$D$4&lt;K4</formula>
    </cfRule>
    <cfRule type="expression" dxfId="35173" priority="110" stopIfTrue="1">
      <formula>$D$4&gt;K4</formula>
    </cfRule>
  </conditionalFormatting>
  <conditionalFormatting sqref="K5">
    <cfRule type="cellIs" dxfId="35172" priority="106" stopIfTrue="1" operator="equal">
      <formula>5</formula>
    </cfRule>
    <cfRule type="cellIs" dxfId="35171" priority="107" stopIfTrue="1" operator="equal">
      <formula>4</formula>
    </cfRule>
    <cfRule type="cellIs" dxfId="35170" priority="108" stopIfTrue="1" operator="equal">
      <formula>3</formula>
    </cfRule>
  </conditionalFormatting>
  <conditionalFormatting sqref="L5">
    <cfRule type="cellIs" dxfId="35169" priority="103" stopIfTrue="1" operator="equal">
      <formula>5</formula>
    </cfRule>
    <cfRule type="cellIs" dxfId="35168" priority="104" stopIfTrue="1" operator="equal">
      <formula>4</formula>
    </cfRule>
    <cfRule type="cellIs" dxfId="35167" priority="105" stopIfTrue="1" operator="equal">
      <formula>3</formula>
    </cfRule>
  </conditionalFormatting>
  <conditionalFormatting sqref="L4">
    <cfRule type="expression" dxfId="35166" priority="101" stopIfTrue="1">
      <formula>$D$1&lt;L4</formula>
    </cfRule>
    <cfRule type="expression" dxfId="35165" priority="102" stopIfTrue="1">
      <formula>$D$1&gt;L4</formula>
    </cfRule>
  </conditionalFormatting>
  <conditionalFormatting sqref="M3:M4">
    <cfRule type="expression" dxfId="35164" priority="99" stopIfTrue="1">
      <formula>$D$1&lt;M3</formula>
    </cfRule>
    <cfRule type="expression" dxfId="35163" priority="100" stopIfTrue="1">
      <formula>$D$1&gt;M3</formula>
    </cfRule>
  </conditionalFormatting>
  <conditionalFormatting sqref="N5">
    <cfRule type="cellIs" dxfId="35162" priority="96" stopIfTrue="1" operator="equal">
      <formula>5</formula>
    </cfRule>
    <cfRule type="cellIs" dxfId="35161" priority="97" stopIfTrue="1" operator="equal">
      <formula>4</formula>
    </cfRule>
    <cfRule type="cellIs" dxfId="35160" priority="98" stopIfTrue="1" operator="equal">
      <formula>3</formula>
    </cfRule>
  </conditionalFormatting>
  <conditionalFormatting sqref="N4">
    <cfRule type="expression" dxfId="35159" priority="94" stopIfTrue="1">
      <formula>$D$1&lt;N4</formula>
    </cfRule>
    <cfRule type="expression" dxfId="35158" priority="95" stopIfTrue="1">
      <formula>$D$1&gt;N4</formula>
    </cfRule>
  </conditionalFormatting>
  <conditionalFormatting sqref="K6:K10">
    <cfRule type="cellIs" dxfId="35157" priority="79" stopIfTrue="1" operator="equal">
      <formula>5</formula>
    </cfRule>
    <cfRule type="cellIs" dxfId="35156" priority="80" stopIfTrue="1" operator="equal">
      <formula>4</formula>
    </cfRule>
    <cfRule type="cellIs" dxfId="35155" priority="81" stopIfTrue="1" operator="equal">
      <formula>3</formula>
    </cfRule>
  </conditionalFormatting>
  <conditionalFormatting sqref="F5">
    <cfRule type="cellIs" dxfId="35154" priority="76" stopIfTrue="1" operator="equal">
      <formula>5</formula>
    </cfRule>
    <cfRule type="cellIs" dxfId="35153" priority="77" stopIfTrue="1" operator="equal">
      <formula>4</formula>
    </cfRule>
    <cfRule type="cellIs" dxfId="35152" priority="78" stopIfTrue="1" operator="equal">
      <formula>3</formula>
    </cfRule>
  </conditionalFormatting>
  <conditionalFormatting sqref="H11:I11 L11:U11">
    <cfRule type="cellIs" dxfId="35151" priority="73" stopIfTrue="1" operator="equal">
      <formula>5</formula>
    </cfRule>
    <cfRule type="cellIs" dxfId="35150" priority="74" stopIfTrue="1" operator="equal">
      <formula>4</formula>
    </cfRule>
    <cfRule type="cellIs" dxfId="35149" priority="75" stopIfTrue="1" operator="equal">
      <formula>3</formula>
    </cfRule>
  </conditionalFormatting>
  <conditionalFormatting sqref="J11 L11">
    <cfRule type="cellIs" dxfId="35148" priority="70" stopIfTrue="1" operator="equal">
      <formula>5</formula>
    </cfRule>
    <cfRule type="cellIs" dxfId="35147" priority="71" stopIfTrue="1" operator="equal">
      <formula>4</formula>
    </cfRule>
    <cfRule type="cellIs" dxfId="35146" priority="72" stopIfTrue="1" operator="equal">
      <formula>3</formula>
    </cfRule>
  </conditionalFormatting>
  <conditionalFormatting sqref="K11">
    <cfRule type="cellIs" dxfId="35145" priority="67" stopIfTrue="1" operator="equal">
      <formula>5</formula>
    </cfRule>
    <cfRule type="cellIs" dxfId="35144" priority="68" stopIfTrue="1" operator="equal">
      <formula>4</formula>
    </cfRule>
    <cfRule type="cellIs" dxfId="35143" priority="69" stopIfTrue="1" operator="equal">
      <formula>3</formula>
    </cfRule>
  </conditionalFormatting>
  <conditionalFormatting sqref="K6:K10">
    <cfRule type="cellIs" dxfId="35142" priority="64" stopIfTrue="1" operator="equal">
      <formula>5</formula>
    </cfRule>
    <cfRule type="cellIs" dxfId="35141" priority="65" stopIfTrue="1" operator="equal">
      <formula>4</formula>
    </cfRule>
    <cfRule type="cellIs" dxfId="35140" priority="66" stopIfTrue="1" operator="equal">
      <formula>3</formula>
    </cfRule>
  </conditionalFormatting>
  <conditionalFormatting sqref="K33">
    <cfRule type="cellIs" dxfId="35139" priority="61" stopIfTrue="1" operator="equal">
      <formula>5</formula>
    </cfRule>
    <cfRule type="cellIs" dxfId="35138" priority="62" stopIfTrue="1" operator="equal">
      <formula>4</formula>
    </cfRule>
    <cfRule type="cellIs" dxfId="35137" priority="63" stopIfTrue="1" operator="equal">
      <formula>3</formula>
    </cfRule>
  </conditionalFormatting>
  <conditionalFormatting sqref="K32">
    <cfRule type="cellIs" dxfId="35136" priority="58" stopIfTrue="1" operator="equal">
      <formula>5</formula>
    </cfRule>
    <cfRule type="cellIs" dxfId="35135" priority="59" stopIfTrue="1" operator="equal">
      <formula>4</formula>
    </cfRule>
    <cfRule type="cellIs" dxfId="35134" priority="60" stopIfTrue="1" operator="equal">
      <formula>3</formula>
    </cfRule>
  </conditionalFormatting>
  <conditionalFormatting sqref="M32:M33">
    <cfRule type="cellIs" dxfId="35133" priority="55" stopIfTrue="1" operator="equal">
      <formula>5</formula>
    </cfRule>
    <cfRule type="cellIs" dxfId="35132" priority="56" stopIfTrue="1" operator="equal">
      <formula>4</formula>
    </cfRule>
    <cfRule type="cellIs" dxfId="35131" priority="57" stopIfTrue="1" operator="equal">
      <formula>3</formula>
    </cfRule>
  </conditionalFormatting>
  <conditionalFormatting sqref="O32:O33">
    <cfRule type="cellIs" dxfId="35130" priority="52" stopIfTrue="1" operator="equal">
      <formula>5</formula>
    </cfRule>
    <cfRule type="cellIs" dxfId="35129" priority="53" stopIfTrue="1" operator="equal">
      <formula>4</formula>
    </cfRule>
    <cfRule type="cellIs" dxfId="35128" priority="54" stopIfTrue="1" operator="equal">
      <formula>3</formula>
    </cfRule>
  </conditionalFormatting>
  <conditionalFormatting sqref="L32:L33">
    <cfRule type="cellIs" dxfId="35127" priority="49" stopIfTrue="1" operator="equal">
      <formula>5</formula>
    </cfRule>
    <cfRule type="cellIs" dxfId="35126" priority="50" stopIfTrue="1" operator="equal">
      <formula>4</formula>
    </cfRule>
    <cfRule type="cellIs" dxfId="35125" priority="51" stopIfTrue="1" operator="equal">
      <formula>3</formula>
    </cfRule>
  </conditionalFormatting>
  <conditionalFormatting sqref="N32">
    <cfRule type="cellIs" dxfId="35124" priority="46" stopIfTrue="1" operator="equal">
      <formula>5</formula>
    </cfRule>
    <cfRule type="cellIs" dxfId="35123" priority="47" stopIfTrue="1" operator="equal">
      <formula>4</formula>
    </cfRule>
    <cfRule type="cellIs" dxfId="35122" priority="48" stopIfTrue="1" operator="equal">
      <formula>3</formula>
    </cfRule>
  </conditionalFormatting>
  <conditionalFormatting sqref="N33">
    <cfRule type="cellIs" dxfId="35121" priority="43" stopIfTrue="1" operator="equal">
      <formula>5</formula>
    </cfRule>
    <cfRule type="cellIs" dxfId="35120" priority="44" stopIfTrue="1" operator="equal">
      <formula>4</formula>
    </cfRule>
    <cfRule type="cellIs" dxfId="35119" priority="45" stopIfTrue="1" operator="equal">
      <formula>3</formula>
    </cfRule>
  </conditionalFormatting>
  <conditionalFormatting sqref="O3">
    <cfRule type="expression" dxfId="35118" priority="37" stopIfTrue="1">
      <formula>$D$1&lt;O3</formula>
    </cfRule>
    <cfRule type="expression" dxfId="35117" priority="38" stopIfTrue="1">
      <formula>$D$1&gt;O3</formula>
    </cfRule>
  </conditionalFormatting>
  <conditionalFormatting sqref="N4">
    <cfRule type="expression" dxfId="35116" priority="4" stopIfTrue="1">
      <formula>$D$1&lt;N4</formula>
    </cfRule>
    <cfRule type="expression" dxfId="35115" priority="5" stopIfTrue="1">
      <formula>$D$1&gt;N4</formula>
    </cfRule>
  </conditionalFormatting>
  <conditionalFormatting sqref="M4">
    <cfRule type="expression" dxfId="35114" priority="14" stopIfTrue="1">
      <formula>$D$1&lt;M4</formula>
    </cfRule>
    <cfRule type="expression" dxfId="35113" priority="15" stopIfTrue="1">
      <formula>$D$1&gt;M4</formula>
    </cfRule>
  </conditionalFormatting>
  <conditionalFormatting sqref="M4">
    <cfRule type="expression" dxfId="35112" priority="12" stopIfTrue="1">
      <formula>$D$1&lt;M4</formula>
    </cfRule>
    <cfRule type="expression" dxfId="35111" priority="13" stopIfTrue="1">
      <formula>$D$1&gt;M4</formula>
    </cfRule>
  </conditionalFormatting>
  <conditionalFormatting sqref="M4">
    <cfRule type="expression" dxfId="35110" priority="10" stopIfTrue="1">
      <formula>$D$1&lt;M4</formula>
    </cfRule>
    <cfRule type="expression" dxfId="35109" priority="11" stopIfTrue="1">
      <formula>$D$1&gt;M4</formula>
    </cfRule>
  </conditionalFormatting>
  <conditionalFormatting sqref="M4">
    <cfRule type="expression" dxfId="35108" priority="8" stopIfTrue="1">
      <formula>$D$1&lt;M4</formula>
    </cfRule>
    <cfRule type="expression" dxfId="35107" priority="9" stopIfTrue="1">
      <formula>$D$1&gt;M4</formula>
    </cfRule>
  </conditionalFormatting>
  <conditionalFormatting sqref="M4">
    <cfRule type="expression" dxfId="35106" priority="6" stopIfTrue="1">
      <formula>$D$1&lt;M4</formula>
    </cfRule>
    <cfRule type="expression" dxfId="35105" priority="7" stopIfTrue="1">
      <formula>$D$1&gt;M4</formula>
    </cfRule>
  </conditionalFormatting>
  <conditionalFormatting sqref="K3">
    <cfRule type="expression" dxfId="35104" priority="41" stopIfTrue="1">
      <formula>$D$1&lt;K3</formula>
    </cfRule>
    <cfRule type="expression" dxfId="35103" priority="42" stopIfTrue="1">
      <formula>$D$1&gt;K3</formula>
    </cfRule>
  </conditionalFormatting>
  <conditionalFormatting sqref="O3">
    <cfRule type="expression" dxfId="35102" priority="39" stopIfTrue="1">
      <formula>$D$4&lt;O3</formula>
    </cfRule>
    <cfRule type="expression" dxfId="35101" priority="40" stopIfTrue="1">
      <formula>$D$4&gt;O3</formula>
    </cfRule>
  </conditionalFormatting>
  <conditionalFormatting sqref="O4">
    <cfRule type="expression" dxfId="35100" priority="35" stopIfTrue="1">
      <formula>$D$4&lt;O4</formula>
    </cfRule>
    <cfRule type="expression" dxfId="35099" priority="36" stopIfTrue="1">
      <formula>$D$4&gt;O4</formula>
    </cfRule>
  </conditionalFormatting>
  <conditionalFormatting sqref="O4">
    <cfRule type="expression" dxfId="35098" priority="33" stopIfTrue="1">
      <formula>$D$1&lt;O4</formula>
    </cfRule>
    <cfRule type="expression" dxfId="35097" priority="34" stopIfTrue="1">
      <formula>$D$1&gt;O4</formula>
    </cfRule>
  </conditionalFormatting>
  <conditionalFormatting sqref="O4">
    <cfRule type="expression" dxfId="35096" priority="31" stopIfTrue="1">
      <formula>$D$4&lt;O4</formula>
    </cfRule>
    <cfRule type="expression" dxfId="35095" priority="32" stopIfTrue="1">
      <formula>$D$4&gt;O4</formula>
    </cfRule>
  </conditionalFormatting>
  <conditionalFormatting sqref="O5">
    <cfRule type="cellIs" dxfId="35094" priority="28" stopIfTrue="1" operator="equal">
      <formula>5</formula>
    </cfRule>
    <cfRule type="cellIs" dxfId="35093" priority="29" stopIfTrue="1" operator="equal">
      <formula>4</formula>
    </cfRule>
    <cfRule type="cellIs" dxfId="35092" priority="30" stopIfTrue="1" operator="equal">
      <formula>3</formula>
    </cfRule>
  </conditionalFormatting>
  <conditionalFormatting sqref="K5">
    <cfRule type="cellIs" dxfId="35091" priority="25" stopIfTrue="1" operator="equal">
      <formula>5</formula>
    </cfRule>
    <cfRule type="cellIs" dxfId="35090" priority="26" stopIfTrue="1" operator="equal">
      <formula>4</formula>
    </cfRule>
    <cfRule type="cellIs" dxfId="35089" priority="27" stopIfTrue="1" operator="equal">
      <formula>3</formula>
    </cfRule>
  </conditionalFormatting>
  <conditionalFormatting sqref="K4">
    <cfRule type="expression" dxfId="35088" priority="23" stopIfTrue="1">
      <formula>$D$1&lt;K4</formula>
    </cfRule>
    <cfRule type="expression" dxfId="35087" priority="24" stopIfTrue="1">
      <formula>$D$1&gt;K4</formula>
    </cfRule>
  </conditionalFormatting>
  <conditionalFormatting sqref="L3:L4">
    <cfRule type="expression" dxfId="35086" priority="21" stopIfTrue="1">
      <formula>$D$1&lt;L3</formula>
    </cfRule>
    <cfRule type="expression" dxfId="35085" priority="22" stopIfTrue="1">
      <formula>$D$1&gt;L3</formula>
    </cfRule>
  </conditionalFormatting>
  <conditionalFormatting sqref="M5">
    <cfRule type="cellIs" dxfId="35084" priority="18" stopIfTrue="1" operator="equal">
      <formula>5</formula>
    </cfRule>
    <cfRule type="cellIs" dxfId="35083" priority="19" stopIfTrue="1" operator="equal">
      <formula>4</formula>
    </cfRule>
    <cfRule type="cellIs" dxfId="35082" priority="20" stopIfTrue="1" operator="equal">
      <formula>3</formula>
    </cfRule>
  </conditionalFormatting>
  <conditionalFormatting sqref="M4">
    <cfRule type="expression" dxfId="35081" priority="16" stopIfTrue="1">
      <formula>$D$1&lt;M4</formula>
    </cfRule>
    <cfRule type="expression" dxfId="35080" priority="17" stopIfTrue="1">
      <formula>$D$1&gt;M4</formula>
    </cfRule>
  </conditionalFormatting>
  <conditionalFormatting sqref="K11">
    <cfRule type="cellIs" dxfId="35079" priority="1" stopIfTrue="1" operator="equal">
      <formula>5</formula>
    </cfRule>
    <cfRule type="cellIs" dxfId="35078" priority="2" stopIfTrue="1" operator="equal">
      <formula>4</formula>
    </cfRule>
    <cfRule type="cellIs" dxfId="35077" priority="3" stopIfTrue="1" operator="equal">
      <formula>3</formula>
    </cfRule>
  </conditionalFormatting>
  <pageMargins left="0.7" right="0.7" top="0.75" bottom="0.75" header="0.3" footer="0.3"/>
  <pageSetup paperSize="9" scale="61" orientation="portrait" r:id="rId1"/>
  <colBreaks count="1" manualBreakCount="1">
    <brk id="3" max="1048575" man="1"/>
  </col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0"/>
  <sheetViews>
    <sheetView view="pageBreakPreview" zoomScale="85" zoomScaleNormal="100" zoomScaleSheetLayoutView="85" workbookViewId="0">
      <selection activeCell="O23" activeCellId="2" sqref="I23:J23 M23 O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42578125" style="13" customWidth="1"/>
    <col min="4" max="4" width="39" style="13" customWidth="1"/>
    <col min="5" max="5" width="5.42578125" style="13" hidden="1" customWidth="1"/>
    <col min="6" max="6" width="7" customWidth="1"/>
    <col min="7" max="10" width="7.140625" customWidth="1"/>
    <col min="11" max="11" width="7.140625" hidden="1" customWidth="1"/>
    <col min="12" max="12" width="7.140625" customWidth="1"/>
    <col min="13" max="16" width="7" customWidth="1"/>
    <col min="17" max="18" width="7" hidden="1" customWidth="1"/>
    <col min="19" max="21" width="6.140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1"/>
      <c r="Z1" s="311"/>
      <c r="AA1" s="311"/>
      <c r="AB1" s="311"/>
      <c r="AC1" s="311"/>
      <c r="AD1" s="31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305" t="s">
        <v>45</v>
      </c>
      <c r="H2" s="718" t="s">
        <v>46</v>
      </c>
      <c r="I2" s="719"/>
      <c r="J2" s="719"/>
      <c r="K2" s="719"/>
      <c r="L2" s="719"/>
      <c r="M2" s="720"/>
      <c r="N2" s="718" t="s">
        <v>43</v>
      </c>
      <c r="O2" s="720"/>
      <c r="P2" s="303" t="s">
        <v>42</v>
      </c>
      <c r="Q2" s="307"/>
      <c r="R2" s="307"/>
      <c r="S2" s="306"/>
      <c r="T2" s="304"/>
      <c r="U2" s="195"/>
      <c r="V2" s="7"/>
      <c r="W2" s="8"/>
      <c r="X2" s="8"/>
      <c r="Y2" s="311"/>
      <c r="Z2" s="311"/>
      <c r="AA2" s="311"/>
      <c r="AB2" s="311"/>
      <c r="AC2" s="311"/>
      <c r="AD2" s="31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2632</v>
      </c>
      <c r="B3" s="723"/>
      <c r="C3" s="723"/>
      <c r="D3" s="196" t="s">
        <v>0</v>
      </c>
      <c r="E3" s="197"/>
      <c r="F3" s="198">
        <v>43140</v>
      </c>
      <c r="G3" s="198">
        <v>43125</v>
      </c>
      <c r="H3" s="281">
        <v>43138</v>
      </c>
      <c r="I3" s="280">
        <v>43139</v>
      </c>
      <c r="J3" s="153">
        <v>43140</v>
      </c>
      <c r="K3" s="153"/>
      <c r="L3" s="280">
        <v>43141</v>
      </c>
      <c r="M3" s="198">
        <v>43143</v>
      </c>
      <c r="N3" s="198">
        <v>43147</v>
      </c>
      <c r="O3" s="199">
        <v>43152</v>
      </c>
      <c r="P3" s="153">
        <v>43117</v>
      </c>
      <c r="Q3" s="198"/>
      <c r="R3" s="198"/>
      <c r="S3" s="198"/>
      <c r="T3" s="67"/>
      <c r="U3" s="200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31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206" t="s">
        <v>463</v>
      </c>
      <c r="G4" s="206" t="s">
        <v>461</v>
      </c>
      <c r="H4" s="206" t="s">
        <v>452</v>
      </c>
      <c r="I4" s="206" t="s">
        <v>462</v>
      </c>
      <c r="J4" s="282" t="s">
        <v>451</v>
      </c>
      <c r="K4" s="282"/>
      <c r="L4" s="206" t="s">
        <v>464</v>
      </c>
      <c r="M4" s="206" t="s">
        <v>465</v>
      </c>
      <c r="N4" s="206" t="s">
        <v>454</v>
      </c>
      <c r="O4" s="206" t="s">
        <v>466</v>
      </c>
      <c r="P4" s="282" t="s">
        <v>463</v>
      </c>
      <c r="Q4" s="206"/>
      <c r="R4" s="206"/>
      <c r="S4" s="206"/>
      <c r="T4" s="67"/>
      <c r="U4" s="207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9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11"/>
      <c r="BO4" s="11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468</v>
      </c>
      <c r="G5" s="246" t="s">
        <v>455</v>
      </c>
      <c r="H5" s="279" t="s">
        <v>457</v>
      </c>
      <c r="I5" s="246" t="s">
        <v>467</v>
      </c>
      <c r="J5" s="246" t="s">
        <v>456</v>
      </c>
      <c r="K5" s="246"/>
      <c r="L5" s="246" t="s">
        <v>469</v>
      </c>
      <c r="M5" s="247" t="s">
        <v>470</v>
      </c>
      <c r="N5" s="262" t="s">
        <v>459</v>
      </c>
      <c r="O5" s="247" t="s">
        <v>471</v>
      </c>
      <c r="P5" s="246" t="s">
        <v>468</v>
      </c>
      <c r="Q5" s="262"/>
      <c r="R5" s="262"/>
      <c r="S5" s="262"/>
      <c r="T5" s="90"/>
      <c r="U5" s="160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5" customHeight="1" x14ac:dyDescent="0.2">
      <c r="A6" s="267">
        <v>1</v>
      </c>
      <c r="B6" s="315" t="s">
        <v>28</v>
      </c>
      <c r="C6" s="379" t="s">
        <v>47</v>
      </c>
      <c r="D6" s="373" t="s">
        <v>743</v>
      </c>
      <c r="E6" s="223">
        <v>2632</v>
      </c>
      <c r="F6" s="91" t="s">
        <v>1320</v>
      </c>
      <c r="G6" s="91" t="s">
        <v>1320</v>
      </c>
      <c r="H6" s="91">
        <v>5</v>
      </c>
      <c r="I6" s="91">
        <v>5</v>
      </c>
      <c r="J6" s="91">
        <v>5</v>
      </c>
      <c r="K6" s="91"/>
      <c r="L6" s="91">
        <v>4</v>
      </c>
      <c r="M6" s="91">
        <v>5</v>
      </c>
      <c r="N6" s="91">
        <v>3</v>
      </c>
      <c r="O6" s="91">
        <v>5</v>
      </c>
      <c r="P6" s="91">
        <v>3</v>
      </c>
      <c r="Q6" s="91"/>
      <c r="R6" s="91"/>
      <c r="S6" s="91"/>
      <c r="T6" s="91"/>
      <c r="U6" s="91"/>
      <c r="V6" s="316">
        <f t="shared" ref="V6:V32" si="0">IF(AC6&gt;0,IF(SUM(X6:Y6)/AC6&gt;0,2,IF(AND(SUM(X6:Y6)/AC6=0,Z6/AC6&gt;0),3,IF(AND((AB6/AC6+AA6/AC6)=1,AA6/AC6&gt;0),4,5))),0)</f>
        <v>3</v>
      </c>
      <c r="W6" s="258">
        <f t="shared" ref="W6:W32" si="1">COUNTIF(AG6:AV6,"б")</f>
        <v>0</v>
      </c>
      <c r="X6" s="258">
        <f t="shared" ref="X6:X32" si="2">COUNTIF(AG6:AV6,"д")</f>
        <v>0</v>
      </c>
      <c r="Y6" s="258">
        <f t="shared" ref="Y6:Y32" si="3">COUNTIF(AG6:AV6,2)+COUNTIF(AG6:AV6,"н")+COUNTIF(AG6:AV6,"д")</f>
        <v>0</v>
      </c>
      <c r="Z6" s="258">
        <f t="shared" ref="Z6:Z32" si="4">COUNTIF(AG6:AV6,Z$5)</f>
        <v>2</v>
      </c>
      <c r="AA6" s="258">
        <f t="shared" ref="AA6:AA32" si="5">COUNTIF(AG6:AV6,AA$5)</f>
        <v>1</v>
      </c>
      <c r="AB6" s="258">
        <f t="shared" ref="AB6:AB32" si="6">COUNTIF(AG6:AV6,AB$5)</f>
        <v>5</v>
      </c>
      <c r="AC6" s="258">
        <f t="shared" ref="AC6:AC32" si="7">SUM(X6:AB6)</f>
        <v>8</v>
      </c>
      <c r="AD6" s="317">
        <f>IF(ISERROR(((X6+Y6)*2+Z6*3+AA6*4+AB6*5)/SUM(X6,Y6:AB6)),"",((X6+Y6)*2+Z6*3+AA6*4+AB6*5)/SUM(X6,Y6:AB6))</f>
        <v>4.375</v>
      </c>
      <c r="AE6" s="259">
        <f>IF(AW6=5,0.5,IF(AW6=4,0.25,IF(AW6&lt;=3,0)))</f>
        <v>0</v>
      </c>
      <c r="AG6" s="318" t="str">
        <f t="shared" ref="AG6:AV21" si="8">IF(ISERROR(VALUE(LEFT(F6))),LEFT(F6),VALUE(LEFT(F6)))</f>
        <v>з</v>
      </c>
      <c r="AH6" s="318" t="str">
        <f t="shared" si="8"/>
        <v>з</v>
      </c>
      <c r="AI6" s="318">
        <f t="shared" si="8"/>
        <v>5</v>
      </c>
      <c r="AJ6" s="318">
        <f t="shared" si="8"/>
        <v>5</v>
      </c>
      <c r="AK6" s="318">
        <f t="shared" si="8"/>
        <v>5</v>
      </c>
      <c r="AL6" s="318" t="str">
        <f t="shared" si="8"/>
        <v/>
      </c>
      <c r="AM6" s="318">
        <f t="shared" si="8"/>
        <v>4</v>
      </c>
      <c r="AN6" s="318">
        <f t="shared" si="8"/>
        <v>5</v>
      </c>
      <c r="AO6" s="318">
        <f t="shared" si="8"/>
        <v>3</v>
      </c>
      <c r="AP6" s="318">
        <f t="shared" si="8"/>
        <v>5</v>
      </c>
      <c r="AQ6" s="318">
        <f t="shared" si="8"/>
        <v>3</v>
      </c>
      <c r="AR6" s="318" t="str">
        <f t="shared" si="8"/>
        <v/>
      </c>
      <c r="AS6" s="318" t="str">
        <f t="shared" si="8"/>
        <v/>
      </c>
      <c r="AT6" s="318" t="str">
        <f t="shared" si="8"/>
        <v/>
      </c>
      <c r="AU6" s="318" t="str">
        <f t="shared" si="8"/>
        <v/>
      </c>
      <c r="AV6" s="318" t="str">
        <f t="shared" si="8"/>
        <v/>
      </c>
      <c r="AW6" s="316">
        <f>COUNTIF(AG6:AV6,"з")</f>
        <v>2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5" customHeight="1" x14ac:dyDescent="0.2">
      <c r="A7" s="267">
        <v>2</v>
      </c>
      <c r="B7" s="315" t="s">
        <v>28</v>
      </c>
      <c r="C7" s="379" t="s">
        <v>34</v>
      </c>
      <c r="D7" s="373" t="s">
        <v>744</v>
      </c>
      <c r="E7" s="223">
        <v>2632</v>
      </c>
      <c r="F7" s="91" t="s">
        <v>1320</v>
      </c>
      <c r="G7" s="91" t="s">
        <v>1320</v>
      </c>
      <c r="H7" s="91">
        <v>5</v>
      </c>
      <c r="I7" s="91">
        <v>4</v>
      </c>
      <c r="J7" s="91">
        <v>5</v>
      </c>
      <c r="K7" s="91"/>
      <c r="L7" s="91">
        <v>3</v>
      </c>
      <c r="M7" s="91">
        <v>4</v>
      </c>
      <c r="N7" s="91">
        <v>3</v>
      </c>
      <c r="O7" s="91">
        <v>3</v>
      </c>
      <c r="P7" s="91">
        <v>4</v>
      </c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3</v>
      </c>
      <c r="AA7" s="258">
        <f t="shared" si="5"/>
        <v>3</v>
      </c>
      <c r="AB7" s="258">
        <f t="shared" si="6"/>
        <v>2</v>
      </c>
      <c r="AC7" s="258">
        <f t="shared" si="7"/>
        <v>8</v>
      </c>
      <c r="AD7" s="317">
        <f t="shared" ref="AD7:AD32" si="9">IF(ISERROR(((X7+Y7)*2+Z7*3+AA7*4+AB7*5)/SUM(X7,Y7:AB7)),"",((X7+Y7)*2+Z7*3+AA7*4+AB7*5)/SUM(X7,Y7:AB7))</f>
        <v>3.875</v>
      </c>
      <c r="AE7" s="259">
        <f t="shared" ref="AE7:AE32" si="10">IF(AX7=5,0.5,IF(AX7=4,0.25,IF(AX7&lt;=3,0)))</f>
        <v>0</v>
      </c>
      <c r="AG7" s="318" t="str">
        <f t="shared" si="8"/>
        <v>з</v>
      </c>
      <c r="AH7" s="318" t="str">
        <f t="shared" si="8"/>
        <v>з</v>
      </c>
      <c r="AI7" s="318">
        <f t="shared" si="8"/>
        <v>5</v>
      </c>
      <c r="AJ7" s="318">
        <f t="shared" si="8"/>
        <v>4</v>
      </c>
      <c r="AK7" s="318">
        <f t="shared" si="8"/>
        <v>5</v>
      </c>
      <c r="AL7" s="318" t="str">
        <f t="shared" si="8"/>
        <v/>
      </c>
      <c r="AM7" s="318">
        <f t="shared" si="8"/>
        <v>3</v>
      </c>
      <c r="AN7" s="318">
        <f t="shared" si="8"/>
        <v>4</v>
      </c>
      <c r="AO7" s="318">
        <f t="shared" si="8"/>
        <v>3</v>
      </c>
      <c r="AP7" s="318">
        <f t="shared" si="8"/>
        <v>3</v>
      </c>
      <c r="AQ7" s="318">
        <f t="shared" si="8"/>
        <v>4</v>
      </c>
      <c r="AR7" s="318" t="str">
        <f t="shared" si="8"/>
        <v/>
      </c>
      <c r="AS7" s="318" t="str">
        <f t="shared" si="8"/>
        <v/>
      </c>
      <c r="AT7" s="318" t="str">
        <f t="shared" si="8"/>
        <v/>
      </c>
      <c r="AU7" s="318" t="str">
        <f t="shared" si="8"/>
        <v/>
      </c>
      <c r="AV7" s="318" t="str">
        <f t="shared" si="8"/>
        <v/>
      </c>
      <c r="AW7" s="316">
        <f t="shared" ref="AW7:AW32" si="11">COUNTIF(AG7:AV7,"з")</f>
        <v>2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5" customHeight="1" x14ac:dyDescent="0.2">
      <c r="A8" s="267">
        <v>3</v>
      </c>
      <c r="B8" s="315" t="s">
        <v>28</v>
      </c>
      <c r="C8" s="379" t="s">
        <v>34</v>
      </c>
      <c r="D8" s="373" t="s">
        <v>745</v>
      </c>
      <c r="E8" s="223">
        <v>2632</v>
      </c>
      <c r="F8" s="91" t="s">
        <v>1320</v>
      </c>
      <c r="G8" s="91" t="s">
        <v>1320</v>
      </c>
      <c r="H8" s="91">
        <v>3</v>
      </c>
      <c r="I8" s="91">
        <v>3</v>
      </c>
      <c r="J8" s="91">
        <v>5</v>
      </c>
      <c r="K8" s="91"/>
      <c r="L8" s="91">
        <v>3</v>
      </c>
      <c r="M8" s="91">
        <v>3</v>
      </c>
      <c r="N8" s="91">
        <v>3</v>
      </c>
      <c r="O8" s="91">
        <v>3</v>
      </c>
      <c r="P8" s="91">
        <v>3</v>
      </c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7</v>
      </c>
      <c r="AA8" s="258">
        <f t="shared" si="5"/>
        <v>0</v>
      </c>
      <c r="AB8" s="258">
        <f t="shared" si="6"/>
        <v>1</v>
      </c>
      <c r="AC8" s="258">
        <f t="shared" si="7"/>
        <v>8</v>
      </c>
      <c r="AD8" s="317">
        <f t="shared" si="9"/>
        <v>3.25</v>
      </c>
      <c r="AE8" s="259">
        <f t="shared" si="10"/>
        <v>0</v>
      </c>
      <c r="AG8" s="318" t="str">
        <f t="shared" si="8"/>
        <v>з</v>
      </c>
      <c r="AH8" s="318" t="str">
        <f t="shared" si="8"/>
        <v>з</v>
      </c>
      <c r="AI8" s="318">
        <f t="shared" si="8"/>
        <v>3</v>
      </c>
      <c r="AJ8" s="318">
        <f t="shared" si="8"/>
        <v>3</v>
      </c>
      <c r="AK8" s="318">
        <f t="shared" si="8"/>
        <v>5</v>
      </c>
      <c r="AL8" s="318" t="str">
        <f t="shared" si="8"/>
        <v/>
      </c>
      <c r="AM8" s="318">
        <f t="shared" si="8"/>
        <v>3</v>
      </c>
      <c r="AN8" s="318">
        <f t="shared" si="8"/>
        <v>3</v>
      </c>
      <c r="AO8" s="318">
        <f t="shared" si="8"/>
        <v>3</v>
      </c>
      <c r="AP8" s="318">
        <f t="shared" si="8"/>
        <v>3</v>
      </c>
      <c r="AQ8" s="318">
        <f t="shared" si="8"/>
        <v>3</v>
      </c>
      <c r="AR8" s="318" t="str">
        <f t="shared" si="8"/>
        <v/>
      </c>
      <c r="AS8" s="318" t="str">
        <f t="shared" si="8"/>
        <v/>
      </c>
      <c r="AT8" s="318" t="str">
        <f t="shared" si="8"/>
        <v/>
      </c>
      <c r="AU8" s="318" t="str">
        <f t="shared" si="8"/>
        <v/>
      </c>
      <c r="AV8" s="318" t="str">
        <f t="shared" si="8"/>
        <v/>
      </c>
      <c r="AW8" s="316">
        <f t="shared" si="11"/>
        <v>2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5" customHeight="1" x14ac:dyDescent="0.2">
      <c r="A9" s="267">
        <v>4</v>
      </c>
      <c r="B9" s="315" t="s">
        <v>28</v>
      </c>
      <c r="C9" s="379" t="s">
        <v>34</v>
      </c>
      <c r="D9" s="373" t="s">
        <v>746</v>
      </c>
      <c r="E9" s="223">
        <v>2632</v>
      </c>
      <c r="F9" s="91" t="s">
        <v>1320</v>
      </c>
      <c r="G9" s="91" t="s">
        <v>1320</v>
      </c>
      <c r="H9" s="91">
        <v>5</v>
      </c>
      <c r="I9" s="91">
        <v>5</v>
      </c>
      <c r="J9" s="91">
        <v>5</v>
      </c>
      <c r="K9" s="91"/>
      <c r="L9" s="91">
        <v>5</v>
      </c>
      <c r="M9" s="91">
        <v>5</v>
      </c>
      <c r="N9" s="91">
        <v>5</v>
      </c>
      <c r="O9" s="91">
        <v>5</v>
      </c>
      <c r="P9" s="91">
        <v>5</v>
      </c>
      <c r="Q9" s="91"/>
      <c r="R9" s="91"/>
      <c r="S9" s="91"/>
      <c r="T9" s="91"/>
      <c r="U9" s="91"/>
      <c r="V9" s="316">
        <f t="shared" si="0"/>
        <v>5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0</v>
      </c>
      <c r="AA9" s="258">
        <f t="shared" si="5"/>
        <v>0</v>
      </c>
      <c r="AB9" s="258">
        <f t="shared" si="6"/>
        <v>8</v>
      </c>
      <c r="AC9" s="258">
        <f t="shared" si="7"/>
        <v>8</v>
      </c>
      <c r="AD9" s="317">
        <f t="shared" si="9"/>
        <v>5</v>
      </c>
      <c r="AE9" s="259">
        <f t="shared" si="10"/>
        <v>0</v>
      </c>
      <c r="AG9" s="318" t="str">
        <f t="shared" si="8"/>
        <v>з</v>
      </c>
      <c r="AH9" s="318" t="str">
        <f t="shared" si="8"/>
        <v>з</v>
      </c>
      <c r="AI9" s="318">
        <f t="shared" si="8"/>
        <v>5</v>
      </c>
      <c r="AJ9" s="318">
        <f t="shared" si="8"/>
        <v>5</v>
      </c>
      <c r="AK9" s="318">
        <f t="shared" si="8"/>
        <v>5</v>
      </c>
      <c r="AL9" s="318" t="str">
        <f t="shared" si="8"/>
        <v/>
      </c>
      <c r="AM9" s="318">
        <f t="shared" si="8"/>
        <v>5</v>
      </c>
      <c r="AN9" s="318">
        <f t="shared" si="8"/>
        <v>5</v>
      </c>
      <c r="AO9" s="318">
        <f t="shared" si="8"/>
        <v>5</v>
      </c>
      <c r="AP9" s="318">
        <f t="shared" si="8"/>
        <v>5</v>
      </c>
      <c r="AQ9" s="318">
        <f t="shared" si="8"/>
        <v>5</v>
      </c>
      <c r="AR9" s="318" t="str">
        <f t="shared" si="8"/>
        <v/>
      </c>
      <c r="AS9" s="318" t="str">
        <f t="shared" si="8"/>
        <v/>
      </c>
      <c r="AT9" s="318" t="str">
        <f t="shared" si="8"/>
        <v/>
      </c>
      <c r="AU9" s="318" t="str">
        <f t="shared" si="8"/>
        <v/>
      </c>
      <c r="AV9" s="318" t="str">
        <f t="shared" si="8"/>
        <v/>
      </c>
      <c r="AW9" s="316">
        <f t="shared" si="11"/>
        <v>2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5" customHeight="1" x14ac:dyDescent="0.2">
      <c r="A10" s="267">
        <v>5</v>
      </c>
      <c r="B10" s="315" t="s">
        <v>28</v>
      </c>
      <c r="C10" s="379" t="s">
        <v>34</v>
      </c>
      <c r="D10" s="373" t="s">
        <v>747</v>
      </c>
      <c r="E10" s="223">
        <v>2632</v>
      </c>
      <c r="F10" s="91" t="s">
        <v>1320</v>
      </c>
      <c r="G10" s="91" t="s">
        <v>1320</v>
      </c>
      <c r="H10" s="91">
        <v>5</v>
      </c>
      <c r="I10" s="91">
        <v>5</v>
      </c>
      <c r="J10" s="91">
        <v>5</v>
      </c>
      <c r="K10" s="91"/>
      <c r="L10" s="91">
        <v>4</v>
      </c>
      <c r="M10" s="91">
        <v>5</v>
      </c>
      <c r="N10" s="91">
        <v>3</v>
      </c>
      <c r="O10" s="91">
        <v>4</v>
      </c>
      <c r="P10" s="91">
        <v>3</v>
      </c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2</v>
      </c>
      <c r="AA10" s="258">
        <f t="shared" si="5"/>
        <v>2</v>
      </c>
      <c r="AB10" s="258">
        <f t="shared" si="6"/>
        <v>4</v>
      </c>
      <c r="AC10" s="258">
        <f t="shared" si="7"/>
        <v>8</v>
      </c>
      <c r="AD10" s="317">
        <f t="shared" si="9"/>
        <v>4.25</v>
      </c>
      <c r="AE10" s="259">
        <f t="shared" si="10"/>
        <v>0</v>
      </c>
      <c r="AG10" s="318" t="str">
        <f t="shared" si="8"/>
        <v>з</v>
      </c>
      <c r="AH10" s="318" t="str">
        <f t="shared" si="8"/>
        <v>з</v>
      </c>
      <c r="AI10" s="318">
        <f t="shared" si="8"/>
        <v>5</v>
      </c>
      <c r="AJ10" s="318">
        <f t="shared" si="8"/>
        <v>5</v>
      </c>
      <c r="AK10" s="318">
        <f t="shared" si="8"/>
        <v>5</v>
      </c>
      <c r="AL10" s="318" t="str">
        <f t="shared" si="8"/>
        <v/>
      </c>
      <c r="AM10" s="318">
        <f t="shared" si="8"/>
        <v>4</v>
      </c>
      <c r="AN10" s="318">
        <f t="shared" si="8"/>
        <v>5</v>
      </c>
      <c r="AO10" s="318">
        <f t="shared" si="8"/>
        <v>3</v>
      </c>
      <c r="AP10" s="318">
        <f t="shared" si="8"/>
        <v>4</v>
      </c>
      <c r="AQ10" s="318">
        <f t="shared" si="8"/>
        <v>3</v>
      </c>
      <c r="AR10" s="318" t="str">
        <f t="shared" si="8"/>
        <v/>
      </c>
      <c r="AS10" s="318" t="str">
        <f t="shared" si="8"/>
        <v/>
      </c>
      <c r="AT10" s="318" t="str">
        <f t="shared" si="8"/>
        <v/>
      </c>
      <c r="AU10" s="318" t="str">
        <f t="shared" si="8"/>
        <v/>
      </c>
      <c r="AV10" s="318" t="str">
        <f t="shared" si="8"/>
        <v/>
      </c>
      <c r="AW10" s="316">
        <f t="shared" si="11"/>
        <v>2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5" customHeight="1" x14ac:dyDescent="0.2">
      <c r="A11" s="267">
        <v>6</v>
      </c>
      <c r="B11" s="315" t="s">
        <v>28</v>
      </c>
      <c r="C11" s="379" t="s">
        <v>34</v>
      </c>
      <c r="D11" s="373" t="s">
        <v>748</v>
      </c>
      <c r="E11" s="223">
        <v>2632</v>
      </c>
      <c r="F11" s="91" t="s">
        <v>1320</v>
      </c>
      <c r="G11" s="91" t="s">
        <v>1320</v>
      </c>
      <c r="H11" s="91">
        <v>3</v>
      </c>
      <c r="I11" s="91">
        <v>4</v>
      </c>
      <c r="J11" s="91">
        <v>5</v>
      </c>
      <c r="K11" s="91"/>
      <c r="L11" s="91">
        <v>5</v>
      </c>
      <c r="M11" s="91">
        <v>5</v>
      </c>
      <c r="N11" s="91">
        <v>4</v>
      </c>
      <c r="O11" s="91">
        <v>3</v>
      </c>
      <c r="P11" s="91">
        <v>4</v>
      </c>
      <c r="Q11" s="91"/>
      <c r="R11" s="91"/>
      <c r="S11" s="91"/>
      <c r="T11" s="91"/>
      <c r="U11" s="91"/>
      <c r="V11" s="316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3</v>
      </c>
      <c r="AB11" s="258">
        <f t="shared" si="6"/>
        <v>3</v>
      </c>
      <c r="AC11" s="258">
        <f t="shared" si="7"/>
        <v>8</v>
      </c>
      <c r="AD11" s="317">
        <f t="shared" si="9"/>
        <v>4.125</v>
      </c>
      <c r="AE11" s="259">
        <f t="shared" si="10"/>
        <v>0</v>
      </c>
      <c r="AG11" s="318" t="str">
        <f t="shared" si="8"/>
        <v>з</v>
      </c>
      <c r="AH11" s="318" t="str">
        <f t="shared" si="8"/>
        <v>з</v>
      </c>
      <c r="AI11" s="318">
        <f t="shared" si="8"/>
        <v>3</v>
      </c>
      <c r="AJ11" s="318">
        <f t="shared" si="8"/>
        <v>4</v>
      </c>
      <c r="AK11" s="318">
        <f t="shared" si="8"/>
        <v>5</v>
      </c>
      <c r="AL11" s="318" t="str">
        <f t="shared" si="8"/>
        <v/>
      </c>
      <c r="AM11" s="318">
        <f t="shared" si="8"/>
        <v>5</v>
      </c>
      <c r="AN11" s="318">
        <f t="shared" si="8"/>
        <v>5</v>
      </c>
      <c r="AO11" s="318">
        <f t="shared" si="8"/>
        <v>4</v>
      </c>
      <c r="AP11" s="318">
        <f t="shared" si="8"/>
        <v>3</v>
      </c>
      <c r="AQ11" s="318">
        <f t="shared" si="8"/>
        <v>4</v>
      </c>
      <c r="AR11" s="318" t="str">
        <f t="shared" si="8"/>
        <v/>
      </c>
      <c r="AS11" s="318" t="str">
        <f t="shared" si="8"/>
        <v/>
      </c>
      <c r="AT11" s="318" t="str">
        <f t="shared" si="8"/>
        <v/>
      </c>
      <c r="AU11" s="318" t="str">
        <f t="shared" si="8"/>
        <v/>
      </c>
      <c r="AV11" s="318" t="str">
        <f t="shared" si="8"/>
        <v/>
      </c>
      <c r="AW11" s="316">
        <f t="shared" si="11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5" customHeight="1" x14ac:dyDescent="0.2">
      <c r="A12" s="267">
        <v>7</v>
      </c>
      <c r="B12" s="315" t="s">
        <v>28</v>
      </c>
      <c r="C12" s="379" t="s">
        <v>34</v>
      </c>
      <c r="D12" s="373" t="s">
        <v>749</v>
      </c>
      <c r="E12" s="223">
        <v>2632</v>
      </c>
      <c r="F12" s="91" t="s">
        <v>1320</v>
      </c>
      <c r="G12" s="91" t="s">
        <v>1320</v>
      </c>
      <c r="H12" s="91">
        <v>3</v>
      </c>
      <c r="I12" s="91">
        <v>4</v>
      </c>
      <c r="J12" s="91">
        <v>5</v>
      </c>
      <c r="K12" s="91"/>
      <c r="L12" s="91">
        <v>3</v>
      </c>
      <c r="M12" s="91">
        <v>3</v>
      </c>
      <c r="N12" s="91">
        <v>3</v>
      </c>
      <c r="O12" s="91">
        <v>3</v>
      </c>
      <c r="P12" s="91">
        <v>3</v>
      </c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6</v>
      </c>
      <c r="AA12" s="258">
        <f t="shared" si="5"/>
        <v>1</v>
      </c>
      <c r="AB12" s="258">
        <f t="shared" si="6"/>
        <v>1</v>
      </c>
      <c r="AC12" s="258">
        <f t="shared" si="7"/>
        <v>8</v>
      </c>
      <c r="AD12" s="317">
        <f t="shared" si="9"/>
        <v>3.375</v>
      </c>
      <c r="AE12" s="259">
        <f t="shared" si="10"/>
        <v>0</v>
      </c>
      <c r="AG12" s="318" t="str">
        <f t="shared" si="8"/>
        <v>з</v>
      </c>
      <c r="AH12" s="318" t="str">
        <f t="shared" si="8"/>
        <v>з</v>
      </c>
      <c r="AI12" s="318">
        <f t="shared" si="8"/>
        <v>3</v>
      </c>
      <c r="AJ12" s="318">
        <f t="shared" si="8"/>
        <v>4</v>
      </c>
      <c r="AK12" s="318">
        <f t="shared" si="8"/>
        <v>5</v>
      </c>
      <c r="AL12" s="318" t="str">
        <f t="shared" si="8"/>
        <v/>
      </c>
      <c r="AM12" s="318">
        <f t="shared" si="8"/>
        <v>3</v>
      </c>
      <c r="AN12" s="318">
        <f t="shared" si="8"/>
        <v>3</v>
      </c>
      <c r="AO12" s="318">
        <f t="shared" si="8"/>
        <v>3</v>
      </c>
      <c r="AP12" s="318">
        <f t="shared" si="8"/>
        <v>3</v>
      </c>
      <c r="AQ12" s="318">
        <f t="shared" si="8"/>
        <v>3</v>
      </c>
      <c r="AR12" s="318" t="str">
        <f t="shared" si="8"/>
        <v/>
      </c>
      <c r="AS12" s="318" t="str">
        <f t="shared" si="8"/>
        <v/>
      </c>
      <c r="AT12" s="318" t="str">
        <f t="shared" si="8"/>
        <v/>
      </c>
      <c r="AU12" s="318" t="str">
        <f t="shared" si="8"/>
        <v/>
      </c>
      <c r="AV12" s="318" t="str">
        <f t="shared" si="8"/>
        <v/>
      </c>
      <c r="AW12" s="316">
        <f t="shared" si="11"/>
        <v>2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5" customHeight="1" x14ac:dyDescent="0.2">
      <c r="A13" s="267">
        <v>8</v>
      </c>
      <c r="B13" s="315" t="s">
        <v>28</v>
      </c>
      <c r="C13" s="379" t="s">
        <v>47</v>
      </c>
      <c r="D13" s="373" t="s">
        <v>750</v>
      </c>
      <c r="E13" s="223">
        <v>2632</v>
      </c>
      <c r="F13" s="91" t="s">
        <v>1320</v>
      </c>
      <c r="G13" s="91" t="s">
        <v>1320</v>
      </c>
      <c r="H13" s="91">
        <v>3</v>
      </c>
      <c r="I13" s="91">
        <v>5</v>
      </c>
      <c r="J13" s="91">
        <v>5</v>
      </c>
      <c r="K13" s="91"/>
      <c r="L13" s="91">
        <v>3</v>
      </c>
      <c r="M13" s="91">
        <v>5</v>
      </c>
      <c r="N13" s="91">
        <v>3</v>
      </c>
      <c r="O13" s="91">
        <v>3</v>
      </c>
      <c r="P13" s="91">
        <v>3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5</v>
      </c>
      <c r="AA13" s="258">
        <f t="shared" si="5"/>
        <v>0</v>
      </c>
      <c r="AB13" s="258">
        <f t="shared" si="6"/>
        <v>3</v>
      </c>
      <c r="AC13" s="258">
        <f t="shared" si="7"/>
        <v>8</v>
      </c>
      <c r="AD13" s="317">
        <f t="shared" si="9"/>
        <v>3.75</v>
      </c>
      <c r="AE13" s="259">
        <f t="shared" si="10"/>
        <v>0</v>
      </c>
      <c r="AG13" s="318" t="str">
        <f t="shared" si="8"/>
        <v>з</v>
      </c>
      <c r="AH13" s="318" t="str">
        <f t="shared" si="8"/>
        <v>з</v>
      </c>
      <c r="AI13" s="318">
        <f t="shared" si="8"/>
        <v>3</v>
      </c>
      <c r="AJ13" s="318">
        <f t="shared" si="8"/>
        <v>5</v>
      </c>
      <c r="AK13" s="318">
        <f t="shared" si="8"/>
        <v>5</v>
      </c>
      <c r="AL13" s="318" t="str">
        <f t="shared" si="8"/>
        <v/>
      </c>
      <c r="AM13" s="318">
        <f t="shared" si="8"/>
        <v>3</v>
      </c>
      <c r="AN13" s="318">
        <f t="shared" si="8"/>
        <v>5</v>
      </c>
      <c r="AO13" s="318">
        <f t="shared" si="8"/>
        <v>3</v>
      </c>
      <c r="AP13" s="318">
        <f t="shared" si="8"/>
        <v>3</v>
      </c>
      <c r="AQ13" s="318">
        <f t="shared" si="8"/>
        <v>3</v>
      </c>
      <c r="AR13" s="318" t="str">
        <f t="shared" si="8"/>
        <v/>
      </c>
      <c r="AS13" s="318" t="str">
        <f t="shared" si="8"/>
        <v/>
      </c>
      <c r="AT13" s="318" t="str">
        <f t="shared" si="8"/>
        <v/>
      </c>
      <c r="AU13" s="318" t="str">
        <f t="shared" si="8"/>
        <v/>
      </c>
      <c r="AV13" s="318" t="str">
        <f t="shared" si="8"/>
        <v/>
      </c>
      <c r="AW13" s="316">
        <f t="shared" si="11"/>
        <v>2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5" customHeight="1" x14ac:dyDescent="0.2">
      <c r="A14" s="267">
        <v>9</v>
      </c>
      <c r="B14" s="319"/>
      <c r="C14" s="379" t="s">
        <v>34</v>
      </c>
      <c r="D14" s="373" t="s">
        <v>751</v>
      </c>
      <c r="E14" s="223">
        <v>2632</v>
      </c>
      <c r="F14" s="91" t="s">
        <v>1320</v>
      </c>
      <c r="G14" s="91" t="s">
        <v>1320</v>
      </c>
      <c r="H14" s="91">
        <v>3</v>
      </c>
      <c r="I14" s="91">
        <v>3</v>
      </c>
      <c r="J14" s="91">
        <v>5</v>
      </c>
      <c r="K14" s="91"/>
      <c r="L14" s="91">
        <v>3</v>
      </c>
      <c r="M14" s="91">
        <v>4</v>
      </c>
      <c r="N14" s="91">
        <v>3</v>
      </c>
      <c r="O14" s="91">
        <v>3</v>
      </c>
      <c r="P14" s="91">
        <v>4</v>
      </c>
      <c r="Q14" s="91"/>
      <c r="R14" s="94"/>
      <c r="S14" s="91"/>
      <c r="T14" s="91"/>
      <c r="U14" s="91"/>
      <c r="V14" s="316">
        <f t="shared" si="0"/>
        <v>3</v>
      </c>
      <c r="W14" s="258">
        <f t="shared" si="1"/>
        <v>0</v>
      </c>
      <c r="X14" s="258">
        <f t="shared" si="2"/>
        <v>0</v>
      </c>
      <c r="Y14" s="258">
        <f t="shared" si="3"/>
        <v>0</v>
      </c>
      <c r="Z14" s="258">
        <f t="shared" si="4"/>
        <v>5</v>
      </c>
      <c r="AA14" s="258">
        <f t="shared" si="5"/>
        <v>2</v>
      </c>
      <c r="AB14" s="258">
        <f t="shared" si="6"/>
        <v>1</v>
      </c>
      <c r="AC14" s="258">
        <f t="shared" si="7"/>
        <v>8</v>
      </c>
      <c r="AD14" s="320">
        <f t="shared" si="9"/>
        <v>3.5</v>
      </c>
      <c r="AE14" s="25">
        <f t="shared" si="10"/>
        <v>0</v>
      </c>
      <c r="AF14" s="13"/>
      <c r="AG14" s="318" t="str">
        <f t="shared" si="8"/>
        <v>з</v>
      </c>
      <c r="AH14" s="318" t="str">
        <f t="shared" si="8"/>
        <v>з</v>
      </c>
      <c r="AI14" s="318">
        <f t="shared" si="8"/>
        <v>3</v>
      </c>
      <c r="AJ14" s="318">
        <f t="shared" si="8"/>
        <v>3</v>
      </c>
      <c r="AK14" s="318">
        <f t="shared" si="8"/>
        <v>5</v>
      </c>
      <c r="AL14" s="318" t="str">
        <f t="shared" si="8"/>
        <v/>
      </c>
      <c r="AM14" s="318">
        <f t="shared" si="8"/>
        <v>3</v>
      </c>
      <c r="AN14" s="318">
        <f t="shared" si="8"/>
        <v>4</v>
      </c>
      <c r="AO14" s="318">
        <f t="shared" si="8"/>
        <v>3</v>
      </c>
      <c r="AP14" s="318">
        <f t="shared" si="8"/>
        <v>3</v>
      </c>
      <c r="AQ14" s="318">
        <f t="shared" si="8"/>
        <v>4</v>
      </c>
      <c r="AR14" s="318" t="str">
        <f t="shared" si="8"/>
        <v/>
      </c>
      <c r="AS14" s="318" t="str">
        <f t="shared" si="8"/>
        <v/>
      </c>
      <c r="AT14" s="318" t="str">
        <f t="shared" si="8"/>
        <v/>
      </c>
      <c r="AU14" s="318" t="str">
        <f t="shared" si="8"/>
        <v/>
      </c>
      <c r="AV14" s="318" t="str">
        <f t="shared" si="8"/>
        <v/>
      </c>
      <c r="AW14" s="316">
        <f t="shared" si="11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267">
        <v>10</v>
      </c>
      <c r="B15" s="319"/>
      <c r="C15" s="379" t="s">
        <v>34</v>
      </c>
      <c r="D15" s="373" t="s">
        <v>752</v>
      </c>
      <c r="E15" s="223">
        <v>2632</v>
      </c>
      <c r="F15" s="91" t="s">
        <v>1320</v>
      </c>
      <c r="G15" s="91" t="s">
        <v>1320</v>
      </c>
      <c r="H15" s="91">
        <v>5</v>
      </c>
      <c r="I15" s="91">
        <v>5</v>
      </c>
      <c r="J15" s="91">
        <v>5</v>
      </c>
      <c r="K15" s="91"/>
      <c r="L15" s="91">
        <v>5</v>
      </c>
      <c r="M15" s="91">
        <v>5</v>
      </c>
      <c r="N15" s="91">
        <v>4</v>
      </c>
      <c r="O15" s="91">
        <v>5</v>
      </c>
      <c r="P15" s="91">
        <v>4</v>
      </c>
      <c r="Q15" s="91"/>
      <c r="R15" s="94"/>
      <c r="S15" s="91"/>
      <c r="T15" s="91"/>
      <c r="U15" s="91"/>
      <c r="V15" s="316">
        <f t="shared" si="0"/>
        <v>4</v>
      </c>
      <c r="W15" s="258">
        <f t="shared" si="1"/>
        <v>0</v>
      </c>
      <c r="X15" s="258">
        <f t="shared" si="2"/>
        <v>0</v>
      </c>
      <c r="Y15" s="258">
        <f t="shared" si="3"/>
        <v>0</v>
      </c>
      <c r="Z15" s="258">
        <f t="shared" si="4"/>
        <v>0</v>
      </c>
      <c r="AA15" s="258">
        <f t="shared" si="5"/>
        <v>2</v>
      </c>
      <c r="AB15" s="258">
        <f t="shared" si="6"/>
        <v>6</v>
      </c>
      <c r="AC15" s="258">
        <f t="shared" si="7"/>
        <v>8</v>
      </c>
      <c r="AD15" s="320">
        <f t="shared" si="9"/>
        <v>4.75</v>
      </c>
      <c r="AE15" s="25">
        <f t="shared" si="10"/>
        <v>0</v>
      </c>
      <c r="AF15" s="13"/>
      <c r="AG15" s="318" t="str">
        <f t="shared" si="8"/>
        <v>з</v>
      </c>
      <c r="AH15" s="318" t="str">
        <f t="shared" si="8"/>
        <v>з</v>
      </c>
      <c r="AI15" s="318">
        <f t="shared" si="8"/>
        <v>5</v>
      </c>
      <c r="AJ15" s="318">
        <f t="shared" si="8"/>
        <v>5</v>
      </c>
      <c r="AK15" s="318">
        <f t="shared" si="8"/>
        <v>5</v>
      </c>
      <c r="AL15" s="318" t="str">
        <f t="shared" si="8"/>
        <v/>
      </c>
      <c r="AM15" s="318">
        <f t="shared" si="8"/>
        <v>5</v>
      </c>
      <c r="AN15" s="318">
        <f t="shared" si="8"/>
        <v>5</v>
      </c>
      <c r="AO15" s="318">
        <f t="shared" si="8"/>
        <v>4</v>
      </c>
      <c r="AP15" s="318">
        <f t="shared" si="8"/>
        <v>5</v>
      </c>
      <c r="AQ15" s="318">
        <f t="shared" si="8"/>
        <v>4</v>
      </c>
      <c r="AR15" s="318" t="str">
        <f t="shared" si="8"/>
        <v/>
      </c>
      <c r="AS15" s="318" t="str">
        <f t="shared" si="8"/>
        <v/>
      </c>
      <c r="AT15" s="318" t="str">
        <f t="shared" si="8"/>
        <v/>
      </c>
      <c r="AU15" s="318" t="str">
        <f t="shared" si="8"/>
        <v/>
      </c>
      <c r="AV15" s="318" t="str">
        <f t="shared" si="8"/>
        <v/>
      </c>
      <c r="AW15" s="316">
        <f t="shared" si="11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267">
        <v>11</v>
      </c>
      <c r="B16" s="319"/>
      <c r="C16" s="379" t="s">
        <v>34</v>
      </c>
      <c r="D16" s="373" t="s">
        <v>753</v>
      </c>
      <c r="E16" s="223">
        <v>2632</v>
      </c>
      <c r="F16" s="91" t="s">
        <v>1320</v>
      </c>
      <c r="G16" s="91" t="s">
        <v>1320</v>
      </c>
      <c r="H16" s="91">
        <v>3</v>
      </c>
      <c r="I16" s="91">
        <v>3</v>
      </c>
      <c r="J16" s="91">
        <v>5</v>
      </c>
      <c r="K16" s="91"/>
      <c r="L16" s="91">
        <v>3</v>
      </c>
      <c r="M16" s="91">
        <v>5</v>
      </c>
      <c r="N16" s="91">
        <v>3</v>
      </c>
      <c r="O16" s="91">
        <v>3</v>
      </c>
      <c r="P16" s="91">
        <v>3</v>
      </c>
      <c r="Q16" s="91"/>
      <c r="R16" s="94"/>
      <c r="S16" s="91"/>
      <c r="T16" s="91"/>
      <c r="U16" s="91"/>
      <c r="V16" s="316">
        <f t="shared" si="0"/>
        <v>3</v>
      </c>
      <c r="W16" s="258">
        <f t="shared" si="1"/>
        <v>0</v>
      </c>
      <c r="X16" s="258">
        <f t="shared" si="2"/>
        <v>0</v>
      </c>
      <c r="Y16" s="258">
        <f t="shared" si="3"/>
        <v>0</v>
      </c>
      <c r="Z16" s="258">
        <f t="shared" si="4"/>
        <v>6</v>
      </c>
      <c r="AA16" s="258">
        <f t="shared" si="5"/>
        <v>0</v>
      </c>
      <c r="AB16" s="258">
        <f t="shared" si="6"/>
        <v>2</v>
      </c>
      <c r="AC16" s="258">
        <f t="shared" si="7"/>
        <v>8</v>
      </c>
      <c r="AD16" s="320">
        <f t="shared" si="9"/>
        <v>3.5</v>
      </c>
      <c r="AE16" s="25">
        <f t="shared" si="10"/>
        <v>0</v>
      </c>
      <c r="AF16" s="13"/>
      <c r="AG16" s="318" t="str">
        <f t="shared" si="8"/>
        <v>з</v>
      </c>
      <c r="AH16" s="318" t="str">
        <f t="shared" si="8"/>
        <v>з</v>
      </c>
      <c r="AI16" s="318">
        <f t="shared" si="8"/>
        <v>3</v>
      </c>
      <c r="AJ16" s="318">
        <f t="shared" si="8"/>
        <v>3</v>
      </c>
      <c r="AK16" s="318">
        <f t="shared" si="8"/>
        <v>5</v>
      </c>
      <c r="AL16" s="318" t="str">
        <f t="shared" si="8"/>
        <v/>
      </c>
      <c r="AM16" s="318">
        <f t="shared" si="8"/>
        <v>3</v>
      </c>
      <c r="AN16" s="318">
        <f t="shared" si="8"/>
        <v>5</v>
      </c>
      <c r="AO16" s="318">
        <f t="shared" si="8"/>
        <v>3</v>
      </c>
      <c r="AP16" s="318">
        <f t="shared" si="8"/>
        <v>3</v>
      </c>
      <c r="AQ16" s="318">
        <f t="shared" si="8"/>
        <v>3</v>
      </c>
      <c r="AR16" s="318" t="str">
        <f t="shared" si="8"/>
        <v/>
      </c>
      <c r="AS16" s="318" t="str">
        <f t="shared" si="8"/>
        <v/>
      </c>
      <c r="AT16" s="318" t="str">
        <f t="shared" si="8"/>
        <v/>
      </c>
      <c r="AU16" s="318" t="str">
        <f t="shared" si="8"/>
        <v/>
      </c>
      <c r="AV16" s="318" t="str">
        <f t="shared" si="8"/>
        <v/>
      </c>
      <c r="AW16" s="316">
        <f t="shared" si="11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">
      <c r="A17" s="267">
        <v>12</v>
      </c>
      <c r="B17" s="225"/>
      <c r="C17" s="379" t="s">
        <v>34</v>
      </c>
      <c r="D17" s="373" t="s">
        <v>754</v>
      </c>
      <c r="E17" s="223">
        <v>2632</v>
      </c>
      <c r="F17" s="91" t="s">
        <v>1320</v>
      </c>
      <c r="G17" s="91" t="s">
        <v>1320</v>
      </c>
      <c r="H17" s="91">
        <v>3</v>
      </c>
      <c r="I17" s="91">
        <v>3</v>
      </c>
      <c r="J17" s="91">
        <v>5</v>
      </c>
      <c r="K17" s="91"/>
      <c r="L17" s="91">
        <v>3</v>
      </c>
      <c r="M17" s="91">
        <v>5</v>
      </c>
      <c r="N17" s="91">
        <v>3</v>
      </c>
      <c r="O17" s="91">
        <v>4</v>
      </c>
      <c r="P17" s="91">
        <v>3</v>
      </c>
      <c r="Q17" s="91"/>
      <c r="R17" s="94"/>
      <c r="S17" s="91"/>
      <c r="T17" s="91"/>
      <c r="U17" s="91"/>
      <c r="V17" s="316">
        <f t="shared" si="0"/>
        <v>3</v>
      </c>
      <c r="W17" s="258">
        <f t="shared" si="1"/>
        <v>0</v>
      </c>
      <c r="X17" s="258">
        <f t="shared" si="2"/>
        <v>0</v>
      </c>
      <c r="Y17" s="258">
        <f t="shared" si="3"/>
        <v>0</v>
      </c>
      <c r="Z17" s="258">
        <f t="shared" si="4"/>
        <v>5</v>
      </c>
      <c r="AA17" s="258">
        <f t="shared" si="5"/>
        <v>1</v>
      </c>
      <c r="AB17" s="258">
        <f t="shared" si="6"/>
        <v>2</v>
      </c>
      <c r="AC17" s="258">
        <f t="shared" si="7"/>
        <v>8</v>
      </c>
      <c r="AD17" s="320">
        <f t="shared" si="9"/>
        <v>3.625</v>
      </c>
      <c r="AE17" s="25">
        <f t="shared" si="10"/>
        <v>0</v>
      </c>
      <c r="AF17" s="13"/>
      <c r="AG17" s="318" t="str">
        <f t="shared" si="8"/>
        <v>з</v>
      </c>
      <c r="AH17" s="318" t="str">
        <f t="shared" si="8"/>
        <v>з</v>
      </c>
      <c r="AI17" s="318">
        <f t="shared" si="8"/>
        <v>3</v>
      </c>
      <c r="AJ17" s="318">
        <f t="shared" si="8"/>
        <v>3</v>
      </c>
      <c r="AK17" s="318">
        <f t="shared" si="8"/>
        <v>5</v>
      </c>
      <c r="AL17" s="318" t="str">
        <f t="shared" si="8"/>
        <v/>
      </c>
      <c r="AM17" s="318">
        <f t="shared" si="8"/>
        <v>3</v>
      </c>
      <c r="AN17" s="318">
        <f t="shared" si="8"/>
        <v>5</v>
      </c>
      <c r="AO17" s="318">
        <f t="shared" si="8"/>
        <v>3</v>
      </c>
      <c r="AP17" s="318">
        <f t="shared" si="8"/>
        <v>4</v>
      </c>
      <c r="AQ17" s="318">
        <f t="shared" si="8"/>
        <v>3</v>
      </c>
      <c r="AR17" s="318" t="str">
        <f t="shared" si="8"/>
        <v/>
      </c>
      <c r="AS17" s="318" t="str">
        <f t="shared" si="8"/>
        <v/>
      </c>
      <c r="AT17" s="318" t="str">
        <f t="shared" si="8"/>
        <v/>
      </c>
      <c r="AU17" s="318" t="str">
        <f t="shared" si="8"/>
        <v/>
      </c>
      <c r="AV17" s="318" t="str">
        <f t="shared" si="8"/>
        <v/>
      </c>
      <c r="AW17" s="316">
        <f t="shared" si="11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267">
        <v>13</v>
      </c>
      <c r="B18" s="163"/>
      <c r="C18" s="379" t="s">
        <v>34</v>
      </c>
      <c r="D18" s="373" t="s">
        <v>755</v>
      </c>
      <c r="E18" s="223">
        <v>2632</v>
      </c>
      <c r="F18" s="91" t="s">
        <v>1320</v>
      </c>
      <c r="G18" s="91" t="s">
        <v>1320</v>
      </c>
      <c r="H18" s="91">
        <v>5</v>
      </c>
      <c r="I18" s="91">
        <v>4</v>
      </c>
      <c r="J18" s="91">
        <v>5</v>
      </c>
      <c r="K18" s="91"/>
      <c r="L18" s="91">
        <v>3</v>
      </c>
      <c r="M18" s="91">
        <v>5</v>
      </c>
      <c r="N18" s="91">
        <v>4</v>
      </c>
      <c r="O18" s="91">
        <v>5</v>
      </c>
      <c r="P18" s="91">
        <v>3</v>
      </c>
      <c r="Q18" s="91"/>
      <c r="R18" s="94"/>
      <c r="S18" s="91"/>
      <c r="T18" s="91"/>
      <c r="U18" s="91"/>
      <c r="V18" s="316">
        <f t="shared" si="0"/>
        <v>3</v>
      </c>
      <c r="W18" s="258">
        <f t="shared" si="1"/>
        <v>0</v>
      </c>
      <c r="X18" s="258">
        <f t="shared" si="2"/>
        <v>0</v>
      </c>
      <c r="Y18" s="258">
        <f t="shared" si="3"/>
        <v>0</v>
      </c>
      <c r="Z18" s="258">
        <f t="shared" si="4"/>
        <v>2</v>
      </c>
      <c r="AA18" s="258">
        <f t="shared" si="5"/>
        <v>2</v>
      </c>
      <c r="AB18" s="258">
        <f t="shared" si="6"/>
        <v>4</v>
      </c>
      <c r="AC18" s="258">
        <f t="shared" si="7"/>
        <v>8</v>
      </c>
      <c r="AD18" s="320">
        <f t="shared" si="9"/>
        <v>4.25</v>
      </c>
      <c r="AE18" s="25">
        <f t="shared" si="10"/>
        <v>0</v>
      </c>
      <c r="AF18" s="13"/>
      <c r="AG18" s="318" t="str">
        <f t="shared" si="8"/>
        <v>з</v>
      </c>
      <c r="AH18" s="318" t="str">
        <f t="shared" si="8"/>
        <v>з</v>
      </c>
      <c r="AI18" s="318">
        <f t="shared" si="8"/>
        <v>5</v>
      </c>
      <c r="AJ18" s="318">
        <f t="shared" si="8"/>
        <v>4</v>
      </c>
      <c r="AK18" s="318">
        <f t="shared" si="8"/>
        <v>5</v>
      </c>
      <c r="AL18" s="318" t="str">
        <f t="shared" si="8"/>
        <v/>
      </c>
      <c r="AM18" s="318">
        <f t="shared" si="8"/>
        <v>3</v>
      </c>
      <c r="AN18" s="318">
        <f t="shared" si="8"/>
        <v>5</v>
      </c>
      <c r="AO18" s="318">
        <f t="shared" si="8"/>
        <v>4</v>
      </c>
      <c r="AP18" s="318">
        <f t="shared" si="8"/>
        <v>5</v>
      </c>
      <c r="AQ18" s="318">
        <f t="shared" si="8"/>
        <v>3</v>
      </c>
      <c r="AR18" s="318" t="str">
        <f t="shared" si="8"/>
        <v/>
      </c>
      <c r="AS18" s="318" t="str">
        <f t="shared" si="8"/>
        <v/>
      </c>
      <c r="AT18" s="318" t="str">
        <f t="shared" si="8"/>
        <v/>
      </c>
      <c r="AU18" s="318" t="str">
        <f t="shared" si="8"/>
        <v/>
      </c>
      <c r="AV18" s="318" t="str">
        <f t="shared" si="8"/>
        <v/>
      </c>
      <c r="AW18" s="316">
        <f t="shared" si="11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267">
        <v>14</v>
      </c>
      <c r="B19" s="163"/>
      <c r="C19" s="379" t="s">
        <v>34</v>
      </c>
      <c r="D19" s="373" t="s">
        <v>756</v>
      </c>
      <c r="E19" s="223">
        <v>2632</v>
      </c>
      <c r="F19" s="91" t="s">
        <v>1320</v>
      </c>
      <c r="G19" s="91" t="s">
        <v>1320</v>
      </c>
      <c r="H19" s="91">
        <v>3</v>
      </c>
      <c r="I19" s="91">
        <v>3</v>
      </c>
      <c r="J19" s="91">
        <v>5</v>
      </c>
      <c r="K19" s="91"/>
      <c r="L19" s="91">
        <v>3</v>
      </c>
      <c r="M19" s="91">
        <v>4</v>
      </c>
      <c r="N19" s="91">
        <v>3</v>
      </c>
      <c r="O19" s="91">
        <v>3</v>
      </c>
      <c r="P19" s="91">
        <v>3</v>
      </c>
      <c r="Q19" s="91"/>
      <c r="R19" s="91"/>
      <c r="S19" s="91"/>
      <c r="T19" s="91"/>
      <c r="U19" s="91"/>
      <c r="V19" s="316">
        <f t="shared" si="0"/>
        <v>3</v>
      </c>
      <c r="W19" s="258">
        <f t="shared" si="1"/>
        <v>0</v>
      </c>
      <c r="X19" s="258">
        <f t="shared" si="2"/>
        <v>0</v>
      </c>
      <c r="Y19" s="258">
        <f t="shared" si="3"/>
        <v>0</v>
      </c>
      <c r="Z19" s="258">
        <f t="shared" si="4"/>
        <v>6</v>
      </c>
      <c r="AA19" s="258">
        <f t="shared" si="5"/>
        <v>1</v>
      </c>
      <c r="AB19" s="258">
        <f t="shared" si="6"/>
        <v>1</v>
      </c>
      <c r="AC19" s="258">
        <f t="shared" si="7"/>
        <v>8</v>
      </c>
      <c r="AD19" s="320">
        <f t="shared" si="9"/>
        <v>3.375</v>
      </c>
      <c r="AE19" s="25">
        <f t="shared" si="10"/>
        <v>0</v>
      </c>
      <c r="AF19" s="13"/>
      <c r="AG19" s="318" t="str">
        <f t="shared" si="8"/>
        <v>з</v>
      </c>
      <c r="AH19" s="318" t="str">
        <f t="shared" si="8"/>
        <v>з</v>
      </c>
      <c r="AI19" s="318">
        <f t="shared" si="8"/>
        <v>3</v>
      </c>
      <c r="AJ19" s="318">
        <f t="shared" si="8"/>
        <v>3</v>
      </c>
      <c r="AK19" s="318">
        <f t="shared" si="8"/>
        <v>5</v>
      </c>
      <c r="AL19" s="318" t="str">
        <f t="shared" si="8"/>
        <v/>
      </c>
      <c r="AM19" s="318">
        <f t="shared" si="8"/>
        <v>3</v>
      </c>
      <c r="AN19" s="318">
        <f t="shared" si="8"/>
        <v>4</v>
      </c>
      <c r="AO19" s="318">
        <f t="shared" si="8"/>
        <v>3</v>
      </c>
      <c r="AP19" s="318">
        <f t="shared" si="8"/>
        <v>3</v>
      </c>
      <c r="AQ19" s="318">
        <f t="shared" si="8"/>
        <v>3</v>
      </c>
      <c r="AR19" s="318" t="str">
        <f t="shared" si="8"/>
        <v/>
      </c>
      <c r="AS19" s="318" t="str">
        <f t="shared" si="8"/>
        <v/>
      </c>
      <c r="AT19" s="318" t="str">
        <f t="shared" si="8"/>
        <v/>
      </c>
      <c r="AU19" s="318" t="str">
        <f t="shared" si="8"/>
        <v/>
      </c>
      <c r="AV19" s="318" t="str">
        <f t="shared" si="8"/>
        <v/>
      </c>
      <c r="AW19" s="316">
        <f t="shared" si="11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267">
        <v>15</v>
      </c>
      <c r="B20" s="163"/>
      <c r="C20" s="379" t="s">
        <v>34</v>
      </c>
      <c r="D20" s="373" t="s">
        <v>757</v>
      </c>
      <c r="E20" s="223">
        <v>2632</v>
      </c>
      <c r="F20" s="91" t="s">
        <v>1320</v>
      </c>
      <c r="G20" s="91" t="s">
        <v>1320</v>
      </c>
      <c r="H20" s="91">
        <v>3</v>
      </c>
      <c r="I20" s="91">
        <v>3</v>
      </c>
      <c r="J20" s="91">
        <v>5</v>
      </c>
      <c r="K20" s="91"/>
      <c r="L20" s="91">
        <v>3</v>
      </c>
      <c r="M20" s="91">
        <v>4</v>
      </c>
      <c r="N20" s="91">
        <v>3</v>
      </c>
      <c r="O20" s="91">
        <v>3</v>
      </c>
      <c r="P20" s="91">
        <v>3</v>
      </c>
      <c r="Q20" s="91"/>
      <c r="R20" s="94"/>
      <c r="S20" s="91"/>
      <c r="T20" s="91"/>
      <c r="U20" s="91"/>
      <c r="V20" s="316">
        <f t="shared" si="0"/>
        <v>3</v>
      </c>
      <c r="W20" s="258">
        <f t="shared" si="1"/>
        <v>0</v>
      </c>
      <c r="X20" s="258">
        <f t="shared" si="2"/>
        <v>0</v>
      </c>
      <c r="Y20" s="258">
        <f t="shared" si="3"/>
        <v>0</v>
      </c>
      <c r="Z20" s="258">
        <f t="shared" si="4"/>
        <v>6</v>
      </c>
      <c r="AA20" s="258">
        <f t="shared" si="5"/>
        <v>1</v>
      </c>
      <c r="AB20" s="258">
        <f t="shared" si="6"/>
        <v>1</v>
      </c>
      <c r="AC20" s="258">
        <f t="shared" si="7"/>
        <v>8</v>
      </c>
      <c r="AD20" s="320">
        <f t="shared" si="9"/>
        <v>3.375</v>
      </c>
      <c r="AE20" s="25">
        <f t="shared" si="10"/>
        <v>0</v>
      </c>
      <c r="AF20" s="13"/>
      <c r="AG20" s="318" t="str">
        <f t="shared" si="8"/>
        <v>з</v>
      </c>
      <c r="AH20" s="318" t="str">
        <f t="shared" si="8"/>
        <v>з</v>
      </c>
      <c r="AI20" s="318">
        <f t="shared" si="8"/>
        <v>3</v>
      </c>
      <c r="AJ20" s="318">
        <f t="shared" si="8"/>
        <v>3</v>
      </c>
      <c r="AK20" s="318">
        <f t="shared" si="8"/>
        <v>5</v>
      </c>
      <c r="AL20" s="318" t="str">
        <f t="shared" si="8"/>
        <v/>
      </c>
      <c r="AM20" s="318">
        <f t="shared" si="8"/>
        <v>3</v>
      </c>
      <c r="AN20" s="318">
        <f t="shared" si="8"/>
        <v>4</v>
      </c>
      <c r="AO20" s="318">
        <f t="shared" si="8"/>
        <v>3</v>
      </c>
      <c r="AP20" s="318">
        <f t="shared" si="8"/>
        <v>3</v>
      </c>
      <c r="AQ20" s="318">
        <f t="shared" si="8"/>
        <v>3</v>
      </c>
      <c r="AR20" s="318" t="str">
        <f t="shared" si="8"/>
        <v/>
      </c>
      <c r="AS20" s="318" t="str">
        <f t="shared" si="8"/>
        <v/>
      </c>
      <c r="AT20" s="318" t="str">
        <f t="shared" si="8"/>
        <v/>
      </c>
      <c r="AU20" s="318" t="str">
        <f t="shared" si="8"/>
        <v/>
      </c>
      <c r="AV20" s="318" t="str">
        <f t="shared" si="8"/>
        <v/>
      </c>
      <c r="AW20" s="316">
        <f t="shared" si="11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267">
        <v>16</v>
      </c>
      <c r="B21" s="163"/>
      <c r="C21" s="379" t="s">
        <v>34</v>
      </c>
      <c r="D21" s="373" t="s">
        <v>758</v>
      </c>
      <c r="E21" s="223">
        <v>2632</v>
      </c>
      <c r="F21" s="91" t="s">
        <v>1320</v>
      </c>
      <c r="G21" s="91" t="s">
        <v>1320</v>
      </c>
      <c r="H21" s="91">
        <v>3</v>
      </c>
      <c r="I21" s="91">
        <v>4</v>
      </c>
      <c r="J21" s="91">
        <v>5</v>
      </c>
      <c r="K21" s="91"/>
      <c r="L21" s="91">
        <v>4</v>
      </c>
      <c r="M21" s="91">
        <v>5</v>
      </c>
      <c r="N21" s="91">
        <v>3</v>
      </c>
      <c r="O21" s="91">
        <v>4</v>
      </c>
      <c r="P21" s="91">
        <v>5</v>
      </c>
      <c r="Q21" s="91"/>
      <c r="R21" s="94"/>
      <c r="S21" s="91"/>
      <c r="T21" s="91"/>
      <c r="U21" s="91"/>
      <c r="V21" s="316">
        <f t="shared" si="0"/>
        <v>3</v>
      </c>
      <c r="W21" s="258">
        <f t="shared" si="1"/>
        <v>0</v>
      </c>
      <c r="X21" s="258">
        <f t="shared" si="2"/>
        <v>0</v>
      </c>
      <c r="Y21" s="258">
        <f t="shared" si="3"/>
        <v>0</v>
      </c>
      <c r="Z21" s="258">
        <f t="shared" si="4"/>
        <v>2</v>
      </c>
      <c r="AA21" s="258">
        <f t="shared" si="5"/>
        <v>3</v>
      </c>
      <c r="AB21" s="258">
        <f t="shared" si="6"/>
        <v>3</v>
      </c>
      <c r="AC21" s="258">
        <f t="shared" si="7"/>
        <v>8</v>
      </c>
      <c r="AD21" s="320">
        <f t="shared" si="9"/>
        <v>4.125</v>
      </c>
      <c r="AE21" s="25">
        <f t="shared" si="10"/>
        <v>0</v>
      </c>
      <c r="AF21" s="13"/>
      <c r="AG21" s="318" t="str">
        <f t="shared" si="8"/>
        <v>з</v>
      </c>
      <c r="AH21" s="318" t="str">
        <f t="shared" si="8"/>
        <v>з</v>
      </c>
      <c r="AI21" s="318">
        <f t="shared" si="8"/>
        <v>3</v>
      </c>
      <c r="AJ21" s="318">
        <f t="shared" si="8"/>
        <v>4</v>
      </c>
      <c r="AK21" s="318">
        <f t="shared" si="8"/>
        <v>5</v>
      </c>
      <c r="AL21" s="318" t="str">
        <f t="shared" si="8"/>
        <v/>
      </c>
      <c r="AM21" s="318">
        <f t="shared" si="8"/>
        <v>4</v>
      </c>
      <c r="AN21" s="318">
        <f t="shared" si="8"/>
        <v>5</v>
      </c>
      <c r="AO21" s="318">
        <f t="shared" si="8"/>
        <v>3</v>
      </c>
      <c r="AP21" s="318">
        <f t="shared" si="8"/>
        <v>4</v>
      </c>
      <c r="AQ21" s="318">
        <f t="shared" si="8"/>
        <v>5</v>
      </c>
      <c r="AR21" s="318" t="str">
        <f t="shared" si="8"/>
        <v/>
      </c>
      <c r="AS21" s="318" t="str">
        <f t="shared" si="8"/>
        <v/>
      </c>
      <c r="AT21" s="318" t="str">
        <f t="shared" si="8"/>
        <v/>
      </c>
      <c r="AU21" s="318" t="str">
        <f t="shared" si="8"/>
        <v/>
      </c>
      <c r="AV21" s="318" t="str">
        <f t="shared" ref="AG21:AV32" si="12">IF(ISERROR(VALUE(LEFT(U21))),LEFT(U21),VALUE(LEFT(U21)))</f>
        <v/>
      </c>
      <c r="AW21" s="316">
        <f t="shared" si="11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267">
        <v>17</v>
      </c>
      <c r="B22" s="163"/>
      <c r="C22" s="379" t="s">
        <v>34</v>
      </c>
      <c r="D22" s="373" t="s">
        <v>759</v>
      </c>
      <c r="E22" s="223">
        <v>2632</v>
      </c>
      <c r="F22" s="91" t="s">
        <v>1320</v>
      </c>
      <c r="G22" s="91" t="s">
        <v>1320</v>
      </c>
      <c r="H22" s="91">
        <v>5</v>
      </c>
      <c r="I22" s="91">
        <v>5</v>
      </c>
      <c r="J22" s="91">
        <v>5</v>
      </c>
      <c r="K22" s="91"/>
      <c r="L22" s="91">
        <v>4</v>
      </c>
      <c r="M22" s="91">
        <v>5</v>
      </c>
      <c r="N22" s="91">
        <v>4</v>
      </c>
      <c r="O22" s="91">
        <v>4</v>
      </c>
      <c r="P22" s="91">
        <v>5</v>
      </c>
      <c r="Q22" s="91"/>
      <c r="R22" s="94"/>
      <c r="S22" s="91"/>
      <c r="T22" s="91"/>
      <c r="U22" s="91"/>
      <c r="V22" s="316">
        <f t="shared" si="0"/>
        <v>4</v>
      </c>
      <c r="W22" s="258">
        <f t="shared" si="1"/>
        <v>0</v>
      </c>
      <c r="X22" s="258">
        <f t="shared" si="2"/>
        <v>0</v>
      </c>
      <c r="Y22" s="258">
        <f t="shared" si="3"/>
        <v>0</v>
      </c>
      <c r="Z22" s="258">
        <f t="shared" si="4"/>
        <v>0</v>
      </c>
      <c r="AA22" s="258">
        <f t="shared" si="5"/>
        <v>3</v>
      </c>
      <c r="AB22" s="258">
        <f t="shared" si="6"/>
        <v>5</v>
      </c>
      <c r="AC22" s="258">
        <f t="shared" si="7"/>
        <v>8</v>
      </c>
      <c r="AD22" s="320">
        <f t="shared" si="9"/>
        <v>4.625</v>
      </c>
      <c r="AE22" s="25">
        <f t="shared" si="10"/>
        <v>0</v>
      </c>
      <c r="AF22" s="13"/>
      <c r="AG22" s="318" t="str">
        <f t="shared" si="12"/>
        <v>з</v>
      </c>
      <c r="AH22" s="318" t="str">
        <f t="shared" si="12"/>
        <v>з</v>
      </c>
      <c r="AI22" s="318">
        <f t="shared" si="12"/>
        <v>5</v>
      </c>
      <c r="AJ22" s="318">
        <f t="shared" si="12"/>
        <v>5</v>
      </c>
      <c r="AK22" s="318">
        <f t="shared" si="12"/>
        <v>5</v>
      </c>
      <c r="AL22" s="318" t="str">
        <f t="shared" si="12"/>
        <v/>
      </c>
      <c r="AM22" s="318">
        <f t="shared" si="12"/>
        <v>4</v>
      </c>
      <c r="AN22" s="318">
        <f t="shared" si="12"/>
        <v>5</v>
      </c>
      <c r="AO22" s="318">
        <f t="shared" si="12"/>
        <v>4</v>
      </c>
      <c r="AP22" s="318">
        <f t="shared" si="12"/>
        <v>4</v>
      </c>
      <c r="AQ22" s="318">
        <f t="shared" si="12"/>
        <v>5</v>
      </c>
      <c r="AR22" s="318" t="str">
        <f t="shared" si="12"/>
        <v/>
      </c>
      <c r="AS22" s="318" t="str">
        <f t="shared" si="12"/>
        <v/>
      </c>
      <c r="AT22" s="318" t="str">
        <f t="shared" si="12"/>
        <v/>
      </c>
      <c r="AU22" s="318" t="str">
        <f t="shared" si="12"/>
        <v/>
      </c>
      <c r="AV22" s="318" t="str">
        <f t="shared" si="12"/>
        <v/>
      </c>
      <c r="AW22" s="316">
        <f t="shared" si="11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267">
        <v>18</v>
      </c>
      <c r="B23" s="163"/>
      <c r="C23" s="379" t="s">
        <v>47</v>
      </c>
      <c r="D23" s="465" t="s">
        <v>760</v>
      </c>
      <c r="E23" s="223">
        <v>2632</v>
      </c>
      <c r="F23" s="91" t="s">
        <v>1320</v>
      </c>
      <c r="G23" s="91" t="s">
        <v>1320</v>
      </c>
      <c r="H23" s="91">
        <v>4</v>
      </c>
      <c r="I23" s="91">
        <v>5</v>
      </c>
      <c r="J23" s="91">
        <v>5</v>
      </c>
      <c r="K23" s="91"/>
      <c r="L23" s="91">
        <v>4</v>
      </c>
      <c r="M23" s="91">
        <v>5</v>
      </c>
      <c r="N23" s="91">
        <v>4</v>
      </c>
      <c r="O23" s="91">
        <v>5</v>
      </c>
      <c r="P23" s="91">
        <v>4</v>
      </c>
      <c r="Q23" s="91"/>
      <c r="R23" s="94"/>
      <c r="S23" s="91"/>
      <c r="T23" s="91"/>
      <c r="U23" s="91"/>
      <c r="V23" s="316">
        <f t="shared" si="0"/>
        <v>4</v>
      </c>
      <c r="W23" s="258">
        <f t="shared" si="1"/>
        <v>0</v>
      </c>
      <c r="X23" s="258">
        <f t="shared" si="2"/>
        <v>0</v>
      </c>
      <c r="Y23" s="258">
        <f t="shared" si="3"/>
        <v>0</v>
      </c>
      <c r="Z23" s="258">
        <f t="shared" si="4"/>
        <v>0</v>
      </c>
      <c r="AA23" s="258">
        <f t="shared" si="5"/>
        <v>4</v>
      </c>
      <c r="AB23" s="258">
        <f t="shared" si="6"/>
        <v>4</v>
      </c>
      <c r="AC23" s="258">
        <f t="shared" si="7"/>
        <v>8</v>
      </c>
      <c r="AD23" s="320">
        <f t="shared" si="9"/>
        <v>4.5</v>
      </c>
      <c r="AE23" s="25">
        <f t="shared" si="10"/>
        <v>0</v>
      </c>
      <c r="AF23" s="13"/>
      <c r="AG23" s="318" t="str">
        <f t="shared" si="12"/>
        <v>з</v>
      </c>
      <c r="AH23" s="318" t="str">
        <f t="shared" si="12"/>
        <v>з</v>
      </c>
      <c r="AI23" s="318">
        <f t="shared" si="12"/>
        <v>4</v>
      </c>
      <c r="AJ23" s="318">
        <f t="shared" si="12"/>
        <v>5</v>
      </c>
      <c r="AK23" s="318">
        <f t="shared" si="12"/>
        <v>5</v>
      </c>
      <c r="AL23" s="318" t="str">
        <f t="shared" si="12"/>
        <v/>
      </c>
      <c r="AM23" s="318">
        <f t="shared" si="12"/>
        <v>4</v>
      </c>
      <c r="AN23" s="318">
        <f t="shared" si="12"/>
        <v>5</v>
      </c>
      <c r="AO23" s="318">
        <f t="shared" si="12"/>
        <v>4</v>
      </c>
      <c r="AP23" s="318">
        <f t="shared" si="12"/>
        <v>5</v>
      </c>
      <c r="AQ23" s="318">
        <f t="shared" si="12"/>
        <v>4</v>
      </c>
      <c r="AR23" s="318" t="str">
        <f t="shared" si="12"/>
        <v/>
      </c>
      <c r="AS23" s="318" t="str">
        <f t="shared" si="12"/>
        <v/>
      </c>
      <c r="AT23" s="318" t="str">
        <f t="shared" si="12"/>
        <v/>
      </c>
      <c r="AU23" s="318" t="str">
        <f t="shared" si="12"/>
        <v/>
      </c>
      <c r="AV23" s="318" t="str">
        <f t="shared" si="12"/>
        <v/>
      </c>
      <c r="AW23" s="316">
        <f t="shared" si="11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267">
        <v>19</v>
      </c>
      <c r="B24" s="163"/>
      <c r="C24" s="379" t="s">
        <v>34</v>
      </c>
      <c r="D24" s="373" t="s">
        <v>761</v>
      </c>
      <c r="E24" s="223">
        <v>2632</v>
      </c>
      <c r="F24" s="91" t="s">
        <v>1320</v>
      </c>
      <c r="G24" s="91" t="s">
        <v>1320</v>
      </c>
      <c r="H24" s="91">
        <v>3</v>
      </c>
      <c r="I24" s="91">
        <v>5</v>
      </c>
      <c r="J24" s="91">
        <v>5</v>
      </c>
      <c r="K24" s="91"/>
      <c r="L24" s="91">
        <v>3</v>
      </c>
      <c r="M24" s="91">
        <v>5</v>
      </c>
      <c r="N24" s="91">
        <v>3</v>
      </c>
      <c r="O24" s="91">
        <v>3</v>
      </c>
      <c r="P24" s="91">
        <v>4</v>
      </c>
      <c r="Q24" s="91"/>
      <c r="R24" s="91"/>
      <c r="S24" s="91"/>
      <c r="T24" s="91"/>
      <c r="U24" s="91"/>
      <c r="V24" s="316">
        <f t="shared" si="0"/>
        <v>3</v>
      </c>
      <c r="W24" s="258">
        <f t="shared" si="1"/>
        <v>0</v>
      </c>
      <c r="X24" s="258">
        <f t="shared" si="2"/>
        <v>0</v>
      </c>
      <c r="Y24" s="258">
        <f t="shared" si="3"/>
        <v>0</v>
      </c>
      <c r="Z24" s="258">
        <f t="shared" si="4"/>
        <v>4</v>
      </c>
      <c r="AA24" s="258">
        <f t="shared" si="5"/>
        <v>1</v>
      </c>
      <c r="AB24" s="258">
        <f t="shared" si="6"/>
        <v>3</v>
      </c>
      <c r="AC24" s="258">
        <f t="shared" si="7"/>
        <v>8</v>
      </c>
      <c r="AD24" s="320">
        <f t="shared" si="9"/>
        <v>3.875</v>
      </c>
      <c r="AE24" s="25">
        <f t="shared" si="10"/>
        <v>0</v>
      </c>
      <c r="AF24" s="13"/>
      <c r="AG24" s="318" t="str">
        <f t="shared" si="12"/>
        <v>з</v>
      </c>
      <c r="AH24" s="318" t="str">
        <f t="shared" si="12"/>
        <v>з</v>
      </c>
      <c r="AI24" s="318">
        <f t="shared" si="12"/>
        <v>3</v>
      </c>
      <c r="AJ24" s="318">
        <f t="shared" si="12"/>
        <v>5</v>
      </c>
      <c r="AK24" s="318">
        <f t="shared" si="12"/>
        <v>5</v>
      </c>
      <c r="AL24" s="318" t="str">
        <f t="shared" si="12"/>
        <v/>
      </c>
      <c r="AM24" s="318">
        <f t="shared" si="12"/>
        <v>3</v>
      </c>
      <c r="AN24" s="318">
        <f t="shared" si="12"/>
        <v>5</v>
      </c>
      <c r="AO24" s="318">
        <f t="shared" si="12"/>
        <v>3</v>
      </c>
      <c r="AP24" s="318">
        <f t="shared" si="12"/>
        <v>3</v>
      </c>
      <c r="AQ24" s="318">
        <f t="shared" si="12"/>
        <v>4</v>
      </c>
      <c r="AR24" s="318" t="str">
        <f t="shared" si="12"/>
        <v/>
      </c>
      <c r="AS24" s="318" t="str">
        <f t="shared" si="12"/>
        <v/>
      </c>
      <c r="AT24" s="318" t="str">
        <f t="shared" si="12"/>
        <v/>
      </c>
      <c r="AU24" s="318" t="str">
        <f t="shared" si="12"/>
        <v/>
      </c>
      <c r="AV24" s="318" t="str">
        <f t="shared" si="12"/>
        <v/>
      </c>
      <c r="AW24" s="316">
        <f t="shared" si="11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267">
        <v>20</v>
      </c>
      <c r="B25" s="163"/>
      <c r="C25" s="379" t="s">
        <v>34</v>
      </c>
      <c r="D25" s="373" t="s">
        <v>762</v>
      </c>
      <c r="E25" s="223">
        <v>2632</v>
      </c>
      <c r="F25" s="91" t="s">
        <v>1320</v>
      </c>
      <c r="G25" s="91" t="s">
        <v>1320</v>
      </c>
      <c r="H25" s="91">
        <v>4</v>
      </c>
      <c r="I25" s="91">
        <v>3</v>
      </c>
      <c r="J25" s="91">
        <v>5</v>
      </c>
      <c r="K25" s="91"/>
      <c r="L25" s="91">
        <v>3</v>
      </c>
      <c r="M25" s="91">
        <v>5</v>
      </c>
      <c r="N25" s="91">
        <v>3</v>
      </c>
      <c r="O25" s="91">
        <v>3</v>
      </c>
      <c r="P25" s="91">
        <v>3</v>
      </c>
      <c r="Q25" s="91"/>
      <c r="R25" s="94"/>
      <c r="S25" s="91"/>
      <c r="T25" s="91"/>
      <c r="U25" s="91"/>
      <c r="V25" s="316">
        <f t="shared" si="0"/>
        <v>3</v>
      </c>
      <c r="W25" s="258">
        <f t="shared" si="1"/>
        <v>0</v>
      </c>
      <c r="X25" s="258">
        <f t="shared" si="2"/>
        <v>0</v>
      </c>
      <c r="Y25" s="258">
        <f t="shared" si="3"/>
        <v>0</v>
      </c>
      <c r="Z25" s="258">
        <f t="shared" si="4"/>
        <v>5</v>
      </c>
      <c r="AA25" s="258">
        <f t="shared" si="5"/>
        <v>1</v>
      </c>
      <c r="AB25" s="258">
        <f t="shared" si="6"/>
        <v>2</v>
      </c>
      <c r="AC25" s="258">
        <f t="shared" si="7"/>
        <v>8</v>
      </c>
      <c r="AD25" s="320">
        <f t="shared" si="9"/>
        <v>3.625</v>
      </c>
      <c r="AE25" s="25">
        <f t="shared" si="10"/>
        <v>0</v>
      </c>
      <c r="AF25" s="13"/>
      <c r="AG25" s="318" t="str">
        <f t="shared" si="12"/>
        <v>з</v>
      </c>
      <c r="AH25" s="318" t="str">
        <f t="shared" si="12"/>
        <v>з</v>
      </c>
      <c r="AI25" s="318">
        <f t="shared" si="12"/>
        <v>4</v>
      </c>
      <c r="AJ25" s="318">
        <f t="shared" si="12"/>
        <v>3</v>
      </c>
      <c r="AK25" s="318">
        <f t="shared" si="12"/>
        <v>5</v>
      </c>
      <c r="AL25" s="318" t="str">
        <f t="shared" si="12"/>
        <v/>
      </c>
      <c r="AM25" s="318">
        <f t="shared" si="12"/>
        <v>3</v>
      </c>
      <c r="AN25" s="318">
        <f t="shared" si="12"/>
        <v>5</v>
      </c>
      <c r="AO25" s="318">
        <f t="shared" si="12"/>
        <v>3</v>
      </c>
      <c r="AP25" s="318">
        <f t="shared" si="12"/>
        <v>3</v>
      </c>
      <c r="AQ25" s="318">
        <f t="shared" si="12"/>
        <v>3</v>
      </c>
      <c r="AR25" s="318" t="str">
        <f t="shared" si="12"/>
        <v/>
      </c>
      <c r="AS25" s="318" t="str">
        <f t="shared" si="12"/>
        <v/>
      </c>
      <c r="AT25" s="318" t="str">
        <f t="shared" si="12"/>
        <v/>
      </c>
      <c r="AU25" s="318" t="str">
        <f t="shared" si="12"/>
        <v/>
      </c>
      <c r="AV25" s="318" t="str">
        <f t="shared" si="12"/>
        <v/>
      </c>
      <c r="AW25" s="316">
        <f t="shared" si="11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267">
        <v>21</v>
      </c>
      <c r="B26" s="163"/>
      <c r="C26" s="379" t="s">
        <v>34</v>
      </c>
      <c r="D26" s="373" t="s">
        <v>763</v>
      </c>
      <c r="E26" s="223">
        <v>2632</v>
      </c>
      <c r="F26" s="91" t="s">
        <v>1320</v>
      </c>
      <c r="G26" s="91" t="s">
        <v>1320</v>
      </c>
      <c r="H26" s="91">
        <v>3</v>
      </c>
      <c r="I26" s="91">
        <v>3</v>
      </c>
      <c r="J26" s="91">
        <v>5</v>
      </c>
      <c r="K26" s="91"/>
      <c r="L26" s="91">
        <v>3</v>
      </c>
      <c r="M26" s="91">
        <v>5</v>
      </c>
      <c r="N26" s="91">
        <v>3</v>
      </c>
      <c r="O26" s="91">
        <v>3</v>
      </c>
      <c r="P26" s="91">
        <v>3</v>
      </c>
      <c r="Q26" s="91"/>
      <c r="R26" s="94"/>
      <c r="S26" s="91"/>
      <c r="T26" s="91"/>
      <c r="U26" s="91"/>
      <c r="V26" s="316">
        <f t="shared" si="0"/>
        <v>3</v>
      </c>
      <c r="W26" s="258">
        <f t="shared" si="1"/>
        <v>0</v>
      </c>
      <c r="X26" s="258">
        <f t="shared" si="2"/>
        <v>0</v>
      </c>
      <c r="Y26" s="258">
        <f t="shared" si="3"/>
        <v>0</v>
      </c>
      <c r="Z26" s="258">
        <f t="shared" si="4"/>
        <v>6</v>
      </c>
      <c r="AA26" s="258">
        <f t="shared" si="5"/>
        <v>0</v>
      </c>
      <c r="AB26" s="258">
        <f t="shared" si="6"/>
        <v>2</v>
      </c>
      <c r="AC26" s="258">
        <f t="shared" si="7"/>
        <v>8</v>
      </c>
      <c r="AD26" s="320">
        <f t="shared" si="9"/>
        <v>3.5</v>
      </c>
      <c r="AE26" s="25">
        <f t="shared" si="10"/>
        <v>0</v>
      </c>
      <c r="AF26" s="13"/>
      <c r="AG26" s="318" t="str">
        <f t="shared" si="12"/>
        <v>з</v>
      </c>
      <c r="AH26" s="318" t="str">
        <f t="shared" si="12"/>
        <v>з</v>
      </c>
      <c r="AI26" s="318">
        <f t="shared" si="12"/>
        <v>3</v>
      </c>
      <c r="AJ26" s="318">
        <f t="shared" si="12"/>
        <v>3</v>
      </c>
      <c r="AK26" s="318">
        <f t="shared" si="12"/>
        <v>5</v>
      </c>
      <c r="AL26" s="318" t="str">
        <f t="shared" si="12"/>
        <v/>
      </c>
      <c r="AM26" s="318">
        <f t="shared" si="12"/>
        <v>3</v>
      </c>
      <c r="AN26" s="318">
        <f t="shared" si="12"/>
        <v>5</v>
      </c>
      <c r="AO26" s="318">
        <f t="shared" si="12"/>
        <v>3</v>
      </c>
      <c r="AP26" s="318">
        <f t="shared" si="12"/>
        <v>3</v>
      </c>
      <c r="AQ26" s="318">
        <f t="shared" si="12"/>
        <v>3</v>
      </c>
      <c r="AR26" s="318" t="str">
        <f t="shared" si="12"/>
        <v/>
      </c>
      <c r="AS26" s="318" t="str">
        <f t="shared" si="12"/>
        <v/>
      </c>
      <c r="AT26" s="318" t="str">
        <f t="shared" si="12"/>
        <v/>
      </c>
      <c r="AU26" s="318" t="str">
        <f t="shared" si="12"/>
        <v/>
      </c>
      <c r="AV26" s="318" t="str">
        <f t="shared" si="12"/>
        <v/>
      </c>
      <c r="AW26" s="316">
        <f t="shared" si="11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267">
        <v>22</v>
      </c>
      <c r="B27" s="163"/>
      <c r="C27" s="379" t="s">
        <v>34</v>
      </c>
      <c r="D27" s="373" t="s">
        <v>764</v>
      </c>
      <c r="E27" s="223">
        <v>2632</v>
      </c>
      <c r="F27" s="91" t="s">
        <v>1320</v>
      </c>
      <c r="G27" s="91" t="s">
        <v>1320</v>
      </c>
      <c r="H27" s="91">
        <v>3</v>
      </c>
      <c r="I27" s="91">
        <v>4</v>
      </c>
      <c r="J27" s="91">
        <v>5</v>
      </c>
      <c r="K27" s="91"/>
      <c r="L27" s="91">
        <v>3</v>
      </c>
      <c r="M27" s="91">
        <v>5</v>
      </c>
      <c r="N27" s="91">
        <v>3</v>
      </c>
      <c r="O27" s="91">
        <v>3</v>
      </c>
      <c r="P27" s="91">
        <v>3</v>
      </c>
      <c r="Q27" s="91"/>
      <c r="R27" s="94"/>
      <c r="S27" s="91"/>
      <c r="T27" s="91"/>
      <c r="U27" s="91"/>
      <c r="V27" s="316">
        <f t="shared" si="0"/>
        <v>3</v>
      </c>
      <c r="W27" s="258">
        <f t="shared" si="1"/>
        <v>0</v>
      </c>
      <c r="X27" s="258">
        <f t="shared" si="2"/>
        <v>0</v>
      </c>
      <c r="Y27" s="258">
        <f t="shared" si="3"/>
        <v>0</v>
      </c>
      <c r="Z27" s="258">
        <f t="shared" si="4"/>
        <v>5</v>
      </c>
      <c r="AA27" s="258">
        <f t="shared" si="5"/>
        <v>1</v>
      </c>
      <c r="AB27" s="258">
        <f t="shared" si="6"/>
        <v>2</v>
      </c>
      <c r="AC27" s="258">
        <f t="shared" si="7"/>
        <v>8</v>
      </c>
      <c r="AD27" s="320">
        <f t="shared" si="9"/>
        <v>3.625</v>
      </c>
      <c r="AE27" s="25">
        <f t="shared" si="10"/>
        <v>0</v>
      </c>
      <c r="AF27" s="13"/>
      <c r="AG27" s="318" t="str">
        <f t="shared" si="12"/>
        <v>з</v>
      </c>
      <c r="AH27" s="318" t="str">
        <f t="shared" si="12"/>
        <v>з</v>
      </c>
      <c r="AI27" s="318">
        <f t="shared" si="12"/>
        <v>3</v>
      </c>
      <c r="AJ27" s="318">
        <f t="shared" si="12"/>
        <v>4</v>
      </c>
      <c r="AK27" s="318">
        <f t="shared" si="12"/>
        <v>5</v>
      </c>
      <c r="AL27" s="318" t="str">
        <f t="shared" si="12"/>
        <v/>
      </c>
      <c r="AM27" s="318">
        <f t="shared" si="12"/>
        <v>3</v>
      </c>
      <c r="AN27" s="318">
        <f t="shared" si="12"/>
        <v>5</v>
      </c>
      <c r="AO27" s="318">
        <f t="shared" si="12"/>
        <v>3</v>
      </c>
      <c r="AP27" s="318">
        <f t="shared" si="12"/>
        <v>3</v>
      </c>
      <c r="AQ27" s="318">
        <f t="shared" si="12"/>
        <v>3</v>
      </c>
      <c r="AR27" s="318" t="str">
        <f t="shared" si="12"/>
        <v/>
      </c>
      <c r="AS27" s="318" t="str">
        <f t="shared" si="12"/>
        <v/>
      </c>
      <c r="AT27" s="318" t="str">
        <f t="shared" si="12"/>
        <v/>
      </c>
      <c r="AU27" s="318" t="str">
        <f t="shared" si="12"/>
        <v/>
      </c>
      <c r="AV27" s="318" t="str">
        <f t="shared" si="12"/>
        <v/>
      </c>
      <c r="AW27" s="316">
        <f t="shared" si="11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267">
        <v>23</v>
      </c>
      <c r="B28" s="163"/>
      <c r="C28" s="379" t="s">
        <v>34</v>
      </c>
      <c r="D28" s="373" t="s">
        <v>765</v>
      </c>
      <c r="E28" s="223">
        <v>2632</v>
      </c>
      <c r="F28" s="91" t="s">
        <v>1320</v>
      </c>
      <c r="G28" s="91" t="s">
        <v>1320</v>
      </c>
      <c r="H28" s="91">
        <v>3</v>
      </c>
      <c r="I28" s="91">
        <v>3</v>
      </c>
      <c r="J28" s="91">
        <v>5</v>
      </c>
      <c r="K28" s="91"/>
      <c r="L28" s="91">
        <v>3</v>
      </c>
      <c r="M28" s="91">
        <v>4</v>
      </c>
      <c r="N28" s="91">
        <v>3</v>
      </c>
      <c r="O28" s="91">
        <v>3</v>
      </c>
      <c r="P28" s="91">
        <v>3</v>
      </c>
      <c r="Q28" s="91"/>
      <c r="R28" s="94"/>
      <c r="S28" s="91"/>
      <c r="T28" s="91"/>
      <c r="U28" s="91"/>
      <c r="V28" s="316">
        <f t="shared" si="0"/>
        <v>3</v>
      </c>
      <c r="W28" s="258">
        <f t="shared" si="1"/>
        <v>0</v>
      </c>
      <c r="X28" s="258">
        <f t="shared" si="2"/>
        <v>0</v>
      </c>
      <c r="Y28" s="258">
        <f t="shared" si="3"/>
        <v>0</v>
      </c>
      <c r="Z28" s="258">
        <f t="shared" si="4"/>
        <v>6</v>
      </c>
      <c r="AA28" s="258">
        <f t="shared" si="5"/>
        <v>1</v>
      </c>
      <c r="AB28" s="258">
        <f t="shared" si="6"/>
        <v>1</v>
      </c>
      <c r="AC28" s="258">
        <f t="shared" si="7"/>
        <v>8</v>
      </c>
      <c r="AD28" s="320">
        <f t="shared" si="9"/>
        <v>3.375</v>
      </c>
      <c r="AE28" s="25">
        <f t="shared" si="10"/>
        <v>0</v>
      </c>
      <c r="AF28" s="13"/>
      <c r="AG28" s="318" t="str">
        <f t="shared" si="12"/>
        <v>з</v>
      </c>
      <c r="AH28" s="318" t="str">
        <f t="shared" si="12"/>
        <v>з</v>
      </c>
      <c r="AI28" s="318">
        <f t="shared" si="12"/>
        <v>3</v>
      </c>
      <c r="AJ28" s="318">
        <f t="shared" si="12"/>
        <v>3</v>
      </c>
      <c r="AK28" s="318">
        <f t="shared" si="12"/>
        <v>5</v>
      </c>
      <c r="AL28" s="318" t="str">
        <f t="shared" si="12"/>
        <v/>
      </c>
      <c r="AM28" s="318">
        <f t="shared" si="12"/>
        <v>3</v>
      </c>
      <c r="AN28" s="318">
        <f t="shared" si="12"/>
        <v>4</v>
      </c>
      <c r="AO28" s="318">
        <f t="shared" si="12"/>
        <v>3</v>
      </c>
      <c r="AP28" s="318">
        <f t="shared" si="12"/>
        <v>3</v>
      </c>
      <c r="AQ28" s="318">
        <f t="shared" si="12"/>
        <v>3</v>
      </c>
      <c r="AR28" s="318" t="str">
        <f t="shared" si="12"/>
        <v/>
      </c>
      <c r="AS28" s="318" t="str">
        <f t="shared" si="12"/>
        <v/>
      </c>
      <c r="AT28" s="318" t="str">
        <f t="shared" si="12"/>
        <v/>
      </c>
      <c r="AU28" s="318" t="str">
        <f t="shared" si="12"/>
        <v/>
      </c>
      <c r="AV28" s="318" t="str">
        <f t="shared" si="12"/>
        <v/>
      </c>
      <c r="AW28" s="316">
        <f t="shared" si="11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267">
        <v>24</v>
      </c>
      <c r="B29" s="163"/>
      <c r="C29" s="379" t="s">
        <v>34</v>
      </c>
      <c r="D29" s="373" t="s">
        <v>766</v>
      </c>
      <c r="E29" s="223">
        <v>2632</v>
      </c>
      <c r="F29" s="91" t="s">
        <v>1320</v>
      </c>
      <c r="G29" s="91" t="s">
        <v>1320</v>
      </c>
      <c r="H29" s="91">
        <v>3</v>
      </c>
      <c r="I29" s="91">
        <v>5</v>
      </c>
      <c r="J29" s="91">
        <v>5</v>
      </c>
      <c r="K29" s="91"/>
      <c r="L29" s="91">
        <v>3</v>
      </c>
      <c r="M29" s="91">
        <v>5</v>
      </c>
      <c r="N29" s="91">
        <v>3</v>
      </c>
      <c r="O29" s="91">
        <v>3</v>
      </c>
      <c r="P29" s="91">
        <v>3</v>
      </c>
      <c r="Q29" s="91"/>
      <c r="R29" s="94"/>
      <c r="S29" s="91"/>
      <c r="T29" s="91"/>
      <c r="U29" s="91"/>
      <c r="V29" s="316">
        <f t="shared" si="0"/>
        <v>3</v>
      </c>
      <c r="W29" s="258">
        <f t="shared" si="1"/>
        <v>0</v>
      </c>
      <c r="X29" s="258">
        <f t="shared" si="2"/>
        <v>0</v>
      </c>
      <c r="Y29" s="258">
        <f t="shared" si="3"/>
        <v>0</v>
      </c>
      <c r="Z29" s="258">
        <f t="shared" si="4"/>
        <v>5</v>
      </c>
      <c r="AA29" s="258">
        <f t="shared" si="5"/>
        <v>0</v>
      </c>
      <c r="AB29" s="258">
        <f t="shared" si="6"/>
        <v>3</v>
      </c>
      <c r="AC29" s="258">
        <f t="shared" si="7"/>
        <v>8</v>
      </c>
      <c r="AD29" s="320">
        <f t="shared" si="9"/>
        <v>3.75</v>
      </c>
      <c r="AE29" s="25">
        <f t="shared" si="10"/>
        <v>0</v>
      </c>
      <c r="AF29" s="13"/>
      <c r="AG29" s="318" t="str">
        <f t="shared" si="12"/>
        <v>з</v>
      </c>
      <c r="AH29" s="318" t="str">
        <f t="shared" si="12"/>
        <v>з</v>
      </c>
      <c r="AI29" s="318">
        <f t="shared" si="12"/>
        <v>3</v>
      </c>
      <c r="AJ29" s="318">
        <f t="shared" si="12"/>
        <v>5</v>
      </c>
      <c r="AK29" s="318">
        <f t="shared" si="12"/>
        <v>5</v>
      </c>
      <c r="AL29" s="318" t="str">
        <f t="shared" si="12"/>
        <v/>
      </c>
      <c r="AM29" s="318">
        <f t="shared" si="12"/>
        <v>3</v>
      </c>
      <c r="AN29" s="318">
        <f t="shared" si="12"/>
        <v>5</v>
      </c>
      <c r="AO29" s="318">
        <f t="shared" si="12"/>
        <v>3</v>
      </c>
      <c r="AP29" s="318">
        <f t="shared" si="12"/>
        <v>3</v>
      </c>
      <c r="AQ29" s="318">
        <f t="shared" si="12"/>
        <v>3</v>
      </c>
      <c r="AR29" s="318" t="str">
        <f t="shared" si="12"/>
        <v/>
      </c>
      <c r="AS29" s="318" t="str">
        <f t="shared" si="12"/>
        <v/>
      </c>
      <c r="AT29" s="318" t="str">
        <f t="shared" si="12"/>
        <v/>
      </c>
      <c r="AU29" s="318" t="str">
        <f t="shared" si="12"/>
        <v/>
      </c>
      <c r="AV29" s="318" t="str">
        <f t="shared" si="12"/>
        <v/>
      </c>
      <c r="AW29" s="316">
        <f t="shared" si="11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">
      <c r="A30" s="267">
        <v>25</v>
      </c>
      <c r="B30" s="163"/>
      <c r="C30" s="379" t="s">
        <v>34</v>
      </c>
      <c r="D30" s="373" t="s">
        <v>767</v>
      </c>
      <c r="E30" s="223">
        <v>2632</v>
      </c>
      <c r="F30" s="91" t="s">
        <v>1320</v>
      </c>
      <c r="G30" s="91" t="s">
        <v>1320</v>
      </c>
      <c r="H30" s="91">
        <v>3</v>
      </c>
      <c r="I30" s="91">
        <v>4</v>
      </c>
      <c r="J30" s="91">
        <v>5</v>
      </c>
      <c r="K30" s="91"/>
      <c r="L30" s="91">
        <v>3</v>
      </c>
      <c r="M30" s="91">
        <v>4</v>
      </c>
      <c r="N30" s="91">
        <v>3</v>
      </c>
      <c r="O30" s="91">
        <v>3</v>
      </c>
      <c r="P30" s="91">
        <v>3</v>
      </c>
      <c r="Q30" s="91"/>
      <c r="R30" s="94"/>
      <c r="S30" s="91"/>
      <c r="T30" s="91"/>
      <c r="U30" s="91"/>
      <c r="V30" s="316">
        <f t="shared" si="0"/>
        <v>3</v>
      </c>
      <c r="W30" s="258">
        <f t="shared" si="1"/>
        <v>0</v>
      </c>
      <c r="X30" s="258">
        <f t="shared" si="2"/>
        <v>0</v>
      </c>
      <c r="Y30" s="258">
        <f t="shared" si="3"/>
        <v>0</v>
      </c>
      <c r="Z30" s="258">
        <f t="shared" si="4"/>
        <v>5</v>
      </c>
      <c r="AA30" s="258">
        <f t="shared" si="5"/>
        <v>2</v>
      </c>
      <c r="AB30" s="258">
        <f t="shared" si="6"/>
        <v>1</v>
      </c>
      <c r="AC30" s="258">
        <f t="shared" si="7"/>
        <v>8</v>
      </c>
      <c r="AD30" s="320">
        <f t="shared" si="9"/>
        <v>3.5</v>
      </c>
      <c r="AE30" s="25">
        <f t="shared" si="10"/>
        <v>0</v>
      </c>
      <c r="AF30" s="13"/>
      <c r="AG30" s="318" t="str">
        <f t="shared" si="12"/>
        <v>з</v>
      </c>
      <c r="AH30" s="318" t="str">
        <f t="shared" si="12"/>
        <v>з</v>
      </c>
      <c r="AI30" s="318">
        <f t="shared" si="12"/>
        <v>3</v>
      </c>
      <c r="AJ30" s="318">
        <f t="shared" si="12"/>
        <v>4</v>
      </c>
      <c r="AK30" s="318">
        <f t="shared" si="12"/>
        <v>5</v>
      </c>
      <c r="AL30" s="318" t="str">
        <f t="shared" si="12"/>
        <v/>
      </c>
      <c r="AM30" s="318">
        <f t="shared" si="12"/>
        <v>3</v>
      </c>
      <c r="AN30" s="318">
        <f t="shared" si="12"/>
        <v>4</v>
      </c>
      <c r="AO30" s="318">
        <f t="shared" si="12"/>
        <v>3</v>
      </c>
      <c r="AP30" s="318">
        <f t="shared" si="12"/>
        <v>3</v>
      </c>
      <c r="AQ30" s="318">
        <f t="shared" si="12"/>
        <v>3</v>
      </c>
      <c r="AR30" s="318" t="str">
        <f t="shared" si="12"/>
        <v/>
      </c>
      <c r="AS30" s="318" t="str">
        <f t="shared" si="12"/>
        <v/>
      </c>
      <c r="AT30" s="318" t="str">
        <f t="shared" si="12"/>
        <v/>
      </c>
      <c r="AU30" s="318" t="str">
        <f t="shared" si="12"/>
        <v/>
      </c>
      <c r="AV30" s="318" t="str">
        <f t="shared" si="12"/>
        <v/>
      </c>
      <c r="AW30" s="316">
        <f t="shared" si="11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267">
        <v>26</v>
      </c>
      <c r="B31" s="163"/>
      <c r="C31" s="379" t="s">
        <v>34</v>
      </c>
      <c r="D31" s="373" t="s">
        <v>768</v>
      </c>
      <c r="E31" s="223">
        <v>2632</v>
      </c>
      <c r="F31" s="91" t="s">
        <v>1320</v>
      </c>
      <c r="G31" s="91" t="s">
        <v>1320</v>
      </c>
      <c r="H31" s="91">
        <v>3</v>
      </c>
      <c r="I31" s="91">
        <v>3</v>
      </c>
      <c r="J31" s="91">
        <v>5</v>
      </c>
      <c r="K31" s="91"/>
      <c r="L31" s="91">
        <v>3</v>
      </c>
      <c r="M31" s="91">
        <v>4</v>
      </c>
      <c r="N31" s="91">
        <v>3</v>
      </c>
      <c r="O31" s="91">
        <v>3</v>
      </c>
      <c r="P31" s="91">
        <v>3</v>
      </c>
      <c r="Q31" s="91"/>
      <c r="R31" s="94"/>
      <c r="S31" s="91"/>
      <c r="T31" s="91"/>
      <c r="U31" s="91"/>
      <c r="V31" s="316">
        <f t="shared" si="0"/>
        <v>3</v>
      </c>
      <c r="W31" s="258">
        <f t="shared" si="1"/>
        <v>0</v>
      </c>
      <c r="X31" s="258">
        <f t="shared" si="2"/>
        <v>0</v>
      </c>
      <c r="Y31" s="258">
        <f t="shared" si="3"/>
        <v>0</v>
      </c>
      <c r="Z31" s="258">
        <f t="shared" si="4"/>
        <v>6</v>
      </c>
      <c r="AA31" s="258">
        <f t="shared" si="5"/>
        <v>1</v>
      </c>
      <c r="AB31" s="258">
        <f t="shared" si="6"/>
        <v>1</v>
      </c>
      <c r="AC31" s="258">
        <f t="shared" si="7"/>
        <v>8</v>
      </c>
      <c r="AD31" s="320">
        <f t="shared" si="9"/>
        <v>3.375</v>
      </c>
      <c r="AE31" s="25">
        <f t="shared" si="10"/>
        <v>0</v>
      </c>
      <c r="AF31" s="13"/>
      <c r="AG31" s="318" t="str">
        <f t="shared" si="12"/>
        <v>з</v>
      </c>
      <c r="AH31" s="318" t="str">
        <f t="shared" si="12"/>
        <v>з</v>
      </c>
      <c r="AI31" s="318">
        <f t="shared" si="12"/>
        <v>3</v>
      </c>
      <c r="AJ31" s="318">
        <f t="shared" si="12"/>
        <v>3</v>
      </c>
      <c r="AK31" s="318">
        <f t="shared" si="12"/>
        <v>5</v>
      </c>
      <c r="AL31" s="318" t="str">
        <f t="shared" si="12"/>
        <v/>
      </c>
      <c r="AM31" s="318">
        <f t="shared" si="12"/>
        <v>3</v>
      </c>
      <c r="AN31" s="318">
        <f t="shared" si="12"/>
        <v>4</v>
      </c>
      <c r="AO31" s="318">
        <f t="shared" si="12"/>
        <v>3</v>
      </c>
      <c r="AP31" s="318">
        <f t="shared" si="12"/>
        <v>3</v>
      </c>
      <c r="AQ31" s="318">
        <f t="shared" si="12"/>
        <v>3</v>
      </c>
      <c r="AR31" s="318" t="str">
        <f t="shared" si="12"/>
        <v/>
      </c>
      <c r="AS31" s="318" t="str">
        <f t="shared" si="12"/>
        <v/>
      </c>
      <c r="AT31" s="318" t="str">
        <f t="shared" si="12"/>
        <v/>
      </c>
      <c r="AU31" s="318" t="str">
        <f t="shared" si="12"/>
        <v/>
      </c>
      <c r="AV31" s="318" t="str">
        <f t="shared" si="12"/>
        <v/>
      </c>
      <c r="AW31" s="316">
        <f t="shared" si="11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267">
        <v>27</v>
      </c>
      <c r="B32" s="211"/>
      <c r="C32" s="379" t="s">
        <v>34</v>
      </c>
      <c r="D32" s="373" t="s">
        <v>769</v>
      </c>
      <c r="E32" s="223">
        <v>2632</v>
      </c>
      <c r="F32" s="91" t="s">
        <v>1320</v>
      </c>
      <c r="G32" s="91" t="s">
        <v>1320</v>
      </c>
      <c r="H32" s="91">
        <v>5</v>
      </c>
      <c r="I32" s="91">
        <v>5</v>
      </c>
      <c r="J32" s="91">
        <v>5</v>
      </c>
      <c r="K32" s="91"/>
      <c r="L32" s="91">
        <v>5</v>
      </c>
      <c r="M32" s="91">
        <v>5</v>
      </c>
      <c r="N32" s="91">
        <v>5</v>
      </c>
      <c r="O32" s="91">
        <v>5</v>
      </c>
      <c r="P32" s="91">
        <v>5</v>
      </c>
      <c r="Q32" s="91"/>
      <c r="R32" s="94"/>
      <c r="S32" s="91"/>
      <c r="T32" s="91"/>
      <c r="U32" s="91"/>
      <c r="V32" s="316">
        <f t="shared" si="0"/>
        <v>5</v>
      </c>
      <c r="W32" s="258">
        <f t="shared" si="1"/>
        <v>0</v>
      </c>
      <c r="X32" s="258">
        <f t="shared" si="2"/>
        <v>0</v>
      </c>
      <c r="Y32" s="258">
        <f t="shared" si="3"/>
        <v>0</v>
      </c>
      <c r="Z32" s="258">
        <f t="shared" si="4"/>
        <v>0</v>
      </c>
      <c r="AA32" s="258">
        <f t="shared" si="5"/>
        <v>0</v>
      </c>
      <c r="AB32" s="258">
        <f t="shared" si="6"/>
        <v>8</v>
      </c>
      <c r="AC32" s="258">
        <f t="shared" si="7"/>
        <v>8</v>
      </c>
      <c r="AD32" s="320">
        <f t="shared" si="9"/>
        <v>5</v>
      </c>
      <c r="AE32" s="25">
        <f t="shared" si="10"/>
        <v>0</v>
      </c>
      <c r="AF32" s="13"/>
      <c r="AG32" s="26" t="str">
        <f t="shared" si="12"/>
        <v>з</v>
      </c>
      <c r="AH32" s="26" t="str">
        <f t="shared" si="12"/>
        <v>з</v>
      </c>
      <c r="AI32" s="26">
        <f t="shared" si="12"/>
        <v>5</v>
      </c>
      <c r="AJ32" s="26">
        <f t="shared" si="12"/>
        <v>5</v>
      </c>
      <c r="AK32" s="26">
        <f t="shared" si="12"/>
        <v>5</v>
      </c>
      <c r="AL32" s="26" t="str">
        <f t="shared" si="12"/>
        <v/>
      </c>
      <c r="AM32" s="26">
        <f t="shared" si="12"/>
        <v>5</v>
      </c>
      <c r="AN32" s="26">
        <f t="shared" si="12"/>
        <v>5</v>
      </c>
      <c r="AO32" s="26">
        <f t="shared" si="12"/>
        <v>5</v>
      </c>
      <c r="AP32" s="26">
        <f t="shared" si="12"/>
        <v>5</v>
      </c>
      <c r="AQ32" s="26">
        <f t="shared" si="12"/>
        <v>5</v>
      </c>
      <c r="AR32" s="26" t="str">
        <f t="shared" si="12"/>
        <v/>
      </c>
      <c r="AS32" s="26" t="str">
        <f t="shared" si="12"/>
        <v/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267"/>
      <c r="B33" s="110"/>
      <c r="C33" s="327"/>
      <c r="D33" s="328"/>
      <c r="E33" s="27">
        <f>COUNTIF(E6:E32,"2632")</f>
        <v>27</v>
      </c>
      <c r="F33" s="91"/>
      <c r="G33" s="91"/>
      <c r="H33" s="91"/>
      <c r="I33" s="91"/>
      <c r="J33" s="91"/>
      <c r="K33" s="91"/>
      <c r="L33" s="94"/>
      <c r="M33" s="91"/>
      <c r="N33" s="91"/>
      <c r="O33" s="94"/>
      <c r="P33" s="91"/>
      <c r="Q33" s="91"/>
      <c r="R33" s="94"/>
      <c r="S33" s="91"/>
      <c r="T33" s="91"/>
      <c r="U33" s="91"/>
      <c r="V33" s="18">
        <f>сводн.!T48</f>
        <v>3</v>
      </c>
      <c r="W33" s="92">
        <f>SUM(W6:W32)</f>
        <v>0</v>
      </c>
      <c r="X33" s="92">
        <f>SUM(X6:X32)</f>
        <v>0</v>
      </c>
      <c r="Y33" s="92">
        <f>SUM(Y6:Y32)-X33</f>
        <v>0</v>
      </c>
      <c r="Z33" s="92">
        <f>SUM(Z6:Z32)</f>
        <v>101</v>
      </c>
      <c r="AA33" s="92">
        <f>SUM(AA6:AA32)</f>
        <v>36</v>
      </c>
      <c r="AB33" s="92">
        <f>SUM(AB6:AB32)</f>
        <v>79</v>
      </c>
      <c r="AC33" s="92">
        <f>SUM(X33:AB33)</f>
        <v>216</v>
      </c>
      <c r="AD33" s="320"/>
      <c r="AE33" s="323"/>
      <c r="AF33" s="13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7"/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2.75" customHeight="1" x14ac:dyDescent="0.2">
      <c r="A34" s="215"/>
      <c r="B34" s="215"/>
      <c r="C34" s="82" t="s">
        <v>12</v>
      </c>
      <c r="D34" s="82"/>
      <c r="E34" s="27"/>
      <c r="F34" s="181" t="str">
        <f t="array" ref="F34:U41">AG34:AV41</f>
        <v xml:space="preserve"> </v>
      </c>
      <c r="G34" s="181" t="str">
        <v xml:space="preserve"> </v>
      </c>
      <c r="H34" s="181">
        <v>3.6666666666666665</v>
      </c>
      <c r="I34" s="181">
        <v>4</v>
      </c>
      <c r="J34" s="181">
        <v>5</v>
      </c>
      <c r="K34" s="181" t="str">
        <v xml:space="preserve"> </v>
      </c>
      <c r="L34" s="181">
        <v>3.4814814814814814</v>
      </c>
      <c r="M34" s="181">
        <v>4.5925925925925926</v>
      </c>
      <c r="N34" s="181">
        <v>3.3333333333333335</v>
      </c>
      <c r="O34" s="216">
        <v>3.5925925925925926</v>
      </c>
      <c r="P34" s="183">
        <v>3.5185185185185186</v>
      </c>
      <c r="Q34" s="183" t="str">
        <v xml:space="preserve"> </v>
      </c>
      <c r="R34" s="183" t="str">
        <v xml:space="preserve"> </v>
      </c>
      <c r="S34" s="181" t="str">
        <v xml:space="preserve"> </v>
      </c>
      <c r="T34" s="181" t="str">
        <v xml:space="preserve"> </v>
      </c>
      <c r="U34" s="181" t="str">
        <v xml:space="preserve"> </v>
      </c>
      <c r="V34" s="370">
        <f>сводн.!T25</f>
        <v>3</v>
      </c>
      <c r="AD34" s="210">
        <f>IF(ISERROR(((X33+Y33)*2+Z33*3+AA33*4+AB33*5)/SUM(X33,Y33:AB33)),"",((X33+Y33)*2+Z33*3+AA33*4+AB33*5)/SUM(X33,Y33:AB33))</f>
        <v>3.8981481481481484</v>
      </c>
      <c r="AE34" s="32"/>
      <c r="AF34" s="9"/>
      <c r="AG34" s="33" t="str">
        <f t="shared" ref="AG34:AV34" si="13">IF(COUNT(AG6:AG32)=0," ",SUM(AG6:AG32)/COUNT(AG6:AG32))</f>
        <v xml:space="preserve"> </v>
      </c>
      <c r="AH34" s="33" t="str">
        <f t="shared" si="13"/>
        <v xml:space="preserve"> </v>
      </c>
      <c r="AI34" s="33">
        <f t="shared" si="13"/>
        <v>3.6666666666666665</v>
      </c>
      <c r="AJ34" s="33">
        <f t="shared" si="13"/>
        <v>4</v>
      </c>
      <c r="AK34" s="33">
        <f t="shared" si="13"/>
        <v>5</v>
      </c>
      <c r="AL34" s="33" t="str">
        <f t="shared" si="13"/>
        <v xml:space="preserve"> </v>
      </c>
      <c r="AM34" s="33">
        <f t="shared" si="13"/>
        <v>3.4814814814814814</v>
      </c>
      <c r="AN34" s="33">
        <f t="shared" si="13"/>
        <v>4.5925925925925926</v>
      </c>
      <c r="AO34" s="33">
        <f t="shared" si="13"/>
        <v>3.3333333333333335</v>
      </c>
      <c r="AP34" s="33">
        <f t="shared" si="13"/>
        <v>3.5925925925925926</v>
      </c>
      <c r="AQ34" s="33">
        <f t="shared" si="13"/>
        <v>3.5185185185185186</v>
      </c>
      <c r="AR34" s="33" t="str">
        <f t="shared" si="13"/>
        <v xml:space="preserve"> </v>
      </c>
      <c r="AS34" s="33" t="str">
        <f t="shared" si="13"/>
        <v xml:space="preserve"> </v>
      </c>
      <c r="AT34" s="33" t="str">
        <f t="shared" si="13"/>
        <v xml:space="preserve"> </v>
      </c>
      <c r="AU34" s="33" t="str">
        <f t="shared" si="13"/>
        <v xml:space="preserve"> </v>
      </c>
      <c r="AV34" s="34" t="str">
        <f t="shared" si="13"/>
        <v xml:space="preserve"> </v>
      </c>
      <c r="AW34" s="35"/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s="43" customFormat="1" x14ac:dyDescent="0.2">
      <c r="A35" s="184"/>
      <c r="B35" s="184"/>
      <c r="C35" s="186" t="s">
        <v>13</v>
      </c>
      <c r="D35" s="186"/>
      <c r="E35" s="187"/>
      <c r="F35" s="95" t="str">
        <v>0</v>
      </c>
      <c r="G35" s="95" t="str">
        <v>0</v>
      </c>
      <c r="H35" s="95">
        <v>8</v>
      </c>
      <c r="I35" s="95">
        <v>10</v>
      </c>
      <c r="J35" s="95">
        <v>27</v>
      </c>
      <c r="K35" s="95" t="str">
        <v>0</v>
      </c>
      <c r="L35" s="95">
        <v>4</v>
      </c>
      <c r="M35" s="95">
        <v>18</v>
      </c>
      <c r="N35" s="95">
        <v>2</v>
      </c>
      <c r="O35" s="96">
        <v>6</v>
      </c>
      <c r="P35" s="96">
        <v>4</v>
      </c>
      <c r="Q35" s="96" t="str">
        <v>0</v>
      </c>
      <c r="R35" s="96" t="str">
        <v>0</v>
      </c>
      <c r="S35" s="95" t="str">
        <v>0</v>
      </c>
      <c r="T35" s="95" t="str">
        <v>0</v>
      </c>
      <c r="U35" s="95" t="str">
        <v xml:space="preserve"> </v>
      </c>
      <c r="V35" s="217">
        <f>IF(COUNTIF(V6:V32,5)=0,"0",COUNTIF(V6:V32,5))</f>
        <v>2</v>
      </c>
      <c r="W35" s="177"/>
      <c r="X35" s="722">
        <f>SUM(X33:AB33)</f>
        <v>216</v>
      </c>
      <c r="Y35" s="722"/>
      <c r="Z35" s="722"/>
      <c r="AA35" s="722"/>
      <c r="AB35" s="722"/>
      <c r="AC35" s="313"/>
      <c r="AD35" s="210">
        <f>IF(ISERROR(((X35+Y35)*2+Z35*3+AA35*4+AB35*5)/SUM(X35,Y35:AB35)),"",((X35+Y35)*2+Z35*3+AA35*4+AB35*5)/SUM(X35,Y35:AB35))</f>
        <v>2</v>
      </c>
      <c r="AE35" s="36"/>
      <c r="AF35" s="37"/>
      <c r="AG35" s="38" t="str">
        <f t="shared" ref="AG35:AU35" si="14">IF(COUNTIF(AG6:AG32,5)=0,"0",COUNTIF(AG6:AG32,5))</f>
        <v>0</v>
      </c>
      <c r="AH35" s="38" t="str">
        <f t="shared" si="14"/>
        <v>0</v>
      </c>
      <c r="AI35" s="38">
        <f t="shared" si="14"/>
        <v>8</v>
      </c>
      <c r="AJ35" s="38">
        <f t="shared" si="14"/>
        <v>10</v>
      </c>
      <c r="AK35" s="38">
        <f t="shared" si="14"/>
        <v>27</v>
      </c>
      <c r="AL35" s="38" t="str">
        <f t="shared" si="14"/>
        <v>0</v>
      </c>
      <c r="AM35" s="38">
        <f t="shared" si="14"/>
        <v>4</v>
      </c>
      <c r="AN35" s="38">
        <f t="shared" si="14"/>
        <v>18</v>
      </c>
      <c r="AO35" s="38">
        <f t="shared" si="14"/>
        <v>2</v>
      </c>
      <c r="AP35" s="38">
        <f t="shared" si="14"/>
        <v>6</v>
      </c>
      <c r="AQ35" s="38">
        <f t="shared" si="14"/>
        <v>4</v>
      </c>
      <c r="AR35" s="38" t="str">
        <f t="shared" si="14"/>
        <v>0</v>
      </c>
      <c r="AS35" s="38" t="str">
        <f t="shared" si="14"/>
        <v>0</v>
      </c>
      <c r="AT35" s="38" t="str">
        <f t="shared" si="14"/>
        <v>0</v>
      </c>
      <c r="AU35" s="38" t="str">
        <f t="shared" si="14"/>
        <v>0</v>
      </c>
      <c r="AV35" s="39" t="str">
        <f>IF(COUNTIF(AV6:AV32,5)=0," ",COUNTIF(AV6:AV32,5))</f>
        <v xml:space="preserve"> </v>
      </c>
      <c r="AW35" s="38"/>
      <c r="AX35" s="40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37"/>
      <c r="CO35" s="37"/>
      <c r="CP35" s="37"/>
      <c r="CQ35" s="37"/>
      <c r="CR35" s="37"/>
      <c r="CS35" s="37"/>
      <c r="CT35" s="37"/>
      <c r="CU35" s="37"/>
      <c r="CV35" s="37"/>
      <c r="CW35" s="37"/>
      <c r="CX35" s="37"/>
      <c r="CY35" s="37"/>
      <c r="CZ35" s="37"/>
      <c r="DA35" s="37"/>
    </row>
    <row r="36" spans="1:157" s="51" customFormat="1" x14ac:dyDescent="0.2">
      <c r="A36" s="188"/>
      <c r="B36" s="188"/>
      <c r="C36" s="190" t="s">
        <v>14</v>
      </c>
      <c r="D36" s="190"/>
      <c r="E36" s="191"/>
      <c r="F36" s="97" t="str">
        <v>0</v>
      </c>
      <c r="G36" s="97" t="str">
        <v>0</v>
      </c>
      <c r="H36" s="97">
        <v>2</v>
      </c>
      <c r="I36" s="97">
        <v>7</v>
      </c>
      <c r="J36" s="97" t="str">
        <v>0</v>
      </c>
      <c r="K36" s="97" t="str">
        <v>0</v>
      </c>
      <c r="L36" s="97">
        <v>5</v>
      </c>
      <c r="M36" s="97">
        <v>7</v>
      </c>
      <c r="N36" s="97">
        <v>5</v>
      </c>
      <c r="O36" s="98">
        <v>4</v>
      </c>
      <c r="P36" s="98">
        <v>6</v>
      </c>
      <c r="Q36" s="98" t="str">
        <v>0</v>
      </c>
      <c r="R36" s="98" t="str">
        <v>0</v>
      </c>
      <c r="S36" s="97" t="str">
        <v>0</v>
      </c>
      <c r="T36" s="97" t="str">
        <v>0</v>
      </c>
      <c r="U36" s="97" t="str">
        <v xml:space="preserve"> </v>
      </c>
      <c r="V36" s="218">
        <f>IF(COUNTIF(V6:V32,4)=0,"0",COUNTIF(V6:V32,4))</f>
        <v>3</v>
      </c>
      <c r="W36" s="44"/>
      <c r="X36" s="44"/>
      <c r="Y36" s="44" t="str">
        <f>IF(COUNTIF(Y6:Y32,4)=0," ",COUNTIF(Y6:Y32,4))</f>
        <v xml:space="preserve"> </v>
      </c>
      <c r="Z36" s="44">
        <f>IF(COUNTIF(Z6:Z32,4)=0," ",COUNTIF(Z6:Z32,4))</f>
        <v>1</v>
      </c>
      <c r="AA36" s="44">
        <f>IF(COUNTIF(AA6:AA32,4)=0," ",COUNTIF(AA6:AA32,4))</f>
        <v>1</v>
      </c>
      <c r="AB36" s="44">
        <f>IF(COUNTIF(AB6:AB32,4)=0," ",COUNTIF(AB6:AB32,4))</f>
        <v>3</v>
      </c>
      <c r="AC36" s="44"/>
      <c r="AD36" s="44"/>
      <c r="AE36" s="45" t="str">
        <f>IF(COUNTIF(AE6:AE32,4)=0," ",COUNTIF(AE6:AE32,4))</f>
        <v xml:space="preserve"> </v>
      </c>
      <c r="AF36" s="44" t="str">
        <f>IF(COUNTIF(AF6:AF32,4)=0," ",COUNTIF(AF6:AF32,4))</f>
        <v xml:space="preserve"> </v>
      </c>
      <c r="AG36" s="44" t="str">
        <f t="shared" ref="AG36:AU36" si="15">IF(COUNTIF(AG6:AG32,4)=0,"0",COUNTIF(AG6:AG32,4))</f>
        <v>0</v>
      </c>
      <c r="AH36" s="44" t="str">
        <f t="shared" si="15"/>
        <v>0</v>
      </c>
      <c r="AI36" s="44">
        <f t="shared" si="15"/>
        <v>2</v>
      </c>
      <c r="AJ36" s="44">
        <f t="shared" si="15"/>
        <v>7</v>
      </c>
      <c r="AK36" s="44" t="str">
        <f t="shared" si="15"/>
        <v>0</v>
      </c>
      <c r="AL36" s="44" t="str">
        <f t="shared" si="15"/>
        <v>0</v>
      </c>
      <c r="AM36" s="44">
        <f t="shared" si="15"/>
        <v>5</v>
      </c>
      <c r="AN36" s="44">
        <f t="shared" si="15"/>
        <v>7</v>
      </c>
      <c r="AO36" s="44">
        <f t="shared" si="15"/>
        <v>5</v>
      </c>
      <c r="AP36" s="44">
        <f t="shared" si="15"/>
        <v>4</v>
      </c>
      <c r="AQ36" s="44">
        <f t="shared" si="15"/>
        <v>6</v>
      </c>
      <c r="AR36" s="44" t="str">
        <f t="shared" si="15"/>
        <v>0</v>
      </c>
      <c r="AS36" s="44" t="str">
        <f t="shared" si="15"/>
        <v>0</v>
      </c>
      <c r="AT36" s="44" t="str">
        <f t="shared" si="15"/>
        <v>0</v>
      </c>
      <c r="AU36" s="44" t="str">
        <f t="shared" si="15"/>
        <v>0</v>
      </c>
      <c r="AV36" s="46" t="str">
        <f>IF(COUNTIF(AV6:AV32,4)=0," ",COUNTIF(AV6:AV32,4))</f>
        <v xml:space="preserve"> </v>
      </c>
      <c r="AW36" s="44"/>
      <c r="AX36" s="47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</row>
    <row r="37" spans="1:157" s="59" customFormat="1" x14ac:dyDescent="0.2">
      <c r="A37" s="84"/>
      <c r="B37" s="84"/>
      <c r="C37" s="193" t="s">
        <v>15</v>
      </c>
      <c r="D37" s="193"/>
      <c r="E37" s="194"/>
      <c r="F37" s="99" t="str">
        <v>0</v>
      </c>
      <c r="G37" s="99" t="str">
        <v>0</v>
      </c>
      <c r="H37" s="99">
        <v>17</v>
      </c>
      <c r="I37" s="99">
        <v>10</v>
      </c>
      <c r="J37" s="99" t="str">
        <v>0</v>
      </c>
      <c r="K37" s="99" t="str">
        <v>0</v>
      </c>
      <c r="L37" s="99">
        <v>18</v>
      </c>
      <c r="M37" s="99">
        <v>2</v>
      </c>
      <c r="N37" s="99">
        <v>20</v>
      </c>
      <c r="O37" s="100">
        <v>17</v>
      </c>
      <c r="P37" s="100">
        <v>17</v>
      </c>
      <c r="Q37" s="100" t="str">
        <v>0</v>
      </c>
      <c r="R37" s="100" t="str">
        <v>0</v>
      </c>
      <c r="S37" s="99" t="str">
        <v>0</v>
      </c>
      <c r="T37" s="99" t="str">
        <v>0</v>
      </c>
      <c r="U37" s="99" t="str">
        <v xml:space="preserve"> </v>
      </c>
      <c r="V37" s="219">
        <f>IF(COUNTIF(V6:V32,3)=0,"0",COUNTIF(V6:V32,3))</f>
        <v>22</v>
      </c>
      <c r="W37" s="52"/>
      <c r="X37" s="52"/>
      <c r="Y37" s="52" t="str">
        <f>IF(COUNTIF(Y6:Y32,3)=0," ",COUNTIF(Y6:Y32,3))</f>
        <v xml:space="preserve"> </v>
      </c>
      <c r="Z37" s="52">
        <f>IF(COUNTIF(Z6:Z32,3)=0," ",COUNTIF(Z6:Z32,3))</f>
        <v>1</v>
      </c>
      <c r="AA37" s="52">
        <f>IF(COUNTIF(AA6:AA32,3)=0," ",COUNTIF(AA6:AA32,3))</f>
        <v>4</v>
      </c>
      <c r="AB37" s="52">
        <f>IF(COUNTIF(AB6:AB32,3)=0," ",COUNTIF(AB6:AB32,3))</f>
        <v>5</v>
      </c>
      <c r="AC37" s="52"/>
      <c r="AD37" s="52"/>
      <c r="AE37" s="53" t="str">
        <f>IF(COUNTIF(AE6:AE32,3)=0," ",COUNTIF(AE6:AE32,3))</f>
        <v xml:space="preserve"> </v>
      </c>
      <c r="AF37" s="52" t="str">
        <f>IF(COUNTIF(AF6:AF32,3)=0," ",COUNTIF(AF6:AF32,3))</f>
        <v xml:space="preserve"> </v>
      </c>
      <c r="AG37" s="52" t="str">
        <f t="shared" ref="AG37:AU37" si="16">IF(COUNTIF(AG6:AG32,3)=0,"0",COUNTIF(AG6:AG32,3))</f>
        <v>0</v>
      </c>
      <c r="AH37" s="52" t="str">
        <f t="shared" si="16"/>
        <v>0</v>
      </c>
      <c r="AI37" s="52">
        <f t="shared" si="16"/>
        <v>17</v>
      </c>
      <c r="AJ37" s="52">
        <f t="shared" si="16"/>
        <v>10</v>
      </c>
      <c r="AK37" s="52" t="str">
        <f t="shared" si="16"/>
        <v>0</v>
      </c>
      <c r="AL37" s="52" t="str">
        <f t="shared" si="16"/>
        <v>0</v>
      </c>
      <c r="AM37" s="52">
        <f t="shared" si="16"/>
        <v>18</v>
      </c>
      <c r="AN37" s="52">
        <f t="shared" si="16"/>
        <v>2</v>
      </c>
      <c r="AO37" s="52">
        <f t="shared" si="16"/>
        <v>20</v>
      </c>
      <c r="AP37" s="52">
        <f t="shared" si="16"/>
        <v>17</v>
      </c>
      <c r="AQ37" s="52">
        <f t="shared" si="16"/>
        <v>17</v>
      </c>
      <c r="AR37" s="52" t="str">
        <f t="shared" si="16"/>
        <v>0</v>
      </c>
      <c r="AS37" s="52" t="str">
        <f t="shared" si="16"/>
        <v>0</v>
      </c>
      <c r="AT37" s="52" t="str">
        <f t="shared" si="16"/>
        <v>0</v>
      </c>
      <c r="AU37" s="52" t="str">
        <f t="shared" si="16"/>
        <v>0</v>
      </c>
      <c r="AV37" s="54" t="str">
        <f>IF(COUNTIF(AV6:AV32,3)=0," ",COUNTIF(AV6:AV32,3))</f>
        <v xml:space="preserve"> </v>
      </c>
      <c r="AW37" s="52"/>
      <c r="AX37" s="55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M37" s="57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</row>
    <row r="38" spans="1:157" x14ac:dyDescent="0.2">
      <c r="A38" s="215"/>
      <c r="B38" s="215"/>
      <c r="C38" s="82" t="s">
        <v>16</v>
      </c>
      <c r="D38" s="82"/>
      <c r="E38" s="27"/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4">
        <v>0</v>
      </c>
      <c r="P38" s="24">
        <v>0</v>
      </c>
      <c r="Q38" s="24">
        <v>0</v>
      </c>
      <c r="R38" s="24">
        <v>0</v>
      </c>
      <c r="S38" s="23">
        <v>0</v>
      </c>
      <c r="T38" s="23">
        <v>0</v>
      </c>
      <c r="U38" s="23">
        <v>0</v>
      </c>
      <c r="V38" s="35" t="str">
        <f>IF(COUNTIF(V6:V32,2)=0,"0",COUNTIF(V6:V32,2))</f>
        <v>0</v>
      </c>
      <c r="W38" s="35"/>
      <c r="X38" s="35"/>
      <c r="Y38" s="35" t="str">
        <f>IF(COUNTIF(Y6:Y32,2)=0," ",COUNTIF(Y6:Y32,2))</f>
        <v xml:space="preserve"> </v>
      </c>
      <c r="Z38" s="35">
        <f>IF(COUNTIF(Z6:Z32,2)=0," ",COUNTIF(Z6:Z32,2))</f>
        <v>5</v>
      </c>
      <c r="AA38" s="35">
        <f>IF(COUNTIF(AA6:AA32,2)=0," ",COUNTIF(AA6:AA32,2))</f>
        <v>5</v>
      </c>
      <c r="AB38" s="35">
        <f>IF(COUNTIF(AB6:AB32,2)=0," ",COUNTIF(AB6:AB32,2))</f>
        <v>6</v>
      </c>
      <c r="AC38" s="35"/>
      <c r="AD38" s="35"/>
      <c r="AE38" s="61" t="str">
        <f>IF(COUNTIF(AE6:AE32,2)=0," ",COUNTIF(AE6:AE32,2))</f>
        <v xml:space="preserve"> </v>
      </c>
      <c r="AF38" s="35" t="str">
        <f>IF(COUNTIF(AF6:AF32,2)=0," ",COUNTIF(AF6:AF32,2))</f>
        <v xml:space="preserve"> </v>
      </c>
      <c r="AG38" s="35">
        <f t="shared" ref="AG38:AV38" si="17">COUNTIF(AG6:AG32,2)+COUNTIF(AG6:AG32,"д")</f>
        <v>0</v>
      </c>
      <c r="AH38" s="35">
        <f t="shared" si="17"/>
        <v>0</v>
      </c>
      <c r="AI38" s="35">
        <f t="shared" si="17"/>
        <v>0</v>
      </c>
      <c r="AJ38" s="35">
        <f t="shared" si="17"/>
        <v>0</v>
      </c>
      <c r="AK38" s="35">
        <f t="shared" si="17"/>
        <v>0</v>
      </c>
      <c r="AL38" s="35">
        <f t="shared" si="17"/>
        <v>0</v>
      </c>
      <c r="AM38" s="35">
        <f t="shared" si="17"/>
        <v>0</v>
      </c>
      <c r="AN38" s="35">
        <f t="shared" si="17"/>
        <v>0</v>
      </c>
      <c r="AO38" s="35">
        <f t="shared" si="17"/>
        <v>0</v>
      </c>
      <c r="AP38" s="35">
        <f t="shared" si="17"/>
        <v>0</v>
      </c>
      <c r="AQ38" s="35">
        <f t="shared" si="17"/>
        <v>0</v>
      </c>
      <c r="AR38" s="35">
        <f t="shared" si="17"/>
        <v>0</v>
      </c>
      <c r="AS38" s="35">
        <f t="shared" si="17"/>
        <v>0</v>
      </c>
      <c r="AT38" s="35">
        <f t="shared" si="17"/>
        <v>0</v>
      </c>
      <c r="AU38" s="35">
        <f t="shared" si="17"/>
        <v>0</v>
      </c>
      <c r="AV38" s="35">
        <f t="shared" si="17"/>
        <v>0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G38"/>
    </row>
    <row r="39" spans="1:157" x14ac:dyDescent="0.2">
      <c r="A39" s="215"/>
      <c r="B39" s="215"/>
      <c r="C39" s="82" t="s">
        <v>17</v>
      </c>
      <c r="D39" s="82"/>
      <c r="E39" s="27"/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4">
        <v>0</v>
      </c>
      <c r="P39" s="24">
        <v>0</v>
      </c>
      <c r="Q39" s="24">
        <v>0</v>
      </c>
      <c r="R39" s="24">
        <v>0</v>
      </c>
      <c r="S39" s="23">
        <v>0</v>
      </c>
      <c r="T39" s="23">
        <v>0</v>
      </c>
      <c r="U39" s="23">
        <v>0</v>
      </c>
      <c r="V39" s="35">
        <f t="shared" ref="V39:AB39" si="18">COUNTBLANK(V6:V26)</f>
        <v>0</v>
      </c>
      <c r="W39" s="35">
        <f t="shared" si="18"/>
        <v>0</v>
      </c>
      <c r="X39" s="35">
        <f t="shared" si="18"/>
        <v>0</v>
      </c>
      <c r="Y39" s="35">
        <f t="shared" si="18"/>
        <v>0</v>
      </c>
      <c r="Z39" s="35">
        <f t="shared" si="18"/>
        <v>0</v>
      </c>
      <c r="AA39" s="35">
        <f t="shared" si="18"/>
        <v>0</v>
      </c>
      <c r="AB39" s="35">
        <f t="shared" si="18"/>
        <v>0</v>
      </c>
      <c r="AC39" s="35"/>
      <c r="AD39" s="35">
        <f>COUNTBLANK(AD6:AD32)</f>
        <v>0</v>
      </c>
      <c r="AE39" s="61" t="str">
        <f>IF(COUNTIF(AE6:AE32,"б")=0," ",COUNTIF(AE6:AE32,"б"))</f>
        <v xml:space="preserve"> </v>
      </c>
      <c r="AF39" s="60">
        <f t="shared" ref="AF39:BK39" si="19">IF(COUNTIF(AF6:AF32,"б")=0+COUNTIF(AF6:AF32,"а")=0,"0",COUNTIF(AF6:AF32,"б")+COUNTIF(AF6:AF32,"а"))</f>
        <v>0</v>
      </c>
      <c r="AG39" s="60">
        <f t="shared" si="19"/>
        <v>0</v>
      </c>
      <c r="AH39" s="60">
        <f t="shared" si="19"/>
        <v>0</v>
      </c>
      <c r="AI39" s="60">
        <f t="shared" si="19"/>
        <v>0</v>
      </c>
      <c r="AJ39" s="60">
        <f t="shared" si="19"/>
        <v>0</v>
      </c>
      <c r="AK39" s="60">
        <f t="shared" si="19"/>
        <v>0</v>
      </c>
      <c r="AL39" s="60">
        <f t="shared" si="19"/>
        <v>0</v>
      </c>
      <c r="AM39" s="60">
        <f t="shared" si="19"/>
        <v>0</v>
      </c>
      <c r="AN39" s="60">
        <f t="shared" si="19"/>
        <v>0</v>
      </c>
      <c r="AO39" s="60">
        <f t="shared" si="19"/>
        <v>0</v>
      </c>
      <c r="AP39" s="60">
        <f t="shared" si="19"/>
        <v>0</v>
      </c>
      <c r="AQ39" s="60">
        <f t="shared" si="19"/>
        <v>0</v>
      </c>
      <c r="AR39" s="60">
        <f t="shared" si="19"/>
        <v>0</v>
      </c>
      <c r="AS39" s="60">
        <f t="shared" si="19"/>
        <v>0</v>
      </c>
      <c r="AT39" s="60">
        <f t="shared" si="19"/>
        <v>0</v>
      </c>
      <c r="AU39" s="60">
        <f t="shared" si="19"/>
        <v>0</v>
      </c>
      <c r="AV39" s="60">
        <f t="shared" si="19"/>
        <v>0</v>
      </c>
      <c r="AW39" s="60">
        <f t="shared" si="19"/>
        <v>0</v>
      </c>
      <c r="AX39" s="60">
        <f t="shared" si="19"/>
        <v>0</v>
      </c>
      <c r="AY39" s="60">
        <f t="shared" si="19"/>
        <v>0</v>
      </c>
      <c r="AZ39" s="60">
        <f t="shared" si="19"/>
        <v>0</v>
      </c>
      <c r="BA39" s="60">
        <f t="shared" si="19"/>
        <v>0</v>
      </c>
      <c r="BB39" s="60">
        <f t="shared" si="19"/>
        <v>0</v>
      </c>
      <c r="BC39" s="60">
        <f t="shared" si="19"/>
        <v>0</v>
      </c>
      <c r="BD39" s="60">
        <f t="shared" si="19"/>
        <v>0</v>
      </c>
      <c r="BE39" s="60">
        <f t="shared" si="19"/>
        <v>0</v>
      </c>
      <c r="BF39" s="60">
        <f t="shared" si="19"/>
        <v>0</v>
      </c>
      <c r="BG39" s="60">
        <f t="shared" si="19"/>
        <v>0</v>
      </c>
      <c r="BH39" s="60">
        <f t="shared" si="19"/>
        <v>0</v>
      </c>
      <c r="BI39" s="60">
        <f t="shared" si="19"/>
        <v>0</v>
      </c>
      <c r="BJ39" s="60">
        <f t="shared" si="19"/>
        <v>0</v>
      </c>
      <c r="BK39" s="60">
        <f t="shared" si="19"/>
        <v>0</v>
      </c>
      <c r="BL39" s="60">
        <f t="shared" ref="BL39:CB39" si="20">IF(COUNTIF(BL6:BL32,"б")=0+COUNTIF(BL6:BL32,"а")=0,"0",COUNTIF(BL6:BL32,"б")+COUNTIF(BL6:BL32,"а"))</f>
        <v>0</v>
      </c>
      <c r="BM39" s="60">
        <f t="shared" si="20"/>
        <v>0</v>
      </c>
      <c r="BN39" s="60">
        <f t="shared" si="20"/>
        <v>0</v>
      </c>
      <c r="BO39" s="60">
        <f t="shared" si="20"/>
        <v>0</v>
      </c>
      <c r="BP39" s="60">
        <f t="shared" si="20"/>
        <v>0</v>
      </c>
      <c r="BQ39" s="60">
        <f t="shared" si="20"/>
        <v>0</v>
      </c>
      <c r="BR39" s="60">
        <f t="shared" si="20"/>
        <v>0</v>
      </c>
      <c r="BS39" s="60">
        <f t="shared" si="20"/>
        <v>0</v>
      </c>
      <c r="BT39" s="60">
        <f t="shared" si="20"/>
        <v>0</v>
      </c>
      <c r="BU39" s="60">
        <f t="shared" si="20"/>
        <v>0</v>
      </c>
      <c r="BV39" s="60">
        <f t="shared" si="20"/>
        <v>0</v>
      </c>
      <c r="BW39" s="60">
        <f t="shared" si="20"/>
        <v>0</v>
      </c>
      <c r="BX39" s="60">
        <f t="shared" si="20"/>
        <v>0</v>
      </c>
      <c r="BY39" s="60">
        <f t="shared" si="20"/>
        <v>0</v>
      </c>
      <c r="BZ39" s="60">
        <f t="shared" si="20"/>
        <v>0</v>
      </c>
      <c r="CA39" s="60">
        <f t="shared" si="20"/>
        <v>0</v>
      </c>
      <c r="CB39" s="60">
        <f t="shared" si="20"/>
        <v>0</v>
      </c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</row>
    <row r="40" spans="1:157" x14ac:dyDescent="0.2">
      <c r="A40" s="215"/>
      <c r="B40" s="215"/>
      <c r="C40" s="82" t="s">
        <v>18</v>
      </c>
      <c r="D40" s="82"/>
      <c r="E40" s="27"/>
      <c r="F40" s="23">
        <v>27</v>
      </c>
      <c r="G40" s="23">
        <v>27</v>
      </c>
      <c r="H40" s="23" t="str">
        <v>0</v>
      </c>
      <c r="I40" s="23" t="str">
        <v>0</v>
      </c>
      <c r="J40" s="23" t="str">
        <v>0</v>
      </c>
      <c r="K40" s="23" t="str">
        <v>0</v>
      </c>
      <c r="L40" s="23" t="str">
        <v>0</v>
      </c>
      <c r="M40" s="23" t="str">
        <v>0</v>
      </c>
      <c r="N40" s="23" t="str">
        <v>0</v>
      </c>
      <c r="O40" s="24" t="str">
        <v>0</v>
      </c>
      <c r="P40" s="24" t="str">
        <v>0</v>
      </c>
      <c r="Q40" s="24" t="str">
        <v>0</v>
      </c>
      <c r="R40" s="24" t="str">
        <v>0</v>
      </c>
      <c r="S40" s="23" t="str">
        <v>0</v>
      </c>
      <c r="T40" s="23" t="str">
        <v>0</v>
      </c>
      <c r="U40" s="23" t="str">
        <v>0</v>
      </c>
      <c r="V40" s="35" t="str">
        <f>IF(COUNTIF(V6:V32,"з")=0,"0",COUNTIF(V6:V32,"з"))</f>
        <v>0</v>
      </c>
      <c r="W40" s="35"/>
      <c r="X40" s="35"/>
      <c r="Y40" s="35" t="str">
        <f>IF(COUNTIF(Y6:Y32,"з")=0," ",COUNTIF(Y6:Y32,"з"))</f>
        <v xml:space="preserve"> </v>
      </c>
      <c r="Z40" s="35" t="str">
        <f>IF(COUNTIF(Z6:Z32,"з")=0," ",COUNTIF(Z6:Z32,"з"))</f>
        <v xml:space="preserve"> </v>
      </c>
      <c r="AA40" s="35" t="str">
        <f>IF(COUNTIF(AA6:AA32,"з")=0," ",COUNTIF(AA6:AA32,"з"))</f>
        <v xml:space="preserve"> </v>
      </c>
      <c r="AB40" s="35" t="str">
        <f>IF(COUNTIF(AB6:AB32,"з")=0," ",COUNTIF(AB6:AB32,"з"))</f>
        <v xml:space="preserve"> </v>
      </c>
      <c r="AC40" s="35"/>
      <c r="AD40" s="35" t="str">
        <f>IF(COUNTIF(AD6:AD32,"з")=0," ",COUNTIF(AD6:AD32,"з"))</f>
        <v xml:space="preserve"> </v>
      </c>
      <c r="AE40" s="61" t="str">
        <f>IF(COUNTIF(AE6:AE32,"з")=0," ",COUNTIF(AE6:AE32,"з"))</f>
        <v xml:space="preserve"> </v>
      </c>
      <c r="AF40" s="35" t="str">
        <f>IF(COUNTIF(AF6:AF32,"з")=0," ",COUNTIF(AF6:AF32,"з"))</f>
        <v xml:space="preserve"> </v>
      </c>
      <c r="AG40" s="35">
        <f t="shared" ref="AG40:AW40" si="21">IF(COUNTIF(AG6:AG32,"з")=0,"0",COUNTIF(AG6:AG32,"з"))</f>
        <v>27</v>
      </c>
      <c r="AH40" s="35">
        <f t="shared" si="21"/>
        <v>27</v>
      </c>
      <c r="AI40" s="35" t="str">
        <f t="shared" si="21"/>
        <v>0</v>
      </c>
      <c r="AJ40" s="35" t="str">
        <f t="shared" si="21"/>
        <v>0</v>
      </c>
      <c r="AK40" s="35" t="str">
        <f t="shared" si="21"/>
        <v>0</v>
      </c>
      <c r="AL40" s="35" t="str">
        <f t="shared" si="21"/>
        <v>0</v>
      </c>
      <c r="AM40" s="35" t="str">
        <f t="shared" si="21"/>
        <v>0</v>
      </c>
      <c r="AN40" s="35" t="str">
        <f t="shared" si="21"/>
        <v>0</v>
      </c>
      <c r="AO40" s="35" t="str">
        <f t="shared" si="21"/>
        <v>0</v>
      </c>
      <c r="AP40" s="35" t="str">
        <f t="shared" si="21"/>
        <v>0</v>
      </c>
      <c r="AQ40" s="35" t="str">
        <f t="shared" si="21"/>
        <v>0</v>
      </c>
      <c r="AR40" s="35" t="str">
        <f t="shared" si="21"/>
        <v>0</v>
      </c>
      <c r="AS40" s="35" t="str">
        <f t="shared" si="21"/>
        <v>0</v>
      </c>
      <c r="AT40" s="35" t="str">
        <f t="shared" si="21"/>
        <v>0</v>
      </c>
      <c r="AU40" s="35" t="str">
        <f t="shared" si="21"/>
        <v>0</v>
      </c>
      <c r="AV40" s="35" t="str">
        <f t="shared" si="21"/>
        <v>0</v>
      </c>
      <c r="AW40" s="35" t="str">
        <f t="shared" si="21"/>
        <v>0</v>
      </c>
      <c r="AX40" s="11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G40"/>
    </row>
    <row r="41" spans="1:157" s="30" customFormat="1" x14ac:dyDescent="0.2">
      <c r="A41" s="215"/>
      <c r="B41" s="215"/>
      <c r="C41" s="82" t="s">
        <v>19</v>
      </c>
      <c r="D41" s="82"/>
      <c r="E41" s="27"/>
      <c r="F41" s="23" t="str">
        <v>0</v>
      </c>
      <c r="G41" s="23" t="str">
        <v>0</v>
      </c>
      <c r="H41" s="23" t="str">
        <v>0</v>
      </c>
      <c r="I41" s="23" t="str">
        <v>0</v>
      </c>
      <c r="J41" s="23" t="str">
        <v>0</v>
      </c>
      <c r="K41" s="23" t="str">
        <v>0</v>
      </c>
      <c r="L41" s="23" t="str">
        <v>0</v>
      </c>
      <c r="M41" s="23" t="str">
        <v>0</v>
      </c>
      <c r="N41" s="23" t="str">
        <v>0</v>
      </c>
      <c r="O41" s="24" t="str">
        <v>0</v>
      </c>
      <c r="P41" s="24" t="str">
        <v>0</v>
      </c>
      <c r="Q41" s="24" t="str">
        <v>0</v>
      </c>
      <c r="R41" s="24" t="str">
        <v>0</v>
      </c>
      <c r="S41" s="23" t="str">
        <v>0</v>
      </c>
      <c r="T41" s="23" t="str">
        <v>0</v>
      </c>
      <c r="U41" s="23" t="str">
        <v>0</v>
      </c>
      <c r="V41" s="35" t="str">
        <f>IF(COUNTIF(V6:V32,"н")=0,"0",COUNTIF(V6:V32,"н"))</f>
        <v>0</v>
      </c>
      <c r="W41" s="35"/>
      <c r="X41" s="35"/>
      <c r="Y41" s="35" t="str">
        <f>IF(COUNTIF(Y6:Y32,"н")=0," ",COUNTIF(Y6:Y32,"н"))</f>
        <v xml:space="preserve"> </v>
      </c>
      <c r="Z41" s="35" t="str">
        <f>IF(COUNTIF(Z6:Z32,"н")=0," ",COUNTIF(Z6:Z32,"н"))</f>
        <v xml:space="preserve"> </v>
      </c>
      <c r="AA41" s="35" t="str">
        <f>IF(COUNTIF(AA6:AA32,"н")=0," ",COUNTIF(AA6:AA32,"н"))</f>
        <v xml:space="preserve"> </v>
      </c>
      <c r="AB41" s="35" t="str">
        <f>IF(COUNTIF(AB6:AB32,"н")=0," ",COUNTIF(AB6:AB32,"н"))</f>
        <v xml:space="preserve"> </v>
      </c>
      <c r="AC41" s="35"/>
      <c r="AD41" s="35" t="str">
        <f>IF(COUNTIF(AD6:AD32,"н")=0," ",COUNTIF(AD6:AD32,"н"))</f>
        <v xml:space="preserve"> </v>
      </c>
      <c r="AE41" s="61" t="str">
        <f>IF(COUNTIF(AE6:AE32,"н")=0," ",COUNTIF(AE6:AE32,"н"))</f>
        <v xml:space="preserve"> </v>
      </c>
      <c r="AF41" s="35" t="str">
        <f>IF(COUNTIF(AF6:AF32,"н")=0," ",COUNTIF(AF6:AF32,"н"))</f>
        <v xml:space="preserve"> </v>
      </c>
      <c r="AG41" s="35" t="str">
        <f t="shared" ref="AG41:AW41" si="22">IF(COUNTIF(AG6:AG32,"н")=0,"0",COUNTIF(AG6:AG32,"н"))</f>
        <v>0</v>
      </c>
      <c r="AH41" s="35" t="str">
        <f t="shared" si="22"/>
        <v>0</v>
      </c>
      <c r="AI41" s="35" t="str">
        <f t="shared" si="22"/>
        <v>0</v>
      </c>
      <c r="AJ41" s="35" t="str">
        <f t="shared" si="22"/>
        <v>0</v>
      </c>
      <c r="AK41" s="35" t="str">
        <f t="shared" si="22"/>
        <v>0</v>
      </c>
      <c r="AL41" s="35" t="str">
        <f t="shared" si="22"/>
        <v>0</v>
      </c>
      <c r="AM41" s="35" t="str">
        <f t="shared" si="22"/>
        <v>0</v>
      </c>
      <c r="AN41" s="35" t="str">
        <f t="shared" si="22"/>
        <v>0</v>
      </c>
      <c r="AO41" s="35" t="str">
        <f t="shared" si="22"/>
        <v>0</v>
      </c>
      <c r="AP41" s="35" t="str">
        <f t="shared" si="22"/>
        <v>0</v>
      </c>
      <c r="AQ41" s="35" t="str">
        <f t="shared" si="22"/>
        <v>0</v>
      </c>
      <c r="AR41" s="35" t="str">
        <f t="shared" si="22"/>
        <v>0</v>
      </c>
      <c r="AS41" s="35" t="str">
        <f t="shared" si="22"/>
        <v>0</v>
      </c>
      <c r="AT41" s="35" t="str">
        <f t="shared" si="22"/>
        <v>0</v>
      </c>
      <c r="AU41" s="35" t="str">
        <f t="shared" si="22"/>
        <v>0</v>
      </c>
      <c r="AV41" s="35" t="str">
        <f t="shared" si="22"/>
        <v>0</v>
      </c>
      <c r="AW41" s="35" t="str">
        <f t="shared" si="22"/>
        <v>0</v>
      </c>
      <c r="AX41" s="11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</row>
    <row r="42" spans="1:157" x14ac:dyDescent="0.2"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311"/>
      <c r="X42" s="311"/>
      <c r="Y42" s="311"/>
      <c r="Z42" s="311"/>
      <c r="AA42" s="311"/>
      <c r="AB42" s="311"/>
      <c r="AC42" s="311"/>
      <c r="AD42" s="311"/>
      <c r="AE42" s="9"/>
      <c r="AF42" s="9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1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</row>
    <row r="43" spans="1:157" x14ac:dyDescent="0.2"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311"/>
      <c r="X43" s="311"/>
      <c r="Y43" s="311"/>
      <c r="Z43" s="311"/>
      <c r="AA43" s="311"/>
      <c r="AB43" s="311"/>
      <c r="AC43" s="311"/>
      <c r="AD43" s="311"/>
      <c r="AE43" s="9"/>
      <c r="AF43" s="9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1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</row>
    <row r="44" spans="1:157" x14ac:dyDescent="0.2"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311"/>
      <c r="X44" s="311"/>
      <c r="Y44" s="311"/>
      <c r="Z44" s="311"/>
      <c r="AA44" s="311"/>
      <c r="AB44" s="311"/>
      <c r="AC44" s="311"/>
      <c r="AD44" s="311"/>
      <c r="AE44" s="9"/>
      <c r="AF44" s="9"/>
      <c r="AG44" s="10"/>
      <c r="AH44" s="10"/>
      <c r="AI44" s="10" t="str">
        <f>IF(COUNTIF(AI6:AI36,"н")=0,"0",COUNTIF(AI6:AI36,"н"))</f>
        <v>0</v>
      </c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</row>
    <row r="45" spans="1:157" x14ac:dyDescent="0.2"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311"/>
      <c r="X45" s="311"/>
      <c r="Y45" s="311"/>
      <c r="Z45" s="311"/>
      <c r="AA45" s="311"/>
      <c r="AB45" s="311"/>
      <c r="AC45" s="311"/>
      <c r="AD45" s="311"/>
      <c r="AE45" s="9"/>
      <c r="AF45" s="9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1"/>
      <c r="X46" s="311"/>
      <c r="Y46" s="311"/>
      <c r="Z46" s="311"/>
      <c r="AA46" s="311"/>
      <c r="AB46" s="311"/>
      <c r="AC46" s="311"/>
      <c r="AD46" s="31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1"/>
      <c r="X47" s="311"/>
      <c r="Y47" s="311"/>
      <c r="Z47" s="311"/>
      <c r="AA47" s="311"/>
      <c r="AB47" s="311"/>
      <c r="AC47" s="311"/>
      <c r="AD47" s="31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1"/>
      <c r="X48" s="311"/>
      <c r="Y48" s="311"/>
      <c r="Z48" s="311"/>
      <c r="AA48" s="311"/>
      <c r="AB48" s="311"/>
      <c r="AC48" s="311"/>
      <c r="AD48" s="311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1"/>
      <c r="X49" s="311"/>
      <c r="Y49" s="311"/>
      <c r="Z49" s="311"/>
      <c r="AA49" s="311"/>
      <c r="AB49" s="311"/>
      <c r="AC49" s="311"/>
      <c r="AD49" s="31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1"/>
      <c r="X50" s="311"/>
      <c r="Y50" s="311"/>
      <c r="Z50" s="311"/>
      <c r="AA50" s="311"/>
      <c r="AB50" s="311"/>
      <c r="AC50" s="311"/>
      <c r="AD50" s="31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</sheetData>
  <sortState ref="D6:D37">
    <sortCondition ref="D6"/>
  </sortState>
  <mergeCells count="8">
    <mergeCell ref="H2:M2"/>
    <mergeCell ref="N2:O2"/>
    <mergeCell ref="BP3:CE3"/>
    <mergeCell ref="X35:AB35"/>
    <mergeCell ref="A3:C4"/>
    <mergeCell ref="AD3:AD5"/>
    <mergeCell ref="AG3:AW3"/>
    <mergeCell ref="AX3:BM3"/>
  </mergeCells>
  <conditionalFormatting sqref="C5 Y5 AI5 AG5 T5">
    <cfRule type="cellIs" dxfId="35076" priority="468" stopIfTrue="1" operator="equal">
      <formula>5</formula>
    </cfRule>
    <cfRule type="cellIs" dxfId="35075" priority="469" stopIfTrue="1" operator="equal">
      <formula>4</formula>
    </cfRule>
    <cfRule type="cellIs" dxfId="35074" priority="470" stopIfTrue="1" operator="equal">
      <formula>3</formula>
    </cfRule>
  </conditionalFormatting>
  <conditionalFormatting sqref="E6:E41">
    <cfRule type="cellIs" dxfId="35073" priority="466" stopIfTrue="1" operator="equal">
      <formula>4</formula>
    </cfRule>
    <cfRule type="cellIs" dxfId="35072" priority="467" stopIfTrue="1" operator="equal">
      <formula>3</formula>
    </cfRule>
  </conditionalFormatting>
  <conditionalFormatting sqref="Z5:AC5 W36:AF39 W35 F33:Q41 AG39:CB39 W40:AW41 M6:Q31 R35:V41 R34:U34 G6:I32 AE6:AE35 AG6:AW38 R6:V33">
    <cfRule type="cellIs" dxfId="35071" priority="463" stopIfTrue="1" operator="equal">
      <formula>5</formula>
    </cfRule>
    <cfRule type="cellIs" dxfId="35070" priority="464" stopIfTrue="1" operator="equal">
      <formula>4</formula>
    </cfRule>
    <cfRule type="cellIs" dxfId="35069" priority="465" stopIfTrue="1" operator="equal">
      <formula>3</formula>
    </cfRule>
  </conditionalFormatting>
  <conditionalFormatting sqref="AF6:AF33">
    <cfRule type="expression" dxfId="35068" priority="461" stopIfTrue="1">
      <formula>VALUE(RIGHT(AF6))&gt;AE6</formula>
    </cfRule>
    <cfRule type="expression" dxfId="35067" priority="462" stopIfTrue="1">
      <formula>EXACT(RIGHT(AF6,3),"зач")</formula>
    </cfRule>
  </conditionalFormatting>
  <conditionalFormatting sqref="AE3:AJ4 T4:AC4 Q3:AC3">
    <cfRule type="expression" dxfId="35066" priority="459" stopIfTrue="1">
      <formula>$D$1&lt;Q3</formula>
    </cfRule>
    <cfRule type="expression" dxfId="35065" priority="460" stopIfTrue="1">
      <formula>$D$1&gt;Q3</formula>
    </cfRule>
  </conditionalFormatting>
  <conditionalFormatting sqref="T5">
    <cfRule type="cellIs" dxfId="35064" priority="434" stopIfTrue="1" operator="equal">
      <formula>5</formula>
    </cfRule>
    <cfRule type="cellIs" dxfId="35063" priority="435" stopIfTrue="1" operator="equal">
      <formula>4</formula>
    </cfRule>
    <cfRule type="cellIs" dxfId="35062" priority="436" stopIfTrue="1" operator="equal">
      <formula>3</formula>
    </cfRule>
  </conditionalFormatting>
  <conditionalFormatting sqref="T3:T4">
    <cfRule type="expression" dxfId="35061" priority="432" stopIfTrue="1">
      <formula>$D$1&lt;T3</formula>
    </cfRule>
    <cfRule type="expression" dxfId="35060" priority="433" stopIfTrue="1">
      <formula>$D$1&gt;T3</formula>
    </cfRule>
  </conditionalFormatting>
  <conditionalFormatting sqref="Q3">
    <cfRule type="expression" dxfId="35059" priority="430" stopIfTrue="1">
      <formula>$D$1&lt;Q3</formula>
    </cfRule>
    <cfRule type="expression" dxfId="35058" priority="431" stopIfTrue="1">
      <formula>$D$1&gt;Q3</formula>
    </cfRule>
  </conditionalFormatting>
  <conditionalFormatting sqref="F5">
    <cfRule type="cellIs" dxfId="35057" priority="413" stopIfTrue="1" operator="equal">
      <formula>5</formula>
    </cfRule>
    <cfRule type="cellIs" dxfId="35056" priority="414" stopIfTrue="1" operator="equal">
      <formula>4</formula>
    </cfRule>
    <cfRule type="cellIs" dxfId="35055" priority="415" stopIfTrue="1" operator="equal">
      <formula>3</formula>
    </cfRule>
  </conditionalFormatting>
  <conditionalFormatting sqref="F3">
    <cfRule type="expression" dxfId="35054" priority="411" stopIfTrue="1">
      <formula>$D$1&lt;F3</formula>
    </cfRule>
    <cfRule type="expression" dxfId="35053" priority="412" stopIfTrue="1">
      <formula>$D$1&gt;F3</formula>
    </cfRule>
  </conditionalFormatting>
  <conditionalFormatting sqref="S5">
    <cfRule type="cellIs" dxfId="35052" priority="408" stopIfTrue="1" operator="equal">
      <formula>5</formula>
    </cfRule>
    <cfRule type="cellIs" dxfId="35051" priority="409" stopIfTrue="1" operator="equal">
      <formula>4</formula>
    </cfRule>
    <cfRule type="cellIs" dxfId="35050" priority="410" stopIfTrue="1" operator="equal">
      <formula>3</formula>
    </cfRule>
  </conditionalFormatting>
  <conditionalFormatting sqref="S4">
    <cfRule type="expression" dxfId="35049" priority="396" stopIfTrue="1">
      <formula>$D$1&lt;S4</formula>
    </cfRule>
    <cfRule type="expression" dxfId="35048" priority="397" stopIfTrue="1">
      <formula>$D$1&gt;S4</formula>
    </cfRule>
  </conditionalFormatting>
  <conditionalFormatting sqref="S4">
    <cfRule type="expression" dxfId="35047" priority="406" stopIfTrue="1">
      <formula>$D$1&lt;S4</formula>
    </cfRule>
    <cfRule type="expression" dxfId="35046" priority="407" stopIfTrue="1">
      <formula>$D$1&gt;S4</formula>
    </cfRule>
  </conditionalFormatting>
  <conditionalFormatting sqref="S4">
    <cfRule type="expression" dxfId="35045" priority="404" stopIfTrue="1">
      <formula>$D$1&lt;S4</formula>
    </cfRule>
    <cfRule type="expression" dxfId="35044" priority="405" stopIfTrue="1">
      <formula>$D$1&gt;S4</formula>
    </cfRule>
  </conditionalFormatting>
  <conditionalFormatting sqref="S4">
    <cfRule type="expression" dxfId="35043" priority="402" stopIfTrue="1">
      <formula>$D$1&lt;S4</formula>
    </cfRule>
    <cfRule type="expression" dxfId="35042" priority="403" stopIfTrue="1">
      <formula>$D$1&gt;S4</formula>
    </cfRule>
  </conditionalFormatting>
  <conditionalFormatting sqref="S4">
    <cfRule type="expression" dxfId="35041" priority="400" stopIfTrue="1">
      <formula>$D$1&lt;S4</formula>
    </cfRule>
    <cfRule type="expression" dxfId="35040" priority="401" stopIfTrue="1">
      <formula>$D$1&gt;S4</formula>
    </cfRule>
  </conditionalFormatting>
  <conditionalFormatting sqref="S4">
    <cfRule type="expression" dxfId="35039" priority="398" stopIfTrue="1">
      <formula>$D$1&lt;S4</formula>
    </cfRule>
    <cfRule type="expression" dxfId="35038" priority="399" stopIfTrue="1">
      <formula>$D$1&gt;S4</formula>
    </cfRule>
  </conditionalFormatting>
  <conditionalFormatting sqref="J6:L6 J7:J31 K7:L32">
    <cfRule type="cellIs" dxfId="35037" priority="366" stopIfTrue="1" operator="equal">
      <formula>5</formula>
    </cfRule>
    <cfRule type="cellIs" dxfId="35036" priority="367" stopIfTrue="1" operator="equal">
      <formula>4</formula>
    </cfRule>
    <cfRule type="cellIs" dxfId="35035" priority="368" stopIfTrue="1" operator="equal">
      <formula>3</formula>
    </cfRule>
  </conditionalFormatting>
  <conditionalFormatting sqref="F4">
    <cfRule type="expression" dxfId="35034" priority="320" stopIfTrue="1">
      <formula>$D$1&lt;F4</formula>
    </cfRule>
    <cfRule type="expression" dxfId="35033" priority="321" stopIfTrue="1">
      <formula>$D$1&gt;F4</formula>
    </cfRule>
  </conditionalFormatting>
  <conditionalFormatting sqref="J32">
    <cfRule type="cellIs" dxfId="35032" priority="317" stopIfTrue="1" operator="equal">
      <formula>5</formula>
    </cfRule>
    <cfRule type="cellIs" dxfId="35031" priority="318" stopIfTrue="1" operator="equal">
      <formula>4</formula>
    </cfRule>
    <cfRule type="cellIs" dxfId="35030" priority="319" stopIfTrue="1" operator="equal">
      <formula>3</formula>
    </cfRule>
  </conditionalFormatting>
  <conditionalFormatting sqref="Q4">
    <cfRule type="expression" dxfId="35029" priority="123" stopIfTrue="1">
      <formula>$D$1&lt;Q4</formula>
    </cfRule>
    <cfRule type="expression" dxfId="35028" priority="124" stopIfTrue="1">
      <formula>$D$1&gt;Q4</formula>
    </cfRule>
  </conditionalFormatting>
  <conditionalFormatting sqref="Q4">
    <cfRule type="expression" dxfId="35027" priority="121" stopIfTrue="1">
      <formula>$D$1&lt;Q4</formula>
    </cfRule>
    <cfRule type="expression" dxfId="35026" priority="122" stopIfTrue="1">
      <formula>$D$1&gt;Q4</formula>
    </cfRule>
  </conditionalFormatting>
  <conditionalFormatting sqref="R4">
    <cfRule type="expression" dxfId="35025" priority="106" stopIfTrue="1">
      <formula>$D$1&lt;R4</formula>
    </cfRule>
    <cfRule type="expression" dxfId="35024" priority="107" stopIfTrue="1">
      <formula>$D$1&gt;R4</formula>
    </cfRule>
  </conditionalFormatting>
  <conditionalFormatting sqref="Q5">
    <cfRule type="cellIs" dxfId="35023" priority="125" stopIfTrue="1" operator="equal">
      <formula>5</formula>
    </cfRule>
    <cfRule type="cellIs" dxfId="35022" priority="126" stopIfTrue="1" operator="equal">
      <formula>4</formula>
    </cfRule>
    <cfRule type="cellIs" dxfId="35021" priority="127" stopIfTrue="1" operator="equal">
      <formula>3</formula>
    </cfRule>
  </conditionalFormatting>
  <conditionalFormatting sqref="Q4">
    <cfRule type="expression" dxfId="35020" priority="113" stopIfTrue="1">
      <formula>$D$1&lt;Q4</formula>
    </cfRule>
    <cfRule type="expression" dxfId="35019" priority="114" stopIfTrue="1">
      <formula>$D$1&gt;Q4</formula>
    </cfRule>
  </conditionalFormatting>
  <conditionalFormatting sqref="Q4">
    <cfRule type="expression" dxfId="35018" priority="119" stopIfTrue="1">
      <formula>$D$1&lt;Q4</formula>
    </cfRule>
    <cfRule type="expression" dxfId="35017" priority="120" stopIfTrue="1">
      <formula>$D$1&gt;Q4</formula>
    </cfRule>
  </conditionalFormatting>
  <conditionalFormatting sqref="Q4">
    <cfRule type="expression" dxfId="35016" priority="117" stopIfTrue="1">
      <formula>$D$1&lt;Q4</formula>
    </cfRule>
    <cfRule type="expression" dxfId="35015" priority="118" stopIfTrue="1">
      <formula>$D$1&gt;Q4</formula>
    </cfRule>
  </conditionalFormatting>
  <conditionalFormatting sqref="Q4">
    <cfRule type="expression" dxfId="35014" priority="115" stopIfTrue="1">
      <formula>$D$1&lt;Q4</formula>
    </cfRule>
    <cfRule type="expression" dxfId="35013" priority="116" stopIfTrue="1">
      <formula>$D$1&gt;Q4</formula>
    </cfRule>
  </conditionalFormatting>
  <conditionalFormatting sqref="R5">
    <cfRule type="cellIs" dxfId="35012" priority="110" stopIfTrue="1" operator="equal">
      <formula>5</formula>
    </cfRule>
    <cfRule type="cellIs" dxfId="35011" priority="111" stopIfTrue="1" operator="equal">
      <formula>4</formula>
    </cfRule>
    <cfRule type="cellIs" dxfId="35010" priority="112" stopIfTrue="1" operator="equal">
      <formula>3</formula>
    </cfRule>
  </conditionalFormatting>
  <conditionalFormatting sqref="R4">
    <cfRule type="expression" dxfId="35009" priority="108" stopIfTrue="1">
      <formula>$D$1&lt;R4</formula>
    </cfRule>
    <cfRule type="expression" dxfId="35008" priority="109" stopIfTrue="1">
      <formula>$D$1&gt;R4</formula>
    </cfRule>
  </conditionalFormatting>
  <conditionalFormatting sqref="R4">
    <cfRule type="expression" dxfId="35007" priority="104" stopIfTrue="1">
      <formula>$D$1&lt;R4</formula>
    </cfRule>
    <cfRule type="expression" dxfId="35006" priority="105" stopIfTrue="1">
      <formula>$D$1&gt;R4</formula>
    </cfRule>
  </conditionalFormatting>
  <conditionalFormatting sqref="R4">
    <cfRule type="expression" dxfId="35005" priority="102" stopIfTrue="1">
      <formula>$D$1&lt;R4</formula>
    </cfRule>
    <cfRule type="expression" dxfId="35004" priority="103" stopIfTrue="1">
      <formula>$D$1&gt;R4</formula>
    </cfRule>
  </conditionalFormatting>
  <conditionalFormatting sqref="R4">
    <cfRule type="expression" dxfId="35003" priority="100" stopIfTrue="1">
      <formula>$D$1&lt;R4</formula>
    </cfRule>
    <cfRule type="expression" dxfId="35002" priority="101" stopIfTrue="1">
      <formula>$D$1&gt;R4</formula>
    </cfRule>
  </conditionalFormatting>
  <conditionalFormatting sqref="R4">
    <cfRule type="expression" dxfId="35001" priority="98" stopIfTrue="1">
      <formula>$D$1&lt;R4</formula>
    </cfRule>
    <cfRule type="expression" dxfId="35000" priority="99" stopIfTrue="1">
      <formula>$D$1&gt;R4</formula>
    </cfRule>
  </conditionalFormatting>
  <conditionalFormatting sqref="N32">
    <cfRule type="cellIs" dxfId="34999" priority="95" stopIfTrue="1" operator="equal">
      <formula>5</formula>
    </cfRule>
    <cfRule type="cellIs" dxfId="34998" priority="96" stopIfTrue="1" operator="equal">
      <formula>4</formula>
    </cfRule>
    <cfRule type="cellIs" dxfId="34997" priority="97" stopIfTrue="1" operator="equal">
      <formula>3</formula>
    </cfRule>
  </conditionalFormatting>
  <conditionalFormatting sqref="O32">
    <cfRule type="cellIs" dxfId="34996" priority="92" stopIfTrue="1" operator="equal">
      <formula>5</formula>
    </cfRule>
    <cfRule type="cellIs" dxfId="34995" priority="93" stopIfTrue="1" operator="equal">
      <formula>4</formula>
    </cfRule>
    <cfRule type="cellIs" dxfId="34994" priority="94" stopIfTrue="1" operator="equal">
      <formula>3</formula>
    </cfRule>
  </conditionalFormatting>
  <conditionalFormatting sqref="M32">
    <cfRule type="cellIs" dxfId="34993" priority="89" stopIfTrue="1" operator="equal">
      <formula>5</formula>
    </cfRule>
    <cfRule type="cellIs" dxfId="34992" priority="90" stopIfTrue="1" operator="equal">
      <formula>4</formula>
    </cfRule>
    <cfRule type="cellIs" dxfId="34991" priority="91" stopIfTrue="1" operator="equal">
      <formula>3</formula>
    </cfRule>
  </conditionalFormatting>
  <conditionalFormatting sqref="P32">
    <cfRule type="cellIs" dxfId="34990" priority="86" stopIfTrue="1" operator="equal">
      <formula>5</formula>
    </cfRule>
    <cfRule type="cellIs" dxfId="34989" priority="87" stopIfTrue="1" operator="equal">
      <formula>4</formula>
    </cfRule>
    <cfRule type="cellIs" dxfId="34988" priority="88" stopIfTrue="1" operator="equal">
      <formula>3</formula>
    </cfRule>
  </conditionalFormatting>
  <conditionalFormatting sqref="Q32">
    <cfRule type="cellIs" dxfId="34987" priority="83" stopIfTrue="1" operator="equal">
      <formula>5</formula>
    </cfRule>
    <cfRule type="cellIs" dxfId="34986" priority="84" stopIfTrue="1" operator="equal">
      <formula>4</formula>
    </cfRule>
    <cfRule type="cellIs" dxfId="34985" priority="85" stopIfTrue="1" operator="equal">
      <formula>3</formula>
    </cfRule>
  </conditionalFormatting>
  <conditionalFormatting sqref="N3:O3">
    <cfRule type="expression" dxfId="34984" priority="81" stopIfTrue="1">
      <formula>$D$1&lt;N3</formula>
    </cfRule>
    <cfRule type="expression" dxfId="34983" priority="82" stopIfTrue="1">
      <formula>$D$1&gt;N3</formula>
    </cfRule>
  </conditionalFormatting>
  <conditionalFormatting sqref="G5">
    <cfRule type="cellIs" dxfId="34982" priority="62" stopIfTrue="1" operator="equal">
      <formula>5</formula>
    </cfRule>
    <cfRule type="cellIs" dxfId="34981" priority="63" stopIfTrue="1" operator="equal">
      <formula>4</formula>
    </cfRule>
    <cfRule type="cellIs" dxfId="34980" priority="64" stopIfTrue="1" operator="equal">
      <formula>3</formula>
    </cfRule>
  </conditionalFormatting>
  <conditionalFormatting sqref="G4">
    <cfRule type="expression" dxfId="34979" priority="60" stopIfTrue="1">
      <formula>$D$1&lt;G4</formula>
    </cfRule>
    <cfRule type="expression" dxfId="34978" priority="61" stopIfTrue="1">
      <formula>$D$1&gt;G4</formula>
    </cfRule>
  </conditionalFormatting>
  <conditionalFormatting sqref="P3">
    <cfRule type="expression" dxfId="34977" priority="56" stopIfTrue="1">
      <formula>$D$1&lt;P3</formula>
    </cfRule>
    <cfRule type="expression" dxfId="34976" priority="57" stopIfTrue="1">
      <formula>$D$1&gt;P3</formula>
    </cfRule>
  </conditionalFormatting>
  <conditionalFormatting sqref="O4">
    <cfRule type="expression" dxfId="34975" priority="10" stopIfTrue="1">
      <formula>$D$1&lt;O4</formula>
    </cfRule>
    <cfRule type="expression" dxfId="34974" priority="11" stopIfTrue="1">
      <formula>$D$1&gt;O4</formula>
    </cfRule>
  </conditionalFormatting>
  <conditionalFormatting sqref="N4">
    <cfRule type="expression" dxfId="34973" priority="20" stopIfTrue="1">
      <formula>$D$1&lt;N4</formula>
    </cfRule>
    <cfRule type="expression" dxfId="34972" priority="21" stopIfTrue="1">
      <formula>$D$1&gt;N4</formula>
    </cfRule>
  </conditionalFormatting>
  <conditionalFormatting sqref="N4">
    <cfRule type="expression" dxfId="34971" priority="18" stopIfTrue="1">
      <formula>$D$1&lt;N4</formula>
    </cfRule>
    <cfRule type="expression" dxfId="34970" priority="19" stopIfTrue="1">
      <formula>$D$1&gt;N4</formula>
    </cfRule>
  </conditionalFormatting>
  <conditionalFormatting sqref="N4">
    <cfRule type="expression" dxfId="34969" priority="16" stopIfTrue="1">
      <formula>$D$1&lt;N4</formula>
    </cfRule>
    <cfRule type="expression" dxfId="34968" priority="17" stopIfTrue="1">
      <formula>$D$1&gt;N4</formula>
    </cfRule>
  </conditionalFormatting>
  <conditionalFormatting sqref="N4">
    <cfRule type="expression" dxfId="34967" priority="14" stopIfTrue="1">
      <formula>$D$1&lt;N4</formula>
    </cfRule>
    <cfRule type="expression" dxfId="34966" priority="15" stopIfTrue="1">
      <formula>$D$1&gt;N4</formula>
    </cfRule>
  </conditionalFormatting>
  <conditionalFormatting sqref="N4">
    <cfRule type="expression" dxfId="34965" priority="12" stopIfTrue="1">
      <formula>$D$1&lt;N4</formula>
    </cfRule>
    <cfRule type="expression" dxfId="34964" priority="13" stopIfTrue="1">
      <formula>$D$1&gt;N4</formula>
    </cfRule>
  </conditionalFormatting>
  <conditionalFormatting sqref="G3 L3">
    <cfRule type="expression" dxfId="34963" priority="79" stopIfTrue="1">
      <formula>$D$1&lt;G3</formula>
    </cfRule>
    <cfRule type="expression" dxfId="34962" priority="80" stopIfTrue="1">
      <formula>$D$1&gt;G3</formula>
    </cfRule>
  </conditionalFormatting>
  <conditionalFormatting sqref="H5:I5">
    <cfRule type="cellIs" dxfId="34961" priority="76" stopIfTrue="1" operator="equal">
      <formula>5</formula>
    </cfRule>
    <cfRule type="cellIs" dxfId="34960" priority="77" stopIfTrue="1" operator="equal">
      <formula>4</formula>
    </cfRule>
    <cfRule type="cellIs" dxfId="34959" priority="78" stopIfTrue="1" operator="equal">
      <formula>3</formula>
    </cfRule>
  </conditionalFormatting>
  <conditionalFormatting sqref="H3:I4">
    <cfRule type="expression" dxfId="34958" priority="74" stopIfTrue="1">
      <formula>$D$1&lt;H3</formula>
    </cfRule>
    <cfRule type="expression" dxfId="34957" priority="75" stopIfTrue="1">
      <formula>$D$1&gt;H3</formula>
    </cfRule>
  </conditionalFormatting>
  <conditionalFormatting sqref="J5">
    <cfRule type="cellIs" dxfId="34956" priority="71" stopIfTrue="1" operator="equal">
      <formula>5</formula>
    </cfRule>
    <cfRule type="cellIs" dxfId="34955" priority="72" stopIfTrue="1" operator="equal">
      <formula>4</formula>
    </cfRule>
    <cfRule type="cellIs" dxfId="34954" priority="73" stopIfTrue="1" operator="equal">
      <formula>3</formula>
    </cfRule>
  </conditionalFormatting>
  <conditionalFormatting sqref="J3:J4">
    <cfRule type="expression" dxfId="34953" priority="69" stopIfTrue="1">
      <formula>$D$4&lt;J3</formula>
    </cfRule>
    <cfRule type="expression" dxfId="34952" priority="70" stopIfTrue="1">
      <formula>$D$4&gt;J3</formula>
    </cfRule>
  </conditionalFormatting>
  <conditionalFormatting sqref="J3:J4">
    <cfRule type="expression" dxfId="34951" priority="67" stopIfTrue="1">
      <formula>$D$1&lt;J3</formula>
    </cfRule>
    <cfRule type="expression" dxfId="34950" priority="68" stopIfTrue="1">
      <formula>$D$1&gt;J3</formula>
    </cfRule>
  </conditionalFormatting>
  <conditionalFormatting sqref="J4">
    <cfRule type="expression" dxfId="34949" priority="65" stopIfTrue="1">
      <formula>$D$4&lt;J4</formula>
    </cfRule>
    <cfRule type="expression" dxfId="34948" priority="66" stopIfTrue="1">
      <formula>$D$4&gt;J4</formula>
    </cfRule>
  </conditionalFormatting>
  <conditionalFormatting sqref="P3">
    <cfRule type="expression" dxfId="34947" priority="58" stopIfTrue="1">
      <formula>$D$4&lt;P3</formula>
    </cfRule>
    <cfRule type="expression" dxfId="34946" priority="59" stopIfTrue="1">
      <formula>$D$4&gt;P3</formula>
    </cfRule>
  </conditionalFormatting>
  <conditionalFormatting sqref="P4">
    <cfRule type="expression" dxfId="34945" priority="54" stopIfTrue="1">
      <formula>$D$4&lt;P4</formula>
    </cfRule>
    <cfRule type="expression" dxfId="34944" priority="55" stopIfTrue="1">
      <formula>$D$4&gt;P4</formula>
    </cfRule>
  </conditionalFormatting>
  <conditionalFormatting sqref="P4">
    <cfRule type="expression" dxfId="34943" priority="52" stopIfTrue="1">
      <formula>$D$1&lt;P4</formula>
    </cfRule>
    <cfRule type="expression" dxfId="34942" priority="53" stopIfTrue="1">
      <formula>$D$1&gt;P4</formula>
    </cfRule>
  </conditionalFormatting>
  <conditionalFormatting sqref="P4">
    <cfRule type="expression" dxfId="34941" priority="50" stopIfTrue="1">
      <formula>$D$4&lt;P4</formula>
    </cfRule>
    <cfRule type="expression" dxfId="34940" priority="51" stopIfTrue="1">
      <formula>$D$4&gt;P4</formula>
    </cfRule>
  </conditionalFormatting>
  <conditionalFormatting sqref="P5">
    <cfRule type="cellIs" dxfId="34939" priority="47" stopIfTrue="1" operator="equal">
      <formula>5</formula>
    </cfRule>
    <cfRule type="cellIs" dxfId="34938" priority="48" stopIfTrue="1" operator="equal">
      <formula>4</formula>
    </cfRule>
    <cfRule type="cellIs" dxfId="34937" priority="49" stopIfTrue="1" operator="equal">
      <formula>3</formula>
    </cfRule>
  </conditionalFormatting>
  <conditionalFormatting sqref="K3">
    <cfRule type="expression" dxfId="34936" priority="45" stopIfTrue="1">
      <formula>$D$4&lt;K3</formula>
    </cfRule>
    <cfRule type="expression" dxfId="34935" priority="46" stopIfTrue="1">
      <formula>$D$4&gt;K3</formula>
    </cfRule>
  </conditionalFormatting>
  <conditionalFormatting sqref="K3">
    <cfRule type="expression" dxfId="34934" priority="43" stopIfTrue="1">
      <formula>$D$1&lt;K3</formula>
    </cfRule>
    <cfRule type="expression" dxfId="34933" priority="44" stopIfTrue="1">
      <formula>$D$1&gt;K3</formula>
    </cfRule>
  </conditionalFormatting>
  <conditionalFormatting sqref="K4">
    <cfRule type="expression" dxfId="34932" priority="41" stopIfTrue="1">
      <formula>$D$4&lt;K4</formula>
    </cfRule>
    <cfRule type="expression" dxfId="34931" priority="42" stopIfTrue="1">
      <formula>$D$4&gt;K4</formula>
    </cfRule>
  </conditionalFormatting>
  <conditionalFormatting sqref="K4">
    <cfRule type="expression" dxfId="34930" priority="39" stopIfTrue="1">
      <formula>$D$1&lt;K4</formula>
    </cfRule>
    <cfRule type="expression" dxfId="34929" priority="40" stopIfTrue="1">
      <formula>$D$1&gt;K4</formula>
    </cfRule>
  </conditionalFormatting>
  <conditionalFormatting sqref="K4">
    <cfRule type="expression" dxfId="34928" priority="37" stopIfTrue="1">
      <formula>$D$4&lt;K4</formula>
    </cfRule>
    <cfRule type="expression" dxfId="34927" priority="38" stopIfTrue="1">
      <formula>$D$4&gt;K4</formula>
    </cfRule>
  </conditionalFormatting>
  <conditionalFormatting sqref="K5">
    <cfRule type="cellIs" dxfId="34926" priority="34" stopIfTrue="1" operator="equal">
      <formula>5</formula>
    </cfRule>
    <cfRule type="cellIs" dxfId="34925" priority="35" stopIfTrue="1" operator="equal">
      <formula>4</formula>
    </cfRule>
    <cfRule type="cellIs" dxfId="34924" priority="36" stopIfTrue="1" operator="equal">
      <formula>3</formula>
    </cfRule>
  </conditionalFormatting>
  <conditionalFormatting sqref="L5">
    <cfRule type="cellIs" dxfId="34923" priority="31" stopIfTrue="1" operator="equal">
      <formula>5</formula>
    </cfRule>
    <cfRule type="cellIs" dxfId="34922" priority="32" stopIfTrue="1" operator="equal">
      <formula>4</formula>
    </cfRule>
    <cfRule type="cellIs" dxfId="34921" priority="33" stopIfTrue="1" operator="equal">
      <formula>3</formula>
    </cfRule>
  </conditionalFormatting>
  <conditionalFormatting sqref="L4">
    <cfRule type="expression" dxfId="34920" priority="29" stopIfTrue="1">
      <formula>$D$1&lt;L4</formula>
    </cfRule>
    <cfRule type="expression" dxfId="34919" priority="30" stopIfTrue="1">
      <formula>$D$1&gt;L4</formula>
    </cfRule>
  </conditionalFormatting>
  <conditionalFormatting sqref="M3:M4">
    <cfRule type="expression" dxfId="34918" priority="27" stopIfTrue="1">
      <formula>$D$1&lt;M3</formula>
    </cfRule>
    <cfRule type="expression" dxfId="34917" priority="28" stopIfTrue="1">
      <formula>$D$1&gt;M3</formula>
    </cfRule>
  </conditionalFormatting>
  <conditionalFormatting sqref="N5">
    <cfRule type="cellIs" dxfId="34916" priority="24" stopIfTrue="1" operator="equal">
      <formula>5</formula>
    </cfRule>
    <cfRule type="cellIs" dxfId="34915" priority="25" stopIfTrue="1" operator="equal">
      <formula>4</formula>
    </cfRule>
    <cfRule type="cellIs" dxfId="34914" priority="26" stopIfTrue="1" operator="equal">
      <formula>3</formula>
    </cfRule>
  </conditionalFormatting>
  <conditionalFormatting sqref="N4">
    <cfRule type="expression" dxfId="34913" priority="22" stopIfTrue="1">
      <formula>$D$1&lt;N4</formula>
    </cfRule>
    <cfRule type="expression" dxfId="34912" priority="23" stopIfTrue="1">
      <formula>$D$1&gt;N4</formula>
    </cfRule>
  </conditionalFormatting>
  <conditionalFormatting sqref="F6">
    <cfRule type="cellIs" dxfId="34911" priority="7" stopIfTrue="1" operator="equal">
      <formula>5</formula>
    </cfRule>
    <cfRule type="cellIs" dxfId="34910" priority="8" stopIfTrue="1" operator="equal">
      <formula>4</formula>
    </cfRule>
    <cfRule type="cellIs" dxfId="34909" priority="9" stopIfTrue="1" operator="equal">
      <formula>3</formula>
    </cfRule>
  </conditionalFormatting>
  <conditionalFormatting sqref="F7">
    <cfRule type="cellIs" dxfId="34908" priority="4" stopIfTrue="1" operator="equal">
      <formula>5</formula>
    </cfRule>
    <cfRule type="cellIs" dxfId="34907" priority="5" stopIfTrue="1" operator="equal">
      <formula>4</formula>
    </cfRule>
    <cfRule type="cellIs" dxfId="34906" priority="6" stopIfTrue="1" operator="equal">
      <formula>3</formula>
    </cfRule>
  </conditionalFormatting>
  <conditionalFormatting sqref="F8:F32">
    <cfRule type="cellIs" dxfId="34905" priority="1" stopIfTrue="1" operator="equal">
      <formula>5</formula>
    </cfRule>
    <cfRule type="cellIs" dxfId="34904" priority="2" stopIfTrue="1" operator="equal">
      <formula>4</formula>
    </cfRule>
    <cfRule type="cellIs" dxfId="34903" priority="3" stopIfTrue="1" operator="equal">
      <formula>3</formula>
    </cfRule>
  </conditionalFormatting>
  <pageMargins left="0.7" right="0.7" top="0.75" bottom="0.75" header="0.3" footer="0.3"/>
  <pageSetup paperSize="9" scale="62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topLeftCell="D5" zoomScale="85" zoomScaleNormal="100" zoomScaleSheetLayoutView="85" workbookViewId="0">
      <selection activeCell="H27" sqref="H2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7109375" style="13" customWidth="1"/>
    <col min="4" max="4" width="37.85546875" style="13" customWidth="1"/>
    <col min="5" max="5" width="5.42578125" style="13" hidden="1" customWidth="1"/>
    <col min="6" max="6" width="7" style="340" customWidth="1"/>
    <col min="7" max="10" width="7.140625" style="340" customWidth="1"/>
    <col min="11" max="11" width="7.140625" style="340" hidden="1" customWidth="1"/>
    <col min="12" max="12" width="7.140625" style="340" customWidth="1"/>
    <col min="13" max="13" width="6.28515625" style="340" customWidth="1"/>
    <col min="14" max="14" width="7" style="340" customWidth="1"/>
    <col min="15" max="16" width="6.28515625" style="340" customWidth="1"/>
    <col min="17" max="21" width="6.2851562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customWidth="1" collapsed="1"/>
    <col min="51" max="51" width="2.7109375" style="340" customWidth="1"/>
    <col min="52" max="66" width="2.28515625" style="340" customWidth="1"/>
    <col min="67" max="67" width="4.140625" style="340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466" t="s">
        <v>45</v>
      </c>
      <c r="G2" s="466" t="s">
        <v>45</v>
      </c>
      <c r="H2" s="728" t="s">
        <v>46</v>
      </c>
      <c r="I2" s="729"/>
      <c r="J2" s="729"/>
      <c r="K2" s="729"/>
      <c r="L2" s="729"/>
      <c r="M2" s="730"/>
      <c r="N2" s="728" t="s">
        <v>43</v>
      </c>
      <c r="O2" s="730"/>
      <c r="P2" s="467" t="s">
        <v>42</v>
      </c>
      <c r="Q2" s="392"/>
      <c r="R2" s="392"/>
      <c r="S2" s="392"/>
      <c r="T2" s="445"/>
      <c r="U2" s="468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2633</v>
      </c>
      <c r="B3" s="723"/>
      <c r="C3" s="723"/>
      <c r="D3" s="196" t="s">
        <v>0</v>
      </c>
      <c r="E3" s="197"/>
      <c r="F3" s="335">
        <v>43139</v>
      </c>
      <c r="G3" s="335">
        <v>43125</v>
      </c>
      <c r="H3" s="469"/>
      <c r="I3" s="470">
        <v>43144</v>
      </c>
      <c r="J3" s="153">
        <v>43140</v>
      </c>
      <c r="K3" s="153"/>
      <c r="L3" s="470">
        <v>43143</v>
      </c>
      <c r="M3" s="335">
        <v>43138</v>
      </c>
      <c r="N3" s="335">
        <v>43141</v>
      </c>
      <c r="O3" s="153">
        <v>43148</v>
      </c>
      <c r="P3" s="153">
        <v>43112</v>
      </c>
      <c r="Q3" s="153"/>
      <c r="R3" s="335"/>
      <c r="S3" s="335"/>
      <c r="T3" s="382"/>
      <c r="U3" s="401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38.25" x14ac:dyDescent="0.2">
      <c r="A4" s="723"/>
      <c r="B4" s="723"/>
      <c r="C4" s="723"/>
      <c r="D4" s="205" t="s">
        <v>1</v>
      </c>
      <c r="E4" s="197"/>
      <c r="F4" s="156" t="s">
        <v>463</v>
      </c>
      <c r="G4" s="156" t="s">
        <v>461</v>
      </c>
      <c r="H4" s="156" t="s">
        <v>452</v>
      </c>
      <c r="I4" s="156" t="s">
        <v>462</v>
      </c>
      <c r="J4" s="282" t="s">
        <v>451</v>
      </c>
      <c r="K4" s="282"/>
      <c r="L4" s="156" t="s">
        <v>464</v>
      </c>
      <c r="M4" s="156" t="s">
        <v>465</v>
      </c>
      <c r="N4" s="156" t="s">
        <v>454</v>
      </c>
      <c r="O4" s="156" t="s">
        <v>466</v>
      </c>
      <c r="P4" s="282" t="s">
        <v>463</v>
      </c>
      <c r="Q4" s="156"/>
      <c r="R4" s="156"/>
      <c r="S4" s="156"/>
      <c r="T4" s="382"/>
      <c r="U4" s="211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1334</v>
      </c>
      <c r="G5" s="246" t="s">
        <v>455</v>
      </c>
      <c r="H5" s="279" t="s">
        <v>457</v>
      </c>
      <c r="I5" s="246" t="s">
        <v>467</v>
      </c>
      <c r="J5" s="246" t="s">
        <v>456</v>
      </c>
      <c r="K5" s="246"/>
      <c r="L5" s="246" t="s">
        <v>469</v>
      </c>
      <c r="M5" s="247" t="s">
        <v>470</v>
      </c>
      <c r="N5" s="246" t="s">
        <v>459</v>
      </c>
      <c r="O5" s="247" t="s">
        <v>471</v>
      </c>
      <c r="P5" s="246" t="s">
        <v>468</v>
      </c>
      <c r="Q5" s="247"/>
      <c r="R5" s="246"/>
      <c r="S5" s="246"/>
      <c r="T5" s="158"/>
      <c r="U5" s="32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5" customHeight="1" x14ac:dyDescent="0.2">
      <c r="A6" s="267">
        <v>1</v>
      </c>
      <c r="B6" s="315" t="s">
        <v>28</v>
      </c>
      <c r="C6" s="150" t="s">
        <v>34</v>
      </c>
      <c r="D6" s="471" t="s">
        <v>770</v>
      </c>
      <c r="E6" s="223">
        <v>2633</v>
      </c>
      <c r="F6" s="91" t="s">
        <v>1141</v>
      </c>
      <c r="G6" s="91" t="s">
        <v>1141</v>
      </c>
      <c r="H6" s="91">
        <v>4</v>
      </c>
      <c r="I6" s="91">
        <v>5</v>
      </c>
      <c r="J6" s="91">
        <v>5</v>
      </c>
      <c r="K6" s="91"/>
      <c r="L6" s="91">
        <v>3</v>
      </c>
      <c r="M6" s="91">
        <v>4</v>
      </c>
      <c r="N6" s="91">
        <v>3</v>
      </c>
      <c r="O6" s="91">
        <v>4</v>
      </c>
      <c r="P6" s="91">
        <v>3</v>
      </c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3</v>
      </c>
      <c r="W6" s="258">
        <f t="shared" ref="W6:W37" si="1">COUNTIF(AG6:AV6,"б")</f>
        <v>0</v>
      </c>
      <c r="X6" s="258">
        <f t="shared" ref="X6:X37" si="2">COUNTIF(AG6:AV6,"д")</f>
        <v>0</v>
      </c>
      <c r="Y6" s="258">
        <f t="shared" ref="Y6:Y37" si="3">COUNTIF(AG6:AV6,2)+COUNTIF(AG6:AV6,"н")+COUNTIF(AG6:AV6,"д")</f>
        <v>0</v>
      </c>
      <c r="Z6" s="258">
        <f t="shared" ref="Z6:Z37" si="4">COUNTIF(AG6:AV6,Z$5)</f>
        <v>3</v>
      </c>
      <c r="AA6" s="258">
        <f t="shared" ref="AA6:AA37" si="5">COUNTIF(AG6:AV6,AA$5)</f>
        <v>3</v>
      </c>
      <c r="AB6" s="258">
        <f t="shared" ref="AB6:AB37" si="6">COUNTIF(AG6:AV6,AB$5)</f>
        <v>2</v>
      </c>
      <c r="AC6" s="258">
        <f t="shared" ref="AC6:AC37" si="7">SUM(X6:AB6)</f>
        <v>8</v>
      </c>
      <c r="AD6" s="317">
        <f>IF(ISERROR(((X6+Y6)*2+Z6*3+AA6*4+AB6*5)/SUM(X6,Y6:AB6)),"",((X6+Y6)*2+Z6*3+AA6*4+AB6*5)/SUM(X6,Y6:AB6))</f>
        <v>3.875</v>
      </c>
      <c r="AE6" s="259">
        <f>IF(AW6=5,0.5,IF(AW6=4,0.25,IF(AW6&lt;=3,0)))</f>
        <v>0</v>
      </c>
      <c r="AG6" s="318" t="str">
        <f t="shared" ref="AG6:AV21" si="8">IF(ISERROR(VALUE(LEFT(F6))),LEFT(F6),VALUE(LEFT(F6)))</f>
        <v>з</v>
      </c>
      <c r="AH6" s="318" t="str">
        <f t="shared" si="8"/>
        <v>з</v>
      </c>
      <c r="AI6" s="318">
        <f t="shared" ref="AI6:AI33" si="9">IF(ISERROR(VALUE(LEFT(H6))),LEFT(H6),VALUE(LEFT(H6)))</f>
        <v>4</v>
      </c>
      <c r="AJ6" s="318">
        <f t="shared" si="8"/>
        <v>5</v>
      </c>
      <c r="AK6" s="318">
        <f t="shared" si="8"/>
        <v>5</v>
      </c>
      <c r="AL6" s="318" t="str">
        <f t="shared" si="8"/>
        <v/>
      </c>
      <c r="AM6" s="318">
        <f t="shared" si="8"/>
        <v>3</v>
      </c>
      <c r="AN6" s="318">
        <f t="shared" si="8"/>
        <v>4</v>
      </c>
      <c r="AO6" s="318">
        <f t="shared" ref="AO6:AO33" si="10">IF(ISERROR(VALUE(LEFT(N6))),LEFT(N6),VALUE(LEFT(N6)))</f>
        <v>3</v>
      </c>
      <c r="AP6" s="318">
        <f t="shared" si="8"/>
        <v>4</v>
      </c>
      <c r="AQ6" s="318">
        <f t="shared" si="8"/>
        <v>3</v>
      </c>
      <c r="AR6" s="318" t="str">
        <f t="shared" si="8"/>
        <v/>
      </c>
      <c r="AS6" s="318" t="str">
        <f t="shared" si="8"/>
        <v/>
      </c>
      <c r="AT6" s="318" t="str">
        <f t="shared" si="8"/>
        <v/>
      </c>
      <c r="AU6" s="318" t="str">
        <f t="shared" si="8"/>
        <v/>
      </c>
      <c r="AV6" s="318" t="str">
        <f t="shared" si="8"/>
        <v/>
      </c>
      <c r="AW6" s="316">
        <f>COUNTIF(AG6:AV6,"з")</f>
        <v>2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5" customHeight="1" x14ac:dyDescent="0.2">
      <c r="A7" s="267">
        <v>2</v>
      </c>
      <c r="B7" s="315" t="s">
        <v>28</v>
      </c>
      <c r="C7" s="150" t="s">
        <v>34</v>
      </c>
      <c r="D7" s="471" t="s">
        <v>771</v>
      </c>
      <c r="E7" s="223">
        <v>2633</v>
      </c>
      <c r="F7" s="91" t="s">
        <v>1141</v>
      </c>
      <c r="G7" s="91" t="s">
        <v>1141</v>
      </c>
      <c r="H7" s="91">
        <v>3</v>
      </c>
      <c r="I7" s="91">
        <v>3</v>
      </c>
      <c r="J7" s="91">
        <v>5</v>
      </c>
      <c r="K7" s="91"/>
      <c r="L7" s="91">
        <v>3</v>
      </c>
      <c r="M7" s="91">
        <v>3</v>
      </c>
      <c r="N7" s="91">
        <v>3</v>
      </c>
      <c r="O7" s="91">
        <v>3</v>
      </c>
      <c r="P7" s="91">
        <v>3</v>
      </c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7</v>
      </c>
      <c r="AA7" s="258">
        <f t="shared" si="5"/>
        <v>0</v>
      </c>
      <c r="AB7" s="258">
        <f t="shared" si="6"/>
        <v>1</v>
      </c>
      <c r="AC7" s="258">
        <f t="shared" si="7"/>
        <v>8</v>
      </c>
      <c r="AD7" s="317">
        <f t="shared" ref="AD7:AD37" si="11">IF(ISERROR(((X7+Y7)*2+Z7*3+AA7*4+AB7*5)/SUM(X7,Y7:AB7)),"",((X7+Y7)*2+Z7*3+AA7*4+AB7*5)/SUM(X7,Y7:AB7))</f>
        <v>3.25</v>
      </c>
      <c r="AE7" s="259">
        <f t="shared" ref="AE7:AE34" si="12">IF(AX7=5,0.5,IF(AX7=4,0.25,IF(AX7&lt;=3,0)))</f>
        <v>0</v>
      </c>
      <c r="AG7" s="318" t="str">
        <f t="shared" si="8"/>
        <v>з</v>
      </c>
      <c r="AH7" s="318" t="str">
        <f t="shared" si="8"/>
        <v>з</v>
      </c>
      <c r="AI7" s="318">
        <f t="shared" si="9"/>
        <v>3</v>
      </c>
      <c r="AJ7" s="318">
        <f t="shared" si="8"/>
        <v>3</v>
      </c>
      <c r="AK7" s="318">
        <f t="shared" si="8"/>
        <v>5</v>
      </c>
      <c r="AL7" s="318" t="str">
        <f t="shared" si="8"/>
        <v/>
      </c>
      <c r="AM7" s="318">
        <f t="shared" si="8"/>
        <v>3</v>
      </c>
      <c r="AN7" s="318">
        <f t="shared" si="8"/>
        <v>3</v>
      </c>
      <c r="AO7" s="318">
        <f t="shared" si="10"/>
        <v>3</v>
      </c>
      <c r="AP7" s="318">
        <f t="shared" si="8"/>
        <v>3</v>
      </c>
      <c r="AQ7" s="318">
        <f t="shared" si="8"/>
        <v>3</v>
      </c>
      <c r="AR7" s="318" t="str">
        <f t="shared" si="8"/>
        <v/>
      </c>
      <c r="AS7" s="318" t="str">
        <f t="shared" si="8"/>
        <v/>
      </c>
      <c r="AT7" s="318" t="str">
        <f t="shared" si="8"/>
        <v/>
      </c>
      <c r="AU7" s="318" t="str">
        <f t="shared" si="8"/>
        <v/>
      </c>
      <c r="AV7" s="318" t="str">
        <f t="shared" si="8"/>
        <v/>
      </c>
      <c r="AW7" s="316">
        <f t="shared" ref="AW7:AW37" si="13">COUNTIF(AG7:AV7,"з")</f>
        <v>2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5" customHeight="1" x14ac:dyDescent="0.2">
      <c r="A8" s="267">
        <v>3</v>
      </c>
      <c r="B8" s="315" t="s">
        <v>28</v>
      </c>
      <c r="C8" s="150" t="s">
        <v>47</v>
      </c>
      <c r="D8" s="471" t="s">
        <v>772</v>
      </c>
      <c r="E8" s="223">
        <v>2633</v>
      </c>
      <c r="F8" s="91" t="s">
        <v>1141</v>
      </c>
      <c r="G8" s="91" t="s">
        <v>1141</v>
      </c>
      <c r="H8" s="91">
        <v>3</v>
      </c>
      <c r="I8" s="91">
        <v>3</v>
      </c>
      <c r="J8" s="91">
        <v>5</v>
      </c>
      <c r="K8" s="91"/>
      <c r="L8" s="91">
        <v>3</v>
      </c>
      <c r="M8" s="91">
        <v>4</v>
      </c>
      <c r="N8" s="91">
        <v>3</v>
      </c>
      <c r="O8" s="91">
        <v>4</v>
      </c>
      <c r="P8" s="91">
        <v>4</v>
      </c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4</v>
      </c>
      <c r="AA8" s="258">
        <f t="shared" si="5"/>
        <v>3</v>
      </c>
      <c r="AB8" s="258">
        <f t="shared" si="6"/>
        <v>1</v>
      </c>
      <c r="AC8" s="258">
        <f t="shared" si="7"/>
        <v>8</v>
      </c>
      <c r="AD8" s="317">
        <f t="shared" si="11"/>
        <v>3.625</v>
      </c>
      <c r="AE8" s="259">
        <f t="shared" si="12"/>
        <v>0</v>
      </c>
      <c r="AG8" s="318" t="str">
        <f t="shared" si="8"/>
        <v>з</v>
      </c>
      <c r="AH8" s="318" t="str">
        <f t="shared" si="8"/>
        <v>з</v>
      </c>
      <c r="AI8" s="318">
        <f t="shared" si="9"/>
        <v>3</v>
      </c>
      <c r="AJ8" s="318">
        <f t="shared" si="8"/>
        <v>3</v>
      </c>
      <c r="AK8" s="318">
        <f t="shared" si="8"/>
        <v>5</v>
      </c>
      <c r="AL8" s="318" t="str">
        <f t="shared" si="8"/>
        <v/>
      </c>
      <c r="AM8" s="318">
        <f t="shared" si="8"/>
        <v>3</v>
      </c>
      <c r="AN8" s="318">
        <f t="shared" si="8"/>
        <v>4</v>
      </c>
      <c r="AO8" s="318">
        <f t="shared" si="10"/>
        <v>3</v>
      </c>
      <c r="AP8" s="318">
        <f t="shared" si="8"/>
        <v>4</v>
      </c>
      <c r="AQ8" s="318">
        <f t="shared" si="8"/>
        <v>4</v>
      </c>
      <c r="AR8" s="318" t="str">
        <f t="shared" si="8"/>
        <v/>
      </c>
      <c r="AS8" s="318" t="str">
        <f t="shared" si="8"/>
        <v/>
      </c>
      <c r="AT8" s="318" t="str">
        <f t="shared" si="8"/>
        <v/>
      </c>
      <c r="AU8" s="318" t="str">
        <f t="shared" si="8"/>
        <v/>
      </c>
      <c r="AV8" s="318" t="str">
        <f t="shared" si="8"/>
        <v/>
      </c>
      <c r="AW8" s="316">
        <f t="shared" si="13"/>
        <v>2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5" customHeight="1" x14ac:dyDescent="0.2">
      <c r="A9" s="267">
        <v>4</v>
      </c>
      <c r="B9" s="315" t="s">
        <v>28</v>
      </c>
      <c r="C9" s="150" t="s">
        <v>34</v>
      </c>
      <c r="D9" s="471" t="s">
        <v>773</v>
      </c>
      <c r="E9" s="223">
        <v>2633</v>
      </c>
      <c r="F9" s="91" t="s">
        <v>1141</v>
      </c>
      <c r="G9" s="91" t="s">
        <v>1141</v>
      </c>
      <c r="H9" s="91">
        <v>3</v>
      </c>
      <c r="I9" s="91">
        <v>3</v>
      </c>
      <c r="J9" s="91">
        <v>5</v>
      </c>
      <c r="K9" s="91"/>
      <c r="L9" s="91">
        <v>3</v>
      </c>
      <c r="M9" s="91">
        <v>4</v>
      </c>
      <c r="N9" s="91">
        <v>3</v>
      </c>
      <c r="O9" s="91">
        <v>4</v>
      </c>
      <c r="P9" s="91">
        <v>3</v>
      </c>
      <c r="Q9" s="91"/>
      <c r="R9" s="91"/>
      <c r="S9" s="91"/>
      <c r="T9" s="91"/>
      <c r="U9" s="91"/>
      <c r="V9" s="316">
        <f t="shared" si="0"/>
        <v>3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5</v>
      </c>
      <c r="AA9" s="258">
        <f t="shared" si="5"/>
        <v>2</v>
      </c>
      <c r="AB9" s="258">
        <f t="shared" si="6"/>
        <v>1</v>
      </c>
      <c r="AC9" s="258">
        <f t="shared" si="7"/>
        <v>8</v>
      </c>
      <c r="AD9" s="317">
        <f t="shared" si="11"/>
        <v>3.5</v>
      </c>
      <c r="AE9" s="259">
        <f t="shared" si="12"/>
        <v>0</v>
      </c>
      <c r="AG9" s="318" t="str">
        <f t="shared" si="8"/>
        <v>з</v>
      </c>
      <c r="AH9" s="318" t="str">
        <f t="shared" si="8"/>
        <v>з</v>
      </c>
      <c r="AI9" s="318">
        <f t="shared" si="9"/>
        <v>3</v>
      </c>
      <c r="AJ9" s="318">
        <f t="shared" si="8"/>
        <v>3</v>
      </c>
      <c r="AK9" s="318">
        <f t="shared" si="8"/>
        <v>5</v>
      </c>
      <c r="AL9" s="318" t="str">
        <f t="shared" si="8"/>
        <v/>
      </c>
      <c r="AM9" s="318">
        <f t="shared" si="8"/>
        <v>3</v>
      </c>
      <c r="AN9" s="318">
        <f t="shared" si="8"/>
        <v>4</v>
      </c>
      <c r="AO9" s="318">
        <f t="shared" si="10"/>
        <v>3</v>
      </c>
      <c r="AP9" s="318">
        <f t="shared" si="8"/>
        <v>4</v>
      </c>
      <c r="AQ9" s="318">
        <f t="shared" si="8"/>
        <v>3</v>
      </c>
      <c r="AR9" s="318" t="str">
        <f t="shared" si="8"/>
        <v/>
      </c>
      <c r="AS9" s="318" t="str">
        <f t="shared" si="8"/>
        <v/>
      </c>
      <c r="AT9" s="318" t="str">
        <f t="shared" si="8"/>
        <v/>
      </c>
      <c r="AU9" s="318" t="str">
        <f t="shared" si="8"/>
        <v/>
      </c>
      <c r="AV9" s="318" t="str">
        <f t="shared" si="8"/>
        <v/>
      </c>
      <c r="AW9" s="316">
        <f t="shared" si="13"/>
        <v>2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5" customHeight="1" x14ac:dyDescent="0.2">
      <c r="A10" s="267">
        <v>5</v>
      </c>
      <c r="B10" s="315" t="s">
        <v>28</v>
      </c>
      <c r="C10" s="150" t="s">
        <v>34</v>
      </c>
      <c r="D10" s="471" t="s">
        <v>774</v>
      </c>
      <c r="E10" s="223">
        <v>2633</v>
      </c>
      <c r="F10" s="91" t="s">
        <v>1141</v>
      </c>
      <c r="G10" s="91" t="s">
        <v>1141</v>
      </c>
      <c r="H10" s="91">
        <v>3</v>
      </c>
      <c r="I10" s="91">
        <v>3</v>
      </c>
      <c r="J10" s="91">
        <v>5</v>
      </c>
      <c r="K10" s="91"/>
      <c r="L10" s="91">
        <v>3</v>
      </c>
      <c r="M10" s="91">
        <v>4</v>
      </c>
      <c r="N10" s="91">
        <v>3</v>
      </c>
      <c r="O10" s="91">
        <v>3</v>
      </c>
      <c r="P10" s="91">
        <v>3</v>
      </c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6</v>
      </c>
      <c r="AA10" s="258">
        <f t="shared" si="5"/>
        <v>1</v>
      </c>
      <c r="AB10" s="258">
        <f t="shared" si="6"/>
        <v>1</v>
      </c>
      <c r="AC10" s="258">
        <f t="shared" si="7"/>
        <v>8</v>
      </c>
      <c r="AD10" s="317">
        <f t="shared" si="11"/>
        <v>3.375</v>
      </c>
      <c r="AE10" s="259">
        <f t="shared" si="12"/>
        <v>0</v>
      </c>
      <c r="AG10" s="318" t="str">
        <f t="shared" si="8"/>
        <v>з</v>
      </c>
      <c r="AH10" s="318" t="str">
        <f t="shared" si="8"/>
        <v>з</v>
      </c>
      <c r="AI10" s="318">
        <f t="shared" si="9"/>
        <v>3</v>
      </c>
      <c r="AJ10" s="318">
        <f t="shared" si="8"/>
        <v>3</v>
      </c>
      <c r="AK10" s="318">
        <f t="shared" si="8"/>
        <v>5</v>
      </c>
      <c r="AL10" s="318" t="str">
        <f t="shared" si="8"/>
        <v/>
      </c>
      <c r="AM10" s="318">
        <f t="shared" si="8"/>
        <v>3</v>
      </c>
      <c r="AN10" s="318">
        <f t="shared" si="8"/>
        <v>4</v>
      </c>
      <c r="AO10" s="318">
        <f t="shared" si="10"/>
        <v>3</v>
      </c>
      <c r="AP10" s="318">
        <f t="shared" si="8"/>
        <v>3</v>
      </c>
      <c r="AQ10" s="318">
        <f t="shared" si="8"/>
        <v>3</v>
      </c>
      <c r="AR10" s="318" t="str">
        <f t="shared" si="8"/>
        <v/>
      </c>
      <c r="AS10" s="318" t="str">
        <f t="shared" si="8"/>
        <v/>
      </c>
      <c r="AT10" s="318" t="str">
        <f t="shared" si="8"/>
        <v/>
      </c>
      <c r="AU10" s="318" t="str">
        <f t="shared" si="8"/>
        <v/>
      </c>
      <c r="AV10" s="318" t="str">
        <f t="shared" si="8"/>
        <v/>
      </c>
      <c r="AW10" s="316">
        <f t="shared" si="13"/>
        <v>2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5" customHeight="1" x14ac:dyDescent="0.2">
      <c r="A11" s="267">
        <v>6</v>
      </c>
      <c r="B11" s="315" t="s">
        <v>28</v>
      </c>
      <c r="C11" s="150" t="s">
        <v>34</v>
      </c>
      <c r="D11" s="471" t="s">
        <v>775</v>
      </c>
      <c r="E11" s="223">
        <v>2633</v>
      </c>
      <c r="F11" s="91" t="s">
        <v>1141</v>
      </c>
      <c r="G11" s="91" t="s">
        <v>1141</v>
      </c>
      <c r="H11" s="91">
        <v>4</v>
      </c>
      <c r="I11" s="91">
        <v>4</v>
      </c>
      <c r="J11" s="91">
        <v>5</v>
      </c>
      <c r="K11" s="91"/>
      <c r="L11" s="91">
        <v>4</v>
      </c>
      <c r="M11" s="91">
        <v>5</v>
      </c>
      <c r="N11" s="91" t="s">
        <v>1126</v>
      </c>
      <c r="O11" s="91">
        <v>5</v>
      </c>
      <c r="P11" s="91">
        <v>4</v>
      </c>
      <c r="Q11" s="91"/>
      <c r="R11" s="91"/>
      <c r="S11" s="91"/>
      <c r="T11" s="91"/>
      <c r="U11" s="91"/>
      <c r="V11" s="316">
        <f t="shared" si="0"/>
        <v>4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4</v>
      </c>
      <c r="AB11" s="258">
        <f t="shared" si="6"/>
        <v>3</v>
      </c>
      <c r="AC11" s="258">
        <f t="shared" si="7"/>
        <v>7</v>
      </c>
      <c r="AD11" s="317">
        <f t="shared" si="11"/>
        <v>4.4285714285714288</v>
      </c>
      <c r="AE11" s="259">
        <f t="shared" si="12"/>
        <v>0</v>
      </c>
      <c r="AG11" s="318" t="str">
        <f t="shared" si="8"/>
        <v>з</v>
      </c>
      <c r="AH11" s="318" t="str">
        <f t="shared" si="8"/>
        <v>з</v>
      </c>
      <c r="AI11" s="318">
        <f t="shared" si="9"/>
        <v>4</v>
      </c>
      <c r="AJ11" s="318">
        <f t="shared" si="8"/>
        <v>4</v>
      </c>
      <c r="AK11" s="318">
        <f t="shared" si="8"/>
        <v>5</v>
      </c>
      <c r="AL11" s="318" t="str">
        <f t="shared" si="8"/>
        <v/>
      </c>
      <c r="AM11" s="318">
        <f t="shared" si="8"/>
        <v>4</v>
      </c>
      <c r="AN11" s="318">
        <f t="shared" si="8"/>
        <v>5</v>
      </c>
      <c r="AO11" s="318" t="str">
        <f t="shared" si="10"/>
        <v>а</v>
      </c>
      <c r="AP11" s="318">
        <f t="shared" si="8"/>
        <v>5</v>
      </c>
      <c r="AQ11" s="318">
        <f t="shared" si="8"/>
        <v>4</v>
      </c>
      <c r="AR11" s="318" t="str">
        <f t="shared" si="8"/>
        <v/>
      </c>
      <c r="AS11" s="318" t="str">
        <f t="shared" si="8"/>
        <v/>
      </c>
      <c r="AT11" s="318" t="str">
        <f t="shared" si="8"/>
        <v/>
      </c>
      <c r="AU11" s="318" t="str">
        <f t="shared" si="8"/>
        <v/>
      </c>
      <c r="AV11" s="318" t="str">
        <f t="shared" si="8"/>
        <v/>
      </c>
      <c r="AW11" s="316">
        <f t="shared" si="13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5" customHeight="1" x14ac:dyDescent="0.2">
      <c r="A12" s="267">
        <v>7</v>
      </c>
      <c r="B12" s="315" t="s">
        <v>28</v>
      </c>
      <c r="C12" s="150" t="s">
        <v>34</v>
      </c>
      <c r="D12" s="471" t="s">
        <v>776</v>
      </c>
      <c r="E12" s="223">
        <v>2633</v>
      </c>
      <c r="F12" s="91" t="s">
        <v>1141</v>
      </c>
      <c r="G12" s="91" t="s">
        <v>1141</v>
      </c>
      <c r="H12" s="91">
        <v>3</v>
      </c>
      <c r="I12" s="91">
        <v>3</v>
      </c>
      <c r="J12" s="91">
        <v>5</v>
      </c>
      <c r="K12" s="91"/>
      <c r="L12" s="91">
        <v>3</v>
      </c>
      <c r="M12" s="91">
        <v>4</v>
      </c>
      <c r="N12" s="91">
        <v>3</v>
      </c>
      <c r="O12" s="91">
        <v>4</v>
      </c>
      <c r="P12" s="91">
        <v>3</v>
      </c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5</v>
      </c>
      <c r="AA12" s="258">
        <f t="shared" si="5"/>
        <v>2</v>
      </c>
      <c r="AB12" s="258">
        <f t="shared" si="6"/>
        <v>1</v>
      </c>
      <c r="AC12" s="258">
        <f t="shared" si="7"/>
        <v>8</v>
      </c>
      <c r="AD12" s="317">
        <f t="shared" si="11"/>
        <v>3.5</v>
      </c>
      <c r="AE12" s="259">
        <f t="shared" si="12"/>
        <v>0</v>
      </c>
      <c r="AG12" s="318" t="str">
        <f t="shared" si="8"/>
        <v>з</v>
      </c>
      <c r="AH12" s="318" t="str">
        <f t="shared" si="8"/>
        <v>з</v>
      </c>
      <c r="AI12" s="318">
        <f t="shared" si="9"/>
        <v>3</v>
      </c>
      <c r="AJ12" s="318">
        <f t="shared" si="8"/>
        <v>3</v>
      </c>
      <c r="AK12" s="318">
        <f t="shared" si="8"/>
        <v>5</v>
      </c>
      <c r="AL12" s="318" t="str">
        <f t="shared" si="8"/>
        <v/>
      </c>
      <c r="AM12" s="318">
        <f t="shared" si="8"/>
        <v>3</v>
      </c>
      <c r="AN12" s="318">
        <f t="shared" si="8"/>
        <v>4</v>
      </c>
      <c r="AO12" s="318">
        <f t="shared" si="10"/>
        <v>3</v>
      </c>
      <c r="AP12" s="318">
        <f t="shared" si="8"/>
        <v>4</v>
      </c>
      <c r="AQ12" s="318">
        <f t="shared" si="8"/>
        <v>3</v>
      </c>
      <c r="AR12" s="318" t="str">
        <f t="shared" si="8"/>
        <v/>
      </c>
      <c r="AS12" s="318" t="str">
        <f t="shared" si="8"/>
        <v/>
      </c>
      <c r="AT12" s="318" t="str">
        <f t="shared" si="8"/>
        <v/>
      </c>
      <c r="AU12" s="318" t="str">
        <f t="shared" si="8"/>
        <v/>
      </c>
      <c r="AV12" s="318" t="str">
        <f t="shared" si="8"/>
        <v/>
      </c>
      <c r="AW12" s="316">
        <f t="shared" si="13"/>
        <v>2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5" customHeight="1" x14ac:dyDescent="0.2">
      <c r="A13" s="267">
        <v>8</v>
      </c>
      <c r="B13" s="315" t="s">
        <v>28</v>
      </c>
      <c r="C13" s="150" t="s">
        <v>47</v>
      </c>
      <c r="D13" s="471" t="s">
        <v>777</v>
      </c>
      <c r="E13" s="223">
        <v>2633</v>
      </c>
      <c r="F13" s="91" t="s">
        <v>1141</v>
      </c>
      <c r="G13" s="91" t="s">
        <v>1141</v>
      </c>
      <c r="H13" s="91">
        <v>4</v>
      </c>
      <c r="I13" s="91">
        <v>4</v>
      </c>
      <c r="J13" s="91">
        <v>5</v>
      </c>
      <c r="K13" s="91"/>
      <c r="L13" s="91">
        <v>3</v>
      </c>
      <c r="M13" s="91">
        <v>4</v>
      </c>
      <c r="N13" s="91">
        <v>3</v>
      </c>
      <c r="O13" s="91">
        <v>5</v>
      </c>
      <c r="P13" s="91">
        <v>3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3</v>
      </c>
      <c r="AA13" s="258">
        <f t="shared" si="5"/>
        <v>3</v>
      </c>
      <c r="AB13" s="258">
        <f t="shared" si="6"/>
        <v>2</v>
      </c>
      <c r="AC13" s="258">
        <f t="shared" si="7"/>
        <v>8</v>
      </c>
      <c r="AD13" s="317">
        <f t="shared" si="11"/>
        <v>3.875</v>
      </c>
      <c r="AE13" s="259">
        <f t="shared" si="12"/>
        <v>0</v>
      </c>
      <c r="AG13" s="318" t="str">
        <f t="shared" si="8"/>
        <v>з</v>
      </c>
      <c r="AH13" s="318" t="str">
        <f t="shared" si="8"/>
        <v>з</v>
      </c>
      <c r="AI13" s="318">
        <f t="shared" si="9"/>
        <v>4</v>
      </c>
      <c r="AJ13" s="318">
        <f t="shared" si="8"/>
        <v>4</v>
      </c>
      <c r="AK13" s="318">
        <f t="shared" si="8"/>
        <v>5</v>
      </c>
      <c r="AL13" s="318" t="str">
        <f t="shared" si="8"/>
        <v/>
      </c>
      <c r="AM13" s="318">
        <f t="shared" si="8"/>
        <v>3</v>
      </c>
      <c r="AN13" s="318">
        <f t="shared" si="8"/>
        <v>4</v>
      </c>
      <c r="AO13" s="318">
        <f t="shared" si="10"/>
        <v>3</v>
      </c>
      <c r="AP13" s="318">
        <f t="shared" si="8"/>
        <v>5</v>
      </c>
      <c r="AQ13" s="318">
        <f t="shared" si="8"/>
        <v>3</v>
      </c>
      <c r="AR13" s="318" t="str">
        <f t="shared" si="8"/>
        <v/>
      </c>
      <c r="AS13" s="318" t="str">
        <f t="shared" si="8"/>
        <v/>
      </c>
      <c r="AT13" s="318" t="str">
        <f t="shared" si="8"/>
        <v/>
      </c>
      <c r="AU13" s="318" t="str">
        <f t="shared" si="8"/>
        <v/>
      </c>
      <c r="AV13" s="318" t="str">
        <f t="shared" si="8"/>
        <v/>
      </c>
      <c r="AW13" s="316">
        <f t="shared" si="13"/>
        <v>2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5" customHeight="1" x14ac:dyDescent="0.2">
      <c r="A14" s="267">
        <v>9</v>
      </c>
      <c r="B14" s="319"/>
      <c r="C14" s="150" t="s">
        <v>34</v>
      </c>
      <c r="D14" s="471" t="s">
        <v>778</v>
      </c>
      <c r="E14" s="223">
        <v>2633</v>
      </c>
      <c r="F14" s="91" t="s">
        <v>1141</v>
      </c>
      <c r="G14" s="91" t="s">
        <v>1141</v>
      </c>
      <c r="H14" s="91">
        <v>4</v>
      </c>
      <c r="I14" s="91">
        <v>4</v>
      </c>
      <c r="J14" s="91">
        <v>5</v>
      </c>
      <c r="K14" s="91"/>
      <c r="L14" s="91">
        <v>3</v>
      </c>
      <c r="M14" s="91">
        <v>3</v>
      </c>
      <c r="N14" s="91">
        <v>3</v>
      </c>
      <c r="O14" s="91">
        <v>4</v>
      </c>
      <c r="P14" s="94">
        <v>3</v>
      </c>
      <c r="Q14" s="91"/>
      <c r="R14" s="94"/>
      <c r="S14" s="91"/>
      <c r="T14" s="91"/>
      <c r="U14" s="91"/>
      <c r="V14" s="316">
        <f t="shared" si="0"/>
        <v>3</v>
      </c>
      <c r="W14" s="258">
        <f t="shared" si="1"/>
        <v>0</v>
      </c>
      <c r="X14" s="258">
        <f t="shared" si="2"/>
        <v>0</v>
      </c>
      <c r="Y14" s="258">
        <f t="shared" si="3"/>
        <v>0</v>
      </c>
      <c r="Z14" s="258">
        <f t="shared" si="4"/>
        <v>4</v>
      </c>
      <c r="AA14" s="258">
        <f t="shared" si="5"/>
        <v>3</v>
      </c>
      <c r="AB14" s="258">
        <f t="shared" si="6"/>
        <v>1</v>
      </c>
      <c r="AC14" s="258">
        <f t="shared" si="7"/>
        <v>8</v>
      </c>
      <c r="AD14" s="320">
        <f t="shared" si="11"/>
        <v>3.625</v>
      </c>
      <c r="AE14" s="25">
        <f t="shared" si="12"/>
        <v>0</v>
      </c>
      <c r="AF14" s="13"/>
      <c r="AG14" s="318" t="str">
        <f t="shared" si="8"/>
        <v>з</v>
      </c>
      <c r="AH14" s="318" t="str">
        <f t="shared" si="8"/>
        <v>з</v>
      </c>
      <c r="AI14" s="318">
        <f t="shared" si="9"/>
        <v>4</v>
      </c>
      <c r="AJ14" s="318">
        <f t="shared" si="8"/>
        <v>4</v>
      </c>
      <c r="AK14" s="318">
        <f t="shared" si="8"/>
        <v>5</v>
      </c>
      <c r="AL14" s="318" t="str">
        <f t="shared" si="8"/>
        <v/>
      </c>
      <c r="AM14" s="318">
        <f t="shared" si="8"/>
        <v>3</v>
      </c>
      <c r="AN14" s="318">
        <f t="shared" si="8"/>
        <v>3</v>
      </c>
      <c r="AO14" s="318">
        <f t="shared" si="10"/>
        <v>3</v>
      </c>
      <c r="AP14" s="318">
        <f t="shared" si="8"/>
        <v>4</v>
      </c>
      <c r="AQ14" s="318">
        <f t="shared" si="8"/>
        <v>3</v>
      </c>
      <c r="AR14" s="318" t="str">
        <f t="shared" si="8"/>
        <v/>
      </c>
      <c r="AS14" s="318" t="str">
        <f t="shared" si="8"/>
        <v/>
      </c>
      <c r="AT14" s="318" t="str">
        <f t="shared" si="8"/>
        <v/>
      </c>
      <c r="AU14" s="318" t="str">
        <f t="shared" si="8"/>
        <v/>
      </c>
      <c r="AV14" s="318" t="str">
        <f t="shared" si="8"/>
        <v/>
      </c>
      <c r="AW14" s="316">
        <f t="shared" si="13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267">
        <v>10</v>
      </c>
      <c r="B15" s="319"/>
      <c r="C15" s="150" t="s">
        <v>34</v>
      </c>
      <c r="D15" s="471" t="s">
        <v>779</v>
      </c>
      <c r="E15" s="223">
        <v>2633</v>
      </c>
      <c r="F15" s="91" t="s">
        <v>1141</v>
      </c>
      <c r="G15" s="91" t="s">
        <v>1141</v>
      </c>
      <c r="H15" s="91">
        <v>3</v>
      </c>
      <c r="I15" s="91">
        <v>3</v>
      </c>
      <c r="J15" s="91">
        <v>5</v>
      </c>
      <c r="K15" s="91"/>
      <c r="L15" s="91">
        <v>3</v>
      </c>
      <c r="M15" s="91">
        <v>4</v>
      </c>
      <c r="N15" s="91">
        <v>3</v>
      </c>
      <c r="O15" s="91">
        <v>3</v>
      </c>
      <c r="P15" s="94">
        <v>3</v>
      </c>
      <c r="Q15" s="91"/>
      <c r="R15" s="94"/>
      <c r="S15" s="91"/>
      <c r="T15" s="91"/>
      <c r="U15" s="91"/>
      <c r="V15" s="316">
        <f t="shared" si="0"/>
        <v>3</v>
      </c>
      <c r="W15" s="258">
        <f t="shared" si="1"/>
        <v>0</v>
      </c>
      <c r="X15" s="258">
        <f t="shared" si="2"/>
        <v>0</v>
      </c>
      <c r="Y15" s="258">
        <f t="shared" si="3"/>
        <v>0</v>
      </c>
      <c r="Z15" s="258">
        <f t="shared" si="4"/>
        <v>6</v>
      </c>
      <c r="AA15" s="258">
        <f t="shared" si="5"/>
        <v>1</v>
      </c>
      <c r="AB15" s="258">
        <f t="shared" si="6"/>
        <v>1</v>
      </c>
      <c r="AC15" s="258">
        <f t="shared" si="7"/>
        <v>8</v>
      </c>
      <c r="AD15" s="320">
        <f t="shared" si="11"/>
        <v>3.375</v>
      </c>
      <c r="AE15" s="25">
        <f t="shared" si="12"/>
        <v>0</v>
      </c>
      <c r="AF15" s="13"/>
      <c r="AG15" s="318" t="str">
        <f t="shared" si="8"/>
        <v>з</v>
      </c>
      <c r="AH15" s="318" t="str">
        <f t="shared" si="8"/>
        <v>з</v>
      </c>
      <c r="AI15" s="318">
        <f t="shared" si="9"/>
        <v>3</v>
      </c>
      <c r="AJ15" s="318">
        <f t="shared" si="8"/>
        <v>3</v>
      </c>
      <c r="AK15" s="318">
        <f t="shared" si="8"/>
        <v>5</v>
      </c>
      <c r="AL15" s="318" t="str">
        <f t="shared" si="8"/>
        <v/>
      </c>
      <c r="AM15" s="318">
        <f t="shared" si="8"/>
        <v>3</v>
      </c>
      <c r="AN15" s="318">
        <f t="shared" si="8"/>
        <v>4</v>
      </c>
      <c r="AO15" s="318">
        <f t="shared" si="10"/>
        <v>3</v>
      </c>
      <c r="AP15" s="318">
        <f t="shared" si="8"/>
        <v>3</v>
      </c>
      <c r="AQ15" s="318">
        <f t="shared" si="8"/>
        <v>3</v>
      </c>
      <c r="AR15" s="318" t="str">
        <f t="shared" si="8"/>
        <v/>
      </c>
      <c r="AS15" s="318" t="str">
        <f t="shared" si="8"/>
        <v/>
      </c>
      <c r="AT15" s="318" t="str">
        <f t="shared" si="8"/>
        <v/>
      </c>
      <c r="AU15" s="318" t="str">
        <f t="shared" si="8"/>
        <v/>
      </c>
      <c r="AV15" s="318" t="str">
        <f t="shared" si="8"/>
        <v/>
      </c>
      <c r="AW15" s="316">
        <f t="shared" si="13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267">
        <v>11</v>
      </c>
      <c r="B16" s="319"/>
      <c r="C16" s="150" t="s">
        <v>34</v>
      </c>
      <c r="D16" s="471" t="s">
        <v>780</v>
      </c>
      <c r="E16" s="223">
        <v>2633</v>
      </c>
      <c r="F16" s="91" t="s">
        <v>1141</v>
      </c>
      <c r="G16" s="91" t="s">
        <v>1141</v>
      </c>
      <c r="H16" s="91">
        <v>3</v>
      </c>
      <c r="I16" s="91">
        <v>4</v>
      </c>
      <c r="J16" s="91">
        <v>4</v>
      </c>
      <c r="K16" s="91"/>
      <c r="L16" s="91">
        <v>3</v>
      </c>
      <c r="M16" s="91">
        <v>3</v>
      </c>
      <c r="N16" s="91">
        <v>4</v>
      </c>
      <c r="O16" s="91">
        <v>4</v>
      </c>
      <c r="P16" s="94">
        <v>4</v>
      </c>
      <c r="Q16" s="91"/>
      <c r="R16" s="94"/>
      <c r="S16" s="91"/>
      <c r="T16" s="91"/>
      <c r="U16" s="91"/>
      <c r="V16" s="316">
        <f t="shared" si="0"/>
        <v>3</v>
      </c>
      <c r="W16" s="258">
        <f t="shared" si="1"/>
        <v>0</v>
      </c>
      <c r="X16" s="258">
        <f t="shared" si="2"/>
        <v>0</v>
      </c>
      <c r="Y16" s="258">
        <f t="shared" si="3"/>
        <v>0</v>
      </c>
      <c r="Z16" s="258">
        <f t="shared" si="4"/>
        <v>3</v>
      </c>
      <c r="AA16" s="258">
        <f t="shared" si="5"/>
        <v>5</v>
      </c>
      <c r="AB16" s="258">
        <f t="shared" si="6"/>
        <v>0</v>
      </c>
      <c r="AC16" s="258">
        <f t="shared" si="7"/>
        <v>8</v>
      </c>
      <c r="AD16" s="320">
        <f t="shared" si="11"/>
        <v>3.625</v>
      </c>
      <c r="AE16" s="25">
        <f t="shared" si="12"/>
        <v>0</v>
      </c>
      <c r="AF16" s="13"/>
      <c r="AG16" s="318" t="str">
        <f t="shared" si="8"/>
        <v>з</v>
      </c>
      <c r="AH16" s="318" t="str">
        <f t="shared" si="8"/>
        <v>з</v>
      </c>
      <c r="AI16" s="318">
        <f t="shared" si="9"/>
        <v>3</v>
      </c>
      <c r="AJ16" s="318">
        <f t="shared" si="8"/>
        <v>4</v>
      </c>
      <c r="AK16" s="318">
        <f t="shared" si="8"/>
        <v>4</v>
      </c>
      <c r="AL16" s="318" t="str">
        <f t="shared" si="8"/>
        <v/>
      </c>
      <c r="AM16" s="318">
        <f t="shared" si="8"/>
        <v>3</v>
      </c>
      <c r="AN16" s="318">
        <f t="shared" si="8"/>
        <v>3</v>
      </c>
      <c r="AO16" s="318">
        <f t="shared" si="10"/>
        <v>4</v>
      </c>
      <c r="AP16" s="318">
        <f t="shared" si="8"/>
        <v>4</v>
      </c>
      <c r="AQ16" s="318">
        <f t="shared" si="8"/>
        <v>4</v>
      </c>
      <c r="AR16" s="318" t="str">
        <f t="shared" si="8"/>
        <v/>
      </c>
      <c r="AS16" s="318" t="str">
        <f t="shared" si="8"/>
        <v/>
      </c>
      <c r="AT16" s="318" t="str">
        <f t="shared" si="8"/>
        <v/>
      </c>
      <c r="AU16" s="318" t="str">
        <f t="shared" si="8"/>
        <v/>
      </c>
      <c r="AV16" s="318" t="str">
        <f t="shared" si="8"/>
        <v/>
      </c>
      <c r="AW16" s="316">
        <f t="shared" si="13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">
      <c r="A17" s="267">
        <v>12</v>
      </c>
      <c r="B17" s="225"/>
      <c r="C17" s="150" t="s">
        <v>47</v>
      </c>
      <c r="D17" s="471" t="s">
        <v>781</v>
      </c>
      <c r="E17" s="223">
        <v>2633</v>
      </c>
      <c r="F17" s="91" t="s">
        <v>1141</v>
      </c>
      <c r="G17" s="91" t="s">
        <v>1141</v>
      </c>
      <c r="H17" s="91">
        <v>3</v>
      </c>
      <c r="I17" s="91">
        <v>5</v>
      </c>
      <c r="J17" s="91">
        <v>5</v>
      </c>
      <c r="K17" s="91"/>
      <c r="L17" s="91">
        <v>4</v>
      </c>
      <c r="M17" s="91">
        <v>5</v>
      </c>
      <c r="N17" s="91">
        <v>4</v>
      </c>
      <c r="O17" s="91">
        <v>5</v>
      </c>
      <c r="P17" s="94">
        <v>4</v>
      </c>
      <c r="Q17" s="91"/>
      <c r="R17" s="94"/>
      <c r="S17" s="91"/>
      <c r="T17" s="91"/>
      <c r="U17" s="91"/>
      <c r="V17" s="316">
        <f t="shared" si="0"/>
        <v>3</v>
      </c>
      <c r="W17" s="258">
        <f t="shared" si="1"/>
        <v>0</v>
      </c>
      <c r="X17" s="258">
        <f t="shared" si="2"/>
        <v>0</v>
      </c>
      <c r="Y17" s="258">
        <f t="shared" si="3"/>
        <v>0</v>
      </c>
      <c r="Z17" s="258">
        <f t="shared" si="4"/>
        <v>1</v>
      </c>
      <c r="AA17" s="258">
        <f t="shared" si="5"/>
        <v>3</v>
      </c>
      <c r="AB17" s="258">
        <f t="shared" si="6"/>
        <v>4</v>
      </c>
      <c r="AC17" s="258">
        <f t="shared" si="7"/>
        <v>8</v>
      </c>
      <c r="AD17" s="320">
        <f t="shared" si="11"/>
        <v>4.375</v>
      </c>
      <c r="AE17" s="25">
        <f t="shared" si="12"/>
        <v>0</v>
      </c>
      <c r="AF17" s="13"/>
      <c r="AG17" s="318" t="str">
        <f t="shared" si="8"/>
        <v>з</v>
      </c>
      <c r="AH17" s="318" t="str">
        <f t="shared" si="8"/>
        <v>з</v>
      </c>
      <c r="AI17" s="318">
        <f t="shared" si="9"/>
        <v>3</v>
      </c>
      <c r="AJ17" s="318">
        <f t="shared" si="8"/>
        <v>5</v>
      </c>
      <c r="AK17" s="318">
        <f t="shared" si="8"/>
        <v>5</v>
      </c>
      <c r="AL17" s="318" t="str">
        <f t="shared" si="8"/>
        <v/>
      </c>
      <c r="AM17" s="318">
        <f t="shared" si="8"/>
        <v>4</v>
      </c>
      <c r="AN17" s="318">
        <f t="shared" si="8"/>
        <v>5</v>
      </c>
      <c r="AO17" s="318">
        <f t="shared" si="10"/>
        <v>4</v>
      </c>
      <c r="AP17" s="318">
        <f t="shared" si="8"/>
        <v>5</v>
      </c>
      <c r="AQ17" s="318">
        <f t="shared" si="8"/>
        <v>4</v>
      </c>
      <c r="AR17" s="318" t="str">
        <f t="shared" si="8"/>
        <v/>
      </c>
      <c r="AS17" s="318" t="str">
        <f t="shared" si="8"/>
        <v/>
      </c>
      <c r="AT17" s="318" t="str">
        <f t="shared" si="8"/>
        <v/>
      </c>
      <c r="AU17" s="318" t="str">
        <f t="shared" si="8"/>
        <v/>
      </c>
      <c r="AV17" s="318" t="str">
        <f t="shared" si="8"/>
        <v/>
      </c>
      <c r="AW17" s="316">
        <f t="shared" si="13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267">
        <v>13</v>
      </c>
      <c r="B18" s="163"/>
      <c r="C18" s="150" t="s">
        <v>34</v>
      </c>
      <c r="D18" s="471" t="s">
        <v>782</v>
      </c>
      <c r="E18" s="223">
        <v>2633</v>
      </c>
      <c r="F18" s="91" t="s">
        <v>1141</v>
      </c>
      <c r="G18" s="91" t="s">
        <v>1141</v>
      </c>
      <c r="H18" s="91" t="s">
        <v>492</v>
      </c>
      <c r="I18" s="91" t="s">
        <v>492</v>
      </c>
      <c r="J18" s="91" t="s">
        <v>492</v>
      </c>
      <c r="K18" s="91"/>
      <c r="L18" s="91" t="s">
        <v>492</v>
      </c>
      <c r="M18" s="91" t="s">
        <v>492</v>
      </c>
      <c r="N18" s="91" t="s">
        <v>492</v>
      </c>
      <c r="O18" s="91" t="s">
        <v>492</v>
      </c>
      <c r="P18" s="94" t="s">
        <v>492</v>
      </c>
      <c r="Q18" s="91"/>
      <c r="R18" s="94"/>
      <c r="S18" s="91"/>
      <c r="T18" s="91"/>
      <c r="U18" s="91"/>
      <c r="V18" s="316">
        <f t="shared" si="0"/>
        <v>0</v>
      </c>
      <c r="W18" s="258">
        <f t="shared" si="1"/>
        <v>0</v>
      </c>
      <c r="X18" s="258">
        <f t="shared" si="2"/>
        <v>0</v>
      </c>
      <c r="Y18" s="258">
        <f t="shared" si="3"/>
        <v>0</v>
      </c>
      <c r="Z18" s="258">
        <f t="shared" si="4"/>
        <v>0</v>
      </c>
      <c r="AA18" s="258">
        <f t="shared" si="5"/>
        <v>0</v>
      </c>
      <c r="AB18" s="258">
        <f t="shared" si="6"/>
        <v>0</v>
      </c>
      <c r="AC18" s="258">
        <f t="shared" si="7"/>
        <v>0</v>
      </c>
      <c r="AD18" s="320" t="str">
        <f t="shared" si="11"/>
        <v/>
      </c>
      <c r="AE18" s="25">
        <f t="shared" si="12"/>
        <v>0</v>
      </c>
      <c r="AF18" s="13"/>
      <c r="AG18" s="318" t="str">
        <f t="shared" si="8"/>
        <v>з</v>
      </c>
      <c r="AH18" s="318" t="str">
        <f t="shared" si="8"/>
        <v>з</v>
      </c>
      <c r="AI18" s="318" t="str">
        <f t="shared" si="9"/>
        <v>а</v>
      </c>
      <c r="AJ18" s="318" t="str">
        <f t="shared" si="8"/>
        <v>а</v>
      </c>
      <c r="AK18" s="318" t="str">
        <f t="shared" si="8"/>
        <v>а</v>
      </c>
      <c r="AL18" s="318" t="str">
        <f t="shared" si="8"/>
        <v/>
      </c>
      <c r="AM18" s="318" t="str">
        <f t="shared" si="8"/>
        <v>а</v>
      </c>
      <c r="AN18" s="318" t="str">
        <f t="shared" si="8"/>
        <v>а</v>
      </c>
      <c r="AO18" s="318" t="str">
        <f t="shared" si="10"/>
        <v>а</v>
      </c>
      <c r="AP18" s="318" t="str">
        <f t="shared" si="8"/>
        <v>а</v>
      </c>
      <c r="AQ18" s="318" t="str">
        <f t="shared" si="8"/>
        <v>а</v>
      </c>
      <c r="AR18" s="318" t="str">
        <f t="shared" si="8"/>
        <v/>
      </c>
      <c r="AS18" s="318" t="str">
        <f t="shared" si="8"/>
        <v/>
      </c>
      <c r="AT18" s="318" t="str">
        <f t="shared" si="8"/>
        <v/>
      </c>
      <c r="AU18" s="318" t="str">
        <f t="shared" si="8"/>
        <v/>
      </c>
      <c r="AV18" s="318" t="str">
        <f t="shared" si="8"/>
        <v/>
      </c>
      <c r="AW18" s="316">
        <f t="shared" si="13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267">
        <v>14</v>
      </c>
      <c r="B19" s="163"/>
      <c r="C19" s="150" t="s">
        <v>34</v>
      </c>
      <c r="D19" s="471" t="s">
        <v>783</v>
      </c>
      <c r="E19" s="223">
        <v>2633</v>
      </c>
      <c r="F19" s="91" t="s">
        <v>1141</v>
      </c>
      <c r="G19" s="91" t="s">
        <v>1141</v>
      </c>
      <c r="H19" s="91">
        <v>4</v>
      </c>
      <c r="I19" s="91">
        <v>5</v>
      </c>
      <c r="J19" s="91">
        <v>5</v>
      </c>
      <c r="K19" s="91"/>
      <c r="L19" s="91">
        <v>3</v>
      </c>
      <c r="M19" s="91">
        <v>5</v>
      </c>
      <c r="N19" s="91">
        <v>3</v>
      </c>
      <c r="O19" s="91">
        <v>4</v>
      </c>
      <c r="P19" s="91">
        <v>3</v>
      </c>
      <c r="Q19" s="91"/>
      <c r="R19" s="91"/>
      <c r="S19" s="91"/>
      <c r="T19" s="91"/>
      <c r="U19" s="91"/>
      <c r="V19" s="316">
        <f t="shared" si="0"/>
        <v>3</v>
      </c>
      <c r="W19" s="258">
        <f t="shared" si="1"/>
        <v>0</v>
      </c>
      <c r="X19" s="258">
        <f t="shared" si="2"/>
        <v>0</v>
      </c>
      <c r="Y19" s="258">
        <f t="shared" si="3"/>
        <v>0</v>
      </c>
      <c r="Z19" s="258">
        <f t="shared" si="4"/>
        <v>3</v>
      </c>
      <c r="AA19" s="258">
        <f t="shared" si="5"/>
        <v>2</v>
      </c>
      <c r="AB19" s="258">
        <f t="shared" si="6"/>
        <v>3</v>
      </c>
      <c r="AC19" s="258">
        <f t="shared" si="7"/>
        <v>8</v>
      </c>
      <c r="AD19" s="320">
        <f t="shared" si="11"/>
        <v>4</v>
      </c>
      <c r="AE19" s="25">
        <f t="shared" si="12"/>
        <v>0</v>
      </c>
      <c r="AF19" s="13"/>
      <c r="AG19" s="318" t="str">
        <f t="shared" si="8"/>
        <v>з</v>
      </c>
      <c r="AH19" s="318" t="str">
        <f t="shared" si="8"/>
        <v>з</v>
      </c>
      <c r="AI19" s="318">
        <f t="shared" si="9"/>
        <v>4</v>
      </c>
      <c r="AJ19" s="318">
        <f t="shared" si="8"/>
        <v>5</v>
      </c>
      <c r="AK19" s="318">
        <f t="shared" si="8"/>
        <v>5</v>
      </c>
      <c r="AL19" s="318" t="str">
        <f t="shared" si="8"/>
        <v/>
      </c>
      <c r="AM19" s="318">
        <f t="shared" si="8"/>
        <v>3</v>
      </c>
      <c r="AN19" s="318">
        <f t="shared" si="8"/>
        <v>5</v>
      </c>
      <c r="AO19" s="318">
        <f t="shared" si="10"/>
        <v>3</v>
      </c>
      <c r="AP19" s="318">
        <f t="shared" si="8"/>
        <v>4</v>
      </c>
      <c r="AQ19" s="318">
        <f t="shared" si="8"/>
        <v>3</v>
      </c>
      <c r="AR19" s="318" t="str">
        <f t="shared" si="8"/>
        <v/>
      </c>
      <c r="AS19" s="318" t="str">
        <f t="shared" si="8"/>
        <v/>
      </c>
      <c r="AT19" s="318" t="str">
        <f t="shared" si="8"/>
        <v/>
      </c>
      <c r="AU19" s="318" t="str">
        <f t="shared" si="8"/>
        <v/>
      </c>
      <c r="AV19" s="318" t="str">
        <f t="shared" si="8"/>
        <v/>
      </c>
      <c r="AW19" s="316">
        <f t="shared" si="13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267">
        <v>15</v>
      </c>
      <c r="B20" s="163"/>
      <c r="C20" s="150" t="s">
        <v>34</v>
      </c>
      <c r="D20" s="471" t="s">
        <v>784</v>
      </c>
      <c r="E20" s="223">
        <v>2633</v>
      </c>
      <c r="F20" s="91" t="s">
        <v>1141</v>
      </c>
      <c r="G20" s="91" t="s">
        <v>1146</v>
      </c>
      <c r="H20" s="91">
        <v>3</v>
      </c>
      <c r="I20" s="91">
        <v>3</v>
      </c>
      <c r="J20" s="91">
        <v>5</v>
      </c>
      <c r="K20" s="91"/>
      <c r="L20" s="91">
        <v>3</v>
      </c>
      <c r="M20" s="91">
        <v>3</v>
      </c>
      <c r="N20" s="91" t="s">
        <v>1321</v>
      </c>
      <c r="O20" s="91">
        <v>3</v>
      </c>
      <c r="P20" s="94">
        <v>3</v>
      </c>
      <c r="Q20" s="91"/>
      <c r="R20" s="94"/>
      <c r="S20" s="91"/>
      <c r="T20" s="91"/>
      <c r="U20" s="91"/>
      <c r="V20" s="316">
        <f t="shared" si="0"/>
        <v>2</v>
      </c>
      <c r="W20" s="258">
        <f t="shared" si="1"/>
        <v>0</v>
      </c>
      <c r="X20" s="258">
        <f t="shared" si="2"/>
        <v>0</v>
      </c>
      <c r="Y20" s="258">
        <f t="shared" si="3"/>
        <v>1</v>
      </c>
      <c r="Z20" s="258">
        <f t="shared" si="4"/>
        <v>6</v>
      </c>
      <c r="AA20" s="258">
        <f t="shared" si="5"/>
        <v>0</v>
      </c>
      <c r="AB20" s="258">
        <f t="shared" si="6"/>
        <v>1</v>
      </c>
      <c r="AC20" s="258">
        <f t="shared" si="7"/>
        <v>8</v>
      </c>
      <c r="AD20" s="320">
        <f t="shared" si="11"/>
        <v>3.125</v>
      </c>
      <c r="AE20" s="25">
        <f t="shared" si="12"/>
        <v>0</v>
      </c>
      <c r="AF20" s="13"/>
      <c r="AG20" s="318" t="str">
        <f t="shared" si="8"/>
        <v>з</v>
      </c>
      <c r="AH20" s="318" t="str">
        <f t="shared" si="8"/>
        <v>а</v>
      </c>
      <c r="AI20" s="318">
        <f t="shared" si="9"/>
        <v>3</v>
      </c>
      <c r="AJ20" s="318">
        <f t="shared" si="8"/>
        <v>3</v>
      </c>
      <c r="AK20" s="318">
        <f t="shared" si="8"/>
        <v>5</v>
      </c>
      <c r="AL20" s="318" t="str">
        <f t="shared" si="8"/>
        <v/>
      </c>
      <c r="AM20" s="318">
        <f t="shared" si="8"/>
        <v>3</v>
      </c>
      <c r="AN20" s="318">
        <f t="shared" si="8"/>
        <v>3</v>
      </c>
      <c r="AO20" s="318">
        <f t="shared" si="10"/>
        <v>2</v>
      </c>
      <c r="AP20" s="318">
        <f t="shared" si="8"/>
        <v>3</v>
      </c>
      <c r="AQ20" s="318">
        <f t="shared" si="8"/>
        <v>3</v>
      </c>
      <c r="AR20" s="318" t="str">
        <f t="shared" si="8"/>
        <v/>
      </c>
      <c r="AS20" s="318" t="str">
        <f t="shared" si="8"/>
        <v/>
      </c>
      <c r="AT20" s="318" t="str">
        <f t="shared" si="8"/>
        <v/>
      </c>
      <c r="AU20" s="318" t="str">
        <f t="shared" si="8"/>
        <v/>
      </c>
      <c r="AV20" s="318" t="str">
        <f t="shared" si="8"/>
        <v/>
      </c>
      <c r="AW20" s="316">
        <f t="shared" si="13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267">
        <v>16</v>
      </c>
      <c r="B21" s="163"/>
      <c r="C21" s="150" t="s">
        <v>34</v>
      </c>
      <c r="D21" s="471" t="s">
        <v>785</v>
      </c>
      <c r="E21" s="223">
        <v>2633</v>
      </c>
      <c r="F21" s="91" t="s">
        <v>1141</v>
      </c>
      <c r="G21" s="91" t="s">
        <v>1141</v>
      </c>
      <c r="H21" s="91">
        <v>4</v>
      </c>
      <c r="I21" s="91">
        <v>4</v>
      </c>
      <c r="J21" s="91">
        <v>5</v>
      </c>
      <c r="K21" s="91"/>
      <c r="L21" s="91">
        <v>3</v>
      </c>
      <c r="M21" s="91">
        <v>4</v>
      </c>
      <c r="N21" s="91">
        <v>3</v>
      </c>
      <c r="O21" s="91">
        <v>4</v>
      </c>
      <c r="P21" s="94">
        <v>4</v>
      </c>
      <c r="Q21" s="91"/>
      <c r="R21" s="94"/>
      <c r="S21" s="91"/>
      <c r="T21" s="91"/>
      <c r="U21" s="91"/>
      <c r="V21" s="316">
        <f t="shared" si="0"/>
        <v>3</v>
      </c>
      <c r="W21" s="258">
        <f t="shared" si="1"/>
        <v>0</v>
      </c>
      <c r="X21" s="258">
        <f t="shared" si="2"/>
        <v>0</v>
      </c>
      <c r="Y21" s="258">
        <f t="shared" si="3"/>
        <v>0</v>
      </c>
      <c r="Z21" s="258">
        <f t="shared" si="4"/>
        <v>2</v>
      </c>
      <c r="AA21" s="258">
        <f t="shared" si="5"/>
        <v>5</v>
      </c>
      <c r="AB21" s="258">
        <f t="shared" si="6"/>
        <v>1</v>
      </c>
      <c r="AC21" s="258">
        <f t="shared" si="7"/>
        <v>8</v>
      </c>
      <c r="AD21" s="320">
        <f t="shared" si="11"/>
        <v>3.875</v>
      </c>
      <c r="AE21" s="25">
        <f t="shared" si="12"/>
        <v>0</v>
      </c>
      <c r="AF21" s="13"/>
      <c r="AG21" s="318" t="str">
        <f t="shared" si="8"/>
        <v>з</v>
      </c>
      <c r="AH21" s="318" t="str">
        <f t="shared" si="8"/>
        <v>з</v>
      </c>
      <c r="AI21" s="318">
        <f t="shared" si="9"/>
        <v>4</v>
      </c>
      <c r="AJ21" s="318">
        <f t="shared" si="8"/>
        <v>4</v>
      </c>
      <c r="AK21" s="318">
        <f t="shared" si="8"/>
        <v>5</v>
      </c>
      <c r="AL21" s="318" t="str">
        <f t="shared" si="8"/>
        <v/>
      </c>
      <c r="AM21" s="318">
        <f t="shared" si="8"/>
        <v>3</v>
      </c>
      <c r="AN21" s="318">
        <f t="shared" si="8"/>
        <v>4</v>
      </c>
      <c r="AO21" s="318">
        <f t="shared" si="10"/>
        <v>3</v>
      </c>
      <c r="AP21" s="318">
        <f t="shared" si="8"/>
        <v>4</v>
      </c>
      <c r="AQ21" s="318">
        <f t="shared" si="8"/>
        <v>4</v>
      </c>
      <c r="AR21" s="318" t="str">
        <f t="shared" si="8"/>
        <v/>
      </c>
      <c r="AS21" s="318" t="str">
        <f t="shared" si="8"/>
        <v/>
      </c>
      <c r="AT21" s="318" t="str">
        <f t="shared" si="8"/>
        <v/>
      </c>
      <c r="AU21" s="318" t="str">
        <f t="shared" si="8"/>
        <v/>
      </c>
      <c r="AV21" s="318" t="str">
        <f t="shared" ref="AG21:AV36" si="14">IF(ISERROR(VALUE(LEFT(U21))),LEFT(U21),VALUE(LEFT(U21)))</f>
        <v/>
      </c>
      <c r="AW21" s="316">
        <f t="shared" si="13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267">
        <v>17</v>
      </c>
      <c r="B22" s="163"/>
      <c r="C22" s="150" t="s">
        <v>34</v>
      </c>
      <c r="D22" s="471" t="s">
        <v>786</v>
      </c>
      <c r="E22" s="223">
        <v>2633</v>
      </c>
      <c r="F22" s="91" t="s">
        <v>1141</v>
      </c>
      <c r="G22" s="91" t="s">
        <v>1141</v>
      </c>
      <c r="H22" s="91">
        <v>3</v>
      </c>
      <c r="I22" s="91">
        <v>4</v>
      </c>
      <c r="J22" s="91">
        <v>5</v>
      </c>
      <c r="K22" s="91"/>
      <c r="L22" s="91">
        <v>3</v>
      </c>
      <c r="M22" s="91">
        <v>3</v>
      </c>
      <c r="N22" s="91">
        <v>3</v>
      </c>
      <c r="O22" s="91">
        <v>4</v>
      </c>
      <c r="P22" s="94">
        <v>3</v>
      </c>
      <c r="Q22" s="91"/>
      <c r="R22" s="94"/>
      <c r="S22" s="91"/>
      <c r="T22" s="91"/>
      <c r="U22" s="91"/>
      <c r="V22" s="316">
        <f t="shared" si="0"/>
        <v>3</v>
      </c>
      <c r="W22" s="258">
        <f t="shared" si="1"/>
        <v>0</v>
      </c>
      <c r="X22" s="258">
        <f t="shared" si="2"/>
        <v>0</v>
      </c>
      <c r="Y22" s="258">
        <f t="shared" si="3"/>
        <v>0</v>
      </c>
      <c r="Z22" s="258">
        <f t="shared" si="4"/>
        <v>5</v>
      </c>
      <c r="AA22" s="258">
        <f t="shared" si="5"/>
        <v>2</v>
      </c>
      <c r="AB22" s="258">
        <f t="shared" si="6"/>
        <v>1</v>
      </c>
      <c r="AC22" s="258">
        <f t="shared" si="7"/>
        <v>8</v>
      </c>
      <c r="AD22" s="320">
        <f t="shared" si="11"/>
        <v>3.5</v>
      </c>
      <c r="AE22" s="25">
        <f t="shared" si="12"/>
        <v>0</v>
      </c>
      <c r="AF22" s="13"/>
      <c r="AG22" s="318" t="str">
        <f t="shared" si="14"/>
        <v>з</v>
      </c>
      <c r="AH22" s="318" t="str">
        <f t="shared" si="14"/>
        <v>з</v>
      </c>
      <c r="AI22" s="318">
        <f t="shared" si="9"/>
        <v>3</v>
      </c>
      <c r="AJ22" s="318">
        <f t="shared" si="14"/>
        <v>4</v>
      </c>
      <c r="AK22" s="318">
        <f t="shared" si="14"/>
        <v>5</v>
      </c>
      <c r="AL22" s="318" t="str">
        <f t="shared" si="14"/>
        <v/>
      </c>
      <c r="AM22" s="318">
        <f t="shared" si="14"/>
        <v>3</v>
      </c>
      <c r="AN22" s="318">
        <f t="shared" si="14"/>
        <v>3</v>
      </c>
      <c r="AO22" s="318">
        <f t="shared" si="10"/>
        <v>3</v>
      </c>
      <c r="AP22" s="318">
        <f t="shared" si="14"/>
        <v>4</v>
      </c>
      <c r="AQ22" s="318">
        <f t="shared" si="14"/>
        <v>3</v>
      </c>
      <c r="AR22" s="318" t="str">
        <f t="shared" si="14"/>
        <v/>
      </c>
      <c r="AS22" s="318" t="str">
        <f t="shared" si="14"/>
        <v/>
      </c>
      <c r="AT22" s="318" t="str">
        <f t="shared" si="14"/>
        <v/>
      </c>
      <c r="AU22" s="318" t="str">
        <f t="shared" si="14"/>
        <v/>
      </c>
      <c r="AV22" s="318" t="str">
        <f t="shared" si="14"/>
        <v/>
      </c>
      <c r="AW22" s="316">
        <f t="shared" si="13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267">
        <v>18</v>
      </c>
      <c r="B23" s="163"/>
      <c r="C23" s="150" t="s">
        <v>34</v>
      </c>
      <c r="D23" s="471" t="s">
        <v>787</v>
      </c>
      <c r="E23" s="223">
        <v>2633</v>
      </c>
      <c r="F23" s="91" t="s">
        <v>1141</v>
      </c>
      <c r="G23" s="91" t="s">
        <v>1141</v>
      </c>
      <c r="H23" s="91">
        <v>3</v>
      </c>
      <c r="I23" s="91">
        <v>3</v>
      </c>
      <c r="J23" s="91">
        <v>5</v>
      </c>
      <c r="K23" s="91"/>
      <c r="L23" s="91">
        <v>3</v>
      </c>
      <c r="M23" s="91">
        <v>4</v>
      </c>
      <c r="N23" s="91">
        <v>3</v>
      </c>
      <c r="O23" s="91">
        <v>3</v>
      </c>
      <c r="P23" s="94">
        <v>3</v>
      </c>
      <c r="Q23" s="91"/>
      <c r="R23" s="94"/>
      <c r="S23" s="91"/>
      <c r="T23" s="91"/>
      <c r="U23" s="91"/>
      <c r="V23" s="316">
        <f t="shared" si="0"/>
        <v>3</v>
      </c>
      <c r="W23" s="258">
        <f t="shared" si="1"/>
        <v>0</v>
      </c>
      <c r="X23" s="258">
        <f t="shared" si="2"/>
        <v>0</v>
      </c>
      <c r="Y23" s="258">
        <f t="shared" si="3"/>
        <v>0</v>
      </c>
      <c r="Z23" s="258">
        <f t="shared" si="4"/>
        <v>6</v>
      </c>
      <c r="AA23" s="258">
        <f t="shared" si="5"/>
        <v>1</v>
      </c>
      <c r="AB23" s="258">
        <f t="shared" si="6"/>
        <v>1</v>
      </c>
      <c r="AC23" s="258">
        <f t="shared" si="7"/>
        <v>8</v>
      </c>
      <c r="AD23" s="320">
        <f t="shared" si="11"/>
        <v>3.375</v>
      </c>
      <c r="AE23" s="25">
        <f t="shared" si="12"/>
        <v>0</v>
      </c>
      <c r="AF23" s="13"/>
      <c r="AG23" s="318" t="str">
        <f t="shared" si="14"/>
        <v>з</v>
      </c>
      <c r="AH23" s="318" t="str">
        <f t="shared" si="14"/>
        <v>з</v>
      </c>
      <c r="AI23" s="318">
        <f t="shared" si="9"/>
        <v>3</v>
      </c>
      <c r="AJ23" s="318">
        <f t="shared" si="14"/>
        <v>3</v>
      </c>
      <c r="AK23" s="318">
        <f t="shared" si="14"/>
        <v>5</v>
      </c>
      <c r="AL23" s="318" t="str">
        <f t="shared" si="14"/>
        <v/>
      </c>
      <c r="AM23" s="318">
        <f t="shared" si="14"/>
        <v>3</v>
      </c>
      <c r="AN23" s="318">
        <f t="shared" si="14"/>
        <v>4</v>
      </c>
      <c r="AO23" s="318">
        <f t="shared" si="10"/>
        <v>3</v>
      </c>
      <c r="AP23" s="318">
        <f t="shared" si="14"/>
        <v>3</v>
      </c>
      <c r="AQ23" s="318">
        <f t="shared" si="14"/>
        <v>3</v>
      </c>
      <c r="AR23" s="318" t="str">
        <f t="shared" si="14"/>
        <v/>
      </c>
      <c r="AS23" s="318" t="str">
        <f t="shared" si="14"/>
        <v/>
      </c>
      <c r="AT23" s="318" t="str">
        <f t="shared" si="14"/>
        <v/>
      </c>
      <c r="AU23" s="318" t="str">
        <f t="shared" si="14"/>
        <v/>
      </c>
      <c r="AV23" s="318" t="str">
        <f t="shared" si="14"/>
        <v/>
      </c>
      <c r="AW23" s="316">
        <f t="shared" si="13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267">
        <v>19</v>
      </c>
      <c r="B24" s="163"/>
      <c r="C24" s="150" t="s">
        <v>47</v>
      </c>
      <c r="D24" s="471" t="s">
        <v>788</v>
      </c>
      <c r="E24" s="223">
        <v>2633</v>
      </c>
      <c r="F24" s="91" t="s">
        <v>1141</v>
      </c>
      <c r="G24" s="91" t="s">
        <v>1141</v>
      </c>
      <c r="H24" s="91">
        <v>4</v>
      </c>
      <c r="I24" s="91">
        <v>4</v>
      </c>
      <c r="J24" s="91">
        <v>5</v>
      </c>
      <c r="K24" s="91"/>
      <c r="L24" s="91">
        <v>4</v>
      </c>
      <c r="M24" s="91">
        <v>4</v>
      </c>
      <c r="N24" s="91">
        <v>4</v>
      </c>
      <c r="O24" s="91">
        <v>5</v>
      </c>
      <c r="P24" s="91">
        <v>3</v>
      </c>
      <c r="Q24" s="91"/>
      <c r="R24" s="91"/>
      <c r="S24" s="91"/>
      <c r="T24" s="91"/>
      <c r="U24" s="91"/>
      <c r="V24" s="316">
        <f t="shared" si="0"/>
        <v>3</v>
      </c>
      <c r="W24" s="258">
        <f t="shared" si="1"/>
        <v>0</v>
      </c>
      <c r="X24" s="258">
        <f t="shared" si="2"/>
        <v>0</v>
      </c>
      <c r="Y24" s="258">
        <f t="shared" si="3"/>
        <v>0</v>
      </c>
      <c r="Z24" s="258">
        <f t="shared" si="4"/>
        <v>1</v>
      </c>
      <c r="AA24" s="258">
        <f t="shared" si="5"/>
        <v>5</v>
      </c>
      <c r="AB24" s="258">
        <f t="shared" si="6"/>
        <v>2</v>
      </c>
      <c r="AC24" s="258">
        <f t="shared" si="7"/>
        <v>8</v>
      </c>
      <c r="AD24" s="320">
        <f t="shared" si="11"/>
        <v>4.125</v>
      </c>
      <c r="AE24" s="25">
        <f t="shared" si="12"/>
        <v>0</v>
      </c>
      <c r="AF24" s="13"/>
      <c r="AG24" s="318" t="str">
        <f t="shared" si="14"/>
        <v>з</v>
      </c>
      <c r="AH24" s="318" t="str">
        <f t="shared" si="14"/>
        <v>з</v>
      </c>
      <c r="AI24" s="318">
        <f t="shared" si="9"/>
        <v>4</v>
      </c>
      <c r="AJ24" s="318">
        <f t="shared" si="14"/>
        <v>4</v>
      </c>
      <c r="AK24" s="318">
        <f t="shared" si="14"/>
        <v>5</v>
      </c>
      <c r="AL24" s="318" t="str">
        <f t="shared" si="14"/>
        <v/>
      </c>
      <c r="AM24" s="318">
        <f t="shared" si="14"/>
        <v>4</v>
      </c>
      <c r="AN24" s="318">
        <f t="shared" si="14"/>
        <v>4</v>
      </c>
      <c r="AO24" s="318">
        <f t="shared" si="10"/>
        <v>4</v>
      </c>
      <c r="AP24" s="318">
        <f t="shared" si="14"/>
        <v>5</v>
      </c>
      <c r="AQ24" s="318">
        <f t="shared" si="14"/>
        <v>3</v>
      </c>
      <c r="AR24" s="318" t="str">
        <f t="shared" si="14"/>
        <v/>
      </c>
      <c r="AS24" s="318" t="str">
        <f t="shared" si="14"/>
        <v/>
      </c>
      <c r="AT24" s="318" t="str">
        <f t="shared" si="14"/>
        <v/>
      </c>
      <c r="AU24" s="318" t="str">
        <f t="shared" si="14"/>
        <v/>
      </c>
      <c r="AV24" s="318" t="str">
        <f t="shared" si="14"/>
        <v/>
      </c>
      <c r="AW24" s="316">
        <f t="shared" si="13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267">
        <v>20</v>
      </c>
      <c r="B25" s="163"/>
      <c r="C25" s="150" t="s">
        <v>34</v>
      </c>
      <c r="D25" s="471" t="s">
        <v>789</v>
      </c>
      <c r="E25" s="223">
        <v>2633</v>
      </c>
      <c r="F25" s="91" t="s">
        <v>1141</v>
      </c>
      <c r="G25" s="91" t="s">
        <v>1141</v>
      </c>
      <c r="H25" s="91">
        <v>4</v>
      </c>
      <c r="I25" s="91">
        <v>4</v>
      </c>
      <c r="J25" s="91">
        <v>4</v>
      </c>
      <c r="K25" s="91"/>
      <c r="L25" s="91">
        <v>3</v>
      </c>
      <c r="M25" s="91">
        <v>4</v>
      </c>
      <c r="N25" s="91">
        <v>3</v>
      </c>
      <c r="O25" s="91">
        <v>4</v>
      </c>
      <c r="P25" s="94">
        <v>3</v>
      </c>
      <c r="Q25" s="91"/>
      <c r="R25" s="94"/>
      <c r="S25" s="91"/>
      <c r="T25" s="91"/>
      <c r="U25" s="91"/>
      <c r="V25" s="316">
        <f t="shared" si="0"/>
        <v>3</v>
      </c>
      <c r="W25" s="258">
        <f t="shared" si="1"/>
        <v>0</v>
      </c>
      <c r="X25" s="258">
        <f t="shared" si="2"/>
        <v>0</v>
      </c>
      <c r="Y25" s="258">
        <f t="shared" si="3"/>
        <v>0</v>
      </c>
      <c r="Z25" s="258">
        <f t="shared" si="4"/>
        <v>3</v>
      </c>
      <c r="AA25" s="258">
        <f t="shared" si="5"/>
        <v>5</v>
      </c>
      <c r="AB25" s="258">
        <f t="shared" si="6"/>
        <v>0</v>
      </c>
      <c r="AC25" s="258">
        <f t="shared" si="7"/>
        <v>8</v>
      </c>
      <c r="AD25" s="320">
        <f t="shared" si="11"/>
        <v>3.625</v>
      </c>
      <c r="AE25" s="25">
        <f t="shared" si="12"/>
        <v>0</v>
      </c>
      <c r="AF25" s="13"/>
      <c r="AG25" s="318" t="str">
        <f t="shared" si="14"/>
        <v>з</v>
      </c>
      <c r="AH25" s="318" t="str">
        <f t="shared" si="14"/>
        <v>з</v>
      </c>
      <c r="AI25" s="318">
        <f t="shared" si="9"/>
        <v>4</v>
      </c>
      <c r="AJ25" s="318">
        <f t="shared" si="14"/>
        <v>4</v>
      </c>
      <c r="AK25" s="318">
        <f t="shared" si="14"/>
        <v>4</v>
      </c>
      <c r="AL25" s="318" t="str">
        <f t="shared" si="14"/>
        <v/>
      </c>
      <c r="AM25" s="318">
        <f t="shared" si="14"/>
        <v>3</v>
      </c>
      <c r="AN25" s="318">
        <f t="shared" si="14"/>
        <v>4</v>
      </c>
      <c r="AO25" s="318">
        <f t="shared" si="10"/>
        <v>3</v>
      </c>
      <c r="AP25" s="318">
        <f t="shared" si="14"/>
        <v>4</v>
      </c>
      <c r="AQ25" s="318">
        <f t="shared" si="14"/>
        <v>3</v>
      </c>
      <c r="AR25" s="318" t="str">
        <f t="shared" si="14"/>
        <v/>
      </c>
      <c r="AS25" s="318" t="str">
        <f t="shared" si="14"/>
        <v/>
      </c>
      <c r="AT25" s="318" t="str">
        <f t="shared" si="14"/>
        <v/>
      </c>
      <c r="AU25" s="318" t="str">
        <f t="shared" si="14"/>
        <v/>
      </c>
      <c r="AV25" s="318" t="str">
        <f t="shared" si="14"/>
        <v/>
      </c>
      <c r="AW25" s="316">
        <f t="shared" si="13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267">
        <v>21</v>
      </c>
      <c r="B26" s="163"/>
      <c r="C26" s="150" t="s">
        <v>34</v>
      </c>
      <c r="D26" s="471" t="s">
        <v>790</v>
      </c>
      <c r="E26" s="223">
        <v>2633</v>
      </c>
      <c r="F26" s="91" t="s">
        <v>1141</v>
      </c>
      <c r="G26" s="91" t="s">
        <v>1141</v>
      </c>
      <c r="H26" s="91">
        <v>3</v>
      </c>
      <c r="I26" s="91">
        <v>4</v>
      </c>
      <c r="J26" s="91">
        <v>5</v>
      </c>
      <c r="K26" s="91"/>
      <c r="L26" s="91">
        <v>3</v>
      </c>
      <c r="M26" s="91">
        <v>4</v>
      </c>
      <c r="N26" s="91">
        <v>3</v>
      </c>
      <c r="O26" s="91">
        <v>4</v>
      </c>
      <c r="P26" s="94">
        <v>3</v>
      </c>
      <c r="Q26" s="91"/>
      <c r="R26" s="94"/>
      <c r="S26" s="91"/>
      <c r="T26" s="91"/>
      <c r="U26" s="91"/>
      <c r="V26" s="316">
        <f t="shared" si="0"/>
        <v>3</v>
      </c>
      <c r="W26" s="258">
        <f t="shared" si="1"/>
        <v>0</v>
      </c>
      <c r="X26" s="258">
        <f t="shared" si="2"/>
        <v>0</v>
      </c>
      <c r="Y26" s="258">
        <f t="shared" si="3"/>
        <v>0</v>
      </c>
      <c r="Z26" s="258">
        <f t="shared" si="4"/>
        <v>4</v>
      </c>
      <c r="AA26" s="258">
        <f t="shared" si="5"/>
        <v>3</v>
      </c>
      <c r="AB26" s="258">
        <f t="shared" si="6"/>
        <v>1</v>
      </c>
      <c r="AC26" s="258">
        <f t="shared" si="7"/>
        <v>8</v>
      </c>
      <c r="AD26" s="320">
        <f t="shared" si="11"/>
        <v>3.625</v>
      </c>
      <c r="AE26" s="25">
        <f t="shared" si="12"/>
        <v>0</v>
      </c>
      <c r="AF26" s="13"/>
      <c r="AG26" s="318" t="str">
        <f t="shared" si="14"/>
        <v>з</v>
      </c>
      <c r="AH26" s="318" t="str">
        <f t="shared" si="14"/>
        <v>з</v>
      </c>
      <c r="AI26" s="318">
        <f t="shared" si="9"/>
        <v>3</v>
      </c>
      <c r="AJ26" s="318">
        <f t="shared" si="14"/>
        <v>4</v>
      </c>
      <c r="AK26" s="318">
        <f t="shared" si="14"/>
        <v>5</v>
      </c>
      <c r="AL26" s="318" t="str">
        <f t="shared" si="14"/>
        <v/>
      </c>
      <c r="AM26" s="318">
        <f t="shared" si="14"/>
        <v>3</v>
      </c>
      <c r="AN26" s="318">
        <f t="shared" si="14"/>
        <v>4</v>
      </c>
      <c r="AO26" s="318">
        <f t="shared" si="10"/>
        <v>3</v>
      </c>
      <c r="AP26" s="318">
        <f t="shared" si="14"/>
        <v>4</v>
      </c>
      <c r="AQ26" s="318">
        <f t="shared" si="14"/>
        <v>3</v>
      </c>
      <c r="AR26" s="318" t="str">
        <f t="shared" si="14"/>
        <v/>
      </c>
      <c r="AS26" s="318" t="str">
        <f t="shared" si="14"/>
        <v/>
      </c>
      <c r="AT26" s="318" t="str">
        <f t="shared" si="14"/>
        <v/>
      </c>
      <c r="AU26" s="318" t="str">
        <f t="shared" si="14"/>
        <v/>
      </c>
      <c r="AV26" s="318" t="str">
        <f t="shared" si="14"/>
        <v/>
      </c>
      <c r="AW26" s="316">
        <f t="shared" si="13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267">
        <v>22</v>
      </c>
      <c r="B27" s="163"/>
      <c r="C27" s="150" t="s">
        <v>34</v>
      </c>
      <c r="D27" s="471" t="s">
        <v>791</v>
      </c>
      <c r="E27" s="223">
        <v>2633</v>
      </c>
      <c r="F27" s="91" t="s">
        <v>1141</v>
      </c>
      <c r="G27" s="91" t="s">
        <v>1141</v>
      </c>
      <c r="H27" s="91">
        <v>3</v>
      </c>
      <c r="I27" s="91">
        <v>4</v>
      </c>
      <c r="J27" s="91">
        <v>4</v>
      </c>
      <c r="K27" s="91"/>
      <c r="L27" s="91">
        <v>3</v>
      </c>
      <c r="M27" s="91">
        <v>4</v>
      </c>
      <c r="N27" s="91">
        <v>3</v>
      </c>
      <c r="O27" s="91">
        <v>5</v>
      </c>
      <c r="P27" s="94">
        <v>3</v>
      </c>
      <c r="Q27" s="91"/>
      <c r="R27" s="94"/>
      <c r="S27" s="91"/>
      <c r="T27" s="91"/>
      <c r="U27" s="91"/>
      <c r="V27" s="316">
        <f t="shared" si="0"/>
        <v>3</v>
      </c>
      <c r="W27" s="258">
        <f t="shared" si="1"/>
        <v>0</v>
      </c>
      <c r="X27" s="258">
        <f t="shared" si="2"/>
        <v>0</v>
      </c>
      <c r="Y27" s="258">
        <f t="shared" si="3"/>
        <v>0</v>
      </c>
      <c r="Z27" s="258">
        <f t="shared" si="4"/>
        <v>4</v>
      </c>
      <c r="AA27" s="258">
        <f t="shared" si="5"/>
        <v>3</v>
      </c>
      <c r="AB27" s="258">
        <f t="shared" si="6"/>
        <v>1</v>
      </c>
      <c r="AC27" s="258">
        <f t="shared" si="7"/>
        <v>8</v>
      </c>
      <c r="AD27" s="320">
        <f t="shared" si="11"/>
        <v>3.625</v>
      </c>
      <c r="AE27" s="25">
        <f t="shared" si="12"/>
        <v>0</v>
      </c>
      <c r="AF27" s="13"/>
      <c r="AG27" s="318" t="str">
        <f t="shared" si="14"/>
        <v>з</v>
      </c>
      <c r="AH27" s="318" t="str">
        <f t="shared" si="14"/>
        <v>з</v>
      </c>
      <c r="AI27" s="318">
        <f t="shared" si="9"/>
        <v>3</v>
      </c>
      <c r="AJ27" s="318">
        <f t="shared" si="14"/>
        <v>4</v>
      </c>
      <c r="AK27" s="318">
        <f t="shared" si="14"/>
        <v>4</v>
      </c>
      <c r="AL27" s="318" t="str">
        <f t="shared" si="14"/>
        <v/>
      </c>
      <c r="AM27" s="318">
        <f t="shared" si="14"/>
        <v>3</v>
      </c>
      <c r="AN27" s="318">
        <f t="shared" si="14"/>
        <v>4</v>
      </c>
      <c r="AO27" s="318">
        <f t="shared" si="10"/>
        <v>3</v>
      </c>
      <c r="AP27" s="318">
        <f t="shared" si="14"/>
        <v>5</v>
      </c>
      <c r="AQ27" s="318">
        <f t="shared" si="14"/>
        <v>3</v>
      </c>
      <c r="AR27" s="318" t="str">
        <f t="shared" si="14"/>
        <v/>
      </c>
      <c r="AS27" s="318" t="str">
        <f t="shared" si="14"/>
        <v/>
      </c>
      <c r="AT27" s="318" t="str">
        <f t="shared" si="14"/>
        <v/>
      </c>
      <c r="AU27" s="318" t="str">
        <f t="shared" si="14"/>
        <v/>
      </c>
      <c r="AV27" s="318" t="str">
        <f t="shared" si="14"/>
        <v/>
      </c>
      <c r="AW27" s="316">
        <f t="shared" si="13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267">
        <v>23</v>
      </c>
      <c r="B28" s="163"/>
      <c r="C28" s="150" t="s">
        <v>34</v>
      </c>
      <c r="D28" s="471" t="s">
        <v>792</v>
      </c>
      <c r="E28" s="223">
        <v>2633</v>
      </c>
      <c r="F28" s="91" t="s">
        <v>1141</v>
      </c>
      <c r="G28" s="91" t="s">
        <v>1141</v>
      </c>
      <c r="H28" s="91">
        <v>3</v>
      </c>
      <c r="I28" s="91">
        <v>3</v>
      </c>
      <c r="J28" s="91">
        <v>5</v>
      </c>
      <c r="K28" s="91"/>
      <c r="L28" s="91">
        <v>3</v>
      </c>
      <c r="M28" s="91">
        <v>3</v>
      </c>
      <c r="N28" s="91">
        <v>3</v>
      </c>
      <c r="O28" s="91">
        <v>3</v>
      </c>
      <c r="P28" s="94">
        <v>3</v>
      </c>
      <c r="Q28" s="91"/>
      <c r="R28" s="94"/>
      <c r="S28" s="91"/>
      <c r="T28" s="91"/>
      <c r="U28" s="91"/>
      <c r="V28" s="316">
        <f t="shared" si="0"/>
        <v>3</v>
      </c>
      <c r="W28" s="258">
        <f t="shared" si="1"/>
        <v>0</v>
      </c>
      <c r="X28" s="258">
        <f t="shared" si="2"/>
        <v>0</v>
      </c>
      <c r="Y28" s="258">
        <f t="shared" si="3"/>
        <v>0</v>
      </c>
      <c r="Z28" s="258">
        <f t="shared" si="4"/>
        <v>7</v>
      </c>
      <c r="AA28" s="258">
        <f t="shared" si="5"/>
        <v>0</v>
      </c>
      <c r="AB28" s="258">
        <f t="shared" si="6"/>
        <v>1</v>
      </c>
      <c r="AC28" s="258">
        <f t="shared" si="7"/>
        <v>8</v>
      </c>
      <c r="AD28" s="320">
        <f t="shared" si="11"/>
        <v>3.25</v>
      </c>
      <c r="AE28" s="25">
        <f t="shared" si="12"/>
        <v>0</v>
      </c>
      <c r="AF28" s="13"/>
      <c r="AG28" s="318" t="str">
        <f t="shared" si="14"/>
        <v>з</v>
      </c>
      <c r="AH28" s="318" t="str">
        <f t="shared" si="14"/>
        <v>з</v>
      </c>
      <c r="AI28" s="318">
        <f t="shared" si="9"/>
        <v>3</v>
      </c>
      <c r="AJ28" s="318">
        <f t="shared" si="14"/>
        <v>3</v>
      </c>
      <c r="AK28" s="318">
        <f t="shared" si="14"/>
        <v>5</v>
      </c>
      <c r="AL28" s="318" t="str">
        <f t="shared" si="14"/>
        <v/>
      </c>
      <c r="AM28" s="318">
        <f t="shared" si="14"/>
        <v>3</v>
      </c>
      <c r="AN28" s="318">
        <f t="shared" si="14"/>
        <v>3</v>
      </c>
      <c r="AO28" s="318">
        <f t="shared" si="10"/>
        <v>3</v>
      </c>
      <c r="AP28" s="318">
        <f t="shared" si="14"/>
        <v>3</v>
      </c>
      <c r="AQ28" s="318">
        <f t="shared" si="14"/>
        <v>3</v>
      </c>
      <c r="AR28" s="318" t="str">
        <f t="shared" si="14"/>
        <v/>
      </c>
      <c r="AS28" s="318" t="str">
        <f t="shared" si="14"/>
        <v/>
      </c>
      <c r="AT28" s="318" t="str">
        <f t="shared" si="14"/>
        <v/>
      </c>
      <c r="AU28" s="318" t="str">
        <f t="shared" si="14"/>
        <v/>
      </c>
      <c r="AV28" s="318" t="str">
        <f t="shared" si="14"/>
        <v/>
      </c>
      <c r="AW28" s="316">
        <f t="shared" si="13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267">
        <v>24</v>
      </c>
      <c r="B29" s="163"/>
      <c r="C29" s="150" t="s">
        <v>34</v>
      </c>
      <c r="D29" s="471" t="s">
        <v>793</v>
      </c>
      <c r="E29" s="223">
        <v>2633</v>
      </c>
      <c r="F29" s="91" t="s">
        <v>1141</v>
      </c>
      <c r="G29" s="91" t="s">
        <v>1141</v>
      </c>
      <c r="H29" s="91">
        <v>4</v>
      </c>
      <c r="I29" s="91">
        <v>4</v>
      </c>
      <c r="J29" s="91">
        <v>5</v>
      </c>
      <c r="K29" s="91"/>
      <c r="L29" s="91">
        <v>3</v>
      </c>
      <c r="M29" s="91">
        <v>5</v>
      </c>
      <c r="N29" s="91">
        <v>4</v>
      </c>
      <c r="O29" s="91">
        <v>4</v>
      </c>
      <c r="P29" s="94">
        <v>3</v>
      </c>
      <c r="Q29" s="91"/>
      <c r="R29" s="94"/>
      <c r="S29" s="91"/>
      <c r="T29" s="91"/>
      <c r="U29" s="91"/>
      <c r="V29" s="316">
        <f t="shared" si="0"/>
        <v>3</v>
      </c>
      <c r="W29" s="258">
        <f t="shared" si="1"/>
        <v>0</v>
      </c>
      <c r="X29" s="258">
        <f t="shared" si="2"/>
        <v>0</v>
      </c>
      <c r="Y29" s="258">
        <f t="shared" si="3"/>
        <v>0</v>
      </c>
      <c r="Z29" s="258">
        <f t="shared" si="4"/>
        <v>2</v>
      </c>
      <c r="AA29" s="258">
        <f t="shared" si="5"/>
        <v>4</v>
      </c>
      <c r="AB29" s="258">
        <f t="shared" si="6"/>
        <v>2</v>
      </c>
      <c r="AC29" s="258">
        <f t="shared" si="7"/>
        <v>8</v>
      </c>
      <c r="AD29" s="320">
        <f t="shared" si="11"/>
        <v>4</v>
      </c>
      <c r="AE29" s="25">
        <f t="shared" si="12"/>
        <v>0</v>
      </c>
      <c r="AF29" s="13"/>
      <c r="AG29" s="318" t="str">
        <f t="shared" si="14"/>
        <v>з</v>
      </c>
      <c r="AH29" s="318" t="str">
        <f t="shared" si="14"/>
        <v>з</v>
      </c>
      <c r="AI29" s="318">
        <f t="shared" si="9"/>
        <v>4</v>
      </c>
      <c r="AJ29" s="318">
        <f t="shared" si="14"/>
        <v>4</v>
      </c>
      <c r="AK29" s="318">
        <f t="shared" si="14"/>
        <v>5</v>
      </c>
      <c r="AL29" s="318" t="str">
        <f t="shared" si="14"/>
        <v/>
      </c>
      <c r="AM29" s="318">
        <f t="shared" si="14"/>
        <v>3</v>
      </c>
      <c r="AN29" s="318">
        <f t="shared" si="14"/>
        <v>5</v>
      </c>
      <c r="AO29" s="318">
        <f t="shared" si="10"/>
        <v>4</v>
      </c>
      <c r="AP29" s="318">
        <f t="shared" si="14"/>
        <v>4</v>
      </c>
      <c r="AQ29" s="318">
        <f t="shared" si="14"/>
        <v>3</v>
      </c>
      <c r="AR29" s="318" t="str">
        <f t="shared" si="14"/>
        <v/>
      </c>
      <c r="AS29" s="318" t="str">
        <f t="shared" si="14"/>
        <v/>
      </c>
      <c r="AT29" s="318" t="str">
        <f t="shared" si="14"/>
        <v/>
      </c>
      <c r="AU29" s="318" t="str">
        <f t="shared" si="14"/>
        <v/>
      </c>
      <c r="AV29" s="318" t="str">
        <f t="shared" si="14"/>
        <v/>
      </c>
      <c r="AW29" s="316">
        <f t="shared" si="13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">
      <c r="A30" s="267">
        <v>25</v>
      </c>
      <c r="B30" s="163"/>
      <c r="C30" s="150" t="s">
        <v>34</v>
      </c>
      <c r="D30" s="471" t="s">
        <v>794</v>
      </c>
      <c r="E30" s="223">
        <v>2633</v>
      </c>
      <c r="F30" s="91" t="s">
        <v>1141</v>
      </c>
      <c r="G30" s="91" t="s">
        <v>1141</v>
      </c>
      <c r="H30" s="91">
        <v>3</v>
      </c>
      <c r="I30" s="91">
        <v>3</v>
      </c>
      <c r="J30" s="91">
        <v>5</v>
      </c>
      <c r="K30" s="91"/>
      <c r="L30" s="91">
        <v>3</v>
      </c>
      <c r="M30" s="91">
        <v>3</v>
      </c>
      <c r="N30" s="91" t="s">
        <v>1338</v>
      </c>
      <c r="O30" s="91">
        <v>4</v>
      </c>
      <c r="P30" s="94">
        <v>3</v>
      </c>
      <c r="Q30" s="91"/>
      <c r="R30" s="94"/>
      <c r="S30" s="91"/>
      <c r="T30" s="91"/>
      <c r="U30" s="91"/>
      <c r="V30" s="316">
        <f t="shared" si="0"/>
        <v>2</v>
      </c>
      <c r="W30" s="258">
        <f t="shared" si="1"/>
        <v>0</v>
      </c>
      <c r="X30" s="258">
        <f t="shared" si="2"/>
        <v>0</v>
      </c>
      <c r="Y30" s="258">
        <f t="shared" si="3"/>
        <v>1</v>
      </c>
      <c r="Z30" s="258">
        <f t="shared" si="4"/>
        <v>5</v>
      </c>
      <c r="AA30" s="258">
        <f t="shared" si="5"/>
        <v>1</v>
      </c>
      <c r="AB30" s="258">
        <f t="shared" si="6"/>
        <v>1</v>
      </c>
      <c r="AC30" s="258">
        <f t="shared" si="7"/>
        <v>8</v>
      </c>
      <c r="AD30" s="320">
        <f t="shared" si="11"/>
        <v>3.25</v>
      </c>
      <c r="AE30" s="25">
        <f t="shared" si="12"/>
        <v>0</v>
      </c>
      <c r="AF30" s="13"/>
      <c r="AG30" s="318" t="str">
        <f t="shared" si="14"/>
        <v>з</v>
      </c>
      <c r="AH30" s="318" t="str">
        <f t="shared" si="14"/>
        <v>з</v>
      </c>
      <c r="AI30" s="318">
        <f t="shared" si="9"/>
        <v>3</v>
      </c>
      <c r="AJ30" s="318">
        <f t="shared" si="14"/>
        <v>3</v>
      </c>
      <c r="AK30" s="318">
        <f t="shared" si="14"/>
        <v>5</v>
      </c>
      <c r="AL30" s="318" t="str">
        <f t="shared" si="14"/>
        <v/>
      </c>
      <c r="AM30" s="318">
        <f t="shared" si="14"/>
        <v>3</v>
      </c>
      <c r="AN30" s="318">
        <f t="shared" si="14"/>
        <v>3</v>
      </c>
      <c r="AO30" s="318">
        <f t="shared" si="10"/>
        <v>2</v>
      </c>
      <c r="AP30" s="318">
        <f t="shared" si="14"/>
        <v>4</v>
      </c>
      <c r="AQ30" s="318">
        <f t="shared" si="14"/>
        <v>3</v>
      </c>
      <c r="AR30" s="318" t="str">
        <f t="shared" si="14"/>
        <v/>
      </c>
      <c r="AS30" s="318" t="str">
        <f t="shared" si="14"/>
        <v/>
      </c>
      <c r="AT30" s="318" t="str">
        <f t="shared" si="14"/>
        <v/>
      </c>
      <c r="AU30" s="318" t="str">
        <f t="shared" si="14"/>
        <v/>
      </c>
      <c r="AV30" s="318" t="str">
        <f t="shared" si="14"/>
        <v/>
      </c>
      <c r="AW30" s="316">
        <f t="shared" si="13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267">
        <v>26</v>
      </c>
      <c r="B31" s="163"/>
      <c r="C31" s="150" t="s">
        <v>34</v>
      </c>
      <c r="D31" s="471" t="s">
        <v>795</v>
      </c>
      <c r="E31" s="223">
        <v>2633</v>
      </c>
      <c r="F31" s="91" t="s">
        <v>1141</v>
      </c>
      <c r="G31" s="91" t="s">
        <v>1141</v>
      </c>
      <c r="H31" s="91">
        <v>4</v>
      </c>
      <c r="I31" s="91">
        <v>4</v>
      </c>
      <c r="J31" s="91">
        <v>5</v>
      </c>
      <c r="K31" s="91"/>
      <c r="L31" s="91">
        <v>3</v>
      </c>
      <c r="M31" s="91">
        <v>3</v>
      </c>
      <c r="N31" s="91">
        <v>3</v>
      </c>
      <c r="O31" s="91">
        <v>4</v>
      </c>
      <c r="P31" s="94">
        <v>3</v>
      </c>
      <c r="Q31" s="91"/>
      <c r="R31" s="94"/>
      <c r="S31" s="91"/>
      <c r="T31" s="91"/>
      <c r="U31" s="91"/>
      <c r="V31" s="316">
        <f t="shared" si="0"/>
        <v>3</v>
      </c>
      <c r="W31" s="258">
        <f t="shared" si="1"/>
        <v>0</v>
      </c>
      <c r="X31" s="258">
        <f t="shared" si="2"/>
        <v>0</v>
      </c>
      <c r="Y31" s="258">
        <f t="shared" si="3"/>
        <v>0</v>
      </c>
      <c r="Z31" s="258">
        <f t="shared" si="4"/>
        <v>4</v>
      </c>
      <c r="AA31" s="258">
        <f t="shared" si="5"/>
        <v>3</v>
      </c>
      <c r="AB31" s="258">
        <f t="shared" si="6"/>
        <v>1</v>
      </c>
      <c r="AC31" s="258">
        <f t="shared" si="7"/>
        <v>8</v>
      </c>
      <c r="AD31" s="320">
        <f t="shared" si="11"/>
        <v>3.625</v>
      </c>
      <c r="AE31" s="25">
        <f t="shared" si="12"/>
        <v>0</v>
      </c>
      <c r="AF31" s="13"/>
      <c r="AG31" s="318" t="str">
        <f t="shared" si="14"/>
        <v>з</v>
      </c>
      <c r="AH31" s="318" t="str">
        <f t="shared" si="14"/>
        <v>з</v>
      </c>
      <c r="AI31" s="318">
        <f t="shared" si="9"/>
        <v>4</v>
      </c>
      <c r="AJ31" s="318">
        <f t="shared" si="14"/>
        <v>4</v>
      </c>
      <c r="AK31" s="318">
        <f t="shared" si="14"/>
        <v>5</v>
      </c>
      <c r="AL31" s="318" t="str">
        <f t="shared" si="14"/>
        <v/>
      </c>
      <c r="AM31" s="318">
        <f t="shared" si="14"/>
        <v>3</v>
      </c>
      <c r="AN31" s="318">
        <f t="shared" si="14"/>
        <v>3</v>
      </c>
      <c r="AO31" s="318">
        <f t="shared" si="10"/>
        <v>3</v>
      </c>
      <c r="AP31" s="318">
        <f t="shared" si="14"/>
        <v>4</v>
      </c>
      <c r="AQ31" s="318">
        <f t="shared" si="14"/>
        <v>3</v>
      </c>
      <c r="AR31" s="318" t="str">
        <f t="shared" si="14"/>
        <v/>
      </c>
      <c r="AS31" s="318" t="str">
        <f t="shared" si="14"/>
        <v/>
      </c>
      <c r="AT31" s="318" t="str">
        <f t="shared" si="14"/>
        <v/>
      </c>
      <c r="AU31" s="318" t="str">
        <f t="shared" si="14"/>
        <v/>
      </c>
      <c r="AV31" s="318" t="str">
        <f t="shared" si="14"/>
        <v/>
      </c>
      <c r="AW31" s="316">
        <f t="shared" si="13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267">
        <v>27</v>
      </c>
      <c r="B32" s="211"/>
      <c r="C32" s="150" t="s">
        <v>34</v>
      </c>
      <c r="D32" s="471" t="s">
        <v>796</v>
      </c>
      <c r="E32" s="223">
        <v>2633</v>
      </c>
      <c r="F32" s="91" t="s">
        <v>1141</v>
      </c>
      <c r="G32" s="91" t="s">
        <v>1141</v>
      </c>
      <c r="H32" s="91">
        <v>4</v>
      </c>
      <c r="I32" s="91">
        <v>3</v>
      </c>
      <c r="J32" s="91">
        <v>5</v>
      </c>
      <c r="K32" s="91"/>
      <c r="L32" s="91">
        <v>3</v>
      </c>
      <c r="M32" s="91">
        <v>4</v>
      </c>
      <c r="N32" s="91">
        <v>3</v>
      </c>
      <c r="O32" s="91">
        <v>4</v>
      </c>
      <c r="P32" s="94">
        <v>3</v>
      </c>
      <c r="Q32" s="321"/>
      <c r="R32" s="94"/>
      <c r="S32" s="91"/>
      <c r="T32" s="91"/>
      <c r="U32" s="91"/>
      <c r="V32" s="316">
        <f t="shared" si="0"/>
        <v>3</v>
      </c>
      <c r="W32" s="258">
        <f t="shared" si="1"/>
        <v>0</v>
      </c>
      <c r="X32" s="258">
        <f t="shared" si="2"/>
        <v>0</v>
      </c>
      <c r="Y32" s="258">
        <f t="shared" si="3"/>
        <v>0</v>
      </c>
      <c r="Z32" s="258">
        <f t="shared" si="4"/>
        <v>4</v>
      </c>
      <c r="AA32" s="258">
        <f t="shared" si="5"/>
        <v>3</v>
      </c>
      <c r="AB32" s="258">
        <f t="shared" si="6"/>
        <v>1</v>
      </c>
      <c r="AC32" s="258">
        <f t="shared" si="7"/>
        <v>8</v>
      </c>
      <c r="AD32" s="320">
        <f t="shared" si="11"/>
        <v>3.625</v>
      </c>
      <c r="AE32" s="25">
        <f t="shared" si="12"/>
        <v>0</v>
      </c>
      <c r="AF32" s="13"/>
      <c r="AG32" s="26" t="str">
        <f t="shared" si="14"/>
        <v>з</v>
      </c>
      <c r="AH32" s="26" t="str">
        <f t="shared" si="14"/>
        <v>з</v>
      </c>
      <c r="AI32" s="26">
        <f t="shared" si="9"/>
        <v>4</v>
      </c>
      <c r="AJ32" s="26">
        <f t="shared" si="14"/>
        <v>3</v>
      </c>
      <c r="AK32" s="26">
        <f t="shared" si="14"/>
        <v>5</v>
      </c>
      <c r="AL32" s="26" t="str">
        <f t="shared" si="14"/>
        <v/>
      </c>
      <c r="AM32" s="26">
        <f t="shared" si="14"/>
        <v>3</v>
      </c>
      <c r="AN32" s="26">
        <f t="shared" si="14"/>
        <v>4</v>
      </c>
      <c r="AO32" s="26">
        <f t="shared" si="10"/>
        <v>3</v>
      </c>
      <c r="AP32" s="26">
        <f t="shared" si="14"/>
        <v>4</v>
      </c>
      <c r="AQ32" s="26">
        <f t="shared" si="14"/>
        <v>3</v>
      </c>
      <c r="AR32" s="26" t="str">
        <f t="shared" si="14"/>
        <v/>
      </c>
      <c r="AS32" s="26" t="str">
        <f t="shared" si="14"/>
        <v/>
      </c>
      <c r="AT32" s="26" t="str">
        <f t="shared" si="14"/>
        <v/>
      </c>
      <c r="AU32" s="26" t="str">
        <f t="shared" si="14"/>
        <v/>
      </c>
      <c r="AV32" s="26" t="str">
        <f t="shared" si="14"/>
        <v/>
      </c>
      <c r="AW32" s="27">
        <f t="shared" si="13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267">
        <v>28</v>
      </c>
      <c r="B33" s="211"/>
      <c r="C33" s="150" t="s">
        <v>34</v>
      </c>
      <c r="D33" s="471" t="s">
        <v>797</v>
      </c>
      <c r="E33" s="223">
        <v>2633</v>
      </c>
      <c r="F33" s="91" t="s">
        <v>1141</v>
      </c>
      <c r="G33" s="91" t="s">
        <v>1141</v>
      </c>
      <c r="H33" s="91">
        <v>5</v>
      </c>
      <c r="I33" s="91">
        <v>5</v>
      </c>
      <c r="J33" s="91">
        <v>5</v>
      </c>
      <c r="K33" s="91"/>
      <c r="L33" s="94">
        <v>4</v>
      </c>
      <c r="M33" s="91">
        <v>5</v>
      </c>
      <c r="N33" s="91">
        <v>4</v>
      </c>
      <c r="O33" s="94">
        <v>5</v>
      </c>
      <c r="P33" s="94">
        <v>5</v>
      </c>
      <c r="Q33" s="321"/>
      <c r="R33" s="94"/>
      <c r="S33" s="91"/>
      <c r="T33" s="91"/>
      <c r="U33" s="91"/>
      <c r="V33" s="316">
        <f t="shared" si="0"/>
        <v>4</v>
      </c>
      <c r="W33" s="258">
        <f t="shared" si="1"/>
        <v>0</v>
      </c>
      <c r="X33" s="258">
        <f t="shared" si="2"/>
        <v>0</v>
      </c>
      <c r="Y33" s="258">
        <f t="shared" si="3"/>
        <v>0</v>
      </c>
      <c r="Z33" s="258">
        <f t="shared" si="4"/>
        <v>0</v>
      </c>
      <c r="AA33" s="258">
        <f t="shared" si="5"/>
        <v>2</v>
      </c>
      <c r="AB33" s="258">
        <f t="shared" si="6"/>
        <v>6</v>
      </c>
      <c r="AC33" s="258">
        <f t="shared" si="7"/>
        <v>8</v>
      </c>
      <c r="AD33" s="320">
        <f t="shared" si="11"/>
        <v>4.75</v>
      </c>
      <c r="AE33" s="25">
        <f t="shared" si="12"/>
        <v>0</v>
      </c>
      <c r="AF33" s="13"/>
      <c r="AG33" s="26" t="str">
        <f t="shared" si="14"/>
        <v>з</v>
      </c>
      <c r="AH33" s="26" t="str">
        <f t="shared" si="14"/>
        <v>з</v>
      </c>
      <c r="AI33" s="26">
        <f t="shared" si="9"/>
        <v>5</v>
      </c>
      <c r="AJ33" s="26">
        <f t="shared" si="14"/>
        <v>5</v>
      </c>
      <c r="AK33" s="26">
        <f t="shared" si="14"/>
        <v>5</v>
      </c>
      <c r="AL33" s="26" t="str">
        <f t="shared" si="14"/>
        <v/>
      </c>
      <c r="AM33" s="26">
        <f t="shared" si="14"/>
        <v>4</v>
      </c>
      <c r="AN33" s="26">
        <f t="shared" si="14"/>
        <v>5</v>
      </c>
      <c r="AO33" s="26">
        <f t="shared" si="10"/>
        <v>4</v>
      </c>
      <c r="AP33" s="26">
        <f t="shared" si="14"/>
        <v>5</v>
      </c>
      <c r="AQ33" s="26">
        <f t="shared" si="14"/>
        <v>5</v>
      </c>
      <c r="AR33" s="26" t="str">
        <f t="shared" si="14"/>
        <v/>
      </c>
      <c r="AS33" s="26" t="str">
        <f t="shared" si="14"/>
        <v/>
      </c>
      <c r="AT33" s="26" t="str">
        <f t="shared" si="14"/>
        <v/>
      </c>
      <c r="AU33" s="26" t="str">
        <f t="shared" si="14"/>
        <v/>
      </c>
      <c r="AV33" s="26" t="str">
        <f t="shared" si="14"/>
        <v/>
      </c>
      <c r="AW33" s="27">
        <f t="shared" si="13"/>
        <v>2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">
      <c r="A34" s="267">
        <v>29</v>
      </c>
      <c r="B34" s="212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316">
        <f t="shared" si="0"/>
        <v>0</v>
      </c>
      <c r="W34" s="258">
        <f t="shared" si="1"/>
        <v>0</v>
      </c>
      <c r="X34" s="258">
        <f t="shared" si="2"/>
        <v>0</v>
      </c>
      <c r="Y34" s="258">
        <f t="shared" si="3"/>
        <v>0</v>
      </c>
      <c r="Z34" s="258">
        <f t="shared" si="4"/>
        <v>0</v>
      </c>
      <c r="AA34" s="258">
        <f t="shared" si="5"/>
        <v>0</v>
      </c>
      <c r="AB34" s="258">
        <f t="shared" si="6"/>
        <v>0</v>
      </c>
      <c r="AC34" s="258">
        <f t="shared" si="7"/>
        <v>0</v>
      </c>
      <c r="AD34" s="320" t="str">
        <f t="shared" si="11"/>
        <v/>
      </c>
      <c r="AE34" s="25">
        <f t="shared" si="12"/>
        <v>0</v>
      </c>
      <c r="AF34" s="13"/>
      <c r="AG34" s="26" t="str">
        <f t="shared" si="14"/>
        <v/>
      </c>
      <c r="AH34" s="26" t="str">
        <f t="shared" si="14"/>
        <v/>
      </c>
      <c r="AI34" s="26" t="str">
        <f t="shared" si="14"/>
        <v/>
      </c>
      <c r="AJ34" s="26" t="str">
        <f t="shared" si="14"/>
        <v/>
      </c>
      <c r="AK34" s="26" t="str">
        <f t="shared" si="14"/>
        <v/>
      </c>
      <c r="AL34" s="26" t="str">
        <f t="shared" si="14"/>
        <v/>
      </c>
      <c r="AM34" s="26" t="str">
        <f t="shared" si="14"/>
        <v/>
      </c>
      <c r="AN34" s="26" t="str">
        <f t="shared" si="14"/>
        <v/>
      </c>
      <c r="AO34" s="26" t="str">
        <f t="shared" si="14"/>
        <v/>
      </c>
      <c r="AP34" s="26" t="str">
        <f t="shared" si="14"/>
        <v/>
      </c>
      <c r="AQ34" s="26" t="str">
        <f t="shared" si="14"/>
        <v/>
      </c>
      <c r="AR34" s="26" t="str">
        <f t="shared" si="14"/>
        <v/>
      </c>
      <c r="AS34" s="26" t="str">
        <f t="shared" si="14"/>
        <v/>
      </c>
      <c r="AT34" s="26" t="str">
        <f t="shared" si="14"/>
        <v/>
      </c>
      <c r="AU34" s="26" t="str">
        <f t="shared" si="14"/>
        <v/>
      </c>
      <c r="AV34" s="26" t="str">
        <f t="shared" si="14"/>
        <v/>
      </c>
      <c r="AW34" s="27">
        <f t="shared" si="13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">
      <c r="A35" s="267"/>
      <c r="B35" s="212"/>
      <c r="C35" s="472"/>
      <c r="D35" s="449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316">
        <f t="shared" si="0"/>
        <v>0</v>
      </c>
      <c r="W35" s="258">
        <f t="shared" si="1"/>
        <v>0</v>
      </c>
      <c r="X35" s="258">
        <f t="shared" si="2"/>
        <v>0</v>
      </c>
      <c r="Y35" s="258">
        <f t="shared" si="3"/>
        <v>0</v>
      </c>
      <c r="Z35" s="258">
        <f t="shared" si="4"/>
        <v>0</v>
      </c>
      <c r="AA35" s="258">
        <f t="shared" si="5"/>
        <v>0</v>
      </c>
      <c r="AB35" s="258">
        <f t="shared" si="6"/>
        <v>0</v>
      </c>
      <c r="AC35" s="258">
        <f t="shared" si="7"/>
        <v>0</v>
      </c>
      <c r="AD35" s="320" t="str">
        <f t="shared" si="11"/>
        <v/>
      </c>
      <c r="AE35" s="25">
        <f>IF(AX35=5,0.5,IF(AX35=4,0.25,IF(AX35&lt;=3,0)))</f>
        <v>0</v>
      </c>
      <c r="AF35" s="13"/>
      <c r="AG35" s="26" t="str">
        <f t="shared" si="14"/>
        <v/>
      </c>
      <c r="AH35" s="26" t="str">
        <f t="shared" si="14"/>
        <v/>
      </c>
      <c r="AI35" s="26" t="str">
        <f t="shared" si="14"/>
        <v/>
      </c>
      <c r="AJ35" s="26" t="str">
        <f t="shared" si="14"/>
        <v/>
      </c>
      <c r="AK35" s="26" t="str">
        <f t="shared" si="14"/>
        <v/>
      </c>
      <c r="AL35" s="26" t="str">
        <f t="shared" si="14"/>
        <v/>
      </c>
      <c r="AM35" s="26" t="str">
        <f t="shared" si="14"/>
        <v/>
      </c>
      <c r="AN35" s="26" t="str">
        <f t="shared" si="14"/>
        <v/>
      </c>
      <c r="AO35" s="26" t="str">
        <f t="shared" si="14"/>
        <v/>
      </c>
      <c r="AP35" s="26" t="str">
        <f t="shared" si="14"/>
        <v/>
      </c>
      <c r="AQ35" s="26" t="str">
        <f t="shared" si="14"/>
        <v/>
      </c>
      <c r="AR35" s="26" t="str">
        <f t="shared" si="14"/>
        <v/>
      </c>
      <c r="AS35" s="26" t="str">
        <f t="shared" si="14"/>
        <v/>
      </c>
      <c r="AT35" s="26" t="str">
        <f t="shared" si="14"/>
        <v/>
      </c>
      <c r="AU35" s="26" t="str">
        <f t="shared" si="14"/>
        <v/>
      </c>
      <c r="AV35" s="26" t="str">
        <f t="shared" si="14"/>
        <v/>
      </c>
      <c r="AW35" s="27">
        <f t="shared" si="13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">
      <c r="A36" s="267"/>
      <c r="B36" s="212"/>
      <c r="C36" s="472"/>
      <c r="D36" s="449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316">
        <f t="shared" si="0"/>
        <v>0</v>
      </c>
      <c r="W36" s="258">
        <f t="shared" si="1"/>
        <v>0</v>
      </c>
      <c r="X36" s="258">
        <f t="shared" si="2"/>
        <v>0</v>
      </c>
      <c r="Y36" s="258">
        <f t="shared" si="3"/>
        <v>0</v>
      </c>
      <c r="Z36" s="258">
        <f t="shared" si="4"/>
        <v>0</v>
      </c>
      <c r="AA36" s="258">
        <f t="shared" si="5"/>
        <v>0</v>
      </c>
      <c r="AB36" s="258">
        <f t="shared" si="6"/>
        <v>0</v>
      </c>
      <c r="AC36" s="258">
        <f t="shared" si="7"/>
        <v>0</v>
      </c>
      <c r="AD36" s="320" t="str">
        <f t="shared" si="11"/>
        <v/>
      </c>
      <c r="AE36" s="25">
        <f>IF(AX36=5,0.5,IF(AX36=4,0.25,IF(AX36&lt;=3,0)))</f>
        <v>0</v>
      </c>
      <c r="AF36" s="13"/>
      <c r="AG36" s="26" t="str">
        <f t="shared" si="14"/>
        <v/>
      </c>
      <c r="AH36" s="26" t="str">
        <f t="shared" si="14"/>
        <v/>
      </c>
      <c r="AI36" s="26" t="str">
        <f t="shared" si="14"/>
        <v/>
      </c>
      <c r="AJ36" s="26" t="str">
        <f t="shared" si="14"/>
        <v/>
      </c>
      <c r="AK36" s="26" t="str">
        <f t="shared" si="14"/>
        <v/>
      </c>
      <c r="AL36" s="26" t="str">
        <f t="shared" si="14"/>
        <v/>
      </c>
      <c r="AM36" s="26" t="str">
        <f t="shared" si="14"/>
        <v/>
      </c>
      <c r="AN36" s="26" t="str">
        <f t="shared" si="14"/>
        <v/>
      </c>
      <c r="AO36" s="26" t="str">
        <f t="shared" si="14"/>
        <v/>
      </c>
      <c r="AP36" s="26" t="str">
        <f t="shared" si="14"/>
        <v/>
      </c>
      <c r="AQ36" s="26" t="str">
        <f t="shared" si="14"/>
        <v/>
      </c>
      <c r="AR36" s="26" t="str">
        <f t="shared" si="14"/>
        <v/>
      </c>
      <c r="AS36" s="26" t="str">
        <f t="shared" si="14"/>
        <v/>
      </c>
      <c r="AT36" s="26" t="str">
        <f t="shared" si="14"/>
        <v/>
      </c>
      <c r="AU36" s="26" t="str">
        <f t="shared" si="14"/>
        <v/>
      </c>
      <c r="AV36" s="26" t="str">
        <f t="shared" si="14"/>
        <v/>
      </c>
      <c r="AW36" s="27">
        <f t="shared" si="13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267"/>
      <c r="B37" s="110"/>
      <c r="C37" s="472"/>
      <c r="D37" s="449"/>
      <c r="E37" s="223"/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316">
        <f t="shared" si="0"/>
        <v>0</v>
      </c>
      <c r="W37" s="258">
        <f t="shared" si="1"/>
        <v>0</v>
      </c>
      <c r="X37" s="258">
        <f t="shared" si="2"/>
        <v>0</v>
      </c>
      <c r="Y37" s="258">
        <f t="shared" si="3"/>
        <v>0</v>
      </c>
      <c r="Z37" s="258">
        <f t="shared" si="4"/>
        <v>0</v>
      </c>
      <c r="AA37" s="258">
        <f t="shared" si="5"/>
        <v>0</v>
      </c>
      <c r="AB37" s="258">
        <f t="shared" si="6"/>
        <v>0</v>
      </c>
      <c r="AC37" s="258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5">IF(ISERROR(VALUE(LEFT(F37))),LEFT(F37),VALUE(LEFT(F37)))</f>
        <v/>
      </c>
      <c r="AH37" s="26" t="str">
        <f t="shared" si="15"/>
        <v/>
      </c>
      <c r="AI37" s="26" t="str">
        <f t="shared" si="15"/>
        <v/>
      </c>
      <c r="AJ37" s="26" t="str">
        <f t="shared" si="15"/>
        <v/>
      </c>
      <c r="AK37" s="26" t="str">
        <f t="shared" si="15"/>
        <v/>
      </c>
      <c r="AL37" s="26" t="str">
        <f t="shared" si="15"/>
        <v/>
      </c>
      <c r="AM37" s="26" t="str">
        <f t="shared" si="15"/>
        <v/>
      </c>
      <c r="AN37" s="26" t="str">
        <f t="shared" si="15"/>
        <v/>
      </c>
      <c r="AO37" s="26" t="str">
        <f t="shared" si="15"/>
        <v/>
      </c>
      <c r="AP37" s="26" t="str">
        <f t="shared" si="15"/>
        <v/>
      </c>
      <c r="AQ37" s="26" t="str">
        <f t="shared" si="15"/>
        <v/>
      </c>
      <c r="AR37" s="26" t="str">
        <f t="shared" si="15"/>
        <v/>
      </c>
      <c r="AS37" s="26" t="str">
        <f t="shared" si="15"/>
        <v/>
      </c>
      <c r="AT37" s="26" t="str">
        <f t="shared" si="15"/>
        <v/>
      </c>
      <c r="AU37" s="26" t="str">
        <f t="shared" si="15"/>
        <v/>
      </c>
      <c r="AV37" s="26" t="str">
        <f t="shared" si="15"/>
        <v/>
      </c>
      <c r="AW37" s="27">
        <f t="shared" si="13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267"/>
      <c r="B38" s="110"/>
      <c r="C38" s="110"/>
      <c r="D38" s="110"/>
      <c r="E38" s="27">
        <f>COUNTIF(E6:E37,"2633")</f>
        <v>28</v>
      </c>
      <c r="F38" s="91"/>
      <c r="G38" s="91"/>
      <c r="H38" s="91"/>
      <c r="I38" s="91"/>
      <c r="J38" s="91"/>
      <c r="K38" s="91"/>
      <c r="L38" s="94"/>
      <c r="M38" s="91"/>
      <c r="N38" s="91"/>
      <c r="O38" s="94"/>
      <c r="P38" s="91"/>
      <c r="Q38" s="91"/>
      <c r="R38" s="94"/>
      <c r="S38" s="91"/>
      <c r="T38" s="91"/>
      <c r="U38" s="91"/>
      <c r="V38" s="27">
        <f>сводн.!T48</f>
        <v>3</v>
      </c>
      <c r="W38" s="93">
        <f>SUM(W6:W37)</f>
        <v>0</v>
      </c>
      <c r="X38" s="93">
        <f>SUM(X6:X37)</f>
        <v>0</v>
      </c>
      <c r="Y38" s="93">
        <f>SUM(Y6:Y37)-X38</f>
        <v>2</v>
      </c>
      <c r="Z38" s="93">
        <f>SUM(Z6:Z37)</f>
        <v>103</v>
      </c>
      <c r="AA38" s="93">
        <f>SUM(AA6:AA37)</f>
        <v>69</v>
      </c>
      <c r="AB38" s="93">
        <f>SUM(AB6:AB37)</f>
        <v>41</v>
      </c>
      <c r="AC38" s="93">
        <f>SUM(X38:AB38)</f>
        <v>215</v>
      </c>
      <c r="AD38" s="320"/>
      <c r="AE38" s="323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15"/>
      <c r="B39" s="215"/>
      <c r="C39" s="82" t="s">
        <v>12</v>
      </c>
      <c r="D39" s="82"/>
      <c r="E39" s="27"/>
      <c r="F39" s="336" t="str">
        <f t="array" ref="F39:U46">AG39:AV46</f>
        <v xml:space="preserve"> </v>
      </c>
      <c r="G39" s="336" t="str">
        <v xml:space="preserve"> </v>
      </c>
      <c r="H39" s="336">
        <v>3.4814814814814814</v>
      </c>
      <c r="I39" s="336">
        <v>3.7407407407407409</v>
      </c>
      <c r="J39" s="336">
        <v>4.8888888888888893</v>
      </c>
      <c r="K39" s="336" t="str">
        <v xml:space="preserve"> </v>
      </c>
      <c r="L39" s="336">
        <v>3.1481481481481484</v>
      </c>
      <c r="M39" s="336">
        <v>3.8888888888888888</v>
      </c>
      <c r="N39" s="336">
        <v>3.1153846153846154</v>
      </c>
      <c r="O39" s="216">
        <v>4</v>
      </c>
      <c r="P39" s="216">
        <v>3.2592592592592591</v>
      </c>
      <c r="Q39" s="216" t="str">
        <v xml:space="preserve"> </v>
      </c>
      <c r="R39" s="216" t="str">
        <v xml:space="preserve"> </v>
      </c>
      <c r="S39" s="336" t="str">
        <v xml:space="preserve"> </v>
      </c>
      <c r="T39" s="336" t="str">
        <v xml:space="preserve"> </v>
      </c>
      <c r="U39" s="336" t="str">
        <v xml:space="preserve"> </v>
      </c>
      <c r="V39" s="473">
        <f>сводн.!T26</f>
        <v>3</v>
      </c>
      <c r="AD39" s="320">
        <f>IF(ISERROR(((X38+Y38)*2+Z38*3+AA38*4+AB38*5)/SUM(X38,Y38:AB38)),"",((X38+Y38)*2+Z38*3+AA38*4+AB38*5)/SUM(X38,Y38:AB38))</f>
        <v>3.6930232558139533</v>
      </c>
      <c r="AE39" s="414"/>
      <c r="AF39" s="13"/>
      <c r="AG39" s="415" t="str">
        <f t="shared" ref="AG39:AV39" si="16">IF(COUNT(AG6:AG37)=0," ",SUM(AG6:AG37)/COUNT(AG6:AG37))</f>
        <v xml:space="preserve"> </v>
      </c>
      <c r="AH39" s="415" t="str">
        <f t="shared" si="16"/>
        <v xml:space="preserve"> </v>
      </c>
      <c r="AI39" s="415">
        <f t="shared" si="16"/>
        <v>3.4814814814814814</v>
      </c>
      <c r="AJ39" s="415">
        <f t="shared" si="16"/>
        <v>3.7407407407407409</v>
      </c>
      <c r="AK39" s="415">
        <f t="shared" si="16"/>
        <v>4.8888888888888893</v>
      </c>
      <c r="AL39" s="415" t="str">
        <f t="shared" si="16"/>
        <v xml:space="preserve"> </v>
      </c>
      <c r="AM39" s="415">
        <f t="shared" si="16"/>
        <v>3.1481481481481484</v>
      </c>
      <c r="AN39" s="415">
        <f t="shared" si="16"/>
        <v>3.8888888888888888</v>
      </c>
      <c r="AO39" s="415">
        <f t="shared" si="16"/>
        <v>3.1153846153846154</v>
      </c>
      <c r="AP39" s="415">
        <f t="shared" si="16"/>
        <v>4</v>
      </c>
      <c r="AQ39" s="415">
        <f t="shared" si="16"/>
        <v>3.2592592592592591</v>
      </c>
      <c r="AR39" s="415" t="str">
        <f t="shared" si="16"/>
        <v xml:space="preserve"> </v>
      </c>
      <c r="AS39" s="415" t="str">
        <f t="shared" si="16"/>
        <v xml:space="preserve"> </v>
      </c>
      <c r="AT39" s="415" t="str">
        <f t="shared" si="16"/>
        <v xml:space="preserve"> </v>
      </c>
      <c r="AU39" s="415" t="str">
        <f t="shared" si="16"/>
        <v xml:space="preserve"> </v>
      </c>
      <c r="AV39" s="416" t="str">
        <f t="shared" si="16"/>
        <v xml:space="preserve"> </v>
      </c>
      <c r="AW39" s="316"/>
      <c r="AX39" s="28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30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</row>
    <row r="40" spans="1:157" s="43" customFormat="1" x14ac:dyDescent="0.2">
      <c r="A40" s="184"/>
      <c r="B40" s="184"/>
      <c r="C40" s="186" t="s">
        <v>13</v>
      </c>
      <c r="D40" s="186"/>
      <c r="E40" s="187"/>
      <c r="F40" s="337" t="str">
        <v>0</v>
      </c>
      <c r="G40" s="337" t="str">
        <v>0</v>
      </c>
      <c r="H40" s="337">
        <v>1</v>
      </c>
      <c r="I40" s="337">
        <v>4</v>
      </c>
      <c r="J40" s="337">
        <v>24</v>
      </c>
      <c r="K40" s="337" t="str">
        <v>0</v>
      </c>
      <c r="L40" s="337" t="str">
        <v>0</v>
      </c>
      <c r="M40" s="337">
        <v>5</v>
      </c>
      <c r="N40" s="337" t="str">
        <v>0</v>
      </c>
      <c r="O40" s="417">
        <v>6</v>
      </c>
      <c r="P40" s="417">
        <v>1</v>
      </c>
      <c r="Q40" s="417" t="str">
        <v>0</v>
      </c>
      <c r="R40" s="417" t="str">
        <v>0</v>
      </c>
      <c r="S40" s="337" t="str">
        <v>0</v>
      </c>
      <c r="T40" s="337" t="str">
        <v>0</v>
      </c>
      <c r="U40" s="337" t="str">
        <v xml:space="preserve"> </v>
      </c>
      <c r="V40" s="418" t="str">
        <f>IF(COUNTIF(V6:V37,5)=0,"0",COUNTIF(V6:V37,5))</f>
        <v>0</v>
      </c>
      <c r="W40" s="187"/>
      <c r="X40" s="727">
        <f>SUM(X38:AB38)</f>
        <v>215</v>
      </c>
      <c r="Y40" s="727"/>
      <c r="Z40" s="727"/>
      <c r="AA40" s="727"/>
      <c r="AB40" s="727"/>
      <c r="AC40" s="463"/>
      <c r="AD40" s="320">
        <f>IF(ISERROR(((X40+Y40)*2+Z40*3+AA40*4+AB40*5)/SUM(X40,Y40:AB40)),"",((X40+Y40)*2+Z40*3+AA40*4+AB40*5)/SUM(X40,Y40:AB40))</f>
        <v>2</v>
      </c>
      <c r="AE40" s="420"/>
      <c r="AG40" s="421" t="str">
        <f t="shared" ref="AG40:AU40" si="17">IF(COUNTIF(AG6:AG37,5)=0,"0",COUNTIF(AG6:AG37,5))</f>
        <v>0</v>
      </c>
      <c r="AH40" s="421" t="str">
        <f t="shared" si="17"/>
        <v>0</v>
      </c>
      <c r="AI40" s="421">
        <f t="shared" si="17"/>
        <v>1</v>
      </c>
      <c r="AJ40" s="421">
        <f t="shared" si="17"/>
        <v>4</v>
      </c>
      <c r="AK40" s="421">
        <f t="shared" si="17"/>
        <v>24</v>
      </c>
      <c r="AL40" s="421" t="str">
        <f t="shared" si="17"/>
        <v>0</v>
      </c>
      <c r="AM40" s="421" t="str">
        <f t="shared" si="17"/>
        <v>0</v>
      </c>
      <c r="AN40" s="421">
        <f t="shared" si="17"/>
        <v>5</v>
      </c>
      <c r="AO40" s="421" t="str">
        <f t="shared" si="17"/>
        <v>0</v>
      </c>
      <c r="AP40" s="421">
        <f t="shared" si="17"/>
        <v>6</v>
      </c>
      <c r="AQ40" s="421">
        <f t="shared" si="17"/>
        <v>1</v>
      </c>
      <c r="AR40" s="421" t="str">
        <f t="shared" si="17"/>
        <v>0</v>
      </c>
      <c r="AS40" s="421" t="str">
        <f t="shared" si="17"/>
        <v>0</v>
      </c>
      <c r="AT40" s="421" t="str">
        <f t="shared" si="17"/>
        <v>0</v>
      </c>
      <c r="AU40" s="421" t="str">
        <f t="shared" si="17"/>
        <v>0</v>
      </c>
      <c r="AV40" s="422" t="str">
        <f>IF(COUNTIF(AV6:AV37,5)=0," ",COUNTIF(AV6:AV37,5))</f>
        <v xml:space="preserve"> </v>
      </c>
      <c r="AW40" s="421"/>
      <c r="AX40" s="423"/>
      <c r="AY40" s="424"/>
      <c r="AZ40" s="424"/>
      <c r="BA40" s="424"/>
      <c r="BB40" s="424"/>
      <c r="BC40" s="424"/>
      <c r="BD40" s="424"/>
      <c r="BE40" s="424"/>
      <c r="BF40" s="424"/>
      <c r="BG40" s="424"/>
      <c r="BH40" s="424"/>
      <c r="BI40" s="424"/>
      <c r="BJ40" s="424"/>
      <c r="BK40" s="424"/>
      <c r="BL40" s="424"/>
      <c r="BM40" s="424"/>
      <c r="BN40" s="424"/>
      <c r="BO40" s="425"/>
      <c r="BP40" s="425"/>
      <c r="BQ40" s="425"/>
      <c r="BR40" s="425"/>
      <c r="BS40" s="425"/>
      <c r="BT40" s="425"/>
      <c r="BU40" s="425"/>
      <c r="BV40" s="425"/>
      <c r="BW40" s="425"/>
      <c r="BX40" s="425"/>
      <c r="BY40" s="425"/>
      <c r="BZ40" s="425"/>
      <c r="CA40" s="425"/>
      <c r="CB40" s="425"/>
      <c r="CC40" s="425"/>
      <c r="CD40" s="425"/>
      <c r="CE40" s="425"/>
      <c r="CF40" s="425"/>
      <c r="CG40" s="425"/>
      <c r="CH40" s="425"/>
      <c r="CI40" s="425"/>
      <c r="CJ40" s="425"/>
      <c r="CK40" s="425"/>
      <c r="CL40" s="425"/>
      <c r="CM40" s="425"/>
    </row>
    <row r="41" spans="1:157" s="51" customFormat="1" x14ac:dyDescent="0.2">
      <c r="A41" s="188"/>
      <c r="B41" s="188"/>
      <c r="C41" s="190" t="s">
        <v>14</v>
      </c>
      <c r="D41" s="190"/>
      <c r="E41" s="191"/>
      <c r="F41" s="338" t="str">
        <v>0</v>
      </c>
      <c r="G41" s="338" t="str">
        <v>0</v>
      </c>
      <c r="H41" s="338">
        <v>11</v>
      </c>
      <c r="I41" s="338">
        <v>12</v>
      </c>
      <c r="J41" s="338">
        <v>3</v>
      </c>
      <c r="K41" s="338" t="str">
        <v>0</v>
      </c>
      <c r="L41" s="338">
        <v>4</v>
      </c>
      <c r="M41" s="338">
        <v>14</v>
      </c>
      <c r="N41" s="338">
        <v>5</v>
      </c>
      <c r="O41" s="426">
        <v>15</v>
      </c>
      <c r="P41" s="426">
        <v>5</v>
      </c>
      <c r="Q41" s="426" t="str">
        <v>0</v>
      </c>
      <c r="R41" s="426" t="str">
        <v>0</v>
      </c>
      <c r="S41" s="338" t="str">
        <v>0</v>
      </c>
      <c r="T41" s="338" t="str">
        <v>0</v>
      </c>
      <c r="U41" s="338" t="str">
        <v xml:space="preserve"> </v>
      </c>
      <c r="V41" s="427">
        <f>IF(COUNTIF(V6:V37,4)=0,"0",COUNTIF(V6:V37,4))</f>
        <v>2</v>
      </c>
      <c r="W41" s="428"/>
      <c r="X41" s="428"/>
      <c r="Y41" s="428" t="str">
        <f>IF(COUNTIF(Y6:Y37,4)=0," ",COUNTIF(Y6:Y37,4))</f>
        <v xml:space="preserve"> </v>
      </c>
      <c r="Z41" s="428">
        <f>IF(COUNTIF(Z6:Z37,4)=0," ",COUNTIF(Z6:Z37,4))</f>
        <v>6</v>
      </c>
      <c r="AA41" s="428">
        <f>IF(COUNTIF(AA6:AA37,4)=0," ",COUNTIF(AA6:AA37,4))</f>
        <v>2</v>
      </c>
      <c r="AB41" s="428">
        <f>IF(COUNTIF(AB6:AB37,4)=0," ",COUNTIF(AB6:AB37,4))</f>
        <v>1</v>
      </c>
      <c r="AC41" s="428"/>
      <c r="AD41" s="428"/>
      <c r="AE41" s="429" t="str">
        <f>IF(COUNTIF(AE6:AE37,4)=0," ",COUNTIF(AE6:AE37,4))</f>
        <v xml:space="preserve"> </v>
      </c>
      <c r="AF41" s="428" t="str">
        <f>IF(COUNTIF(AF6:AF37,4)=0," ",COUNTIF(AF6:AF37,4))</f>
        <v xml:space="preserve"> </v>
      </c>
      <c r="AG41" s="428" t="str">
        <f t="shared" ref="AG41:AU41" si="18">IF(COUNTIF(AG6:AG37,4)=0,"0",COUNTIF(AG6:AG37,4))</f>
        <v>0</v>
      </c>
      <c r="AH41" s="428" t="str">
        <f t="shared" si="18"/>
        <v>0</v>
      </c>
      <c r="AI41" s="428">
        <f t="shared" si="18"/>
        <v>11</v>
      </c>
      <c r="AJ41" s="428">
        <f t="shared" si="18"/>
        <v>12</v>
      </c>
      <c r="AK41" s="428">
        <f t="shared" si="18"/>
        <v>3</v>
      </c>
      <c r="AL41" s="428" t="str">
        <f t="shared" si="18"/>
        <v>0</v>
      </c>
      <c r="AM41" s="428">
        <f t="shared" si="18"/>
        <v>4</v>
      </c>
      <c r="AN41" s="428">
        <f t="shared" si="18"/>
        <v>14</v>
      </c>
      <c r="AO41" s="428">
        <f t="shared" si="18"/>
        <v>5</v>
      </c>
      <c r="AP41" s="428">
        <f t="shared" si="18"/>
        <v>15</v>
      </c>
      <c r="AQ41" s="428">
        <f t="shared" si="18"/>
        <v>5</v>
      </c>
      <c r="AR41" s="428" t="str">
        <f t="shared" si="18"/>
        <v>0</v>
      </c>
      <c r="AS41" s="428" t="str">
        <f t="shared" si="18"/>
        <v>0</v>
      </c>
      <c r="AT41" s="428" t="str">
        <f t="shared" si="18"/>
        <v>0</v>
      </c>
      <c r="AU41" s="428" t="str">
        <f t="shared" si="18"/>
        <v>0</v>
      </c>
      <c r="AV41" s="430" t="str">
        <f>IF(COUNTIF(AV6:AV37,4)=0," ",COUNTIF(AV6:AV37,4))</f>
        <v xml:space="preserve"> </v>
      </c>
      <c r="AW41" s="428"/>
      <c r="AX41" s="431"/>
      <c r="AY41" s="432"/>
      <c r="AZ41" s="432"/>
      <c r="BA41" s="432"/>
      <c r="BB41" s="432"/>
      <c r="BC41" s="432"/>
      <c r="BD41" s="432"/>
      <c r="BE41" s="432"/>
      <c r="BF41" s="432"/>
      <c r="BG41" s="432"/>
      <c r="BH41" s="432"/>
      <c r="BI41" s="432"/>
      <c r="BJ41" s="432"/>
      <c r="BK41" s="432"/>
      <c r="BL41" s="432"/>
      <c r="BM41" s="432"/>
      <c r="BN41" s="432"/>
      <c r="BO41" s="433"/>
      <c r="BP41" s="433"/>
      <c r="BQ41" s="433"/>
      <c r="BR41" s="433"/>
      <c r="BS41" s="433"/>
      <c r="BT41" s="433"/>
      <c r="BU41" s="433"/>
      <c r="BV41" s="433"/>
      <c r="BW41" s="433"/>
      <c r="BX41" s="433"/>
      <c r="BY41" s="433"/>
      <c r="BZ41" s="433"/>
      <c r="CA41" s="433"/>
      <c r="CB41" s="433"/>
      <c r="CC41" s="433"/>
      <c r="CD41" s="433"/>
      <c r="CE41" s="433"/>
      <c r="CF41" s="433"/>
      <c r="CG41" s="433"/>
      <c r="CH41" s="433"/>
      <c r="CI41" s="433"/>
      <c r="CJ41" s="433"/>
      <c r="CK41" s="433"/>
      <c r="CL41" s="433"/>
      <c r="CM41" s="433"/>
    </row>
    <row r="42" spans="1:157" s="59" customFormat="1" x14ac:dyDescent="0.2">
      <c r="A42" s="84"/>
      <c r="B42" s="84"/>
      <c r="C42" s="193" t="s">
        <v>15</v>
      </c>
      <c r="D42" s="193"/>
      <c r="E42" s="194"/>
      <c r="F42" s="339" t="str">
        <v>0</v>
      </c>
      <c r="G42" s="339" t="str">
        <v>0</v>
      </c>
      <c r="H42" s="339">
        <v>15</v>
      </c>
      <c r="I42" s="339">
        <v>11</v>
      </c>
      <c r="J42" s="339" t="str">
        <v>0</v>
      </c>
      <c r="K42" s="339" t="str">
        <v>0</v>
      </c>
      <c r="L42" s="339">
        <v>23</v>
      </c>
      <c r="M42" s="339">
        <v>8</v>
      </c>
      <c r="N42" s="339">
        <v>19</v>
      </c>
      <c r="O42" s="434">
        <v>6</v>
      </c>
      <c r="P42" s="434">
        <v>21</v>
      </c>
      <c r="Q42" s="434" t="str">
        <v>0</v>
      </c>
      <c r="R42" s="434" t="str">
        <v>0</v>
      </c>
      <c r="S42" s="339" t="str">
        <v>0</v>
      </c>
      <c r="T42" s="339" t="str">
        <v>0</v>
      </c>
      <c r="U42" s="339" t="str">
        <v xml:space="preserve"> </v>
      </c>
      <c r="V42" s="435">
        <f>IF(COUNTIF(V6:V37,3)=0,"0",COUNTIF(V6:V37,3))</f>
        <v>23</v>
      </c>
      <c r="W42" s="436"/>
      <c r="X42" s="436"/>
      <c r="Y42" s="436" t="str">
        <f>IF(COUNTIF(Y6:Y37,3)=0," ",COUNTIF(Y6:Y37,3))</f>
        <v xml:space="preserve"> </v>
      </c>
      <c r="Z42" s="436">
        <f>IF(COUNTIF(Z6:Z37,3)=0," ",COUNTIF(Z6:Z37,3))</f>
        <v>5</v>
      </c>
      <c r="AA42" s="436">
        <f>IF(COUNTIF(AA6:AA37,3)=0," ",COUNTIF(AA6:AA37,3))</f>
        <v>9</v>
      </c>
      <c r="AB42" s="436">
        <f>IF(COUNTIF(AB6:AB37,3)=0," ",COUNTIF(AB6:AB37,3))</f>
        <v>2</v>
      </c>
      <c r="AC42" s="436"/>
      <c r="AD42" s="436"/>
      <c r="AE42" s="437" t="str">
        <f>IF(COUNTIF(AE6:AE37,3)=0," ",COUNTIF(AE6:AE37,3))</f>
        <v xml:space="preserve"> </v>
      </c>
      <c r="AF42" s="436" t="str">
        <f>IF(COUNTIF(AF6:AF37,3)=0," ",COUNTIF(AF6:AF37,3))</f>
        <v xml:space="preserve"> </v>
      </c>
      <c r="AG42" s="436" t="str">
        <f t="shared" ref="AG42:AU42" si="19">IF(COUNTIF(AG6:AG37,3)=0,"0",COUNTIF(AG6:AG37,3))</f>
        <v>0</v>
      </c>
      <c r="AH42" s="436" t="str">
        <f t="shared" si="19"/>
        <v>0</v>
      </c>
      <c r="AI42" s="436">
        <f t="shared" si="19"/>
        <v>15</v>
      </c>
      <c r="AJ42" s="436">
        <f t="shared" si="19"/>
        <v>11</v>
      </c>
      <c r="AK42" s="436" t="str">
        <f t="shared" si="19"/>
        <v>0</v>
      </c>
      <c r="AL42" s="436" t="str">
        <f t="shared" si="19"/>
        <v>0</v>
      </c>
      <c r="AM42" s="436">
        <f t="shared" si="19"/>
        <v>23</v>
      </c>
      <c r="AN42" s="436">
        <f t="shared" si="19"/>
        <v>8</v>
      </c>
      <c r="AO42" s="436">
        <f t="shared" si="19"/>
        <v>19</v>
      </c>
      <c r="AP42" s="436">
        <f t="shared" si="19"/>
        <v>6</v>
      </c>
      <c r="AQ42" s="436">
        <f t="shared" si="19"/>
        <v>21</v>
      </c>
      <c r="AR42" s="436" t="str">
        <f t="shared" si="19"/>
        <v>0</v>
      </c>
      <c r="AS42" s="436" t="str">
        <f t="shared" si="19"/>
        <v>0</v>
      </c>
      <c r="AT42" s="436" t="str">
        <f t="shared" si="19"/>
        <v>0</v>
      </c>
      <c r="AU42" s="436" t="str">
        <f t="shared" si="19"/>
        <v>0</v>
      </c>
      <c r="AV42" s="438" t="str">
        <f>IF(COUNTIF(AV6:AV37,3)=0," ",COUNTIF(AV6:AV37,3))</f>
        <v xml:space="preserve"> </v>
      </c>
      <c r="AW42" s="436"/>
      <c r="AX42" s="439"/>
      <c r="AY42" s="440"/>
      <c r="AZ42" s="440"/>
      <c r="BA42" s="440"/>
      <c r="BB42" s="440"/>
      <c r="BC42" s="440"/>
      <c r="BD42" s="440"/>
      <c r="BE42" s="440"/>
      <c r="BF42" s="440"/>
      <c r="BG42" s="440"/>
      <c r="BH42" s="440"/>
      <c r="BI42" s="440"/>
      <c r="BJ42" s="440"/>
      <c r="BK42" s="440"/>
      <c r="BL42" s="440"/>
      <c r="BM42" s="440"/>
      <c r="BN42" s="440"/>
      <c r="BO42" s="441"/>
      <c r="BP42" s="441"/>
      <c r="BQ42" s="441"/>
      <c r="BR42" s="441"/>
      <c r="BS42" s="441"/>
      <c r="BT42" s="441"/>
      <c r="BU42" s="441"/>
      <c r="BV42" s="441"/>
      <c r="BW42" s="441"/>
      <c r="BX42" s="441"/>
      <c r="BY42" s="441"/>
      <c r="BZ42" s="441"/>
      <c r="CA42" s="441"/>
      <c r="CB42" s="441"/>
      <c r="CC42" s="441"/>
      <c r="CD42" s="441"/>
      <c r="CE42" s="441"/>
      <c r="CF42" s="441"/>
      <c r="CG42" s="441"/>
      <c r="CH42" s="441"/>
      <c r="CI42" s="441"/>
      <c r="CJ42" s="441"/>
      <c r="CK42" s="441"/>
      <c r="CL42" s="441"/>
      <c r="CM42" s="441"/>
    </row>
    <row r="43" spans="1:157" x14ac:dyDescent="0.2">
      <c r="A43" s="215"/>
      <c r="B43" s="215"/>
      <c r="C43" s="82" t="s">
        <v>16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2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>IF(COUNTIF(V6:V37,2)=0,"0",COUNTIF(V6:V37,2))</f>
        <v>2</v>
      </c>
      <c r="W43" s="316"/>
      <c r="X43" s="316"/>
      <c r="Y43" s="316" t="str">
        <f>IF(COUNTIF(Y6:Y37,2)=0," ",COUNTIF(Y6:Y37,2))</f>
        <v xml:space="preserve"> </v>
      </c>
      <c r="Z43" s="316">
        <f>IF(COUNTIF(Z6:Z37,2)=0," ",COUNTIF(Z6:Z37,2))</f>
        <v>2</v>
      </c>
      <c r="AA43" s="316">
        <f>IF(COUNTIF(AA6:AA37,2)=0," ",COUNTIF(AA6:AA37,2))</f>
        <v>5</v>
      </c>
      <c r="AB43" s="316">
        <f>IF(COUNTIF(AB6:AB37,2)=0," ",COUNTIF(AB6:AB37,2))</f>
        <v>4</v>
      </c>
      <c r="AC43" s="316"/>
      <c r="AD43" s="316"/>
      <c r="AE43" s="442" t="str">
        <f>IF(COUNTIF(AE6:AE37,2)=0," ",COUNTIF(AE6:AE37,2))</f>
        <v xml:space="preserve"> </v>
      </c>
      <c r="AF43" s="316" t="str">
        <f>IF(COUNTIF(AF6:AF37,2)=0," ",COUNTIF(AF6:AF37,2))</f>
        <v xml:space="preserve"> </v>
      </c>
      <c r="AG43" s="316">
        <f t="shared" ref="AG43:AV43" si="20">COUNTIF(AG6:AG36,2)+COUNTIF(AG6:AG36,"д")</f>
        <v>0</v>
      </c>
      <c r="AH43" s="316">
        <f t="shared" si="20"/>
        <v>0</v>
      </c>
      <c r="AI43" s="316">
        <f t="shared" si="20"/>
        <v>0</v>
      </c>
      <c r="AJ43" s="316">
        <f t="shared" si="20"/>
        <v>0</v>
      </c>
      <c r="AK43" s="316">
        <f t="shared" si="20"/>
        <v>0</v>
      </c>
      <c r="AL43" s="316">
        <f t="shared" si="20"/>
        <v>0</v>
      </c>
      <c r="AM43" s="316">
        <f t="shared" si="20"/>
        <v>0</v>
      </c>
      <c r="AN43" s="316">
        <f t="shared" si="20"/>
        <v>0</v>
      </c>
      <c r="AO43" s="316">
        <f t="shared" si="20"/>
        <v>2</v>
      </c>
      <c r="AP43" s="316">
        <f t="shared" si="20"/>
        <v>0</v>
      </c>
      <c r="AQ43" s="316">
        <f t="shared" si="20"/>
        <v>0</v>
      </c>
      <c r="AR43" s="316">
        <f t="shared" si="20"/>
        <v>0</v>
      </c>
      <c r="AS43" s="316">
        <f t="shared" si="20"/>
        <v>0</v>
      </c>
      <c r="AT43" s="316">
        <f t="shared" si="20"/>
        <v>0</v>
      </c>
      <c r="AU43" s="316">
        <f t="shared" si="20"/>
        <v>0</v>
      </c>
      <c r="AV43" s="316">
        <f t="shared" si="20"/>
        <v>0</v>
      </c>
      <c r="AW43" s="316"/>
      <c r="AX43" s="28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30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DG43" s="340"/>
    </row>
    <row r="44" spans="1:157" x14ac:dyDescent="0.2">
      <c r="A44" s="215"/>
      <c r="B44" s="215"/>
      <c r="C44" s="82" t="s">
        <v>17</v>
      </c>
      <c r="D44" s="82"/>
      <c r="E44" s="27"/>
      <c r="F44" s="91">
        <v>0</v>
      </c>
      <c r="G44" s="91">
        <v>1</v>
      </c>
      <c r="H44" s="91">
        <v>1</v>
      </c>
      <c r="I44" s="91">
        <v>1</v>
      </c>
      <c r="J44" s="91">
        <v>1</v>
      </c>
      <c r="K44" s="91">
        <v>0</v>
      </c>
      <c r="L44" s="91">
        <v>1</v>
      </c>
      <c r="M44" s="91">
        <v>1</v>
      </c>
      <c r="N44" s="91">
        <v>2</v>
      </c>
      <c r="O44" s="94">
        <v>1</v>
      </c>
      <c r="P44" s="94">
        <v>1</v>
      </c>
      <c r="Q44" s="94">
        <v>0</v>
      </c>
      <c r="R44" s="94">
        <v>0</v>
      </c>
      <c r="S44" s="91">
        <v>0</v>
      </c>
      <c r="T44" s="91">
        <v>0</v>
      </c>
      <c r="U44" s="91">
        <v>0</v>
      </c>
      <c r="V44" s="316">
        <f t="shared" ref="V44:AB44" si="21">COUNTBLANK(V6:V26)</f>
        <v>0</v>
      </c>
      <c r="W44" s="316">
        <f t="shared" si="21"/>
        <v>0</v>
      </c>
      <c r="X44" s="316">
        <f t="shared" si="21"/>
        <v>0</v>
      </c>
      <c r="Y44" s="316">
        <f t="shared" si="21"/>
        <v>0</v>
      </c>
      <c r="Z44" s="316">
        <f t="shared" si="21"/>
        <v>0</v>
      </c>
      <c r="AA44" s="316">
        <f t="shared" si="21"/>
        <v>0</v>
      </c>
      <c r="AB44" s="316">
        <f t="shared" si="21"/>
        <v>0</v>
      </c>
      <c r="AC44" s="316"/>
      <c r="AD44" s="316">
        <f>COUNTBLANK(AD6:AD34)</f>
        <v>2</v>
      </c>
      <c r="AE44" s="442" t="str">
        <f>IF(COUNTIF(AE6:AE37,"б")=0," ",COUNTIF(AE6:AE37,"б"))</f>
        <v xml:space="preserve"> </v>
      </c>
      <c r="AF44" s="443">
        <f t="shared" ref="AF44:CB44" si="22">IF(COUNTIF(AF6:AF37,"б")=0+COUNTIF(AF6:AF37,"а")=0,"0",COUNTIF(AF6:AF37,"б")+COUNTIF(AF6:AF37,"а"))</f>
        <v>0</v>
      </c>
      <c r="AG44" s="443">
        <f t="shared" si="22"/>
        <v>0</v>
      </c>
      <c r="AH44" s="443">
        <f t="shared" si="22"/>
        <v>1</v>
      </c>
      <c r="AI44" s="443">
        <f t="shared" si="22"/>
        <v>1</v>
      </c>
      <c r="AJ44" s="443">
        <f t="shared" si="22"/>
        <v>1</v>
      </c>
      <c r="AK44" s="443">
        <f t="shared" si="22"/>
        <v>1</v>
      </c>
      <c r="AL44" s="443">
        <f t="shared" si="22"/>
        <v>0</v>
      </c>
      <c r="AM44" s="443">
        <f t="shared" si="22"/>
        <v>1</v>
      </c>
      <c r="AN44" s="443">
        <f t="shared" si="22"/>
        <v>1</v>
      </c>
      <c r="AO44" s="443">
        <f t="shared" si="22"/>
        <v>2</v>
      </c>
      <c r="AP44" s="443">
        <f t="shared" si="22"/>
        <v>1</v>
      </c>
      <c r="AQ44" s="443">
        <f t="shared" si="22"/>
        <v>1</v>
      </c>
      <c r="AR44" s="443">
        <f t="shared" si="22"/>
        <v>0</v>
      </c>
      <c r="AS44" s="443">
        <f t="shared" si="22"/>
        <v>0</v>
      </c>
      <c r="AT44" s="443">
        <f t="shared" si="22"/>
        <v>0</v>
      </c>
      <c r="AU44" s="443">
        <f t="shared" si="22"/>
        <v>0</v>
      </c>
      <c r="AV44" s="443">
        <f t="shared" si="22"/>
        <v>0</v>
      </c>
      <c r="AW44" s="443">
        <f>IF(COUNTIF(AW6:AW37,"б")=0+COUNTIF(AW6:AW37,"а")=0,"0",COUNTIF(AW6:AW37,"б")+COUNTIF(AW6:AW37,"а"))</f>
        <v>0</v>
      </c>
      <c r="AX44" s="443">
        <f t="shared" si="22"/>
        <v>0</v>
      </c>
      <c r="AY44" s="443">
        <f t="shared" si="22"/>
        <v>0</v>
      </c>
      <c r="AZ44" s="443">
        <f t="shared" si="22"/>
        <v>0</v>
      </c>
      <c r="BA44" s="443">
        <f t="shared" si="22"/>
        <v>0</v>
      </c>
      <c r="BB44" s="443">
        <f t="shared" si="22"/>
        <v>0</v>
      </c>
      <c r="BC44" s="443">
        <f t="shared" si="22"/>
        <v>0</v>
      </c>
      <c r="BD44" s="443">
        <f t="shared" si="22"/>
        <v>0</v>
      </c>
      <c r="BE44" s="443">
        <f t="shared" si="22"/>
        <v>0</v>
      </c>
      <c r="BF44" s="443">
        <f t="shared" si="22"/>
        <v>0</v>
      </c>
      <c r="BG44" s="443">
        <f t="shared" si="22"/>
        <v>0</v>
      </c>
      <c r="BH44" s="443">
        <f t="shared" si="22"/>
        <v>0</v>
      </c>
      <c r="BI44" s="443">
        <f t="shared" si="22"/>
        <v>0</v>
      </c>
      <c r="BJ44" s="443">
        <f t="shared" si="22"/>
        <v>0</v>
      </c>
      <c r="BK44" s="443">
        <f t="shared" si="22"/>
        <v>0</v>
      </c>
      <c r="BL44" s="443">
        <f t="shared" si="22"/>
        <v>0</v>
      </c>
      <c r="BM44" s="443">
        <f t="shared" si="22"/>
        <v>0</v>
      </c>
      <c r="BN44" s="443">
        <f t="shared" si="22"/>
        <v>0</v>
      </c>
      <c r="BO44" s="443">
        <f t="shared" si="22"/>
        <v>0</v>
      </c>
      <c r="BP44" s="443">
        <f t="shared" si="22"/>
        <v>0</v>
      </c>
      <c r="BQ44" s="443">
        <f t="shared" si="22"/>
        <v>0</v>
      </c>
      <c r="BR44" s="443">
        <f t="shared" si="22"/>
        <v>0</v>
      </c>
      <c r="BS44" s="443">
        <f t="shared" si="22"/>
        <v>0</v>
      </c>
      <c r="BT44" s="443">
        <f t="shared" si="22"/>
        <v>0</v>
      </c>
      <c r="BU44" s="443">
        <f t="shared" si="22"/>
        <v>0</v>
      </c>
      <c r="BV44" s="443">
        <f t="shared" si="22"/>
        <v>0</v>
      </c>
      <c r="BW44" s="443">
        <f t="shared" si="22"/>
        <v>0</v>
      </c>
      <c r="BX44" s="443">
        <f t="shared" si="22"/>
        <v>0</v>
      </c>
      <c r="BY44" s="443">
        <f t="shared" si="22"/>
        <v>0</v>
      </c>
      <c r="BZ44" s="443">
        <f t="shared" si="22"/>
        <v>0</v>
      </c>
      <c r="CA44" s="443">
        <f t="shared" si="22"/>
        <v>0</v>
      </c>
      <c r="CB44" s="443">
        <f t="shared" si="22"/>
        <v>0</v>
      </c>
      <c r="CC44" s="340"/>
      <c r="CD44" s="340"/>
      <c r="CE44" s="340"/>
      <c r="CF44" s="340"/>
      <c r="CG44" s="340"/>
      <c r="CH44" s="340"/>
      <c r="CI44" s="340"/>
      <c r="CJ44" s="340"/>
      <c r="CK44" s="340"/>
      <c r="CL44" s="340"/>
      <c r="CM44" s="340"/>
      <c r="CN44" s="340"/>
      <c r="CO44" s="340"/>
      <c r="CP44" s="340"/>
      <c r="CQ44" s="340"/>
      <c r="CR44" s="340"/>
      <c r="CS44" s="340"/>
      <c r="CT44" s="340"/>
      <c r="CU44" s="340"/>
      <c r="CV44" s="340"/>
      <c r="CW44" s="340"/>
      <c r="CX44" s="340"/>
      <c r="CY44" s="340"/>
      <c r="CZ44" s="340"/>
      <c r="DA44" s="340"/>
      <c r="DB44" s="340"/>
      <c r="DC44" s="340"/>
      <c r="DD44" s="340"/>
      <c r="DE44" s="340"/>
      <c r="DF44" s="340"/>
      <c r="DG44" s="340"/>
      <c r="DH44" s="340"/>
      <c r="DI44" s="340"/>
      <c r="DJ44" s="340"/>
      <c r="DK44" s="340"/>
      <c r="DL44" s="340"/>
      <c r="DM44" s="340"/>
      <c r="DN44" s="340"/>
      <c r="DO44" s="340"/>
      <c r="DP44" s="340"/>
      <c r="DQ44" s="340"/>
      <c r="DR44" s="340"/>
      <c r="DS44" s="340"/>
      <c r="DT44" s="340"/>
      <c r="DU44" s="340"/>
      <c r="DV44" s="340"/>
      <c r="DW44" s="340"/>
      <c r="DX44" s="340"/>
      <c r="DY44" s="340"/>
      <c r="DZ44" s="340"/>
      <c r="EA44" s="340"/>
      <c r="EB44" s="340"/>
      <c r="EC44" s="340"/>
      <c r="ED44" s="340"/>
      <c r="EE44" s="340"/>
      <c r="EF44" s="340"/>
      <c r="EG44" s="340"/>
      <c r="EH44" s="340"/>
      <c r="EI44" s="340"/>
      <c r="EJ44" s="340"/>
      <c r="EK44" s="340"/>
      <c r="EL44" s="340"/>
      <c r="EM44" s="340"/>
      <c r="EN44" s="340"/>
      <c r="EO44" s="340"/>
      <c r="EP44" s="340"/>
      <c r="EQ44" s="340"/>
      <c r="ER44" s="340"/>
      <c r="ES44" s="340"/>
      <c r="ET44" s="340"/>
      <c r="EU44" s="340"/>
      <c r="EV44" s="340"/>
      <c r="EW44" s="340"/>
      <c r="EX44" s="340"/>
      <c r="EY44" s="340"/>
      <c r="EZ44" s="340"/>
      <c r="FA44" s="340"/>
    </row>
    <row r="45" spans="1:157" x14ac:dyDescent="0.2">
      <c r="A45" s="215"/>
      <c r="B45" s="215"/>
      <c r="C45" s="82" t="s">
        <v>18</v>
      </c>
      <c r="D45" s="82"/>
      <c r="E45" s="27"/>
      <c r="F45" s="91">
        <v>28</v>
      </c>
      <c r="G45" s="91">
        <v>27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IF(COUNTIF(V6:V37,"з")=0,"0",COUNTIF(V6:V37,"з"))</f>
        <v>0</v>
      </c>
      <c r="W45" s="316"/>
      <c r="X45" s="316"/>
      <c r="Y45" s="316" t="str">
        <f>IF(COUNTIF(Y6:Y37,"з")=0," ",COUNTIF(Y6:Y37,"з"))</f>
        <v xml:space="preserve"> </v>
      </c>
      <c r="Z45" s="316" t="str">
        <f>IF(COUNTIF(Z6:Z37,"з")=0," ",COUNTIF(Z6:Z37,"з"))</f>
        <v xml:space="preserve"> </v>
      </c>
      <c r="AA45" s="316" t="str">
        <f>IF(COUNTIF(AA6:AA37,"з")=0," ",COUNTIF(AA6:AA37,"з"))</f>
        <v xml:space="preserve"> </v>
      </c>
      <c r="AB45" s="316" t="str">
        <f>IF(COUNTIF(AB6:AB37,"з")=0," ",COUNTIF(AB6:AB37,"з"))</f>
        <v xml:space="preserve"> </v>
      </c>
      <c r="AC45" s="316"/>
      <c r="AD45" s="316" t="str">
        <f>IF(COUNTIF(AD6:AD37,"з")=0," ",COUNTIF(AD6:AD37,"з"))</f>
        <v xml:space="preserve"> </v>
      </c>
      <c r="AE45" s="442" t="str">
        <f>IF(COUNTIF(AE6:AE37,"з")=0," ",COUNTIF(AE6:AE37,"з"))</f>
        <v xml:space="preserve"> </v>
      </c>
      <c r="AF45" s="316" t="str">
        <f>IF(COUNTIF(AF6:AF37,"з")=0," ",COUNTIF(AF6:AF37,"з"))</f>
        <v xml:space="preserve"> </v>
      </c>
      <c r="AG45" s="316">
        <f t="shared" ref="AG45:AV45" si="23">IF(COUNTIF(AG6:AG37,"з")=0,"0",COUNTIF(AG6:AG37,"з"))</f>
        <v>28</v>
      </c>
      <c r="AH45" s="316">
        <f t="shared" si="23"/>
        <v>27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>IF(COUNTIF(AW6:AW37,"з")=0,"0",COUNTIF(AW6:AW37,"з"))</f>
        <v>0</v>
      </c>
      <c r="AX45" s="30"/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  <c r="BO45" s="30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DG45" s="340"/>
    </row>
    <row r="46" spans="1:157" s="30" customFormat="1" x14ac:dyDescent="0.2">
      <c r="A46" s="215"/>
      <c r="B46" s="215"/>
      <c r="C46" s="82" t="s">
        <v>19</v>
      </c>
      <c r="D46" s="82"/>
      <c r="E46" s="27"/>
      <c r="F46" s="91" t="str">
        <v>0</v>
      </c>
      <c r="G46" s="91" t="str">
        <v>0</v>
      </c>
      <c r="H46" s="91" t="str">
        <v>0</v>
      </c>
      <c r="I46" s="91" t="str">
        <v>0</v>
      </c>
      <c r="J46" s="91" t="str">
        <v>0</v>
      </c>
      <c r="K46" s="91" t="str">
        <v>0</v>
      </c>
      <c r="L46" s="91" t="str">
        <v>0</v>
      </c>
      <c r="M46" s="91" t="str">
        <v>0</v>
      </c>
      <c r="N46" s="91" t="str">
        <v>0</v>
      </c>
      <c r="O46" s="94" t="str">
        <v>0</v>
      </c>
      <c r="P46" s="94" t="str">
        <v>0</v>
      </c>
      <c r="Q46" s="94" t="str">
        <v>0</v>
      </c>
      <c r="R46" s="94" t="str">
        <v>0</v>
      </c>
      <c r="S46" s="91" t="str">
        <v>0</v>
      </c>
      <c r="T46" s="91" t="str">
        <v>0</v>
      </c>
      <c r="U46" s="91" t="str">
        <v>0</v>
      </c>
      <c r="V46" s="316" t="str">
        <f>IF(COUNTIF(V6:V37,"н")=0,"0",COUNTIF(V6:V37,"н"))</f>
        <v>0</v>
      </c>
      <c r="W46" s="316"/>
      <c r="X46" s="316"/>
      <c r="Y46" s="316" t="str">
        <f>IF(COUNTIF(Y6:Y37,"н")=0," ",COUNTIF(Y6:Y37,"н"))</f>
        <v xml:space="preserve"> </v>
      </c>
      <c r="Z46" s="316" t="str">
        <f>IF(COUNTIF(Z6:Z37,"н")=0," ",COUNTIF(Z6:Z37,"н"))</f>
        <v xml:space="preserve"> </v>
      </c>
      <c r="AA46" s="316" t="str">
        <f>IF(COUNTIF(AA6:AA37,"н")=0," ",COUNTIF(AA6:AA37,"н"))</f>
        <v xml:space="preserve"> </v>
      </c>
      <c r="AB46" s="316" t="str">
        <f>IF(COUNTIF(AB6:AB37,"н")=0," ",COUNTIF(AB6:AB37,"н"))</f>
        <v xml:space="preserve"> </v>
      </c>
      <c r="AC46" s="316"/>
      <c r="AD46" s="316" t="str">
        <f>IF(COUNTIF(AD6:AD37,"н")=0," ",COUNTIF(AD6:AD37,"н"))</f>
        <v xml:space="preserve"> </v>
      </c>
      <c r="AE46" s="442" t="str">
        <f>IF(COUNTIF(AE6:AE37,"н")=0," ",COUNTIF(AE6:AE37,"н"))</f>
        <v xml:space="preserve"> </v>
      </c>
      <c r="AF46" s="316" t="str">
        <f>IF(COUNTIF(AF6:AF37,"н")=0," ",COUNTIF(AF6:AF37,"н"))</f>
        <v xml:space="preserve"> </v>
      </c>
      <c r="AG46" s="316" t="str">
        <f t="shared" ref="AG46:AV46" si="24">IF(COUNTIF(AG6:AG37,"н")=0,"0",COUNTIF(AG6:AG37,"н"))</f>
        <v>0</v>
      </c>
      <c r="AH46" s="316" t="str">
        <f t="shared" si="24"/>
        <v>0</v>
      </c>
      <c r="AI46" s="316" t="str">
        <f t="shared" si="24"/>
        <v>0</v>
      </c>
      <c r="AJ46" s="316" t="str">
        <f t="shared" si="24"/>
        <v>0</v>
      </c>
      <c r="AK46" s="316" t="str">
        <f t="shared" si="24"/>
        <v>0</v>
      </c>
      <c r="AL46" s="316" t="str">
        <f t="shared" si="24"/>
        <v>0</v>
      </c>
      <c r="AM46" s="316" t="str">
        <f t="shared" si="24"/>
        <v>0</v>
      </c>
      <c r="AN46" s="316" t="str">
        <f t="shared" si="24"/>
        <v>0</v>
      </c>
      <c r="AO46" s="316" t="str">
        <f t="shared" si="24"/>
        <v>0</v>
      </c>
      <c r="AP46" s="316" t="str">
        <f t="shared" si="24"/>
        <v>0</v>
      </c>
      <c r="AQ46" s="316" t="str">
        <f t="shared" si="24"/>
        <v>0</v>
      </c>
      <c r="AR46" s="316" t="str">
        <f t="shared" si="24"/>
        <v>0</v>
      </c>
      <c r="AS46" s="316" t="str">
        <f t="shared" si="24"/>
        <v>0</v>
      </c>
      <c r="AT46" s="316" t="str">
        <f t="shared" si="24"/>
        <v>0</v>
      </c>
      <c r="AU46" s="316" t="str">
        <f t="shared" si="24"/>
        <v>0</v>
      </c>
      <c r="AV46" s="316" t="str">
        <f t="shared" si="24"/>
        <v>0</v>
      </c>
      <c r="AW46" s="316" t="str">
        <f>IF(COUNTIF(AW6:AW37,"н")=0,"0",COUNTIF(AW6:AW37,"н"))</f>
        <v>0</v>
      </c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/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 t="str">
        <f>IF(COUNTIF(AI6:AI41,"н")=0,"0",COUNTIF(AI6:AI41,"н"))</f>
        <v>0</v>
      </c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  <row r="55" spans="6:102" x14ac:dyDescent="0.2"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461"/>
      <c r="X55" s="461"/>
      <c r="Y55" s="461"/>
      <c r="Z55" s="461"/>
      <c r="AA55" s="461"/>
      <c r="AB55" s="461"/>
      <c r="AC55" s="461"/>
      <c r="AD55" s="461"/>
      <c r="AE55" s="13"/>
      <c r="AF55" s="13"/>
      <c r="AG55" s="390"/>
      <c r="AH55" s="390"/>
      <c r="AI55" s="390"/>
      <c r="AJ55" s="390"/>
      <c r="AK55" s="390"/>
      <c r="AL55" s="390"/>
      <c r="AM55" s="390"/>
      <c r="AN55" s="390"/>
      <c r="AO55" s="390"/>
      <c r="AP55" s="390"/>
      <c r="AQ55" s="390"/>
      <c r="AR55" s="390"/>
      <c r="AS55" s="390"/>
      <c r="AT55" s="390"/>
      <c r="AU55" s="390"/>
      <c r="AV55" s="390"/>
      <c r="AW55" s="390"/>
      <c r="AX55" s="30"/>
      <c r="AY55" s="391"/>
      <c r="AZ55" s="391"/>
      <c r="BA55" s="391"/>
      <c r="BB55" s="391"/>
      <c r="BC55" s="391"/>
      <c r="BD55" s="391"/>
      <c r="BE55" s="391"/>
      <c r="BF55" s="391"/>
      <c r="BG55" s="391"/>
      <c r="BH55" s="391"/>
      <c r="BI55" s="391"/>
      <c r="BJ55" s="391"/>
      <c r="BK55" s="391"/>
      <c r="BL55" s="391"/>
      <c r="BM55" s="391"/>
      <c r="BN55" s="391"/>
      <c r="BO55" s="30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</row>
  </sheetData>
  <sortState ref="C6:D37">
    <sortCondition ref="D6:D37"/>
  </sortState>
  <mergeCells count="8">
    <mergeCell ref="H2:M2"/>
    <mergeCell ref="N2:O2"/>
    <mergeCell ref="BP3:CE3"/>
    <mergeCell ref="X40:AB40"/>
    <mergeCell ref="A3:C4"/>
    <mergeCell ref="AD3:AD5"/>
    <mergeCell ref="AG3:AW3"/>
    <mergeCell ref="AX3:BM3"/>
  </mergeCells>
  <conditionalFormatting sqref="C5 Y5 AI5 AG5 T5">
    <cfRule type="cellIs" dxfId="34902" priority="451" stopIfTrue="1" operator="equal">
      <formula>5</formula>
    </cfRule>
    <cfRule type="cellIs" dxfId="34901" priority="452" stopIfTrue="1" operator="equal">
      <formula>4</formula>
    </cfRule>
    <cfRule type="cellIs" dxfId="34900" priority="453" stopIfTrue="1" operator="equal">
      <formula>3</formula>
    </cfRule>
  </conditionalFormatting>
  <conditionalFormatting sqref="E35:E46 E6:E33">
    <cfRule type="cellIs" dxfId="34899" priority="449" stopIfTrue="1" operator="equal">
      <formula>4</formula>
    </cfRule>
    <cfRule type="cellIs" dxfId="34898" priority="450" stopIfTrue="1" operator="equal">
      <formula>3</formula>
    </cfRule>
  </conditionalFormatting>
  <conditionalFormatting sqref="Z5:AC5 W41:AF44 AE6:AE40 W40 F38:Q46 AG44:CB44 W45:AW46 AG6:AW43 M6:O31 R40:V46 R39:U39 R6:V38 I33 L33 H34:J37 F37:G37 Q34:Q37 Q6:Q31 L34:O37 G6:G36 I6:I31">
    <cfRule type="cellIs" dxfId="34897" priority="446" stopIfTrue="1" operator="equal">
      <formula>5</formula>
    </cfRule>
    <cfRule type="cellIs" dxfId="34896" priority="447" stopIfTrue="1" operator="equal">
      <formula>4</formula>
    </cfRule>
    <cfRule type="cellIs" dxfId="34895" priority="448" stopIfTrue="1" operator="equal">
      <formula>3</formula>
    </cfRule>
  </conditionalFormatting>
  <conditionalFormatting sqref="AF6:AF38">
    <cfRule type="expression" dxfId="34894" priority="444" stopIfTrue="1">
      <formula>VALUE(RIGHT(AF6))&gt;AE6</formula>
    </cfRule>
    <cfRule type="expression" dxfId="34893" priority="445" stopIfTrue="1">
      <formula>EXACT(RIGHT(AF6,3),"зач")</formula>
    </cfRule>
  </conditionalFormatting>
  <conditionalFormatting sqref="AE3:AJ4 T3:AC4 Q3:S3">
    <cfRule type="expression" dxfId="34892" priority="442" stopIfTrue="1">
      <formula>$D$1&lt;Q3</formula>
    </cfRule>
    <cfRule type="expression" dxfId="34891" priority="443" stopIfTrue="1">
      <formula>$D$1&gt;Q3</formula>
    </cfRule>
  </conditionalFormatting>
  <conditionalFormatting sqref="T5">
    <cfRule type="cellIs" dxfId="34890" priority="417" stopIfTrue="1" operator="equal">
      <formula>5</formula>
    </cfRule>
    <cfRule type="cellIs" dxfId="34889" priority="418" stopIfTrue="1" operator="equal">
      <formula>4</formula>
    </cfRule>
    <cfRule type="cellIs" dxfId="34888" priority="419" stopIfTrue="1" operator="equal">
      <formula>3</formula>
    </cfRule>
  </conditionalFormatting>
  <conditionalFormatting sqref="T3:T4">
    <cfRule type="expression" dxfId="34887" priority="415" stopIfTrue="1">
      <formula>$D$1&lt;T3</formula>
    </cfRule>
    <cfRule type="expression" dxfId="34886" priority="416" stopIfTrue="1">
      <formula>$D$1&gt;T3</formula>
    </cfRule>
  </conditionalFormatting>
  <conditionalFormatting sqref="R3">
    <cfRule type="expression" dxfId="34885" priority="413" stopIfTrue="1">
      <formula>$D$1&lt;R3</formula>
    </cfRule>
    <cfRule type="expression" dxfId="34884" priority="414" stopIfTrue="1">
      <formula>$D$1&gt;R3</formula>
    </cfRule>
  </conditionalFormatting>
  <conditionalFormatting sqref="F6:F36">
    <cfRule type="cellIs" dxfId="34883" priority="399" stopIfTrue="1" operator="equal">
      <formula>5</formula>
    </cfRule>
    <cfRule type="cellIs" dxfId="34882" priority="400" stopIfTrue="1" operator="equal">
      <formula>4</formula>
    </cfRule>
    <cfRule type="cellIs" dxfId="34881" priority="401" stopIfTrue="1" operator="equal">
      <formula>3</formula>
    </cfRule>
  </conditionalFormatting>
  <conditionalFormatting sqref="F5">
    <cfRule type="cellIs" dxfId="34880" priority="396" stopIfTrue="1" operator="equal">
      <formula>5</formula>
    </cfRule>
    <cfRule type="cellIs" dxfId="34879" priority="397" stopIfTrue="1" operator="equal">
      <formula>4</formula>
    </cfRule>
    <cfRule type="cellIs" dxfId="34878" priority="398" stopIfTrue="1" operator="equal">
      <formula>3</formula>
    </cfRule>
  </conditionalFormatting>
  <conditionalFormatting sqref="F3">
    <cfRule type="expression" dxfId="34877" priority="394" stopIfTrue="1">
      <formula>$D$1&lt;F3</formula>
    </cfRule>
    <cfRule type="expression" dxfId="34876" priority="395" stopIfTrue="1">
      <formula>$D$1&gt;F3</formula>
    </cfRule>
  </conditionalFormatting>
  <conditionalFormatting sqref="J6:L6 J7:J31 L7:L32 K7:K37">
    <cfRule type="cellIs" dxfId="34875" priority="349" stopIfTrue="1" operator="equal">
      <formula>5</formula>
    </cfRule>
    <cfRule type="cellIs" dxfId="34874" priority="350" stopIfTrue="1" operator="equal">
      <formula>4</formula>
    </cfRule>
    <cfRule type="cellIs" dxfId="34873" priority="351" stopIfTrue="1" operator="equal">
      <formula>3</formula>
    </cfRule>
  </conditionalFormatting>
  <conditionalFormatting sqref="Q4">
    <cfRule type="expression" dxfId="34872" priority="189" stopIfTrue="1">
      <formula>$D$1&lt;Q4</formula>
    </cfRule>
    <cfRule type="expression" dxfId="34871" priority="190" stopIfTrue="1">
      <formula>$D$1&gt;Q4</formula>
    </cfRule>
  </conditionalFormatting>
  <conditionalFormatting sqref="F4">
    <cfRule type="expression" dxfId="34870" priority="303" stopIfTrue="1">
      <formula>$D$1&lt;F4</formula>
    </cfRule>
    <cfRule type="expression" dxfId="34869" priority="304" stopIfTrue="1">
      <formula>$D$1&gt;F4</formula>
    </cfRule>
  </conditionalFormatting>
  <conditionalFormatting sqref="J33">
    <cfRule type="cellIs" dxfId="34868" priority="300" stopIfTrue="1" operator="equal">
      <formula>5</formula>
    </cfRule>
    <cfRule type="cellIs" dxfId="34867" priority="301" stopIfTrue="1" operator="equal">
      <formula>4</formula>
    </cfRule>
    <cfRule type="cellIs" dxfId="34866" priority="302" stopIfTrue="1" operator="equal">
      <formula>3</formula>
    </cfRule>
  </conditionalFormatting>
  <conditionalFormatting sqref="J32">
    <cfRule type="cellIs" dxfId="34865" priority="297" stopIfTrue="1" operator="equal">
      <formula>5</formula>
    </cfRule>
    <cfRule type="cellIs" dxfId="34864" priority="298" stopIfTrue="1" operator="equal">
      <formula>4</formula>
    </cfRule>
    <cfRule type="cellIs" dxfId="34863" priority="299" stopIfTrue="1" operator="equal">
      <formula>3</formula>
    </cfRule>
  </conditionalFormatting>
  <conditionalFormatting sqref="I32">
    <cfRule type="cellIs" dxfId="34862" priority="288" stopIfTrue="1" operator="equal">
      <formula>5</formula>
    </cfRule>
    <cfRule type="cellIs" dxfId="34861" priority="289" stopIfTrue="1" operator="equal">
      <formula>4</formula>
    </cfRule>
    <cfRule type="cellIs" dxfId="34860" priority="290" stopIfTrue="1" operator="equal">
      <formula>3</formula>
    </cfRule>
  </conditionalFormatting>
  <conditionalFormatting sqref="R4">
    <cfRule type="expression" dxfId="34859" priority="157" stopIfTrue="1">
      <formula>$D$1&lt;R4</formula>
    </cfRule>
    <cfRule type="expression" dxfId="34858" priority="158" stopIfTrue="1">
      <formula>$D$1&gt;R4</formula>
    </cfRule>
  </conditionalFormatting>
  <conditionalFormatting sqref="R4">
    <cfRule type="expression" dxfId="34857" priority="155" stopIfTrue="1">
      <formula>$D$1&lt;R4</formula>
    </cfRule>
    <cfRule type="expression" dxfId="34856" priority="156" stopIfTrue="1">
      <formula>$D$1&gt;R4</formula>
    </cfRule>
  </conditionalFormatting>
  <conditionalFormatting sqref="S4">
    <cfRule type="expression" dxfId="34855" priority="140" stopIfTrue="1">
      <formula>$D$1&lt;S4</formula>
    </cfRule>
    <cfRule type="expression" dxfId="34854" priority="141" stopIfTrue="1">
      <formula>$D$1&gt;S4</formula>
    </cfRule>
  </conditionalFormatting>
  <conditionalFormatting sqref="Q5">
    <cfRule type="cellIs" dxfId="34853" priority="177" stopIfTrue="1" operator="equal">
      <formula>5</formula>
    </cfRule>
    <cfRule type="cellIs" dxfId="34852" priority="178" stopIfTrue="1" operator="equal">
      <formula>4</formula>
    </cfRule>
    <cfRule type="cellIs" dxfId="34851" priority="179" stopIfTrue="1" operator="equal">
      <formula>3</formula>
    </cfRule>
  </conditionalFormatting>
  <conditionalFormatting sqref="Q4">
    <cfRule type="expression" dxfId="34850" priority="175" stopIfTrue="1">
      <formula>$D$1&lt;Q4</formula>
    </cfRule>
    <cfRule type="expression" dxfId="34849" priority="176" stopIfTrue="1">
      <formula>$D$1&gt;Q4</formula>
    </cfRule>
  </conditionalFormatting>
  <conditionalFormatting sqref="Q4">
    <cfRule type="expression" dxfId="34848" priority="173" stopIfTrue="1">
      <formula>$D$1&lt;Q4</formula>
    </cfRule>
    <cfRule type="expression" dxfId="34847" priority="174" stopIfTrue="1">
      <formula>$D$1&gt;Q4</formula>
    </cfRule>
  </conditionalFormatting>
  <conditionalFormatting sqref="R5">
    <cfRule type="cellIs" dxfId="34846" priority="159" stopIfTrue="1" operator="equal">
      <formula>5</formula>
    </cfRule>
    <cfRule type="cellIs" dxfId="34845" priority="160" stopIfTrue="1" operator="equal">
      <formula>4</formula>
    </cfRule>
    <cfRule type="cellIs" dxfId="34844" priority="161" stopIfTrue="1" operator="equal">
      <formula>3</formula>
    </cfRule>
  </conditionalFormatting>
  <conditionalFormatting sqref="R4">
    <cfRule type="expression" dxfId="34843" priority="147" stopIfTrue="1">
      <formula>$D$1&lt;R4</formula>
    </cfRule>
    <cfRule type="expression" dxfId="34842" priority="148" stopIfTrue="1">
      <formula>$D$1&gt;R4</formula>
    </cfRule>
  </conditionalFormatting>
  <conditionalFormatting sqref="R4">
    <cfRule type="expression" dxfId="34841" priority="153" stopIfTrue="1">
      <formula>$D$1&lt;R4</formula>
    </cfRule>
    <cfRule type="expression" dxfId="34840" priority="154" stopIfTrue="1">
      <formula>$D$1&gt;R4</formula>
    </cfRule>
  </conditionalFormatting>
  <conditionalFormatting sqref="R4">
    <cfRule type="expression" dxfId="34839" priority="151" stopIfTrue="1">
      <formula>$D$1&lt;R4</formula>
    </cfRule>
    <cfRule type="expression" dxfId="34838" priority="152" stopIfTrue="1">
      <formula>$D$1&gt;R4</formula>
    </cfRule>
  </conditionalFormatting>
  <conditionalFormatting sqref="R4">
    <cfRule type="expression" dxfId="34837" priority="149" stopIfTrue="1">
      <formula>$D$1&lt;R4</formula>
    </cfRule>
    <cfRule type="expression" dxfId="34836" priority="150" stopIfTrue="1">
      <formula>$D$1&gt;R4</formula>
    </cfRule>
  </conditionalFormatting>
  <conditionalFormatting sqref="S5">
    <cfRule type="cellIs" dxfId="34835" priority="144" stopIfTrue="1" operator="equal">
      <formula>5</formula>
    </cfRule>
    <cfRule type="cellIs" dxfId="34834" priority="145" stopIfTrue="1" operator="equal">
      <formula>4</formula>
    </cfRule>
    <cfRule type="cellIs" dxfId="34833" priority="146" stopIfTrue="1" operator="equal">
      <formula>3</formula>
    </cfRule>
  </conditionalFormatting>
  <conditionalFormatting sqref="S4">
    <cfRule type="expression" dxfId="34832" priority="142" stopIfTrue="1">
      <formula>$D$1&lt;S4</formula>
    </cfRule>
    <cfRule type="expression" dxfId="34831" priority="143" stopIfTrue="1">
      <formula>$D$1&gt;S4</formula>
    </cfRule>
  </conditionalFormatting>
  <conditionalFormatting sqref="S4">
    <cfRule type="expression" dxfId="34830" priority="138" stopIfTrue="1">
      <formula>$D$1&lt;S4</formula>
    </cfRule>
    <cfRule type="expression" dxfId="34829" priority="139" stopIfTrue="1">
      <formula>$D$1&gt;S4</formula>
    </cfRule>
  </conditionalFormatting>
  <conditionalFormatting sqref="S4">
    <cfRule type="expression" dxfId="34828" priority="136" stopIfTrue="1">
      <formula>$D$1&lt;S4</formula>
    </cfRule>
    <cfRule type="expression" dxfId="34827" priority="137" stopIfTrue="1">
      <formula>$D$1&gt;S4</formula>
    </cfRule>
  </conditionalFormatting>
  <conditionalFormatting sqref="S4">
    <cfRule type="expression" dxfId="34826" priority="134" stopIfTrue="1">
      <formula>$D$1&lt;S4</formula>
    </cfRule>
    <cfRule type="expression" dxfId="34825" priority="135" stopIfTrue="1">
      <formula>$D$1&gt;S4</formula>
    </cfRule>
  </conditionalFormatting>
  <conditionalFormatting sqref="S4">
    <cfRule type="expression" dxfId="34824" priority="132" stopIfTrue="1">
      <formula>$D$1&lt;S4</formula>
    </cfRule>
    <cfRule type="expression" dxfId="34823" priority="133" stopIfTrue="1">
      <formula>$D$1&gt;S4</formula>
    </cfRule>
  </conditionalFormatting>
  <conditionalFormatting sqref="N4">
    <cfRule type="expression" dxfId="34822" priority="35" stopIfTrue="1">
      <formula>$D$1&lt;N4</formula>
    </cfRule>
    <cfRule type="expression" dxfId="34821" priority="36" stopIfTrue="1">
      <formula>$D$1&gt;N4</formula>
    </cfRule>
  </conditionalFormatting>
  <conditionalFormatting sqref="O32">
    <cfRule type="cellIs" dxfId="34820" priority="105" stopIfTrue="1" operator="equal">
      <formula>5</formula>
    </cfRule>
    <cfRule type="cellIs" dxfId="34819" priority="106" stopIfTrue="1" operator="equal">
      <formula>4</formula>
    </cfRule>
    <cfRule type="cellIs" dxfId="34818" priority="107" stopIfTrue="1" operator="equal">
      <formula>3</formula>
    </cfRule>
  </conditionalFormatting>
  <conditionalFormatting sqref="O33">
    <cfRule type="cellIs" dxfId="34817" priority="102" stopIfTrue="1" operator="equal">
      <formula>5</formula>
    </cfRule>
    <cfRule type="cellIs" dxfId="34816" priority="103" stopIfTrue="1" operator="equal">
      <formula>4</formula>
    </cfRule>
    <cfRule type="cellIs" dxfId="34815" priority="104" stopIfTrue="1" operator="equal">
      <formula>3</formula>
    </cfRule>
  </conditionalFormatting>
  <conditionalFormatting sqref="M32:M33">
    <cfRule type="cellIs" dxfId="34814" priority="96" stopIfTrue="1" operator="equal">
      <formula>5</formula>
    </cfRule>
    <cfRule type="cellIs" dxfId="34813" priority="97" stopIfTrue="1" operator="equal">
      <formula>4</formula>
    </cfRule>
    <cfRule type="cellIs" dxfId="34812" priority="98" stopIfTrue="1" operator="equal">
      <formula>3</formula>
    </cfRule>
  </conditionalFormatting>
  <conditionalFormatting sqref="N3:O3">
    <cfRule type="expression" dxfId="34811" priority="94" stopIfTrue="1">
      <formula>$D$1&lt;N3</formula>
    </cfRule>
    <cfRule type="expression" dxfId="34810" priority="95" stopIfTrue="1">
      <formula>$D$1&gt;N3</formula>
    </cfRule>
  </conditionalFormatting>
  <conditionalFormatting sqref="G5">
    <cfRule type="cellIs" dxfId="34809" priority="75" stopIfTrue="1" operator="equal">
      <formula>5</formula>
    </cfRule>
    <cfRule type="cellIs" dxfId="34808" priority="76" stopIfTrue="1" operator="equal">
      <formula>4</formula>
    </cfRule>
    <cfRule type="cellIs" dxfId="34807" priority="77" stopIfTrue="1" operator="equal">
      <formula>3</formula>
    </cfRule>
  </conditionalFormatting>
  <conditionalFormatting sqref="G4">
    <cfRule type="expression" dxfId="34806" priority="73" stopIfTrue="1">
      <formula>$D$1&lt;G4</formula>
    </cfRule>
    <cfRule type="expression" dxfId="34805" priority="74" stopIfTrue="1">
      <formula>$D$1&gt;G4</formula>
    </cfRule>
  </conditionalFormatting>
  <conditionalFormatting sqref="P3">
    <cfRule type="expression" dxfId="34804" priority="69" stopIfTrue="1">
      <formula>$D$1&lt;P3</formula>
    </cfRule>
    <cfRule type="expression" dxfId="34803" priority="70" stopIfTrue="1">
      <formula>$D$1&gt;P3</formula>
    </cfRule>
  </conditionalFormatting>
  <conditionalFormatting sqref="O4">
    <cfRule type="expression" dxfId="34802" priority="23" stopIfTrue="1">
      <formula>$D$1&lt;O4</formula>
    </cfRule>
    <cfRule type="expression" dxfId="34801" priority="24" stopIfTrue="1">
      <formula>$D$1&gt;O4</formula>
    </cfRule>
  </conditionalFormatting>
  <conditionalFormatting sqref="N4">
    <cfRule type="expression" dxfId="34800" priority="33" stopIfTrue="1">
      <formula>$D$1&lt;N4</formula>
    </cfRule>
    <cfRule type="expression" dxfId="34799" priority="34" stopIfTrue="1">
      <formula>$D$1&gt;N4</formula>
    </cfRule>
  </conditionalFormatting>
  <conditionalFormatting sqref="N4">
    <cfRule type="expression" dxfId="34798" priority="31" stopIfTrue="1">
      <formula>$D$1&lt;N4</formula>
    </cfRule>
    <cfRule type="expression" dxfId="34797" priority="32" stopIfTrue="1">
      <formula>$D$1&gt;N4</formula>
    </cfRule>
  </conditionalFormatting>
  <conditionalFormatting sqref="N4">
    <cfRule type="expression" dxfId="34796" priority="29" stopIfTrue="1">
      <formula>$D$1&lt;N4</formula>
    </cfRule>
    <cfRule type="expression" dxfId="34795" priority="30" stopIfTrue="1">
      <formula>$D$1&gt;N4</formula>
    </cfRule>
  </conditionalFormatting>
  <conditionalFormatting sqref="N4">
    <cfRule type="expression" dxfId="34794" priority="27" stopIfTrue="1">
      <formula>$D$1&lt;N4</formula>
    </cfRule>
    <cfRule type="expression" dxfId="34793" priority="28" stopIfTrue="1">
      <formula>$D$1&gt;N4</formula>
    </cfRule>
  </conditionalFormatting>
  <conditionalFormatting sqref="N4">
    <cfRule type="expression" dxfId="34792" priority="25" stopIfTrue="1">
      <formula>$D$1&lt;N4</formula>
    </cfRule>
    <cfRule type="expression" dxfId="34791" priority="26" stopIfTrue="1">
      <formula>$D$1&gt;N4</formula>
    </cfRule>
  </conditionalFormatting>
  <conditionalFormatting sqref="G3 L3">
    <cfRule type="expression" dxfId="34790" priority="92" stopIfTrue="1">
      <formula>$D$1&lt;G3</formula>
    </cfRule>
    <cfRule type="expression" dxfId="34789" priority="93" stopIfTrue="1">
      <formula>$D$1&gt;G3</formula>
    </cfRule>
  </conditionalFormatting>
  <conditionalFormatting sqref="H5:I5">
    <cfRule type="cellIs" dxfId="34788" priority="89" stopIfTrue="1" operator="equal">
      <formula>5</formula>
    </cfRule>
    <cfRule type="cellIs" dxfId="34787" priority="90" stopIfTrue="1" operator="equal">
      <formula>4</formula>
    </cfRule>
    <cfRule type="cellIs" dxfId="34786" priority="91" stopIfTrue="1" operator="equal">
      <formula>3</formula>
    </cfRule>
  </conditionalFormatting>
  <conditionalFormatting sqref="H3:I4">
    <cfRule type="expression" dxfId="34785" priority="87" stopIfTrue="1">
      <formula>$D$1&lt;H3</formula>
    </cfRule>
    <cfRule type="expression" dxfId="34784" priority="88" stopIfTrue="1">
      <formula>$D$1&gt;H3</formula>
    </cfRule>
  </conditionalFormatting>
  <conditionalFormatting sqref="J5">
    <cfRule type="cellIs" dxfId="34783" priority="84" stopIfTrue="1" operator="equal">
      <formula>5</formula>
    </cfRule>
    <cfRule type="cellIs" dxfId="34782" priority="85" stopIfTrue="1" operator="equal">
      <formula>4</formula>
    </cfRule>
    <cfRule type="cellIs" dxfId="34781" priority="86" stopIfTrue="1" operator="equal">
      <formula>3</formula>
    </cfRule>
  </conditionalFormatting>
  <conditionalFormatting sqref="J3:J4">
    <cfRule type="expression" dxfId="34780" priority="82" stopIfTrue="1">
      <formula>$D$4&lt;J3</formula>
    </cfRule>
    <cfRule type="expression" dxfId="34779" priority="83" stopIfTrue="1">
      <formula>$D$4&gt;J3</formula>
    </cfRule>
  </conditionalFormatting>
  <conditionalFormatting sqref="J3:J4">
    <cfRule type="expression" dxfId="34778" priority="80" stopIfTrue="1">
      <formula>$D$1&lt;J3</formula>
    </cfRule>
    <cfRule type="expression" dxfId="34777" priority="81" stopIfTrue="1">
      <formula>$D$1&gt;J3</formula>
    </cfRule>
  </conditionalFormatting>
  <conditionalFormatting sqref="J4">
    <cfRule type="expression" dxfId="34776" priority="78" stopIfTrue="1">
      <formula>$D$4&lt;J4</formula>
    </cfRule>
    <cfRule type="expression" dxfId="34775" priority="79" stopIfTrue="1">
      <formula>$D$4&gt;J4</formula>
    </cfRule>
  </conditionalFormatting>
  <conditionalFormatting sqref="P3">
    <cfRule type="expression" dxfId="34774" priority="71" stopIfTrue="1">
      <formula>$D$4&lt;P3</formula>
    </cfRule>
    <cfRule type="expression" dxfId="34773" priority="72" stopIfTrue="1">
      <formula>$D$4&gt;P3</formula>
    </cfRule>
  </conditionalFormatting>
  <conditionalFormatting sqref="P4">
    <cfRule type="expression" dxfId="34772" priority="67" stopIfTrue="1">
      <formula>$D$4&lt;P4</formula>
    </cfRule>
    <cfRule type="expression" dxfId="34771" priority="68" stopIfTrue="1">
      <formula>$D$4&gt;P4</formula>
    </cfRule>
  </conditionalFormatting>
  <conditionalFormatting sqref="P4">
    <cfRule type="expression" dxfId="34770" priority="65" stopIfTrue="1">
      <formula>$D$1&lt;P4</formula>
    </cfRule>
    <cfRule type="expression" dxfId="34769" priority="66" stopIfTrue="1">
      <formula>$D$1&gt;P4</formula>
    </cfRule>
  </conditionalFormatting>
  <conditionalFormatting sqref="P4">
    <cfRule type="expression" dxfId="34768" priority="63" stopIfTrue="1">
      <formula>$D$4&lt;P4</formula>
    </cfRule>
    <cfRule type="expression" dxfId="34767" priority="64" stopIfTrue="1">
      <formula>$D$4&gt;P4</formula>
    </cfRule>
  </conditionalFormatting>
  <conditionalFormatting sqref="P5">
    <cfRule type="cellIs" dxfId="34766" priority="60" stopIfTrue="1" operator="equal">
      <formula>5</formula>
    </cfRule>
    <cfRule type="cellIs" dxfId="34765" priority="61" stopIfTrue="1" operator="equal">
      <formula>4</formula>
    </cfRule>
    <cfRule type="cellIs" dxfId="34764" priority="62" stopIfTrue="1" operator="equal">
      <formula>3</formula>
    </cfRule>
  </conditionalFormatting>
  <conditionalFormatting sqref="K3">
    <cfRule type="expression" dxfId="34763" priority="58" stopIfTrue="1">
      <formula>$D$4&lt;K3</formula>
    </cfRule>
    <cfRule type="expression" dxfId="34762" priority="59" stopIfTrue="1">
      <formula>$D$4&gt;K3</formula>
    </cfRule>
  </conditionalFormatting>
  <conditionalFormatting sqref="K3">
    <cfRule type="expression" dxfId="34761" priority="56" stopIfTrue="1">
      <formula>$D$1&lt;K3</formula>
    </cfRule>
    <cfRule type="expression" dxfId="34760" priority="57" stopIfTrue="1">
      <formula>$D$1&gt;K3</formula>
    </cfRule>
  </conditionalFormatting>
  <conditionalFormatting sqref="K4">
    <cfRule type="expression" dxfId="34759" priority="54" stopIfTrue="1">
      <formula>$D$4&lt;K4</formula>
    </cfRule>
    <cfRule type="expression" dxfId="34758" priority="55" stopIfTrue="1">
      <formula>$D$4&gt;K4</formula>
    </cfRule>
  </conditionalFormatting>
  <conditionalFormatting sqref="K4">
    <cfRule type="expression" dxfId="34757" priority="52" stopIfTrue="1">
      <formula>$D$1&lt;K4</formula>
    </cfRule>
    <cfRule type="expression" dxfId="34756" priority="53" stopIfTrue="1">
      <formula>$D$1&gt;K4</formula>
    </cfRule>
  </conditionalFormatting>
  <conditionalFormatting sqref="K4">
    <cfRule type="expression" dxfId="34755" priority="50" stopIfTrue="1">
      <formula>$D$4&lt;K4</formula>
    </cfRule>
    <cfRule type="expression" dxfId="34754" priority="51" stopIfTrue="1">
      <formula>$D$4&gt;K4</formula>
    </cfRule>
  </conditionalFormatting>
  <conditionalFormatting sqref="K5">
    <cfRule type="cellIs" dxfId="34753" priority="47" stopIfTrue="1" operator="equal">
      <formula>5</formula>
    </cfRule>
    <cfRule type="cellIs" dxfId="34752" priority="48" stopIfTrue="1" operator="equal">
      <formula>4</formula>
    </cfRule>
    <cfRule type="cellIs" dxfId="34751" priority="49" stopIfTrue="1" operator="equal">
      <formula>3</formula>
    </cfRule>
  </conditionalFormatting>
  <conditionalFormatting sqref="L5">
    <cfRule type="cellIs" dxfId="34750" priority="44" stopIfTrue="1" operator="equal">
      <formula>5</formula>
    </cfRule>
    <cfRule type="cellIs" dxfId="34749" priority="45" stopIfTrue="1" operator="equal">
      <formula>4</formula>
    </cfRule>
    <cfRule type="cellIs" dxfId="34748" priority="46" stopIfTrue="1" operator="equal">
      <formula>3</formula>
    </cfRule>
  </conditionalFormatting>
  <conditionalFormatting sqref="L4">
    <cfRule type="expression" dxfId="34747" priority="42" stopIfTrue="1">
      <formula>$D$1&lt;L4</formula>
    </cfRule>
    <cfRule type="expression" dxfId="34746" priority="43" stopIfTrue="1">
      <formula>$D$1&gt;L4</formula>
    </cfRule>
  </conditionalFormatting>
  <conditionalFormatting sqref="M4">
    <cfRule type="expression" dxfId="34745" priority="40" stopIfTrue="1">
      <formula>$D$1&lt;M4</formula>
    </cfRule>
    <cfRule type="expression" dxfId="34744" priority="41" stopIfTrue="1">
      <formula>$D$1&gt;M4</formula>
    </cfRule>
  </conditionalFormatting>
  <conditionalFormatting sqref="N5">
    <cfRule type="cellIs" dxfId="34743" priority="37" stopIfTrue="1" operator="equal">
      <formula>5</formula>
    </cfRule>
    <cfRule type="cellIs" dxfId="34742" priority="38" stopIfTrue="1" operator="equal">
      <formula>4</formula>
    </cfRule>
    <cfRule type="cellIs" dxfId="34741" priority="39" stopIfTrue="1" operator="equal">
      <formula>3</formula>
    </cfRule>
  </conditionalFormatting>
  <conditionalFormatting sqref="P34:P37">
    <cfRule type="cellIs" dxfId="34740" priority="20" stopIfTrue="1" operator="equal">
      <formula>5</formula>
    </cfRule>
    <cfRule type="cellIs" dxfId="34739" priority="21" stopIfTrue="1" operator="equal">
      <formula>4</formula>
    </cfRule>
    <cfRule type="cellIs" dxfId="34738" priority="22" stopIfTrue="1" operator="equal">
      <formula>3</formula>
    </cfRule>
  </conditionalFormatting>
  <conditionalFormatting sqref="P6:P31">
    <cfRule type="cellIs" dxfId="34737" priority="17" stopIfTrue="1" operator="equal">
      <formula>5</formula>
    </cfRule>
    <cfRule type="cellIs" dxfId="34736" priority="18" stopIfTrue="1" operator="equal">
      <formula>4</formula>
    </cfRule>
    <cfRule type="cellIs" dxfId="34735" priority="19" stopIfTrue="1" operator="equal">
      <formula>3</formula>
    </cfRule>
  </conditionalFormatting>
  <conditionalFormatting sqref="P32:P33">
    <cfRule type="cellIs" dxfId="34734" priority="14" stopIfTrue="1" operator="equal">
      <formula>5</formula>
    </cfRule>
    <cfRule type="cellIs" dxfId="34733" priority="15" stopIfTrue="1" operator="equal">
      <formula>4</formula>
    </cfRule>
    <cfRule type="cellIs" dxfId="34732" priority="16" stopIfTrue="1" operator="equal">
      <formula>3</formula>
    </cfRule>
  </conditionalFormatting>
  <conditionalFormatting sqref="N32:N33">
    <cfRule type="cellIs" dxfId="34731" priority="11" stopIfTrue="1" operator="equal">
      <formula>5</formula>
    </cfRule>
    <cfRule type="cellIs" dxfId="34730" priority="12" stopIfTrue="1" operator="equal">
      <formula>4</formula>
    </cfRule>
    <cfRule type="cellIs" dxfId="34729" priority="13" stopIfTrue="1" operator="equal">
      <formula>3</formula>
    </cfRule>
  </conditionalFormatting>
  <conditionalFormatting sqref="M3">
    <cfRule type="expression" dxfId="34728" priority="7" stopIfTrue="1">
      <formula>$D$1&lt;M3</formula>
    </cfRule>
    <cfRule type="expression" dxfId="34727" priority="8" stopIfTrue="1">
      <formula>$D$1&gt;M3</formula>
    </cfRule>
  </conditionalFormatting>
  <conditionalFormatting sqref="H6:H31">
    <cfRule type="cellIs" dxfId="34726" priority="4" stopIfTrue="1" operator="equal">
      <formula>5</formula>
    </cfRule>
    <cfRule type="cellIs" dxfId="34725" priority="5" stopIfTrue="1" operator="equal">
      <formula>4</formula>
    </cfRule>
    <cfRule type="cellIs" dxfId="34724" priority="6" stopIfTrue="1" operator="equal">
      <formula>3</formula>
    </cfRule>
  </conditionalFormatting>
  <conditionalFormatting sqref="H32:H33">
    <cfRule type="cellIs" dxfId="34723" priority="1" stopIfTrue="1" operator="equal">
      <formula>5</formula>
    </cfRule>
    <cfRule type="cellIs" dxfId="34722" priority="2" stopIfTrue="1" operator="equal">
      <formula>4</formula>
    </cfRule>
    <cfRule type="cellIs" dxfId="34721" priority="3" stopIfTrue="1" operator="equal">
      <formula>3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0"/>
  <sheetViews>
    <sheetView view="pageBreakPreview" zoomScale="70" zoomScaleNormal="100" zoomScaleSheetLayoutView="70" workbookViewId="0">
      <selection activeCell="O30" activeCellId="1" sqref="H30:L30 O3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4.42578125" style="13" customWidth="1"/>
    <col min="4" max="4" width="39.28515625" style="13" bestFit="1" customWidth="1"/>
    <col min="5" max="5" width="5.42578125" style="13" hidden="1" customWidth="1"/>
    <col min="6" max="6" width="12" style="340" bestFit="1" customWidth="1"/>
    <col min="7" max="7" width="9.140625" style="340" customWidth="1"/>
    <col min="8" max="10" width="7.140625" style="340" customWidth="1"/>
    <col min="11" max="11" width="7.140625" style="340" hidden="1" customWidth="1"/>
    <col min="12" max="12" width="7.5703125" style="340" customWidth="1"/>
    <col min="13" max="16" width="7.140625" style="340" customWidth="1"/>
    <col min="17" max="21" width="7.14062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28515625" style="340" customWidth="1" collapsed="1"/>
    <col min="31" max="49" width="5.28515625" style="340" hidden="1" customWidth="1"/>
    <col min="50" max="50" width="5.28515625" style="340" customWidth="1" collapsed="1"/>
    <col min="51" max="54" width="5.28515625" style="340" customWidth="1"/>
    <col min="55" max="66" width="2.28515625" style="340" customWidth="1"/>
    <col min="67" max="67" width="4.140625" style="340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466" t="s">
        <v>45</v>
      </c>
      <c r="G2" s="466" t="s">
        <v>45</v>
      </c>
      <c r="H2" s="728" t="s">
        <v>46</v>
      </c>
      <c r="I2" s="729"/>
      <c r="J2" s="729"/>
      <c r="K2" s="729"/>
      <c r="L2" s="729"/>
      <c r="M2" s="730"/>
      <c r="N2" s="728" t="s">
        <v>43</v>
      </c>
      <c r="O2" s="730"/>
      <c r="P2" s="467" t="s">
        <v>42</v>
      </c>
      <c r="Q2" s="392"/>
      <c r="R2" s="392"/>
      <c r="S2" s="393"/>
      <c r="T2" s="445"/>
      <c r="U2" s="468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2634</v>
      </c>
      <c r="B3" s="723"/>
      <c r="C3" s="723"/>
      <c r="D3" s="196" t="s">
        <v>0</v>
      </c>
      <c r="E3" s="197"/>
      <c r="F3" s="335">
        <v>43132</v>
      </c>
      <c r="G3" s="335">
        <v>43125</v>
      </c>
      <c r="H3" s="469">
        <v>43139</v>
      </c>
      <c r="I3" s="470">
        <v>43143</v>
      </c>
      <c r="J3" s="153">
        <v>43140</v>
      </c>
      <c r="K3" s="153"/>
      <c r="L3" s="470">
        <v>43138</v>
      </c>
      <c r="M3" s="335">
        <v>43141</v>
      </c>
      <c r="N3" s="335">
        <v>43147</v>
      </c>
      <c r="O3" s="153">
        <v>43153</v>
      </c>
      <c r="P3" s="153">
        <v>43113</v>
      </c>
      <c r="Q3" s="335"/>
      <c r="R3" s="335"/>
      <c r="S3" s="335"/>
      <c r="T3" s="382"/>
      <c r="U3" s="401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463</v>
      </c>
      <c r="G4" s="156" t="s">
        <v>461</v>
      </c>
      <c r="H4" s="156" t="s">
        <v>452</v>
      </c>
      <c r="I4" s="156" t="s">
        <v>462</v>
      </c>
      <c r="J4" s="282" t="s">
        <v>451</v>
      </c>
      <c r="K4" s="282" t="s">
        <v>463</v>
      </c>
      <c r="L4" s="156" t="s">
        <v>464</v>
      </c>
      <c r="M4" s="156" t="s">
        <v>465</v>
      </c>
      <c r="N4" s="156" t="s">
        <v>454</v>
      </c>
      <c r="O4" s="156" t="s">
        <v>466</v>
      </c>
      <c r="P4" s="282" t="s">
        <v>463</v>
      </c>
      <c r="Q4" s="156"/>
      <c r="R4" s="156"/>
      <c r="S4" s="156"/>
      <c r="T4" s="382"/>
      <c r="U4" s="211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9.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468</v>
      </c>
      <c r="G5" s="246" t="s">
        <v>455</v>
      </c>
      <c r="H5" s="279" t="s">
        <v>457</v>
      </c>
      <c r="I5" s="246" t="s">
        <v>467</v>
      </c>
      <c r="J5" s="246" t="s">
        <v>456</v>
      </c>
      <c r="K5" s="246" t="s">
        <v>468</v>
      </c>
      <c r="L5" s="246" t="s">
        <v>469</v>
      </c>
      <c r="M5" s="247" t="s">
        <v>470</v>
      </c>
      <c r="N5" s="246" t="s">
        <v>459</v>
      </c>
      <c r="O5" s="247" t="s">
        <v>471</v>
      </c>
      <c r="P5" s="246" t="s">
        <v>468</v>
      </c>
      <c r="Q5" s="246"/>
      <c r="R5" s="246"/>
      <c r="S5" s="246"/>
      <c r="T5" s="158"/>
      <c r="U5" s="32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20.25" customHeight="1" x14ac:dyDescent="0.2">
      <c r="A6" s="267">
        <v>1</v>
      </c>
      <c r="B6" s="315" t="s">
        <v>28</v>
      </c>
      <c r="C6" s="150" t="s">
        <v>34</v>
      </c>
      <c r="D6" s="471" t="s">
        <v>798</v>
      </c>
      <c r="E6" s="223">
        <v>2634</v>
      </c>
      <c r="F6" s="91" t="s">
        <v>1343</v>
      </c>
      <c r="G6" s="91" t="s">
        <v>1141</v>
      </c>
      <c r="H6" s="91">
        <v>3</v>
      </c>
      <c r="I6" s="91">
        <v>3</v>
      </c>
      <c r="J6" s="91">
        <v>5</v>
      </c>
      <c r="K6" s="91"/>
      <c r="L6" s="91">
        <v>3</v>
      </c>
      <c r="M6" s="91">
        <v>4</v>
      </c>
      <c r="N6" s="91" t="s">
        <v>1338</v>
      </c>
      <c r="O6" s="91">
        <v>3</v>
      </c>
      <c r="P6" s="91">
        <v>3</v>
      </c>
      <c r="Q6" s="91"/>
      <c r="R6" s="91"/>
      <c r="S6" s="91"/>
      <c r="T6" s="91"/>
      <c r="U6" s="91"/>
      <c r="V6" s="316">
        <f t="shared" ref="V6:V32" si="0">IF(AC6&gt;0,IF(SUM(X6:Y6)/AC6&gt;0,2,IF(AND(SUM(X6:Y6)/AC6=0,Z6/AC6&gt;0),3,IF(AND((AB6/AC6+AA6/AC6)=1,AA6/AC6&gt;0),4,5))),0)</f>
        <v>2</v>
      </c>
      <c r="W6" s="258">
        <f t="shared" ref="W6:W32" si="1">COUNTIF(AG6:AV6,"б")</f>
        <v>0</v>
      </c>
      <c r="X6" s="258">
        <f t="shared" ref="X6:X32" si="2">COUNTIF(AG6:AV6,"д")</f>
        <v>0</v>
      </c>
      <c r="Y6" s="258">
        <f t="shared" ref="Y6:Y32" si="3">COUNTIF(AG6:AV6,2)+COUNTIF(AG6:AV6,"н")+COUNTIF(AG6:AV6,"д")</f>
        <v>2</v>
      </c>
      <c r="Z6" s="258">
        <f t="shared" ref="Z6:Z32" si="4">COUNTIF(AG6:AV6,Z$5)</f>
        <v>5</v>
      </c>
      <c r="AA6" s="258">
        <f t="shared" ref="AA6:AA32" si="5">COUNTIF(AG6:AV6,AA$5)</f>
        <v>1</v>
      </c>
      <c r="AB6" s="258">
        <f t="shared" ref="AB6:AB32" si="6">COUNTIF(AG6:AV6,AB$5)</f>
        <v>1</v>
      </c>
      <c r="AC6" s="258">
        <f t="shared" ref="AC6:AC32" si="7">SUM(X6:AB6)</f>
        <v>9</v>
      </c>
      <c r="AD6" s="317">
        <f>IF(ISERROR(((X6+Y6)*2+Z6*3+AA6*4+AB6*5)/SUM(X6,Y6:AB6)),"",((X6+Y6)*2+Z6*3+AA6*4+AB6*5)/SUM(X6,Y6:AB6))</f>
        <v>3.1111111111111112</v>
      </c>
      <c r="AE6" s="259">
        <f>IF(AW6=5,0.5,IF(AW6=4,0.25,IF(AW6&lt;=3,0)))</f>
        <v>0</v>
      </c>
      <c r="AG6" s="318" t="str">
        <f t="shared" ref="AG6:AV6" si="8">IF(ISERROR(VALUE(LEFT(F6))),LEFT(F6),VALUE(LEFT(F6)))</f>
        <v>н</v>
      </c>
      <c r="AH6" s="318" t="str">
        <f t="shared" si="8"/>
        <v>з</v>
      </c>
      <c r="AI6" s="318">
        <f t="shared" si="8"/>
        <v>3</v>
      </c>
      <c r="AJ6" s="318">
        <f t="shared" si="8"/>
        <v>3</v>
      </c>
      <c r="AK6" s="318">
        <f t="shared" si="8"/>
        <v>5</v>
      </c>
      <c r="AL6" s="318" t="str">
        <f t="shared" si="8"/>
        <v/>
      </c>
      <c r="AM6" s="318">
        <f t="shared" si="8"/>
        <v>3</v>
      </c>
      <c r="AN6" s="318">
        <f t="shared" si="8"/>
        <v>4</v>
      </c>
      <c r="AO6" s="318">
        <f t="shared" si="8"/>
        <v>2</v>
      </c>
      <c r="AP6" s="318">
        <f t="shared" si="8"/>
        <v>3</v>
      </c>
      <c r="AQ6" s="318">
        <f t="shared" si="8"/>
        <v>3</v>
      </c>
      <c r="AR6" s="318" t="str">
        <f t="shared" si="8"/>
        <v/>
      </c>
      <c r="AS6" s="318" t="str">
        <f t="shared" si="8"/>
        <v/>
      </c>
      <c r="AT6" s="318" t="str">
        <f t="shared" si="8"/>
        <v/>
      </c>
      <c r="AU6" s="318" t="str">
        <f t="shared" si="8"/>
        <v/>
      </c>
      <c r="AV6" s="318" t="str">
        <f t="shared" si="8"/>
        <v/>
      </c>
      <c r="AW6" s="316">
        <f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20.25" customHeight="1" x14ac:dyDescent="0.2">
      <c r="A7" s="267">
        <v>2</v>
      </c>
      <c r="B7" s="315" t="s">
        <v>28</v>
      </c>
      <c r="C7" s="150" t="s">
        <v>34</v>
      </c>
      <c r="D7" s="471" t="s">
        <v>799</v>
      </c>
      <c r="E7" s="223">
        <v>2634</v>
      </c>
      <c r="F7" s="91" t="s">
        <v>1343</v>
      </c>
      <c r="G7" s="91" t="s">
        <v>1141</v>
      </c>
      <c r="H7" s="91">
        <v>3</v>
      </c>
      <c r="I7" s="91">
        <v>4</v>
      </c>
      <c r="J7" s="91">
        <v>5</v>
      </c>
      <c r="K7" s="91"/>
      <c r="L7" s="91">
        <v>3</v>
      </c>
      <c r="M7" s="91">
        <v>4</v>
      </c>
      <c r="N7" s="91">
        <v>3</v>
      </c>
      <c r="O7" s="91">
        <v>4</v>
      </c>
      <c r="P7" s="91">
        <v>3</v>
      </c>
      <c r="Q7" s="91"/>
      <c r="R7" s="91"/>
      <c r="S7" s="91"/>
      <c r="T7" s="91"/>
      <c r="U7" s="91"/>
      <c r="V7" s="316">
        <f t="shared" si="0"/>
        <v>2</v>
      </c>
      <c r="W7" s="258">
        <f t="shared" si="1"/>
        <v>0</v>
      </c>
      <c r="X7" s="258">
        <f t="shared" si="2"/>
        <v>0</v>
      </c>
      <c r="Y7" s="258">
        <f t="shared" si="3"/>
        <v>1</v>
      </c>
      <c r="Z7" s="258">
        <f t="shared" si="4"/>
        <v>4</v>
      </c>
      <c r="AA7" s="258">
        <f t="shared" si="5"/>
        <v>3</v>
      </c>
      <c r="AB7" s="258">
        <f t="shared" si="6"/>
        <v>1</v>
      </c>
      <c r="AC7" s="258">
        <f t="shared" si="7"/>
        <v>9</v>
      </c>
      <c r="AD7" s="317">
        <f t="shared" ref="AD7:AD32" si="9">IF(ISERROR(((X7+Y7)*2+Z7*3+AA7*4+AB7*5)/SUM(X7,Y7:AB7)),"",((X7+Y7)*2+Z7*3+AA7*4+AB7*5)/SUM(X7,Y7:AB7))</f>
        <v>3.4444444444444446</v>
      </c>
      <c r="AE7" s="259">
        <f t="shared" ref="AE7:AE32" si="10">IF(AX7=5,0.5,IF(AX7=4,0.25,IF(AX7&lt;=3,0)))</f>
        <v>0</v>
      </c>
      <c r="AG7" s="318" t="str">
        <f t="shared" ref="AG7:AG32" si="11">IF(ISERROR(VALUE(LEFT(F7))),LEFT(F7),VALUE(LEFT(F7)))</f>
        <v>н</v>
      </c>
      <c r="AH7" s="318" t="str">
        <f t="shared" ref="AH7:AH32" si="12">IF(ISERROR(VALUE(LEFT(G7))),LEFT(G7),VALUE(LEFT(G7)))</f>
        <v>з</v>
      </c>
      <c r="AI7" s="318">
        <f t="shared" ref="AI7:AI32" si="13">IF(ISERROR(VALUE(LEFT(H7))),LEFT(H7),VALUE(LEFT(H7)))</f>
        <v>3</v>
      </c>
      <c r="AJ7" s="318">
        <f t="shared" ref="AJ7:AJ32" si="14">IF(ISERROR(VALUE(LEFT(I7))),LEFT(I7),VALUE(LEFT(I7)))</f>
        <v>4</v>
      </c>
      <c r="AK7" s="318">
        <f t="shared" ref="AK7:AK32" si="15">IF(ISERROR(VALUE(LEFT(J7))),LEFT(J7),VALUE(LEFT(J7)))</f>
        <v>5</v>
      </c>
      <c r="AL7" s="318" t="str">
        <f t="shared" ref="AL7:AL32" si="16">IF(ISERROR(VALUE(LEFT(K7))),LEFT(K7),VALUE(LEFT(K7)))</f>
        <v/>
      </c>
      <c r="AM7" s="318">
        <f t="shared" ref="AM7:AM32" si="17">IF(ISERROR(VALUE(LEFT(L7))),LEFT(L7),VALUE(LEFT(L7)))</f>
        <v>3</v>
      </c>
      <c r="AN7" s="318">
        <f t="shared" ref="AN7:AN32" si="18">IF(ISERROR(VALUE(LEFT(M7))),LEFT(M7),VALUE(LEFT(M7)))</f>
        <v>4</v>
      </c>
      <c r="AO7" s="318">
        <f t="shared" ref="AO7:AO32" si="19">IF(ISERROR(VALUE(LEFT(N7))),LEFT(N7),VALUE(LEFT(N7)))</f>
        <v>3</v>
      </c>
      <c r="AP7" s="318">
        <f t="shared" ref="AP7:AP32" si="20">IF(ISERROR(VALUE(LEFT(O7))),LEFT(O7),VALUE(LEFT(O7)))</f>
        <v>4</v>
      </c>
      <c r="AQ7" s="318">
        <f t="shared" ref="AQ7:AQ32" si="21">IF(ISERROR(VALUE(LEFT(P7))),LEFT(P7),VALUE(LEFT(P7)))</f>
        <v>3</v>
      </c>
      <c r="AR7" s="318" t="str">
        <f t="shared" ref="AR7:AR32" si="22">IF(ISERROR(VALUE(LEFT(Q7))),LEFT(Q7),VALUE(LEFT(Q7)))</f>
        <v/>
      </c>
      <c r="AS7" s="318" t="str">
        <f t="shared" ref="AS7:AS32" si="23">IF(ISERROR(VALUE(LEFT(R7))),LEFT(R7),VALUE(LEFT(R7)))</f>
        <v/>
      </c>
      <c r="AT7" s="318" t="str">
        <f t="shared" ref="AT7:AT32" si="24">IF(ISERROR(VALUE(LEFT(S7))),LEFT(S7),VALUE(LEFT(S7)))</f>
        <v/>
      </c>
      <c r="AU7" s="318" t="str">
        <f t="shared" ref="AU7:AU32" si="25">IF(ISERROR(VALUE(LEFT(T7))),LEFT(T7),VALUE(LEFT(T7)))</f>
        <v/>
      </c>
      <c r="AV7" s="318" t="str">
        <f t="shared" ref="AV7:AV32" si="26">IF(ISERROR(VALUE(LEFT(U7))),LEFT(U7),VALUE(LEFT(U7)))</f>
        <v/>
      </c>
      <c r="AW7" s="316">
        <f t="shared" ref="AW7:AW32" si="27">COUNTIF(AG7:AV7,"з")</f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20.25" customHeight="1" x14ac:dyDescent="0.2">
      <c r="A8" s="267">
        <v>3</v>
      </c>
      <c r="B8" s="315" t="s">
        <v>28</v>
      </c>
      <c r="C8" s="150" t="s">
        <v>443</v>
      </c>
      <c r="D8" s="471" t="s">
        <v>800</v>
      </c>
      <c r="E8" s="223">
        <v>2634</v>
      </c>
      <c r="F8" s="91" t="s">
        <v>1141</v>
      </c>
      <c r="G8" s="91" t="s">
        <v>1141</v>
      </c>
      <c r="H8" s="91">
        <v>3</v>
      </c>
      <c r="I8" s="91">
        <v>4</v>
      </c>
      <c r="J8" s="91">
        <v>5</v>
      </c>
      <c r="K8" s="91"/>
      <c r="L8" s="91">
        <v>3</v>
      </c>
      <c r="M8" s="91">
        <v>4</v>
      </c>
      <c r="N8" s="91">
        <v>3</v>
      </c>
      <c r="O8" s="91">
        <v>3</v>
      </c>
      <c r="P8" s="91">
        <v>3</v>
      </c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5</v>
      </c>
      <c r="AA8" s="258">
        <f t="shared" si="5"/>
        <v>2</v>
      </c>
      <c r="AB8" s="258">
        <f t="shared" si="6"/>
        <v>1</v>
      </c>
      <c r="AC8" s="258">
        <f t="shared" si="7"/>
        <v>8</v>
      </c>
      <c r="AD8" s="317">
        <f t="shared" si="9"/>
        <v>3.5</v>
      </c>
      <c r="AE8" s="259">
        <f t="shared" si="10"/>
        <v>0</v>
      </c>
      <c r="AG8" s="318" t="str">
        <f t="shared" si="11"/>
        <v>з</v>
      </c>
      <c r="AH8" s="318" t="str">
        <f t="shared" si="12"/>
        <v>з</v>
      </c>
      <c r="AI8" s="318">
        <f t="shared" si="13"/>
        <v>3</v>
      </c>
      <c r="AJ8" s="318">
        <f t="shared" si="14"/>
        <v>4</v>
      </c>
      <c r="AK8" s="318">
        <f t="shared" si="15"/>
        <v>5</v>
      </c>
      <c r="AL8" s="318" t="str">
        <f t="shared" si="16"/>
        <v/>
      </c>
      <c r="AM8" s="318">
        <f t="shared" si="17"/>
        <v>3</v>
      </c>
      <c r="AN8" s="318">
        <f t="shared" si="18"/>
        <v>4</v>
      </c>
      <c r="AO8" s="318">
        <f t="shared" si="19"/>
        <v>3</v>
      </c>
      <c r="AP8" s="318">
        <f t="shared" si="20"/>
        <v>3</v>
      </c>
      <c r="AQ8" s="318">
        <f t="shared" si="21"/>
        <v>3</v>
      </c>
      <c r="AR8" s="318" t="str">
        <f t="shared" si="22"/>
        <v/>
      </c>
      <c r="AS8" s="318" t="str">
        <f t="shared" si="23"/>
        <v/>
      </c>
      <c r="AT8" s="318" t="str">
        <f t="shared" si="24"/>
        <v/>
      </c>
      <c r="AU8" s="318" t="str">
        <f t="shared" si="25"/>
        <v/>
      </c>
      <c r="AV8" s="318" t="str">
        <f t="shared" si="26"/>
        <v/>
      </c>
      <c r="AW8" s="316">
        <f t="shared" si="27"/>
        <v>2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20.25" customHeight="1" x14ac:dyDescent="0.2">
      <c r="A9" s="267">
        <v>4</v>
      </c>
      <c r="B9" s="315" t="s">
        <v>28</v>
      </c>
      <c r="C9" s="150" t="s">
        <v>34</v>
      </c>
      <c r="D9" s="471" t="s">
        <v>801</v>
      </c>
      <c r="E9" s="223">
        <v>2634</v>
      </c>
      <c r="F9" s="91" t="s">
        <v>1141</v>
      </c>
      <c r="G9" s="91" t="s">
        <v>1141</v>
      </c>
      <c r="H9" s="91">
        <v>4</v>
      </c>
      <c r="I9" s="91">
        <v>4</v>
      </c>
      <c r="J9" s="91">
        <v>5</v>
      </c>
      <c r="K9" s="91"/>
      <c r="L9" s="91">
        <v>3</v>
      </c>
      <c r="M9" s="91">
        <v>4</v>
      </c>
      <c r="N9" s="91" t="s">
        <v>1338</v>
      </c>
      <c r="O9" s="91">
        <v>4</v>
      </c>
      <c r="P9" s="91">
        <v>3</v>
      </c>
      <c r="Q9" s="91"/>
      <c r="R9" s="91"/>
      <c r="S9" s="91"/>
      <c r="T9" s="91"/>
      <c r="U9" s="91"/>
      <c r="V9" s="316">
        <f t="shared" si="0"/>
        <v>2</v>
      </c>
      <c r="W9" s="258">
        <f t="shared" si="1"/>
        <v>0</v>
      </c>
      <c r="X9" s="258">
        <f t="shared" si="2"/>
        <v>0</v>
      </c>
      <c r="Y9" s="258">
        <f t="shared" si="3"/>
        <v>1</v>
      </c>
      <c r="Z9" s="258">
        <f t="shared" si="4"/>
        <v>2</v>
      </c>
      <c r="AA9" s="258">
        <f t="shared" si="5"/>
        <v>4</v>
      </c>
      <c r="AB9" s="258">
        <f t="shared" si="6"/>
        <v>1</v>
      </c>
      <c r="AC9" s="258">
        <f t="shared" si="7"/>
        <v>8</v>
      </c>
      <c r="AD9" s="317">
        <f t="shared" si="9"/>
        <v>3.625</v>
      </c>
      <c r="AE9" s="259">
        <f t="shared" si="10"/>
        <v>0</v>
      </c>
      <c r="AG9" s="318" t="str">
        <f t="shared" si="11"/>
        <v>з</v>
      </c>
      <c r="AH9" s="318" t="str">
        <f t="shared" si="12"/>
        <v>з</v>
      </c>
      <c r="AI9" s="318">
        <f t="shared" si="13"/>
        <v>4</v>
      </c>
      <c r="AJ9" s="318">
        <f t="shared" si="14"/>
        <v>4</v>
      </c>
      <c r="AK9" s="318">
        <f t="shared" si="15"/>
        <v>5</v>
      </c>
      <c r="AL9" s="318" t="str">
        <f t="shared" si="16"/>
        <v/>
      </c>
      <c r="AM9" s="318">
        <f t="shared" si="17"/>
        <v>3</v>
      </c>
      <c r="AN9" s="318">
        <f t="shared" si="18"/>
        <v>4</v>
      </c>
      <c r="AO9" s="318">
        <f t="shared" si="19"/>
        <v>2</v>
      </c>
      <c r="AP9" s="318">
        <f t="shared" si="20"/>
        <v>4</v>
      </c>
      <c r="AQ9" s="318">
        <f t="shared" si="21"/>
        <v>3</v>
      </c>
      <c r="AR9" s="318" t="str">
        <f t="shared" si="22"/>
        <v/>
      </c>
      <c r="AS9" s="318" t="str">
        <f t="shared" si="23"/>
        <v/>
      </c>
      <c r="AT9" s="318" t="str">
        <f t="shared" si="24"/>
        <v/>
      </c>
      <c r="AU9" s="318" t="str">
        <f t="shared" si="25"/>
        <v/>
      </c>
      <c r="AV9" s="318" t="str">
        <f t="shared" si="26"/>
        <v/>
      </c>
      <c r="AW9" s="316">
        <f t="shared" si="27"/>
        <v>2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20.25" customHeight="1" x14ac:dyDescent="0.2">
      <c r="A10" s="267">
        <v>5</v>
      </c>
      <c r="B10" s="315" t="s">
        <v>28</v>
      </c>
      <c r="C10" s="150" t="s">
        <v>34</v>
      </c>
      <c r="D10" s="471" t="s">
        <v>802</v>
      </c>
      <c r="E10" s="223">
        <v>2634</v>
      </c>
      <c r="F10" s="91" t="s">
        <v>1141</v>
      </c>
      <c r="G10" s="91" t="s">
        <v>1141</v>
      </c>
      <c r="H10" s="91">
        <v>3</v>
      </c>
      <c r="I10" s="91">
        <v>4</v>
      </c>
      <c r="J10" s="91">
        <v>5</v>
      </c>
      <c r="K10" s="91"/>
      <c r="L10" s="91">
        <v>3</v>
      </c>
      <c r="M10" s="91">
        <v>4</v>
      </c>
      <c r="N10" s="91">
        <v>4</v>
      </c>
      <c r="O10" s="91">
        <v>4</v>
      </c>
      <c r="P10" s="91">
        <v>3</v>
      </c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3</v>
      </c>
      <c r="AA10" s="258">
        <f t="shared" si="5"/>
        <v>4</v>
      </c>
      <c r="AB10" s="258">
        <f t="shared" si="6"/>
        <v>1</v>
      </c>
      <c r="AC10" s="258">
        <f t="shared" si="7"/>
        <v>8</v>
      </c>
      <c r="AD10" s="317">
        <f t="shared" si="9"/>
        <v>3.75</v>
      </c>
      <c r="AE10" s="259">
        <f t="shared" si="10"/>
        <v>0</v>
      </c>
      <c r="AG10" s="318" t="str">
        <f t="shared" si="11"/>
        <v>з</v>
      </c>
      <c r="AH10" s="318" t="str">
        <f t="shared" si="12"/>
        <v>з</v>
      </c>
      <c r="AI10" s="318">
        <f t="shared" si="13"/>
        <v>3</v>
      </c>
      <c r="AJ10" s="318">
        <f t="shared" si="14"/>
        <v>4</v>
      </c>
      <c r="AK10" s="318">
        <f t="shared" si="15"/>
        <v>5</v>
      </c>
      <c r="AL10" s="318" t="str">
        <f t="shared" si="16"/>
        <v/>
      </c>
      <c r="AM10" s="318">
        <f t="shared" si="17"/>
        <v>3</v>
      </c>
      <c r="AN10" s="318">
        <f t="shared" si="18"/>
        <v>4</v>
      </c>
      <c r="AO10" s="318">
        <f t="shared" si="19"/>
        <v>4</v>
      </c>
      <c r="AP10" s="318">
        <f t="shared" si="20"/>
        <v>4</v>
      </c>
      <c r="AQ10" s="318">
        <f t="shared" si="21"/>
        <v>3</v>
      </c>
      <c r="AR10" s="318" t="str">
        <f t="shared" si="22"/>
        <v/>
      </c>
      <c r="AS10" s="318" t="str">
        <f t="shared" si="23"/>
        <v/>
      </c>
      <c r="AT10" s="318" t="str">
        <f t="shared" si="24"/>
        <v/>
      </c>
      <c r="AU10" s="318" t="str">
        <f t="shared" si="25"/>
        <v/>
      </c>
      <c r="AV10" s="318" t="str">
        <f t="shared" si="26"/>
        <v/>
      </c>
      <c r="AW10" s="316">
        <f t="shared" si="27"/>
        <v>2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20.25" customHeight="1" x14ac:dyDescent="0.2">
      <c r="A11" s="267">
        <v>6</v>
      </c>
      <c r="B11" s="315" t="s">
        <v>28</v>
      </c>
      <c r="C11" s="150" t="s">
        <v>443</v>
      </c>
      <c r="D11" s="471" t="s">
        <v>803</v>
      </c>
      <c r="E11" s="223">
        <v>2634</v>
      </c>
      <c r="F11" s="91" t="s">
        <v>1141</v>
      </c>
      <c r="G11" s="91" t="s">
        <v>1141</v>
      </c>
      <c r="H11" s="91">
        <v>3</v>
      </c>
      <c r="I11" s="91">
        <v>3</v>
      </c>
      <c r="J11" s="91">
        <v>5</v>
      </c>
      <c r="K11" s="91"/>
      <c r="L11" s="91">
        <v>3</v>
      </c>
      <c r="M11" s="91">
        <v>5</v>
      </c>
      <c r="N11" s="91">
        <v>3</v>
      </c>
      <c r="O11" s="91">
        <v>3</v>
      </c>
      <c r="P11" s="91">
        <v>5</v>
      </c>
      <c r="Q11" s="91"/>
      <c r="R11" s="91"/>
      <c r="S11" s="91"/>
      <c r="T11" s="91"/>
      <c r="U11" s="91"/>
      <c r="V11" s="316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5</v>
      </c>
      <c r="AA11" s="258">
        <f t="shared" si="5"/>
        <v>0</v>
      </c>
      <c r="AB11" s="258">
        <f t="shared" si="6"/>
        <v>3</v>
      </c>
      <c r="AC11" s="258">
        <f t="shared" si="7"/>
        <v>8</v>
      </c>
      <c r="AD11" s="317">
        <f t="shared" si="9"/>
        <v>3.75</v>
      </c>
      <c r="AE11" s="259">
        <f t="shared" si="10"/>
        <v>0</v>
      </c>
      <c r="AG11" s="318" t="str">
        <f t="shared" si="11"/>
        <v>з</v>
      </c>
      <c r="AH11" s="318" t="str">
        <f t="shared" si="12"/>
        <v>з</v>
      </c>
      <c r="AI11" s="318">
        <f t="shared" si="13"/>
        <v>3</v>
      </c>
      <c r="AJ11" s="318">
        <f t="shared" si="14"/>
        <v>3</v>
      </c>
      <c r="AK11" s="318">
        <f t="shared" si="15"/>
        <v>5</v>
      </c>
      <c r="AL11" s="318" t="str">
        <f t="shared" si="16"/>
        <v/>
      </c>
      <c r="AM11" s="318">
        <f t="shared" si="17"/>
        <v>3</v>
      </c>
      <c r="AN11" s="318">
        <f t="shared" si="18"/>
        <v>5</v>
      </c>
      <c r="AO11" s="318">
        <f t="shared" si="19"/>
        <v>3</v>
      </c>
      <c r="AP11" s="318">
        <f t="shared" si="20"/>
        <v>3</v>
      </c>
      <c r="AQ11" s="318">
        <f t="shared" si="21"/>
        <v>5</v>
      </c>
      <c r="AR11" s="318" t="str">
        <f t="shared" si="22"/>
        <v/>
      </c>
      <c r="AS11" s="318" t="str">
        <f t="shared" si="23"/>
        <v/>
      </c>
      <c r="AT11" s="318" t="str">
        <f t="shared" si="24"/>
        <v/>
      </c>
      <c r="AU11" s="318" t="str">
        <f t="shared" si="25"/>
        <v/>
      </c>
      <c r="AV11" s="318" t="str">
        <f t="shared" si="26"/>
        <v/>
      </c>
      <c r="AW11" s="316">
        <f t="shared" si="27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20.25" customHeight="1" x14ac:dyDescent="0.2">
      <c r="A12" s="267">
        <v>7</v>
      </c>
      <c r="B12" s="315" t="s">
        <v>28</v>
      </c>
      <c r="C12" s="150" t="s">
        <v>34</v>
      </c>
      <c r="D12" s="471" t="s">
        <v>804</v>
      </c>
      <c r="E12" s="223">
        <v>2634</v>
      </c>
      <c r="F12" s="91" t="s">
        <v>1141</v>
      </c>
      <c r="G12" s="91" t="s">
        <v>1141</v>
      </c>
      <c r="H12" s="91">
        <v>3</v>
      </c>
      <c r="I12" s="91">
        <v>3</v>
      </c>
      <c r="J12" s="91">
        <v>5</v>
      </c>
      <c r="K12" s="91"/>
      <c r="L12" s="91">
        <v>3</v>
      </c>
      <c r="M12" s="91">
        <v>3</v>
      </c>
      <c r="N12" s="91">
        <v>4</v>
      </c>
      <c r="O12" s="91">
        <v>3</v>
      </c>
      <c r="P12" s="91">
        <v>3</v>
      </c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6</v>
      </c>
      <c r="AA12" s="258">
        <f t="shared" si="5"/>
        <v>1</v>
      </c>
      <c r="AB12" s="258">
        <f t="shared" si="6"/>
        <v>1</v>
      </c>
      <c r="AC12" s="258">
        <f t="shared" si="7"/>
        <v>8</v>
      </c>
      <c r="AD12" s="317">
        <f t="shared" si="9"/>
        <v>3.375</v>
      </c>
      <c r="AE12" s="259">
        <f t="shared" si="10"/>
        <v>0</v>
      </c>
      <c r="AG12" s="318" t="str">
        <f t="shared" si="11"/>
        <v>з</v>
      </c>
      <c r="AH12" s="318" t="str">
        <f t="shared" si="12"/>
        <v>з</v>
      </c>
      <c r="AI12" s="318">
        <f t="shared" si="13"/>
        <v>3</v>
      </c>
      <c r="AJ12" s="318">
        <f t="shared" si="14"/>
        <v>3</v>
      </c>
      <c r="AK12" s="318">
        <f t="shared" si="15"/>
        <v>5</v>
      </c>
      <c r="AL12" s="318" t="str">
        <f t="shared" si="16"/>
        <v/>
      </c>
      <c r="AM12" s="318">
        <f t="shared" si="17"/>
        <v>3</v>
      </c>
      <c r="AN12" s="318">
        <f t="shared" si="18"/>
        <v>3</v>
      </c>
      <c r="AO12" s="318">
        <f t="shared" si="19"/>
        <v>4</v>
      </c>
      <c r="AP12" s="318">
        <f t="shared" si="20"/>
        <v>3</v>
      </c>
      <c r="AQ12" s="318">
        <f t="shared" si="21"/>
        <v>3</v>
      </c>
      <c r="AR12" s="318" t="str">
        <f t="shared" si="22"/>
        <v/>
      </c>
      <c r="AS12" s="318" t="str">
        <f t="shared" si="23"/>
        <v/>
      </c>
      <c r="AT12" s="318" t="str">
        <f t="shared" si="24"/>
        <v/>
      </c>
      <c r="AU12" s="318" t="str">
        <f t="shared" si="25"/>
        <v/>
      </c>
      <c r="AV12" s="318" t="str">
        <f t="shared" si="26"/>
        <v/>
      </c>
      <c r="AW12" s="316">
        <f t="shared" si="27"/>
        <v>2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20.25" customHeight="1" x14ac:dyDescent="0.2">
      <c r="A13" s="267">
        <v>8</v>
      </c>
      <c r="B13" s="315" t="s">
        <v>28</v>
      </c>
      <c r="C13" s="150" t="s">
        <v>443</v>
      </c>
      <c r="D13" s="471" t="s">
        <v>805</v>
      </c>
      <c r="E13" s="223">
        <v>2634</v>
      </c>
      <c r="F13" s="91" t="s">
        <v>1141</v>
      </c>
      <c r="G13" s="91" t="s">
        <v>1141</v>
      </c>
      <c r="H13" s="91">
        <v>4</v>
      </c>
      <c r="I13" s="91">
        <v>5</v>
      </c>
      <c r="J13" s="91">
        <v>5</v>
      </c>
      <c r="K13" s="91"/>
      <c r="L13" s="91">
        <v>3</v>
      </c>
      <c r="M13" s="91">
        <v>4</v>
      </c>
      <c r="N13" s="91">
        <v>4</v>
      </c>
      <c r="O13" s="91">
        <v>5</v>
      </c>
      <c r="P13" s="91">
        <v>4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1</v>
      </c>
      <c r="AA13" s="258">
        <f t="shared" si="5"/>
        <v>4</v>
      </c>
      <c r="AB13" s="258">
        <f t="shared" si="6"/>
        <v>3</v>
      </c>
      <c r="AC13" s="258">
        <f t="shared" si="7"/>
        <v>8</v>
      </c>
      <c r="AD13" s="317">
        <f t="shared" si="9"/>
        <v>4.25</v>
      </c>
      <c r="AE13" s="259">
        <f t="shared" si="10"/>
        <v>0</v>
      </c>
      <c r="AG13" s="318" t="str">
        <f t="shared" si="11"/>
        <v>з</v>
      </c>
      <c r="AH13" s="318" t="str">
        <f t="shared" si="12"/>
        <v>з</v>
      </c>
      <c r="AI13" s="318">
        <f t="shared" si="13"/>
        <v>4</v>
      </c>
      <c r="AJ13" s="318">
        <f t="shared" si="14"/>
        <v>5</v>
      </c>
      <c r="AK13" s="318">
        <f t="shared" si="15"/>
        <v>5</v>
      </c>
      <c r="AL13" s="318" t="str">
        <f t="shared" si="16"/>
        <v/>
      </c>
      <c r="AM13" s="318">
        <f t="shared" si="17"/>
        <v>3</v>
      </c>
      <c r="AN13" s="318">
        <f t="shared" si="18"/>
        <v>4</v>
      </c>
      <c r="AO13" s="318">
        <f t="shared" si="19"/>
        <v>4</v>
      </c>
      <c r="AP13" s="318">
        <f t="shared" si="20"/>
        <v>5</v>
      </c>
      <c r="AQ13" s="318">
        <f t="shared" si="21"/>
        <v>4</v>
      </c>
      <c r="AR13" s="318" t="str">
        <f t="shared" si="22"/>
        <v/>
      </c>
      <c r="AS13" s="318" t="str">
        <f t="shared" si="23"/>
        <v/>
      </c>
      <c r="AT13" s="318" t="str">
        <f t="shared" si="24"/>
        <v/>
      </c>
      <c r="AU13" s="318" t="str">
        <f t="shared" si="25"/>
        <v/>
      </c>
      <c r="AV13" s="318" t="str">
        <f t="shared" si="26"/>
        <v/>
      </c>
      <c r="AW13" s="316">
        <f t="shared" si="27"/>
        <v>2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20.25" customHeight="1" x14ac:dyDescent="0.2">
      <c r="A14" s="267">
        <v>9</v>
      </c>
      <c r="B14" s="319"/>
      <c r="C14" s="150" t="s">
        <v>34</v>
      </c>
      <c r="D14" s="471" t="s">
        <v>806</v>
      </c>
      <c r="E14" s="223">
        <v>2634</v>
      </c>
      <c r="F14" s="91" t="s">
        <v>1141</v>
      </c>
      <c r="G14" s="91" t="s">
        <v>1141</v>
      </c>
      <c r="H14" s="91">
        <v>4</v>
      </c>
      <c r="I14" s="91">
        <v>3</v>
      </c>
      <c r="J14" s="91">
        <v>5</v>
      </c>
      <c r="K14" s="91"/>
      <c r="L14" s="91">
        <v>3</v>
      </c>
      <c r="M14" s="91">
        <v>3</v>
      </c>
      <c r="N14" s="91">
        <v>4</v>
      </c>
      <c r="O14" s="91">
        <v>4</v>
      </c>
      <c r="P14" s="91">
        <v>4</v>
      </c>
      <c r="Q14" s="91"/>
      <c r="R14" s="94"/>
      <c r="S14" s="91"/>
      <c r="T14" s="91"/>
      <c r="U14" s="91"/>
      <c r="V14" s="316">
        <f t="shared" si="0"/>
        <v>3</v>
      </c>
      <c r="W14" s="258">
        <f t="shared" si="1"/>
        <v>0</v>
      </c>
      <c r="X14" s="258">
        <f t="shared" si="2"/>
        <v>0</v>
      </c>
      <c r="Y14" s="258">
        <f t="shared" si="3"/>
        <v>0</v>
      </c>
      <c r="Z14" s="258">
        <f t="shared" si="4"/>
        <v>3</v>
      </c>
      <c r="AA14" s="258">
        <f t="shared" si="5"/>
        <v>4</v>
      </c>
      <c r="AB14" s="258">
        <f t="shared" si="6"/>
        <v>1</v>
      </c>
      <c r="AC14" s="258">
        <f t="shared" si="7"/>
        <v>8</v>
      </c>
      <c r="AD14" s="320">
        <f t="shared" si="9"/>
        <v>3.75</v>
      </c>
      <c r="AE14" s="25">
        <f t="shared" si="10"/>
        <v>0</v>
      </c>
      <c r="AF14" s="13"/>
      <c r="AG14" s="318" t="str">
        <f t="shared" si="11"/>
        <v>з</v>
      </c>
      <c r="AH14" s="318" t="str">
        <f t="shared" si="12"/>
        <v>з</v>
      </c>
      <c r="AI14" s="318">
        <f t="shared" si="13"/>
        <v>4</v>
      </c>
      <c r="AJ14" s="318">
        <f t="shared" si="14"/>
        <v>3</v>
      </c>
      <c r="AK14" s="318">
        <f t="shared" si="15"/>
        <v>5</v>
      </c>
      <c r="AL14" s="318" t="str">
        <f t="shared" si="16"/>
        <v/>
      </c>
      <c r="AM14" s="318">
        <f t="shared" si="17"/>
        <v>3</v>
      </c>
      <c r="AN14" s="318">
        <f t="shared" si="18"/>
        <v>3</v>
      </c>
      <c r="AO14" s="318">
        <f t="shared" si="19"/>
        <v>4</v>
      </c>
      <c r="AP14" s="318">
        <f t="shared" si="20"/>
        <v>4</v>
      </c>
      <c r="AQ14" s="318">
        <f t="shared" si="21"/>
        <v>4</v>
      </c>
      <c r="AR14" s="318" t="str">
        <f t="shared" si="22"/>
        <v/>
      </c>
      <c r="AS14" s="318" t="str">
        <f t="shared" si="23"/>
        <v/>
      </c>
      <c r="AT14" s="318" t="str">
        <f t="shared" si="24"/>
        <v/>
      </c>
      <c r="AU14" s="318" t="str">
        <f t="shared" si="25"/>
        <v/>
      </c>
      <c r="AV14" s="318" t="str">
        <f t="shared" si="26"/>
        <v/>
      </c>
      <c r="AW14" s="316">
        <f t="shared" si="27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20.25" customHeight="1" x14ac:dyDescent="0.2">
      <c r="A15" s="267">
        <v>10</v>
      </c>
      <c r="B15" s="319"/>
      <c r="C15" s="150" t="s">
        <v>34</v>
      </c>
      <c r="D15" s="471" t="s">
        <v>807</v>
      </c>
      <c r="E15" s="223">
        <v>2634</v>
      </c>
      <c r="F15" s="91" t="s">
        <v>1141</v>
      </c>
      <c r="G15" s="91" t="s">
        <v>1141</v>
      </c>
      <c r="H15" s="91">
        <v>3</v>
      </c>
      <c r="I15" s="91">
        <v>3</v>
      </c>
      <c r="J15" s="91">
        <v>5</v>
      </c>
      <c r="K15" s="91"/>
      <c r="L15" s="91">
        <v>3</v>
      </c>
      <c r="M15" s="91">
        <v>3</v>
      </c>
      <c r="N15" s="91">
        <v>3</v>
      </c>
      <c r="O15" s="91">
        <v>3</v>
      </c>
      <c r="P15" s="91">
        <v>3</v>
      </c>
      <c r="Q15" s="91"/>
      <c r="R15" s="94"/>
      <c r="S15" s="91"/>
      <c r="T15" s="91"/>
      <c r="U15" s="91"/>
      <c r="V15" s="316">
        <f t="shared" si="0"/>
        <v>3</v>
      </c>
      <c r="W15" s="258">
        <f t="shared" si="1"/>
        <v>0</v>
      </c>
      <c r="X15" s="258">
        <f t="shared" si="2"/>
        <v>0</v>
      </c>
      <c r="Y15" s="258">
        <f t="shared" si="3"/>
        <v>0</v>
      </c>
      <c r="Z15" s="258">
        <f t="shared" si="4"/>
        <v>7</v>
      </c>
      <c r="AA15" s="258">
        <f t="shared" si="5"/>
        <v>0</v>
      </c>
      <c r="AB15" s="258">
        <f t="shared" si="6"/>
        <v>1</v>
      </c>
      <c r="AC15" s="258">
        <f t="shared" si="7"/>
        <v>8</v>
      </c>
      <c r="AD15" s="320">
        <f t="shared" si="9"/>
        <v>3.25</v>
      </c>
      <c r="AE15" s="25">
        <f t="shared" si="10"/>
        <v>0</v>
      </c>
      <c r="AF15" s="13"/>
      <c r="AG15" s="318" t="str">
        <f t="shared" si="11"/>
        <v>з</v>
      </c>
      <c r="AH15" s="318" t="str">
        <f t="shared" si="12"/>
        <v>з</v>
      </c>
      <c r="AI15" s="318">
        <f t="shared" si="13"/>
        <v>3</v>
      </c>
      <c r="AJ15" s="318">
        <f t="shared" si="14"/>
        <v>3</v>
      </c>
      <c r="AK15" s="318">
        <f t="shared" si="15"/>
        <v>5</v>
      </c>
      <c r="AL15" s="318" t="str">
        <f t="shared" si="16"/>
        <v/>
      </c>
      <c r="AM15" s="318">
        <f t="shared" si="17"/>
        <v>3</v>
      </c>
      <c r="AN15" s="318">
        <f t="shared" si="18"/>
        <v>3</v>
      </c>
      <c r="AO15" s="318">
        <f t="shared" si="19"/>
        <v>3</v>
      </c>
      <c r="AP15" s="318">
        <f t="shared" si="20"/>
        <v>3</v>
      </c>
      <c r="AQ15" s="318">
        <f t="shared" si="21"/>
        <v>3</v>
      </c>
      <c r="AR15" s="318" t="str">
        <f t="shared" si="22"/>
        <v/>
      </c>
      <c r="AS15" s="318" t="str">
        <f t="shared" si="23"/>
        <v/>
      </c>
      <c r="AT15" s="318" t="str">
        <f t="shared" si="24"/>
        <v/>
      </c>
      <c r="AU15" s="318" t="str">
        <f t="shared" si="25"/>
        <v/>
      </c>
      <c r="AV15" s="318" t="str">
        <f t="shared" si="26"/>
        <v/>
      </c>
      <c r="AW15" s="316">
        <f t="shared" si="27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20.25" customHeight="1" x14ac:dyDescent="0.2">
      <c r="A16" s="267">
        <v>11</v>
      </c>
      <c r="B16" s="319"/>
      <c r="C16" s="150" t="s">
        <v>34</v>
      </c>
      <c r="D16" s="471" t="s">
        <v>808</v>
      </c>
      <c r="E16" s="223">
        <v>2634</v>
      </c>
      <c r="F16" s="91" t="s">
        <v>1141</v>
      </c>
      <c r="G16" s="91" t="s">
        <v>1141</v>
      </c>
      <c r="H16" s="91">
        <v>4</v>
      </c>
      <c r="I16" s="91">
        <v>4</v>
      </c>
      <c r="J16" s="91">
        <v>5</v>
      </c>
      <c r="K16" s="91"/>
      <c r="L16" s="91">
        <v>4</v>
      </c>
      <c r="M16" s="91">
        <v>4</v>
      </c>
      <c r="N16" s="91">
        <v>3</v>
      </c>
      <c r="O16" s="91">
        <v>4</v>
      </c>
      <c r="P16" s="91">
        <v>3</v>
      </c>
      <c r="Q16" s="91"/>
      <c r="R16" s="94"/>
      <c r="S16" s="91"/>
      <c r="T16" s="91"/>
      <c r="U16" s="91"/>
      <c r="V16" s="316">
        <f t="shared" si="0"/>
        <v>3</v>
      </c>
      <c r="W16" s="258">
        <f t="shared" si="1"/>
        <v>0</v>
      </c>
      <c r="X16" s="258">
        <f t="shared" si="2"/>
        <v>0</v>
      </c>
      <c r="Y16" s="258">
        <f t="shared" si="3"/>
        <v>0</v>
      </c>
      <c r="Z16" s="258">
        <f t="shared" si="4"/>
        <v>2</v>
      </c>
      <c r="AA16" s="258">
        <f t="shared" si="5"/>
        <v>5</v>
      </c>
      <c r="AB16" s="258">
        <f t="shared" si="6"/>
        <v>1</v>
      </c>
      <c r="AC16" s="258">
        <f t="shared" si="7"/>
        <v>8</v>
      </c>
      <c r="AD16" s="320">
        <f t="shared" si="9"/>
        <v>3.875</v>
      </c>
      <c r="AE16" s="25">
        <f t="shared" si="10"/>
        <v>0</v>
      </c>
      <c r="AF16" s="13"/>
      <c r="AG16" s="318" t="str">
        <f t="shared" si="11"/>
        <v>з</v>
      </c>
      <c r="AH16" s="318" t="str">
        <f t="shared" si="12"/>
        <v>з</v>
      </c>
      <c r="AI16" s="318">
        <f t="shared" si="13"/>
        <v>4</v>
      </c>
      <c r="AJ16" s="318">
        <f t="shared" si="14"/>
        <v>4</v>
      </c>
      <c r="AK16" s="318">
        <f t="shared" si="15"/>
        <v>5</v>
      </c>
      <c r="AL16" s="318" t="str">
        <f t="shared" si="16"/>
        <v/>
      </c>
      <c r="AM16" s="318">
        <f t="shared" si="17"/>
        <v>4</v>
      </c>
      <c r="AN16" s="318">
        <f t="shared" si="18"/>
        <v>4</v>
      </c>
      <c r="AO16" s="318">
        <f t="shared" si="19"/>
        <v>3</v>
      </c>
      <c r="AP16" s="318">
        <f t="shared" si="20"/>
        <v>4</v>
      </c>
      <c r="AQ16" s="318">
        <f t="shared" si="21"/>
        <v>3</v>
      </c>
      <c r="AR16" s="318" t="str">
        <f t="shared" si="22"/>
        <v/>
      </c>
      <c r="AS16" s="318" t="str">
        <f t="shared" si="23"/>
        <v/>
      </c>
      <c r="AT16" s="318" t="str">
        <f t="shared" si="24"/>
        <v/>
      </c>
      <c r="AU16" s="318" t="str">
        <f t="shared" si="25"/>
        <v/>
      </c>
      <c r="AV16" s="318" t="str">
        <f t="shared" si="26"/>
        <v/>
      </c>
      <c r="AW16" s="316">
        <f t="shared" si="27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20.25" customHeight="1" x14ac:dyDescent="0.2">
      <c r="A17" s="267">
        <v>12</v>
      </c>
      <c r="B17" s="225"/>
      <c r="C17" s="150" t="s">
        <v>34</v>
      </c>
      <c r="D17" s="471" t="s">
        <v>1333</v>
      </c>
      <c r="E17" s="223">
        <v>2634</v>
      </c>
      <c r="F17" s="91" t="s">
        <v>492</v>
      </c>
      <c r="G17" s="91" t="s">
        <v>492</v>
      </c>
      <c r="H17" s="91" t="s">
        <v>492</v>
      </c>
      <c r="I17" s="91" t="s">
        <v>492</v>
      </c>
      <c r="J17" s="91" t="s">
        <v>492</v>
      </c>
      <c r="K17" s="91" t="s">
        <v>492</v>
      </c>
      <c r="L17" s="91" t="s">
        <v>492</v>
      </c>
      <c r="M17" s="91" t="s">
        <v>492</v>
      </c>
      <c r="N17" s="91" t="s">
        <v>492</v>
      </c>
      <c r="O17" s="91" t="s">
        <v>492</v>
      </c>
      <c r="P17" s="91">
        <v>3</v>
      </c>
      <c r="Q17" s="91"/>
      <c r="R17" s="94"/>
      <c r="S17" s="91"/>
      <c r="T17" s="91"/>
      <c r="U17" s="91"/>
      <c r="V17" s="316">
        <f t="shared" si="0"/>
        <v>3</v>
      </c>
      <c r="W17" s="258">
        <f t="shared" si="1"/>
        <v>0</v>
      </c>
      <c r="X17" s="258">
        <f t="shared" si="2"/>
        <v>0</v>
      </c>
      <c r="Y17" s="258">
        <f t="shared" si="3"/>
        <v>0</v>
      </c>
      <c r="Z17" s="258">
        <f t="shared" si="4"/>
        <v>1</v>
      </c>
      <c r="AA17" s="258">
        <f t="shared" si="5"/>
        <v>0</v>
      </c>
      <c r="AB17" s="258">
        <f t="shared" si="6"/>
        <v>0</v>
      </c>
      <c r="AC17" s="258">
        <f t="shared" si="7"/>
        <v>1</v>
      </c>
      <c r="AD17" s="320">
        <f t="shared" si="9"/>
        <v>3</v>
      </c>
      <c r="AE17" s="25">
        <f t="shared" si="10"/>
        <v>0</v>
      </c>
      <c r="AF17" s="13"/>
      <c r="AG17" s="318" t="str">
        <f t="shared" si="11"/>
        <v>а</v>
      </c>
      <c r="AH17" s="318" t="str">
        <f t="shared" si="12"/>
        <v>а</v>
      </c>
      <c r="AI17" s="318" t="str">
        <f t="shared" si="13"/>
        <v>а</v>
      </c>
      <c r="AJ17" s="318" t="str">
        <f t="shared" si="14"/>
        <v>а</v>
      </c>
      <c r="AK17" s="318" t="str">
        <f t="shared" si="15"/>
        <v>а</v>
      </c>
      <c r="AL17" s="318" t="str">
        <f t="shared" si="16"/>
        <v>а</v>
      </c>
      <c r="AM17" s="318" t="str">
        <f t="shared" si="17"/>
        <v>а</v>
      </c>
      <c r="AN17" s="318" t="str">
        <f t="shared" si="18"/>
        <v>а</v>
      </c>
      <c r="AO17" s="318" t="str">
        <f t="shared" si="19"/>
        <v>а</v>
      </c>
      <c r="AP17" s="318" t="str">
        <f t="shared" si="20"/>
        <v>а</v>
      </c>
      <c r="AQ17" s="318">
        <f t="shared" si="21"/>
        <v>3</v>
      </c>
      <c r="AR17" s="318" t="str">
        <f t="shared" si="22"/>
        <v/>
      </c>
      <c r="AS17" s="318" t="str">
        <f t="shared" si="23"/>
        <v/>
      </c>
      <c r="AT17" s="318" t="str">
        <f t="shared" si="24"/>
        <v/>
      </c>
      <c r="AU17" s="318" t="str">
        <f t="shared" si="25"/>
        <v/>
      </c>
      <c r="AV17" s="318" t="str">
        <f t="shared" si="26"/>
        <v/>
      </c>
      <c r="AW17" s="316">
        <f t="shared" si="27"/>
        <v>0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20.25" customHeight="1" x14ac:dyDescent="0.2">
      <c r="A18" s="267">
        <v>13</v>
      </c>
      <c r="B18" s="163"/>
      <c r="C18" s="150" t="s">
        <v>34</v>
      </c>
      <c r="D18" s="471" t="s">
        <v>809</v>
      </c>
      <c r="E18" s="223">
        <v>2634</v>
      </c>
      <c r="F18" s="91" t="s">
        <v>1141</v>
      </c>
      <c r="G18" s="91" t="s">
        <v>1141</v>
      </c>
      <c r="H18" s="91">
        <v>3</v>
      </c>
      <c r="I18" s="91">
        <v>3</v>
      </c>
      <c r="J18" s="91">
        <v>5</v>
      </c>
      <c r="K18" s="91"/>
      <c r="L18" s="91">
        <v>3</v>
      </c>
      <c r="M18" s="91">
        <v>4</v>
      </c>
      <c r="N18" s="91">
        <v>3</v>
      </c>
      <c r="O18" s="91">
        <v>3</v>
      </c>
      <c r="P18" s="91">
        <v>3</v>
      </c>
      <c r="Q18" s="91"/>
      <c r="R18" s="94"/>
      <c r="S18" s="91"/>
      <c r="T18" s="91"/>
      <c r="U18" s="91"/>
      <c r="V18" s="316">
        <f t="shared" si="0"/>
        <v>3</v>
      </c>
      <c r="W18" s="258">
        <f t="shared" si="1"/>
        <v>0</v>
      </c>
      <c r="X18" s="258">
        <f t="shared" si="2"/>
        <v>0</v>
      </c>
      <c r="Y18" s="258">
        <f t="shared" si="3"/>
        <v>0</v>
      </c>
      <c r="Z18" s="258">
        <f t="shared" si="4"/>
        <v>6</v>
      </c>
      <c r="AA18" s="258">
        <f t="shared" si="5"/>
        <v>1</v>
      </c>
      <c r="AB18" s="258">
        <f t="shared" si="6"/>
        <v>1</v>
      </c>
      <c r="AC18" s="258">
        <f t="shared" si="7"/>
        <v>8</v>
      </c>
      <c r="AD18" s="320">
        <f t="shared" si="9"/>
        <v>3.375</v>
      </c>
      <c r="AE18" s="25">
        <f t="shared" si="10"/>
        <v>0</v>
      </c>
      <c r="AF18" s="13"/>
      <c r="AG18" s="318" t="str">
        <f t="shared" si="11"/>
        <v>з</v>
      </c>
      <c r="AH18" s="318" t="str">
        <f t="shared" si="12"/>
        <v>з</v>
      </c>
      <c r="AI18" s="318">
        <f t="shared" si="13"/>
        <v>3</v>
      </c>
      <c r="AJ18" s="318">
        <f t="shared" si="14"/>
        <v>3</v>
      </c>
      <c r="AK18" s="318">
        <f t="shared" si="15"/>
        <v>5</v>
      </c>
      <c r="AL18" s="318" t="str">
        <f t="shared" si="16"/>
        <v/>
      </c>
      <c r="AM18" s="318">
        <f t="shared" si="17"/>
        <v>3</v>
      </c>
      <c r="AN18" s="318">
        <f t="shared" si="18"/>
        <v>4</v>
      </c>
      <c r="AO18" s="318">
        <f t="shared" si="19"/>
        <v>3</v>
      </c>
      <c r="AP18" s="318">
        <f t="shared" si="20"/>
        <v>3</v>
      </c>
      <c r="AQ18" s="318">
        <f t="shared" si="21"/>
        <v>3</v>
      </c>
      <c r="AR18" s="318" t="str">
        <f t="shared" si="22"/>
        <v/>
      </c>
      <c r="AS18" s="318" t="str">
        <f t="shared" si="23"/>
        <v/>
      </c>
      <c r="AT18" s="318" t="str">
        <f t="shared" si="24"/>
        <v/>
      </c>
      <c r="AU18" s="318" t="str">
        <f t="shared" si="25"/>
        <v/>
      </c>
      <c r="AV18" s="318" t="str">
        <f t="shared" si="26"/>
        <v/>
      </c>
      <c r="AW18" s="316">
        <f t="shared" si="27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20.25" customHeight="1" x14ac:dyDescent="0.2">
      <c r="A19" s="267">
        <v>14</v>
      </c>
      <c r="B19" s="163"/>
      <c r="C19" s="150" t="s">
        <v>34</v>
      </c>
      <c r="D19" s="471" t="s">
        <v>810</v>
      </c>
      <c r="E19" s="223">
        <v>2634</v>
      </c>
      <c r="F19" s="91" t="s">
        <v>1138</v>
      </c>
      <c r="G19" s="91" t="s">
        <v>1138</v>
      </c>
      <c r="H19" s="91">
        <v>4</v>
      </c>
      <c r="I19" s="91">
        <v>4</v>
      </c>
      <c r="J19" s="91">
        <v>5</v>
      </c>
      <c r="L19" s="91">
        <v>4</v>
      </c>
      <c r="M19" s="91">
        <v>4</v>
      </c>
      <c r="N19" s="91">
        <v>3</v>
      </c>
      <c r="O19" s="91">
        <v>5</v>
      </c>
      <c r="P19" s="91">
        <v>3</v>
      </c>
      <c r="Q19" s="91"/>
      <c r="R19" s="91"/>
      <c r="S19" s="91"/>
      <c r="T19" s="91"/>
      <c r="U19" s="91"/>
      <c r="V19" s="316">
        <f t="shared" si="0"/>
        <v>3</v>
      </c>
      <c r="W19" s="258">
        <f t="shared" si="1"/>
        <v>0</v>
      </c>
      <c r="X19" s="258">
        <f t="shared" si="2"/>
        <v>0</v>
      </c>
      <c r="Y19" s="258">
        <f t="shared" si="3"/>
        <v>0</v>
      </c>
      <c r="Z19" s="258">
        <f t="shared" si="4"/>
        <v>2</v>
      </c>
      <c r="AA19" s="258">
        <f t="shared" si="5"/>
        <v>4</v>
      </c>
      <c r="AB19" s="258">
        <f t="shared" si="6"/>
        <v>2</v>
      </c>
      <c r="AC19" s="258">
        <f t="shared" si="7"/>
        <v>8</v>
      </c>
      <c r="AD19" s="320">
        <f t="shared" si="9"/>
        <v>4</v>
      </c>
      <c r="AE19" s="25">
        <f t="shared" si="10"/>
        <v>0</v>
      </c>
      <c r="AF19" s="13"/>
      <c r="AG19" s="318" t="str">
        <f t="shared" si="11"/>
        <v>з</v>
      </c>
      <c r="AH19" s="318" t="str">
        <f t="shared" si="12"/>
        <v>з</v>
      </c>
      <c r="AI19" s="318">
        <f t="shared" si="13"/>
        <v>4</v>
      </c>
      <c r="AJ19" s="318">
        <f t="shared" si="14"/>
        <v>4</v>
      </c>
      <c r="AK19" s="318">
        <f t="shared" si="15"/>
        <v>5</v>
      </c>
      <c r="AL19" s="318" t="str">
        <f t="shared" si="16"/>
        <v/>
      </c>
      <c r="AM19" s="318">
        <f t="shared" si="17"/>
        <v>4</v>
      </c>
      <c r="AN19" s="318">
        <f t="shared" si="18"/>
        <v>4</v>
      </c>
      <c r="AO19" s="318">
        <f t="shared" si="19"/>
        <v>3</v>
      </c>
      <c r="AP19" s="318">
        <f t="shared" si="20"/>
        <v>5</v>
      </c>
      <c r="AQ19" s="318">
        <f t="shared" si="21"/>
        <v>3</v>
      </c>
      <c r="AR19" s="318" t="str">
        <f t="shared" si="22"/>
        <v/>
      </c>
      <c r="AS19" s="318" t="str">
        <f t="shared" si="23"/>
        <v/>
      </c>
      <c r="AT19" s="318" t="str">
        <f t="shared" si="24"/>
        <v/>
      </c>
      <c r="AU19" s="318" t="str">
        <f t="shared" si="25"/>
        <v/>
      </c>
      <c r="AV19" s="318" t="str">
        <f t="shared" si="26"/>
        <v/>
      </c>
      <c r="AW19" s="316">
        <f t="shared" si="27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20.25" customHeight="1" x14ac:dyDescent="0.2">
      <c r="A20" s="267">
        <v>15</v>
      </c>
      <c r="B20" s="163"/>
      <c r="C20" s="150" t="s">
        <v>34</v>
      </c>
      <c r="D20" s="471" t="s">
        <v>811</v>
      </c>
      <c r="E20" s="223">
        <v>2634</v>
      </c>
      <c r="F20" s="91" t="s">
        <v>1343</v>
      </c>
      <c r="G20" s="91" t="s">
        <v>1141</v>
      </c>
      <c r="H20" s="91">
        <v>4</v>
      </c>
      <c r="I20" s="91">
        <v>5</v>
      </c>
      <c r="J20" s="91">
        <v>5</v>
      </c>
      <c r="K20" s="91"/>
      <c r="L20" s="91">
        <v>3</v>
      </c>
      <c r="M20" s="91">
        <v>5</v>
      </c>
      <c r="N20" s="91">
        <v>4</v>
      </c>
      <c r="O20" s="91">
        <v>4</v>
      </c>
      <c r="P20" s="91">
        <v>3</v>
      </c>
      <c r="Q20" s="91"/>
      <c r="R20" s="94"/>
      <c r="S20" s="91"/>
      <c r="T20" s="91"/>
      <c r="U20" s="91"/>
      <c r="V20" s="316">
        <f t="shared" si="0"/>
        <v>2</v>
      </c>
      <c r="W20" s="258">
        <f t="shared" si="1"/>
        <v>0</v>
      </c>
      <c r="X20" s="258">
        <f t="shared" si="2"/>
        <v>0</v>
      </c>
      <c r="Y20" s="258">
        <f t="shared" si="3"/>
        <v>1</v>
      </c>
      <c r="Z20" s="258">
        <f t="shared" si="4"/>
        <v>2</v>
      </c>
      <c r="AA20" s="258">
        <f t="shared" si="5"/>
        <v>3</v>
      </c>
      <c r="AB20" s="258">
        <f t="shared" si="6"/>
        <v>3</v>
      </c>
      <c r="AC20" s="258">
        <f t="shared" si="7"/>
        <v>9</v>
      </c>
      <c r="AD20" s="320">
        <f t="shared" si="9"/>
        <v>3.8888888888888888</v>
      </c>
      <c r="AE20" s="25">
        <f t="shared" si="10"/>
        <v>0</v>
      </c>
      <c r="AF20" s="13"/>
      <c r="AG20" s="318" t="str">
        <f t="shared" si="11"/>
        <v>н</v>
      </c>
      <c r="AH20" s="318" t="str">
        <f t="shared" si="12"/>
        <v>з</v>
      </c>
      <c r="AI20" s="318">
        <f t="shared" si="13"/>
        <v>4</v>
      </c>
      <c r="AJ20" s="318">
        <f t="shared" si="14"/>
        <v>5</v>
      </c>
      <c r="AK20" s="318">
        <f t="shared" si="15"/>
        <v>5</v>
      </c>
      <c r="AL20" s="318" t="str">
        <f t="shared" si="16"/>
        <v/>
      </c>
      <c r="AM20" s="318">
        <f t="shared" si="17"/>
        <v>3</v>
      </c>
      <c r="AN20" s="318">
        <f t="shared" si="18"/>
        <v>5</v>
      </c>
      <c r="AO20" s="318">
        <f t="shared" si="19"/>
        <v>4</v>
      </c>
      <c r="AP20" s="318">
        <f t="shared" si="20"/>
        <v>4</v>
      </c>
      <c r="AQ20" s="318">
        <f t="shared" si="21"/>
        <v>3</v>
      </c>
      <c r="AR20" s="318" t="str">
        <f t="shared" si="22"/>
        <v/>
      </c>
      <c r="AS20" s="318" t="str">
        <f t="shared" si="23"/>
        <v/>
      </c>
      <c r="AT20" s="318" t="str">
        <f t="shared" si="24"/>
        <v/>
      </c>
      <c r="AU20" s="318" t="str">
        <f t="shared" si="25"/>
        <v/>
      </c>
      <c r="AV20" s="318" t="str">
        <f t="shared" si="26"/>
        <v/>
      </c>
      <c r="AW20" s="316">
        <f t="shared" si="27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20.25" customHeight="1" x14ac:dyDescent="0.2">
      <c r="A21" s="267">
        <v>16</v>
      </c>
      <c r="B21" s="163"/>
      <c r="C21" s="150" t="s">
        <v>34</v>
      </c>
      <c r="D21" s="471" t="s">
        <v>812</v>
      </c>
      <c r="E21" s="223">
        <v>2634</v>
      </c>
      <c r="F21" s="91" t="s">
        <v>1138</v>
      </c>
      <c r="G21" s="91" t="s">
        <v>1138</v>
      </c>
      <c r="H21" s="91">
        <v>4</v>
      </c>
      <c r="I21" s="91">
        <v>4</v>
      </c>
      <c r="J21" s="91">
        <v>5</v>
      </c>
      <c r="L21" s="91">
        <v>4</v>
      </c>
      <c r="M21" s="91">
        <v>4</v>
      </c>
      <c r="N21" s="91">
        <v>3</v>
      </c>
      <c r="O21" s="91">
        <v>5</v>
      </c>
      <c r="P21" s="91">
        <v>3</v>
      </c>
      <c r="Q21" s="91"/>
      <c r="R21" s="94"/>
      <c r="S21" s="91"/>
      <c r="T21" s="91"/>
      <c r="U21" s="91"/>
      <c r="V21" s="316">
        <f t="shared" si="0"/>
        <v>3</v>
      </c>
      <c r="W21" s="258">
        <f t="shared" si="1"/>
        <v>0</v>
      </c>
      <c r="X21" s="258">
        <f t="shared" si="2"/>
        <v>0</v>
      </c>
      <c r="Y21" s="258">
        <f t="shared" si="3"/>
        <v>0</v>
      </c>
      <c r="Z21" s="258">
        <f t="shared" si="4"/>
        <v>2</v>
      </c>
      <c r="AA21" s="258">
        <f t="shared" si="5"/>
        <v>4</v>
      </c>
      <c r="AB21" s="258">
        <f t="shared" si="6"/>
        <v>2</v>
      </c>
      <c r="AC21" s="258">
        <f t="shared" si="7"/>
        <v>8</v>
      </c>
      <c r="AD21" s="320">
        <f t="shared" si="9"/>
        <v>4</v>
      </c>
      <c r="AE21" s="25">
        <f t="shared" si="10"/>
        <v>0</v>
      </c>
      <c r="AF21" s="13"/>
      <c r="AG21" s="318" t="str">
        <f t="shared" si="11"/>
        <v>з</v>
      </c>
      <c r="AH21" s="318" t="str">
        <f t="shared" si="12"/>
        <v>з</v>
      </c>
      <c r="AI21" s="318">
        <f t="shared" si="13"/>
        <v>4</v>
      </c>
      <c r="AJ21" s="318">
        <f t="shared" si="14"/>
        <v>4</v>
      </c>
      <c r="AK21" s="318">
        <f t="shared" si="15"/>
        <v>5</v>
      </c>
      <c r="AL21" s="318" t="str">
        <f t="shared" si="16"/>
        <v/>
      </c>
      <c r="AM21" s="318">
        <f t="shared" si="17"/>
        <v>4</v>
      </c>
      <c r="AN21" s="318">
        <f t="shared" si="18"/>
        <v>4</v>
      </c>
      <c r="AO21" s="318">
        <f t="shared" si="19"/>
        <v>3</v>
      </c>
      <c r="AP21" s="318">
        <f t="shared" si="20"/>
        <v>5</v>
      </c>
      <c r="AQ21" s="318">
        <f t="shared" si="21"/>
        <v>3</v>
      </c>
      <c r="AR21" s="318" t="str">
        <f t="shared" si="22"/>
        <v/>
      </c>
      <c r="AS21" s="318" t="str">
        <f t="shared" si="23"/>
        <v/>
      </c>
      <c r="AT21" s="318" t="str">
        <f t="shared" si="24"/>
        <v/>
      </c>
      <c r="AU21" s="318" t="str">
        <f t="shared" si="25"/>
        <v/>
      </c>
      <c r="AV21" s="318" t="str">
        <f t="shared" si="26"/>
        <v/>
      </c>
      <c r="AW21" s="316">
        <f t="shared" si="27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20.25" customHeight="1" x14ac:dyDescent="0.2">
      <c r="A22" s="267">
        <v>17</v>
      </c>
      <c r="B22" s="163"/>
      <c r="C22" s="150" t="s">
        <v>34</v>
      </c>
      <c r="D22" s="471" t="s">
        <v>813</v>
      </c>
      <c r="E22" s="223">
        <v>2634</v>
      </c>
      <c r="F22" s="91" t="s">
        <v>1141</v>
      </c>
      <c r="G22" s="91" t="s">
        <v>1141</v>
      </c>
      <c r="H22" s="91">
        <v>5</v>
      </c>
      <c r="I22" s="91">
        <v>5</v>
      </c>
      <c r="J22" s="91">
        <v>5</v>
      </c>
      <c r="K22" s="91"/>
      <c r="L22" s="91">
        <v>5</v>
      </c>
      <c r="M22" s="91">
        <v>5</v>
      </c>
      <c r="N22" s="91">
        <v>5</v>
      </c>
      <c r="O22" s="91">
        <v>5</v>
      </c>
      <c r="P22" s="91">
        <v>5</v>
      </c>
      <c r="Q22" s="91"/>
      <c r="R22" s="94"/>
      <c r="S22" s="91"/>
      <c r="T22" s="91"/>
      <c r="U22" s="91"/>
      <c r="V22" s="316">
        <f t="shared" si="0"/>
        <v>5</v>
      </c>
      <c r="W22" s="258">
        <f t="shared" si="1"/>
        <v>0</v>
      </c>
      <c r="X22" s="258">
        <f t="shared" si="2"/>
        <v>0</v>
      </c>
      <c r="Y22" s="258">
        <f t="shared" si="3"/>
        <v>0</v>
      </c>
      <c r="Z22" s="258">
        <f t="shared" si="4"/>
        <v>0</v>
      </c>
      <c r="AA22" s="258">
        <f t="shared" si="5"/>
        <v>0</v>
      </c>
      <c r="AB22" s="258">
        <f t="shared" si="6"/>
        <v>8</v>
      </c>
      <c r="AC22" s="258">
        <f t="shared" si="7"/>
        <v>8</v>
      </c>
      <c r="AD22" s="320">
        <f t="shared" si="9"/>
        <v>5</v>
      </c>
      <c r="AE22" s="25">
        <f t="shared" si="10"/>
        <v>0</v>
      </c>
      <c r="AF22" s="13"/>
      <c r="AG22" s="318" t="str">
        <f t="shared" si="11"/>
        <v>з</v>
      </c>
      <c r="AH22" s="318" t="str">
        <f t="shared" si="12"/>
        <v>з</v>
      </c>
      <c r="AI22" s="318">
        <f t="shared" si="13"/>
        <v>5</v>
      </c>
      <c r="AJ22" s="318">
        <f t="shared" si="14"/>
        <v>5</v>
      </c>
      <c r="AK22" s="318">
        <f t="shared" si="15"/>
        <v>5</v>
      </c>
      <c r="AL22" s="318" t="str">
        <f t="shared" si="16"/>
        <v/>
      </c>
      <c r="AM22" s="318">
        <f t="shared" si="17"/>
        <v>5</v>
      </c>
      <c r="AN22" s="318">
        <f t="shared" si="18"/>
        <v>5</v>
      </c>
      <c r="AO22" s="318">
        <f t="shared" si="19"/>
        <v>5</v>
      </c>
      <c r="AP22" s="318">
        <f t="shared" si="20"/>
        <v>5</v>
      </c>
      <c r="AQ22" s="318">
        <f t="shared" si="21"/>
        <v>5</v>
      </c>
      <c r="AR22" s="318" t="str">
        <f t="shared" si="22"/>
        <v/>
      </c>
      <c r="AS22" s="318" t="str">
        <f t="shared" si="23"/>
        <v/>
      </c>
      <c r="AT22" s="318" t="str">
        <f t="shared" si="24"/>
        <v/>
      </c>
      <c r="AU22" s="318" t="str">
        <f t="shared" si="25"/>
        <v/>
      </c>
      <c r="AV22" s="318" t="str">
        <f t="shared" si="26"/>
        <v/>
      </c>
      <c r="AW22" s="316">
        <f t="shared" si="27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20.25" customHeight="1" x14ac:dyDescent="0.2">
      <c r="A23" s="267">
        <v>18</v>
      </c>
      <c r="B23" s="163"/>
      <c r="C23" s="150" t="s">
        <v>443</v>
      </c>
      <c r="D23" s="471" t="s">
        <v>814</v>
      </c>
      <c r="E23" s="223">
        <v>2634</v>
      </c>
      <c r="F23" s="91" t="s">
        <v>1343</v>
      </c>
      <c r="G23" s="91" t="s">
        <v>1146</v>
      </c>
      <c r="H23" s="91">
        <v>3</v>
      </c>
      <c r="I23" s="91">
        <v>5</v>
      </c>
      <c r="J23" s="91">
        <v>5</v>
      </c>
      <c r="K23" s="91"/>
      <c r="L23" s="91">
        <v>3</v>
      </c>
      <c r="M23" s="91">
        <v>4</v>
      </c>
      <c r="N23" s="91" t="s">
        <v>1338</v>
      </c>
      <c r="O23" s="91">
        <v>4</v>
      </c>
      <c r="P23" s="91">
        <v>3</v>
      </c>
      <c r="Q23" s="91"/>
      <c r="R23" s="94"/>
      <c r="S23" s="91"/>
      <c r="T23" s="91"/>
      <c r="U23" s="91"/>
      <c r="V23" s="316">
        <f t="shared" si="0"/>
        <v>2</v>
      </c>
      <c r="W23" s="258">
        <f t="shared" si="1"/>
        <v>0</v>
      </c>
      <c r="X23" s="258">
        <f t="shared" si="2"/>
        <v>0</v>
      </c>
      <c r="Y23" s="258">
        <f t="shared" si="3"/>
        <v>2</v>
      </c>
      <c r="Z23" s="258">
        <f t="shared" si="4"/>
        <v>3</v>
      </c>
      <c r="AA23" s="258">
        <f t="shared" si="5"/>
        <v>2</v>
      </c>
      <c r="AB23" s="258">
        <f t="shared" si="6"/>
        <v>2</v>
      </c>
      <c r="AC23" s="258">
        <f t="shared" si="7"/>
        <v>9</v>
      </c>
      <c r="AD23" s="320">
        <f t="shared" si="9"/>
        <v>3.4444444444444446</v>
      </c>
      <c r="AE23" s="25">
        <f t="shared" si="10"/>
        <v>0</v>
      </c>
      <c r="AF23" s="13"/>
      <c r="AG23" s="318" t="str">
        <f t="shared" si="11"/>
        <v>н</v>
      </c>
      <c r="AH23" s="318" t="str">
        <f t="shared" si="12"/>
        <v>а</v>
      </c>
      <c r="AI23" s="318">
        <f t="shared" si="13"/>
        <v>3</v>
      </c>
      <c r="AJ23" s="318">
        <f t="shared" si="14"/>
        <v>5</v>
      </c>
      <c r="AK23" s="318">
        <f t="shared" si="15"/>
        <v>5</v>
      </c>
      <c r="AL23" s="318" t="str">
        <f t="shared" si="16"/>
        <v/>
      </c>
      <c r="AM23" s="318">
        <f t="shared" si="17"/>
        <v>3</v>
      </c>
      <c r="AN23" s="318">
        <f t="shared" si="18"/>
        <v>4</v>
      </c>
      <c r="AO23" s="318">
        <f t="shared" si="19"/>
        <v>2</v>
      </c>
      <c r="AP23" s="318">
        <f t="shared" si="20"/>
        <v>4</v>
      </c>
      <c r="AQ23" s="318">
        <f t="shared" si="21"/>
        <v>3</v>
      </c>
      <c r="AR23" s="318" t="str">
        <f t="shared" si="22"/>
        <v/>
      </c>
      <c r="AS23" s="318" t="str">
        <f t="shared" si="23"/>
        <v/>
      </c>
      <c r="AT23" s="318" t="str">
        <f t="shared" si="24"/>
        <v/>
      </c>
      <c r="AU23" s="318" t="str">
        <f t="shared" si="25"/>
        <v/>
      </c>
      <c r="AV23" s="318" t="str">
        <f t="shared" si="26"/>
        <v/>
      </c>
      <c r="AW23" s="316">
        <f t="shared" si="27"/>
        <v>0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20.25" customHeight="1" x14ac:dyDescent="0.2">
      <c r="A24" s="267">
        <v>19</v>
      </c>
      <c r="B24" s="163"/>
      <c r="C24" s="150" t="s">
        <v>34</v>
      </c>
      <c r="D24" s="471" t="s">
        <v>815</v>
      </c>
      <c r="E24" s="223">
        <v>2634</v>
      </c>
      <c r="F24" s="91" t="s">
        <v>1138</v>
      </c>
      <c r="G24" s="91" t="s">
        <v>1138</v>
      </c>
      <c r="H24" s="91">
        <v>4</v>
      </c>
      <c r="I24" s="91">
        <v>4</v>
      </c>
      <c r="J24" s="91">
        <v>5</v>
      </c>
      <c r="L24" s="91">
        <v>4</v>
      </c>
      <c r="M24" s="91">
        <v>4</v>
      </c>
      <c r="N24" s="91">
        <v>3</v>
      </c>
      <c r="O24" s="91">
        <v>5</v>
      </c>
      <c r="P24" s="91">
        <v>3</v>
      </c>
      <c r="Q24" s="91"/>
      <c r="R24" s="91"/>
      <c r="S24" s="91"/>
      <c r="T24" s="91"/>
      <c r="U24" s="91"/>
      <c r="V24" s="316">
        <f t="shared" si="0"/>
        <v>3</v>
      </c>
      <c r="W24" s="258">
        <f t="shared" si="1"/>
        <v>0</v>
      </c>
      <c r="X24" s="258">
        <f t="shared" si="2"/>
        <v>0</v>
      </c>
      <c r="Y24" s="258">
        <f t="shared" si="3"/>
        <v>0</v>
      </c>
      <c r="Z24" s="258">
        <f t="shared" si="4"/>
        <v>2</v>
      </c>
      <c r="AA24" s="258">
        <f t="shared" si="5"/>
        <v>4</v>
      </c>
      <c r="AB24" s="258">
        <f t="shared" si="6"/>
        <v>2</v>
      </c>
      <c r="AC24" s="258">
        <f t="shared" si="7"/>
        <v>8</v>
      </c>
      <c r="AD24" s="320">
        <f t="shared" si="9"/>
        <v>4</v>
      </c>
      <c r="AE24" s="25">
        <f t="shared" si="10"/>
        <v>0</v>
      </c>
      <c r="AF24" s="13"/>
      <c r="AG24" s="318" t="str">
        <f t="shared" si="11"/>
        <v>з</v>
      </c>
      <c r="AH24" s="318" t="str">
        <f t="shared" si="12"/>
        <v>з</v>
      </c>
      <c r="AI24" s="318">
        <f t="shared" si="13"/>
        <v>4</v>
      </c>
      <c r="AJ24" s="318">
        <f t="shared" si="14"/>
        <v>4</v>
      </c>
      <c r="AK24" s="318">
        <f t="shared" si="15"/>
        <v>5</v>
      </c>
      <c r="AL24" s="318" t="str">
        <f t="shared" si="16"/>
        <v/>
      </c>
      <c r="AM24" s="318">
        <f t="shared" si="17"/>
        <v>4</v>
      </c>
      <c r="AN24" s="318">
        <f t="shared" si="18"/>
        <v>4</v>
      </c>
      <c r="AO24" s="318">
        <f t="shared" si="19"/>
        <v>3</v>
      </c>
      <c r="AP24" s="318">
        <f t="shared" si="20"/>
        <v>5</v>
      </c>
      <c r="AQ24" s="318">
        <f t="shared" si="21"/>
        <v>3</v>
      </c>
      <c r="AR24" s="318" t="str">
        <f t="shared" si="22"/>
        <v/>
      </c>
      <c r="AS24" s="318" t="str">
        <f t="shared" si="23"/>
        <v/>
      </c>
      <c r="AT24" s="318" t="str">
        <f t="shared" si="24"/>
        <v/>
      </c>
      <c r="AU24" s="318" t="str">
        <f t="shared" si="25"/>
        <v/>
      </c>
      <c r="AV24" s="318" t="str">
        <f t="shared" si="26"/>
        <v/>
      </c>
      <c r="AW24" s="316">
        <f t="shared" si="27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20.25" customHeight="1" x14ac:dyDescent="0.2">
      <c r="A25" s="267">
        <v>20</v>
      </c>
      <c r="B25" s="163"/>
      <c r="C25" s="150" t="s">
        <v>34</v>
      </c>
      <c r="D25" s="471" t="s">
        <v>816</v>
      </c>
      <c r="E25" s="223">
        <v>2634</v>
      </c>
      <c r="F25" s="91" t="s">
        <v>1146</v>
      </c>
      <c r="G25" s="91" t="s">
        <v>1149</v>
      </c>
      <c r="H25" s="91" t="s">
        <v>1127</v>
      </c>
      <c r="I25" s="91" t="s">
        <v>1127</v>
      </c>
      <c r="J25" s="91">
        <v>5</v>
      </c>
      <c r="K25" s="94"/>
      <c r="L25" s="91" t="s">
        <v>1127</v>
      </c>
      <c r="M25" s="91" t="s">
        <v>1127</v>
      </c>
      <c r="N25" s="91">
        <v>3</v>
      </c>
      <c r="O25" s="91">
        <v>3</v>
      </c>
      <c r="P25" s="91">
        <v>3</v>
      </c>
      <c r="Q25" s="91"/>
      <c r="R25" s="94"/>
      <c r="S25" s="91"/>
      <c r="T25" s="91"/>
      <c r="U25" s="91"/>
      <c r="V25" s="316">
        <f t="shared" si="0"/>
        <v>3</v>
      </c>
      <c r="W25" s="258">
        <f t="shared" si="1"/>
        <v>0</v>
      </c>
      <c r="X25" s="258">
        <f t="shared" si="2"/>
        <v>0</v>
      </c>
      <c r="Y25" s="258">
        <f t="shared" si="3"/>
        <v>0</v>
      </c>
      <c r="Z25" s="258">
        <f t="shared" si="4"/>
        <v>3</v>
      </c>
      <c r="AA25" s="258">
        <f t="shared" si="5"/>
        <v>0</v>
      </c>
      <c r="AB25" s="258">
        <f t="shared" si="6"/>
        <v>1</v>
      </c>
      <c r="AC25" s="258">
        <f t="shared" si="7"/>
        <v>4</v>
      </c>
      <c r="AD25" s="320">
        <f t="shared" si="9"/>
        <v>3.5</v>
      </c>
      <c r="AE25" s="25">
        <f t="shared" si="10"/>
        <v>0</v>
      </c>
      <c r="AF25" s="13"/>
      <c r="AG25" s="318" t="str">
        <f t="shared" si="11"/>
        <v>а</v>
      </c>
      <c r="AH25" s="318" t="str">
        <f t="shared" si="12"/>
        <v>а</v>
      </c>
      <c r="AI25" s="318" t="str">
        <f t="shared" si="13"/>
        <v>а</v>
      </c>
      <c r="AJ25" s="318" t="str">
        <f t="shared" si="14"/>
        <v>а</v>
      </c>
      <c r="AK25" s="318">
        <f t="shared" si="15"/>
        <v>5</v>
      </c>
      <c r="AL25" s="318" t="str">
        <f t="shared" si="16"/>
        <v/>
      </c>
      <c r="AM25" s="318" t="str">
        <f t="shared" si="17"/>
        <v>а</v>
      </c>
      <c r="AN25" s="318" t="str">
        <f t="shared" si="18"/>
        <v>а</v>
      </c>
      <c r="AO25" s="318">
        <f t="shared" si="19"/>
        <v>3</v>
      </c>
      <c r="AP25" s="318">
        <f t="shared" si="20"/>
        <v>3</v>
      </c>
      <c r="AQ25" s="318">
        <f t="shared" si="21"/>
        <v>3</v>
      </c>
      <c r="AR25" s="318" t="str">
        <f t="shared" si="22"/>
        <v/>
      </c>
      <c r="AS25" s="318" t="str">
        <f t="shared" si="23"/>
        <v/>
      </c>
      <c r="AT25" s="318" t="str">
        <f t="shared" si="24"/>
        <v/>
      </c>
      <c r="AU25" s="318" t="str">
        <f t="shared" si="25"/>
        <v/>
      </c>
      <c r="AV25" s="318" t="str">
        <f t="shared" si="26"/>
        <v/>
      </c>
      <c r="AW25" s="316">
        <f t="shared" si="27"/>
        <v>0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20.25" customHeight="1" x14ac:dyDescent="0.2">
      <c r="A26" s="267">
        <v>21</v>
      </c>
      <c r="B26" s="163"/>
      <c r="C26" s="150" t="s">
        <v>34</v>
      </c>
      <c r="D26" s="471" t="s">
        <v>817</v>
      </c>
      <c r="E26" s="223">
        <v>2634</v>
      </c>
      <c r="F26" s="91" t="s">
        <v>1141</v>
      </c>
      <c r="G26" s="91" t="s">
        <v>1141</v>
      </c>
      <c r="H26" s="91">
        <v>4</v>
      </c>
      <c r="I26" s="91">
        <v>4</v>
      </c>
      <c r="J26" s="91">
        <v>5</v>
      </c>
      <c r="K26" s="94"/>
      <c r="L26" s="91">
        <v>4</v>
      </c>
      <c r="M26" s="91">
        <v>4</v>
      </c>
      <c r="N26" s="91">
        <v>3</v>
      </c>
      <c r="O26" s="91">
        <v>4</v>
      </c>
      <c r="P26" s="91">
        <v>4</v>
      </c>
      <c r="Q26" s="91"/>
      <c r="R26" s="94"/>
      <c r="S26" s="91"/>
      <c r="T26" s="91"/>
      <c r="U26" s="91"/>
      <c r="V26" s="316">
        <f t="shared" si="0"/>
        <v>3</v>
      </c>
      <c r="W26" s="258">
        <f t="shared" si="1"/>
        <v>0</v>
      </c>
      <c r="X26" s="258">
        <f t="shared" si="2"/>
        <v>0</v>
      </c>
      <c r="Y26" s="258">
        <f t="shared" si="3"/>
        <v>0</v>
      </c>
      <c r="Z26" s="258">
        <f t="shared" si="4"/>
        <v>1</v>
      </c>
      <c r="AA26" s="258">
        <f t="shared" si="5"/>
        <v>6</v>
      </c>
      <c r="AB26" s="258">
        <f t="shared" si="6"/>
        <v>1</v>
      </c>
      <c r="AC26" s="258">
        <f t="shared" si="7"/>
        <v>8</v>
      </c>
      <c r="AD26" s="320">
        <f t="shared" si="9"/>
        <v>4</v>
      </c>
      <c r="AE26" s="25">
        <f t="shared" si="10"/>
        <v>0</v>
      </c>
      <c r="AF26" s="13"/>
      <c r="AG26" s="318" t="str">
        <f t="shared" si="11"/>
        <v>з</v>
      </c>
      <c r="AH26" s="318" t="str">
        <f t="shared" si="12"/>
        <v>з</v>
      </c>
      <c r="AI26" s="318">
        <f t="shared" si="13"/>
        <v>4</v>
      </c>
      <c r="AJ26" s="318">
        <f t="shared" si="14"/>
        <v>4</v>
      </c>
      <c r="AK26" s="318">
        <f t="shared" si="15"/>
        <v>5</v>
      </c>
      <c r="AL26" s="318" t="str">
        <f t="shared" si="16"/>
        <v/>
      </c>
      <c r="AM26" s="318">
        <f t="shared" si="17"/>
        <v>4</v>
      </c>
      <c r="AN26" s="318">
        <f t="shared" si="18"/>
        <v>4</v>
      </c>
      <c r="AO26" s="318">
        <f t="shared" si="19"/>
        <v>3</v>
      </c>
      <c r="AP26" s="318">
        <f t="shared" si="20"/>
        <v>4</v>
      </c>
      <c r="AQ26" s="318">
        <f t="shared" si="21"/>
        <v>4</v>
      </c>
      <c r="AR26" s="318" t="str">
        <f t="shared" si="22"/>
        <v/>
      </c>
      <c r="AS26" s="318" t="str">
        <f t="shared" si="23"/>
        <v/>
      </c>
      <c r="AT26" s="318" t="str">
        <f t="shared" si="24"/>
        <v/>
      </c>
      <c r="AU26" s="318" t="str">
        <f t="shared" si="25"/>
        <v/>
      </c>
      <c r="AV26" s="318" t="str">
        <f t="shared" si="26"/>
        <v/>
      </c>
      <c r="AW26" s="316">
        <f t="shared" si="27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20.25" customHeight="1" x14ac:dyDescent="0.2">
      <c r="A27" s="267">
        <v>22</v>
      </c>
      <c r="B27" s="163"/>
      <c r="C27" s="150" t="s">
        <v>34</v>
      </c>
      <c r="D27" s="471" t="s">
        <v>818</v>
      </c>
      <c r="E27" s="223">
        <v>2634</v>
      </c>
      <c r="F27" s="91" t="s">
        <v>1141</v>
      </c>
      <c r="G27" s="91" t="s">
        <v>1141</v>
      </c>
      <c r="H27" s="91">
        <v>4</v>
      </c>
      <c r="I27" s="91">
        <v>3</v>
      </c>
      <c r="J27" s="91">
        <v>5</v>
      </c>
      <c r="L27" s="91">
        <v>4</v>
      </c>
      <c r="M27" s="91">
        <v>4</v>
      </c>
      <c r="N27" s="91">
        <v>3</v>
      </c>
      <c r="O27" s="91">
        <v>5</v>
      </c>
      <c r="P27" s="91">
        <v>3</v>
      </c>
      <c r="Q27" s="91"/>
      <c r="R27" s="94"/>
      <c r="S27" s="91"/>
      <c r="T27" s="91"/>
      <c r="U27" s="91"/>
      <c r="V27" s="316">
        <f t="shared" si="0"/>
        <v>3</v>
      </c>
      <c r="W27" s="258">
        <f t="shared" si="1"/>
        <v>0</v>
      </c>
      <c r="X27" s="258">
        <f t="shared" si="2"/>
        <v>0</v>
      </c>
      <c r="Y27" s="258">
        <f t="shared" si="3"/>
        <v>0</v>
      </c>
      <c r="Z27" s="258">
        <f t="shared" si="4"/>
        <v>3</v>
      </c>
      <c r="AA27" s="258">
        <f t="shared" si="5"/>
        <v>3</v>
      </c>
      <c r="AB27" s="258">
        <f t="shared" si="6"/>
        <v>2</v>
      </c>
      <c r="AC27" s="258">
        <f t="shared" si="7"/>
        <v>8</v>
      </c>
      <c r="AD27" s="320">
        <f t="shared" si="9"/>
        <v>3.875</v>
      </c>
      <c r="AE27" s="25">
        <f t="shared" si="10"/>
        <v>0</v>
      </c>
      <c r="AF27" s="13"/>
      <c r="AG27" s="318" t="str">
        <f t="shared" si="11"/>
        <v>з</v>
      </c>
      <c r="AH27" s="318" t="str">
        <f t="shared" si="12"/>
        <v>з</v>
      </c>
      <c r="AI27" s="318">
        <f t="shared" si="13"/>
        <v>4</v>
      </c>
      <c r="AJ27" s="318">
        <f t="shared" si="14"/>
        <v>3</v>
      </c>
      <c r="AK27" s="318">
        <f t="shared" si="15"/>
        <v>5</v>
      </c>
      <c r="AL27" s="318" t="str">
        <f t="shared" si="16"/>
        <v/>
      </c>
      <c r="AM27" s="318">
        <f t="shared" si="17"/>
        <v>4</v>
      </c>
      <c r="AN27" s="318">
        <f t="shared" si="18"/>
        <v>4</v>
      </c>
      <c r="AO27" s="318">
        <f t="shared" si="19"/>
        <v>3</v>
      </c>
      <c r="AP27" s="318">
        <f t="shared" si="20"/>
        <v>5</v>
      </c>
      <c r="AQ27" s="318">
        <f t="shared" si="21"/>
        <v>3</v>
      </c>
      <c r="AR27" s="318" t="str">
        <f t="shared" si="22"/>
        <v/>
      </c>
      <c r="AS27" s="318" t="str">
        <f t="shared" si="23"/>
        <v/>
      </c>
      <c r="AT27" s="318" t="str">
        <f t="shared" si="24"/>
        <v/>
      </c>
      <c r="AU27" s="318" t="str">
        <f t="shared" si="25"/>
        <v/>
      </c>
      <c r="AV27" s="318" t="str">
        <f t="shared" si="26"/>
        <v/>
      </c>
      <c r="AW27" s="316">
        <f t="shared" si="27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20.25" customHeight="1" x14ac:dyDescent="0.2">
      <c r="A28" s="267">
        <v>23</v>
      </c>
      <c r="B28" s="163"/>
      <c r="C28" s="150" t="s">
        <v>34</v>
      </c>
      <c r="D28" s="471" t="s">
        <v>819</v>
      </c>
      <c r="E28" s="223">
        <v>2634</v>
      </c>
      <c r="F28" s="91" t="s">
        <v>1141</v>
      </c>
      <c r="G28" s="91" t="s">
        <v>1141</v>
      </c>
      <c r="H28" s="91">
        <v>4</v>
      </c>
      <c r="I28" s="91">
        <v>5</v>
      </c>
      <c r="J28" s="91">
        <v>5</v>
      </c>
      <c r="K28" s="94"/>
      <c r="L28" s="91">
        <v>3</v>
      </c>
      <c r="M28" s="91">
        <v>5</v>
      </c>
      <c r="N28" s="91" t="s">
        <v>1338</v>
      </c>
      <c r="O28" s="91">
        <v>4</v>
      </c>
      <c r="P28" s="91">
        <v>3</v>
      </c>
      <c r="Q28" s="91"/>
      <c r="R28" s="94"/>
      <c r="S28" s="91"/>
      <c r="T28" s="91"/>
      <c r="U28" s="91"/>
      <c r="V28" s="316">
        <f t="shared" si="0"/>
        <v>2</v>
      </c>
      <c r="W28" s="258">
        <f t="shared" si="1"/>
        <v>0</v>
      </c>
      <c r="X28" s="258">
        <f t="shared" si="2"/>
        <v>0</v>
      </c>
      <c r="Y28" s="258">
        <f t="shared" si="3"/>
        <v>1</v>
      </c>
      <c r="Z28" s="258">
        <f t="shared" si="4"/>
        <v>2</v>
      </c>
      <c r="AA28" s="258">
        <f t="shared" si="5"/>
        <v>2</v>
      </c>
      <c r="AB28" s="258">
        <f t="shared" si="6"/>
        <v>3</v>
      </c>
      <c r="AC28" s="258">
        <f t="shared" si="7"/>
        <v>8</v>
      </c>
      <c r="AD28" s="320">
        <f t="shared" si="9"/>
        <v>3.875</v>
      </c>
      <c r="AE28" s="25">
        <f t="shared" si="10"/>
        <v>0</v>
      </c>
      <c r="AF28" s="13"/>
      <c r="AG28" s="318" t="str">
        <f t="shared" si="11"/>
        <v>з</v>
      </c>
      <c r="AH28" s="318" t="str">
        <f t="shared" si="12"/>
        <v>з</v>
      </c>
      <c r="AI28" s="318">
        <f t="shared" si="13"/>
        <v>4</v>
      </c>
      <c r="AJ28" s="318">
        <f t="shared" si="14"/>
        <v>5</v>
      </c>
      <c r="AK28" s="318">
        <f t="shared" si="15"/>
        <v>5</v>
      </c>
      <c r="AL28" s="318" t="str">
        <f t="shared" si="16"/>
        <v/>
      </c>
      <c r="AM28" s="318">
        <f t="shared" si="17"/>
        <v>3</v>
      </c>
      <c r="AN28" s="318">
        <f t="shared" si="18"/>
        <v>5</v>
      </c>
      <c r="AO28" s="318">
        <f t="shared" si="19"/>
        <v>2</v>
      </c>
      <c r="AP28" s="318">
        <f t="shared" si="20"/>
        <v>4</v>
      </c>
      <c r="AQ28" s="318">
        <f t="shared" si="21"/>
        <v>3</v>
      </c>
      <c r="AR28" s="318" t="str">
        <f t="shared" si="22"/>
        <v/>
      </c>
      <c r="AS28" s="318" t="str">
        <f t="shared" si="23"/>
        <v/>
      </c>
      <c r="AT28" s="318" t="str">
        <f t="shared" si="24"/>
        <v/>
      </c>
      <c r="AU28" s="318" t="str">
        <f t="shared" si="25"/>
        <v/>
      </c>
      <c r="AV28" s="318" t="str">
        <f t="shared" si="26"/>
        <v/>
      </c>
      <c r="AW28" s="316">
        <f t="shared" si="27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20.25" customHeight="1" x14ac:dyDescent="0.2">
      <c r="A29" s="267">
        <v>24</v>
      </c>
      <c r="B29" s="163"/>
      <c r="C29" s="150" t="s">
        <v>34</v>
      </c>
      <c r="D29" s="471" t="s">
        <v>820</v>
      </c>
      <c r="E29" s="223">
        <v>2634</v>
      </c>
      <c r="F29" s="91" t="s">
        <v>1141</v>
      </c>
      <c r="G29" s="91" t="s">
        <v>1141</v>
      </c>
      <c r="H29" s="91">
        <v>3</v>
      </c>
      <c r="I29" s="91">
        <v>4</v>
      </c>
      <c r="J29" s="91">
        <v>4</v>
      </c>
      <c r="K29" s="94"/>
      <c r="L29" s="91">
        <v>3</v>
      </c>
      <c r="M29" s="91">
        <v>4</v>
      </c>
      <c r="N29" s="91">
        <v>3</v>
      </c>
      <c r="O29" s="91">
        <v>4</v>
      </c>
      <c r="P29" s="91">
        <v>3</v>
      </c>
      <c r="Q29" s="91"/>
      <c r="R29" s="94"/>
      <c r="S29" s="91"/>
      <c r="T29" s="91"/>
      <c r="U29" s="91"/>
      <c r="V29" s="316">
        <f t="shared" si="0"/>
        <v>3</v>
      </c>
      <c r="W29" s="258">
        <f t="shared" si="1"/>
        <v>0</v>
      </c>
      <c r="X29" s="258">
        <f t="shared" si="2"/>
        <v>0</v>
      </c>
      <c r="Y29" s="258">
        <f t="shared" si="3"/>
        <v>0</v>
      </c>
      <c r="Z29" s="258">
        <f t="shared" si="4"/>
        <v>4</v>
      </c>
      <c r="AA29" s="258">
        <f t="shared" si="5"/>
        <v>4</v>
      </c>
      <c r="AB29" s="258">
        <f t="shared" si="6"/>
        <v>0</v>
      </c>
      <c r="AC29" s="258">
        <f t="shared" si="7"/>
        <v>8</v>
      </c>
      <c r="AD29" s="320">
        <f t="shared" si="9"/>
        <v>3.5</v>
      </c>
      <c r="AE29" s="25">
        <f t="shared" si="10"/>
        <v>0</v>
      </c>
      <c r="AF29" s="13"/>
      <c r="AG29" s="318" t="str">
        <f t="shared" si="11"/>
        <v>з</v>
      </c>
      <c r="AH29" s="318" t="str">
        <f t="shared" si="12"/>
        <v>з</v>
      </c>
      <c r="AI29" s="318">
        <f t="shared" si="13"/>
        <v>3</v>
      </c>
      <c r="AJ29" s="318">
        <f t="shared" si="14"/>
        <v>4</v>
      </c>
      <c r="AK29" s="318">
        <f t="shared" si="15"/>
        <v>4</v>
      </c>
      <c r="AL29" s="318" t="str">
        <f t="shared" si="16"/>
        <v/>
      </c>
      <c r="AM29" s="318">
        <f t="shared" si="17"/>
        <v>3</v>
      </c>
      <c r="AN29" s="318">
        <f t="shared" si="18"/>
        <v>4</v>
      </c>
      <c r="AO29" s="318">
        <f t="shared" si="19"/>
        <v>3</v>
      </c>
      <c r="AP29" s="318">
        <f t="shared" si="20"/>
        <v>4</v>
      </c>
      <c r="AQ29" s="318">
        <f t="shared" si="21"/>
        <v>3</v>
      </c>
      <c r="AR29" s="318" t="str">
        <f t="shared" si="22"/>
        <v/>
      </c>
      <c r="AS29" s="318" t="str">
        <f t="shared" si="23"/>
        <v/>
      </c>
      <c r="AT29" s="318" t="str">
        <f t="shared" si="24"/>
        <v/>
      </c>
      <c r="AU29" s="318" t="str">
        <f t="shared" si="25"/>
        <v/>
      </c>
      <c r="AV29" s="318" t="str">
        <f t="shared" si="26"/>
        <v/>
      </c>
      <c r="AW29" s="316">
        <f t="shared" si="27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20.25" customHeight="1" x14ac:dyDescent="0.2">
      <c r="A30" s="267">
        <v>25</v>
      </c>
      <c r="B30" s="163"/>
      <c r="C30" s="150" t="s">
        <v>34</v>
      </c>
      <c r="D30" s="471" t="s">
        <v>821</v>
      </c>
      <c r="E30" s="223">
        <v>2634</v>
      </c>
      <c r="F30" s="91" t="s">
        <v>1141</v>
      </c>
      <c r="G30" s="91" t="s">
        <v>1141</v>
      </c>
      <c r="H30" s="91">
        <v>5</v>
      </c>
      <c r="I30" s="91">
        <v>5</v>
      </c>
      <c r="J30" s="91">
        <v>5</v>
      </c>
      <c r="K30" s="94"/>
      <c r="L30" s="91">
        <v>5</v>
      </c>
      <c r="M30" s="91">
        <v>4</v>
      </c>
      <c r="N30" s="91">
        <v>4</v>
      </c>
      <c r="O30" s="91">
        <v>5</v>
      </c>
      <c r="P30" s="91">
        <v>3</v>
      </c>
      <c r="Q30" s="91"/>
      <c r="R30" s="94"/>
      <c r="S30" s="91"/>
      <c r="T30" s="91"/>
      <c r="U30" s="91"/>
      <c r="V30" s="316">
        <f t="shared" si="0"/>
        <v>3</v>
      </c>
      <c r="W30" s="258">
        <f t="shared" si="1"/>
        <v>0</v>
      </c>
      <c r="X30" s="258">
        <f t="shared" si="2"/>
        <v>0</v>
      </c>
      <c r="Y30" s="258">
        <f t="shared" si="3"/>
        <v>0</v>
      </c>
      <c r="Z30" s="258">
        <f t="shared" si="4"/>
        <v>1</v>
      </c>
      <c r="AA30" s="258">
        <f t="shared" si="5"/>
        <v>2</v>
      </c>
      <c r="AB30" s="258">
        <f t="shared" si="6"/>
        <v>5</v>
      </c>
      <c r="AC30" s="258">
        <f t="shared" si="7"/>
        <v>8</v>
      </c>
      <c r="AD30" s="320">
        <f t="shared" si="9"/>
        <v>4.5</v>
      </c>
      <c r="AE30" s="25">
        <f t="shared" si="10"/>
        <v>0</v>
      </c>
      <c r="AF30" s="13"/>
      <c r="AG30" s="318" t="str">
        <f t="shared" si="11"/>
        <v>з</v>
      </c>
      <c r="AH30" s="318" t="str">
        <f t="shared" si="12"/>
        <v>з</v>
      </c>
      <c r="AI30" s="318">
        <f t="shared" si="13"/>
        <v>5</v>
      </c>
      <c r="AJ30" s="318">
        <f t="shared" si="14"/>
        <v>5</v>
      </c>
      <c r="AK30" s="318">
        <f t="shared" si="15"/>
        <v>5</v>
      </c>
      <c r="AL30" s="318" t="str">
        <f t="shared" si="16"/>
        <v/>
      </c>
      <c r="AM30" s="318">
        <f t="shared" si="17"/>
        <v>5</v>
      </c>
      <c r="AN30" s="318">
        <f t="shared" si="18"/>
        <v>4</v>
      </c>
      <c r="AO30" s="318">
        <f t="shared" si="19"/>
        <v>4</v>
      </c>
      <c r="AP30" s="318">
        <f t="shared" si="20"/>
        <v>5</v>
      </c>
      <c r="AQ30" s="318">
        <f t="shared" si="21"/>
        <v>3</v>
      </c>
      <c r="AR30" s="318" t="str">
        <f t="shared" si="22"/>
        <v/>
      </c>
      <c r="AS30" s="318" t="str">
        <f t="shared" si="23"/>
        <v/>
      </c>
      <c r="AT30" s="318" t="str">
        <f t="shared" si="24"/>
        <v/>
      </c>
      <c r="AU30" s="318" t="str">
        <f t="shared" si="25"/>
        <v/>
      </c>
      <c r="AV30" s="318" t="str">
        <f t="shared" si="26"/>
        <v/>
      </c>
      <c r="AW30" s="316">
        <f t="shared" si="27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20.25" customHeight="1" x14ac:dyDescent="0.2">
      <c r="A31" s="267">
        <v>26</v>
      </c>
      <c r="B31" s="163"/>
      <c r="C31" s="150" t="s">
        <v>34</v>
      </c>
      <c r="D31" s="471" t="s">
        <v>822</v>
      </c>
      <c r="E31" s="223">
        <v>2634</v>
      </c>
      <c r="F31" s="91" t="s">
        <v>1141</v>
      </c>
      <c r="G31" s="91" t="s">
        <v>1141</v>
      </c>
      <c r="H31" s="91">
        <v>4</v>
      </c>
      <c r="I31" s="91">
        <v>5</v>
      </c>
      <c r="J31" s="91">
        <v>5</v>
      </c>
      <c r="K31" s="94"/>
      <c r="L31" s="91">
        <v>3</v>
      </c>
      <c r="M31" s="91">
        <v>4</v>
      </c>
      <c r="N31" s="91">
        <v>4</v>
      </c>
      <c r="O31" s="91">
        <v>3</v>
      </c>
      <c r="P31" s="91">
        <v>4</v>
      </c>
      <c r="Q31" s="91"/>
      <c r="R31" s="94"/>
      <c r="S31" s="91"/>
      <c r="T31" s="91"/>
      <c r="U31" s="91"/>
      <c r="V31" s="316">
        <f t="shared" si="0"/>
        <v>3</v>
      </c>
      <c r="W31" s="258">
        <f t="shared" si="1"/>
        <v>0</v>
      </c>
      <c r="X31" s="258">
        <f t="shared" si="2"/>
        <v>0</v>
      </c>
      <c r="Y31" s="258">
        <f t="shared" si="3"/>
        <v>0</v>
      </c>
      <c r="Z31" s="258">
        <f t="shared" si="4"/>
        <v>2</v>
      </c>
      <c r="AA31" s="258">
        <f t="shared" si="5"/>
        <v>4</v>
      </c>
      <c r="AB31" s="258">
        <f t="shared" si="6"/>
        <v>2</v>
      </c>
      <c r="AC31" s="258">
        <f t="shared" si="7"/>
        <v>8</v>
      </c>
      <c r="AD31" s="320">
        <f t="shared" si="9"/>
        <v>4</v>
      </c>
      <c r="AE31" s="25">
        <f t="shared" si="10"/>
        <v>0</v>
      </c>
      <c r="AF31" s="13"/>
      <c r="AG31" s="318" t="str">
        <f t="shared" si="11"/>
        <v>з</v>
      </c>
      <c r="AH31" s="318" t="str">
        <f t="shared" si="12"/>
        <v>з</v>
      </c>
      <c r="AI31" s="318">
        <f t="shared" si="13"/>
        <v>4</v>
      </c>
      <c r="AJ31" s="318">
        <f t="shared" si="14"/>
        <v>5</v>
      </c>
      <c r="AK31" s="318">
        <f t="shared" si="15"/>
        <v>5</v>
      </c>
      <c r="AL31" s="318" t="str">
        <f t="shared" si="16"/>
        <v/>
      </c>
      <c r="AM31" s="318">
        <f t="shared" si="17"/>
        <v>3</v>
      </c>
      <c r="AN31" s="318">
        <f t="shared" si="18"/>
        <v>4</v>
      </c>
      <c r="AO31" s="318">
        <f t="shared" si="19"/>
        <v>4</v>
      </c>
      <c r="AP31" s="318">
        <f t="shared" si="20"/>
        <v>3</v>
      </c>
      <c r="AQ31" s="318">
        <f t="shared" si="21"/>
        <v>4</v>
      </c>
      <c r="AR31" s="318" t="str">
        <f t="shared" si="22"/>
        <v/>
      </c>
      <c r="AS31" s="318" t="str">
        <f t="shared" si="23"/>
        <v/>
      </c>
      <c r="AT31" s="318" t="str">
        <f t="shared" si="24"/>
        <v/>
      </c>
      <c r="AU31" s="318" t="str">
        <f t="shared" si="25"/>
        <v/>
      </c>
      <c r="AV31" s="318" t="str">
        <f t="shared" si="26"/>
        <v/>
      </c>
      <c r="AW31" s="316">
        <f t="shared" si="27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20.25" customHeight="1" x14ac:dyDescent="0.2">
      <c r="A32" s="267">
        <v>27</v>
      </c>
      <c r="B32" s="211"/>
      <c r="C32" s="150" t="s">
        <v>34</v>
      </c>
      <c r="D32" s="471" t="s">
        <v>823</v>
      </c>
      <c r="E32" s="223">
        <v>2634</v>
      </c>
      <c r="F32" s="91" t="s">
        <v>1141</v>
      </c>
      <c r="G32" s="91" t="s">
        <v>1141</v>
      </c>
      <c r="H32" s="91">
        <v>3</v>
      </c>
      <c r="I32" s="91">
        <v>4</v>
      </c>
      <c r="J32" s="91">
        <v>5</v>
      </c>
      <c r="K32" s="94"/>
      <c r="L32" s="94">
        <v>3</v>
      </c>
      <c r="M32" s="91">
        <v>3</v>
      </c>
      <c r="N32" s="91">
        <v>3</v>
      </c>
      <c r="O32" s="91">
        <v>3</v>
      </c>
      <c r="P32" s="91">
        <v>3</v>
      </c>
      <c r="Q32" s="91"/>
      <c r="R32" s="94"/>
      <c r="S32" s="91"/>
      <c r="T32" s="91"/>
      <c r="U32" s="91"/>
      <c r="V32" s="316">
        <f t="shared" si="0"/>
        <v>3</v>
      </c>
      <c r="W32" s="258">
        <f t="shared" si="1"/>
        <v>0</v>
      </c>
      <c r="X32" s="258">
        <f t="shared" si="2"/>
        <v>0</v>
      </c>
      <c r="Y32" s="258">
        <f t="shared" si="3"/>
        <v>0</v>
      </c>
      <c r="Z32" s="258">
        <f t="shared" si="4"/>
        <v>6</v>
      </c>
      <c r="AA32" s="258">
        <f t="shared" si="5"/>
        <v>1</v>
      </c>
      <c r="AB32" s="258">
        <f t="shared" si="6"/>
        <v>1</v>
      </c>
      <c r="AC32" s="258">
        <f t="shared" si="7"/>
        <v>8</v>
      </c>
      <c r="AD32" s="320">
        <f t="shared" si="9"/>
        <v>3.375</v>
      </c>
      <c r="AE32" s="25">
        <f t="shared" si="10"/>
        <v>0</v>
      </c>
      <c r="AF32" s="13"/>
      <c r="AG32" s="318" t="str">
        <f t="shared" si="11"/>
        <v>з</v>
      </c>
      <c r="AH32" s="318" t="str">
        <f t="shared" si="12"/>
        <v>з</v>
      </c>
      <c r="AI32" s="318">
        <f t="shared" si="13"/>
        <v>3</v>
      </c>
      <c r="AJ32" s="318">
        <f t="shared" si="14"/>
        <v>4</v>
      </c>
      <c r="AK32" s="318">
        <f t="shared" si="15"/>
        <v>5</v>
      </c>
      <c r="AL32" s="318" t="str">
        <f t="shared" si="16"/>
        <v/>
      </c>
      <c r="AM32" s="318">
        <f t="shared" si="17"/>
        <v>3</v>
      </c>
      <c r="AN32" s="318">
        <f t="shared" si="18"/>
        <v>3</v>
      </c>
      <c r="AO32" s="318">
        <f t="shared" si="19"/>
        <v>3</v>
      </c>
      <c r="AP32" s="318">
        <f t="shared" si="20"/>
        <v>3</v>
      </c>
      <c r="AQ32" s="318">
        <f t="shared" si="21"/>
        <v>3</v>
      </c>
      <c r="AR32" s="318" t="str">
        <f t="shared" si="22"/>
        <v/>
      </c>
      <c r="AS32" s="318" t="str">
        <f t="shared" si="23"/>
        <v/>
      </c>
      <c r="AT32" s="318" t="str">
        <f t="shared" si="24"/>
        <v/>
      </c>
      <c r="AU32" s="318" t="str">
        <f t="shared" si="25"/>
        <v/>
      </c>
      <c r="AV32" s="318" t="str">
        <f t="shared" si="26"/>
        <v/>
      </c>
      <c r="AW32" s="316">
        <f t="shared" si="27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267"/>
      <c r="B33" s="110"/>
      <c r="C33" s="110"/>
      <c r="D33" s="110"/>
      <c r="E33" s="27">
        <f>COUNTIF(E6:E32,"2634")</f>
        <v>27</v>
      </c>
      <c r="F33" s="91"/>
      <c r="G33" s="91"/>
      <c r="H33" s="91"/>
      <c r="I33" s="91"/>
      <c r="J33" s="91"/>
      <c r="K33" s="91"/>
      <c r="L33" s="94"/>
      <c r="M33" s="91"/>
      <c r="N33" s="91"/>
      <c r="O33" s="94"/>
      <c r="P33" s="91"/>
      <c r="Q33" s="91"/>
      <c r="R33" s="94"/>
      <c r="S33" s="91"/>
      <c r="T33" s="91"/>
      <c r="U33" s="91"/>
      <c r="V33" s="27"/>
      <c r="W33" s="93">
        <f>SUM(W6:W32)</f>
        <v>0</v>
      </c>
      <c r="X33" s="93">
        <f>SUM(X6:X32)</f>
        <v>0</v>
      </c>
      <c r="Y33" s="93">
        <f>SUM(Y6:Y32)-X33</f>
        <v>8</v>
      </c>
      <c r="Z33" s="93">
        <f>SUM(Z6:Z32)</f>
        <v>83</v>
      </c>
      <c r="AA33" s="93">
        <f>SUM(AA6:AA32)</f>
        <v>68</v>
      </c>
      <c r="AB33" s="93">
        <f>SUM(AB6:AB32)</f>
        <v>50</v>
      </c>
      <c r="AC33" s="93">
        <f>SUM(X33:AB33)</f>
        <v>209</v>
      </c>
      <c r="AD33" s="320"/>
      <c r="AE33" s="323"/>
      <c r="AF33" s="13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7"/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2.75" customHeight="1" x14ac:dyDescent="0.2">
      <c r="A34" s="215"/>
      <c r="B34" s="215"/>
      <c r="C34" s="82" t="s">
        <v>12</v>
      </c>
      <c r="D34" s="82"/>
      <c r="E34" s="27"/>
      <c r="F34" s="336" t="str">
        <f t="array" ref="F34:U41">AG34:AV41</f>
        <v xml:space="preserve"> </v>
      </c>
      <c r="G34" s="336" t="str">
        <v xml:space="preserve"> </v>
      </c>
      <c r="H34" s="336">
        <v>3.64</v>
      </c>
      <c r="I34" s="336">
        <v>4</v>
      </c>
      <c r="J34" s="336">
        <v>4.9615384615384617</v>
      </c>
      <c r="K34" s="336" t="str">
        <v xml:space="preserve"> </v>
      </c>
      <c r="L34" s="336">
        <v>3.4</v>
      </c>
      <c r="M34" s="336">
        <v>4</v>
      </c>
      <c r="N34" s="336">
        <v>3.1923076923076925</v>
      </c>
      <c r="O34" s="216">
        <v>3.9230769230769229</v>
      </c>
      <c r="P34" s="216">
        <v>3.2962962962962963</v>
      </c>
      <c r="Q34" s="216" t="str">
        <v xml:space="preserve"> </v>
      </c>
      <c r="R34" s="216" t="str">
        <v xml:space="preserve"> </v>
      </c>
      <c r="S34" s="336" t="str">
        <v xml:space="preserve"> </v>
      </c>
      <c r="T34" s="336" t="str">
        <v xml:space="preserve"> </v>
      </c>
      <c r="U34" s="336" t="str">
        <v xml:space="preserve"> </v>
      </c>
      <c r="V34" s="473">
        <f>сводн.!T27</f>
        <v>3</v>
      </c>
      <c r="AD34" s="320">
        <f>IF(ISERROR(((X33+Y33)*2+Z33*3+AA33*4+AB33*5)/SUM(X33,Y33:AB33)),"",((X33+Y33)*2+Z33*3+AA33*4+AB33*5)/SUM(X33,Y33:AB33))</f>
        <v>3.7655502392344498</v>
      </c>
      <c r="AE34" s="414"/>
      <c r="AF34" s="13"/>
      <c r="AG34" s="415" t="str">
        <f t="shared" ref="AG34:AV34" si="28">IF(COUNT(AG6:AG32)=0," ",SUM(AG6:AG32)/COUNT(AG6:AG32))</f>
        <v xml:space="preserve"> </v>
      </c>
      <c r="AH34" s="415" t="str">
        <f t="shared" si="28"/>
        <v xml:space="preserve"> </v>
      </c>
      <c r="AI34" s="415">
        <f t="shared" si="28"/>
        <v>3.64</v>
      </c>
      <c r="AJ34" s="415">
        <f t="shared" si="28"/>
        <v>4</v>
      </c>
      <c r="AK34" s="415">
        <f t="shared" si="28"/>
        <v>4.9615384615384617</v>
      </c>
      <c r="AL34" s="415" t="str">
        <f t="shared" si="28"/>
        <v xml:space="preserve"> </v>
      </c>
      <c r="AM34" s="415">
        <f t="shared" si="28"/>
        <v>3.4</v>
      </c>
      <c r="AN34" s="415">
        <f t="shared" si="28"/>
        <v>4</v>
      </c>
      <c r="AO34" s="415">
        <f t="shared" si="28"/>
        <v>3.1923076923076925</v>
      </c>
      <c r="AP34" s="415">
        <f t="shared" si="28"/>
        <v>3.9230769230769229</v>
      </c>
      <c r="AQ34" s="415">
        <f t="shared" si="28"/>
        <v>3.2962962962962963</v>
      </c>
      <c r="AR34" s="415" t="str">
        <f t="shared" si="28"/>
        <v xml:space="preserve"> </v>
      </c>
      <c r="AS34" s="415" t="str">
        <f t="shared" si="28"/>
        <v xml:space="preserve"> </v>
      </c>
      <c r="AT34" s="415" t="str">
        <f t="shared" si="28"/>
        <v xml:space="preserve"> </v>
      </c>
      <c r="AU34" s="415" t="str">
        <f t="shared" si="28"/>
        <v xml:space="preserve"> </v>
      </c>
      <c r="AV34" s="416" t="str">
        <f t="shared" si="28"/>
        <v xml:space="preserve"> </v>
      </c>
      <c r="AW34" s="316"/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30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s="43" customFormat="1" x14ac:dyDescent="0.2">
      <c r="A35" s="184"/>
      <c r="B35" s="184"/>
      <c r="C35" s="186" t="s">
        <v>13</v>
      </c>
      <c r="D35" s="186"/>
      <c r="E35" s="187"/>
      <c r="F35" s="337" t="str">
        <v>0</v>
      </c>
      <c r="G35" s="337" t="str">
        <v>0</v>
      </c>
      <c r="H35" s="337">
        <v>2</v>
      </c>
      <c r="I35" s="337">
        <v>7</v>
      </c>
      <c r="J35" s="337">
        <v>25</v>
      </c>
      <c r="K35" s="337" t="str">
        <v>0</v>
      </c>
      <c r="L35" s="337">
        <v>2</v>
      </c>
      <c r="M35" s="337">
        <v>4</v>
      </c>
      <c r="N35" s="337">
        <v>1</v>
      </c>
      <c r="O35" s="417">
        <v>7</v>
      </c>
      <c r="P35" s="417">
        <v>2</v>
      </c>
      <c r="Q35" s="417" t="str">
        <v>0</v>
      </c>
      <c r="R35" s="417" t="str">
        <v>0</v>
      </c>
      <c r="S35" s="337" t="str">
        <v>0</v>
      </c>
      <c r="T35" s="337" t="str">
        <v>0</v>
      </c>
      <c r="U35" s="337" t="str">
        <v xml:space="preserve"> </v>
      </c>
      <c r="V35" s="418">
        <f>IF(COUNTIF(V6:V32,5)=0,"0",COUNTIF(V6:V32,5))</f>
        <v>1</v>
      </c>
      <c r="W35" s="187"/>
      <c r="X35" s="727">
        <f>SUM(X33:AB33)</f>
        <v>209</v>
      </c>
      <c r="Y35" s="727"/>
      <c r="Z35" s="727"/>
      <c r="AA35" s="727"/>
      <c r="AB35" s="727"/>
      <c r="AC35" s="463"/>
      <c r="AD35" s="320">
        <f>IF(ISERROR(((X35+Y35)*2+Z35*3+AA35*4+AB35*5)/SUM(X35,Y35:AB35)),"",((X35+Y35)*2+Z35*3+AA35*4+AB35*5)/SUM(X35,Y35:AB35))</f>
        <v>2</v>
      </c>
      <c r="AE35" s="420"/>
      <c r="AG35" s="421" t="str">
        <f t="shared" ref="AG35:AU35" si="29">IF(COUNTIF(AG6:AG32,5)=0,"0",COUNTIF(AG6:AG32,5))</f>
        <v>0</v>
      </c>
      <c r="AH35" s="421" t="str">
        <f t="shared" si="29"/>
        <v>0</v>
      </c>
      <c r="AI35" s="421">
        <f t="shared" si="29"/>
        <v>2</v>
      </c>
      <c r="AJ35" s="421">
        <f t="shared" si="29"/>
        <v>7</v>
      </c>
      <c r="AK35" s="421">
        <f t="shared" si="29"/>
        <v>25</v>
      </c>
      <c r="AL35" s="421" t="str">
        <f t="shared" si="29"/>
        <v>0</v>
      </c>
      <c r="AM35" s="421">
        <f t="shared" si="29"/>
        <v>2</v>
      </c>
      <c r="AN35" s="421">
        <f t="shared" si="29"/>
        <v>4</v>
      </c>
      <c r="AO35" s="421">
        <f t="shared" si="29"/>
        <v>1</v>
      </c>
      <c r="AP35" s="421">
        <f t="shared" si="29"/>
        <v>7</v>
      </c>
      <c r="AQ35" s="421">
        <f t="shared" si="29"/>
        <v>2</v>
      </c>
      <c r="AR35" s="421" t="str">
        <f t="shared" si="29"/>
        <v>0</v>
      </c>
      <c r="AS35" s="421" t="str">
        <f t="shared" si="29"/>
        <v>0</v>
      </c>
      <c r="AT35" s="421" t="str">
        <f t="shared" si="29"/>
        <v>0</v>
      </c>
      <c r="AU35" s="421" t="str">
        <f t="shared" si="29"/>
        <v>0</v>
      </c>
      <c r="AV35" s="422" t="str">
        <f>IF(COUNTIF(AV6:AV32,5)=0," ",COUNTIF(AV6:AV32,5))</f>
        <v xml:space="preserve"> </v>
      </c>
      <c r="AW35" s="421"/>
      <c r="AX35" s="423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5"/>
      <c r="BP35" s="425"/>
      <c r="BQ35" s="425"/>
      <c r="BR35" s="425"/>
      <c r="BS35" s="425"/>
      <c r="BT35" s="425"/>
      <c r="BU35" s="425"/>
      <c r="BV35" s="425"/>
      <c r="BW35" s="425"/>
      <c r="BX35" s="425"/>
      <c r="BY35" s="425"/>
      <c r="BZ35" s="425"/>
      <c r="CA35" s="425"/>
      <c r="CB35" s="425"/>
      <c r="CC35" s="425"/>
      <c r="CD35" s="425"/>
      <c r="CE35" s="425"/>
      <c r="CF35" s="425"/>
      <c r="CG35" s="425"/>
      <c r="CH35" s="425"/>
      <c r="CI35" s="425"/>
      <c r="CJ35" s="425"/>
      <c r="CK35" s="425"/>
      <c r="CL35" s="425"/>
      <c r="CM35" s="425"/>
    </row>
    <row r="36" spans="1:157" s="51" customFormat="1" x14ac:dyDescent="0.2">
      <c r="A36" s="188"/>
      <c r="B36" s="188"/>
      <c r="C36" s="190" t="s">
        <v>14</v>
      </c>
      <c r="D36" s="190"/>
      <c r="E36" s="191"/>
      <c r="F36" s="338" t="str">
        <v>0</v>
      </c>
      <c r="G36" s="338" t="str">
        <v>0</v>
      </c>
      <c r="H36" s="338">
        <v>12</v>
      </c>
      <c r="I36" s="338">
        <v>11</v>
      </c>
      <c r="J36" s="338">
        <v>1</v>
      </c>
      <c r="K36" s="338" t="str">
        <v>0</v>
      </c>
      <c r="L36" s="338">
        <v>6</v>
      </c>
      <c r="M36" s="338">
        <v>17</v>
      </c>
      <c r="N36" s="338">
        <v>7</v>
      </c>
      <c r="O36" s="426">
        <v>10</v>
      </c>
      <c r="P36" s="426">
        <v>4</v>
      </c>
      <c r="Q36" s="426" t="str">
        <v>0</v>
      </c>
      <c r="R36" s="426" t="str">
        <v>0</v>
      </c>
      <c r="S36" s="338" t="str">
        <v>0</v>
      </c>
      <c r="T36" s="338" t="str">
        <v>0</v>
      </c>
      <c r="U36" s="338" t="str">
        <v xml:space="preserve"> </v>
      </c>
      <c r="V36" s="427" t="str">
        <f>IF(COUNTIF(V6:V32,4)=0,"0",COUNTIF(V6:V32,4))</f>
        <v>0</v>
      </c>
      <c r="W36" s="428"/>
      <c r="X36" s="428"/>
      <c r="Y36" s="428" t="str">
        <f>IF(COUNTIF(Y6:Y32,4)=0," ",COUNTIF(Y6:Y32,4))</f>
        <v xml:space="preserve"> </v>
      </c>
      <c r="Z36" s="428">
        <f>IF(COUNTIF(Z6:Z32,4)=0," ",COUNTIF(Z6:Z32,4))</f>
        <v>2</v>
      </c>
      <c r="AA36" s="428">
        <f>IF(COUNTIF(AA6:AA32,4)=0," ",COUNTIF(AA6:AA32,4))</f>
        <v>9</v>
      </c>
      <c r="AB36" s="428" t="str">
        <f>IF(COUNTIF(AB6:AB32,4)=0," ",COUNTIF(AB6:AB32,4))</f>
        <v xml:space="preserve"> </v>
      </c>
      <c r="AC36" s="428"/>
      <c r="AD36" s="428"/>
      <c r="AE36" s="429" t="str">
        <f>IF(COUNTIF(AE6:AE32,4)=0," ",COUNTIF(AE6:AE32,4))</f>
        <v xml:space="preserve"> </v>
      </c>
      <c r="AF36" s="428" t="str">
        <f>IF(COUNTIF(AF6:AF32,4)=0," ",COUNTIF(AF6:AF32,4))</f>
        <v xml:space="preserve"> </v>
      </c>
      <c r="AG36" s="428" t="str">
        <f t="shared" ref="AG36:AU36" si="30">IF(COUNTIF(AG6:AG32,4)=0,"0",COUNTIF(AG6:AG32,4))</f>
        <v>0</v>
      </c>
      <c r="AH36" s="428" t="str">
        <f t="shared" si="30"/>
        <v>0</v>
      </c>
      <c r="AI36" s="428">
        <f t="shared" si="30"/>
        <v>12</v>
      </c>
      <c r="AJ36" s="428">
        <f t="shared" si="30"/>
        <v>11</v>
      </c>
      <c r="AK36" s="428">
        <f t="shared" si="30"/>
        <v>1</v>
      </c>
      <c r="AL36" s="428" t="str">
        <f t="shared" si="30"/>
        <v>0</v>
      </c>
      <c r="AM36" s="428">
        <f t="shared" si="30"/>
        <v>6</v>
      </c>
      <c r="AN36" s="428">
        <f t="shared" si="30"/>
        <v>17</v>
      </c>
      <c r="AO36" s="428">
        <f t="shared" si="30"/>
        <v>7</v>
      </c>
      <c r="AP36" s="428">
        <f t="shared" si="30"/>
        <v>10</v>
      </c>
      <c r="AQ36" s="428">
        <f t="shared" si="30"/>
        <v>4</v>
      </c>
      <c r="AR36" s="428" t="str">
        <f t="shared" si="30"/>
        <v>0</v>
      </c>
      <c r="AS36" s="428" t="str">
        <f t="shared" si="30"/>
        <v>0</v>
      </c>
      <c r="AT36" s="428" t="str">
        <f t="shared" si="30"/>
        <v>0</v>
      </c>
      <c r="AU36" s="428" t="str">
        <f t="shared" si="30"/>
        <v>0</v>
      </c>
      <c r="AV36" s="430" t="str">
        <f>IF(COUNTIF(AV6:AV32,4)=0," ",COUNTIF(AV6:AV32,4))</f>
        <v xml:space="preserve"> </v>
      </c>
      <c r="AW36" s="428"/>
      <c r="AX36" s="431"/>
      <c r="AY36" s="432"/>
      <c r="AZ36" s="432"/>
      <c r="BA36" s="432"/>
      <c r="BB36" s="432"/>
      <c r="BC36" s="432"/>
      <c r="BD36" s="432"/>
      <c r="BE36" s="432"/>
      <c r="BF36" s="432"/>
      <c r="BG36" s="432"/>
      <c r="BH36" s="432"/>
      <c r="BI36" s="432"/>
      <c r="BJ36" s="432"/>
      <c r="BK36" s="432"/>
      <c r="BL36" s="432"/>
      <c r="BM36" s="432"/>
      <c r="BN36" s="432"/>
      <c r="BO36" s="433"/>
      <c r="BP36" s="433"/>
      <c r="BQ36" s="433"/>
      <c r="BR36" s="433"/>
      <c r="BS36" s="433"/>
      <c r="BT36" s="433"/>
      <c r="BU36" s="433"/>
      <c r="BV36" s="433"/>
      <c r="BW36" s="433"/>
      <c r="BX36" s="433"/>
      <c r="BY36" s="433"/>
      <c r="BZ36" s="433"/>
      <c r="CA36" s="433"/>
      <c r="CB36" s="433"/>
      <c r="CC36" s="433"/>
      <c r="CD36" s="433"/>
      <c r="CE36" s="433"/>
      <c r="CF36" s="433"/>
      <c r="CG36" s="433"/>
      <c r="CH36" s="433"/>
      <c r="CI36" s="433"/>
      <c r="CJ36" s="433"/>
      <c r="CK36" s="433"/>
      <c r="CL36" s="433"/>
      <c r="CM36" s="433"/>
    </row>
    <row r="37" spans="1:157" s="59" customFormat="1" x14ac:dyDescent="0.2">
      <c r="A37" s="84"/>
      <c r="B37" s="84"/>
      <c r="C37" s="193" t="s">
        <v>15</v>
      </c>
      <c r="D37" s="193"/>
      <c r="E37" s="194"/>
      <c r="F37" s="339" t="str">
        <v>0</v>
      </c>
      <c r="G37" s="339" t="str">
        <v>0</v>
      </c>
      <c r="H37" s="339">
        <v>11</v>
      </c>
      <c r="I37" s="339">
        <v>7</v>
      </c>
      <c r="J37" s="339" t="str">
        <v>0</v>
      </c>
      <c r="K37" s="339" t="str">
        <v>0</v>
      </c>
      <c r="L37" s="339">
        <v>17</v>
      </c>
      <c r="M37" s="339">
        <v>4</v>
      </c>
      <c r="N37" s="339">
        <v>14</v>
      </c>
      <c r="O37" s="434">
        <v>9</v>
      </c>
      <c r="P37" s="434">
        <v>21</v>
      </c>
      <c r="Q37" s="434" t="str">
        <v>0</v>
      </c>
      <c r="R37" s="434" t="str">
        <v>0</v>
      </c>
      <c r="S37" s="339" t="str">
        <v>0</v>
      </c>
      <c r="T37" s="339" t="str">
        <v>0</v>
      </c>
      <c r="U37" s="339" t="str">
        <v xml:space="preserve"> </v>
      </c>
      <c r="V37" s="435">
        <f>IF(COUNTIF(V6:V32,3)=0,"0",COUNTIF(V6:V32,3))</f>
        <v>20</v>
      </c>
      <c r="W37" s="436"/>
      <c r="X37" s="436"/>
      <c r="Y37" s="436" t="str">
        <f>IF(COUNTIF(Y6:Y32,3)=0," ",COUNTIF(Y6:Y32,3))</f>
        <v xml:space="preserve"> </v>
      </c>
      <c r="Z37" s="436">
        <f>IF(COUNTIF(Z6:Z32,3)=0," ",COUNTIF(Z6:Z32,3))</f>
        <v>5</v>
      </c>
      <c r="AA37" s="436">
        <f>IF(COUNTIF(AA6:AA32,3)=0," ",COUNTIF(AA6:AA32,3))</f>
        <v>3</v>
      </c>
      <c r="AB37" s="436">
        <f>IF(COUNTIF(AB6:AB32,3)=0," ",COUNTIF(AB6:AB32,3))</f>
        <v>4</v>
      </c>
      <c r="AC37" s="436"/>
      <c r="AD37" s="436"/>
      <c r="AE37" s="437" t="str">
        <f>IF(COUNTIF(AE6:AE32,3)=0," ",COUNTIF(AE6:AE32,3))</f>
        <v xml:space="preserve"> </v>
      </c>
      <c r="AF37" s="436" t="str">
        <f>IF(COUNTIF(AF6:AF32,3)=0," ",COUNTIF(AF6:AF32,3))</f>
        <v xml:space="preserve"> </v>
      </c>
      <c r="AG37" s="436" t="str">
        <f t="shared" ref="AG37:AU37" si="31">IF(COUNTIF(AG6:AG32,3)=0,"0",COUNTIF(AG6:AG32,3))</f>
        <v>0</v>
      </c>
      <c r="AH37" s="436" t="str">
        <f t="shared" si="31"/>
        <v>0</v>
      </c>
      <c r="AI37" s="436">
        <f t="shared" si="31"/>
        <v>11</v>
      </c>
      <c r="AJ37" s="436">
        <f t="shared" si="31"/>
        <v>7</v>
      </c>
      <c r="AK37" s="436" t="str">
        <f t="shared" si="31"/>
        <v>0</v>
      </c>
      <c r="AL37" s="436" t="str">
        <f t="shared" si="31"/>
        <v>0</v>
      </c>
      <c r="AM37" s="436">
        <f t="shared" si="31"/>
        <v>17</v>
      </c>
      <c r="AN37" s="436">
        <f t="shared" si="31"/>
        <v>4</v>
      </c>
      <c r="AO37" s="436">
        <f t="shared" si="31"/>
        <v>14</v>
      </c>
      <c r="AP37" s="436">
        <f t="shared" si="31"/>
        <v>9</v>
      </c>
      <c r="AQ37" s="436">
        <f t="shared" si="31"/>
        <v>21</v>
      </c>
      <c r="AR37" s="436" t="str">
        <f t="shared" si="31"/>
        <v>0</v>
      </c>
      <c r="AS37" s="436" t="str">
        <f t="shared" si="31"/>
        <v>0</v>
      </c>
      <c r="AT37" s="436" t="str">
        <f t="shared" si="31"/>
        <v>0</v>
      </c>
      <c r="AU37" s="436" t="str">
        <f t="shared" si="31"/>
        <v>0</v>
      </c>
      <c r="AV37" s="438" t="str">
        <f>IF(COUNTIF(AV6:AV32,3)=0," ",COUNTIF(AV6:AV32,3))</f>
        <v xml:space="preserve"> </v>
      </c>
      <c r="AW37" s="436"/>
      <c r="AX37" s="439"/>
      <c r="AY37" s="440"/>
      <c r="AZ37" s="440"/>
      <c r="BA37" s="440"/>
      <c r="BB37" s="440"/>
      <c r="BC37" s="440"/>
      <c r="BD37" s="440"/>
      <c r="BE37" s="440"/>
      <c r="BF37" s="440"/>
      <c r="BG37" s="440"/>
      <c r="BH37" s="440"/>
      <c r="BI37" s="440"/>
      <c r="BJ37" s="440"/>
      <c r="BK37" s="440"/>
      <c r="BL37" s="440"/>
      <c r="BM37" s="440"/>
      <c r="BN37" s="440"/>
      <c r="BO37" s="441"/>
      <c r="BP37" s="441"/>
      <c r="BQ37" s="441"/>
      <c r="BR37" s="441"/>
      <c r="BS37" s="441"/>
      <c r="BT37" s="441"/>
      <c r="BU37" s="441"/>
      <c r="BV37" s="441"/>
      <c r="BW37" s="441"/>
      <c r="BX37" s="441"/>
      <c r="BY37" s="441"/>
      <c r="BZ37" s="441"/>
      <c r="CA37" s="441"/>
      <c r="CB37" s="441"/>
      <c r="CC37" s="441"/>
      <c r="CD37" s="441"/>
      <c r="CE37" s="441"/>
      <c r="CF37" s="441"/>
      <c r="CG37" s="441"/>
      <c r="CH37" s="441"/>
      <c r="CI37" s="441"/>
      <c r="CJ37" s="441"/>
      <c r="CK37" s="441"/>
      <c r="CL37" s="441"/>
      <c r="CM37" s="441"/>
    </row>
    <row r="38" spans="1:157" x14ac:dyDescent="0.2">
      <c r="A38" s="215"/>
      <c r="B38" s="215"/>
      <c r="C38" s="82" t="s">
        <v>16</v>
      </c>
      <c r="D38" s="82"/>
      <c r="E38" s="27"/>
      <c r="F38" s="91">
        <v>0</v>
      </c>
      <c r="G38" s="91">
        <v>0</v>
      </c>
      <c r="H38" s="91">
        <v>0</v>
      </c>
      <c r="I38" s="91">
        <v>0</v>
      </c>
      <c r="J38" s="91">
        <v>0</v>
      </c>
      <c r="K38" s="91">
        <v>0</v>
      </c>
      <c r="L38" s="91">
        <v>0</v>
      </c>
      <c r="M38" s="91">
        <v>0</v>
      </c>
      <c r="N38" s="91">
        <v>4</v>
      </c>
      <c r="O38" s="94">
        <v>0</v>
      </c>
      <c r="P38" s="94">
        <v>0</v>
      </c>
      <c r="Q38" s="94">
        <v>0</v>
      </c>
      <c r="R38" s="94">
        <v>0</v>
      </c>
      <c r="S38" s="91">
        <v>0</v>
      </c>
      <c r="T38" s="91">
        <v>0</v>
      </c>
      <c r="U38" s="91">
        <v>0</v>
      </c>
      <c r="V38" s="316">
        <f>IF(COUNTIF(V6:V32,2)=0,"0",COUNTIF(V6:V32,2))</f>
        <v>6</v>
      </c>
      <c r="W38" s="316"/>
      <c r="X38" s="316"/>
      <c r="Y38" s="316">
        <f>IF(COUNTIF(Y6:Y32,2)=0," ",COUNTIF(Y6:Y32,2))</f>
        <v>2</v>
      </c>
      <c r="Z38" s="316">
        <f>IF(COUNTIF(Z6:Z32,2)=0," ",COUNTIF(Z6:Z32,2))</f>
        <v>8</v>
      </c>
      <c r="AA38" s="316">
        <f>IF(COUNTIF(AA6:AA32,2)=0," ",COUNTIF(AA6:AA32,2))</f>
        <v>4</v>
      </c>
      <c r="AB38" s="316">
        <f>IF(COUNTIF(AB6:AB32,2)=0," ",COUNTIF(AB6:AB32,2))</f>
        <v>6</v>
      </c>
      <c r="AC38" s="316"/>
      <c r="AD38" s="316"/>
      <c r="AE38" s="442" t="str">
        <f>IF(COUNTIF(AE6:AE32,2)=0," ",COUNTIF(AE6:AE32,2))</f>
        <v xml:space="preserve"> </v>
      </c>
      <c r="AF38" s="316" t="str">
        <f>IF(COUNTIF(AF6:AF32,2)=0," ",COUNTIF(AF6:AF32,2))</f>
        <v xml:space="preserve"> </v>
      </c>
      <c r="AG38" s="316">
        <f t="shared" ref="AG38:AV38" si="32">COUNTIF(AG6:AG32,2)+COUNTIF(AG6:AG32,"д")</f>
        <v>0</v>
      </c>
      <c r="AH38" s="316">
        <f t="shared" si="32"/>
        <v>0</v>
      </c>
      <c r="AI38" s="316">
        <f t="shared" si="32"/>
        <v>0</v>
      </c>
      <c r="AJ38" s="316">
        <f t="shared" si="32"/>
        <v>0</v>
      </c>
      <c r="AK38" s="316">
        <f t="shared" si="32"/>
        <v>0</v>
      </c>
      <c r="AL38" s="316">
        <f t="shared" si="32"/>
        <v>0</v>
      </c>
      <c r="AM38" s="316">
        <f t="shared" si="32"/>
        <v>0</v>
      </c>
      <c r="AN38" s="316">
        <f t="shared" si="32"/>
        <v>0</v>
      </c>
      <c r="AO38" s="316">
        <f t="shared" si="32"/>
        <v>4</v>
      </c>
      <c r="AP38" s="316">
        <f t="shared" si="32"/>
        <v>0</v>
      </c>
      <c r="AQ38" s="316">
        <f t="shared" si="32"/>
        <v>0</v>
      </c>
      <c r="AR38" s="316">
        <f t="shared" si="32"/>
        <v>0</v>
      </c>
      <c r="AS38" s="316">
        <f t="shared" si="32"/>
        <v>0</v>
      </c>
      <c r="AT38" s="316">
        <f t="shared" si="32"/>
        <v>0</v>
      </c>
      <c r="AU38" s="316">
        <f t="shared" si="32"/>
        <v>0</v>
      </c>
      <c r="AV38" s="316">
        <f t="shared" si="32"/>
        <v>0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DG38" s="340"/>
    </row>
    <row r="39" spans="1:157" x14ac:dyDescent="0.2">
      <c r="A39" s="215"/>
      <c r="B39" s="215"/>
      <c r="C39" s="82" t="s">
        <v>17</v>
      </c>
      <c r="D39" s="82"/>
      <c r="E39" s="27"/>
      <c r="F39" s="91">
        <v>2</v>
      </c>
      <c r="G39" s="91">
        <v>3</v>
      </c>
      <c r="H39" s="91">
        <v>2</v>
      </c>
      <c r="I39" s="91">
        <v>2</v>
      </c>
      <c r="J39" s="91">
        <v>1</v>
      </c>
      <c r="K39" s="91">
        <v>1</v>
      </c>
      <c r="L39" s="91">
        <v>2</v>
      </c>
      <c r="M39" s="91">
        <v>2</v>
      </c>
      <c r="N39" s="91">
        <v>1</v>
      </c>
      <c r="O39" s="94">
        <v>1</v>
      </c>
      <c r="P39" s="94">
        <v>0</v>
      </c>
      <c r="Q39" s="94">
        <v>0</v>
      </c>
      <c r="R39" s="94">
        <v>0</v>
      </c>
      <c r="S39" s="91">
        <v>0</v>
      </c>
      <c r="T39" s="91">
        <v>0</v>
      </c>
      <c r="U39" s="91">
        <v>0</v>
      </c>
      <c r="V39" s="316">
        <f t="shared" ref="V39:AB39" si="33">COUNTBLANK(V6:V26)</f>
        <v>0</v>
      </c>
      <c r="W39" s="316">
        <f t="shared" si="33"/>
        <v>0</v>
      </c>
      <c r="X39" s="316">
        <f t="shared" si="33"/>
        <v>0</v>
      </c>
      <c r="Y39" s="316">
        <f t="shared" si="33"/>
        <v>0</v>
      </c>
      <c r="Z39" s="316">
        <f t="shared" si="33"/>
        <v>0</v>
      </c>
      <c r="AA39" s="316">
        <f t="shared" si="33"/>
        <v>0</v>
      </c>
      <c r="AB39" s="316">
        <f t="shared" si="33"/>
        <v>0</v>
      </c>
      <c r="AC39" s="316"/>
      <c r="AD39" s="316">
        <f>COUNTBLANK(AD6:AD32)</f>
        <v>0</v>
      </c>
      <c r="AE39" s="442" t="str">
        <f>IF(COUNTIF(AE6:AE32,"б")=0," ",COUNTIF(AE6:AE32,"б"))</f>
        <v xml:space="preserve"> </v>
      </c>
      <c r="AF39" s="443">
        <f t="shared" ref="AF39:BK39" si="34">IF(COUNTIF(AF6:AF32,"б")=0+COUNTIF(AF6:AF32,"а")=0,"0",COUNTIF(AF6:AF32,"б")+COUNTIF(AF6:AF32,"а"))</f>
        <v>0</v>
      </c>
      <c r="AG39" s="443">
        <f t="shared" si="34"/>
        <v>2</v>
      </c>
      <c r="AH39" s="443">
        <f t="shared" si="34"/>
        <v>3</v>
      </c>
      <c r="AI39" s="443">
        <f t="shared" si="34"/>
        <v>2</v>
      </c>
      <c r="AJ39" s="443">
        <f t="shared" si="34"/>
        <v>2</v>
      </c>
      <c r="AK39" s="443">
        <f t="shared" si="34"/>
        <v>1</v>
      </c>
      <c r="AL39" s="443">
        <f t="shared" si="34"/>
        <v>1</v>
      </c>
      <c r="AM39" s="443">
        <f t="shared" si="34"/>
        <v>2</v>
      </c>
      <c r="AN39" s="443">
        <f t="shared" si="34"/>
        <v>2</v>
      </c>
      <c r="AO39" s="443">
        <f t="shared" si="34"/>
        <v>1</v>
      </c>
      <c r="AP39" s="443">
        <f t="shared" si="34"/>
        <v>1</v>
      </c>
      <c r="AQ39" s="443">
        <f t="shared" si="34"/>
        <v>0</v>
      </c>
      <c r="AR39" s="443">
        <f t="shared" si="34"/>
        <v>0</v>
      </c>
      <c r="AS39" s="443">
        <f t="shared" si="34"/>
        <v>0</v>
      </c>
      <c r="AT39" s="443">
        <f t="shared" si="34"/>
        <v>0</v>
      </c>
      <c r="AU39" s="443">
        <f t="shared" si="34"/>
        <v>0</v>
      </c>
      <c r="AV39" s="443">
        <f t="shared" si="34"/>
        <v>0</v>
      </c>
      <c r="AW39" s="443">
        <f t="shared" si="34"/>
        <v>0</v>
      </c>
      <c r="AX39" s="443">
        <f t="shared" si="34"/>
        <v>0</v>
      </c>
      <c r="AY39" s="443">
        <f t="shared" si="34"/>
        <v>0</v>
      </c>
      <c r="AZ39" s="443">
        <f t="shared" si="34"/>
        <v>0</v>
      </c>
      <c r="BA39" s="443">
        <f t="shared" si="34"/>
        <v>0</v>
      </c>
      <c r="BB39" s="443">
        <f t="shared" si="34"/>
        <v>0</v>
      </c>
      <c r="BC39" s="443">
        <f t="shared" si="34"/>
        <v>0</v>
      </c>
      <c r="BD39" s="443">
        <f t="shared" si="34"/>
        <v>0</v>
      </c>
      <c r="BE39" s="443">
        <f t="shared" si="34"/>
        <v>0</v>
      </c>
      <c r="BF39" s="443">
        <f t="shared" si="34"/>
        <v>0</v>
      </c>
      <c r="BG39" s="443">
        <f t="shared" si="34"/>
        <v>0</v>
      </c>
      <c r="BH39" s="443">
        <f t="shared" si="34"/>
        <v>0</v>
      </c>
      <c r="BI39" s="443">
        <f t="shared" si="34"/>
        <v>0</v>
      </c>
      <c r="BJ39" s="443">
        <f t="shared" si="34"/>
        <v>0</v>
      </c>
      <c r="BK39" s="443">
        <f t="shared" si="34"/>
        <v>0</v>
      </c>
      <c r="BL39" s="443">
        <f t="shared" ref="BL39:CB39" si="35">IF(COUNTIF(BL6:BL32,"б")=0+COUNTIF(BL6:BL32,"а")=0,"0",COUNTIF(BL6:BL32,"б")+COUNTIF(BL6:BL32,"а"))</f>
        <v>0</v>
      </c>
      <c r="BM39" s="443">
        <f t="shared" si="35"/>
        <v>0</v>
      </c>
      <c r="BN39" s="443">
        <f t="shared" si="35"/>
        <v>0</v>
      </c>
      <c r="BO39" s="443">
        <f t="shared" si="35"/>
        <v>0</v>
      </c>
      <c r="BP39" s="443">
        <f t="shared" si="35"/>
        <v>0</v>
      </c>
      <c r="BQ39" s="443">
        <f t="shared" si="35"/>
        <v>0</v>
      </c>
      <c r="BR39" s="443">
        <f t="shared" si="35"/>
        <v>0</v>
      </c>
      <c r="BS39" s="443">
        <f t="shared" si="35"/>
        <v>0</v>
      </c>
      <c r="BT39" s="443">
        <f t="shared" si="35"/>
        <v>0</v>
      </c>
      <c r="BU39" s="443">
        <f t="shared" si="35"/>
        <v>0</v>
      </c>
      <c r="BV39" s="443">
        <f t="shared" si="35"/>
        <v>0</v>
      </c>
      <c r="BW39" s="443">
        <f t="shared" si="35"/>
        <v>0</v>
      </c>
      <c r="BX39" s="443">
        <f t="shared" si="35"/>
        <v>0</v>
      </c>
      <c r="BY39" s="443">
        <f t="shared" si="35"/>
        <v>0</v>
      </c>
      <c r="BZ39" s="443">
        <f t="shared" si="35"/>
        <v>0</v>
      </c>
      <c r="CA39" s="443">
        <f t="shared" si="35"/>
        <v>0</v>
      </c>
      <c r="CB39" s="443">
        <f t="shared" si="35"/>
        <v>0</v>
      </c>
      <c r="CC39" s="340"/>
      <c r="CD39" s="340"/>
      <c r="CE39" s="340"/>
      <c r="CF39" s="340"/>
      <c r="CG39" s="340"/>
      <c r="CH39" s="340"/>
      <c r="CI39" s="340"/>
      <c r="CJ39" s="340"/>
      <c r="CK39" s="340"/>
      <c r="CL39" s="340"/>
      <c r="CM39" s="340"/>
      <c r="CN39" s="340"/>
      <c r="CO39" s="340"/>
      <c r="CP39" s="340"/>
      <c r="CQ39" s="340"/>
      <c r="CR39" s="340"/>
      <c r="CS39" s="340"/>
      <c r="CT39" s="340"/>
      <c r="CU39" s="340"/>
      <c r="CV39" s="340"/>
      <c r="CW39" s="340"/>
      <c r="CX39" s="340"/>
      <c r="CY39" s="340"/>
      <c r="CZ39" s="340"/>
      <c r="DA39" s="340"/>
      <c r="DB39" s="340"/>
      <c r="DC39" s="340"/>
      <c r="DD39" s="340"/>
      <c r="DE39" s="340"/>
      <c r="DF39" s="340"/>
      <c r="DG39" s="340"/>
      <c r="DH39" s="340"/>
      <c r="DI39" s="340"/>
      <c r="DJ39" s="340"/>
      <c r="DK39" s="340"/>
      <c r="DL39" s="340"/>
      <c r="DM39" s="340"/>
      <c r="DN39" s="340"/>
      <c r="DO39" s="340"/>
      <c r="DP39" s="340"/>
      <c r="DQ39" s="340"/>
      <c r="DR39" s="340"/>
      <c r="DS39" s="340"/>
      <c r="DT39" s="340"/>
      <c r="DU39" s="340"/>
      <c r="DV39" s="340"/>
      <c r="DW39" s="340"/>
      <c r="DX39" s="340"/>
      <c r="DY39" s="340"/>
      <c r="DZ39" s="340"/>
      <c r="EA39" s="340"/>
      <c r="EB39" s="340"/>
      <c r="EC39" s="340"/>
      <c r="ED39" s="340"/>
      <c r="EE39" s="340"/>
      <c r="EF39" s="340"/>
      <c r="EG39" s="340"/>
      <c r="EH39" s="340"/>
      <c r="EI39" s="340"/>
      <c r="EJ39" s="340"/>
      <c r="EK39" s="340"/>
      <c r="EL39" s="340"/>
      <c r="EM39" s="340"/>
      <c r="EN39" s="340"/>
      <c r="EO39" s="340"/>
      <c r="EP39" s="340"/>
      <c r="EQ39" s="340"/>
      <c r="ER39" s="340"/>
      <c r="ES39" s="340"/>
      <c r="ET39" s="340"/>
      <c r="EU39" s="340"/>
      <c r="EV39" s="340"/>
      <c r="EW39" s="340"/>
      <c r="EX39" s="340"/>
      <c r="EY39" s="340"/>
      <c r="EZ39" s="340"/>
      <c r="FA39" s="340"/>
    </row>
    <row r="40" spans="1:157" x14ac:dyDescent="0.2">
      <c r="A40" s="215"/>
      <c r="B40" s="215"/>
      <c r="C40" s="82" t="s">
        <v>18</v>
      </c>
      <c r="D40" s="82"/>
      <c r="E40" s="27"/>
      <c r="F40" s="91">
        <v>21</v>
      </c>
      <c r="G40" s="91">
        <v>24</v>
      </c>
      <c r="H40" s="91" t="str">
        <v>0</v>
      </c>
      <c r="I40" s="91" t="str">
        <v>0</v>
      </c>
      <c r="J40" s="91" t="str">
        <v>0</v>
      </c>
      <c r="K40" s="91" t="str">
        <v>0</v>
      </c>
      <c r="L40" s="91" t="str">
        <v>0</v>
      </c>
      <c r="M40" s="91" t="str">
        <v>0</v>
      </c>
      <c r="N40" s="91" t="str">
        <v>0</v>
      </c>
      <c r="O40" s="94" t="str">
        <v>0</v>
      </c>
      <c r="P40" s="94" t="str">
        <v>0</v>
      </c>
      <c r="Q40" s="94" t="str">
        <v>0</v>
      </c>
      <c r="R40" s="94" t="str">
        <v>0</v>
      </c>
      <c r="S40" s="91" t="str">
        <v>0</v>
      </c>
      <c r="T40" s="91" t="str">
        <v>0</v>
      </c>
      <c r="U40" s="91" t="str">
        <v>0</v>
      </c>
      <c r="V40" s="316" t="str">
        <f>IF(COUNTIF(V6:V32,"з")=0,"0",COUNTIF(V6:V32,"з"))</f>
        <v>0</v>
      </c>
      <c r="W40" s="316"/>
      <c r="X40" s="316"/>
      <c r="Y40" s="316" t="str">
        <f>IF(COUNTIF(Y6:Y32,"з")=0," ",COUNTIF(Y6:Y32,"з"))</f>
        <v xml:space="preserve"> </v>
      </c>
      <c r="Z40" s="316" t="str">
        <f>IF(COUNTIF(Z6:Z32,"з")=0," ",COUNTIF(Z6:Z32,"з"))</f>
        <v xml:space="preserve"> </v>
      </c>
      <c r="AA40" s="316" t="str">
        <f>IF(COUNTIF(AA6:AA32,"з")=0," ",COUNTIF(AA6:AA32,"з"))</f>
        <v xml:space="preserve"> </v>
      </c>
      <c r="AB40" s="316" t="str">
        <f>IF(COUNTIF(AB6:AB32,"з")=0," ",COUNTIF(AB6:AB32,"з"))</f>
        <v xml:space="preserve"> </v>
      </c>
      <c r="AC40" s="316"/>
      <c r="AD40" s="316" t="str">
        <f>IF(COUNTIF(AD6:AD32,"з")=0," ",COUNTIF(AD6:AD32,"з"))</f>
        <v xml:space="preserve"> </v>
      </c>
      <c r="AE40" s="442" t="str">
        <f>IF(COUNTIF(AE6:AE32,"з")=0," ",COUNTIF(AE6:AE32,"з"))</f>
        <v xml:space="preserve"> </v>
      </c>
      <c r="AF40" s="316" t="str">
        <f>IF(COUNTIF(AF6:AF32,"з")=0," ",COUNTIF(AF6:AF32,"з"))</f>
        <v xml:space="preserve"> </v>
      </c>
      <c r="AG40" s="316">
        <f t="shared" ref="AG40:AW40" si="36">IF(COUNTIF(AG6:AG32,"з")=0,"0",COUNTIF(AG6:AG32,"з"))</f>
        <v>21</v>
      </c>
      <c r="AH40" s="316">
        <f t="shared" si="36"/>
        <v>24</v>
      </c>
      <c r="AI40" s="316" t="str">
        <f t="shared" si="36"/>
        <v>0</v>
      </c>
      <c r="AJ40" s="316" t="str">
        <f t="shared" si="36"/>
        <v>0</v>
      </c>
      <c r="AK40" s="316" t="str">
        <f t="shared" si="36"/>
        <v>0</v>
      </c>
      <c r="AL40" s="316" t="str">
        <f t="shared" si="36"/>
        <v>0</v>
      </c>
      <c r="AM40" s="316" t="str">
        <f t="shared" si="36"/>
        <v>0</v>
      </c>
      <c r="AN40" s="316" t="str">
        <f t="shared" si="36"/>
        <v>0</v>
      </c>
      <c r="AO40" s="316" t="str">
        <f t="shared" si="36"/>
        <v>0</v>
      </c>
      <c r="AP40" s="316" t="str">
        <f t="shared" si="36"/>
        <v>0</v>
      </c>
      <c r="AQ40" s="316" t="str">
        <f t="shared" si="36"/>
        <v>0</v>
      </c>
      <c r="AR40" s="316" t="str">
        <f t="shared" si="36"/>
        <v>0</v>
      </c>
      <c r="AS40" s="316" t="str">
        <f t="shared" si="36"/>
        <v>0</v>
      </c>
      <c r="AT40" s="316" t="str">
        <f t="shared" si="36"/>
        <v>0</v>
      </c>
      <c r="AU40" s="316" t="str">
        <f t="shared" si="36"/>
        <v>0</v>
      </c>
      <c r="AV40" s="316" t="str">
        <f t="shared" si="36"/>
        <v>0</v>
      </c>
      <c r="AW40" s="316" t="str">
        <f t="shared" si="36"/>
        <v>0</v>
      </c>
      <c r="AX40" s="30"/>
      <c r="AY40" s="391"/>
      <c r="AZ40" s="391"/>
      <c r="BA40" s="391"/>
      <c r="BB40" s="391"/>
      <c r="BC40" s="391"/>
      <c r="BD40" s="391"/>
      <c r="BE40" s="391"/>
      <c r="BF40" s="391"/>
      <c r="BG40" s="391"/>
      <c r="BH40" s="391"/>
      <c r="BI40" s="391"/>
      <c r="BJ40" s="391"/>
      <c r="BK40" s="391"/>
      <c r="BL40" s="391"/>
      <c r="BM40" s="391"/>
      <c r="BN40" s="391"/>
      <c r="BO40" s="30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DG40" s="340"/>
    </row>
    <row r="41" spans="1:157" s="30" customFormat="1" x14ac:dyDescent="0.2">
      <c r="A41" s="215"/>
      <c r="B41" s="215"/>
      <c r="C41" s="82" t="s">
        <v>19</v>
      </c>
      <c r="D41" s="82"/>
      <c r="E41" s="27"/>
      <c r="F41" s="91">
        <v>4</v>
      </c>
      <c r="G41" s="91" t="str">
        <v>0</v>
      </c>
      <c r="H41" s="91" t="str">
        <v>0</v>
      </c>
      <c r="I41" s="91" t="str">
        <v>0</v>
      </c>
      <c r="J41" s="91" t="str">
        <v>0</v>
      </c>
      <c r="K41" s="91" t="str">
        <v>0</v>
      </c>
      <c r="L41" s="91" t="str">
        <v>0</v>
      </c>
      <c r="M41" s="91" t="str">
        <v>0</v>
      </c>
      <c r="N41" s="91" t="str">
        <v>0</v>
      </c>
      <c r="O41" s="94" t="str">
        <v>0</v>
      </c>
      <c r="P41" s="94" t="str">
        <v>0</v>
      </c>
      <c r="Q41" s="94" t="str">
        <v>0</v>
      </c>
      <c r="R41" s="94" t="str">
        <v>0</v>
      </c>
      <c r="S41" s="91" t="str">
        <v>0</v>
      </c>
      <c r="T41" s="91" t="str">
        <v>0</v>
      </c>
      <c r="U41" s="91" t="str">
        <v>0</v>
      </c>
      <c r="V41" s="316" t="str">
        <f>IF(COUNTIF(V6:V32,"н")=0,"0",COUNTIF(V6:V32,"н"))</f>
        <v>0</v>
      </c>
      <c r="W41" s="316"/>
      <c r="X41" s="316"/>
      <c r="Y41" s="316" t="str">
        <f>IF(COUNTIF(Y6:Y32,"н")=0," ",COUNTIF(Y6:Y32,"н"))</f>
        <v xml:space="preserve"> </v>
      </c>
      <c r="Z41" s="316" t="str">
        <f>IF(COUNTIF(Z6:Z32,"н")=0," ",COUNTIF(Z6:Z32,"н"))</f>
        <v xml:space="preserve"> </v>
      </c>
      <c r="AA41" s="316" t="str">
        <f>IF(COUNTIF(AA6:AA32,"н")=0," ",COUNTIF(AA6:AA32,"н"))</f>
        <v xml:space="preserve"> </v>
      </c>
      <c r="AB41" s="316" t="str">
        <f>IF(COUNTIF(AB6:AB32,"н")=0," ",COUNTIF(AB6:AB32,"н"))</f>
        <v xml:space="preserve"> </v>
      </c>
      <c r="AC41" s="316"/>
      <c r="AD41" s="316" t="str">
        <f>IF(COUNTIF(AD6:AD32,"н")=0," ",COUNTIF(AD6:AD32,"н"))</f>
        <v xml:space="preserve"> </v>
      </c>
      <c r="AE41" s="442" t="str">
        <f>IF(COUNTIF(AE6:AE32,"н")=0," ",COUNTIF(AE6:AE32,"н"))</f>
        <v xml:space="preserve"> </v>
      </c>
      <c r="AF41" s="316" t="str">
        <f>IF(COUNTIF(AF6:AF32,"н")=0," ",COUNTIF(AF6:AF32,"н"))</f>
        <v xml:space="preserve"> </v>
      </c>
      <c r="AG41" s="316">
        <f t="shared" ref="AG41:AW41" si="37">IF(COUNTIF(AG6:AG32,"н")=0,"0",COUNTIF(AG6:AG32,"н"))</f>
        <v>4</v>
      </c>
      <c r="AH41" s="316" t="str">
        <f t="shared" si="37"/>
        <v>0</v>
      </c>
      <c r="AI41" s="316" t="str">
        <f t="shared" si="37"/>
        <v>0</v>
      </c>
      <c r="AJ41" s="316" t="str">
        <f t="shared" si="37"/>
        <v>0</v>
      </c>
      <c r="AK41" s="316" t="str">
        <f t="shared" si="37"/>
        <v>0</v>
      </c>
      <c r="AL41" s="316" t="str">
        <f t="shared" si="37"/>
        <v>0</v>
      </c>
      <c r="AM41" s="316" t="str">
        <f t="shared" si="37"/>
        <v>0</v>
      </c>
      <c r="AN41" s="316" t="str">
        <f t="shared" si="37"/>
        <v>0</v>
      </c>
      <c r="AO41" s="316" t="str">
        <f t="shared" si="37"/>
        <v>0</v>
      </c>
      <c r="AP41" s="316" t="str">
        <f t="shared" si="37"/>
        <v>0</v>
      </c>
      <c r="AQ41" s="316" t="str">
        <f t="shared" si="37"/>
        <v>0</v>
      </c>
      <c r="AR41" s="316" t="str">
        <f t="shared" si="37"/>
        <v>0</v>
      </c>
      <c r="AS41" s="316" t="str">
        <f t="shared" si="37"/>
        <v>0</v>
      </c>
      <c r="AT41" s="316" t="str">
        <f t="shared" si="37"/>
        <v>0</v>
      </c>
      <c r="AU41" s="316" t="str">
        <f t="shared" si="37"/>
        <v>0</v>
      </c>
      <c r="AV41" s="316" t="str">
        <f t="shared" si="37"/>
        <v>0</v>
      </c>
      <c r="AW41" s="316" t="str">
        <f t="shared" si="37"/>
        <v>0</v>
      </c>
      <c r="AY41" s="391"/>
      <c r="AZ41" s="391"/>
      <c r="BA41" s="391"/>
      <c r="BB41" s="391"/>
      <c r="BC41" s="391"/>
      <c r="BD41" s="391"/>
      <c r="BE41" s="391"/>
      <c r="BF41" s="391"/>
      <c r="BG41" s="391"/>
      <c r="BH41" s="391"/>
      <c r="BI41" s="391"/>
      <c r="BJ41" s="391"/>
      <c r="BK41" s="391"/>
      <c r="BL41" s="391"/>
      <c r="BM41" s="391"/>
      <c r="BN41" s="391"/>
    </row>
    <row r="42" spans="1:157" x14ac:dyDescent="0.2"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461"/>
      <c r="X42" s="461"/>
      <c r="Y42" s="461"/>
      <c r="Z42" s="461"/>
      <c r="AA42" s="461"/>
      <c r="AB42" s="461"/>
      <c r="AC42" s="461"/>
      <c r="AD42" s="461"/>
      <c r="AE42" s="13"/>
      <c r="AF42" s="13"/>
      <c r="AG42" s="390"/>
      <c r="AH42" s="390"/>
      <c r="AI42" s="390"/>
      <c r="AJ42" s="390"/>
      <c r="AK42" s="390"/>
      <c r="AL42" s="390"/>
      <c r="AM42" s="390"/>
      <c r="AN42" s="390"/>
      <c r="AO42" s="390"/>
      <c r="AP42" s="390"/>
      <c r="AQ42" s="390"/>
      <c r="AR42" s="390"/>
      <c r="AS42" s="390"/>
      <c r="AT42" s="390"/>
      <c r="AU42" s="390"/>
      <c r="AV42" s="390"/>
      <c r="AW42" s="390"/>
      <c r="AX42" s="30"/>
      <c r="AY42" s="391"/>
      <c r="AZ42" s="391"/>
      <c r="BA42" s="391"/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</row>
    <row r="43" spans="1:157" x14ac:dyDescent="0.2"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461"/>
      <c r="X43" s="461"/>
      <c r="Y43" s="461"/>
      <c r="Z43" s="461"/>
      <c r="AA43" s="461"/>
      <c r="AB43" s="461"/>
      <c r="AC43" s="461"/>
      <c r="AD43" s="461"/>
      <c r="AE43" s="13"/>
      <c r="AF43" s="13"/>
      <c r="AG43" s="390"/>
      <c r="AH43" s="390"/>
      <c r="AI43" s="390"/>
      <c r="AJ43" s="390"/>
      <c r="AK43" s="390"/>
      <c r="AL43" s="390"/>
      <c r="AM43" s="390"/>
      <c r="AN43" s="390"/>
      <c r="AO43" s="390"/>
      <c r="AP43" s="390"/>
      <c r="AQ43" s="390"/>
      <c r="AR43" s="390"/>
      <c r="AS43" s="390"/>
      <c r="AT43" s="390"/>
      <c r="AU43" s="390"/>
      <c r="AV43" s="390"/>
      <c r="AW43" s="390"/>
      <c r="AX43" s="30"/>
      <c r="AY43" s="391"/>
      <c r="AZ43" s="391"/>
      <c r="BA43" s="391"/>
      <c r="BB43" s="391"/>
      <c r="BC43" s="391"/>
      <c r="BD43" s="391"/>
      <c r="BE43" s="391"/>
      <c r="BF43" s="391"/>
      <c r="BG43" s="391"/>
      <c r="BH43" s="391"/>
      <c r="BI43" s="391"/>
      <c r="BJ43" s="391"/>
      <c r="BK43" s="391"/>
      <c r="BL43" s="391"/>
      <c r="BM43" s="391"/>
      <c r="BN43" s="391"/>
      <c r="BO43" s="30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</row>
    <row r="44" spans="1:157" x14ac:dyDescent="0.2"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461"/>
      <c r="X44" s="461"/>
      <c r="Y44" s="461"/>
      <c r="Z44" s="461"/>
      <c r="AA44" s="461"/>
      <c r="AB44" s="461"/>
      <c r="AC44" s="461"/>
      <c r="AD44" s="461"/>
      <c r="AE44" s="13"/>
      <c r="AF44" s="13"/>
      <c r="AG44" s="390"/>
      <c r="AH44" s="390"/>
      <c r="AI44" s="390" t="str">
        <f>IF(COUNTIF(AI6:AI36,"н")=0,"0",COUNTIF(AI6:AI36,"н"))</f>
        <v>0</v>
      </c>
      <c r="AJ44" s="390"/>
      <c r="AK44" s="390"/>
      <c r="AL44" s="390"/>
      <c r="AM44" s="390"/>
      <c r="AN44" s="390"/>
      <c r="AO44" s="390"/>
      <c r="AP44" s="390"/>
      <c r="AQ44" s="390"/>
      <c r="AR44" s="390"/>
      <c r="AS44" s="390"/>
      <c r="AT44" s="390"/>
      <c r="AU44" s="390"/>
      <c r="AV44" s="390"/>
      <c r="AW44" s="390"/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</row>
    <row r="45" spans="1:157" x14ac:dyDescent="0.2"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461"/>
      <c r="X45" s="461"/>
      <c r="Y45" s="461"/>
      <c r="Z45" s="461"/>
      <c r="AA45" s="461"/>
      <c r="AB45" s="461"/>
      <c r="AC45" s="461"/>
      <c r="AD45" s="461"/>
      <c r="AE45" s="13"/>
      <c r="AF45" s="13"/>
      <c r="AG45" s="390"/>
      <c r="AH45" s="390"/>
      <c r="AI45" s="390"/>
      <c r="AJ45" s="390"/>
      <c r="AK45" s="390"/>
      <c r="AL45" s="390"/>
      <c r="AM45" s="390"/>
      <c r="AN45" s="390"/>
      <c r="AO45" s="390"/>
      <c r="AP45" s="390"/>
      <c r="AQ45" s="390"/>
      <c r="AR45" s="390"/>
      <c r="AS45" s="390"/>
      <c r="AT45" s="390"/>
      <c r="AU45" s="390"/>
      <c r="AV45" s="390"/>
      <c r="AW45" s="390"/>
      <c r="AX45" s="30"/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  <c r="BO45" s="30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/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</sheetData>
  <sortState ref="C7:D37">
    <sortCondition ref="D7:D37"/>
  </sortState>
  <mergeCells count="8">
    <mergeCell ref="H2:M2"/>
    <mergeCell ref="N2:O2"/>
    <mergeCell ref="BP3:CE3"/>
    <mergeCell ref="X35:AB35"/>
    <mergeCell ref="A3:C4"/>
    <mergeCell ref="AD3:AD5"/>
    <mergeCell ref="AG3:AW3"/>
    <mergeCell ref="AX3:BM3"/>
  </mergeCells>
  <conditionalFormatting sqref="C5 Y5 AI5 AG5 T5">
    <cfRule type="cellIs" dxfId="34720" priority="452" stopIfTrue="1" operator="equal">
      <formula>5</formula>
    </cfRule>
    <cfRule type="cellIs" dxfId="34719" priority="453" stopIfTrue="1" operator="equal">
      <formula>4</formula>
    </cfRule>
    <cfRule type="cellIs" dxfId="34718" priority="454" stopIfTrue="1" operator="equal">
      <formula>3</formula>
    </cfRule>
  </conditionalFormatting>
  <conditionalFormatting sqref="E6:E41">
    <cfRule type="cellIs" dxfId="34717" priority="450" stopIfTrue="1" operator="equal">
      <formula>4</formula>
    </cfRule>
    <cfRule type="cellIs" dxfId="34716" priority="451" stopIfTrue="1" operator="equal">
      <formula>3</formula>
    </cfRule>
  </conditionalFormatting>
  <conditionalFormatting sqref="Z5:AC5 W36:AF39 W35 F33:Q41 AG39:CB39 W40:AW41 G6:I6 M6:M31 R35:V41 R34:U34 H7:I31 H32:J32 O6:Q31 G7:G26 AE6:AE35 R6:V33 L19 F19 J20:L20 J21 L21 F21 J22:L23 J25:L25 J24 L24 F24 K26 K28:K32 AG6:AW38 G28:G32 J18:J19 J6:L18">
    <cfRule type="cellIs" dxfId="34715" priority="447" stopIfTrue="1" operator="equal">
      <formula>5</formula>
    </cfRule>
    <cfRule type="cellIs" dxfId="34714" priority="448" stopIfTrue="1" operator="equal">
      <formula>4</formula>
    </cfRule>
    <cfRule type="cellIs" dxfId="34713" priority="449" stopIfTrue="1" operator="equal">
      <formula>3</formula>
    </cfRule>
  </conditionalFormatting>
  <conditionalFormatting sqref="AF6:AF33">
    <cfRule type="expression" dxfId="34712" priority="445" stopIfTrue="1">
      <formula>VALUE(RIGHT(AF6))&gt;AE6</formula>
    </cfRule>
    <cfRule type="expression" dxfId="34711" priority="446" stopIfTrue="1">
      <formula>EXACT(RIGHT(AF6,3),"зач")</formula>
    </cfRule>
  </conditionalFormatting>
  <conditionalFormatting sqref="AE3:AJ4 Q3:AC3 T4:AC4">
    <cfRule type="expression" dxfId="34710" priority="443" stopIfTrue="1">
      <formula>$D$1&lt;Q3</formula>
    </cfRule>
    <cfRule type="expression" dxfId="34709" priority="444" stopIfTrue="1">
      <formula>$D$1&gt;Q3</formula>
    </cfRule>
  </conditionalFormatting>
  <conditionalFormatting sqref="T5">
    <cfRule type="cellIs" dxfId="34708" priority="418" stopIfTrue="1" operator="equal">
      <formula>5</formula>
    </cfRule>
    <cfRule type="cellIs" dxfId="34707" priority="419" stopIfTrue="1" operator="equal">
      <formula>4</formula>
    </cfRule>
    <cfRule type="cellIs" dxfId="34706" priority="420" stopIfTrue="1" operator="equal">
      <formula>3</formula>
    </cfRule>
  </conditionalFormatting>
  <conditionalFormatting sqref="T3:T4">
    <cfRule type="expression" dxfId="34705" priority="416" stopIfTrue="1">
      <formula>$D$1&lt;T3</formula>
    </cfRule>
    <cfRule type="expression" dxfId="34704" priority="417" stopIfTrue="1">
      <formula>$D$1&gt;T3</formula>
    </cfRule>
  </conditionalFormatting>
  <conditionalFormatting sqref="Q3">
    <cfRule type="expression" dxfId="34703" priority="414" stopIfTrue="1">
      <formula>$D$1&lt;Q3</formula>
    </cfRule>
    <cfRule type="expression" dxfId="34702" priority="415" stopIfTrue="1">
      <formula>$D$1&gt;Q3</formula>
    </cfRule>
  </conditionalFormatting>
  <conditionalFormatting sqref="F6:F18 F20 F22:F23 F26 F28:F32">
    <cfRule type="cellIs" dxfId="34701" priority="400" stopIfTrue="1" operator="equal">
      <formula>5</formula>
    </cfRule>
    <cfRule type="cellIs" dxfId="34700" priority="401" stopIfTrue="1" operator="equal">
      <formula>4</formula>
    </cfRule>
    <cfRule type="cellIs" dxfId="34699" priority="402" stopIfTrue="1" operator="equal">
      <formula>3</formula>
    </cfRule>
  </conditionalFormatting>
  <conditionalFormatting sqref="F5">
    <cfRule type="cellIs" dxfId="34698" priority="397" stopIfTrue="1" operator="equal">
      <formula>5</formula>
    </cfRule>
    <cfRule type="cellIs" dxfId="34697" priority="398" stopIfTrue="1" operator="equal">
      <formula>4</formula>
    </cfRule>
    <cfRule type="cellIs" dxfId="34696" priority="399" stopIfTrue="1" operator="equal">
      <formula>3</formula>
    </cfRule>
  </conditionalFormatting>
  <conditionalFormatting sqref="F3">
    <cfRule type="expression" dxfId="34695" priority="395" stopIfTrue="1">
      <formula>$D$1&lt;F3</formula>
    </cfRule>
    <cfRule type="expression" dxfId="34694" priority="396" stopIfTrue="1">
      <formula>$D$1&gt;F3</formula>
    </cfRule>
  </conditionalFormatting>
  <conditionalFormatting sqref="S5">
    <cfRule type="cellIs" dxfId="34693" priority="392" stopIfTrue="1" operator="equal">
      <formula>5</formula>
    </cfRule>
    <cfRule type="cellIs" dxfId="34692" priority="393" stopIfTrue="1" operator="equal">
      <formula>4</formula>
    </cfRule>
    <cfRule type="cellIs" dxfId="34691" priority="394" stopIfTrue="1" operator="equal">
      <formula>3</formula>
    </cfRule>
  </conditionalFormatting>
  <conditionalFormatting sqref="S4">
    <cfRule type="expression" dxfId="34690" priority="380" stopIfTrue="1">
      <formula>$D$1&lt;S4</formula>
    </cfRule>
    <cfRule type="expression" dxfId="34689" priority="381" stopIfTrue="1">
      <formula>$D$1&gt;S4</formula>
    </cfRule>
  </conditionalFormatting>
  <conditionalFormatting sqref="S4">
    <cfRule type="expression" dxfId="34688" priority="390" stopIfTrue="1">
      <formula>$D$1&lt;S4</formula>
    </cfRule>
    <cfRule type="expression" dxfId="34687" priority="391" stopIfTrue="1">
      <formula>$D$1&gt;S4</formula>
    </cfRule>
  </conditionalFormatting>
  <conditionalFormatting sqref="S4">
    <cfRule type="expression" dxfId="34686" priority="388" stopIfTrue="1">
      <formula>$D$1&lt;S4</formula>
    </cfRule>
    <cfRule type="expression" dxfId="34685" priority="389" stopIfTrue="1">
      <formula>$D$1&gt;S4</formula>
    </cfRule>
  </conditionalFormatting>
  <conditionalFormatting sqref="S4">
    <cfRule type="expression" dxfId="34684" priority="386" stopIfTrue="1">
      <formula>$D$1&lt;S4</formula>
    </cfRule>
    <cfRule type="expression" dxfId="34683" priority="387" stopIfTrue="1">
      <formula>$D$1&gt;S4</formula>
    </cfRule>
  </conditionalFormatting>
  <conditionalFormatting sqref="S4">
    <cfRule type="expression" dxfId="34682" priority="384" stopIfTrue="1">
      <formula>$D$1&lt;S4</formula>
    </cfRule>
    <cfRule type="expression" dxfId="34681" priority="385" stopIfTrue="1">
      <formula>$D$1&gt;S4</formula>
    </cfRule>
  </conditionalFormatting>
  <conditionalFormatting sqref="S4">
    <cfRule type="expression" dxfId="34680" priority="382" stopIfTrue="1">
      <formula>$D$1&lt;S4</formula>
    </cfRule>
    <cfRule type="expression" dxfId="34679" priority="383" stopIfTrue="1">
      <formula>$D$1&gt;S4</formula>
    </cfRule>
  </conditionalFormatting>
  <conditionalFormatting sqref="J26:J31 L26:L31">
    <cfRule type="cellIs" dxfId="34678" priority="350" stopIfTrue="1" operator="equal">
      <formula>5</formula>
    </cfRule>
    <cfRule type="cellIs" dxfId="34677" priority="351" stopIfTrue="1" operator="equal">
      <formula>4</formula>
    </cfRule>
    <cfRule type="cellIs" dxfId="34676" priority="352" stopIfTrue="1" operator="equal">
      <formula>3</formula>
    </cfRule>
  </conditionalFormatting>
  <conditionalFormatting sqref="F4">
    <cfRule type="expression" dxfId="34675" priority="304" stopIfTrue="1">
      <formula>$D$1&lt;F4</formula>
    </cfRule>
    <cfRule type="expression" dxfId="34674" priority="305" stopIfTrue="1">
      <formula>$D$1&gt;F4</formula>
    </cfRule>
  </conditionalFormatting>
  <conditionalFormatting sqref="L32">
    <cfRule type="cellIs" dxfId="34673" priority="295" stopIfTrue="1" operator="equal">
      <formula>5</formula>
    </cfRule>
    <cfRule type="cellIs" dxfId="34672" priority="296" stopIfTrue="1" operator="equal">
      <formula>4</formula>
    </cfRule>
    <cfRule type="cellIs" dxfId="34671" priority="297" stopIfTrue="1" operator="equal">
      <formula>3</formula>
    </cfRule>
  </conditionalFormatting>
  <conditionalFormatting sqref="Q4">
    <cfRule type="expression" dxfId="34670" priority="130" stopIfTrue="1">
      <formula>$D$1&lt;Q4</formula>
    </cfRule>
    <cfRule type="expression" dxfId="34669" priority="131" stopIfTrue="1">
      <formula>$D$1&gt;Q4</formula>
    </cfRule>
  </conditionalFormatting>
  <conditionalFormatting sqref="Q4">
    <cfRule type="expression" dxfId="34668" priority="128" stopIfTrue="1">
      <formula>$D$1&lt;Q4</formula>
    </cfRule>
    <cfRule type="expression" dxfId="34667" priority="129" stopIfTrue="1">
      <formula>$D$1&gt;Q4</formula>
    </cfRule>
  </conditionalFormatting>
  <conditionalFormatting sqref="R4">
    <cfRule type="expression" dxfId="34666" priority="117" stopIfTrue="1">
      <formula>$D$1&lt;R4</formula>
    </cfRule>
    <cfRule type="expression" dxfId="34665" priority="118" stopIfTrue="1">
      <formula>$D$1&gt;R4</formula>
    </cfRule>
  </conditionalFormatting>
  <conditionalFormatting sqref="R4">
    <cfRule type="expression" dxfId="34664" priority="115" stopIfTrue="1">
      <formula>$D$1&lt;R4</formula>
    </cfRule>
    <cfRule type="expression" dxfId="34663" priority="116" stopIfTrue="1">
      <formula>$D$1&gt;R4</formula>
    </cfRule>
  </conditionalFormatting>
  <conditionalFormatting sqref="R4">
    <cfRule type="expression" dxfId="34662" priority="113" stopIfTrue="1">
      <formula>$D$1&lt;R4</formula>
    </cfRule>
    <cfRule type="expression" dxfId="34661" priority="114" stopIfTrue="1">
      <formula>$D$1&gt;R4</formula>
    </cfRule>
  </conditionalFormatting>
  <conditionalFormatting sqref="Q5">
    <cfRule type="cellIs" dxfId="34660" priority="134" stopIfTrue="1" operator="equal">
      <formula>5</formula>
    </cfRule>
    <cfRule type="cellIs" dxfId="34659" priority="135" stopIfTrue="1" operator="equal">
      <formula>4</formula>
    </cfRule>
    <cfRule type="cellIs" dxfId="34658" priority="136" stopIfTrue="1" operator="equal">
      <formula>3</formula>
    </cfRule>
  </conditionalFormatting>
  <conditionalFormatting sqref="Q4">
    <cfRule type="expression" dxfId="34657" priority="122" stopIfTrue="1">
      <formula>$D$1&lt;Q4</formula>
    </cfRule>
    <cfRule type="expression" dxfId="34656" priority="123" stopIfTrue="1">
      <formula>$D$1&gt;Q4</formula>
    </cfRule>
  </conditionalFormatting>
  <conditionalFormatting sqref="Q4">
    <cfRule type="expression" dxfId="34655" priority="132" stopIfTrue="1">
      <formula>$D$1&lt;Q4</formula>
    </cfRule>
    <cfRule type="expression" dxfId="34654" priority="133" stopIfTrue="1">
      <formula>$D$1&gt;Q4</formula>
    </cfRule>
  </conditionalFormatting>
  <conditionalFormatting sqref="Q4">
    <cfRule type="expression" dxfId="34653" priority="126" stopIfTrue="1">
      <formula>$D$1&lt;Q4</formula>
    </cfRule>
    <cfRule type="expression" dxfId="34652" priority="127" stopIfTrue="1">
      <formula>$D$1&gt;Q4</formula>
    </cfRule>
  </conditionalFormatting>
  <conditionalFormatting sqref="Q4">
    <cfRule type="expression" dxfId="34651" priority="124" stopIfTrue="1">
      <formula>$D$1&lt;Q4</formula>
    </cfRule>
    <cfRule type="expression" dxfId="34650" priority="125" stopIfTrue="1">
      <formula>$D$1&gt;Q4</formula>
    </cfRule>
  </conditionalFormatting>
  <conditionalFormatting sqref="R5">
    <cfRule type="cellIs" dxfId="34649" priority="119" stopIfTrue="1" operator="equal">
      <formula>5</formula>
    </cfRule>
    <cfRule type="cellIs" dxfId="34648" priority="120" stopIfTrue="1" operator="equal">
      <formula>4</formula>
    </cfRule>
    <cfRule type="cellIs" dxfId="34647" priority="121" stopIfTrue="1" operator="equal">
      <formula>3</formula>
    </cfRule>
  </conditionalFormatting>
  <conditionalFormatting sqref="R4">
    <cfRule type="expression" dxfId="34646" priority="111" stopIfTrue="1">
      <formula>$D$1&lt;R4</formula>
    </cfRule>
    <cfRule type="expression" dxfId="34645" priority="112" stopIfTrue="1">
      <formula>$D$1&gt;R4</formula>
    </cfRule>
  </conditionalFormatting>
  <conditionalFormatting sqref="R4">
    <cfRule type="expression" dxfId="34644" priority="109" stopIfTrue="1">
      <formula>$D$1&lt;R4</formula>
    </cfRule>
    <cfRule type="expression" dxfId="34643" priority="110" stopIfTrue="1">
      <formula>$D$1&gt;R4</formula>
    </cfRule>
  </conditionalFormatting>
  <conditionalFormatting sqref="R4">
    <cfRule type="expression" dxfId="34642" priority="107" stopIfTrue="1">
      <formula>$D$1&lt;R4</formula>
    </cfRule>
    <cfRule type="expression" dxfId="34641" priority="108" stopIfTrue="1">
      <formula>$D$1&gt;R4</formula>
    </cfRule>
  </conditionalFormatting>
  <conditionalFormatting sqref="O32">
    <cfRule type="cellIs" dxfId="34640" priority="98" stopIfTrue="1" operator="equal">
      <formula>5</formula>
    </cfRule>
    <cfRule type="cellIs" dxfId="34639" priority="99" stopIfTrue="1" operator="equal">
      <formula>4</formula>
    </cfRule>
    <cfRule type="cellIs" dxfId="34638" priority="100" stopIfTrue="1" operator="equal">
      <formula>3</formula>
    </cfRule>
  </conditionalFormatting>
  <conditionalFormatting sqref="P32">
    <cfRule type="cellIs" dxfId="34637" priority="95" stopIfTrue="1" operator="equal">
      <formula>5</formula>
    </cfRule>
    <cfRule type="cellIs" dxfId="34636" priority="96" stopIfTrue="1" operator="equal">
      <formula>4</formula>
    </cfRule>
    <cfRule type="cellIs" dxfId="34635" priority="97" stopIfTrue="1" operator="equal">
      <formula>3</formula>
    </cfRule>
  </conditionalFormatting>
  <conditionalFormatting sqref="Q32">
    <cfRule type="cellIs" dxfId="34634" priority="92" stopIfTrue="1" operator="equal">
      <formula>5</formula>
    </cfRule>
    <cfRule type="cellIs" dxfId="34633" priority="93" stopIfTrue="1" operator="equal">
      <formula>4</formula>
    </cfRule>
    <cfRule type="cellIs" dxfId="34632" priority="94" stopIfTrue="1" operator="equal">
      <formula>3</formula>
    </cfRule>
  </conditionalFormatting>
  <conditionalFormatting sqref="N3:O3">
    <cfRule type="expression" dxfId="34631" priority="90" stopIfTrue="1">
      <formula>$D$1&lt;N3</formula>
    </cfRule>
    <cfRule type="expression" dxfId="34630" priority="91" stopIfTrue="1">
      <formula>$D$1&gt;N3</formula>
    </cfRule>
  </conditionalFormatting>
  <conditionalFormatting sqref="G5">
    <cfRule type="cellIs" dxfId="34629" priority="71" stopIfTrue="1" operator="equal">
      <formula>5</formula>
    </cfRule>
    <cfRule type="cellIs" dxfId="34628" priority="72" stopIfTrue="1" operator="equal">
      <formula>4</formula>
    </cfRule>
    <cfRule type="cellIs" dxfId="34627" priority="73" stopIfTrue="1" operator="equal">
      <formula>3</formula>
    </cfRule>
  </conditionalFormatting>
  <conditionalFormatting sqref="G4">
    <cfRule type="expression" dxfId="34626" priority="69" stopIfTrue="1">
      <formula>$D$1&lt;G4</formula>
    </cfRule>
    <cfRule type="expression" dxfId="34625" priority="70" stopIfTrue="1">
      <formula>$D$1&gt;G4</formula>
    </cfRule>
  </conditionalFormatting>
  <conditionalFormatting sqref="P3">
    <cfRule type="expression" dxfId="34624" priority="65" stopIfTrue="1">
      <formula>$D$1&lt;P3</formula>
    </cfRule>
    <cfRule type="expression" dxfId="34623" priority="66" stopIfTrue="1">
      <formula>$D$1&gt;P3</formula>
    </cfRule>
  </conditionalFormatting>
  <conditionalFormatting sqref="O4">
    <cfRule type="expression" dxfId="34622" priority="19" stopIfTrue="1">
      <formula>$D$1&lt;O4</formula>
    </cfRule>
    <cfRule type="expression" dxfId="34621" priority="20" stopIfTrue="1">
      <formula>$D$1&gt;O4</formula>
    </cfRule>
  </conditionalFormatting>
  <conditionalFormatting sqref="N4">
    <cfRule type="expression" dxfId="34620" priority="29" stopIfTrue="1">
      <formula>$D$1&lt;N4</formula>
    </cfRule>
    <cfRule type="expression" dxfId="34619" priority="30" stopIfTrue="1">
      <formula>$D$1&gt;N4</formula>
    </cfRule>
  </conditionalFormatting>
  <conditionalFormatting sqref="N4">
    <cfRule type="expression" dxfId="34618" priority="27" stopIfTrue="1">
      <formula>$D$1&lt;N4</formula>
    </cfRule>
    <cfRule type="expression" dxfId="34617" priority="28" stopIfTrue="1">
      <formula>$D$1&gt;N4</formula>
    </cfRule>
  </conditionalFormatting>
  <conditionalFormatting sqref="N4">
    <cfRule type="expression" dxfId="34616" priority="25" stopIfTrue="1">
      <formula>$D$1&lt;N4</formula>
    </cfRule>
    <cfRule type="expression" dxfId="34615" priority="26" stopIfTrue="1">
      <formula>$D$1&gt;N4</formula>
    </cfRule>
  </conditionalFormatting>
  <conditionalFormatting sqref="N4">
    <cfRule type="expression" dxfId="34614" priority="23" stopIfTrue="1">
      <formula>$D$1&lt;N4</formula>
    </cfRule>
    <cfRule type="expression" dxfId="34613" priority="24" stopIfTrue="1">
      <formula>$D$1&gt;N4</formula>
    </cfRule>
  </conditionalFormatting>
  <conditionalFormatting sqref="N4">
    <cfRule type="expression" dxfId="34612" priority="21" stopIfTrue="1">
      <formula>$D$1&lt;N4</formula>
    </cfRule>
    <cfRule type="expression" dxfId="34611" priority="22" stopIfTrue="1">
      <formula>$D$1&gt;N4</formula>
    </cfRule>
  </conditionalFormatting>
  <conditionalFormatting sqref="G3 L3">
    <cfRule type="expression" dxfId="34610" priority="88" stopIfTrue="1">
      <formula>$D$1&lt;G3</formula>
    </cfRule>
    <cfRule type="expression" dxfId="34609" priority="89" stopIfTrue="1">
      <formula>$D$1&gt;G3</formula>
    </cfRule>
  </conditionalFormatting>
  <conditionalFormatting sqref="H5:I5">
    <cfRule type="cellIs" dxfId="34608" priority="85" stopIfTrue="1" operator="equal">
      <formula>5</formula>
    </cfRule>
    <cfRule type="cellIs" dxfId="34607" priority="86" stopIfTrue="1" operator="equal">
      <formula>4</formula>
    </cfRule>
    <cfRule type="cellIs" dxfId="34606" priority="87" stopIfTrue="1" operator="equal">
      <formula>3</formula>
    </cfRule>
  </conditionalFormatting>
  <conditionalFormatting sqref="H3:I4">
    <cfRule type="expression" dxfId="34605" priority="83" stopIfTrue="1">
      <formula>$D$1&lt;H3</formula>
    </cfRule>
    <cfRule type="expression" dxfId="34604" priority="84" stopIfTrue="1">
      <formula>$D$1&gt;H3</formula>
    </cfRule>
  </conditionalFormatting>
  <conditionalFormatting sqref="J5">
    <cfRule type="cellIs" dxfId="34603" priority="80" stopIfTrue="1" operator="equal">
      <formula>5</formula>
    </cfRule>
    <cfRule type="cellIs" dxfId="34602" priority="81" stopIfTrue="1" operator="equal">
      <formula>4</formula>
    </cfRule>
    <cfRule type="cellIs" dxfId="34601" priority="82" stopIfTrue="1" operator="equal">
      <formula>3</formula>
    </cfRule>
  </conditionalFormatting>
  <conditionalFormatting sqref="J3:J4">
    <cfRule type="expression" dxfId="34600" priority="78" stopIfTrue="1">
      <formula>$D$4&lt;J3</formula>
    </cfRule>
    <cfRule type="expression" dxfId="34599" priority="79" stopIfTrue="1">
      <formula>$D$4&gt;J3</formula>
    </cfRule>
  </conditionalFormatting>
  <conditionalFormatting sqref="J3:J4">
    <cfRule type="expression" dxfId="34598" priority="76" stopIfTrue="1">
      <formula>$D$1&lt;J3</formula>
    </cfRule>
    <cfRule type="expression" dxfId="34597" priority="77" stopIfTrue="1">
      <formula>$D$1&gt;J3</formula>
    </cfRule>
  </conditionalFormatting>
  <conditionalFormatting sqref="J4">
    <cfRule type="expression" dxfId="34596" priority="74" stopIfTrue="1">
      <formula>$D$4&lt;J4</formula>
    </cfRule>
    <cfRule type="expression" dxfId="34595" priority="75" stopIfTrue="1">
      <formula>$D$4&gt;J4</formula>
    </cfRule>
  </conditionalFormatting>
  <conditionalFormatting sqref="P3">
    <cfRule type="expression" dxfId="34594" priority="67" stopIfTrue="1">
      <formula>$D$4&lt;P3</formula>
    </cfRule>
    <cfRule type="expression" dxfId="34593" priority="68" stopIfTrue="1">
      <formula>$D$4&gt;P3</formula>
    </cfRule>
  </conditionalFormatting>
  <conditionalFormatting sqref="P4">
    <cfRule type="expression" dxfId="34592" priority="63" stopIfTrue="1">
      <formula>$D$4&lt;P4</formula>
    </cfRule>
    <cfRule type="expression" dxfId="34591" priority="64" stopIfTrue="1">
      <formula>$D$4&gt;P4</formula>
    </cfRule>
  </conditionalFormatting>
  <conditionalFormatting sqref="P4">
    <cfRule type="expression" dxfId="34590" priority="61" stopIfTrue="1">
      <formula>$D$1&lt;P4</formula>
    </cfRule>
    <cfRule type="expression" dxfId="34589" priority="62" stopIfTrue="1">
      <formula>$D$1&gt;P4</formula>
    </cfRule>
  </conditionalFormatting>
  <conditionalFormatting sqref="P4">
    <cfRule type="expression" dxfId="34588" priority="59" stopIfTrue="1">
      <formula>$D$4&lt;P4</formula>
    </cfRule>
    <cfRule type="expression" dxfId="34587" priority="60" stopIfTrue="1">
      <formula>$D$4&gt;P4</formula>
    </cfRule>
  </conditionalFormatting>
  <conditionalFormatting sqref="P5">
    <cfRule type="cellIs" dxfId="34586" priority="56" stopIfTrue="1" operator="equal">
      <formula>5</formula>
    </cfRule>
    <cfRule type="cellIs" dxfId="34585" priority="57" stopIfTrue="1" operator="equal">
      <formula>4</formula>
    </cfRule>
    <cfRule type="cellIs" dxfId="34584" priority="58" stopIfTrue="1" operator="equal">
      <formula>3</formula>
    </cfRule>
  </conditionalFormatting>
  <conditionalFormatting sqref="K3">
    <cfRule type="expression" dxfId="34583" priority="54" stopIfTrue="1">
      <formula>$D$4&lt;K3</formula>
    </cfRule>
    <cfRule type="expression" dxfId="34582" priority="55" stopIfTrue="1">
      <formula>$D$4&gt;K3</formula>
    </cfRule>
  </conditionalFormatting>
  <conditionalFormatting sqref="K3">
    <cfRule type="expression" dxfId="34581" priority="52" stopIfTrue="1">
      <formula>$D$1&lt;K3</formula>
    </cfRule>
    <cfRule type="expression" dxfId="34580" priority="53" stopIfTrue="1">
      <formula>$D$1&gt;K3</formula>
    </cfRule>
  </conditionalFormatting>
  <conditionalFormatting sqref="K4">
    <cfRule type="expression" dxfId="34579" priority="50" stopIfTrue="1">
      <formula>$D$4&lt;K4</formula>
    </cfRule>
    <cfRule type="expression" dxfId="34578" priority="51" stopIfTrue="1">
      <formula>$D$4&gt;K4</formula>
    </cfRule>
  </conditionalFormatting>
  <conditionalFormatting sqref="K4">
    <cfRule type="expression" dxfId="34577" priority="48" stopIfTrue="1">
      <formula>$D$1&lt;K4</formula>
    </cfRule>
    <cfRule type="expression" dxfId="34576" priority="49" stopIfTrue="1">
      <formula>$D$1&gt;K4</formula>
    </cfRule>
  </conditionalFormatting>
  <conditionalFormatting sqref="K4">
    <cfRule type="expression" dxfId="34575" priority="46" stopIfTrue="1">
      <formula>$D$4&lt;K4</formula>
    </cfRule>
    <cfRule type="expression" dxfId="34574" priority="47" stopIfTrue="1">
      <formula>$D$4&gt;K4</formula>
    </cfRule>
  </conditionalFormatting>
  <conditionalFormatting sqref="K5">
    <cfRule type="cellIs" dxfId="34573" priority="43" stopIfTrue="1" operator="equal">
      <formula>5</formula>
    </cfRule>
    <cfRule type="cellIs" dxfId="34572" priority="44" stopIfTrue="1" operator="equal">
      <formula>4</formula>
    </cfRule>
    <cfRule type="cellIs" dxfId="34571" priority="45" stopIfTrue="1" operator="equal">
      <formula>3</formula>
    </cfRule>
  </conditionalFormatting>
  <conditionalFormatting sqref="L5">
    <cfRule type="cellIs" dxfId="34570" priority="40" stopIfTrue="1" operator="equal">
      <formula>5</formula>
    </cfRule>
    <cfRule type="cellIs" dxfId="34569" priority="41" stopIfTrue="1" operator="equal">
      <formula>4</formula>
    </cfRule>
    <cfRule type="cellIs" dxfId="34568" priority="42" stopIfTrue="1" operator="equal">
      <formula>3</formula>
    </cfRule>
  </conditionalFormatting>
  <conditionalFormatting sqref="L4">
    <cfRule type="expression" dxfId="34567" priority="38" stopIfTrue="1">
      <formula>$D$1&lt;L4</formula>
    </cfRule>
    <cfRule type="expression" dxfId="34566" priority="39" stopIfTrue="1">
      <formula>$D$1&gt;L4</formula>
    </cfRule>
  </conditionalFormatting>
  <conditionalFormatting sqref="M3:M4">
    <cfRule type="expression" dxfId="34565" priority="36" stopIfTrue="1">
      <formula>$D$1&lt;M3</formula>
    </cfRule>
    <cfRule type="expression" dxfId="34564" priority="37" stopIfTrue="1">
      <formula>$D$1&gt;M3</formula>
    </cfRule>
  </conditionalFormatting>
  <conditionalFormatting sqref="N5">
    <cfRule type="cellIs" dxfId="34563" priority="33" stopIfTrue="1" operator="equal">
      <formula>5</formula>
    </cfRule>
    <cfRule type="cellIs" dxfId="34562" priority="34" stopIfTrue="1" operator="equal">
      <formula>4</formula>
    </cfRule>
    <cfRule type="cellIs" dxfId="34561" priority="35" stopIfTrue="1" operator="equal">
      <formula>3</formula>
    </cfRule>
  </conditionalFormatting>
  <conditionalFormatting sqref="N4">
    <cfRule type="expression" dxfId="34560" priority="31" stopIfTrue="1">
      <formula>$D$1&lt;N4</formula>
    </cfRule>
    <cfRule type="expression" dxfId="34559" priority="32" stopIfTrue="1">
      <formula>$D$1&gt;N4</formula>
    </cfRule>
  </conditionalFormatting>
  <conditionalFormatting sqref="M32">
    <cfRule type="cellIs" dxfId="34558" priority="16" stopIfTrue="1" operator="equal">
      <formula>5</formula>
    </cfRule>
    <cfRule type="cellIs" dxfId="34557" priority="17" stopIfTrue="1" operator="equal">
      <formula>4</formula>
    </cfRule>
    <cfRule type="cellIs" dxfId="34556" priority="18" stopIfTrue="1" operator="equal">
      <formula>3</formula>
    </cfRule>
  </conditionalFormatting>
  <conditionalFormatting sqref="N6:N31">
    <cfRule type="cellIs" dxfId="34555" priority="13" stopIfTrue="1" operator="equal">
      <formula>5</formula>
    </cfRule>
    <cfRule type="cellIs" dxfId="34554" priority="14" stopIfTrue="1" operator="equal">
      <formula>4</formula>
    </cfRule>
    <cfRule type="cellIs" dxfId="34553" priority="15" stopIfTrue="1" operator="equal">
      <formula>3</formula>
    </cfRule>
  </conditionalFormatting>
  <conditionalFormatting sqref="N32">
    <cfRule type="cellIs" dxfId="34552" priority="10" stopIfTrue="1" operator="equal">
      <formula>5</formula>
    </cfRule>
    <cfRule type="cellIs" dxfId="34551" priority="11" stopIfTrue="1" operator="equal">
      <formula>4</formula>
    </cfRule>
    <cfRule type="cellIs" dxfId="34550" priority="12" stopIfTrue="1" operator="equal">
      <formula>3</formula>
    </cfRule>
  </conditionalFormatting>
  <conditionalFormatting sqref="G27">
    <cfRule type="cellIs" dxfId="34549" priority="7" stopIfTrue="1" operator="equal">
      <formula>5</formula>
    </cfRule>
    <cfRule type="cellIs" dxfId="34548" priority="8" stopIfTrue="1" operator="equal">
      <formula>4</formula>
    </cfRule>
    <cfRule type="cellIs" dxfId="34547" priority="9" stopIfTrue="1" operator="equal">
      <formula>3</formula>
    </cfRule>
  </conditionalFormatting>
  <conditionalFormatting sqref="F27">
    <cfRule type="cellIs" dxfId="34546" priority="4" stopIfTrue="1" operator="equal">
      <formula>5</formula>
    </cfRule>
    <cfRule type="cellIs" dxfId="34545" priority="5" stopIfTrue="1" operator="equal">
      <formula>4</formula>
    </cfRule>
    <cfRule type="cellIs" dxfId="34544" priority="6" stopIfTrue="1" operator="equal">
      <formula>3</formula>
    </cfRule>
  </conditionalFormatting>
  <conditionalFormatting sqref="F25">
    <cfRule type="cellIs" dxfId="34543" priority="1" stopIfTrue="1" operator="equal">
      <formula>5</formula>
    </cfRule>
    <cfRule type="cellIs" dxfId="34542" priority="2" stopIfTrue="1" operator="equal">
      <formula>4</formula>
    </cfRule>
    <cfRule type="cellIs" dxfId="34541" priority="3" stopIfTrue="1" operator="equal">
      <formula>3</formula>
    </cfRule>
  </conditionalFormatting>
  <pageMargins left="0.31496062992125984" right="0" top="0.74803149606299213" bottom="0" header="0.31496062992125984" footer="0.31496062992125984"/>
  <pageSetup paperSize="9" scale="67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8"/>
  <sheetViews>
    <sheetView topLeftCell="A4" zoomScale="85" zoomScaleNormal="85" workbookViewId="0">
      <selection activeCell="N26" activeCellId="1" sqref="H26:J26 N2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7109375" style="13" customWidth="1"/>
    <col min="4" max="4" width="37.85546875" style="13" customWidth="1"/>
    <col min="5" max="5" width="5.42578125" style="13" hidden="1" customWidth="1"/>
    <col min="6" max="6" width="7.7109375" style="340" customWidth="1"/>
    <col min="7" max="10" width="7.140625" style="340" customWidth="1"/>
    <col min="11" max="11" width="7.140625" style="340" hidden="1" customWidth="1"/>
    <col min="12" max="12" width="7.140625" style="340" customWidth="1"/>
    <col min="13" max="16" width="6.28515625" style="340" customWidth="1"/>
    <col min="17" max="21" width="6.2851562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0" width="3.42578125" style="30" hidden="1" customWidth="1"/>
    <col min="81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95"/>
      <c r="Z1" s="495"/>
      <c r="AA1" s="495"/>
      <c r="AB1" s="495"/>
      <c r="AC1" s="495"/>
      <c r="AD1" s="495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392" t="s">
        <v>1331</v>
      </c>
      <c r="G2" s="466" t="s">
        <v>45</v>
      </c>
      <c r="H2" s="733" t="s">
        <v>46</v>
      </c>
      <c r="I2" s="733"/>
      <c r="J2" s="733"/>
      <c r="K2" s="733"/>
      <c r="L2" s="733"/>
      <c r="M2" s="733"/>
      <c r="N2" s="728" t="s">
        <v>43</v>
      </c>
      <c r="O2" s="730"/>
      <c r="P2" s="467" t="s">
        <v>42</v>
      </c>
      <c r="Q2" s="392"/>
      <c r="R2" s="392"/>
      <c r="S2" s="392"/>
      <c r="T2" s="445"/>
      <c r="U2" s="468"/>
      <c r="V2" s="388"/>
      <c r="W2" s="389"/>
      <c r="X2" s="389"/>
      <c r="Y2" s="495"/>
      <c r="Z2" s="495"/>
      <c r="AA2" s="495"/>
      <c r="AB2" s="495"/>
      <c r="AC2" s="495"/>
      <c r="AD2" s="495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2635</v>
      </c>
      <c r="B3" s="723"/>
      <c r="C3" s="723"/>
      <c r="D3" s="196" t="s">
        <v>0</v>
      </c>
      <c r="E3" s="694"/>
      <c r="F3" s="153"/>
      <c r="G3" s="335">
        <v>43125</v>
      </c>
      <c r="H3" s="469">
        <v>43143</v>
      </c>
      <c r="I3" s="470">
        <v>43139</v>
      </c>
      <c r="J3" s="240">
        <v>43140</v>
      </c>
      <c r="L3" s="470">
        <v>43138</v>
      </c>
      <c r="M3" s="470">
        <v>43141</v>
      </c>
      <c r="N3" s="335">
        <v>43152</v>
      </c>
      <c r="O3" s="153">
        <v>43147</v>
      </c>
      <c r="P3" s="153">
        <v>43113</v>
      </c>
      <c r="Q3" s="153"/>
      <c r="R3" s="335"/>
      <c r="S3" s="335"/>
      <c r="T3" s="382"/>
      <c r="U3" s="401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95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38.25" x14ac:dyDescent="0.2">
      <c r="A4" s="723"/>
      <c r="B4" s="723"/>
      <c r="C4" s="723"/>
      <c r="D4" s="205" t="s">
        <v>1</v>
      </c>
      <c r="E4" s="197"/>
      <c r="F4" s="282" t="s">
        <v>463</v>
      </c>
      <c r="G4" s="156" t="s">
        <v>461</v>
      </c>
      <c r="H4" s="156" t="s">
        <v>452</v>
      </c>
      <c r="I4" s="156" t="s">
        <v>462</v>
      </c>
      <c r="J4" s="282" t="s">
        <v>451</v>
      </c>
      <c r="L4" s="156" t="s">
        <v>464</v>
      </c>
      <c r="M4" s="156" t="s">
        <v>465</v>
      </c>
      <c r="N4" s="156" t="s">
        <v>454</v>
      </c>
      <c r="O4" s="156" t="s">
        <v>466</v>
      </c>
      <c r="P4" s="282" t="s">
        <v>463</v>
      </c>
      <c r="Q4" s="156"/>
      <c r="R4" s="156"/>
      <c r="S4" s="156"/>
      <c r="T4" s="382"/>
      <c r="U4" s="211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95"/>
      <c r="AG4" s="495"/>
      <c r="AH4" s="495"/>
      <c r="AI4" s="495"/>
      <c r="AJ4" s="495"/>
      <c r="AK4" s="495"/>
      <c r="AL4" s="495"/>
      <c r="AM4" s="495"/>
      <c r="AN4" s="495"/>
      <c r="AO4" s="495"/>
      <c r="AP4" s="495"/>
      <c r="AQ4" s="495"/>
      <c r="AR4" s="495"/>
      <c r="AS4" s="495"/>
      <c r="AT4" s="495"/>
      <c r="AU4" s="495"/>
      <c r="AV4" s="495"/>
      <c r="AW4" s="13"/>
      <c r="AX4" s="496"/>
      <c r="AY4" s="496"/>
      <c r="AZ4" s="496"/>
      <c r="BA4" s="496"/>
      <c r="BB4" s="496"/>
      <c r="BC4" s="496"/>
      <c r="BD4" s="496"/>
      <c r="BE4" s="496"/>
      <c r="BF4" s="496"/>
      <c r="BG4" s="496"/>
      <c r="BH4" s="496"/>
      <c r="BI4" s="496"/>
      <c r="BJ4" s="496"/>
      <c r="BK4" s="496"/>
      <c r="BL4" s="496"/>
      <c r="BM4" s="496"/>
      <c r="BN4" s="30"/>
      <c r="BO4" s="30"/>
      <c r="BP4" s="496"/>
      <c r="BQ4" s="496"/>
      <c r="BR4" s="496"/>
      <c r="BS4" s="496"/>
      <c r="BT4" s="496"/>
      <c r="BU4" s="496"/>
      <c r="BV4" s="496"/>
      <c r="BW4" s="496"/>
      <c r="BX4" s="496"/>
      <c r="BY4" s="496"/>
      <c r="BZ4" s="496"/>
      <c r="CA4" s="496"/>
      <c r="CB4" s="496"/>
      <c r="CC4" s="496"/>
      <c r="CD4" s="496"/>
      <c r="CE4" s="496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468</v>
      </c>
      <c r="G5" s="246" t="s">
        <v>455</v>
      </c>
      <c r="H5" s="279" t="s">
        <v>457</v>
      </c>
      <c r="I5" s="246" t="s">
        <v>467</v>
      </c>
      <c r="J5" s="246" t="s">
        <v>456</v>
      </c>
      <c r="L5" s="246" t="s">
        <v>469</v>
      </c>
      <c r="M5" s="247" t="s">
        <v>470</v>
      </c>
      <c r="N5" s="246" t="s">
        <v>459</v>
      </c>
      <c r="O5" s="247" t="s">
        <v>471</v>
      </c>
      <c r="P5" s="246" t="s">
        <v>468</v>
      </c>
      <c r="Q5" s="247"/>
      <c r="R5" s="246"/>
      <c r="S5" s="246"/>
      <c r="T5" s="158"/>
      <c r="U5" s="32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5" customHeight="1" x14ac:dyDescent="0.2">
      <c r="A6" s="267">
        <v>1</v>
      </c>
      <c r="B6" s="315" t="s">
        <v>28</v>
      </c>
      <c r="C6" s="647" t="s">
        <v>34</v>
      </c>
      <c r="D6" s="648" t="s">
        <v>1278</v>
      </c>
      <c r="E6" s="223">
        <v>2635</v>
      </c>
      <c r="F6" s="91" t="s">
        <v>1141</v>
      </c>
      <c r="G6" s="91" t="s">
        <v>1141</v>
      </c>
      <c r="H6" s="91">
        <v>5</v>
      </c>
      <c r="I6" s="91">
        <v>5</v>
      </c>
      <c r="J6" s="91">
        <v>5</v>
      </c>
      <c r="L6" s="91">
        <v>5</v>
      </c>
      <c r="M6" s="91">
        <v>5</v>
      </c>
      <c r="N6" s="91">
        <v>5</v>
      </c>
      <c r="O6" s="91">
        <v>5</v>
      </c>
      <c r="P6" s="91">
        <v>5</v>
      </c>
      <c r="Q6" s="91"/>
      <c r="R6" s="91"/>
      <c r="S6" s="91"/>
      <c r="T6" s="91"/>
      <c r="U6" s="91"/>
      <c r="V6" s="316">
        <f t="shared" ref="V6:V26" si="0">IF(AC6&gt;0,IF(SUM(X6:Y6)/AC6&gt;0,2,IF(AND(SUM(X6:Y6)/AC6=0,Z6/AC6&gt;0),3,IF(AND((AB6/AC6+AA6/AC6)=1,AA6/AC6&gt;0),4,5))),0)</f>
        <v>5</v>
      </c>
      <c r="W6" s="258">
        <f t="shared" ref="W6:W26" si="1">COUNTIF(AG6:AV6,"б")</f>
        <v>0</v>
      </c>
      <c r="X6" s="258">
        <f t="shared" ref="X6:X26" si="2">COUNTIF(AG6:AV6,"д")</f>
        <v>0</v>
      </c>
      <c r="Y6" s="258">
        <f t="shared" ref="Y6:Y26" si="3">COUNTIF(AG6:AV6,2)+COUNTIF(AG6:AV6,"н")+COUNTIF(AG6:AV6,"д")</f>
        <v>0</v>
      </c>
      <c r="Z6" s="258">
        <f t="shared" ref="Z6:Z26" si="4">COUNTIF(AG6:AV6,Z$5)</f>
        <v>0</v>
      </c>
      <c r="AA6" s="258">
        <f t="shared" ref="AA6:AA26" si="5">COUNTIF(AG6:AV6,AA$5)</f>
        <v>0</v>
      </c>
      <c r="AB6" s="258">
        <f t="shared" ref="AB6:AB26" si="6">COUNTIF(AG6:AV6,AB$5)</f>
        <v>8</v>
      </c>
      <c r="AC6" s="258">
        <f t="shared" ref="AC6:AC26" si="7">SUM(X6:AB6)</f>
        <v>8</v>
      </c>
      <c r="AD6" s="317">
        <f>IF(ISERROR(((X6+Y6)*2+Z6*3+AA6*4+AB6*5)/SUM(X6,Y6:AB6)),"",((X6+Y6)*2+Z6*3+AA6*4+AB6*5)/SUM(X6,Y6:AB6))</f>
        <v>5</v>
      </c>
      <c r="AE6" s="259">
        <f>IF(AW6=5,0.5,IF(AW6=4,0.25,IF(AW6&lt;=3,0)))</f>
        <v>0</v>
      </c>
      <c r="AG6" s="318" t="e">
        <f>IF(ISERROR(VALUE(LEFT(#REF!))),LEFT(#REF!),VALUE(LEFT(#REF!)))</f>
        <v>#REF!</v>
      </c>
      <c r="AH6" s="318" t="str">
        <f t="shared" ref="AH6:AV21" si="8">IF(ISERROR(VALUE(LEFT(G6))),LEFT(G6),VALUE(LEFT(G6)))</f>
        <v>з</v>
      </c>
      <c r="AI6" s="318">
        <f t="shared" si="8"/>
        <v>5</v>
      </c>
      <c r="AJ6" s="318">
        <f t="shared" si="8"/>
        <v>5</v>
      </c>
      <c r="AK6" s="318">
        <f t="shared" si="8"/>
        <v>5</v>
      </c>
      <c r="AL6" s="318" t="str">
        <f t="shared" ref="AL6:AL27" si="9">IF(ISERROR(VALUE(LEFT(F6))),LEFT(F6),VALUE(LEFT(F6)))</f>
        <v>з</v>
      </c>
      <c r="AM6" s="318">
        <f t="shared" si="8"/>
        <v>5</v>
      </c>
      <c r="AN6" s="318">
        <f t="shared" si="8"/>
        <v>5</v>
      </c>
      <c r="AO6" s="318">
        <f t="shared" si="8"/>
        <v>5</v>
      </c>
      <c r="AP6" s="318">
        <f t="shared" si="8"/>
        <v>5</v>
      </c>
      <c r="AQ6" s="318">
        <f t="shared" si="8"/>
        <v>5</v>
      </c>
      <c r="AR6" s="318" t="str">
        <f t="shared" si="8"/>
        <v/>
      </c>
      <c r="AS6" s="318" t="str">
        <f t="shared" si="8"/>
        <v/>
      </c>
      <c r="AT6" s="318" t="str">
        <f t="shared" si="8"/>
        <v/>
      </c>
      <c r="AU6" s="318" t="str">
        <f t="shared" si="8"/>
        <v/>
      </c>
      <c r="AV6" s="318" t="str">
        <f t="shared" si="8"/>
        <v/>
      </c>
      <c r="AW6" s="316">
        <f>COUNTIF(AG6:AV6,"з")</f>
        <v>2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5" customHeight="1" x14ac:dyDescent="0.2">
      <c r="A7" s="267">
        <v>2</v>
      </c>
      <c r="B7" s="315" t="s">
        <v>28</v>
      </c>
      <c r="C7" s="647" t="s">
        <v>34</v>
      </c>
      <c r="D7" s="648" t="s">
        <v>1279</v>
      </c>
      <c r="E7" s="223">
        <v>2635</v>
      </c>
      <c r="F7" s="91" t="s">
        <v>1141</v>
      </c>
      <c r="G7" s="91" t="s">
        <v>1141</v>
      </c>
      <c r="H7" s="91">
        <v>4</v>
      </c>
      <c r="I7" s="91">
        <v>4</v>
      </c>
      <c r="J7" s="91">
        <v>5</v>
      </c>
      <c r="L7" s="91">
        <v>4</v>
      </c>
      <c r="M7" s="91">
        <v>4</v>
      </c>
      <c r="N7" s="91">
        <v>4</v>
      </c>
      <c r="O7" s="91">
        <v>3</v>
      </c>
      <c r="P7" s="91">
        <v>3</v>
      </c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2</v>
      </c>
      <c r="AA7" s="258">
        <f t="shared" si="5"/>
        <v>5</v>
      </c>
      <c r="AB7" s="258">
        <f t="shared" si="6"/>
        <v>1</v>
      </c>
      <c r="AC7" s="258">
        <f t="shared" si="7"/>
        <v>8</v>
      </c>
      <c r="AD7" s="317">
        <f t="shared" ref="AD7:AD26" si="10">IF(ISERROR(((X7+Y7)*2+Z7*3+AA7*4+AB7*5)/SUM(X7,Y7:AB7)),"",((X7+Y7)*2+Z7*3+AA7*4+AB7*5)/SUM(X7,Y7:AB7))</f>
        <v>3.875</v>
      </c>
      <c r="AE7" s="259">
        <f t="shared" ref="AE7:AE26" si="11">IF(AX7=5,0.5,IF(AX7=4,0.25,IF(AX7&lt;=3,0)))</f>
        <v>0</v>
      </c>
      <c r="AG7" s="318" t="e">
        <f>IF(ISERROR(VALUE(LEFT(#REF!))),LEFT(#REF!),VALUE(LEFT(#REF!)))</f>
        <v>#REF!</v>
      </c>
      <c r="AH7" s="318" t="str">
        <f t="shared" si="8"/>
        <v>з</v>
      </c>
      <c r="AI7" s="318">
        <f t="shared" si="8"/>
        <v>4</v>
      </c>
      <c r="AJ7" s="318">
        <f t="shared" si="8"/>
        <v>4</v>
      </c>
      <c r="AK7" s="318">
        <f t="shared" si="8"/>
        <v>5</v>
      </c>
      <c r="AL7" s="318" t="str">
        <f t="shared" si="9"/>
        <v>з</v>
      </c>
      <c r="AM7" s="318">
        <f t="shared" si="8"/>
        <v>4</v>
      </c>
      <c r="AN7" s="318">
        <f t="shared" si="8"/>
        <v>4</v>
      </c>
      <c r="AO7" s="318">
        <f t="shared" si="8"/>
        <v>4</v>
      </c>
      <c r="AP7" s="318">
        <f t="shared" si="8"/>
        <v>3</v>
      </c>
      <c r="AQ7" s="318">
        <f t="shared" si="8"/>
        <v>3</v>
      </c>
      <c r="AR7" s="318" t="str">
        <f t="shared" si="8"/>
        <v/>
      </c>
      <c r="AS7" s="318" t="str">
        <f t="shared" si="8"/>
        <v/>
      </c>
      <c r="AT7" s="318" t="str">
        <f t="shared" si="8"/>
        <v/>
      </c>
      <c r="AU7" s="318" t="str">
        <f t="shared" si="8"/>
        <v/>
      </c>
      <c r="AV7" s="318" t="str">
        <f t="shared" si="8"/>
        <v/>
      </c>
      <c r="AW7" s="316">
        <f t="shared" ref="AW7:AW26" si="12">COUNTIF(AG7:AV7,"з")</f>
        <v>2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5" customHeight="1" x14ac:dyDescent="0.2">
      <c r="A8" s="267">
        <v>3</v>
      </c>
      <c r="B8" s="315" t="s">
        <v>28</v>
      </c>
      <c r="C8" s="647" t="s">
        <v>34</v>
      </c>
      <c r="D8" s="648" t="s">
        <v>1280</v>
      </c>
      <c r="E8" s="223">
        <v>2635</v>
      </c>
      <c r="F8" s="91" t="s">
        <v>1141</v>
      </c>
      <c r="G8" s="91" t="s">
        <v>1141</v>
      </c>
      <c r="H8" s="91">
        <v>4</v>
      </c>
      <c r="I8" s="91">
        <v>4</v>
      </c>
      <c r="J8" s="91">
        <v>5</v>
      </c>
      <c r="L8" s="91">
        <v>4</v>
      </c>
      <c r="M8" s="91">
        <v>5</v>
      </c>
      <c r="N8" s="91" t="s">
        <v>1321</v>
      </c>
      <c r="O8" s="91">
        <v>3</v>
      </c>
      <c r="P8" s="91">
        <v>3</v>
      </c>
      <c r="Q8" s="91"/>
      <c r="R8" s="91"/>
      <c r="S8" s="91"/>
      <c r="T8" s="91"/>
      <c r="U8" s="91"/>
      <c r="V8" s="316">
        <f t="shared" si="0"/>
        <v>2</v>
      </c>
      <c r="W8" s="258">
        <f t="shared" si="1"/>
        <v>0</v>
      </c>
      <c r="X8" s="258">
        <f t="shared" si="2"/>
        <v>0</v>
      </c>
      <c r="Y8" s="258">
        <f t="shared" si="3"/>
        <v>1</v>
      </c>
      <c r="Z8" s="258">
        <f t="shared" si="4"/>
        <v>2</v>
      </c>
      <c r="AA8" s="258">
        <f t="shared" si="5"/>
        <v>3</v>
      </c>
      <c r="AB8" s="258">
        <f t="shared" si="6"/>
        <v>2</v>
      </c>
      <c r="AC8" s="258">
        <f t="shared" si="7"/>
        <v>8</v>
      </c>
      <c r="AD8" s="317">
        <f t="shared" si="10"/>
        <v>3.75</v>
      </c>
      <c r="AE8" s="259">
        <f t="shared" si="11"/>
        <v>0</v>
      </c>
      <c r="AG8" s="318" t="e">
        <f>IF(ISERROR(VALUE(LEFT(#REF!))),LEFT(#REF!),VALUE(LEFT(#REF!)))</f>
        <v>#REF!</v>
      </c>
      <c r="AH8" s="318" t="str">
        <f t="shared" si="8"/>
        <v>з</v>
      </c>
      <c r="AI8" s="318">
        <f t="shared" si="8"/>
        <v>4</v>
      </c>
      <c r="AJ8" s="318">
        <f t="shared" si="8"/>
        <v>4</v>
      </c>
      <c r="AK8" s="318">
        <f t="shared" si="8"/>
        <v>5</v>
      </c>
      <c r="AL8" s="318" t="str">
        <f t="shared" si="9"/>
        <v>з</v>
      </c>
      <c r="AM8" s="318">
        <f t="shared" si="8"/>
        <v>4</v>
      </c>
      <c r="AN8" s="318">
        <f t="shared" si="8"/>
        <v>5</v>
      </c>
      <c r="AO8" s="318">
        <f t="shared" si="8"/>
        <v>2</v>
      </c>
      <c r="AP8" s="318">
        <f t="shared" si="8"/>
        <v>3</v>
      </c>
      <c r="AQ8" s="318">
        <f t="shared" si="8"/>
        <v>3</v>
      </c>
      <c r="AR8" s="318" t="str">
        <f t="shared" si="8"/>
        <v/>
      </c>
      <c r="AS8" s="318" t="str">
        <f t="shared" si="8"/>
        <v/>
      </c>
      <c r="AT8" s="318" t="str">
        <f t="shared" si="8"/>
        <v/>
      </c>
      <c r="AU8" s="318" t="str">
        <f t="shared" si="8"/>
        <v/>
      </c>
      <c r="AV8" s="318" t="str">
        <f t="shared" si="8"/>
        <v/>
      </c>
      <c r="AW8" s="316">
        <f t="shared" si="12"/>
        <v>2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5" customHeight="1" x14ac:dyDescent="0.2">
      <c r="A9" s="267">
        <v>4</v>
      </c>
      <c r="B9" s="315" t="s">
        <v>28</v>
      </c>
      <c r="C9" s="647" t="s">
        <v>34</v>
      </c>
      <c r="D9" s="648" t="s">
        <v>1281</v>
      </c>
      <c r="E9" s="223">
        <v>2635</v>
      </c>
      <c r="F9" s="91" t="s">
        <v>1141</v>
      </c>
      <c r="G9" s="91" t="s">
        <v>1141</v>
      </c>
      <c r="H9" s="91">
        <v>5</v>
      </c>
      <c r="I9" s="91">
        <v>5</v>
      </c>
      <c r="J9" s="91">
        <v>5</v>
      </c>
      <c r="L9" s="91">
        <v>5</v>
      </c>
      <c r="M9" s="91">
        <v>5</v>
      </c>
      <c r="N9" s="91">
        <v>5</v>
      </c>
      <c r="O9" s="91">
        <v>5</v>
      </c>
      <c r="P9" s="91">
        <v>5</v>
      </c>
      <c r="Q9" s="91"/>
      <c r="R9" s="91"/>
      <c r="S9" s="91"/>
      <c r="T9" s="91"/>
      <c r="U9" s="91"/>
      <c r="V9" s="316">
        <f t="shared" si="0"/>
        <v>5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0</v>
      </c>
      <c r="AA9" s="258">
        <f t="shared" si="5"/>
        <v>0</v>
      </c>
      <c r="AB9" s="258">
        <f t="shared" si="6"/>
        <v>8</v>
      </c>
      <c r="AC9" s="258">
        <f t="shared" si="7"/>
        <v>8</v>
      </c>
      <c r="AD9" s="317">
        <f t="shared" si="10"/>
        <v>5</v>
      </c>
      <c r="AE9" s="259">
        <f t="shared" si="11"/>
        <v>0</v>
      </c>
      <c r="AG9" s="318" t="e">
        <f>IF(ISERROR(VALUE(LEFT(#REF!))),LEFT(#REF!),VALUE(LEFT(#REF!)))</f>
        <v>#REF!</v>
      </c>
      <c r="AH9" s="318" t="str">
        <f t="shared" si="8"/>
        <v>з</v>
      </c>
      <c r="AI9" s="318">
        <f t="shared" si="8"/>
        <v>5</v>
      </c>
      <c r="AJ9" s="318">
        <f t="shared" si="8"/>
        <v>5</v>
      </c>
      <c r="AK9" s="318">
        <f t="shared" si="8"/>
        <v>5</v>
      </c>
      <c r="AL9" s="318" t="str">
        <f t="shared" si="9"/>
        <v>з</v>
      </c>
      <c r="AM9" s="318">
        <f t="shared" si="8"/>
        <v>5</v>
      </c>
      <c r="AN9" s="318">
        <f t="shared" si="8"/>
        <v>5</v>
      </c>
      <c r="AO9" s="318">
        <f t="shared" si="8"/>
        <v>5</v>
      </c>
      <c r="AP9" s="318">
        <f t="shared" si="8"/>
        <v>5</v>
      </c>
      <c r="AQ9" s="318">
        <f t="shared" si="8"/>
        <v>5</v>
      </c>
      <c r="AR9" s="318" t="str">
        <f t="shared" si="8"/>
        <v/>
      </c>
      <c r="AS9" s="318" t="str">
        <f t="shared" si="8"/>
        <v/>
      </c>
      <c r="AT9" s="318" t="str">
        <f t="shared" si="8"/>
        <v/>
      </c>
      <c r="AU9" s="318" t="str">
        <f t="shared" si="8"/>
        <v/>
      </c>
      <c r="AV9" s="318" t="str">
        <f t="shared" si="8"/>
        <v/>
      </c>
      <c r="AW9" s="316">
        <f t="shared" si="12"/>
        <v>2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5" customHeight="1" x14ac:dyDescent="0.2">
      <c r="A10" s="267">
        <v>5</v>
      </c>
      <c r="B10" s="315" t="s">
        <v>28</v>
      </c>
      <c r="C10" s="647" t="s">
        <v>34</v>
      </c>
      <c r="D10" s="648" t="s">
        <v>1282</v>
      </c>
      <c r="E10" s="223">
        <v>2635</v>
      </c>
      <c r="F10" s="91" t="s">
        <v>1141</v>
      </c>
      <c r="G10" s="91" t="s">
        <v>1141</v>
      </c>
      <c r="H10" s="91">
        <v>5</v>
      </c>
      <c r="I10" s="91">
        <v>5</v>
      </c>
      <c r="J10" s="91">
        <v>5</v>
      </c>
      <c r="L10" s="91">
        <v>5</v>
      </c>
      <c r="M10" s="91">
        <v>5</v>
      </c>
      <c r="N10" s="91">
        <v>5</v>
      </c>
      <c r="O10" s="91">
        <v>5</v>
      </c>
      <c r="P10" s="91">
        <v>5</v>
      </c>
      <c r="Q10" s="91"/>
      <c r="R10" s="91"/>
      <c r="S10" s="91"/>
      <c r="T10" s="91"/>
      <c r="U10" s="91"/>
      <c r="V10" s="316">
        <f t="shared" si="0"/>
        <v>5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0</v>
      </c>
      <c r="AA10" s="258">
        <f t="shared" si="5"/>
        <v>0</v>
      </c>
      <c r="AB10" s="258">
        <f t="shared" si="6"/>
        <v>8</v>
      </c>
      <c r="AC10" s="258">
        <f t="shared" si="7"/>
        <v>8</v>
      </c>
      <c r="AD10" s="317">
        <f t="shared" si="10"/>
        <v>5</v>
      </c>
      <c r="AE10" s="259">
        <f t="shared" si="11"/>
        <v>0</v>
      </c>
      <c r="AG10" s="318" t="e">
        <f>IF(ISERROR(VALUE(LEFT(#REF!))),LEFT(#REF!),VALUE(LEFT(#REF!)))</f>
        <v>#REF!</v>
      </c>
      <c r="AH10" s="318" t="str">
        <f t="shared" si="8"/>
        <v>з</v>
      </c>
      <c r="AI10" s="318">
        <f t="shared" si="8"/>
        <v>5</v>
      </c>
      <c r="AJ10" s="318">
        <f t="shared" si="8"/>
        <v>5</v>
      </c>
      <c r="AK10" s="318">
        <f t="shared" si="8"/>
        <v>5</v>
      </c>
      <c r="AL10" s="318" t="str">
        <f t="shared" si="9"/>
        <v>з</v>
      </c>
      <c r="AM10" s="318">
        <f t="shared" si="8"/>
        <v>5</v>
      </c>
      <c r="AN10" s="318">
        <f t="shared" si="8"/>
        <v>5</v>
      </c>
      <c r="AO10" s="318">
        <f t="shared" si="8"/>
        <v>5</v>
      </c>
      <c r="AP10" s="318">
        <f t="shared" si="8"/>
        <v>5</v>
      </c>
      <c r="AQ10" s="318">
        <f t="shared" si="8"/>
        <v>5</v>
      </c>
      <c r="AR10" s="318" t="str">
        <f t="shared" si="8"/>
        <v/>
      </c>
      <c r="AS10" s="318" t="str">
        <f t="shared" si="8"/>
        <v/>
      </c>
      <c r="AT10" s="318" t="str">
        <f t="shared" si="8"/>
        <v/>
      </c>
      <c r="AU10" s="318" t="str">
        <f t="shared" si="8"/>
        <v/>
      </c>
      <c r="AV10" s="318" t="str">
        <f t="shared" si="8"/>
        <v/>
      </c>
      <c r="AW10" s="316">
        <f t="shared" si="12"/>
        <v>2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5" customHeight="1" x14ac:dyDescent="0.2">
      <c r="A11" s="267">
        <v>6</v>
      </c>
      <c r="B11" s="315" t="s">
        <v>28</v>
      </c>
      <c r="C11" s="647" t="s">
        <v>34</v>
      </c>
      <c r="D11" s="648" t="s">
        <v>1283</v>
      </c>
      <c r="E11" s="223">
        <v>2635</v>
      </c>
      <c r="F11" s="569" t="s">
        <v>1141</v>
      </c>
      <c r="G11" s="91" t="s">
        <v>1141</v>
      </c>
      <c r="H11" s="91">
        <v>5</v>
      </c>
      <c r="I11" s="91">
        <v>5</v>
      </c>
      <c r="J11" s="91">
        <v>5</v>
      </c>
      <c r="L11" s="91">
        <v>5</v>
      </c>
      <c r="M11" s="91">
        <v>5</v>
      </c>
      <c r="N11" s="91">
        <v>5</v>
      </c>
      <c r="O11" s="91">
        <v>5</v>
      </c>
      <c r="P11" s="91">
        <v>5</v>
      </c>
      <c r="Q11" s="91"/>
      <c r="R11" s="91"/>
      <c r="S11" s="91"/>
      <c r="T11" s="91"/>
      <c r="U11" s="91"/>
      <c r="V11" s="316">
        <f t="shared" si="0"/>
        <v>5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0</v>
      </c>
      <c r="AB11" s="258">
        <f t="shared" si="6"/>
        <v>8</v>
      </c>
      <c r="AC11" s="258">
        <f t="shared" si="7"/>
        <v>8</v>
      </c>
      <c r="AD11" s="317">
        <f t="shared" si="10"/>
        <v>5</v>
      </c>
      <c r="AE11" s="259">
        <f t="shared" si="11"/>
        <v>0</v>
      </c>
      <c r="AG11" s="318" t="e">
        <f>IF(ISERROR(VALUE(LEFT(#REF!))),LEFT(#REF!),VALUE(LEFT(#REF!)))</f>
        <v>#REF!</v>
      </c>
      <c r="AH11" s="318" t="str">
        <f t="shared" si="8"/>
        <v>з</v>
      </c>
      <c r="AI11" s="318">
        <f t="shared" si="8"/>
        <v>5</v>
      </c>
      <c r="AJ11" s="318">
        <f t="shared" si="8"/>
        <v>5</v>
      </c>
      <c r="AK11" s="318">
        <f t="shared" si="8"/>
        <v>5</v>
      </c>
      <c r="AL11" s="318" t="str">
        <f t="shared" si="9"/>
        <v>з</v>
      </c>
      <c r="AM11" s="318">
        <f t="shared" si="8"/>
        <v>5</v>
      </c>
      <c r="AN11" s="318">
        <f t="shared" si="8"/>
        <v>5</v>
      </c>
      <c r="AO11" s="318">
        <f t="shared" si="8"/>
        <v>5</v>
      </c>
      <c r="AP11" s="318">
        <f t="shared" si="8"/>
        <v>5</v>
      </c>
      <c r="AQ11" s="318">
        <f t="shared" si="8"/>
        <v>5</v>
      </c>
      <c r="AR11" s="318" t="str">
        <f t="shared" si="8"/>
        <v/>
      </c>
      <c r="AS11" s="318" t="str">
        <f t="shared" si="8"/>
        <v/>
      </c>
      <c r="AT11" s="318" t="str">
        <f t="shared" si="8"/>
        <v/>
      </c>
      <c r="AU11" s="318" t="str">
        <f t="shared" si="8"/>
        <v/>
      </c>
      <c r="AV11" s="318" t="str">
        <f t="shared" si="8"/>
        <v/>
      </c>
      <c r="AW11" s="316">
        <f t="shared" si="12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5" customHeight="1" x14ac:dyDescent="0.2">
      <c r="A12" s="267">
        <v>7</v>
      </c>
      <c r="B12" s="315" t="s">
        <v>28</v>
      </c>
      <c r="C12" s="647" t="s">
        <v>34</v>
      </c>
      <c r="D12" s="648" t="s">
        <v>1284</v>
      </c>
      <c r="E12" s="223">
        <v>2635</v>
      </c>
      <c r="F12" s="569" t="s">
        <v>1149</v>
      </c>
      <c r="G12" s="91" t="s">
        <v>1141</v>
      </c>
      <c r="H12" s="91">
        <v>4</v>
      </c>
      <c r="I12" s="91">
        <v>4</v>
      </c>
      <c r="J12" s="91">
        <v>5</v>
      </c>
      <c r="L12" s="91">
        <v>4</v>
      </c>
      <c r="M12" s="91">
        <v>3</v>
      </c>
      <c r="N12" s="91">
        <v>3</v>
      </c>
      <c r="O12" s="91">
        <v>4</v>
      </c>
      <c r="P12" s="91">
        <v>3</v>
      </c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3</v>
      </c>
      <c r="AA12" s="258">
        <f t="shared" si="5"/>
        <v>4</v>
      </c>
      <c r="AB12" s="258">
        <f t="shared" si="6"/>
        <v>1</v>
      </c>
      <c r="AC12" s="258">
        <f t="shared" si="7"/>
        <v>8</v>
      </c>
      <c r="AD12" s="317">
        <f t="shared" si="10"/>
        <v>3.75</v>
      </c>
      <c r="AE12" s="259">
        <f t="shared" si="11"/>
        <v>0</v>
      </c>
      <c r="AG12" s="318" t="e">
        <f>IF(ISERROR(VALUE(LEFT(#REF!))),LEFT(#REF!),VALUE(LEFT(#REF!)))</f>
        <v>#REF!</v>
      </c>
      <c r="AH12" s="318" t="str">
        <f t="shared" si="8"/>
        <v>з</v>
      </c>
      <c r="AI12" s="318">
        <f t="shared" si="8"/>
        <v>4</v>
      </c>
      <c r="AJ12" s="318">
        <f t="shared" si="8"/>
        <v>4</v>
      </c>
      <c r="AK12" s="318">
        <f t="shared" si="8"/>
        <v>5</v>
      </c>
      <c r="AL12" s="318" t="str">
        <f t="shared" si="9"/>
        <v>а</v>
      </c>
      <c r="AM12" s="318">
        <f t="shared" si="8"/>
        <v>4</v>
      </c>
      <c r="AN12" s="318">
        <f t="shared" si="8"/>
        <v>3</v>
      </c>
      <c r="AO12" s="318">
        <f t="shared" si="8"/>
        <v>3</v>
      </c>
      <c r="AP12" s="318">
        <f t="shared" si="8"/>
        <v>4</v>
      </c>
      <c r="AQ12" s="318">
        <f t="shared" si="8"/>
        <v>3</v>
      </c>
      <c r="AR12" s="318" t="str">
        <f t="shared" si="8"/>
        <v/>
      </c>
      <c r="AS12" s="318" t="str">
        <f t="shared" si="8"/>
        <v/>
      </c>
      <c r="AT12" s="318" t="str">
        <f t="shared" si="8"/>
        <v/>
      </c>
      <c r="AU12" s="318" t="str">
        <f t="shared" si="8"/>
        <v/>
      </c>
      <c r="AV12" s="318" t="str">
        <f t="shared" si="8"/>
        <v/>
      </c>
      <c r="AW12" s="316">
        <f t="shared" si="12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5" customHeight="1" x14ac:dyDescent="0.2">
      <c r="A13" s="267">
        <v>8</v>
      </c>
      <c r="B13" s="315" t="s">
        <v>28</v>
      </c>
      <c r="C13" s="647" t="s">
        <v>34</v>
      </c>
      <c r="D13" s="648" t="s">
        <v>1285</v>
      </c>
      <c r="E13" s="223">
        <v>2635</v>
      </c>
      <c r="F13" s="569" t="s">
        <v>1141</v>
      </c>
      <c r="G13" s="91" t="s">
        <v>1141</v>
      </c>
      <c r="H13" s="91">
        <v>4</v>
      </c>
      <c r="I13" s="91">
        <v>4</v>
      </c>
      <c r="J13" s="91">
        <v>5</v>
      </c>
      <c r="L13" s="91">
        <v>4</v>
      </c>
      <c r="M13" s="91">
        <v>4</v>
      </c>
      <c r="N13" s="91">
        <v>3</v>
      </c>
      <c r="O13" s="91">
        <v>4</v>
      </c>
      <c r="P13" s="91">
        <v>4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1</v>
      </c>
      <c r="AA13" s="258">
        <f t="shared" si="5"/>
        <v>6</v>
      </c>
      <c r="AB13" s="258">
        <f t="shared" si="6"/>
        <v>1</v>
      </c>
      <c r="AC13" s="258">
        <f t="shared" si="7"/>
        <v>8</v>
      </c>
      <c r="AD13" s="317">
        <f t="shared" si="10"/>
        <v>4</v>
      </c>
      <c r="AE13" s="259">
        <f t="shared" si="11"/>
        <v>0</v>
      </c>
      <c r="AG13" s="318" t="e">
        <f>IF(ISERROR(VALUE(LEFT(#REF!))),LEFT(#REF!),VALUE(LEFT(#REF!)))</f>
        <v>#REF!</v>
      </c>
      <c r="AH13" s="318" t="str">
        <f t="shared" si="8"/>
        <v>з</v>
      </c>
      <c r="AI13" s="318">
        <f t="shared" si="8"/>
        <v>4</v>
      </c>
      <c r="AJ13" s="318">
        <f t="shared" si="8"/>
        <v>4</v>
      </c>
      <c r="AK13" s="318">
        <f t="shared" si="8"/>
        <v>5</v>
      </c>
      <c r="AL13" s="318" t="str">
        <f t="shared" si="9"/>
        <v>з</v>
      </c>
      <c r="AM13" s="318">
        <f t="shared" si="8"/>
        <v>4</v>
      </c>
      <c r="AN13" s="318">
        <f t="shared" si="8"/>
        <v>4</v>
      </c>
      <c r="AO13" s="318">
        <f t="shared" si="8"/>
        <v>3</v>
      </c>
      <c r="AP13" s="318">
        <f t="shared" si="8"/>
        <v>4</v>
      </c>
      <c r="AQ13" s="318">
        <f t="shared" si="8"/>
        <v>4</v>
      </c>
      <c r="AR13" s="318" t="str">
        <f t="shared" si="8"/>
        <v/>
      </c>
      <c r="AS13" s="318" t="str">
        <f t="shared" si="8"/>
        <v/>
      </c>
      <c r="AT13" s="318" t="str">
        <f t="shared" si="8"/>
        <v/>
      </c>
      <c r="AU13" s="318" t="str">
        <f t="shared" si="8"/>
        <v/>
      </c>
      <c r="AV13" s="318" t="str">
        <f t="shared" si="8"/>
        <v/>
      </c>
      <c r="AW13" s="316">
        <f t="shared" si="12"/>
        <v>2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5" customHeight="1" x14ac:dyDescent="0.2">
      <c r="A14" s="267">
        <v>9</v>
      </c>
      <c r="B14" s="319"/>
      <c r="C14" s="647" t="s">
        <v>34</v>
      </c>
      <c r="D14" s="648" t="s">
        <v>1286</v>
      </c>
      <c r="E14" s="223">
        <v>2635</v>
      </c>
      <c r="F14" s="569" t="s">
        <v>1141</v>
      </c>
      <c r="G14" s="91" t="s">
        <v>1141</v>
      </c>
      <c r="H14" s="91">
        <v>5</v>
      </c>
      <c r="I14" s="91">
        <v>4</v>
      </c>
      <c r="J14" s="91">
        <v>5</v>
      </c>
      <c r="L14" s="91">
        <v>4</v>
      </c>
      <c r="M14" s="91">
        <v>5</v>
      </c>
      <c r="N14" s="91">
        <v>4</v>
      </c>
      <c r="O14" s="91">
        <v>4</v>
      </c>
      <c r="P14" s="94">
        <v>4</v>
      </c>
      <c r="Q14" s="91"/>
      <c r="R14" s="94"/>
      <c r="S14" s="91"/>
      <c r="T14" s="91"/>
      <c r="U14" s="91"/>
      <c r="V14" s="316">
        <f t="shared" si="0"/>
        <v>4</v>
      </c>
      <c r="W14" s="258">
        <f t="shared" si="1"/>
        <v>0</v>
      </c>
      <c r="X14" s="258">
        <f t="shared" si="2"/>
        <v>0</v>
      </c>
      <c r="Y14" s="258">
        <f t="shared" si="3"/>
        <v>0</v>
      </c>
      <c r="Z14" s="258">
        <f t="shared" si="4"/>
        <v>0</v>
      </c>
      <c r="AA14" s="258">
        <f t="shared" si="5"/>
        <v>5</v>
      </c>
      <c r="AB14" s="258">
        <f t="shared" si="6"/>
        <v>3</v>
      </c>
      <c r="AC14" s="258">
        <f t="shared" si="7"/>
        <v>8</v>
      </c>
      <c r="AD14" s="320">
        <f t="shared" si="10"/>
        <v>4.375</v>
      </c>
      <c r="AE14" s="25">
        <f t="shared" si="11"/>
        <v>0</v>
      </c>
      <c r="AF14" s="13"/>
      <c r="AG14" s="318" t="e">
        <f>IF(ISERROR(VALUE(LEFT(#REF!))),LEFT(#REF!),VALUE(LEFT(#REF!)))</f>
        <v>#REF!</v>
      </c>
      <c r="AH14" s="318" t="str">
        <f t="shared" si="8"/>
        <v>з</v>
      </c>
      <c r="AI14" s="318">
        <f t="shared" si="8"/>
        <v>5</v>
      </c>
      <c r="AJ14" s="318">
        <f t="shared" si="8"/>
        <v>4</v>
      </c>
      <c r="AK14" s="318">
        <f t="shared" si="8"/>
        <v>5</v>
      </c>
      <c r="AL14" s="318" t="str">
        <f t="shared" si="9"/>
        <v>з</v>
      </c>
      <c r="AM14" s="318">
        <f t="shared" si="8"/>
        <v>4</v>
      </c>
      <c r="AN14" s="318">
        <f t="shared" si="8"/>
        <v>5</v>
      </c>
      <c r="AO14" s="318">
        <f t="shared" si="8"/>
        <v>4</v>
      </c>
      <c r="AP14" s="318">
        <f t="shared" si="8"/>
        <v>4</v>
      </c>
      <c r="AQ14" s="318">
        <f t="shared" si="8"/>
        <v>4</v>
      </c>
      <c r="AR14" s="318" t="str">
        <f t="shared" si="8"/>
        <v/>
      </c>
      <c r="AS14" s="318" t="str">
        <f t="shared" si="8"/>
        <v/>
      </c>
      <c r="AT14" s="318" t="str">
        <f t="shared" si="8"/>
        <v/>
      </c>
      <c r="AU14" s="318" t="str">
        <f t="shared" si="8"/>
        <v/>
      </c>
      <c r="AV14" s="318" t="str">
        <f t="shared" si="8"/>
        <v/>
      </c>
      <c r="AW14" s="316">
        <f t="shared" si="12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267">
        <v>10</v>
      </c>
      <c r="B15" s="319"/>
      <c r="C15" s="647" t="s">
        <v>34</v>
      </c>
      <c r="D15" s="648" t="s">
        <v>1287</v>
      </c>
      <c r="E15" s="223">
        <v>2635</v>
      </c>
      <c r="F15" s="569" t="s">
        <v>1141</v>
      </c>
      <c r="G15" s="91" t="s">
        <v>1141</v>
      </c>
      <c r="H15" s="91">
        <v>5</v>
      </c>
      <c r="I15" s="91">
        <v>5</v>
      </c>
      <c r="J15" s="91">
        <v>5</v>
      </c>
      <c r="L15" s="91">
        <v>4</v>
      </c>
      <c r="M15" s="91">
        <v>4</v>
      </c>
      <c r="N15" s="91">
        <v>4</v>
      </c>
      <c r="O15" s="91">
        <v>5</v>
      </c>
      <c r="P15" s="94">
        <v>4</v>
      </c>
      <c r="Q15" s="91"/>
      <c r="R15" s="94"/>
      <c r="S15" s="91"/>
      <c r="T15" s="91"/>
      <c r="U15" s="91"/>
      <c r="V15" s="316">
        <f t="shared" si="0"/>
        <v>4</v>
      </c>
      <c r="W15" s="258">
        <f t="shared" si="1"/>
        <v>0</v>
      </c>
      <c r="X15" s="258">
        <f t="shared" si="2"/>
        <v>0</v>
      </c>
      <c r="Y15" s="258">
        <f t="shared" si="3"/>
        <v>0</v>
      </c>
      <c r="Z15" s="258">
        <f t="shared" si="4"/>
        <v>0</v>
      </c>
      <c r="AA15" s="258">
        <f t="shared" si="5"/>
        <v>4</v>
      </c>
      <c r="AB15" s="258">
        <f t="shared" si="6"/>
        <v>4</v>
      </c>
      <c r="AC15" s="258">
        <f t="shared" si="7"/>
        <v>8</v>
      </c>
      <c r="AD15" s="320">
        <f t="shared" si="10"/>
        <v>4.5</v>
      </c>
      <c r="AE15" s="25">
        <f t="shared" si="11"/>
        <v>0</v>
      </c>
      <c r="AF15" s="13"/>
      <c r="AG15" s="318" t="e">
        <f>IF(ISERROR(VALUE(LEFT(#REF!))),LEFT(#REF!),VALUE(LEFT(#REF!)))</f>
        <v>#REF!</v>
      </c>
      <c r="AH15" s="318" t="str">
        <f t="shared" si="8"/>
        <v>з</v>
      </c>
      <c r="AI15" s="318">
        <f t="shared" si="8"/>
        <v>5</v>
      </c>
      <c r="AJ15" s="318">
        <f t="shared" si="8"/>
        <v>5</v>
      </c>
      <c r="AK15" s="318">
        <f t="shared" si="8"/>
        <v>5</v>
      </c>
      <c r="AL15" s="318" t="str">
        <f t="shared" si="9"/>
        <v>з</v>
      </c>
      <c r="AM15" s="318">
        <f t="shared" si="8"/>
        <v>4</v>
      </c>
      <c r="AN15" s="318">
        <f t="shared" si="8"/>
        <v>4</v>
      </c>
      <c r="AO15" s="318">
        <f t="shared" si="8"/>
        <v>4</v>
      </c>
      <c r="AP15" s="318">
        <f t="shared" si="8"/>
        <v>5</v>
      </c>
      <c r="AQ15" s="318">
        <f t="shared" si="8"/>
        <v>4</v>
      </c>
      <c r="AR15" s="318" t="str">
        <f t="shared" si="8"/>
        <v/>
      </c>
      <c r="AS15" s="318" t="str">
        <f t="shared" si="8"/>
        <v/>
      </c>
      <c r="AT15" s="318" t="str">
        <f t="shared" si="8"/>
        <v/>
      </c>
      <c r="AU15" s="318" t="str">
        <f t="shared" si="8"/>
        <v/>
      </c>
      <c r="AV15" s="318" t="str">
        <f t="shared" si="8"/>
        <v/>
      </c>
      <c r="AW15" s="316">
        <f t="shared" si="12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267">
        <v>11</v>
      </c>
      <c r="B16" s="319"/>
      <c r="C16" s="647" t="s">
        <v>34</v>
      </c>
      <c r="D16" s="648" t="s">
        <v>1288</v>
      </c>
      <c r="E16" s="223">
        <v>2635</v>
      </c>
      <c r="F16" s="569" t="s">
        <v>1149</v>
      </c>
      <c r="G16" s="91" t="s">
        <v>1141</v>
      </c>
      <c r="H16" s="91">
        <v>5</v>
      </c>
      <c r="I16" s="91">
        <v>5</v>
      </c>
      <c r="J16" s="91">
        <v>5</v>
      </c>
      <c r="L16" s="91">
        <v>5</v>
      </c>
      <c r="M16" s="91">
        <v>5</v>
      </c>
      <c r="N16" s="91">
        <v>5</v>
      </c>
      <c r="O16" s="91">
        <v>5</v>
      </c>
      <c r="P16" s="94">
        <v>5</v>
      </c>
      <c r="Q16" s="91"/>
      <c r="R16" s="94"/>
      <c r="S16" s="91"/>
      <c r="T16" s="91"/>
      <c r="U16" s="91"/>
      <c r="V16" s="316">
        <f t="shared" si="0"/>
        <v>5</v>
      </c>
      <c r="W16" s="258">
        <f t="shared" si="1"/>
        <v>0</v>
      </c>
      <c r="X16" s="258">
        <f t="shared" si="2"/>
        <v>0</v>
      </c>
      <c r="Y16" s="258">
        <f t="shared" si="3"/>
        <v>0</v>
      </c>
      <c r="Z16" s="258">
        <f t="shared" si="4"/>
        <v>0</v>
      </c>
      <c r="AA16" s="258">
        <f t="shared" si="5"/>
        <v>0</v>
      </c>
      <c r="AB16" s="258">
        <f t="shared" si="6"/>
        <v>8</v>
      </c>
      <c r="AC16" s="258">
        <f t="shared" si="7"/>
        <v>8</v>
      </c>
      <c r="AD16" s="320">
        <f t="shared" si="10"/>
        <v>5</v>
      </c>
      <c r="AE16" s="25">
        <f t="shared" si="11"/>
        <v>0</v>
      </c>
      <c r="AF16" s="13"/>
      <c r="AG16" s="318" t="e">
        <f>IF(ISERROR(VALUE(LEFT(#REF!))),LEFT(#REF!),VALUE(LEFT(#REF!)))</f>
        <v>#REF!</v>
      </c>
      <c r="AH16" s="318" t="str">
        <f t="shared" si="8"/>
        <v>з</v>
      </c>
      <c r="AI16" s="318">
        <f t="shared" si="8"/>
        <v>5</v>
      </c>
      <c r="AJ16" s="318">
        <f t="shared" si="8"/>
        <v>5</v>
      </c>
      <c r="AK16" s="318">
        <f t="shared" si="8"/>
        <v>5</v>
      </c>
      <c r="AL16" s="318" t="str">
        <f t="shared" si="9"/>
        <v>а</v>
      </c>
      <c r="AM16" s="318">
        <f t="shared" si="8"/>
        <v>5</v>
      </c>
      <c r="AN16" s="318">
        <f t="shared" si="8"/>
        <v>5</v>
      </c>
      <c r="AO16" s="318">
        <f t="shared" si="8"/>
        <v>5</v>
      </c>
      <c r="AP16" s="318">
        <f t="shared" si="8"/>
        <v>5</v>
      </c>
      <c r="AQ16" s="318">
        <f t="shared" si="8"/>
        <v>5</v>
      </c>
      <c r="AR16" s="318" t="str">
        <f t="shared" si="8"/>
        <v/>
      </c>
      <c r="AS16" s="318" t="str">
        <f t="shared" si="8"/>
        <v/>
      </c>
      <c r="AT16" s="318" t="str">
        <f t="shared" si="8"/>
        <v/>
      </c>
      <c r="AU16" s="318" t="str">
        <f t="shared" si="8"/>
        <v/>
      </c>
      <c r="AV16" s="318" t="str">
        <f t="shared" si="8"/>
        <v/>
      </c>
      <c r="AW16" s="316">
        <f t="shared" si="12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">
      <c r="A17" s="267">
        <v>12</v>
      </c>
      <c r="B17" s="225"/>
      <c r="C17" s="647" t="s">
        <v>34</v>
      </c>
      <c r="D17" s="648" t="s">
        <v>1289</v>
      </c>
      <c r="E17" s="223">
        <v>2635</v>
      </c>
      <c r="F17" s="569" t="s">
        <v>1149</v>
      </c>
      <c r="G17" s="91" t="s">
        <v>1141</v>
      </c>
      <c r="H17" s="91">
        <v>5</v>
      </c>
      <c r="I17" s="91">
        <v>5</v>
      </c>
      <c r="J17" s="91">
        <v>5</v>
      </c>
      <c r="L17" s="91">
        <v>5</v>
      </c>
      <c r="M17" s="91">
        <v>5</v>
      </c>
      <c r="N17" s="91">
        <v>5</v>
      </c>
      <c r="O17" s="91">
        <v>5</v>
      </c>
      <c r="P17" s="94">
        <v>5</v>
      </c>
      <c r="Q17" s="91"/>
      <c r="R17" s="94"/>
      <c r="S17" s="91"/>
      <c r="T17" s="91"/>
      <c r="U17" s="91"/>
      <c r="V17" s="316">
        <f t="shared" si="0"/>
        <v>5</v>
      </c>
      <c r="W17" s="258">
        <f t="shared" si="1"/>
        <v>0</v>
      </c>
      <c r="X17" s="258">
        <f t="shared" si="2"/>
        <v>0</v>
      </c>
      <c r="Y17" s="258">
        <f t="shared" si="3"/>
        <v>0</v>
      </c>
      <c r="Z17" s="258">
        <f t="shared" si="4"/>
        <v>0</v>
      </c>
      <c r="AA17" s="258">
        <f t="shared" si="5"/>
        <v>0</v>
      </c>
      <c r="AB17" s="258">
        <f t="shared" si="6"/>
        <v>8</v>
      </c>
      <c r="AC17" s="258">
        <f t="shared" si="7"/>
        <v>8</v>
      </c>
      <c r="AD17" s="320">
        <f t="shared" si="10"/>
        <v>5</v>
      </c>
      <c r="AE17" s="25">
        <f t="shared" si="11"/>
        <v>0</v>
      </c>
      <c r="AF17" s="13"/>
      <c r="AG17" s="318" t="e">
        <f>IF(ISERROR(VALUE(LEFT(#REF!))),LEFT(#REF!),VALUE(LEFT(#REF!)))</f>
        <v>#REF!</v>
      </c>
      <c r="AH17" s="318" t="str">
        <f t="shared" si="8"/>
        <v>з</v>
      </c>
      <c r="AI17" s="318">
        <f t="shared" si="8"/>
        <v>5</v>
      </c>
      <c r="AJ17" s="318">
        <f t="shared" si="8"/>
        <v>5</v>
      </c>
      <c r="AK17" s="318">
        <f t="shared" si="8"/>
        <v>5</v>
      </c>
      <c r="AL17" s="318" t="str">
        <f t="shared" si="9"/>
        <v>а</v>
      </c>
      <c r="AM17" s="318">
        <f t="shared" si="8"/>
        <v>5</v>
      </c>
      <c r="AN17" s="318">
        <f t="shared" si="8"/>
        <v>5</v>
      </c>
      <c r="AO17" s="318">
        <f t="shared" si="8"/>
        <v>5</v>
      </c>
      <c r="AP17" s="318">
        <f t="shared" si="8"/>
        <v>5</v>
      </c>
      <c r="AQ17" s="318">
        <f t="shared" si="8"/>
        <v>5</v>
      </c>
      <c r="AR17" s="318" t="str">
        <f t="shared" si="8"/>
        <v/>
      </c>
      <c r="AS17" s="318" t="str">
        <f t="shared" si="8"/>
        <v/>
      </c>
      <c r="AT17" s="318" t="str">
        <f t="shared" si="8"/>
        <v/>
      </c>
      <c r="AU17" s="318" t="str">
        <f t="shared" si="8"/>
        <v/>
      </c>
      <c r="AV17" s="318" t="str">
        <f t="shared" si="8"/>
        <v/>
      </c>
      <c r="AW17" s="316">
        <f t="shared" si="12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267">
        <v>13</v>
      </c>
      <c r="B18" s="163"/>
      <c r="C18" s="647" t="s">
        <v>34</v>
      </c>
      <c r="D18" s="648" t="s">
        <v>1290</v>
      </c>
      <c r="E18" s="223">
        <v>2635</v>
      </c>
      <c r="F18" s="569" t="s">
        <v>1141</v>
      </c>
      <c r="G18" s="91" t="s">
        <v>1141</v>
      </c>
      <c r="H18" s="91">
        <v>5</v>
      </c>
      <c r="I18" s="91">
        <v>4</v>
      </c>
      <c r="J18" s="91">
        <v>5</v>
      </c>
      <c r="L18" s="91">
        <v>4</v>
      </c>
      <c r="M18" s="91">
        <v>4</v>
      </c>
      <c r="N18" s="91">
        <v>4</v>
      </c>
      <c r="O18" s="91">
        <v>5</v>
      </c>
      <c r="P18" s="94">
        <v>4</v>
      </c>
      <c r="Q18" s="91"/>
      <c r="R18" s="94"/>
      <c r="S18" s="91"/>
      <c r="T18" s="91"/>
      <c r="U18" s="91"/>
      <c r="V18" s="316">
        <f t="shared" si="0"/>
        <v>4</v>
      </c>
      <c r="W18" s="258">
        <f t="shared" si="1"/>
        <v>0</v>
      </c>
      <c r="X18" s="258">
        <f t="shared" si="2"/>
        <v>0</v>
      </c>
      <c r="Y18" s="258">
        <f t="shared" si="3"/>
        <v>0</v>
      </c>
      <c r="Z18" s="258">
        <f t="shared" si="4"/>
        <v>0</v>
      </c>
      <c r="AA18" s="258">
        <f t="shared" si="5"/>
        <v>5</v>
      </c>
      <c r="AB18" s="258">
        <f t="shared" si="6"/>
        <v>3</v>
      </c>
      <c r="AC18" s="258">
        <f t="shared" si="7"/>
        <v>8</v>
      </c>
      <c r="AD18" s="320">
        <f t="shared" si="10"/>
        <v>4.375</v>
      </c>
      <c r="AE18" s="25">
        <f t="shared" si="11"/>
        <v>0</v>
      </c>
      <c r="AF18" s="13"/>
      <c r="AG18" s="318" t="e">
        <f>IF(ISERROR(VALUE(LEFT(#REF!))),LEFT(#REF!),VALUE(LEFT(#REF!)))</f>
        <v>#REF!</v>
      </c>
      <c r="AH18" s="318" t="str">
        <f t="shared" si="8"/>
        <v>з</v>
      </c>
      <c r="AI18" s="318">
        <f t="shared" si="8"/>
        <v>5</v>
      </c>
      <c r="AJ18" s="318">
        <f t="shared" si="8"/>
        <v>4</v>
      </c>
      <c r="AK18" s="318">
        <f t="shared" si="8"/>
        <v>5</v>
      </c>
      <c r="AL18" s="318" t="str">
        <f t="shared" si="9"/>
        <v>з</v>
      </c>
      <c r="AM18" s="318">
        <f t="shared" si="8"/>
        <v>4</v>
      </c>
      <c r="AN18" s="318">
        <f t="shared" si="8"/>
        <v>4</v>
      </c>
      <c r="AO18" s="318">
        <f t="shared" si="8"/>
        <v>4</v>
      </c>
      <c r="AP18" s="318">
        <f t="shared" si="8"/>
        <v>5</v>
      </c>
      <c r="AQ18" s="318">
        <f t="shared" si="8"/>
        <v>4</v>
      </c>
      <c r="AR18" s="318" t="str">
        <f t="shared" si="8"/>
        <v/>
      </c>
      <c r="AS18" s="318" t="str">
        <f t="shared" si="8"/>
        <v/>
      </c>
      <c r="AT18" s="318" t="str">
        <f t="shared" si="8"/>
        <v/>
      </c>
      <c r="AU18" s="318" t="str">
        <f t="shared" si="8"/>
        <v/>
      </c>
      <c r="AV18" s="318" t="str">
        <f t="shared" si="8"/>
        <v/>
      </c>
      <c r="AW18" s="316">
        <f t="shared" si="12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267">
        <v>14</v>
      </c>
      <c r="B19" s="163"/>
      <c r="C19" s="647" t="s">
        <v>34</v>
      </c>
      <c r="D19" s="648" t="s">
        <v>1291</v>
      </c>
      <c r="E19" s="223">
        <v>2635</v>
      </c>
      <c r="F19" s="569" t="s">
        <v>1141</v>
      </c>
      <c r="G19" s="91" t="s">
        <v>1141</v>
      </c>
      <c r="H19" s="91">
        <v>5</v>
      </c>
      <c r="I19" s="91">
        <v>5</v>
      </c>
      <c r="J19" s="91">
        <v>5</v>
      </c>
      <c r="L19" s="91">
        <v>4</v>
      </c>
      <c r="M19" s="91">
        <v>5</v>
      </c>
      <c r="N19" s="91">
        <v>5</v>
      </c>
      <c r="O19" s="91">
        <v>5</v>
      </c>
      <c r="P19" s="91">
        <v>4</v>
      </c>
      <c r="Q19" s="91"/>
      <c r="R19" s="91"/>
      <c r="S19" s="91"/>
      <c r="T19" s="91"/>
      <c r="U19" s="91"/>
      <c r="V19" s="316">
        <f t="shared" si="0"/>
        <v>4</v>
      </c>
      <c r="W19" s="258">
        <f t="shared" si="1"/>
        <v>0</v>
      </c>
      <c r="X19" s="258">
        <f t="shared" si="2"/>
        <v>0</v>
      </c>
      <c r="Y19" s="258">
        <f t="shared" si="3"/>
        <v>0</v>
      </c>
      <c r="Z19" s="258">
        <f t="shared" si="4"/>
        <v>0</v>
      </c>
      <c r="AA19" s="258">
        <f t="shared" si="5"/>
        <v>2</v>
      </c>
      <c r="AB19" s="258">
        <f t="shared" si="6"/>
        <v>6</v>
      </c>
      <c r="AC19" s="258">
        <f t="shared" si="7"/>
        <v>8</v>
      </c>
      <c r="AD19" s="320">
        <f t="shared" si="10"/>
        <v>4.75</v>
      </c>
      <c r="AE19" s="25">
        <f t="shared" si="11"/>
        <v>0</v>
      </c>
      <c r="AF19" s="13"/>
      <c r="AG19" s="318" t="e">
        <f>IF(ISERROR(VALUE(LEFT(#REF!))),LEFT(#REF!),VALUE(LEFT(#REF!)))</f>
        <v>#REF!</v>
      </c>
      <c r="AH19" s="318" t="str">
        <f t="shared" si="8"/>
        <v>з</v>
      </c>
      <c r="AI19" s="318">
        <f t="shared" si="8"/>
        <v>5</v>
      </c>
      <c r="AJ19" s="318">
        <f t="shared" si="8"/>
        <v>5</v>
      </c>
      <c r="AK19" s="318">
        <f t="shared" si="8"/>
        <v>5</v>
      </c>
      <c r="AL19" s="318" t="str">
        <f t="shared" si="9"/>
        <v>з</v>
      </c>
      <c r="AM19" s="318">
        <f t="shared" si="8"/>
        <v>4</v>
      </c>
      <c r="AN19" s="318">
        <f t="shared" si="8"/>
        <v>5</v>
      </c>
      <c r="AO19" s="318">
        <f t="shared" si="8"/>
        <v>5</v>
      </c>
      <c r="AP19" s="318">
        <f t="shared" si="8"/>
        <v>5</v>
      </c>
      <c r="AQ19" s="318">
        <f t="shared" si="8"/>
        <v>4</v>
      </c>
      <c r="AR19" s="318" t="str">
        <f t="shared" si="8"/>
        <v/>
      </c>
      <c r="AS19" s="318" t="str">
        <f t="shared" si="8"/>
        <v/>
      </c>
      <c r="AT19" s="318" t="str">
        <f t="shared" si="8"/>
        <v/>
      </c>
      <c r="AU19" s="318" t="str">
        <f t="shared" si="8"/>
        <v/>
      </c>
      <c r="AV19" s="318" t="str">
        <f t="shared" si="8"/>
        <v/>
      </c>
      <c r="AW19" s="316">
        <f t="shared" si="12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267">
        <v>15</v>
      </c>
      <c r="B20" s="163"/>
      <c r="C20" s="647" t="s">
        <v>34</v>
      </c>
      <c r="D20" s="648" t="s">
        <v>1292</v>
      </c>
      <c r="E20" s="223">
        <v>2635</v>
      </c>
      <c r="F20" s="569" t="s">
        <v>1141</v>
      </c>
      <c r="G20" s="91" t="s">
        <v>1141</v>
      </c>
      <c r="H20" s="91">
        <v>5</v>
      </c>
      <c r="I20" s="91">
        <v>5</v>
      </c>
      <c r="J20" s="91">
        <v>5</v>
      </c>
      <c r="L20" s="91">
        <v>4</v>
      </c>
      <c r="M20" s="91">
        <v>5</v>
      </c>
      <c r="N20" s="91">
        <v>5</v>
      </c>
      <c r="O20" s="91">
        <v>4</v>
      </c>
      <c r="P20" s="94">
        <v>4</v>
      </c>
      <c r="Q20" s="91"/>
      <c r="R20" s="94"/>
      <c r="S20" s="91"/>
      <c r="T20" s="91"/>
      <c r="U20" s="91"/>
      <c r="V20" s="316">
        <f t="shared" si="0"/>
        <v>4</v>
      </c>
      <c r="W20" s="258">
        <f t="shared" si="1"/>
        <v>0</v>
      </c>
      <c r="X20" s="258">
        <f t="shared" si="2"/>
        <v>0</v>
      </c>
      <c r="Y20" s="258">
        <f t="shared" si="3"/>
        <v>0</v>
      </c>
      <c r="Z20" s="258">
        <f t="shared" si="4"/>
        <v>0</v>
      </c>
      <c r="AA20" s="258">
        <f t="shared" si="5"/>
        <v>3</v>
      </c>
      <c r="AB20" s="258">
        <f t="shared" si="6"/>
        <v>5</v>
      </c>
      <c r="AC20" s="258">
        <f t="shared" si="7"/>
        <v>8</v>
      </c>
      <c r="AD20" s="320">
        <f t="shared" si="10"/>
        <v>4.625</v>
      </c>
      <c r="AE20" s="25">
        <f t="shared" si="11"/>
        <v>0</v>
      </c>
      <c r="AF20" s="13"/>
      <c r="AG20" s="318" t="e">
        <f>IF(ISERROR(VALUE(LEFT(#REF!))),LEFT(#REF!),VALUE(LEFT(#REF!)))</f>
        <v>#REF!</v>
      </c>
      <c r="AH20" s="318" t="str">
        <f t="shared" si="8"/>
        <v>з</v>
      </c>
      <c r="AI20" s="318">
        <f t="shared" si="8"/>
        <v>5</v>
      </c>
      <c r="AJ20" s="318">
        <f t="shared" si="8"/>
        <v>5</v>
      </c>
      <c r="AK20" s="318">
        <f t="shared" si="8"/>
        <v>5</v>
      </c>
      <c r="AL20" s="318" t="str">
        <f t="shared" si="9"/>
        <v>з</v>
      </c>
      <c r="AM20" s="318">
        <f t="shared" si="8"/>
        <v>4</v>
      </c>
      <c r="AN20" s="318">
        <f t="shared" si="8"/>
        <v>5</v>
      </c>
      <c r="AO20" s="318">
        <f t="shared" si="8"/>
        <v>5</v>
      </c>
      <c r="AP20" s="318">
        <f t="shared" si="8"/>
        <v>4</v>
      </c>
      <c r="AQ20" s="318">
        <f t="shared" si="8"/>
        <v>4</v>
      </c>
      <c r="AR20" s="318" t="str">
        <f t="shared" si="8"/>
        <v/>
      </c>
      <c r="AS20" s="318" t="str">
        <f t="shared" si="8"/>
        <v/>
      </c>
      <c r="AT20" s="318" t="str">
        <f t="shared" si="8"/>
        <v/>
      </c>
      <c r="AU20" s="318" t="str">
        <f t="shared" si="8"/>
        <v/>
      </c>
      <c r="AV20" s="318" t="str">
        <f t="shared" si="8"/>
        <v/>
      </c>
      <c r="AW20" s="316">
        <f t="shared" si="12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267">
        <v>16</v>
      </c>
      <c r="B21" s="163"/>
      <c r="C21" s="647" t="s">
        <v>34</v>
      </c>
      <c r="D21" s="648" t="s">
        <v>1293</v>
      </c>
      <c r="E21" s="223">
        <v>2635</v>
      </c>
      <c r="F21" s="91" t="s">
        <v>1141</v>
      </c>
      <c r="G21" s="91" t="s">
        <v>1141</v>
      </c>
      <c r="H21" s="91">
        <v>5</v>
      </c>
      <c r="I21" s="91">
        <v>5</v>
      </c>
      <c r="J21" s="91">
        <v>5</v>
      </c>
      <c r="L21" s="91">
        <v>5</v>
      </c>
      <c r="M21" s="91">
        <v>5</v>
      </c>
      <c r="N21" s="91">
        <v>5</v>
      </c>
      <c r="O21" s="91">
        <v>5</v>
      </c>
      <c r="P21" s="94">
        <v>5</v>
      </c>
      <c r="Q21" s="91"/>
      <c r="R21" s="94"/>
      <c r="S21" s="91"/>
      <c r="T21" s="91"/>
      <c r="U21" s="91"/>
      <c r="V21" s="316">
        <f t="shared" si="0"/>
        <v>5</v>
      </c>
      <c r="W21" s="258">
        <f t="shared" si="1"/>
        <v>0</v>
      </c>
      <c r="X21" s="258">
        <f t="shared" si="2"/>
        <v>0</v>
      </c>
      <c r="Y21" s="258">
        <f t="shared" si="3"/>
        <v>0</v>
      </c>
      <c r="Z21" s="258">
        <f t="shared" si="4"/>
        <v>0</v>
      </c>
      <c r="AA21" s="258">
        <f t="shared" si="5"/>
        <v>0</v>
      </c>
      <c r="AB21" s="258">
        <f t="shared" si="6"/>
        <v>8</v>
      </c>
      <c r="AC21" s="258">
        <f t="shared" si="7"/>
        <v>8</v>
      </c>
      <c r="AD21" s="320">
        <f t="shared" si="10"/>
        <v>5</v>
      </c>
      <c r="AE21" s="25">
        <f t="shared" si="11"/>
        <v>0</v>
      </c>
      <c r="AF21" s="13"/>
      <c r="AG21" s="318" t="e">
        <f>IF(ISERROR(VALUE(LEFT(#REF!))),LEFT(#REF!),VALUE(LEFT(#REF!)))</f>
        <v>#REF!</v>
      </c>
      <c r="AH21" s="318" t="str">
        <f t="shared" si="8"/>
        <v>з</v>
      </c>
      <c r="AI21" s="318">
        <f t="shared" si="8"/>
        <v>5</v>
      </c>
      <c r="AJ21" s="318">
        <f t="shared" si="8"/>
        <v>5</v>
      </c>
      <c r="AK21" s="318">
        <f t="shared" si="8"/>
        <v>5</v>
      </c>
      <c r="AL21" s="318" t="str">
        <f t="shared" si="9"/>
        <v>з</v>
      </c>
      <c r="AM21" s="318">
        <f t="shared" si="8"/>
        <v>5</v>
      </c>
      <c r="AN21" s="318">
        <f t="shared" si="8"/>
        <v>5</v>
      </c>
      <c r="AO21" s="318">
        <f t="shared" si="8"/>
        <v>5</v>
      </c>
      <c r="AP21" s="318">
        <f t="shared" si="8"/>
        <v>5</v>
      </c>
      <c r="AQ21" s="318">
        <f t="shared" si="8"/>
        <v>5</v>
      </c>
      <c r="AR21" s="318" t="str">
        <f t="shared" si="8"/>
        <v/>
      </c>
      <c r="AS21" s="318" t="str">
        <f t="shared" si="8"/>
        <v/>
      </c>
      <c r="AT21" s="318" t="str">
        <f t="shared" si="8"/>
        <v/>
      </c>
      <c r="AU21" s="318" t="str">
        <f t="shared" si="8"/>
        <v/>
      </c>
      <c r="AV21" s="318" t="str">
        <f t="shared" ref="AH21:AV26" si="13">IF(ISERROR(VALUE(LEFT(U21))),LEFT(U21),VALUE(LEFT(U21)))</f>
        <v/>
      </c>
      <c r="AW21" s="316">
        <f t="shared" si="12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267">
        <v>17</v>
      </c>
      <c r="B22" s="163"/>
      <c r="C22" s="647" t="s">
        <v>34</v>
      </c>
      <c r="D22" s="648" t="s">
        <v>1294</v>
      </c>
      <c r="E22" s="223">
        <v>2635</v>
      </c>
      <c r="F22" s="91" t="s">
        <v>1141</v>
      </c>
      <c r="G22" s="91" t="s">
        <v>1141</v>
      </c>
      <c r="H22" s="91">
        <v>4</v>
      </c>
      <c r="I22" s="91">
        <v>4</v>
      </c>
      <c r="J22" s="91">
        <v>5</v>
      </c>
      <c r="L22" s="91">
        <v>4</v>
      </c>
      <c r="M22" s="91">
        <v>4</v>
      </c>
      <c r="N22" s="91">
        <v>4</v>
      </c>
      <c r="O22" s="91">
        <v>4</v>
      </c>
      <c r="P22" s="94">
        <v>4</v>
      </c>
      <c r="Q22" s="91"/>
      <c r="R22" s="94"/>
      <c r="S22" s="91"/>
      <c r="T22" s="91"/>
      <c r="U22" s="91"/>
      <c r="V22" s="316">
        <f t="shared" si="0"/>
        <v>4</v>
      </c>
      <c r="W22" s="258">
        <f t="shared" si="1"/>
        <v>0</v>
      </c>
      <c r="X22" s="258">
        <f t="shared" si="2"/>
        <v>0</v>
      </c>
      <c r="Y22" s="258">
        <f t="shared" si="3"/>
        <v>0</v>
      </c>
      <c r="Z22" s="258">
        <f t="shared" si="4"/>
        <v>0</v>
      </c>
      <c r="AA22" s="258">
        <f t="shared" si="5"/>
        <v>7</v>
      </c>
      <c r="AB22" s="258">
        <f t="shared" si="6"/>
        <v>1</v>
      </c>
      <c r="AC22" s="258">
        <f t="shared" si="7"/>
        <v>8</v>
      </c>
      <c r="AD22" s="320">
        <f t="shared" si="10"/>
        <v>4.125</v>
      </c>
      <c r="AE22" s="25">
        <f t="shared" si="11"/>
        <v>0</v>
      </c>
      <c r="AF22" s="13"/>
      <c r="AG22" s="318" t="e">
        <f>IF(ISERROR(VALUE(LEFT(#REF!))),LEFT(#REF!),VALUE(LEFT(#REF!)))</f>
        <v>#REF!</v>
      </c>
      <c r="AH22" s="318" t="str">
        <f t="shared" si="13"/>
        <v>з</v>
      </c>
      <c r="AI22" s="318">
        <f t="shared" si="13"/>
        <v>4</v>
      </c>
      <c r="AJ22" s="318">
        <f t="shared" si="13"/>
        <v>4</v>
      </c>
      <c r="AK22" s="318">
        <f t="shared" si="13"/>
        <v>5</v>
      </c>
      <c r="AL22" s="318" t="str">
        <f t="shared" si="9"/>
        <v>з</v>
      </c>
      <c r="AM22" s="318">
        <f t="shared" si="13"/>
        <v>4</v>
      </c>
      <c r="AN22" s="318">
        <f t="shared" si="13"/>
        <v>4</v>
      </c>
      <c r="AO22" s="318">
        <f t="shared" si="13"/>
        <v>4</v>
      </c>
      <c r="AP22" s="318">
        <f t="shared" si="13"/>
        <v>4</v>
      </c>
      <c r="AQ22" s="318">
        <f t="shared" si="13"/>
        <v>4</v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2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267">
        <v>18</v>
      </c>
      <c r="B23" s="163"/>
      <c r="C23" s="647" t="s">
        <v>34</v>
      </c>
      <c r="D23" s="648" t="s">
        <v>1295</v>
      </c>
      <c r="E23" s="223">
        <v>2635</v>
      </c>
      <c r="F23" s="91" t="s">
        <v>1141</v>
      </c>
      <c r="G23" s="91" t="s">
        <v>1141</v>
      </c>
      <c r="H23" s="91">
        <v>5</v>
      </c>
      <c r="I23" s="91">
        <v>5</v>
      </c>
      <c r="J23" s="91">
        <v>5</v>
      </c>
      <c r="L23" s="91">
        <v>4</v>
      </c>
      <c r="M23" s="91">
        <v>4</v>
      </c>
      <c r="N23" s="91">
        <v>5</v>
      </c>
      <c r="O23" s="91">
        <v>5</v>
      </c>
      <c r="P23" s="94">
        <v>5</v>
      </c>
      <c r="Q23" s="91"/>
      <c r="R23" s="94"/>
      <c r="S23" s="91"/>
      <c r="T23" s="91"/>
      <c r="U23" s="91"/>
      <c r="V23" s="316">
        <f t="shared" si="0"/>
        <v>4</v>
      </c>
      <c r="W23" s="258">
        <f t="shared" si="1"/>
        <v>0</v>
      </c>
      <c r="X23" s="258">
        <f t="shared" si="2"/>
        <v>0</v>
      </c>
      <c r="Y23" s="258">
        <f t="shared" si="3"/>
        <v>0</v>
      </c>
      <c r="Z23" s="258">
        <f t="shared" si="4"/>
        <v>0</v>
      </c>
      <c r="AA23" s="258">
        <f t="shared" si="5"/>
        <v>2</v>
      </c>
      <c r="AB23" s="258">
        <f t="shared" si="6"/>
        <v>6</v>
      </c>
      <c r="AC23" s="258">
        <f t="shared" si="7"/>
        <v>8</v>
      </c>
      <c r="AD23" s="320">
        <f t="shared" si="10"/>
        <v>4.75</v>
      </c>
      <c r="AE23" s="25">
        <f t="shared" si="11"/>
        <v>0</v>
      </c>
      <c r="AF23" s="13"/>
      <c r="AG23" s="318" t="e">
        <f>IF(ISERROR(VALUE(LEFT(#REF!))),LEFT(#REF!),VALUE(LEFT(#REF!)))</f>
        <v>#REF!</v>
      </c>
      <c r="AH23" s="318" t="str">
        <f t="shared" si="13"/>
        <v>з</v>
      </c>
      <c r="AI23" s="318">
        <f t="shared" si="13"/>
        <v>5</v>
      </c>
      <c r="AJ23" s="318">
        <f t="shared" si="13"/>
        <v>5</v>
      </c>
      <c r="AK23" s="318">
        <f t="shared" si="13"/>
        <v>5</v>
      </c>
      <c r="AL23" s="318" t="str">
        <f t="shared" si="9"/>
        <v>з</v>
      </c>
      <c r="AM23" s="318">
        <f t="shared" si="13"/>
        <v>4</v>
      </c>
      <c r="AN23" s="318">
        <f t="shared" si="13"/>
        <v>4</v>
      </c>
      <c r="AO23" s="318">
        <f t="shared" si="13"/>
        <v>5</v>
      </c>
      <c r="AP23" s="318">
        <f t="shared" si="13"/>
        <v>5</v>
      </c>
      <c r="AQ23" s="318">
        <f t="shared" si="13"/>
        <v>5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2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267">
        <v>19</v>
      </c>
      <c r="B24" s="163"/>
      <c r="C24" s="647" t="s">
        <v>34</v>
      </c>
      <c r="D24" s="648" t="s">
        <v>1296</v>
      </c>
      <c r="E24" s="223">
        <v>2635</v>
      </c>
      <c r="F24" s="91" t="s">
        <v>1141</v>
      </c>
      <c r="G24" s="91" t="s">
        <v>1141</v>
      </c>
      <c r="H24" s="91">
        <v>5</v>
      </c>
      <c r="I24" s="91">
        <v>4</v>
      </c>
      <c r="J24" s="91">
        <v>5</v>
      </c>
      <c r="L24" s="91" t="s">
        <v>1323</v>
      </c>
      <c r="M24" s="91">
        <v>4</v>
      </c>
      <c r="N24" s="91">
        <v>4</v>
      </c>
      <c r="O24" s="91">
        <v>4</v>
      </c>
      <c r="P24" s="91">
        <v>3</v>
      </c>
      <c r="Q24" s="91"/>
      <c r="R24" s="91"/>
      <c r="S24" s="91"/>
      <c r="T24" s="91"/>
      <c r="U24" s="91"/>
      <c r="V24" s="316">
        <f t="shared" si="0"/>
        <v>2</v>
      </c>
      <c r="W24" s="258">
        <f t="shared" si="1"/>
        <v>0</v>
      </c>
      <c r="X24" s="258">
        <f t="shared" si="2"/>
        <v>0</v>
      </c>
      <c r="Y24" s="258">
        <f t="shared" si="3"/>
        <v>1</v>
      </c>
      <c r="Z24" s="258">
        <f t="shared" si="4"/>
        <v>1</v>
      </c>
      <c r="AA24" s="258">
        <f t="shared" si="5"/>
        <v>4</v>
      </c>
      <c r="AB24" s="258">
        <f t="shared" si="6"/>
        <v>2</v>
      </c>
      <c r="AC24" s="258">
        <f t="shared" si="7"/>
        <v>8</v>
      </c>
      <c r="AD24" s="320">
        <f t="shared" si="10"/>
        <v>3.875</v>
      </c>
      <c r="AE24" s="25">
        <f t="shared" si="11"/>
        <v>0</v>
      </c>
      <c r="AF24" s="13"/>
      <c r="AG24" s="318" t="e">
        <f>IF(ISERROR(VALUE(LEFT(#REF!))),LEFT(#REF!),VALUE(LEFT(#REF!)))</f>
        <v>#REF!</v>
      </c>
      <c r="AH24" s="318" t="str">
        <f t="shared" si="13"/>
        <v>з</v>
      </c>
      <c r="AI24" s="318">
        <f t="shared" si="13"/>
        <v>5</v>
      </c>
      <c r="AJ24" s="318">
        <f t="shared" si="13"/>
        <v>4</v>
      </c>
      <c r="AK24" s="318">
        <f t="shared" si="13"/>
        <v>5</v>
      </c>
      <c r="AL24" s="318" t="str">
        <f t="shared" si="9"/>
        <v>з</v>
      </c>
      <c r="AM24" s="318">
        <f t="shared" si="13"/>
        <v>2</v>
      </c>
      <c r="AN24" s="318">
        <f t="shared" si="13"/>
        <v>4</v>
      </c>
      <c r="AO24" s="318">
        <f t="shared" si="13"/>
        <v>4</v>
      </c>
      <c r="AP24" s="318">
        <f t="shared" si="13"/>
        <v>4</v>
      </c>
      <c r="AQ24" s="318">
        <f t="shared" si="13"/>
        <v>3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2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267">
        <v>20</v>
      </c>
      <c r="B25" s="163"/>
      <c r="C25" s="647" t="s">
        <v>34</v>
      </c>
      <c r="D25" s="648" t="s">
        <v>1297</v>
      </c>
      <c r="E25" s="223">
        <v>2635</v>
      </c>
      <c r="F25" s="91" t="s">
        <v>1141</v>
      </c>
      <c r="G25" s="91" t="s">
        <v>1141</v>
      </c>
      <c r="H25" s="91">
        <v>5</v>
      </c>
      <c r="I25" s="91">
        <v>5</v>
      </c>
      <c r="J25" s="91">
        <v>5</v>
      </c>
      <c r="L25" s="91">
        <v>5</v>
      </c>
      <c r="M25" s="91">
        <v>4</v>
      </c>
      <c r="N25" s="91">
        <v>5</v>
      </c>
      <c r="O25" s="91">
        <v>5</v>
      </c>
      <c r="P25" s="94">
        <v>5</v>
      </c>
      <c r="Q25" s="91"/>
      <c r="R25" s="94"/>
      <c r="S25" s="91"/>
      <c r="T25" s="91"/>
      <c r="U25" s="91"/>
      <c r="V25" s="316">
        <f t="shared" si="0"/>
        <v>4</v>
      </c>
      <c r="W25" s="258">
        <f t="shared" si="1"/>
        <v>0</v>
      </c>
      <c r="X25" s="258">
        <f t="shared" si="2"/>
        <v>0</v>
      </c>
      <c r="Y25" s="258">
        <f t="shared" si="3"/>
        <v>0</v>
      </c>
      <c r="Z25" s="258">
        <f t="shared" si="4"/>
        <v>0</v>
      </c>
      <c r="AA25" s="258">
        <f t="shared" si="5"/>
        <v>1</v>
      </c>
      <c r="AB25" s="258">
        <f t="shared" si="6"/>
        <v>7</v>
      </c>
      <c r="AC25" s="258">
        <f t="shared" si="7"/>
        <v>8</v>
      </c>
      <c r="AD25" s="320">
        <f t="shared" si="10"/>
        <v>4.875</v>
      </c>
      <c r="AE25" s="25">
        <f t="shared" si="11"/>
        <v>0</v>
      </c>
      <c r="AF25" s="13"/>
      <c r="AG25" s="318" t="e">
        <f>IF(ISERROR(VALUE(LEFT(#REF!))),LEFT(#REF!),VALUE(LEFT(#REF!)))</f>
        <v>#REF!</v>
      </c>
      <c r="AH25" s="318" t="str">
        <f t="shared" si="13"/>
        <v>з</v>
      </c>
      <c r="AI25" s="318">
        <f t="shared" si="13"/>
        <v>5</v>
      </c>
      <c r="AJ25" s="318">
        <f t="shared" si="13"/>
        <v>5</v>
      </c>
      <c r="AK25" s="318">
        <f t="shared" si="13"/>
        <v>5</v>
      </c>
      <c r="AL25" s="318" t="str">
        <f t="shared" si="9"/>
        <v>з</v>
      </c>
      <c r="AM25" s="318">
        <f t="shared" si="13"/>
        <v>5</v>
      </c>
      <c r="AN25" s="318">
        <f t="shared" si="13"/>
        <v>4</v>
      </c>
      <c r="AO25" s="318">
        <f t="shared" si="13"/>
        <v>5</v>
      </c>
      <c r="AP25" s="318">
        <f t="shared" si="13"/>
        <v>5</v>
      </c>
      <c r="AQ25" s="318">
        <f t="shared" si="13"/>
        <v>5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2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267">
        <v>21</v>
      </c>
      <c r="B26" s="163"/>
      <c r="C26" s="647" t="s">
        <v>34</v>
      </c>
      <c r="D26" s="648" t="s">
        <v>1298</v>
      </c>
      <c r="E26" s="223">
        <v>2635</v>
      </c>
      <c r="F26" s="91" t="s">
        <v>1141</v>
      </c>
      <c r="G26" s="91" t="s">
        <v>1141</v>
      </c>
      <c r="H26" s="91">
        <v>5</v>
      </c>
      <c r="I26" s="91">
        <v>5</v>
      </c>
      <c r="J26" s="91">
        <v>5</v>
      </c>
      <c r="L26" s="91">
        <v>4</v>
      </c>
      <c r="M26" s="91">
        <v>4</v>
      </c>
      <c r="N26" s="91">
        <v>5</v>
      </c>
      <c r="O26" s="91">
        <v>4</v>
      </c>
      <c r="P26" s="94">
        <v>4</v>
      </c>
      <c r="Q26" s="91"/>
      <c r="R26" s="94"/>
      <c r="S26" s="91"/>
      <c r="T26" s="91"/>
      <c r="U26" s="91"/>
      <c r="V26" s="316">
        <f t="shared" si="0"/>
        <v>4</v>
      </c>
      <c r="W26" s="258">
        <f t="shared" si="1"/>
        <v>0</v>
      </c>
      <c r="X26" s="258">
        <f t="shared" si="2"/>
        <v>0</v>
      </c>
      <c r="Y26" s="258">
        <f t="shared" si="3"/>
        <v>0</v>
      </c>
      <c r="Z26" s="258">
        <f t="shared" si="4"/>
        <v>0</v>
      </c>
      <c r="AA26" s="258">
        <f t="shared" si="5"/>
        <v>4</v>
      </c>
      <c r="AB26" s="258">
        <f t="shared" si="6"/>
        <v>4</v>
      </c>
      <c r="AC26" s="258">
        <f t="shared" si="7"/>
        <v>8</v>
      </c>
      <c r="AD26" s="320">
        <f t="shared" si="10"/>
        <v>4.5</v>
      </c>
      <c r="AE26" s="25">
        <f t="shared" si="11"/>
        <v>0</v>
      </c>
      <c r="AF26" s="13"/>
      <c r="AG26" s="318" t="e">
        <f>IF(ISERROR(VALUE(LEFT(#REF!))),LEFT(#REF!),VALUE(LEFT(#REF!)))</f>
        <v>#REF!</v>
      </c>
      <c r="AH26" s="318" t="str">
        <f t="shared" si="13"/>
        <v>з</v>
      </c>
      <c r="AI26" s="318">
        <f t="shared" si="13"/>
        <v>5</v>
      </c>
      <c r="AJ26" s="318">
        <f t="shared" si="13"/>
        <v>5</v>
      </c>
      <c r="AK26" s="318">
        <f t="shared" si="13"/>
        <v>5</v>
      </c>
      <c r="AL26" s="318" t="str">
        <f t="shared" si="9"/>
        <v>з</v>
      </c>
      <c r="AM26" s="318">
        <f t="shared" si="13"/>
        <v>4</v>
      </c>
      <c r="AN26" s="318">
        <f t="shared" si="13"/>
        <v>4</v>
      </c>
      <c r="AO26" s="318">
        <f t="shared" si="13"/>
        <v>5</v>
      </c>
      <c r="AP26" s="318">
        <f t="shared" si="13"/>
        <v>4</v>
      </c>
      <c r="AQ26" s="318">
        <f t="shared" si="13"/>
        <v>4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2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267">
        <v>22</v>
      </c>
      <c r="B27" s="163"/>
      <c r="C27" s="647" t="s">
        <v>34</v>
      </c>
      <c r="D27" s="648" t="s">
        <v>1299</v>
      </c>
      <c r="E27" s="223">
        <v>2635</v>
      </c>
      <c r="F27" s="91" t="s">
        <v>1141</v>
      </c>
      <c r="G27" s="91" t="s">
        <v>1141</v>
      </c>
      <c r="H27" s="91">
        <v>5</v>
      </c>
      <c r="I27" s="91">
        <v>4</v>
      </c>
      <c r="J27" s="91">
        <v>5</v>
      </c>
      <c r="L27" s="91">
        <v>5</v>
      </c>
      <c r="M27" s="91">
        <v>5</v>
      </c>
      <c r="N27" s="91">
        <v>4</v>
      </c>
      <c r="O27" s="91">
        <v>4</v>
      </c>
      <c r="P27" s="94">
        <v>4</v>
      </c>
      <c r="Q27" s="91"/>
      <c r="R27" s="94"/>
      <c r="S27" s="91"/>
      <c r="T27" s="91"/>
      <c r="U27" s="91"/>
      <c r="V27" s="316">
        <f>IF(AC27&gt;0,IF(SUM(X27:Y27)/AC27&gt;0,2,IF(AND(SUM(X27:Y27)/AC27=0,Z27/AC27&gt;0),3,IF(AND((AB27/AC27+AA27/AC27)=1,AA27/AC27&gt;0),4,5))),0)</f>
        <v>4</v>
      </c>
      <c r="W27" s="258">
        <f>COUNTIF(AG27:AV27,"б")</f>
        <v>0</v>
      </c>
      <c r="X27" s="258">
        <f>COUNTIF(AG27:AV27,"д")</f>
        <v>0</v>
      </c>
      <c r="Y27" s="258">
        <f>COUNTIF(AG27:AV27,2)+COUNTIF(AG27:AV27,"н")+COUNTIF(AG27:AV27,"д")</f>
        <v>0</v>
      </c>
      <c r="Z27" s="258">
        <f>COUNTIF(AG27:AV27,Z$5)</f>
        <v>0</v>
      </c>
      <c r="AA27" s="258">
        <f>COUNTIF(AG27:AV27,AA$5)</f>
        <v>4</v>
      </c>
      <c r="AB27" s="258">
        <f>COUNTIF(AG27:AV27,AB$5)</f>
        <v>4</v>
      </c>
      <c r="AC27" s="258">
        <f>SUM(X27:AB27)</f>
        <v>8</v>
      </c>
      <c r="AD27" s="320">
        <f t="shared" ref="AD27:AD33" si="14">IF(ISERROR(((X27+Y27)*2+Z27*3+AA27*4+AB27*5)/SUM(X27,Y27:AB27)),"",((X27+Y27)*2+Z27*3+AA27*4+AB27*5)/SUM(X27,Y27:AB27))</f>
        <v>4.5</v>
      </c>
      <c r="AE27" s="25">
        <f>IF(AX27=5,0.5,IF(AX27=4,0.25,IF(AX27&lt;=3,0)))</f>
        <v>0</v>
      </c>
      <c r="AF27" s="13"/>
      <c r="AG27" s="318" t="e">
        <f>IF(ISERROR(VALUE(LEFT(#REF!))),LEFT(#REF!),VALUE(LEFT(#REF!)))</f>
        <v>#REF!</v>
      </c>
      <c r="AH27" s="318" t="str">
        <f t="shared" ref="AG27:AV31" si="15">IF(ISERROR(VALUE(LEFT(G27))),LEFT(G27),VALUE(LEFT(G27)))</f>
        <v>з</v>
      </c>
      <c r="AI27" s="318">
        <f t="shared" si="15"/>
        <v>5</v>
      </c>
      <c r="AJ27" s="318">
        <f t="shared" si="15"/>
        <v>4</v>
      </c>
      <c r="AK27" s="318">
        <f t="shared" si="15"/>
        <v>5</v>
      </c>
      <c r="AL27" s="318" t="str">
        <f t="shared" si="9"/>
        <v>з</v>
      </c>
      <c r="AM27" s="318">
        <f t="shared" si="15"/>
        <v>5</v>
      </c>
      <c r="AN27" s="318">
        <f t="shared" si="15"/>
        <v>5</v>
      </c>
      <c r="AO27" s="318">
        <f t="shared" si="15"/>
        <v>4</v>
      </c>
      <c r="AP27" s="318">
        <f t="shared" si="15"/>
        <v>4</v>
      </c>
      <c r="AQ27" s="318">
        <f t="shared" si="15"/>
        <v>4</v>
      </c>
      <c r="AR27" s="318" t="str">
        <f t="shared" si="15"/>
        <v/>
      </c>
      <c r="AS27" s="318" t="str">
        <f t="shared" si="15"/>
        <v/>
      </c>
      <c r="AT27" s="318" t="str">
        <f t="shared" si="15"/>
        <v/>
      </c>
      <c r="AU27" s="318" t="str">
        <f t="shared" si="15"/>
        <v/>
      </c>
      <c r="AV27" s="318" t="str">
        <f t="shared" si="15"/>
        <v/>
      </c>
      <c r="AW27" s="316">
        <f>COUNTIF(AG27:AV27,"з")</f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267"/>
      <c r="B28" s="212"/>
      <c r="C28" s="472"/>
      <c r="D28" s="449"/>
      <c r="E28" s="223"/>
      <c r="F28" s="91"/>
      <c r="G28" s="91"/>
      <c r="H28" s="91"/>
      <c r="I28" s="91"/>
      <c r="J28" s="91"/>
      <c r="K28" s="91"/>
      <c r="L28" s="94"/>
      <c r="M28" s="91"/>
      <c r="N28" s="91"/>
      <c r="O28" s="94"/>
      <c r="P28" s="91"/>
      <c r="Q28" s="94"/>
      <c r="R28" s="94"/>
      <c r="S28" s="91"/>
      <c r="T28" s="91"/>
      <c r="U28" s="91"/>
      <c r="V28" s="316">
        <f>IF(AC28&gt;0,IF(SUM(X28:Y28)/AC28&gt;0,2,IF(AND(SUM(X28:Y28)/AC28=0,Z28/AC28&gt;0),3,IF(AND((AB28/AC28+AA28/AC28)=1,AA28/AC28&gt;0),4,5))),0)</f>
        <v>0</v>
      </c>
      <c r="W28" s="258">
        <f>COUNTIF(AG28:AV28,"б")</f>
        <v>0</v>
      </c>
      <c r="X28" s="258">
        <f>COUNTIF(AG28:AV28,"д")</f>
        <v>0</v>
      </c>
      <c r="Y28" s="258">
        <f>COUNTIF(AG28:AV28,2)+COUNTIF(AG28:AV28,"н")+COUNTIF(AG28:AV28,"д")</f>
        <v>0</v>
      </c>
      <c r="Z28" s="258">
        <f>COUNTIF(AG28:AV28,Z$5)</f>
        <v>0</v>
      </c>
      <c r="AA28" s="258">
        <f>COUNTIF(AG28:AV28,AA$5)</f>
        <v>0</v>
      </c>
      <c r="AB28" s="258">
        <f>COUNTIF(AG28:AV28,AB$5)</f>
        <v>0</v>
      </c>
      <c r="AC28" s="258">
        <f>SUM(X28:AB28)</f>
        <v>0</v>
      </c>
      <c r="AD28" s="320" t="str">
        <f t="shared" si="14"/>
        <v/>
      </c>
      <c r="AE28" s="25">
        <f>IF(AX28=5,0.5,IF(AX28=4,0.25,IF(AX28&lt;=3,0)))</f>
        <v>0</v>
      </c>
      <c r="AF28" s="13"/>
      <c r="AG28" s="318" t="str">
        <f t="shared" si="15"/>
        <v/>
      </c>
      <c r="AH28" s="318" t="str">
        <f t="shared" si="15"/>
        <v/>
      </c>
      <c r="AI28" s="318" t="str">
        <f t="shared" si="15"/>
        <v/>
      </c>
      <c r="AJ28" s="318" t="str">
        <f t="shared" si="15"/>
        <v/>
      </c>
      <c r="AK28" s="318" t="str">
        <f t="shared" si="15"/>
        <v/>
      </c>
      <c r="AL28" s="318" t="str">
        <f t="shared" si="15"/>
        <v/>
      </c>
      <c r="AM28" s="318" t="str">
        <f t="shared" si="15"/>
        <v/>
      </c>
      <c r="AN28" s="318" t="str">
        <f t="shared" si="15"/>
        <v/>
      </c>
      <c r="AO28" s="318" t="str">
        <f t="shared" si="15"/>
        <v/>
      </c>
      <c r="AP28" s="318" t="str">
        <f t="shared" si="15"/>
        <v/>
      </c>
      <c r="AQ28" s="318" t="str">
        <f t="shared" si="15"/>
        <v/>
      </c>
      <c r="AR28" s="318" t="str">
        <f t="shared" si="15"/>
        <v/>
      </c>
      <c r="AS28" s="318" t="str">
        <f t="shared" si="15"/>
        <v/>
      </c>
      <c r="AT28" s="318" t="str">
        <f t="shared" si="15"/>
        <v/>
      </c>
      <c r="AU28" s="318" t="str">
        <f t="shared" si="15"/>
        <v/>
      </c>
      <c r="AV28" s="318" t="str">
        <f t="shared" si="15"/>
        <v/>
      </c>
      <c r="AW28" s="316">
        <f>COUNTIF(AG28:AV28,"з")</f>
        <v>0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267"/>
      <c r="B29" s="212"/>
      <c r="C29" s="472"/>
      <c r="D29" s="449"/>
      <c r="E29" s="223"/>
      <c r="F29" s="91"/>
      <c r="G29" s="91"/>
      <c r="H29" s="91"/>
      <c r="I29" s="91"/>
      <c r="J29" s="91"/>
      <c r="K29" s="91"/>
      <c r="L29" s="94"/>
      <c r="M29" s="91"/>
      <c r="N29" s="91"/>
      <c r="O29" s="94"/>
      <c r="P29" s="91"/>
      <c r="Q29" s="94"/>
      <c r="R29" s="94"/>
      <c r="S29" s="91"/>
      <c r="T29" s="91"/>
      <c r="U29" s="91"/>
      <c r="V29" s="316">
        <f>IF(AC29&gt;0,IF(SUM(X29:Y29)/AC29&gt;0,2,IF(AND(SUM(X29:Y29)/AC29=0,Z29/AC29&gt;0),3,IF(AND((AB29/AC29+AA29/AC29)=1,AA29/AC29&gt;0),4,5))),0)</f>
        <v>0</v>
      </c>
      <c r="W29" s="258">
        <f>COUNTIF(AG29:AV29,"б")</f>
        <v>0</v>
      </c>
      <c r="X29" s="258">
        <f>COUNTIF(AG29:AV29,"д")</f>
        <v>0</v>
      </c>
      <c r="Y29" s="258">
        <f>COUNTIF(AG29:AV29,2)+COUNTIF(AG29:AV29,"н")+COUNTIF(AG29:AV29,"д")</f>
        <v>0</v>
      </c>
      <c r="Z29" s="258">
        <f>COUNTIF(AG29:AV29,Z$5)</f>
        <v>0</v>
      </c>
      <c r="AA29" s="258">
        <f>COUNTIF(AG29:AV29,AA$5)</f>
        <v>0</v>
      </c>
      <c r="AB29" s="258">
        <f>COUNTIF(AG29:AV29,AB$5)</f>
        <v>0</v>
      </c>
      <c r="AC29" s="258">
        <f>SUM(X29:AB29)</f>
        <v>0</v>
      </c>
      <c r="AD29" s="320" t="str">
        <f t="shared" si="14"/>
        <v/>
      </c>
      <c r="AE29" s="25">
        <f>IF(AX29=5,0.5,IF(AX29=4,0.25,IF(AX29&lt;=3,0)))</f>
        <v>0</v>
      </c>
      <c r="AF29" s="13"/>
      <c r="AG29" s="318" t="str">
        <f t="shared" si="15"/>
        <v/>
      </c>
      <c r="AH29" s="318" t="str">
        <f t="shared" si="15"/>
        <v/>
      </c>
      <c r="AI29" s="318" t="str">
        <f t="shared" si="15"/>
        <v/>
      </c>
      <c r="AJ29" s="318" t="str">
        <f t="shared" si="15"/>
        <v/>
      </c>
      <c r="AK29" s="318" t="str">
        <f t="shared" si="15"/>
        <v/>
      </c>
      <c r="AL29" s="318" t="str">
        <f t="shared" si="15"/>
        <v/>
      </c>
      <c r="AM29" s="318" t="str">
        <f t="shared" si="15"/>
        <v/>
      </c>
      <c r="AN29" s="318" t="str">
        <f t="shared" si="15"/>
        <v/>
      </c>
      <c r="AO29" s="318" t="str">
        <f t="shared" si="15"/>
        <v/>
      </c>
      <c r="AP29" s="318" t="str">
        <f t="shared" si="15"/>
        <v/>
      </c>
      <c r="AQ29" s="318" t="str">
        <f t="shared" si="15"/>
        <v/>
      </c>
      <c r="AR29" s="318" t="str">
        <f t="shared" si="15"/>
        <v/>
      </c>
      <c r="AS29" s="318" t="str">
        <f t="shared" si="15"/>
        <v/>
      </c>
      <c r="AT29" s="318" t="str">
        <f t="shared" si="15"/>
        <v/>
      </c>
      <c r="AU29" s="318" t="str">
        <f t="shared" si="15"/>
        <v/>
      </c>
      <c r="AV29" s="318" t="str">
        <f t="shared" si="15"/>
        <v/>
      </c>
      <c r="AW29" s="316">
        <f>COUNTIF(AG29:AV29,"з")</f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267"/>
      <c r="B30" s="110"/>
      <c r="C30" s="472"/>
      <c r="D30" s="449"/>
      <c r="E30" s="223"/>
      <c r="F30" s="91"/>
      <c r="G30" s="91"/>
      <c r="H30" s="91"/>
      <c r="I30" s="91"/>
      <c r="J30" s="91"/>
      <c r="K30" s="91"/>
      <c r="L30" s="94"/>
      <c r="M30" s="91"/>
      <c r="N30" s="91"/>
      <c r="O30" s="94"/>
      <c r="P30" s="91"/>
      <c r="Q30" s="91"/>
      <c r="R30" s="94"/>
      <c r="S30" s="91"/>
      <c r="T30" s="91"/>
      <c r="U30" s="91"/>
      <c r="V30" s="316">
        <f>IF(AC30&gt;0,IF(SUM(X30:Y30)/AC30&gt;0,2,IF(AND(SUM(X30:Y30)/AC30=0,Z30/AC30&gt;0),3,IF(AND((AB30/AC30+AA30/AC30)=1,AA30/AC30&gt;0),4,5))),0)</f>
        <v>0</v>
      </c>
      <c r="W30" s="258">
        <f>COUNTIF(AG30:AV30,"б")</f>
        <v>0</v>
      </c>
      <c r="X30" s="258">
        <f>COUNTIF(AG30:AV30,"д")</f>
        <v>0</v>
      </c>
      <c r="Y30" s="258">
        <f>COUNTIF(AG30:AV30,2)+COUNTIF(AG30:AV30,"н")+COUNTIF(AG30:AV30,"д")</f>
        <v>0</v>
      </c>
      <c r="Z30" s="258">
        <f>COUNTIF(AG30:AV30,Z$5)</f>
        <v>0</v>
      </c>
      <c r="AA30" s="258">
        <f>COUNTIF(AG30:AV30,AA$5)</f>
        <v>0</v>
      </c>
      <c r="AB30" s="258">
        <f>COUNTIF(AG30:AV30,AB$5)</f>
        <v>0</v>
      </c>
      <c r="AC30" s="258">
        <f>SUM(X30:AB30)</f>
        <v>0</v>
      </c>
      <c r="AD30" s="320" t="str">
        <f t="shared" si="14"/>
        <v/>
      </c>
      <c r="AE30" s="25">
        <f>IF(AX30=5,0.5,IF(AX30=4,0.25,IF(AX30&lt;=3,0)))</f>
        <v>0</v>
      </c>
      <c r="AF30" s="13"/>
      <c r="AG30" s="318" t="str">
        <f t="shared" si="15"/>
        <v/>
      </c>
      <c r="AH30" s="318" t="str">
        <f t="shared" si="15"/>
        <v/>
      </c>
      <c r="AI30" s="318" t="str">
        <f t="shared" si="15"/>
        <v/>
      </c>
      <c r="AJ30" s="318" t="str">
        <f t="shared" si="15"/>
        <v/>
      </c>
      <c r="AK30" s="318" t="str">
        <f t="shared" si="15"/>
        <v/>
      </c>
      <c r="AL30" s="318" t="str">
        <f t="shared" si="15"/>
        <v/>
      </c>
      <c r="AM30" s="318" t="str">
        <f t="shared" si="15"/>
        <v/>
      </c>
      <c r="AN30" s="318" t="str">
        <f t="shared" si="15"/>
        <v/>
      </c>
      <c r="AO30" s="318" t="str">
        <f t="shared" si="15"/>
        <v/>
      </c>
      <c r="AP30" s="318" t="str">
        <f t="shared" si="15"/>
        <v/>
      </c>
      <c r="AQ30" s="318" t="str">
        <f t="shared" si="15"/>
        <v/>
      </c>
      <c r="AR30" s="318" t="str">
        <f t="shared" si="15"/>
        <v/>
      </c>
      <c r="AS30" s="318" t="str">
        <f t="shared" si="15"/>
        <v/>
      </c>
      <c r="AT30" s="318" t="str">
        <f t="shared" si="15"/>
        <v/>
      </c>
      <c r="AU30" s="318" t="str">
        <f t="shared" si="15"/>
        <v/>
      </c>
      <c r="AV30" s="318" t="str">
        <f t="shared" si="15"/>
        <v/>
      </c>
      <c r="AW30" s="316">
        <f>COUNTIF(AG30:AV30,"з")</f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5">
      <c r="A31" s="267"/>
      <c r="B31" s="110"/>
      <c r="C31" s="110"/>
      <c r="D31" s="110"/>
      <c r="E31" s="223"/>
      <c r="F31" s="91"/>
      <c r="G31" s="91"/>
      <c r="H31" s="91"/>
      <c r="I31" s="91"/>
      <c r="J31" s="91"/>
      <c r="K31" s="91"/>
      <c r="L31" s="94"/>
      <c r="M31" s="91"/>
      <c r="N31" s="91"/>
      <c r="O31" s="94"/>
      <c r="P31" s="91"/>
      <c r="Q31" s="91"/>
      <c r="R31" s="94"/>
      <c r="S31" s="91"/>
      <c r="T31" s="91"/>
      <c r="U31" s="91"/>
      <c r="V31" s="316">
        <f>IF(AC31&gt;0,IF(SUM(X31:Y31)/AC31&gt;0,2,IF(AND(SUM(X31:Y31)/AC31=0,Z31/AC31&gt;0),3,IF(AND((AB31/AC31+AA31/AC31)=1,AA31/AC31&gt;0),4,5))),0)</f>
        <v>0</v>
      </c>
      <c r="W31" s="258">
        <f>COUNTIF(AG31:AV31,"б")</f>
        <v>0</v>
      </c>
      <c r="X31" s="258">
        <f>COUNTIF(AG31:AV31,"д")</f>
        <v>0</v>
      </c>
      <c r="Y31" s="258">
        <f>COUNTIF(AG31:AV31,2)+COUNTIF(AG31:AV31,"н")+COUNTIF(AG31:AV31,"д")</f>
        <v>0</v>
      </c>
      <c r="Z31" s="258">
        <f>COUNTIF(AG31:AV31,Z$5)</f>
        <v>0</v>
      </c>
      <c r="AA31" s="258">
        <f>COUNTIF(AG31:AV31,AA$5)</f>
        <v>0</v>
      </c>
      <c r="AB31" s="258">
        <f>COUNTIF(AG31:AV31,AB$5)</f>
        <v>0</v>
      </c>
      <c r="AC31" s="258">
        <f>SUM(X31:AB31)</f>
        <v>0</v>
      </c>
      <c r="AD31" s="320" t="str">
        <f t="shared" si="14"/>
        <v/>
      </c>
      <c r="AE31" s="25">
        <f>IF(AX31=5,0.5,IF(AX31=4,0.25,IF(AX31&lt;=3,0)))</f>
        <v>0</v>
      </c>
      <c r="AF31" s="13"/>
      <c r="AG31" s="318" t="str">
        <f t="shared" si="15"/>
        <v/>
      </c>
      <c r="AH31" s="318" t="str">
        <f t="shared" si="15"/>
        <v/>
      </c>
      <c r="AI31" s="318" t="str">
        <f t="shared" si="15"/>
        <v/>
      </c>
      <c r="AJ31" s="318" t="str">
        <f t="shared" si="15"/>
        <v/>
      </c>
      <c r="AK31" s="318" t="str">
        <f t="shared" si="15"/>
        <v/>
      </c>
      <c r="AL31" s="318" t="str">
        <f t="shared" si="15"/>
        <v/>
      </c>
      <c r="AM31" s="318" t="str">
        <f t="shared" si="15"/>
        <v/>
      </c>
      <c r="AN31" s="318" t="str">
        <f t="shared" si="15"/>
        <v/>
      </c>
      <c r="AO31" s="318" t="str">
        <f t="shared" si="15"/>
        <v/>
      </c>
      <c r="AP31" s="318" t="str">
        <f t="shared" si="15"/>
        <v/>
      </c>
      <c r="AQ31" s="318" t="str">
        <f t="shared" si="15"/>
        <v/>
      </c>
      <c r="AR31" s="318" t="str">
        <f t="shared" si="15"/>
        <v/>
      </c>
      <c r="AS31" s="318" t="str">
        <f t="shared" si="15"/>
        <v/>
      </c>
      <c r="AT31" s="318" t="str">
        <f t="shared" si="15"/>
        <v/>
      </c>
      <c r="AU31" s="318" t="str">
        <f t="shared" si="15"/>
        <v/>
      </c>
      <c r="AV31" s="318" t="str">
        <f t="shared" si="15"/>
        <v/>
      </c>
      <c r="AW31" s="316">
        <f>COUNTIF(AG31:AV31,"з")</f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2.75" customHeight="1" x14ac:dyDescent="0.2">
      <c r="A32" s="215"/>
      <c r="B32" s="215"/>
      <c r="C32" s="82" t="s">
        <v>12</v>
      </c>
      <c r="D32" s="82"/>
      <c r="E32" s="27"/>
      <c r="F32" s="336" t="str">
        <f t="array" ref="F32:U39">AG32:AV39</f>
        <v xml:space="preserve"> </v>
      </c>
      <c r="G32" s="336" t="str">
        <v xml:space="preserve"> </v>
      </c>
      <c r="H32" s="336">
        <v>4.7727272727272725</v>
      </c>
      <c r="I32" s="336">
        <v>4.5909090909090908</v>
      </c>
      <c r="J32" s="336">
        <v>5</v>
      </c>
      <c r="K32" s="336" t="str">
        <v xml:space="preserve"> </v>
      </c>
      <c r="L32" s="336">
        <v>4.3181818181818183</v>
      </c>
      <c r="M32" s="336">
        <v>4.5</v>
      </c>
      <c r="N32" s="336">
        <v>4.3636363636363633</v>
      </c>
      <c r="O32" s="216">
        <v>4.4545454545454541</v>
      </c>
      <c r="P32" s="216">
        <v>4.2272727272727275</v>
      </c>
      <c r="Q32" s="216" t="str">
        <v xml:space="preserve"> </v>
      </c>
      <c r="R32" s="216" t="str">
        <v xml:space="preserve"> </v>
      </c>
      <c r="S32" s="336" t="str">
        <v xml:space="preserve"> </v>
      </c>
      <c r="T32" s="336" t="str">
        <v xml:space="preserve"> </v>
      </c>
      <c r="U32" s="336" t="str">
        <v xml:space="preserve"> </v>
      </c>
      <c r="V32" s="473">
        <f>сводн.!T26</f>
        <v>3</v>
      </c>
      <c r="W32" s="93">
        <f>SUM(W6:W31)</f>
        <v>0</v>
      </c>
      <c r="X32" s="93">
        <f t="shared" ref="X32:AC32" si="16">SUM(X6:X31)</f>
        <v>0</v>
      </c>
      <c r="Y32" s="93">
        <f t="shared" si="16"/>
        <v>2</v>
      </c>
      <c r="Z32" s="93">
        <f t="shared" si="16"/>
        <v>9</v>
      </c>
      <c r="AA32" s="93">
        <f t="shared" si="16"/>
        <v>59</v>
      </c>
      <c r="AB32" s="93">
        <f t="shared" si="16"/>
        <v>106</v>
      </c>
      <c r="AC32" s="93">
        <f t="shared" si="16"/>
        <v>176</v>
      </c>
      <c r="AD32" s="689">
        <f t="shared" si="14"/>
        <v>4.5284090909090908</v>
      </c>
      <c r="AE32" s="414"/>
      <c r="AF32" s="13"/>
      <c r="AG32" s="415" t="str">
        <f t="shared" ref="AG32:AV32" si="17">IF(COUNT(AG6:AG30)=0," ",SUM(AG6:AG30)/COUNT(AG6:AG30))</f>
        <v xml:space="preserve"> </v>
      </c>
      <c r="AH32" s="415" t="str">
        <f t="shared" si="17"/>
        <v xml:space="preserve"> </v>
      </c>
      <c r="AI32" s="415">
        <f t="shared" si="17"/>
        <v>4.7727272727272725</v>
      </c>
      <c r="AJ32" s="415">
        <f t="shared" si="17"/>
        <v>4.5909090909090908</v>
      </c>
      <c r="AK32" s="415">
        <f t="shared" si="17"/>
        <v>5</v>
      </c>
      <c r="AL32" s="415" t="str">
        <f t="shared" si="17"/>
        <v xml:space="preserve"> </v>
      </c>
      <c r="AM32" s="415">
        <f t="shared" si="17"/>
        <v>4.3181818181818183</v>
      </c>
      <c r="AN32" s="415">
        <f t="shared" si="17"/>
        <v>4.5</v>
      </c>
      <c r="AO32" s="415">
        <f t="shared" si="17"/>
        <v>4.3636363636363633</v>
      </c>
      <c r="AP32" s="415">
        <f t="shared" si="17"/>
        <v>4.4545454545454541</v>
      </c>
      <c r="AQ32" s="415">
        <f t="shared" si="17"/>
        <v>4.2272727272727275</v>
      </c>
      <c r="AR32" s="415" t="str">
        <f t="shared" si="17"/>
        <v xml:space="preserve"> </v>
      </c>
      <c r="AS32" s="415" t="str">
        <f t="shared" si="17"/>
        <v xml:space="preserve"> </v>
      </c>
      <c r="AT32" s="415" t="str">
        <f t="shared" si="17"/>
        <v xml:space="preserve"> </v>
      </c>
      <c r="AU32" s="415" t="str">
        <f t="shared" si="17"/>
        <v xml:space="preserve"> </v>
      </c>
      <c r="AV32" s="416" t="str">
        <f t="shared" si="17"/>
        <v xml:space="preserve"> </v>
      </c>
      <c r="AW32" s="316"/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30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s="43" customFormat="1" x14ac:dyDescent="0.2">
      <c r="A33" s="184"/>
      <c r="B33" s="184"/>
      <c r="C33" s="186" t="s">
        <v>13</v>
      </c>
      <c r="D33" s="186"/>
      <c r="E33" s="187"/>
      <c r="F33" s="337" t="str">
        <v>0</v>
      </c>
      <c r="G33" s="337" t="str">
        <v>0</v>
      </c>
      <c r="H33" s="337">
        <v>17</v>
      </c>
      <c r="I33" s="337">
        <v>13</v>
      </c>
      <c r="J33" s="337">
        <v>22</v>
      </c>
      <c r="K33" s="337" t="str">
        <v>0</v>
      </c>
      <c r="L33" s="337">
        <v>9</v>
      </c>
      <c r="M33" s="337">
        <v>12</v>
      </c>
      <c r="N33" s="337">
        <v>12</v>
      </c>
      <c r="O33" s="417">
        <v>12</v>
      </c>
      <c r="P33" s="417">
        <v>9</v>
      </c>
      <c r="Q33" s="417" t="str">
        <v>0</v>
      </c>
      <c r="R33" s="417" t="str">
        <v>0</v>
      </c>
      <c r="S33" s="337" t="str">
        <v>0</v>
      </c>
      <c r="T33" s="337" t="str">
        <v>0</v>
      </c>
      <c r="U33" s="337" t="str">
        <v xml:space="preserve"> </v>
      </c>
      <c r="V33" s="418">
        <f>IF(COUNTIF(V6:V30,5)=0,"0",COUNTIF(V6:V30,5))</f>
        <v>7</v>
      </c>
      <c r="W33" s="187"/>
      <c r="X33" s="727">
        <f>SUM(X31:AB31)</f>
        <v>0</v>
      </c>
      <c r="Y33" s="727"/>
      <c r="Z33" s="727"/>
      <c r="AA33" s="727"/>
      <c r="AB33" s="727"/>
      <c r="AC33" s="497"/>
      <c r="AD33" s="320" t="str">
        <f t="shared" si="14"/>
        <v/>
      </c>
      <c r="AE33" s="420"/>
      <c r="AG33" s="421" t="str">
        <f t="shared" ref="AG33:AU33" si="18">IF(COUNTIF(AG6:AG30,5)=0,"0",COUNTIF(AG6:AG30,5))</f>
        <v>0</v>
      </c>
      <c r="AH33" s="421" t="str">
        <f t="shared" si="18"/>
        <v>0</v>
      </c>
      <c r="AI33" s="421">
        <f t="shared" si="18"/>
        <v>17</v>
      </c>
      <c r="AJ33" s="421">
        <f t="shared" si="18"/>
        <v>13</v>
      </c>
      <c r="AK33" s="421">
        <f t="shared" si="18"/>
        <v>22</v>
      </c>
      <c r="AL33" s="421" t="str">
        <f t="shared" si="18"/>
        <v>0</v>
      </c>
      <c r="AM33" s="421">
        <f t="shared" si="18"/>
        <v>9</v>
      </c>
      <c r="AN33" s="421">
        <f t="shared" si="18"/>
        <v>12</v>
      </c>
      <c r="AO33" s="421">
        <f t="shared" si="18"/>
        <v>12</v>
      </c>
      <c r="AP33" s="421">
        <f t="shared" si="18"/>
        <v>12</v>
      </c>
      <c r="AQ33" s="421">
        <f t="shared" si="18"/>
        <v>9</v>
      </c>
      <c r="AR33" s="421" t="str">
        <f t="shared" si="18"/>
        <v>0</v>
      </c>
      <c r="AS33" s="421" t="str">
        <f t="shared" si="18"/>
        <v>0</v>
      </c>
      <c r="AT33" s="421" t="str">
        <f t="shared" si="18"/>
        <v>0</v>
      </c>
      <c r="AU33" s="421" t="str">
        <f t="shared" si="18"/>
        <v>0</v>
      </c>
      <c r="AV33" s="422" t="str">
        <f>IF(COUNTIF(AV6:AV30,5)=0," ",COUNTIF(AV6:AV30,5))</f>
        <v xml:space="preserve"> </v>
      </c>
      <c r="AW33" s="421"/>
      <c r="AX33" s="423"/>
      <c r="AY33" s="424"/>
      <c r="AZ33" s="424"/>
      <c r="BA33" s="424"/>
      <c r="BB33" s="424"/>
      <c r="BC33" s="424"/>
      <c r="BD33" s="424"/>
      <c r="BE33" s="424"/>
      <c r="BF33" s="424"/>
      <c r="BG33" s="424"/>
      <c r="BH33" s="424"/>
      <c r="BI33" s="424"/>
      <c r="BJ33" s="424"/>
      <c r="BK33" s="424"/>
      <c r="BL33" s="424"/>
      <c r="BM33" s="424"/>
      <c r="BN33" s="424"/>
      <c r="BO33" s="425"/>
      <c r="BP33" s="425"/>
      <c r="BQ33" s="425"/>
      <c r="BR33" s="425"/>
      <c r="BS33" s="425"/>
      <c r="BT33" s="425"/>
      <c r="BU33" s="425"/>
      <c r="BV33" s="425"/>
      <c r="BW33" s="425"/>
      <c r="BX33" s="425"/>
      <c r="BY33" s="425"/>
      <c r="BZ33" s="425"/>
      <c r="CA33" s="425"/>
      <c r="CB33" s="425"/>
      <c r="CC33" s="425"/>
      <c r="CD33" s="425"/>
      <c r="CE33" s="425"/>
      <c r="CF33" s="425"/>
      <c r="CG33" s="425"/>
      <c r="CH33" s="425"/>
      <c r="CI33" s="425"/>
      <c r="CJ33" s="425"/>
      <c r="CK33" s="425"/>
      <c r="CL33" s="425"/>
      <c r="CM33" s="425"/>
    </row>
    <row r="34" spans="1:157" s="51" customFormat="1" x14ac:dyDescent="0.2">
      <c r="A34" s="188"/>
      <c r="B34" s="188"/>
      <c r="C34" s="190" t="s">
        <v>14</v>
      </c>
      <c r="D34" s="190"/>
      <c r="E34" s="191"/>
      <c r="F34" s="338" t="str">
        <v>0</v>
      </c>
      <c r="G34" s="338" t="str">
        <v>0</v>
      </c>
      <c r="H34" s="338">
        <v>5</v>
      </c>
      <c r="I34" s="338">
        <v>9</v>
      </c>
      <c r="J34" s="338" t="str">
        <v>0</v>
      </c>
      <c r="K34" s="338" t="str">
        <v>0</v>
      </c>
      <c r="L34" s="338">
        <v>12</v>
      </c>
      <c r="M34" s="338">
        <v>9</v>
      </c>
      <c r="N34" s="338">
        <v>7</v>
      </c>
      <c r="O34" s="426">
        <v>8</v>
      </c>
      <c r="P34" s="426">
        <v>9</v>
      </c>
      <c r="Q34" s="426" t="str">
        <v>0</v>
      </c>
      <c r="R34" s="426" t="str">
        <v>0</v>
      </c>
      <c r="S34" s="338" t="str">
        <v>0</v>
      </c>
      <c r="T34" s="338" t="str">
        <v>0</v>
      </c>
      <c r="U34" s="338" t="str">
        <v xml:space="preserve"> </v>
      </c>
      <c r="V34" s="427">
        <f>IF(COUNTIF(V6:V30,4)=0,"0",COUNTIF(V6:V30,4))</f>
        <v>10</v>
      </c>
      <c r="W34" s="428"/>
      <c r="X34" s="428"/>
      <c r="Y34" s="428" t="str">
        <f>IF(COUNTIF(Y6:Y30,4)=0," ",COUNTIF(Y6:Y30,4))</f>
        <v xml:space="preserve"> </v>
      </c>
      <c r="Z34" s="428" t="str">
        <f>IF(COUNTIF(Z6:Z30,4)=0," ",COUNTIF(Z6:Z30,4))</f>
        <v xml:space="preserve"> </v>
      </c>
      <c r="AA34" s="428">
        <f>IF(COUNTIF(AA6:AA30,4)=0," ",COUNTIF(AA6:AA30,4))</f>
        <v>5</v>
      </c>
      <c r="AB34" s="428">
        <f>IF(COUNTIF(AB6:AB30,4)=0," ",COUNTIF(AB6:AB30,4))</f>
        <v>3</v>
      </c>
      <c r="AC34" s="428"/>
      <c r="AD34" s="428"/>
      <c r="AE34" s="429" t="str">
        <f>IF(COUNTIF(AE6:AE30,4)=0," ",COUNTIF(AE6:AE30,4))</f>
        <v xml:space="preserve"> </v>
      </c>
      <c r="AF34" s="428" t="str">
        <f>IF(COUNTIF(AF6:AF30,4)=0," ",COUNTIF(AF6:AF30,4))</f>
        <v xml:space="preserve"> </v>
      </c>
      <c r="AG34" s="428" t="str">
        <f t="shared" ref="AG34:AU34" si="19">IF(COUNTIF(AG6:AG30,4)=0,"0",COUNTIF(AG6:AG30,4))</f>
        <v>0</v>
      </c>
      <c r="AH34" s="428" t="str">
        <f t="shared" si="19"/>
        <v>0</v>
      </c>
      <c r="AI34" s="428">
        <f t="shared" si="19"/>
        <v>5</v>
      </c>
      <c r="AJ34" s="428">
        <f t="shared" si="19"/>
        <v>9</v>
      </c>
      <c r="AK34" s="428" t="str">
        <f t="shared" si="19"/>
        <v>0</v>
      </c>
      <c r="AL34" s="428" t="str">
        <f t="shared" si="19"/>
        <v>0</v>
      </c>
      <c r="AM34" s="428">
        <f t="shared" si="19"/>
        <v>12</v>
      </c>
      <c r="AN34" s="428">
        <f t="shared" si="19"/>
        <v>9</v>
      </c>
      <c r="AO34" s="428">
        <f t="shared" si="19"/>
        <v>7</v>
      </c>
      <c r="AP34" s="428">
        <f t="shared" si="19"/>
        <v>8</v>
      </c>
      <c r="AQ34" s="428">
        <f t="shared" si="19"/>
        <v>9</v>
      </c>
      <c r="AR34" s="428" t="str">
        <f t="shared" si="19"/>
        <v>0</v>
      </c>
      <c r="AS34" s="428" t="str">
        <f t="shared" si="19"/>
        <v>0</v>
      </c>
      <c r="AT34" s="428" t="str">
        <f t="shared" si="19"/>
        <v>0</v>
      </c>
      <c r="AU34" s="428" t="str">
        <f t="shared" si="19"/>
        <v>0</v>
      </c>
      <c r="AV34" s="430" t="str">
        <f>IF(COUNTIF(AV6:AV30,4)=0," ",COUNTIF(AV6:AV30,4))</f>
        <v xml:space="preserve"> </v>
      </c>
      <c r="AW34" s="428"/>
      <c r="AX34" s="431"/>
      <c r="AY34" s="432"/>
      <c r="AZ34" s="432"/>
      <c r="BA34" s="432"/>
      <c r="BB34" s="432"/>
      <c r="BC34" s="432"/>
      <c r="BD34" s="432"/>
      <c r="BE34" s="432"/>
      <c r="BF34" s="432"/>
      <c r="BG34" s="432"/>
      <c r="BH34" s="432"/>
      <c r="BI34" s="432"/>
      <c r="BJ34" s="432"/>
      <c r="BK34" s="432"/>
      <c r="BL34" s="432"/>
      <c r="BM34" s="432"/>
      <c r="BN34" s="432"/>
      <c r="BO34" s="433"/>
      <c r="BP34" s="433"/>
      <c r="BQ34" s="433"/>
      <c r="BR34" s="433"/>
      <c r="BS34" s="433"/>
      <c r="BT34" s="433"/>
      <c r="BU34" s="433"/>
      <c r="BV34" s="433"/>
      <c r="BW34" s="433"/>
      <c r="BX34" s="433"/>
      <c r="BY34" s="433"/>
      <c r="BZ34" s="433"/>
      <c r="CA34" s="433"/>
      <c r="CB34" s="433"/>
      <c r="CC34" s="433"/>
      <c r="CD34" s="433"/>
      <c r="CE34" s="433"/>
      <c r="CF34" s="433"/>
      <c r="CG34" s="433"/>
      <c r="CH34" s="433"/>
      <c r="CI34" s="433"/>
      <c r="CJ34" s="433"/>
      <c r="CK34" s="433"/>
      <c r="CL34" s="433"/>
      <c r="CM34" s="433"/>
    </row>
    <row r="35" spans="1:157" s="59" customFormat="1" x14ac:dyDescent="0.2">
      <c r="A35" s="84"/>
      <c r="B35" s="84"/>
      <c r="C35" s="193" t="s">
        <v>15</v>
      </c>
      <c r="D35" s="193"/>
      <c r="E35" s="194"/>
      <c r="F35" s="339" t="str">
        <v>0</v>
      </c>
      <c r="G35" s="339" t="str">
        <v>0</v>
      </c>
      <c r="H35" s="339" t="str">
        <v>0</v>
      </c>
      <c r="I35" s="339" t="str">
        <v>0</v>
      </c>
      <c r="J35" s="339" t="str">
        <v>0</v>
      </c>
      <c r="K35" s="339" t="str">
        <v>0</v>
      </c>
      <c r="L35" s="339" t="str">
        <v>0</v>
      </c>
      <c r="M35" s="339">
        <v>1</v>
      </c>
      <c r="N35" s="339">
        <v>2</v>
      </c>
      <c r="O35" s="434">
        <v>2</v>
      </c>
      <c r="P35" s="434">
        <v>4</v>
      </c>
      <c r="Q35" s="434" t="str">
        <v>0</v>
      </c>
      <c r="R35" s="434" t="str">
        <v>0</v>
      </c>
      <c r="S35" s="339" t="str">
        <v>0</v>
      </c>
      <c r="T35" s="339" t="str">
        <v>0</v>
      </c>
      <c r="U35" s="339" t="str">
        <v xml:space="preserve"> </v>
      </c>
      <c r="V35" s="435">
        <f>IF(COUNTIF(V6:V30,3)=0,"0",COUNTIF(V6:V30,3))</f>
        <v>3</v>
      </c>
      <c r="W35" s="436"/>
      <c r="X35" s="436"/>
      <c r="Y35" s="436" t="str">
        <f>IF(COUNTIF(Y6:Y30,3)=0," ",COUNTIF(Y6:Y30,3))</f>
        <v xml:space="preserve"> </v>
      </c>
      <c r="Z35" s="436">
        <f>IF(COUNTIF(Z6:Z30,3)=0," ",COUNTIF(Z6:Z30,3))</f>
        <v>1</v>
      </c>
      <c r="AA35" s="436">
        <f>IF(COUNTIF(AA6:AA30,3)=0," ",COUNTIF(AA6:AA30,3))</f>
        <v>2</v>
      </c>
      <c r="AB35" s="436">
        <f>IF(COUNTIF(AB6:AB30,3)=0," ",COUNTIF(AB6:AB30,3))</f>
        <v>2</v>
      </c>
      <c r="AC35" s="436"/>
      <c r="AD35" s="436"/>
      <c r="AE35" s="437" t="str">
        <f>IF(COUNTIF(AE6:AE30,3)=0," ",COUNTIF(AE6:AE30,3))</f>
        <v xml:space="preserve"> </v>
      </c>
      <c r="AF35" s="436" t="str">
        <f>IF(COUNTIF(AF6:AF30,3)=0," ",COUNTIF(AF6:AF30,3))</f>
        <v xml:space="preserve"> </v>
      </c>
      <c r="AG35" s="436" t="str">
        <f t="shared" ref="AG35:AU35" si="20">IF(COUNTIF(AG6:AG30,3)=0,"0",COUNTIF(AG6:AG30,3))</f>
        <v>0</v>
      </c>
      <c r="AH35" s="436" t="str">
        <f t="shared" si="20"/>
        <v>0</v>
      </c>
      <c r="AI35" s="436" t="str">
        <f t="shared" si="20"/>
        <v>0</v>
      </c>
      <c r="AJ35" s="436" t="str">
        <f t="shared" si="20"/>
        <v>0</v>
      </c>
      <c r="AK35" s="436" t="str">
        <f t="shared" si="20"/>
        <v>0</v>
      </c>
      <c r="AL35" s="436" t="str">
        <f t="shared" si="20"/>
        <v>0</v>
      </c>
      <c r="AM35" s="436" t="str">
        <f t="shared" si="20"/>
        <v>0</v>
      </c>
      <c r="AN35" s="436">
        <f t="shared" si="20"/>
        <v>1</v>
      </c>
      <c r="AO35" s="436">
        <f t="shared" si="20"/>
        <v>2</v>
      </c>
      <c r="AP35" s="436">
        <f t="shared" si="20"/>
        <v>2</v>
      </c>
      <c r="AQ35" s="436">
        <f t="shared" si="20"/>
        <v>4</v>
      </c>
      <c r="AR35" s="436" t="str">
        <f t="shared" si="20"/>
        <v>0</v>
      </c>
      <c r="AS35" s="436" t="str">
        <f t="shared" si="20"/>
        <v>0</v>
      </c>
      <c r="AT35" s="436" t="str">
        <f t="shared" si="20"/>
        <v>0</v>
      </c>
      <c r="AU35" s="436" t="str">
        <f t="shared" si="20"/>
        <v>0</v>
      </c>
      <c r="AV35" s="438" t="str">
        <f>IF(COUNTIF(AV6:AV30,3)=0," ",COUNTIF(AV6:AV30,3))</f>
        <v xml:space="preserve"> </v>
      </c>
      <c r="AW35" s="436"/>
      <c r="AX35" s="439"/>
      <c r="AY35" s="440"/>
      <c r="AZ35" s="440"/>
      <c r="BA35" s="440"/>
      <c r="BB35" s="440"/>
      <c r="BC35" s="440"/>
      <c r="BD35" s="440"/>
      <c r="BE35" s="440"/>
      <c r="BF35" s="440"/>
      <c r="BG35" s="440"/>
      <c r="BH35" s="440"/>
      <c r="BI35" s="440"/>
      <c r="BJ35" s="440"/>
      <c r="BK35" s="440"/>
      <c r="BL35" s="440"/>
      <c r="BM35" s="440"/>
      <c r="BN35" s="440"/>
      <c r="BO35" s="441"/>
      <c r="BP35" s="441"/>
      <c r="BQ35" s="441"/>
      <c r="BR35" s="441"/>
      <c r="BS35" s="441"/>
      <c r="BT35" s="441"/>
      <c r="BU35" s="441"/>
      <c r="BV35" s="441"/>
      <c r="BW35" s="441"/>
      <c r="BX35" s="441"/>
      <c r="BY35" s="441"/>
      <c r="BZ35" s="441"/>
      <c r="CA35" s="441"/>
      <c r="CB35" s="441"/>
      <c r="CC35" s="441"/>
      <c r="CD35" s="441"/>
      <c r="CE35" s="441"/>
      <c r="CF35" s="441"/>
      <c r="CG35" s="441"/>
      <c r="CH35" s="441"/>
      <c r="CI35" s="441"/>
      <c r="CJ35" s="441"/>
      <c r="CK35" s="441"/>
      <c r="CL35" s="441"/>
      <c r="CM35" s="441"/>
    </row>
    <row r="36" spans="1:157" x14ac:dyDescent="0.2">
      <c r="A36" s="215"/>
      <c r="B36" s="215"/>
      <c r="C36" s="82" t="s">
        <v>16</v>
      </c>
      <c r="D36" s="82"/>
      <c r="E36" s="27"/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1</v>
      </c>
      <c r="M36" s="91">
        <v>0</v>
      </c>
      <c r="N36" s="91">
        <v>1</v>
      </c>
      <c r="O36" s="94">
        <v>0</v>
      </c>
      <c r="P36" s="94">
        <v>0</v>
      </c>
      <c r="Q36" s="94">
        <v>0</v>
      </c>
      <c r="R36" s="94">
        <v>0</v>
      </c>
      <c r="S36" s="91">
        <v>0</v>
      </c>
      <c r="T36" s="91">
        <v>0</v>
      </c>
      <c r="U36" s="91">
        <v>0</v>
      </c>
      <c r="V36" s="316">
        <f>IF(COUNTIF(V6:V30,2)=0,"0",COUNTIF(V6:V30,2))</f>
        <v>2</v>
      </c>
      <c r="W36" s="316"/>
      <c r="X36" s="316"/>
      <c r="Y36" s="316" t="str">
        <f>IF(COUNTIF(Y6:Y30,2)=0," ",COUNTIF(Y6:Y30,2))</f>
        <v xml:space="preserve"> </v>
      </c>
      <c r="Z36" s="316">
        <f>IF(COUNTIF(Z6:Z30,2)=0," ",COUNTIF(Z6:Z30,2))</f>
        <v>2</v>
      </c>
      <c r="AA36" s="316">
        <f>IF(COUNTIF(AA6:AA30,2)=0," ",COUNTIF(AA6:AA30,2))</f>
        <v>2</v>
      </c>
      <c r="AB36" s="316">
        <f>IF(COUNTIF(AB6:AB30,2)=0," ",COUNTIF(AB6:AB30,2))</f>
        <v>2</v>
      </c>
      <c r="AC36" s="316"/>
      <c r="AD36" s="316"/>
      <c r="AE36" s="442" t="str">
        <f>IF(COUNTIF(AE6:AE30,2)=0," ",COUNTIF(AE6:AE30,2))</f>
        <v xml:space="preserve"> </v>
      </c>
      <c r="AF36" s="316" t="str">
        <f>IF(COUNTIF(AF6:AF30,2)=0," ",COUNTIF(AF6:AF30,2))</f>
        <v xml:space="preserve"> </v>
      </c>
      <c r="AG36" s="316">
        <f t="shared" ref="AG36:AV36" si="21">COUNTIF(AG6:AG29,2)+COUNTIF(AG6:AG29,"д")</f>
        <v>0</v>
      </c>
      <c r="AH36" s="316">
        <f t="shared" si="21"/>
        <v>0</v>
      </c>
      <c r="AI36" s="316">
        <f t="shared" si="21"/>
        <v>0</v>
      </c>
      <c r="AJ36" s="316">
        <f t="shared" si="21"/>
        <v>0</v>
      </c>
      <c r="AK36" s="316">
        <f t="shared" si="21"/>
        <v>0</v>
      </c>
      <c r="AL36" s="316">
        <f t="shared" si="21"/>
        <v>0</v>
      </c>
      <c r="AM36" s="316">
        <f t="shared" si="21"/>
        <v>1</v>
      </c>
      <c r="AN36" s="316">
        <f t="shared" si="21"/>
        <v>0</v>
      </c>
      <c r="AO36" s="316">
        <f t="shared" si="21"/>
        <v>1</v>
      </c>
      <c r="AP36" s="316">
        <f t="shared" si="21"/>
        <v>0</v>
      </c>
      <c r="AQ36" s="316">
        <f t="shared" si="21"/>
        <v>0</v>
      </c>
      <c r="AR36" s="316">
        <f t="shared" si="21"/>
        <v>0</v>
      </c>
      <c r="AS36" s="316">
        <f t="shared" si="21"/>
        <v>0</v>
      </c>
      <c r="AT36" s="316">
        <f t="shared" si="21"/>
        <v>0</v>
      </c>
      <c r="AU36" s="316">
        <f t="shared" si="21"/>
        <v>0</v>
      </c>
      <c r="AV36" s="316">
        <f t="shared" si="21"/>
        <v>0</v>
      </c>
      <c r="AW36" s="316"/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30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DG36" s="340"/>
    </row>
    <row r="37" spans="1:157" x14ac:dyDescent="0.2">
      <c r="A37" s="215"/>
      <c r="B37" s="215"/>
      <c r="C37" s="82" t="s">
        <v>17</v>
      </c>
      <c r="D37" s="82"/>
      <c r="E37" s="27"/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3</v>
      </c>
      <c r="L37" s="91">
        <v>0</v>
      </c>
      <c r="M37" s="91">
        <v>0</v>
      </c>
      <c r="N37" s="91">
        <v>0</v>
      </c>
      <c r="O37" s="94">
        <v>0</v>
      </c>
      <c r="P37" s="94">
        <v>0</v>
      </c>
      <c r="Q37" s="94">
        <v>0</v>
      </c>
      <c r="R37" s="94">
        <v>0</v>
      </c>
      <c r="S37" s="91">
        <v>0</v>
      </c>
      <c r="T37" s="91">
        <v>0</v>
      </c>
      <c r="U37" s="91">
        <v>0</v>
      </c>
      <c r="V37" s="316">
        <f t="shared" ref="V37:AB37" si="22">COUNTBLANK(V6:V26)</f>
        <v>0</v>
      </c>
      <c r="W37" s="316">
        <f t="shared" si="22"/>
        <v>0</v>
      </c>
      <c r="X37" s="316">
        <f t="shared" si="22"/>
        <v>0</v>
      </c>
      <c r="Y37" s="316">
        <f t="shared" si="22"/>
        <v>0</v>
      </c>
      <c r="Z37" s="316">
        <f t="shared" si="22"/>
        <v>0</v>
      </c>
      <c r="AA37" s="316">
        <f t="shared" si="22"/>
        <v>0</v>
      </c>
      <c r="AB37" s="316">
        <f t="shared" si="22"/>
        <v>0</v>
      </c>
      <c r="AC37" s="316"/>
      <c r="AD37" s="316">
        <f>COUNTBLANK(AD6:AD27)</f>
        <v>0</v>
      </c>
      <c r="AE37" s="442" t="str">
        <f>IF(COUNTIF(AE6:AE30,"б")=0," ",COUNTIF(AE6:AE30,"б"))</f>
        <v xml:space="preserve"> </v>
      </c>
      <c r="AF37" s="443">
        <f t="shared" ref="AF37:BK37" si="23">IF(COUNTIF(AF6:AF30,"б")=0+COUNTIF(AF6:AF30,"а")=0,"0",COUNTIF(AF6:AF30,"б")+COUNTIF(AF6:AF30,"а"))</f>
        <v>0</v>
      </c>
      <c r="AG37" s="443">
        <f t="shared" si="23"/>
        <v>0</v>
      </c>
      <c r="AH37" s="443">
        <f t="shared" si="23"/>
        <v>0</v>
      </c>
      <c r="AI37" s="443">
        <f t="shared" si="23"/>
        <v>0</v>
      </c>
      <c r="AJ37" s="443">
        <f t="shared" si="23"/>
        <v>0</v>
      </c>
      <c r="AK37" s="443">
        <f t="shared" si="23"/>
        <v>0</v>
      </c>
      <c r="AL37" s="443">
        <f t="shared" si="23"/>
        <v>3</v>
      </c>
      <c r="AM37" s="443">
        <f t="shared" si="23"/>
        <v>0</v>
      </c>
      <c r="AN37" s="443">
        <f t="shared" si="23"/>
        <v>0</v>
      </c>
      <c r="AO37" s="443">
        <f t="shared" si="23"/>
        <v>0</v>
      </c>
      <c r="AP37" s="443">
        <f t="shared" si="23"/>
        <v>0</v>
      </c>
      <c r="AQ37" s="443">
        <f t="shared" si="23"/>
        <v>0</v>
      </c>
      <c r="AR37" s="443">
        <f t="shared" si="23"/>
        <v>0</v>
      </c>
      <c r="AS37" s="443">
        <f t="shared" si="23"/>
        <v>0</v>
      </c>
      <c r="AT37" s="443">
        <f t="shared" si="23"/>
        <v>0</v>
      </c>
      <c r="AU37" s="443">
        <f t="shared" si="23"/>
        <v>0</v>
      </c>
      <c r="AV37" s="443">
        <f t="shared" si="23"/>
        <v>0</v>
      </c>
      <c r="AW37" s="443">
        <f t="shared" si="23"/>
        <v>0</v>
      </c>
      <c r="AX37" s="443">
        <f t="shared" si="23"/>
        <v>0</v>
      </c>
      <c r="AY37" s="443">
        <f t="shared" si="23"/>
        <v>0</v>
      </c>
      <c r="AZ37" s="443">
        <f t="shared" si="23"/>
        <v>0</v>
      </c>
      <c r="BA37" s="443">
        <f t="shared" si="23"/>
        <v>0</v>
      </c>
      <c r="BB37" s="443">
        <f t="shared" si="23"/>
        <v>0</v>
      </c>
      <c r="BC37" s="443">
        <f t="shared" si="23"/>
        <v>0</v>
      </c>
      <c r="BD37" s="443">
        <f t="shared" si="23"/>
        <v>0</v>
      </c>
      <c r="BE37" s="443">
        <f t="shared" si="23"/>
        <v>0</v>
      </c>
      <c r="BF37" s="443">
        <f t="shared" si="23"/>
        <v>0</v>
      </c>
      <c r="BG37" s="443">
        <f t="shared" si="23"/>
        <v>0</v>
      </c>
      <c r="BH37" s="443">
        <f t="shared" si="23"/>
        <v>0</v>
      </c>
      <c r="BI37" s="443">
        <f t="shared" si="23"/>
        <v>0</v>
      </c>
      <c r="BJ37" s="443">
        <f t="shared" si="23"/>
        <v>0</v>
      </c>
      <c r="BK37" s="443">
        <f t="shared" si="23"/>
        <v>0</v>
      </c>
      <c r="BL37" s="443">
        <f t="shared" ref="BL37:CB37" si="24">IF(COUNTIF(BL6:BL30,"б")=0+COUNTIF(BL6:BL30,"а")=0,"0",COUNTIF(BL6:BL30,"б")+COUNTIF(BL6:BL30,"а"))</f>
        <v>0</v>
      </c>
      <c r="BM37" s="443">
        <f t="shared" si="24"/>
        <v>0</v>
      </c>
      <c r="BN37" s="443">
        <f t="shared" si="24"/>
        <v>0</v>
      </c>
      <c r="BO37" s="443">
        <f t="shared" si="24"/>
        <v>0</v>
      </c>
      <c r="BP37" s="443">
        <f t="shared" si="24"/>
        <v>0</v>
      </c>
      <c r="BQ37" s="443">
        <f t="shared" si="24"/>
        <v>0</v>
      </c>
      <c r="BR37" s="443">
        <f t="shared" si="24"/>
        <v>0</v>
      </c>
      <c r="BS37" s="443">
        <f t="shared" si="24"/>
        <v>0</v>
      </c>
      <c r="BT37" s="443">
        <f t="shared" si="24"/>
        <v>0</v>
      </c>
      <c r="BU37" s="443">
        <f t="shared" si="24"/>
        <v>0</v>
      </c>
      <c r="BV37" s="443">
        <f t="shared" si="24"/>
        <v>0</v>
      </c>
      <c r="BW37" s="443">
        <f t="shared" si="24"/>
        <v>0</v>
      </c>
      <c r="BX37" s="443">
        <f t="shared" si="24"/>
        <v>0</v>
      </c>
      <c r="BY37" s="443">
        <f t="shared" si="24"/>
        <v>0</v>
      </c>
      <c r="BZ37" s="443">
        <f t="shared" si="24"/>
        <v>0</v>
      </c>
      <c r="CA37" s="443">
        <f t="shared" si="24"/>
        <v>0</v>
      </c>
      <c r="CB37" s="443">
        <f t="shared" si="24"/>
        <v>0</v>
      </c>
      <c r="CC37" s="340"/>
      <c r="CD37" s="340"/>
      <c r="CE37" s="340"/>
      <c r="CF37" s="340"/>
      <c r="CG37" s="340"/>
      <c r="CH37" s="340"/>
      <c r="CI37" s="340"/>
      <c r="CJ37" s="340"/>
      <c r="CK37" s="340"/>
      <c r="CL37" s="340"/>
      <c r="CM37" s="340"/>
      <c r="CN37" s="340"/>
      <c r="CO37" s="340"/>
      <c r="CP37" s="340"/>
      <c r="CQ37" s="340"/>
      <c r="CR37" s="340"/>
      <c r="CS37" s="340"/>
      <c r="CT37" s="340"/>
      <c r="CU37" s="340"/>
      <c r="CV37" s="340"/>
      <c r="CW37" s="340"/>
      <c r="CX37" s="340"/>
      <c r="CY37" s="340"/>
      <c r="CZ37" s="340"/>
      <c r="DA37" s="340"/>
      <c r="DB37" s="340"/>
      <c r="DC37" s="340"/>
      <c r="DD37" s="340"/>
      <c r="DE37" s="340"/>
      <c r="DF37" s="340"/>
      <c r="DG37" s="340"/>
      <c r="DH37" s="340"/>
      <c r="DI37" s="340"/>
      <c r="DJ37" s="340"/>
      <c r="DK37" s="340"/>
      <c r="DL37" s="340"/>
      <c r="DM37" s="340"/>
      <c r="DN37" s="340"/>
      <c r="DO37" s="340"/>
      <c r="DP37" s="340"/>
      <c r="DQ37" s="340"/>
      <c r="DR37" s="340"/>
      <c r="DS37" s="340"/>
      <c r="DT37" s="340"/>
      <c r="DU37" s="340"/>
      <c r="DV37" s="340"/>
      <c r="DW37" s="340"/>
      <c r="DX37" s="340"/>
      <c r="DY37" s="340"/>
      <c r="DZ37" s="340"/>
      <c r="EA37" s="340"/>
      <c r="EB37" s="340"/>
      <c r="EC37" s="340"/>
      <c r="ED37" s="340"/>
      <c r="EE37" s="340"/>
      <c r="EF37" s="340"/>
      <c r="EG37" s="340"/>
      <c r="EH37" s="340"/>
      <c r="EI37" s="340"/>
      <c r="EJ37" s="340"/>
      <c r="EK37" s="340"/>
      <c r="EL37" s="340"/>
      <c r="EM37" s="340"/>
      <c r="EN37" s="340"/>
      <c r="EO37" s="340"/>
      <c r="EP37" s="340"/>
      <c r="EQ37" s="340"/>
      <c r="ER37" s="340"/>
      <c r="ES37" s="340"/>
      <c r="ET37" s="340"/>
      <c r="EU37" s="340"/>
      <c r="EV37" s="340"/>
      <c r="EW37" s="340"/>
      <c r="EX37" s="340"/>
      <c r="EY37" s="340"/>
      <c r="EZ37" s="340"/>
      <c r="FA37" s="340"/>
    </row>
    <row r="38" spans="1:157" x14ac:dyDescent="0.2">
      <c r="A38" s="215"/>
      <c r="B38" s="215"/>
      <c r="C38" s="82" t="s">
        <v>18</v>
      </c>
      <c r="D38" s="82"/>
      <c r="E38" s="27"/>
      <c r="F38" s="91" t="str">
        <v>0</v>
      </c>
      <c r="G38" s="91">
        <v>22</v>
      </c>
      <c r="H38" s="91" t="str">
        <v>0</v>
      </c>
      <c r="I38" s="91" t="str">
        <v>0</v>
      </c>
      <c r="J38" s="91" t="str">
        <v>0</v>
      </c>
      <c r="K38" s="91">
        <v>19</v>
      </c>
      <c r="L38" s="91" t="str">
        <v>0</v>
      </c>
      <c r="M38" s="91" t="str">
        <v>0</v>
      </c>
      <c r="N38" s="91" t="str">
        <v>0</v>
      </c>
      <c r="O38" s="94" t="str">
        <v>0</v>
      </c>
      <c r="P38" s="94" t="str">
        <v>0</v>
      </c>
      <c r="Q38" s="94" t="str">
        <v>0</v>
      </c>
      <c r="R38" s="94" t="str">
        <v>0</v>
      </c>
      <c r="S38" s="91" t="str">
        <v>0</v>
      </c>
      <c r="T38" s="91" t="str">
        <v>0</v>
      </c>
      <c r="U38" s="91" t="str">
        <v>0</v>
      </c>
      <c r="V38" s="316" t="str">
        <f>IF(COUNTIF(V6:V30,"з")=0,"0",COUNTIF(V6:V30,"з"))</f>
        <v>0</v>
      </c>
      <c r="W38" s="316"/>
      <c r="X38" s="316"/>
      <c r="Y38" s="316" t="str">
        <f>IF(COUNTIF(Y6:Y30,"з")=0," ",COUNTIF(Y6:Y30,"з"))</f>
        <v xml:space="preserve"> </v>
      </c>
      <c r="Z38" s="316" t="str">
        <f>IF(COUNTIF(Z6:Z30,"з")=0," ",COUNTIF(Z6:Z30,"з"))</f>
        <v xml:space="preserve"> </v>
      </c>
      <c r="AA38" s="316" t="str">
        <f>IF(COUNTIF(AA6:AA30,"з")=0," ",COUNTIF(AA6:AA30,"з"))</f>
        <v xml:space="preserve"> </v>
      </c>
      <c r="AB38" s="316" t="str">
        <f>IF(COUNTIF(AB6:AB30,"з")=0," ",COUNTIF(AB6:AB30,"з"))</f>
        <v xml:space="preserve"> </v>
      </c>
      <c r="AC38" s="316"/>
      <c r="AD38" s="316" t="str">
        <f>IF(COUNTIF(AD6:AD30,"з")=0," ",COUNTIF(AD6:AD30,"з"))</f>
        <v xml:space="preserve"> </v>
      </c>
      <c r="AE38" s="442" t="str">
        <f>IF(COUNTIF(AE6:AE30,"з")=0," ",COUNTIF(AE6:AE30,"з"))</f>
        <v xml:space="preserve"> </v>
      </c>
      <c r="AF38" s="316" t="str">
        <f>IF(COUNTIF(AF6:AF30,"з")=0," ",COUNTIF(AF6:AF30,"з"))</f>
        <v xml:space="preserve"> </v>
      </c>
      <c r="AG38" s="316" t="str">
        <f t="shared" ref="AG38:AW38" si="25">IF(COUNTIF(AG6:AG30,"з")=0,"0",COUNTIF(AG6:AG30,"з"))</f>
        <v>0</v>
      </c>
      <c r="AH38" s="316">
        <f t="shared" si="25"/>
        <v>22</v>
      </c>
      <c r="AI38" s="316" t="str">
        <f t="shared" si="25"/>
        <v>0</v>
      </c>
      <c r="AJ38" s="316" t="str">
        <f t="shared" si="25"/>
        <v>0</v>
      </c>
      <c r="AK38" s="316" t="str">
        <f t="shared" si="25"/>
        <v>0</v>
      </c>
      <c r="AL38" s="316">
        <f t="shared" si="25"/>
        <v>19</v>
      </c>
      <c r="AM38" s="316" t="str">
        <f t="shared" si="25"/>
        <v>0</v>
      </c>
      <c r="AN38" s="316" t="str">
        <f t="shared" si="25"/>
        <v>0</v>
      </c>
      <c r="AO38" s="316" t="str">
        <f t="shared" si="25"/>
        <v>0</v>
      </c>
      <c r="AP38" s="316" t="str">
        <f t="shared" si="25"/>
        <v>0</v>
      </c>
      <c r="AQ38" s="316" t="str">
        <f t="shared" si="25"/>
        <v>0</v>
      </c>
      <c r="AR38" s="316" t="str">
        <f t="shared" si="25"/>
        <v>0</v>
      </c>
      <c r="AS38" s="316" t="str">
        <f t="shared" si="25"/>
        <v>0</v>
      </c>
      <c r="AT38" s="316" t="str">
        <f t="shared" si="25"/>
        <v>0</v>
      </c>
      <c r="AU38" s="316" t="str">
        <f t="shared" si="25"/>
        <v>0</v>
      </c>
      <c r="AV38" s="316" t="str">
        <f t="shared" si="25"/>
        <v>0</v>
      </c>
      <c r="AW38" s="316" t="str">
        <f t="shared" si="25"/>
        <v>0</v>
      </c>
      <c r="AX38" s="30"/>
      <c r="AY38" s="391"/>
      <c r="AZ38" s="391"/>
      <c r="BA38" s="391"/>
      <c r="BB38" s="391"/>
      <c r="BC38" s="391"/>
      <c r="BD38" s="391"/>
      <c r="BE38" s="391"/>
      <c r="BF38" s="391"/>
      <c r="BG38" s="391"/>
      <c r="BH38" s="391"/>
      <c r="BI38" s="391"/>
      <c r="BJ38" s="391"/>
      <c r="BK38" s="391"/>
      <c r="BL38" s="391"/>
      <c r="BM38" s="391"/>
      <c r="BN38" s="391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DG38" s="340"/>
    </row>
    <row r="39" spans="1:157" s="30" customFormat="1" x14ac:dyDescent="0.2">
      <c r="A39" s="215"/>
      <c r="B39" s="215"/>
      <c r="C39" s="82" t="s">
        <v>19</v>
      </c>
      <c r="D39" s="82"/>
      <c r="E39" s="27"/>
      <c r="F39" s="91" t="str">
        <v>0</v>
      </c>
      <c r="G39" s="91" t="str">
        <v>0</v>
      </c>
      <c r="H39" s="91" t="str">
        <v>0</v>
      </c>
      <c r="I39" s="91" t="str">
        <v>0</v>
      </c>
      <c r="J39" s="91" t="str">
        <v>0</v>
      </c>
      <c r="K39" s="91" t="str">
        <v>0</v>
      </c>
      <c r="L39" s="91" t="str">
        <v>0</v>
      </c>
      <c r="M39" s="91" t="str">
        <v>0</v>
      </c>
      <c r="N39" s="91" t="str">
        <v>0</v>
      </c>
      <c r="O39" s="94" t="str">
        <v>0</v>
      </c>
      <c r="P39" s="94" t="str">
        <v>0</v>
      </c>
      <c r="Q39" s="94" t="str">
        <v>0</v>
      </c>
      <c r="R39" s="94" t="str">
        <v>0</v>
      </c>
      <c r="S39" s="91" t="str">
        <v>0</v>
      </c>
      <c r="T39" s="91" t="str">
        <v>0</v>
      </c>
      <c r="U39" s="91" t="str">
        <v>0</v>
      </c>
      <c r="V39" s="316" t="str">
        <f>IF(COUNTIF(V6:V30,"н")=0,"0",COUNTIF(V6:V30,"н"))</f>
        <v>0</v>
      </c>
      <c r="W39" s="316"/>
      <c r="X39" s="316"/>
      <c r="Y39" s="316" t="str">
        <f>IF(COUNTIF(Y6:Y30,"н")=0," ",COUNTIF(Y6:Y30,"н"))</f>
        <v xml:space="preserve"> </v>
      </c>
      <c r="Z39" s="316" t="str">
        <f>IF(COUNTIF(Z6:Z30,"н")=0," ",COUNTIF(Z6:Z30,"н"))</f>
        <v xml:space="preserve"> </v>
      </c>
      <c r="AA39" s="316" t="str">
        <f>IF(COUNTIF(AA6:AA30,"н")=0," ",COUNTIF(AA6:AA30,"н"))</f>
        <v xml:space="preserve"> </v>
      </c>
      <c r="AB39" s="316" t="str">
        <f>IF(COUNTIF(AB6:AB30,"н")=0," ",COUNTIF(AB6:AB30,"н"))</f>
        <v xml:space="preserve"> </v>
      </c>
      <c r="AC39" s="316"/>
      <c r="AD39" s="316" t="str">
        <f>IF(COUNTIF(AD6:AD30,"н")=0," ",COUNTIF(AD6:AD30,"н"))</f>
        <v xml:space="preserve"> </v>
      </c>
      <c r="AE39" s="442" t="str">
        <f>IF(COUNTIF(AE6:AE30,"н")=0," ",COUNTIF(AE6:AE30,"н"))</f>
        <v xml:space="preserve"> </v>
      </c>
      <c r="AF39" s="316" t="str">
        <f>IF(COUNTIF(AF6:AF30,"н")=0," ",COUNTIF(AF6:AF30,"н"))</f>
        <v xml:space="preserve"> </v>
      </c>
      <c r="AG39" s="316" t="str">
        <f t="shared" ref="AG39:AW39" si="26">IF(COUNTIF(AG6:AG30,"н")=0,"0",COUNTIF(AG6:AG30,"н"))</f>
        <v>0</v>
      </c>
      <c r="AH39" s="316" t="str">
        <f t="shared" si="26"/>
        <v>0</v>
      </c>
      <c r="AI39" s="316" t="str">
        <f t="shared" si="26"/>
        <v>0</v>
      </c>
      <c r="AJ39" s="316" t="str">
        <f t="shared" si="26"/>
        <v>0</v>
      </c>
      <c r="AK39" s="316" t="str">
        <f t="shared" si="26"/>
        <v>0</v>
      </c>
      <c r="AL39" s="316" t="str">
        <f t="shared" si="26"/>
        <v>0</v>
      </c>
      <c r="AM39" s="316" t="str">
        <f t="shared" si="26"/>
        <v>0</v>
      </c>
      <c r="AN39" s="316" t="str">
        <f t="shared" si="26"/>
        <v>0</v>
      </c>
      <c r="AO39" s="316" t="str">
        <f t="shared" si="26"/>
        <v>0</v>
      </c>
      <c r="AP39" s="316" t="str">
        <f t="shared" si="26"/>
        <v>0</v>
      </c>
      <c r="AQ39" s="316" t="str">
        <f t="shared" si="26"/>
        <v>0</v>
      </c>
      <c r="AR39" s="316" t="str">
        <f t="shared" si="26"/>
        <v>0</v>
      </c>
      <c r="AS39" s="316" t="str">
        <f t="shared" si="26"/>
        <v>0</v>
      </c>
      <c r="AT39" s="316" t="str">
        <f t="shared" si="26"/>
        <v>0</v>
      </c>
      <c r="AU39" s="316" t="str">
        <f t="shared" si="26"/>
        <v>0</v>
      </c>
      <c r="AV39" s="316" t="str">
        <f t="shared" si="26"/>
        <v>0</v>
      </c>
      <c r="AW39" s="316" t="str">
        <f t="shared" si="26"/>
        <v>0</v>
      </c>
      <c r="AY39" s="391"/>
      <c r="AZ39" s="391"/>
      <c r="BA39" s="391"/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</row>
    <row r="40" spans="1:157" x14ac:dyDescent="0.2"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495"/>
      <c r="X40" s="495"/>
      <c r="Y40" s="495"/>
      <c r="Z40" s="495"/>
      <c r="AA40" s="495"/>
      <c r="AB40" s="495"/>
      <c r="AC40" s="495"/>
      <c r="AD40" s="495"/>
      <c r="AE40" s="13"/>
      <c r="AF40" s="13"/>
      <c r="AG40" s="390"/>
      <c r="AH40" s="390"/>
      <c r="AI40" s="390"/>
      <c r="AJ40" s="390"/>
      <c r="AK40" s="390"/>
      <c r="AL40" s="390"/>
      <c r="AM40" s="390"/>
      <c r="AN40" s="390"/>
      <c r="AO40" s="390"/>
      <c r="AP40" s="390"/>
      <c r="AQ40" s="390"/>
      <c r="AR40" s="390"/>
      <c r="AS40" s="390"/>
      <c r="AT40" s="390"/>
      <c r="AU40" s="390"/>
      <c r="AV40" s="390"/>
      <c r="AW40" s="390"/>
      <c r="AX40" s="30"/>
      <c r="AY40" s="391"/>
      <c r="AZ40" s="391"/>
      <c r="BA40" s="391"/>
      <c r="BB40" s="391"/>
      <c r="BC40" s="391"/>
      <c r="BD40" s="391"/>
      <c r="BE40" s="391"/>
      <c r="BF40" s="391"/>
      <c r="BG40" s="391"/>
      <c r="BH40" s="391"/>
      <c r="BI40" s="391"/>
      <c r="BJ40" s="391"/>
      <c r="BK40" s="391"/>
      <c r="BL40" s="391"/>
      <c r="BM40" s="391"/>
      <c r="BN40" s="391"/>
      <c r="BO40" s="30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</row>
    <row r="41" spans="1:157" x14ac:dyDescent="0.2"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495"/>
      <c r="X41" s="495"/>
      <c r="Y41" s="495"/>
      <c r="Z41" s="495"/>
      <c r="AA41" s="495"/>
      <c r="AB41" s="495"/>
      <c r="AC41" s="495"/>
      <c r="AD41" s="495"/>
      <c r="AE41" s="13"/>
      <c r="AF41" s="13"/>
      <c r="AG41" s="390"/>
      <c r="AH41" s="390"/>
      <c r="AI41" s="390"/>
      <c r="AJ41" s="390"/>
      <c r="AK41" s="390"/>
      <c r="AL41" s="390"/>
      <c r="AM41" s="390"/>
      <c r="AN41" s="390"/>
      <c r="AO41" s="390"/>
      <c r="AP41" s="390"/>
      <c r="AQ41" s="390"/>
      <c r="AR41" s="390"/>
      <c r="AS41" s="390"/>
      <c r="AT41" s="390"/>
      <c r="AU41" s="390"/>
      <c r="AV41" s="390"/>
      <c r="AW41" s="390"/>
      <c r="AX41" s="30"/>
      <c r="AY41" s="391"/>
      <c r="AZ41" s="391"/>
      <c r="BA41" s="391"/>
      <c r="BB41" s="391"/>
      <c r="BC41" s="391"/>
      <c r="BD41" s="391"/>
      <c r="BE41" s="391"/>
      <c r="BF41" s="391"/>
      <c r="BG41" s="391"/>
      <c r="BH41" s="391"/>
      <c r="BI41" s="391"/>
      <c r="BJ41" s="391"/>
      <c r="BK41" s="391"/>
      <c r="BL41" s="391"/>
      <c r="BM41" s="391"/>
      <c r="BN41" s="391"/>
      <c r="BO41" s="30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</row>
    <row r="42" spans="1:157" x14ac:dyDescent="0.2"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495"/>
      <c r="X42" s="495"/>
      <c r="Y42" s="495"/>
      <c r="Z42" s="495"/>
      <c r="AA42" s="495"/>
      <c r="AB42" s="495"/>
      <c r="AC42" s="495"/>
      <c r="AD42" s="495"/>
      <c r="AE42" s="13"/>
      <c r="AF42" s="13"/>
      <c r="AG42" s="390"/>
      <c r="AH42" s="390"/>
      <c r="AI42" s="390" t="str">
        <f>IF(COUNTIF(AI6:AI34,"н")=0,"0",COUNTIF(AI6:AI34,"н"))</f>
        <v>0</v>
      </c>
      <c r="AJ42" s="390"/>
      <c r="AK42" s="390"/>
      <c r="AL42" s="390"/>
      <c r="AM42" s="390"/>
      <c r="AN42" s="390"/>
      <c r="AO42" s="390"/>
      <c r="AP42" s="390"/>
      <c r="AQ42" s="390"/>
      <c r="AR42" s="390"/>
      <c r="AS42" s="390"/>
      <c r="AT42" s="390"/>
      <c r="AU42" s="390"/>
      <c r="AV42" s="390"/>
      <c r="AW42" s="390"/>
      <c r="AX42" s="30"/>
      <c r="AY42" s="391"/>
      <c r="AZ42" s="391"/>
      <c r="BA42" s="391"/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</row>
    <row r="43" spans="1:157" x14ac:dyDescent="0.2"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495"/>
      <c r="X43" s="495"/>
      <c r="Y43" s="495"/>
      <c r="Z43" s="495"/>
      <c r="AA43" s="495"/>
      <c r="AB43" s="495"/>
      <c r="AC43" s="495"/>
      <c r="AD43" s="495"/>
      <c r="AE43" s="13"/>
      <c r="AF43" s="13"/>
      <c r="AG43" s="390"/>
      <c r="AH43" s="390"/>
      <c r="AI43" s="390"/>
      <c r="AJ43" s="390"/>
      <c r="AK43" s="390"/>
      <c r="AL43" s="390"/>
      <c r="AM43" s="390"/>
      <c r="AN43" s="390"/>
      <c r="AO43" s="390"/>
      <c r="AP43" s="390"/>
      <c r="AQ43" s="390"/>
      <c r="AR43" s="390"/>
      <c r="AS43" s="390"/>
      <c r="AT43" s="390"/>
      <c r="AU43" s="390"/>
      <c r="AV43" s="390"/>
      <c r="AW43" s="390"/>
      <c r="AX43" s="30"/>
      <c r="AY43" s="391"/>
      <c r="AZ43" s="391"/>
      <c r="BA43" s="391"/>
      <c r="BB43" s="391"/>
      <c r="BC43" s="391"/>
      <c r="BD43" s="391"/>
      <c r="BE43" s="391"/>
      <c r="BF43" s="391"/>
      <c r="BG43" s="391"/>
      <c r="BH43" s="391"/>
      <c r="BI43" s="391"/>
      <c r="BJ43" s="391"/>
      <c r="BK43" s="391"/>
      <c r="BL43" s="391"/>
      <c r="BM43" s="391"/>
      <c r="BN43" s="391"/>
      <c r="BO43" s="30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</row>
    <row r="44" spans="1:157" x14ac:dyDescent="0.2"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495"/>
      <c r="X44" s="495"/>
      <c r="Y44" s="495"/>
      <c r="Z44" s="495"/>
      <c r="AA44" s="495"/>
      <c r="AB44" s="495"/>
      <c r="AC44" s="495"/>
      <c r="AD44" s="495"/>
      <c r="AE44" s="13"/>
      <c r="AF44" s="13"/>
      <c r="AG44" s="390"/>
      <c r="AH44" s="390"/>
      <c r="AI44" s="390"/>
      <c r="AJ44" s="390"/>
      <c r="AK44" s="390"/>
      <c r="AL44" s="390"/>
      <c r="AM44" s="390"/>
      <c r="AN44" s="390"/>
      <c r="AO44" s="390"/>
      <c r="AP44" s="390"/>
      <c r="AQ44" s="390"/>
      <c r="AR44" s="390"/>
      <c r="AS44" s="390"/>
      <c r="AT44" s="390"/>
      <c r="AU44" s="390"/>
      <c r="AV44" s="390"/>
      <c r="AW44" s="390"/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</row>
    <row r="45" spans="1:157" x14ac:dyDescent="0.2"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495"/>
      <c r="X45" s="495"/>
      <c r="Y45" s="495"/>
      <c r="Z45" s="495"/>
      <c r="AA45" s="495"/>
      <c r="AB45" s="495"/>
      <c r="AC45" s="495"/>
      <c r="AD45" s="495"/>
      <c r="AE45" s="13"/>
      <c r="AF45" s="13"/>
      <c r="AG45" s="390"/>
      <c r="AH45" s="390"/>
      <c r="AI45" s="390"/>
      <c r="AJ45" s="390"/>
      <c r="AK45" s="390"/>
      <c r="AL45" s="390"/>
      <c r="AM45" s="390"/>
      <c r="AN45" s="390"/>
      <c r="AO45" s="390"/>
      <c r="AP45" s="390"/>
      <c r="AQ45" s="390"/>
      <c r="AR45" s="390"/>
      <c r="AS45" s="390"/>
      <c r="AT45" s="390"/>
      <c r="AU45" s="390"/>
      <c r="AV45" s="390"/>
      <c r="AW45" s="390"/>
      <c r="AX45" s="30"/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  <c r="BO45" s="30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95"/>
      <c r="X46" s="495"/>
      <c r="Y46" s="495"/>
      <c r="Z46" s="495"/>
      <c r="AA46" s="495"/>
      <c r="AB46" s="495"/>
      <c r="AC46" s="495"/>
      <c r="AD46" s="495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95"/>
      <c r="X47" s="495"/>
      <c r="Y47" s="495"/>
      <c r="Z47" s="495"/>
      <c r="AA47" s="495"/>
      <c r="AB47" s="495"/>
      <c r="AC47" s="495"/>
      <c r="AD47" s="495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95"/>
      <c r="X48" s="495"/>
      <c r="Y48" s="495"/>
      <c r="Z48" s="495"/>
      <c r="AA48" s="495"/>
      <c r="AB48" s="495"/>
      <c r="AC48" s="495"/>
      <c r="AD48" s="495"/>
      <c r="AE48" s="13"/>
      <c r="AF48" s="13"/>
      <c r="AG48" s="390"/>
      <c r="AH48" s="390"/>
      <c r="AI48" s="390"/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</sheetData>
  <mergeCells count="8">
    <mergeCell ref="BP3:CE3"/>
    <mergeCell ref="X33:AB33"/>
    <mergeCell ref="N2:O2"/>
    <mergeCell ref="A3:C4"/>
    <mergeCell ref="AD3:AD5"/>
    <mergeCell ref="AG3:AW3"/>
    <mergeCell ref="AX3:BM3"/>
    <mergeCell ref="H2:M2"/>
  </mergeCells>
  <conditionalFormatting sqref="C5 Y5 AI5 AG5 T5">
    <cfRule type="cellIs" dxfId="34540" priority="181" stopIfTrue="1" operator="equal">
      <formula>5</formula>
    </cfRule>
    <cfRule type="cellIs" dxfId="34539" priority="182" stopIfTrue="1" operator="equal">
      <formula>4</formula>
    </cfRule>
    <cfRule type="cellIs" dxfId="34538" priority="183" stopIfTrue="1" operator="equal">
      <formula>3</formula>
    </cfRule>
  </conditionalFormatting>
  <conditionalFormatting sqref="E6:E39">
    <cfRule type="cellIs" dxfId="34537" priority="179" stopIfTrue="1" operator="equal">
      <formula>4</formula>
    </cfRule>
    <cfRule type="cellIs" dxfId="34536" priority="180" stopIfTrue="1" operator="equal">
      <formula>3</formula>
    </cfRule>
  </conditionalFormatting>
  <conditionalFormatting sqref="Z5:AC5 W34:AF37 W33 F31:Q39 AG37:CB37 W38:AW39 G6:I6 M6:O27 R33:V39 H7:I27 Q6:V26 H28:Q30 R28:U32 Q27:U27 V27:V31 AE6:AE33 AG6:AW36 F7:G30">
    <cfRule type="cellIs" dxfId="34535" priority="176" stopIfTrue="1" operator="equal">
      <formula>5</formula>
    </cfRule>
    <cfRule type="cellIs" dxfId="34534" priority="177" stopIfTrue="1" operator="equal">
      <formula>4</formula>
    </cfRule>
    <cfRule type="cellIs" dxfId="34533" priority="178" stopIfTrue="1" operator="equal">
      <formula>3</formula>
    </cfRule>
  </conditionalFormatting>
  <conditionalFormatting sqref="AF6:AF31">
    <cfRule type="expression" dxfId="34532" priority="174" stopIfTrue="1">
      <formula>VALUE(RIGHT(AF6))&gt;AE6</formula>
    </cfRule>
    <cfRule type="expression" dxfId="34531" priority="175" stopIfTrue="1">
      <formula>EXACT(RIGHT(AF6,3),"зач")</formula>
    </cfRule>
  </conditionalFormatting>
  <conditionalFormatting sqref="AE3:AJ4 T3:AC4 Q3:S3">
    <cfRule type="expression" dxfId="34530" priority="172" stopIfTrue="1">
      <formula>$D$1&lt;Q3</formula>
    </cfRule>
    <cfRule type="expression" dxfId="34529" priority="173" stopIfTrue="1">
      <formula>$D$1&gt;Q3</formula>
    </cfRule>
  </conditionalFormatting>
  <conditionalFormatting sqref="T5">
    <cfRule type="cellIs" dxfId="34528" priority="169" stopIfTrue="1" operator="equal">
      <formula>5</formula>
    </cfRule>
    <cfRule type="cellIs" dxfId="34527" priority="170" stopIfTrue="1" operator="equal">
      <formula>4</formula>
    </cfRule>
    <cfRule type="cellIs" dxfId="34526" priority="171" stopIfTrue="1" operator="equal">
      <formula>3</formula>
    </cfRule>
  </conditionalFormatting>
  <conditionalFormatting sqref="T3:T4">
    <cfRule type="expression" dxfId="34525" priority="167" stopIfTrue="1">
      <formula>$D$1&lt;T3</formula>
    </cfRule>
    <cfRule type="expression" dxfId="34524" priority="168" stopIfTrue="1">
      <formula>$D$1&gt;T3</formula>
    </cfRule>
  </conditionalFormatting>
  <conditionalFormatting sqref="R3">
    <cfRule type="expression" dxfId="34523" priority="165" stopIfTrue="1">
      <formula>$D$1&lt;R3</formula>
    </cfRule>
    <cfRule type="expression" dxfId="34522" priority="166" stopIfTrue="1">
      <formula>$D$1&gt;R3</formula>
    </cfRule>
  </conditionalFormatting>
  <conditionalFormatting sqref="J6:J27 L6:L27">
    <cfRule type="cellIs" dxfId="34521" priority="154" stopIfTrue="1" operator="equal">
      <formula>5</formula>
    </cfRule>
    <cfRule type="cellIs" dxfId="34520" priority="155" stopIfTrue="1" operator="equal">
      <formula>4</formula>
    </cfRule>
    <cfRule type="cellIs" dxfId="34519" priority="156" stopIfTrue="1" operator="equal">
      <formula>3</formula>
    </cfRule>
  </conditionalFormatting>
  <conditionalFormatting sqref="Q4">
    <cfRule type="expression" dxfId="34518" priority="138" stopIfTrue="1">
      <formula>$D$1&lt;Q4</formula>
    </cfRule>
    <cfRule type="expression" dxfId="34517" priority="139" stopIfTrue="1">
      <formula>$D$1&gt;Q4</formula>
    </cfRule>
  </conditionalFormatting>
  <conditionalFormatting sqref="R4">
    <cfRule type="expression" dxfId="34516" priority="126" stopIfTrue="1">
      <formula>$D$1&lt;R4</formula>
    </cfRule>
    <cfRule type="expression" dxfId="34515" priority="127" stopIfTrue="1">
      <formula>$D$1&gt;R4</formula>
    </cfRule>
  </conditionalFormatting>
  <conditionalFormatting sqref="R4">
    <cfRule type="expression" dxfId="34514" priority="124" stopIfTrue="1">
      <formula>$D$1&lt;R4</formula>
    </cfRule>
    <cfRule type="expression" dxfId="34513" priority="125" stopIfTrue="1">
      <formula>$D$1&gt;R4</formula>
    </cfRule>
  </conditionalFormatting>
  <conditionalFormatting sqref="S4">
    <cfRule type="expression" dxfId="34512" priority="109" stopIfTrue="1">
      <formula>$D$1&lt;S4</formula>
    </cfRule>
    <cfRule type="expression" dxfId="34511" priority="110" stopIfTrue="1">
      <formula>$D$1&gt;S4</formula>
    </cfRule>
  </conditionalFormatting>
  <conditionalFormatting sqref="Q5">
    <cfRule type="cellIs" dxfId="34510" priority="135" stopIfTrue="1" operator="equal">
      <formula>5</formula>
    </cfRule>
    <cfRule type="cellIs" dxfId="34509" priority="136" stopIfTrue="1" operator="equal">
      <formula>4</formula>
    </cfRule>
    <cfRule type="cellIs" dxfId="34508" priority="137" stopIfTrue="1" operator="equal">
      <formula>3</formula>
    </cfRule>
  </conditionalFormatting>
  <conditionalFormatting sqref="Q4">
    <cfRule type="expression" dxfId="34507" priority="133" stopIfTrue="1">
      <formula>$D$1&lt;Q4</formula>
    </cfRule>
    <cfRule type="expression" dxfId="34506" priority="134" stopIfTrue="1">
      <formula>$D$1&gt;Q4</formula>
    </cfRule>
  </conditionalFormatting>
  <conditionalFormatting sqref="Q4">
    <cfRule type="expression" dxfId="34505" priority="131" stopIfTrue="1">
      <formula>$D$1&lt;Q4</formula>
    </cfRule>
    <cfRule type="expression" dxfId="34504" priority="132" stopIfTrue="1">
      <formula>$D$1&gt;Q4</formula>
    </cfRule>
  </conditionalFormatting>
  <conditionalFormatting sqref="R5">
    <cfRule type="cellIs" dxfId="34503" priority="128" stopIfTrue="1" operator="equal">
      <formula>5</formula>
    </cfRule>
    <cfRule type="cellIs" dxfId="34502" priority="129" stopIfTrue="1" operator="equal">
      <formula>4</formula>
    </cfRule>
    <cfRule type="cellIs" dxfId="34501" priority="130" stopIfTrue="1" operator="equal">
      <formula>3</formula>
    </cfRule>
  </conditionalFormatting>
  <conditionalFormatting sqref="R4">
    <cfRule type="expression" dxfId="34500" priority="116" stopIfTrue="1">
      <formula>$D$1&lt;R4</formula>
    </cfRule>
    <cfRule type="expression" dxfId="34499" priority="117" stopIfTrue="1">
      <formula>$D$1&gt;R4</formula>
    </cfRule>
  </conditionalFormatting>
  <conditionalFormatting sqref="R4">
    <cfRule type="expression" dxfId="34498" priority="122" stopIfTrue="1">
      <formula>$D$1&lt;R4</formula>
    </cfRule>
    <cfRule type="expression" dxfId="34497" priority="123" stopIfTrue="1">
      <formula>$D$1&gt;R4</formula>
    </cfRule>
  </conditionalFormatting>
  <conditionalFormatting sqref="R4">
    <cfRule type="expression" dxfId="34496" priority="120" stopIfTrue="1">
      <formula>$D$1&lt;R4</formula>
    </cfRule>
    <cfRule type="expression" dxfId="34495" priority="121" stopIfTrue="1">
      <formula>$D$1&gt;R4</formula>
    </cfRule>
  </conditionalFormatting>
  <conditionalFormatting sqref="R4">
    <cfRule type="expression" dxfId="34494" priority="118" stopIfTrue="1">
      <formula>$D$1&lt;R4</formula>
    </cfRule>
    <cfRule type="expression" dxfId="34493" priority="119" stopIfTrue="1">
      <formula>$D$1&gt;R4</formula>
    </cfRule>
  </conditionalFormatting>
  <conditionalFormatting sqref="S5">
    <cfRule type="cellIs" dxfId="34492" priority="113" stopIfTrue="1" operator="equal">
      <formula>5</formula>
    </cfRule>
    <cfRule type="cellIs" dxfId="34491" priority="114" stopIfTrue="1" operator="equal">
      <formula>4</formula>
    </cfRule>
    <cfRule type="cellIs" dxfId="34490" priority="115" stopIfTrue="1" operator="equal">
      <formula>3</formula>
    </cfRule>
  </conditionalFormatting>
  <conditionalFormatting sqref="S4">
    <cfRule type="expression" dxfId="34489" priority="111" stopIfTrue="1">
      <formula>$D$1&lt;S4</formula>
    </cfRule>
    <cfRule type="expression" dxfId="34488" priority="112" stopIfTrue="1">
      <formula>$D$1&gt;S4</formula>
    </cfRule>
  </conditionalFormatting>
  <conditionalFormatting sqref="S4">
    <cfRule type="expression" dxfId="34487" priority="107" stopIfTrue="1">
      <formula>$D$1&lt;S4</formula>
    </cfRule>
    <cfRule type="expression" dxfId="34486" priority="108" stopIfTrue="1">
      <formula>$D$1&gt;S4</formula>
    </cfRule>
  </conditionalFormatting>
  <conditionalFormatting sqref="S4">
    <cfRule type="expression" dxfId="34485" priority="105" stopIfTrue="1">
      <formula>$D$1&lt;S4</formula>
    </cfRule>
    <cfRule type="expression" dxfId="34484" priority="106" stopIfTrue="1">
      <formula>$D$1&gt;S4</formula>
    </cfRule>
  </conditionalFormatting>
  <conditionalFormatting sqref="S4">
    <cfRule type="expression" dxfId="34483" priority="103" stopIfTrue="1">
      <formula>$D$1&lt;S4</formula>
    </cfRule>
    <cfRule type="expression" dxfId="34482" priority="104" stopIfTrue="1">
      <formula>$D$1&gt;S4</formula>
    </cfRule>
  </conditionalFormatting>
  <conditionalFormatting sqref="S4">
    <cfRule type="expression" dxfId="34481" priority="101" stopIfTrue="1">
      <formula>$D$1&lt;S4</formula>
    </cfRule>
    <cfRule type="expression" dxfId="34480" priority="102" stopIfTrue="1">
      <formula>$D$1&gt;S4</formula>
    </cfRule>
  </conditionalFormatting>
  <conditionalFormatting sqref="N4">
    <cfRule type="expression" dxfId="34479" priority="31" stopIfTrue="1">
      <formula>$D$1&lt;N4</formula>
    </cfRule>
    <cfRule type="expression" dxfId="34478" priority="32" stopIfTrue="1">
      <formula>$D$1&gt;N4</formula>
    </cfRule>
  </conditionalFormatting>
  <conditionalFormatting sqref="N3:O3">
    <cfRule type="expression" dxfId="34477" priority="90" stopIfTrue="1">
      <formula>$D$1&lt;N3</formula>
    </cfRule>
    <cfRule type="expression" dxfId="34476" priority="91" stopIfTrue="1">
      <formula>$D$1&gt;N3</formula>
    </cfRule>
  </conditionalFormatting>
  <conditionalFormatting sqref="G5">
    <cfRule type="cellIs" dxfId="34475" priority="71" stopIfTrue="1" operator="equal">
      <formula>5</formula>
    </cfRule>
    <cfRule type="cellIs" dxfId="34474" priority="72" stopIfTrue="1" operator="equal">
      <formula>4</formula>
    </cfRule>
    <cfRule type="cellIs" dxfId="34473" priority="73" stopIfTrue="1" operator="equal">
      <formula>3</formula>
    </cfRule>
  </conditionalFormatting>
  <conditionalFormatting sqref="G4">
    <cfRule type="expression" dxfId="34472" priority="69" stopIfTrue="1">
      <formula>$D$1&lt;G4</formula>
    </cfRule>
    <cfRule type="expression" dxfId="34471" priority="70" stopIfTrue="1">
      <formula>$D$1&gt;G4</formula>
    </cfRule>
  </conditionalFormatting>
  <conditionalFormatting sqref="P3">
    <cfRule type="expression" dxfId="34470" priority="65" stopIfTrue="1">
      <formula>$D$1&lt;P3</formula>
    </cfRule>
    <cfRule type="expression" dxfId="34469" priority="66" stopIfTrue="1">
      <formula>$D$1&gt;P3</formula>
    </cfRule>
  </conditionalFormatting>
  <conditionalFormatting sqref="O4">
    <cfRule type="expression" dxfId="34468" priority="19" stopIfTrue="1">
      <formula>$D$1&lt;O4</formula>
    </cfRule>
    <cfRule type="expression" dxfId="34467" priority="20" stopIfTrue="1">
      <formula>$D$1&gt;O4</formula>
    </cfRule>
  </conditionalFormatting>
  <conditionalFormatting sqref="N4">
    <cfRule type="expression" dxfId="34466" priority="29" stopIfTrue="1">
      <formula>$D$1&lt;N4</formula>
    </cfRule>
    <cfRule type="expression" dxfId="34465" priority="30" stopIfTrue="1">
      <formula>$D$1&gt;N4</formula>
    </cfRule>
  </conditionalFormatting>
  <conditionalFormatting sqref="N4">
    <cfRule type="expression" dxfId="34464" priority="27" stopIfTrue="1">
      <formula>$D$1&lt;N4</formula>
    </cfRule>
    <cfRule type="expression" dxfId="34463" priority="28" stopIfTrue="1">
      <formula>$D$1&gt;N4</formula>
    </cfRule>
  </conditionalFormatting>
  <conditionalFormatting sqref="N4">
    <cfRule type="expression" dxfId="34462" priority="25" stopIfTrue="1">
      <formula>$D$1&lt;N4</formula>
    </cfRule>
    <cfRule type="expression" dxfId="34461" priority="26" stopIfTrue="1">
      <formula>$D$1&gt;N4</formula>
    </cfRule>
  </conditionalFormatting>
  <conditionalFormatting sqref="N4">
    <cfRule type="expression" dxfId="34460" priority="23" stopIfTrue="1">
      <formula>$D$1&lt;N4</formula>
    </cfRule>
    <cfRule type="expression" dxfId="34459" priority="24" stopIfTrue="1">
      <formula>$D$1&gt;N4</formula>
    </cfRule>
  </conditionalFormatting>
  <conditionalFormatting sqref="N4">
    <cfRule type="expression" dxfId="34458" priority="21" stopIfTrue="1">
      <formula>$D$1&lt;N4</formula>
    </cfRule>
    <cfRule type="expression" dxfId="34457" priority="22" stopIfTrue="1">
      <formula>$D$1&gt;N4</formula>
    </cfRule>
  </conditionalFormatting>
  <conditionalFormatting sqref="G3 L3">
    <cfRule type="expression" dxfId="34456" priority="88" stopIfTrue="1">
      <formula>$D$1&lt;G3</formula>
    </cfRule>
    <cfRule type="expression" dxfId="34455" priority="89" stopIfTrue="1">
      <formula>$D$1&gt;G3</formula>
    </cfRule>
  </conditionalFormatting>
  <conditionalFormatting sqref="H5:I5">
    <cfRule type="cellIs" dxfId="34454" priority="85" stopIfTrue="1" operator="equal">
      <formula>5</formula>
    </cfRule>
    <cfRule type="cellIs" dxfId="34453" priority="86" stopIfTrue="1" operator="equal">
      <formula>4</formula>
    </cfRule>
    <cfRule type="cellIs" dxfId="34452" priority="87" stopIfTrue="1" operator="equal">
      <formula>3</formula>
    </cfRule>
  </conditionalFormatting>
  <conditionalFormatting sqref="H3:I4">
    <cfRule type="expression" dxfId="34451" priority="83" stopIfTrue="1">
      <formula>$D$1&lt;H3</formula>
    </cfRule>
    <cfRule type="expression" dxfId="34450" priority="84" stopIfTrue="1">
      <formula>$D$1&gt;H3</formula>
    </cfRule>
  </conditionalFormatting>
  <conditionalFormatting sqref="J5">
    <cfRule type="cellIs" dxfId="34449" priority="80" stopIfTrue="1" operator="equal">
      <formula>5</formula>
    </cfRule>
    <cfRule type="cellIs" dxfId="34448" priority="81" stopIfTrue="1" operator="equal">
      <formula>4</formula>
    </cfRule>
    <cfRule type="cellIs" dxfId="34447" priority="82" stopIfTrue="1" operator="equal">
      <formula>3</formula>
    </cfRule>
  </conditionalFormatting>
  <conditionalFormatting sqref="J3:J4">
    <cfRule type="expression" dxfId="34446" priority="78" stopIfTrue="1">
      <formula>$D$4&lt;J3</formula>
    </cfRule>
    <cfRule type="expression" dxfId="34445" priority="79" stopIfTrue="1">
      <formula>$D$4&gt;J3</formula>
    </cfRule>
  </conditionalFormatting>
  <conditionalFormatting sqref="J3:J4">
    <cfRule type="expression" dxfId="34444" priority="76" stopIfTrue="1">
      <formula>$D$1&lt;J3</formula>
    </cfRule>
    <cfRule type="expression" dxfId="34443" priority="77" stopIfTrue="1">
      <formula>$D$1&gt;J3</formula>
    </cfRule>
  </conditionalFormatting>
  <conditionalFormatting sqref="J4">
    <cfRule type="expression" dxfId="34442" priority="74" stopIfTrue="1">
      <formula>$D$4&lt;J4</formula>
    </cfRule>
    <cfRule type="expression" dxfId="34441" priority="75" stopIfTrue="1">
      <formula>$D$4&gt;J4</formula>
    </cfRule>
  </conditionalFormatting>
  <conditionalFormatting sqref="P3">
    <cfRule type="expression" dxfId="34440" priority="67" stopIfTrue="1">
      <formula>$D$4&lt;P3</formula>
    </cfRule>
    <cfRule type="expression" dxfId="34439" priority="68" stopIfTrue="1">
      <formula>$D$4&gt;P3</formula>
    </cfRule>
  </conditionalFormatting>
  <conditionalFormatting sqref="P4">
    <cfRule type="expression" dxfId="34438" priority="63" stopIfTrue="1">
      <formula>$D$4&lt;P4</formula>
    </cfRule>
    <cfRule type="expression" dxfId="34437" priority="64" stopIfTrue="1">
      <formula>$D$4&gt;P4</formula>
    </cfRule>
  </conditionalFormatting>
  <conditionalFormatting sqref="P4">
    <cfRule type="expression" dxfId="34436" priority="61" stopIfTrue="1">
      <formula>$D$1&lt;P4</formula>
    </cfRule>
    <cfRule type="expression" dxfId="34435" priority="62" stopIfTrue="1">
      <formula>$D$1&gt;P4</formula>
    </cfRule>
  </conditionalFormatting>
  <conditionalFormatting sqref="P4">
    <cfRule type="expression" dxfId="34434" priority="59" stopIfTrue="1">
      <formula>$D$4&lt;P4</formula>
    </cfRule>
    <cfRule type="expression" dxfId="34433" priority="60" stopIfTrue="1">
      <formula>$D$4&gt;P4</formula>
    </cfRule>
  </conditionalFormatting>
  <conditionalFormatting sqref="P5">
    <cfRule type="cellIs" dxfId="34432" priority="56" stopIfTrue="1" operator="equal">
      <formula>5</formula>
    </cfRule>
    <cfRule type="cellIs" dxfId="34431" priority="57" stopIfTrue="1" operator="equal">
      <formula>4</formula>
    </cfRule>
    <cfRule type="cellIs" dxfId="34430" priority="58" stopIfTrue="1" operator="equal">
      <formula>3</formula>
    </cfRule>
  </conditionalFormatting>
  <conditionalFormatting sqref="F3">
    <cfRule type="expression" dxfId="34429" priority="54" stopIfTrue="1">
      <formula>$D$4&lt;F3</formula>
    </cfRule>
    <cfRule type="expression" dxfId="34428" priority="55" stopIfTrue="1">
      <formula>$D$4&gt;F3</formula>
    </cfRule>
  </conditionalFormatting>
  <conditionalFormatting sqref="F3">
    <cfRule type="expression" dxfId="34427" priority="52" stopIfTrue="1">
      <formula>$D$1&lt;F3</formula>
    </cfRule>
    <cfRule type="expression" dxfId="34426" priority="53" stopIfTrue="1">
      <formula>$D$1&gt;F3</formula>
    </cfRule>
  </conditionalFormatting>
  <conditionalFormatting sqref="F4">
    <cfRule type="expression" dxfId="34425" priority="50" stopIfTrue="1">
      <formula>$D$4&lt;F4</formula>
    </cfRule>
    <cfRule type="expression" dxfId="34424" priority="51" stopIfTrue="1">
      <formula>$D$4&gt;F4</formula>
    </cfRule>
  </conditionalFormatting>
  <conditionalFormatting sqref="F4">
    <cfRule type="expression" dxfId="34423" priority="48" stopIfTrue="1">
      <formula>$D$1&lt;F4</formula>
    </cfRule>
    <cfRule type="expression" dxfId="34422" priority="49" stopIfTrue="1">
      <formula>$D$1&gt;F4</formula>
    </cfRule>
  </conditionalFormatting>
  <conditionalFormatting sqref="F4">
    <cfRule type="expression" dxfId="34421" priority="46" stopIfTrue="1">
      <formula>$D$4&lt;F4</formula>
    </cfRule>
    <cfRule type="expression" dxfId="34420" priority="47" stopIfTrue="1">
      <formula>$D$4&gt;F4</formula>
    </cfRule>
  </conditionalFormatting>
  <conditionalFormatting sqref="F5">
    <cfRule type="cellIs" dxfId="34419" priority="43" stopIfTrue="1" operator="equal">
      <formula>5</formula>
    </cfRule>
    <cfRule type="cellIs" dxfId="34418" priority="44" stopIfTrue="1" operator="equal">
      <formula>4</formula>
    </cfRule>
    <cfRule type="cellIs" dxfId="34417" priority="45" stopIfTrue="1" operator="equal">
      <formula>3</formula>
    </cfRule>
  </conditionalFormatting>
  <conditionalFormatting sqref="L5">
    <cfRule type="cellIs" dxfId="34416" priority="40" stopIfTrue="1" operator="equal">
      <formula>5</formula>
    </cfRule>
    <cfRule type="cellIs" dxfId="34415" priority="41" stopIfTrue="1" operator="equal">
      <formula>4</formula>
    </cfRule>
    <cfRule type="cellIs" dxfId="34414" priority="42" stopIfTrue="1" operator="equal">
      <formula>3</formula>
    </cfRule>
  </conditionalFormatting>
  <conditionalFormatting sqref="L4">
    <cfRule type="expression" dxfId="34413" priority="38" stopIfTrue="1">
      <formula>$D$1&lt;L4</formula>
    </cfRule>
    <cfRule type="expression" dxfId="34412" priority="39" stopIfTrue="1">
      <formula>$D$1&gt;L4</formula>
    </cfRule>
  </conditionalFormatting>
  <conditionalFormatting sqref="M3:M4">
    <cfRule type="expression" dxfId="34411" priority="36" stopIfTrue="1">
      <formula>$D$1&lt;M3</formula>
    </cfRule>
    <cfRule type="expression" dxfId="34410" priority="37" stopIfTrue="1">
      <formula>$D$1&gt;M3</formula>
    </cfRule>
  </conditionalFormatting>
  <conditionalFormatting sqref="N5">
    <cfRule type="cellIs" dxfId="34409" priority="33" stopIfTrue="1" operator="equal">
      <formula>5</formula>
    </cfRule>
    <cfRule type="cellIs" dxfId="34408" priority="34" stopIfTrue="1" operator="equal">
      <formula>4</formula>
    </cfRule>
    <cfRule type="cellIs" dxfId="34407" priority="35" stopIfTrue="1" operator="equal">
      <formula>3</formula>
    </cfRule>
  </conditionalFormatting>
  <conditionalFormatting sqref="P6:P27">
    <cfRule type="cellIs" dxfId="34406" priority="13" stopIfTrue="1" operator="equal">
      <formula>5</formula>
    </cfRule>
    <cfRule type="cellIs" dxfId="34405" priority="14" stopIfTrue="1" operator="equal">
      <formula>4</formula>
    </cfRule>
    <cfRule type="cellIs" dxfId="34404" priority="15" stopIfTrue="1" operator="equal">
      <formula>3</formula>
    </cfRule>
  </conditionalFormatting>
  <conditionalFormatting sqref="F6">
    <cfRule type="cellIs" dxfId="34403" priority="1" stopIfTrue="1" operator="equal">
      <formula>5</formula>
    </cfRule>
    <cfRule type="cellIs" dxfId="34402" priority="2" stopIfTrue="1" operator="equal">
      <formula>4</formula>
    </cfRule>
    <cfRule type="cellIs" dxfId="34401" priority="3" stopIfTrue="1" operator="equal">
      <formula>3</formula>
    </cfRule>
  </conditionalFormatting>
  <pageMargins left="0.70866141732283472" right="0" top="0.74803149606299213" bottom="0.74803149606299213" header="0.31496062992125984" footer="0.31496062992125984"/>
  <pageSetup paperSize="9" scale="63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N14" sqref="N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28515625" style="13" customWidth="1"/>
    <col min="4" max="4" width="37.5703125" style="13" bestFit="1" customWidth="1"/>
    <col min="5" max="5" width="6.7109375" style="13" hidden="1" customWidth="1"/>
    <col min="6" max="6" width="7.28515625" style="340" customWidth="1"/>
    <col min="7" max="10" width="6.5703125" style="340" customWidth="1"/>
    <col min="11" max="11" width="7" style="340" customWidth="1"/>
    <col min="12" max="12" width="6.42578125" style="321" customWidth="1"/>
    <col min="13" max="15" width="8.28515625" style="340" customWidth="1"/>
    <col min="16" max="21" width="8.2851562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7" width="8" style="30" hidden="1" customWidth="1"/>
    <col min="98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466" t="s">
        <v>45</v>
      </c>
      <c r="G2" s="239" t="s">
        <v>41</v>
      </c>
      <c r="H2" s="239" t="s">
        <v>40</v>
      </c>
      <c r="I2" s="301"/>
      <c r="J2" s="301"/>
      <c r="K2" s="301"/>
      <c r="L2" s="302"/>
      <c r="M2" s="239" t="s">
        <v>43</v>
      </c>
      <c r="N2" s="302"/>
      <c r="O2" s="474" t="s">
        <v>42</v>
      </c>
      <c r="P2" s="474"/>
      <c r="Q2" s="392"/>
      <c r="R2" s="392"/>
      <c r="S2" s="393"/>
      <c r="T2" s="445"/>
      <c r="U2" s="468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2651</v>
      </c>
      <c r="B3" s="723"/>
      <c r="C3" s="723"/>
      <c r="D3" s="196" t="s">
        <v>0</v>
      </c>
      <c r="E3" s="197"/>
      <c r="F3" s="153">
        <v>43131</v>
      </c>
      <c r="G3" s="335">
        <v>43125</v>
      </c>
      <c r="H3" s="335">
        <v>43141</v>
      </c>
      <c r="I3" s="696">
        <v>43138</v>
      </c>
      <c r="J3" s="335">
        <v>43140</v>
      </c>
      <c r="K3" s="696">
        <v>43133</v>
      </c>
      <c r="L3" s="335">
        <v>43132</v>
      </c>
      <c r="M3" s="153">
        <v>43151</v>
      </c>
      <c r="N3" s="335">
        <v>43146</v>
      </c>
      <c r="O3" s="153">
        <v>43116</v>
      </c>
      <c r="P3" s="153"/>
      <c r="Q3" s="335"/>
      <c r="R3" s="335"/>
      <c r="S3" s="335"/>
      <c r="T3" s="382"/>
      <c r="U3" s="401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30.75" customHeight="1" x14ac:dyDescent="0.2">
      <c r="A4" s="723"/>
      <c r="B4" s="723"/>
      <c r="C4" s="723"/>
      <c r="D4" s="205" t="s">
        <v>1</v>
      </c>
      <c r="E4" s="197"/>
      <c r="F4" s="156" t="s">
        <v>463</v>
      </c>
      <c r="G4" s="156" t="s">
        <v>461</v>
      </c>
      <c r="H4" s="156" t="s">
        <v>452</v>
      </c>
      <c r="I4" s="156" t="s">
        <v>462</v>
      </c>
      <c r="J4" s="156" t="s">
        <v>451</v>
      </c>
      <c r="K4" s="156" t="s">
        <v>1346</v>
      </c>
      <c r="L4" s="156" t="s">
        <v>464</v>
      </c>
      <c r="M4" s="156" t="s">
        <v>466</v>
      </c>
      <c r="N4" s="156" t="s">
        <v>454</v>
      </c>
      <c r="O4" s="282" t="s">
        <v>463</v>
      </c>
      <c r="P4" s="282"/>
      <c r="Q4" s="156"/>
      <c r="R4" s="156"/>
      <c r="S4" s="156"/>
      <c r="T4" s="382"/>
      <c r="U4" s="211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8.75" x14ac:dyDescent="0.2">
      <c r="A5" s="264" t="s">
        <v>44</v>
      </c>
      <c r="B5" s="158" t="s">
        <v>2</v>
      </c>
      <c r="C5" s="342" t="s">
        <v>27</v>
      </c>
      <c r="D5" s="264" t="s">
        <v>3</v>
      </c>
      <c r="E5" s="159" t="s">
        <v>4</v>
      </c>
      <c r="F5" s="247" t="s">
        <v>468</v>
      </c>
      <c r="G5" s="246" t="s">
        <v>455</v>
      </c>
      <c r="H5" s="279" t="s">
        <v>457</v>
      </c>
      <c r="I5" s="246" t="s">
        <v>467</v>
      </c>
      <c r="J5" s="279" t="s">
        <v>472</v>
      </c>
      <c r="K5" s="246" t="s">
        <v>470</v>
      </c>
      <c r="L5" s="246" t="s">
        <v>469</v>
      </c>
      <c r="M5" s="247" t="s">
        <v>471</v>
      </c>
      <c r="N5" s="247" t="s">
        <v>459</v>
      </c>
      <c r="O5" s="246" t="s">
        <v>468</v>
      </c>
      <c r="P5" s="246"/>
      <c r="Q5" s="246"/>
      <c r="R5" s="246"/>
      <c r="S5" s="246"/>
      <c r="T5" s="158"/>
      <c r="U5" s="32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7.25" customHeight="1" x14ac:dyDescent="0.2">
      <c r="A6" s="268">
        <v>1</v>
      </c>
      <c r="B6" s="319"/>
      <c r="C6" s="150" t="s">
        <v>47</v>
      </c>
      <c r="D6" s="475" t="s">
        <v>824</v>
      </c>
      <c r="E6" s="345">
        <v>2651</v>
      </c>
      <c r="F6" s="91" t="s">
        <v>1141</v>
      </c>
      <c r="G6" s="91" t="s">
        <v>1141</v>
      </c>
      <c r="H6" s="91">
        <v>5</v>
      </c>
      <c r="I6" s="91">
        <v>5</v>
      </c>
      <c r="J6" s="91">
        <v>5</v>
      </c>
      <c r="K6" s="91">
        <v>5</v>
      </c>
      <c r="L6" s="91">
        <v>5</v>
      </c>
      <c r="M6" s="91">
        <v>5</v>
      </c>
      <c r="N6" s="91">
        <v>5</v>
      </c>
      <c r="O6" s="91">
        <v>5</v>
      </c>
      <c r="P6" s="91"/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5</v>
      </c>
      <c r="W6" s="258">
        <f t="shared" ref="W6:W37" si="1">COUNTIF(AG6:AV6,"б")</f>
        <v>0</v>
      </c>
      <c r="X6" s="258">
        <f t="shared" ref="X6:X37" si="2">COUNTIF(AG6:AV6,"д")</f>
        <v>0</v>
      </c>
      <c r="Y6" s="258">
        <f t="shared" ref="Y6:Y37" si="3">COUNTIF(AG6:AV6,2)+COUNTIF(AG6:AV6,"н")+COUNTIF(AG6:AV6,"д")</f>
        <v>0</v>
      </c>
      <c r="Z6" s="258">
        <f t="shared" ref="Z6:Z37" si="4">COUNTIF(AG6:AV6,Z$5)</f>
        <v>0</v>
      </c>
      <c r="AA6" s="258">
        <f t="shared" ref="AA6:AA37" si="5">COUNTIF(AG6:AV6,AA$5)</f>
        <v>0</v>
      </c>
      <c r="AB6" s="258">
        <f t="shared" ref="AB6:AB37" si="6">COUNTIF(AG6:AV6,AB$5)</f>
        <v>7</v>
      </c>
      <c r="AC6" s="258">
        <f t="shared" ref="AC6:AC38" si="7">SUM(X6:AB6)</f>
        <v>7</v>
      </c>
      <c r="AD6" s="317">
        <f>IF(ISERROR(((X6+Y6)*2+Z6*3+AA6*4+AB6*5)/SUM(X6,Y6:AB6)),"",((X6+Y6)*2+Z6*3+AA6*4+AB6*5)/SUM(X6,Y6:AB6))</f>
        <v>5</v>
      </c>
      <c r="AE6" s="259">
        <f t="shared" ref="AE6:AE34" si="8">IF(AX6=5,0.5,IF(AX6=4,0.25,IF(AX6&lt;=3,0)))</f>
        <v>0</v>
      </c>
      <c r="AG6" s="318" t="e">
        <f>IF(ISERROR(VALUE(LEFT(#REF!))),LEFT(#REF!),VALUE(LEFT(#REF!)))</f>
        <v>#REF!</v>
      </c>
      <c r="AH6" s="318" t="str">
        <f t="shared" ref="AH6:AV21" si="9">IF(ISERROR(VALUE(LEFT(G6))),LEFT(G6),VALUE(LEFT(G6)))</f>
        <v>з</v>
      </c>
      <c r="AI6" s="318">
        <f t="shared" si="9"/>
        <v>5</v>
      </c>
      <c r="AJ6" s="318">
        <f t="shared" si="9"/>
        <v>5</v>
      </c>
      <c r="AK6" s="318">
        <f t="shared" si="9"/>
        <v>5</v>
      </c>
      <c r="AL6" s="318">
        <f t="shared" si="9"/>
        <v>5</v>
      </c>
      <c r="AM6" s="318" t="str">
        <f t="shared" ref="AM6:AM30" si="10">IF(ISERROR(VALUE(LEFT(F6))),LEFT(F6),VALUE(LEFT(F6)))</f>
        <v>з</v>
      </c>
      <c r="AN6" s="318">
        <f t="shared" ref="AN6:AN30" si="11">IF(ISERROR(VALUE(LEFT(M6))),LEFT(M6),VALUE(LEFT(M6)))</f>
        <v>5</v>
      </c>
      <c r="AO6" s="318">
        <f t="shared" ref="AO6:AO30" si="12">IF(ISERROR(VALUE(LEFT(N6))),LEFT(N6),VALUE(LEFT(N6)))</f>
        <v>5</v>
      </c>
      <c r="AP6" s="318">
        <f t="shared" ref="AP6:AP30" si="13">IF(ISERROR(VALUE(LEFT(O6))),LEFT(O6),VALUE(LEFT(O6)))</f>
        <v>5</v>
      </c>
      <c r="AQ6" s="318" t="str">
        <f t="shared" ref="AQ6:AQ30" si="14">IF(ISERROR(VALUE(LEFT(P6))),LEFT(P6),VALUE(LEFT(P6)))</f>
        <v/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5">COUNTIF(AG6:AV6,"з")</f>
        <v>2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7.25" customHeight="1" x14ac:dyDescent="0.2">
      <c r="A7" s="268">
        <v>2</v>
      </c>
      <c r="B7" s="319"/>
      <c r="C7" s="150" t="s">
        <v>47</v>
      </c>
      <c r="D7" s="475" t="s">
        <v>825</v>
      </c>
      <c r="E7" s="345">
        <v>2651</v>
      </c>
      <c r="F7" s="91" t="s">
        <v>1141</v>
      </c>
      <c r="G7" s="91" t="s">
        <v>1141</v>
      </c>
      <c r="H7" s="91">
        <v>5</v>
      </c>
      <c r="I7" s="91">
        <v>5</v>
      </c>
      <c r="J7" s="91">
        <v>5</v>
      </c>
      <c r="K7" s="91">
        <v>5</v>
      </c>
      <c r="L7" s="91">
        <v>5</v>
      </c>
      <c r="M7" s="91">
        <v>5</v>
      </c>
      <c r="N7" s="91">
        <v>5</v>
      </c>
      <c r="O7" s="91">
        <v>5</v>
      </c>
      <c r="P7" s="91"/>
      <c r="Q7" s="91"/>
      <c r="R7" s="91"/>
      <c r="S7" s="91"/>
      <c r="T7" s="91"/>
      <c r="U7" s="91"/>
      <c r="V7" s="316">
        <f t="shared" si="0"/>
        <v>5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0</v>
      </c>
      <c r="AA7" s="258">
        <f t="shared" si="5"/>
        <v>0</v>
      </c>
      <c r="AB7" s="258">
        <f t="shared" si="6"/>
        <v>7</v>
      </c>
      <c r="AC7" s="258">
        <f t="shared" si="7"/>
        <v>7</v>
      </c>
      <c r="AD7" s="317">
        <f t="shared" ref="AD7:AD37" si="16">IF(ISERROR(((X7+Y7)*2+Z7*3+AA7*4+AB7*5)/SUM(X7,Y7:AB7)),"",((X7+Y7)*2+Z7*3+AA7*4+AB7*5)/SUM(X7,Y7:AB7))</f>
        <v>5</v>
      </c>
      <c r="AE7" s="259">
        <f t="shared" si="8"/>
        <v>0</v>
      </c>
      <c r="AG7" s="318" t="e">
        <f>IF(ISERROR(VALUE(LEFT(#REF!))),LEFT(#REF!),VALUE(LEFT(#REF!)))</f>
        <v>#REF!</v>
      </c>
      <c r="AH7" s="318" t="str">
        <f t="shared" si="9"/>
        <v>з</v>
      </c>
      <c r="AI7" s="318">
        <f t="shared" si="9"/>
        <v>5</v>
      </c>
      <c r="AJ7" s="318">
        <f t="shared" si="9"/>
        <v>5</v>
      </c>
      <c r="AK7" s="318">
        <f t="shared" si="9"/>
        <v>5</v>
      </c>
      <c r="AL7" s="318">
        <f t="shared" si="9"/>
        <v>5</v>
      </c>
      <c r="AM7" s="318" t="str">
        <f t="shared" si="10"/>
        <v>з</v>
      </c>
      <c r="AN7" s="318">
        <f t="shared" si="11"/>
        <v>5</v>
      </c>
      <c r="AO7" s="318">
        <f t="shared" si="12"/>
        <v>5</v>
      </c>
      <c r="AP7" s="318">
        <f t="shared" si="13"/>
        <v>5</v>
      </c>
      <c r="AQ7" s="318" t="str">
        <f t="shared" si="14"/>
        <v/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5"/>
        <v>2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7.25" customHeight="1" x14ac:dyDescent="0.2">
      <c r="A8" s="268">
        <v>3</v>
      </c>
      <c r="B8" s="319"/>
      <c r="C8" s="150" t="s">
        <v>47</v>
      </c>
      <c r="D8" s="475" t="s">
        <v>826</v>
      </c>
      <c r="E8" s="345">
        <v>2651</v>
      </c>
      <c r="F8" s="91" t="s">
        <v>1141</v>
      </c>
      <c r="G8" s="91" t="s">
        <v>1141</v>
      </c>
      <c r="H8" s="91">
        <v>4</v>
      </c>
      <c r="I8" s="91">
        <v>5</v>
      </c>
      <c r="J8" s="91">
        <v>5</v>
      </c>
      <c r="K8" s="91">
        <v>5</v>
      </c>
      <c r="L8" s="91">
        <v>4</v>
      </c>
      <c r="M8" s="91">
        <v>4</v>
      </c>
      <c r="N8" s="91">
        <v>4</v>
      </c>
      <c r="O8" s="91">
        <v>4</v>
      </c>
      <c r="P8" s="91"/>
      <c r="Q8" s="91"/>
      <c r="R8" s="91"/>
      <c r="S8" s="91"/>
      <c r="T8" s="91"/>
      <c r="U8" s="91"/>
      <c r="V8" s="316">
        <f t="shared" si="0"/>
        <v>4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0</v>
      </c>
      <c r="AA8" s="258">
        <f t="shared" si="5"/>
        <v>4</v>
      </c>
      <c r="AB8" s="258">
        <f t="shared" si="6"/>
        <v>3</v>
      </c>
      <c r="AC8" s="258">
        <f t="shared" si="7"/>
        <v>7</v>
      </c>
      <c r="AD8" s="317">
        <f t="shared" si="16"/>
        <v>4.4285714285714288</v>
      </c>
      <c r="AE8" s="259">
        <f t="shared" si="8"/>
        <v>0</v>
      </c>
      <c r="AG8" s="318" t="e">
        <f>IF(ISERROR(VALUE(LEFT(#REF!))),LEFT(#REF!),VALUE(LEFT(#REF!)))</f>
        <v>#REF!</v>
      </c>
      <c r="AH8" s="318" t="str">
        <f t="shared" si="9"/>
        <v>з</v>
      </c>
      <c r="AI8" s="318">
        <f t="shared" si="9"/>
        <v>4</v>
      </c>
      <c r="AJ8" s="318">
        <f t="shared" si="9"/>
        <v>5</v>
      </c>
      <c r="AK8" s="318">
        <f t="shared" si="9"/>
        <v>5</v>
      </c>
      <c r="AL8" s="318">
        <f t="shared" si="9"/>
        <v>5</v>
      </c>
      <c r="AM8" s="318" t="str">
        <f t="shared" si="10"/>
        <v>з</v>
      </c>
      <c r="AN8" s="318">
        <f t="shared" si="11"/>
        <v>4</v>
      </c>
      <c r="AO8" s="318">
        <f t="shared" si="12"/>
        <v>4</v>
      </c>
      <c r="AP8" s="318">
        <f t="shared" si="13"/>
        <v>4</v>
      </c>
      <c r="AQ8" s="318" t="str">
        <f t="shared" si="14"/>
        <v/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5"/>
        <v>2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7.25" customHeight="1" x14ac:dyDescent="0.2">
      <c r="A9" s="268">
        <v>4</v>
      </c>
      <c r="B9" s="319"/>
      <c r="C9" s="150" t="s">
        <v>34</v>
      </c>
      <c r="D9" s="475" t="s">
        <v>827</v>
      </c>
      <c r="E9" s="345">
        <v>2651</v>
      </c>
      <c r="F9" s="91" t="s">
        <v>1141</v>
      </c>
      <c r="G9" s="91" t="s">
        <v>1141</v>
      </c>
      <c r="H9" s="91">
        <v>4</v>
      </c>
      <c r="I9" s="91">
        <v>4</v>
      </c>
      <c r="J9" s="91">
        <v>5</v>
      </c>
      <c r="K9" s="91" t="s">
        <v>1338</v>
      </c>
      <c r="L9" s="91">
        <v>4</v>
      </c>
      <c r="M9" s="91">
        <v>4</v>
      </c>
      <c r="N9" s="91">
        <v>3</v>
      </c>
      <c r="O9" s="91">
        <v>3</v>
      </c>
      <c r="P9" s="91"/>
      <c r="Q9" s="91"/>
      <c r="R9" s="91"/>
      <c r="S9" s="91"/>
      <c r="T9" s="91"/>
      <c r="U9" s="91"/>
      <c r="V9" s="316">
        <f t="shared" si="0"/>
        <v>2</v>
      </c>
      <c r="W9" s="258">
        <f t="shared" si="1"/>
        <v>0</v>
      </c>
      <c r="X9" s="258">
        <f t="shared" si="2"/>
        <v>0</v>
      </c>
      <c r="Y9" s="258">
        <f t="shared" si="3"/>
        <v>1</v>
      </c>
      <c r="Z9" s="258">
        <f t="shared" si="4"/>
        <v>2</v>
      </c>
      <c r="AA9" s="258">
        <f t="shared" si="5"/>
        <v>3</v>
      </c>
      <c r="AB9" s="258">
        <f t="shared" si="6"/>
        <v>1</v>
      </c>
      <c r="AC9" s="258">
        <f t="shared" si="7"/>
        <v>7</v>
      </c>
      <c r="AD9" s="317">
        <f t="shared" si="16"/>
        <v>3.5714285714285716</v>
      </c>
      <c r="AE9" s="259">
        <f t="shared" si="8"/>
        <v>0</v>
      </c>
      <c r="AG9" s="318" t="e">
        <f>IF(ISERROR(VALUE(LEFT(#REF!))),LEFT(#REF!),VALUE(LEFT(#REF!)))</f>
        <v>#REF!</v>
      </c>
      <c r="AH9" s="318" t="str">
        <f t="shared" si="9"/>
        <v>з</v>
      </c>
      <c r="AI9" s="318">
        <f t="shared" si="9"/>
        <v>4</v>
      </c>
      <c r="AJ9" s="318">
        <f t="shared" si="9"/>
        <v>4</v>
      </c>
      <c r="AK9" s="318">
        <f t="shared" si="9"/>
        <v>5</v>
      </c>
      <c r="AL9" s="318">
        <f t="shared" si="9"/>
        <v>2</v>
      </c>
      <c r="AM9" s="318" t="str">
        <f t="shared" si="10"/>
        <v>з</v>
      </c>
      <c r="AN9" s="318">
        <f t="shared" si="11"/>
        <v>4</v>
      </c>
      <c r="AO9" s="318">
        <f t="shared" si="12"/>
        <v>3</v>
      </c>
      <c r="AP9" s="318">
        <f t="shared" si="13"/>
        <v>3</v>
      </c>
      <c r="AQ9" s="318" t="str">
        <f t="shared" si="14"/>
        <v/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5"/>
        <v>2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7.25" customHeight="1" x14ac:dyDescent="0.2">
      <c r="A10" s="268">
        <v>5</v>
      </c>
      <c r="B10" s="319"/>
      <c r="C10" s="150" t="s">
        <v>34</v>
      </c>
      <c r="D10" s="475" t="s">
        <v>828</v>
      </c>
      <c r="E10" s="345">
        <v>2651</v>
      </c>
      <c r="F10" s="91" t="s">
        <v>1141</v>
      </c>
      <c r="G10" s="91" t="s">
        <v>1141</v>
      </c>
      <c r="H10" s="91">
        <v>3</v>
      </c>
      <c r="I10" s="91">
        <v>4</v>
      </c>
      <c r="J10" s="91">
        <v>5</v>
      </c>
      <c r="K10" s="91">
        <v>5</v>
      </c>
      <c r="L10" s="91">
        <v>3</v>
      </c>
      <c r="M10" s="91">
        <v>3</v>
      </c>
      <c r="N10" s="91">
        <v>3</v>
      </c>
      <c r="O10" s="91">
        <v>3</v>
      </c>
      <c r="P10" s="91"/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4</v>
      </c>
      <c r="AA10" s="258">
        <f t="shared" si="5"/>
        <v>1</v>
      </c>
      <c r="AB10" s="258">
        <f t="shared" si="6"/>
        <v>2</v>
      </c>
      <c r="AC10" s="258">
        <f t="shared" si="7"/>
        <v>7</v>
      </c>
      <c r="AD10" s="317">
        <f t="shared" si="16"/>
        <v>3.7142857142857144</v>
      </c>
      <c r="AE10" s="259">
        <f t="shared" si="8"/>
        <v>0</v>
      </c>
      <c r="AG10" s="318" t="e">
        <f>IF(ISERROR(VALUE(LEFT(#REF!))),LEFT(#REF!),VALUE(LEFT(#REF!)))</f>
        <v>#REF!</v>
      </c>
      <c r="AH10" s="318" t="str">
        <f t="shared" si="9"/>
        <v>з</v>
      </c>
      <c r="AI10" s="318">
        <f t="shared" si="9"/>
        <v>3</v>
      </c>
      <c r="AJ10" s="318">
        <f t="shared" si="9"/>
        <v>4</v>
      </c>
      <c r="AK10" s="318">
        <f t="shared" si="9"/>
        <v>5</v>
      </c>
      <c r="AL10" s="318">
        <f t="shared" si="9"/>
        <v>5</v>
      </c>
      <c r="AM10" s="318" t="str">
        <f t="shared" si="10"/>
        <v>з</v>
      </c>
      <c r="AN10" s="318">
        <f t="shared" si="11"/>
        <v>3</v>
      </c>
      <c r="AO10" s="318">
        <f t="shared" si="12"/>
        <v>3</v>
      </c>
      <c r="AP10" s="318">
        <f t="shared" si="13"/>
        <v>3</v>
      </c>
      <c r="AQ10" s="318" t="str">
        <f t="shared" si="14"/>
        <v/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5"/>
        <v>2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7.25" customHeight="1" x14ac:dyDescent="0.2">
      <c r="A11" s="268">
        <v>6</v>
      </c>
      <c r="B11" s="319"/>
      <c r="C11" s="150" t="s">
        <v>34</v>
      </c>
      <c r="D11" s="475" t="s">
        <v>829</v>
      </c>
      <c r="E11" s="345">
        <v>2651</v>
      </c>
      <c r="F11" s="91" t="s">
        <v>1141</v>
      </c>
      <c r="G11" s="91" t="s">
        <v>1141</v>
      </c>
      <c r="H11" s="91">
        <v>4</v>
      </c>
      <c r="I11" s="91">
        <v>5</v>
      </c>
      <c r="J11" s="91">
        <v>5</v>
      </c>
      <c r="K11" s="91">
        <v>4</v>
      </c>
      <c r="L11" s="91">
        <v>4</v>
      </c>
      <c r="M11" s="91">
        <v>4</v>
      </c>
      <c r="N11" s="91">
        <v>4</v>
      </c>
      <c r="O11" s="91">
        <v>3</v>
      </c>
      <c r="P11" s="91"/>
      <c r="Q11" s="91"/>
      <c r="R11" s="91"/>
      <c r="S11" s="91"/>
      <c r="T11" s="91"/>
      <c r="U11" s="91"/>
      <c r="V11" s="316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1</v>
      </c>
      <c r="AA11" s="258">
        <f t="shared" si="5"/>
        <v>4</v>
      </c>
      <c r="AB11" s="258">
        <f t="shared" si="6"/>
        <v>2</v>
      </c>
      <c r="AC11" s="258">
        <f t="shared" si="7"/>
        <v>7</v>
      </c>
      <c r="AD11" s="317">
        <f t="shared" si="16"/>
        <v>4.1428571428571432</v>
      </c>
      <c r="AE11" s="259">
        <f t="shared" si="8"/>
        <v>0</v>
      </c>
      <c r="AG11" s="318" t="e">
        <f>IF(ISERROR(VALUE(LEFT(#REF!))),LEFT(#REF!),VALUE(LEFT(#REF!)))</f>
        <v>#REF!</v>
      </c>
      <c r="AH11" s="318" t="str">
        <f t="shared" si="9"/>
        <v>з</v>
      </c>
      <c r="AI11" s="318">
        <f t="shared" si="9"/>
        <v>4</v>
      </c>
      <c r="AJ11" s="318">
        <f t="shared" si="9"/>
        <v>5</v>
      </c>
      <c r="AK11" s="318">
        <f t="shared" si="9"/>
        <v>5</v>
      </c>
      <c r="AL11" s="318">
        <f t="shared" si="9"/>
        <v>4</v>
      </c>
      <c r="AM11" s="318" t="str">
        <f t="shared" si="10"/>
        <v>з</v>
      </c>
      <c r="AN11" s="318">
        <f t="shared" si="11"/>
        <v>4</v>
      </c>
      <c r="AO11" s="318">
        <f t="shared" si="12"/>
        <v>4</v>
      </c>
      <c r="AP11" s="318">
        <f t="shared" si="13"/>
        <v>3</v>
      </c>
      <c r="AQ11" s="318" t="str">
        <f t="shared" si="14"/>
        <v/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5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7.25" customHeight="1" x14ac:dyDescent="0.2">
      <c r="A12" s="268">
        <v>7</v>
      </c>
      <c r="B12" s="319"/>
      <c r="C12" s="150" t="s">
        <v>34</v>
      </c>
      <c r="D12" s="475" t="s">
        <v>830</v>
      </c>
      <c r="E12" s="345">
        <v>2651</v>
      </c>
      <c r="F12" s="91" t="s">
        <v>1141</v>
      </c>
      <c r="G12" s="91" t="s">
        <v>1141</v>
      </c>
      <c r="H12" s="91">
        <v>3</v>
      </c>
      <c r="I12" s="91">
        <v>4</v>
      </c>
      <c r="J12" s="91">
        <v>5</v>
      </c>
      <c r="K12" s="91">
        <v>5</v>
      </c>
      <c r="L12" s="91" t="s">
        <v>1321</v>
      </c>
      <c r="M12" s="91">
        <v>3</v>
      </c>
      <c r="N12" s="91">
        <v>3</v>
      </c>
      <c r="O12" s="91">
        <v>4</v>
      </c>
      <c r="P12" s="91"/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3</v>
      </c>
      <c r="AA12" s="258">
        <f t="shared" si="5"/>
        <v>2</v>
      </c>
      <c r="AB12" s="258">
        <f t="shared" si="6"/>
        <v>2</v>
      </c>
      <c r="AC12" s="258">
        <f t="shared" si="7"/>
        <v>7</v>
      </c>
      <c r="AD12" s="317">
        <f t="shared" si="16"/>
        <v>3.8571428571428572</v>
      </c>
      <c r="AE12" s="259">
        <f t="shared" si="8"/>
        <v>0</v>
      </c>
      <c r="AG12" s="318" t="e">
        <f>IF(ISERROR(VALUE(LEFT(#REF!))),LEFT(#REF!),VALUE(LEFT(#REF!)))</f>
        <v>#REF!</v>
      </c>
      <c r="AH12" s="318" t="str">
        <f t="shared" si="9"/>
        <v>з</v>
      </c>
      <c r="AI12" s="318">
        <f t="shared" si="9"/>
        <v>3</v>
      </c>
      <c r="AJ12" s="318">
        <f t="shared" si="9"/>
        <v>4</v>
      </c>
      <c r="AK12" s="318">
        <f t="shared" si="9"/>
        <v>5</v>
      </c>
      <c r="AL12" s="318">
        <f t="shared" si="9"/>
        <v>5</v>
      </c>
      <c r="AM12" s="318" t="str">
        <f t="shared" si="10"/>
        <v>з</v>
      </c>
      <c r="AN12" s="318">
        <f t="shared" si="11"/>
        <v>3</v>
      </c>
      <c r="AO12" s="318">
        <f t="shared" si="12"/>
        <v>3</v>
      </c>
      <c r="AP12" s="318">
        <f t="shared" si="13"/>
        <v>4</v>
      </c>
      <c r="AQ12" s="318" t="str">
        <f t="shared" si="14"/>
        <v/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5"/>
        <v>2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7.25" customHeight="1" x14ac:dyDescent="0.2">
      <c r="A13" s="268">
        <v>8</v>
      </c>
      <c r="B13" s="319"/>
      <c r="C13" s="150" t="s">
        <v>34</v>
      </c>
      <c r="D13" s="475" t="s">
        <v>831</v>
      </c>
      <c r="E13" s="345">
        <v>2651</v>
      </c>
      <c r="F13" s="91" t="s">
        <v>1141</v>
      </c>
      <c r="G13" s="91" t="s">
        <v>1141</v>
      </c>
      <c r="H13" s="91">
        <v>3</v>
      </c>
      <c r="I13" s="91">
        <v>4</v>
      </c>
      <c r="J13" s="91">
        <v>5</v>
      </c>
      <c r="K13" s="91">
        <v>4</v>
      </c>
      <c r="L13" s="91">
        <v>3</v>
      </c>
      <c r="M13" s="91">
        <v>5</v>
      </c>
      <c r="N13" s="91">
        <v>4</v>
      </c>
      <c r="O13" s="91">
        <v>3</v>
      </c>
      <c r="P13" s="91"/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2</v>
      </c>
      <c r="AA13" s="258">
        <f t="shared" si="5"/>
        <v>3</v>
      </c>
      <c r="AB13" s="258">
        <f t="shared" si="6"/>
        <v>2</v>
      </c>
      <c r="AC13" s="258">
        <f t="shared" si="7"/>
        <v>7</v>
      </c>
      <c r="AD13" s="317">
        <f t="shared" si="16"/>
        <v>4</v>
      </c>
      <c r="AE13" s="259">
        <f t="shared" si="8"/>
        <v>0</v>
      </c>
      <c r="AG13" s="318" t="e">
        <f>IF(ISERROR(VALUE(LEFT(#REF!))),LEFT(#REF!),VALUE(LEFT(#REF!)))</f>
        <v>#REF!</v>
      </c>
      <c r="AH13" s="318" t="str">
        <f t="shared" si="9"/>
        <v>з</v>
      </c>
      <c r="AI13" s="318">
        <f t="shared" si="9"/>
        <v>3</v>
      </c>
      <c r="AJ13" s="318">
        <f t="shared" si="9"/>
        <v>4</v>
      </c>
      <c r="AK13" s="318">
        <f t="shared" si="9"/>
        <v>5</v>
      </c>
      <c r="AL13" s="318">
        <f t="shared" si="9"/>
        <v>4</v>
      </c>
      <c r="AM13" s="318" t="str">
        <f t="shared" si="10"/>
        <v>з</v>
      </c>
      <c r="AN13" s="318">
        <f t="shared" si="11"/>
        <v>5</v>
      </c>
      <c r="AO13" s="318">
        <f t="shared" si="12"/>
        <v>4</v>
      </c>
      <c r="AP13" s="318">
        <f t="shared" si="13"/>
        <v>3</v>
      </c>
      <c r="AQ13" s="318" t="str">
        <f t="shared" si="14"/>
        <v/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5"/>
        <v>2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7.25" customHeight="1" x14ac:dyDescent="0.2">
      <c r="A14" s="268">
        <v>9</v>
      </c>
      <c r="B14" s="319"/>
      <c r="C14" s="150" t="s">
        <v>34</v>
      </c>
      <c r="D14" s="475" t="s">
        <v>832</v>
      </c>
      <c r="E14" s="345">
        <v>2651</v>
      </c>
      <c r="F14" s="91" t="s">
        <v>1141</v>
      </c>
      <c r="G14" s="91" t="s">
        <v>1141</v>
      </c>
      <c r="H14" s="91">
        <v>3</v>
      </c>
      <c r="I14" s="91">
        <v>3</v>
      </c>
      <c r="J14" s="91">
        <v>5</v>
      </c>
      <c r="K14" s="91">
        <v>3</v>
      </c>
      <c r="L14" s="91">
        <v>3</v>
      </c>
      <c r="M14" s="91" t="s">
        <v>1321</v>
      </c>
      <c r="N14" s="91">
        <v>3</v>
      </c>
      <c r="O14" s="91">
        <v>3</v>
      </c>
      <c r="P14" s="91"/>
      <c r="Q14" s="91"/>
      <c r="R14" s="94"/>
      <c r="S14" s="91"/>
      <c r="T14" s="91"/>
      <c r="U14" s="91"/>
      <c r="V14" s="316">
        <f t="shared" si="0"/>
        <v>2</v>
      </c>
      <c r="W14" s="258">
        <f t="shared" si="1"/>
        <v>0</v>
      </c>
      <c r="X14" s="258">
        <f t="shared" si="2"/>
        <v>0</v>
      </c>
      <c r="Y14" s="258">
        <f t="shared" si="3"/>
        <v>1</v>
      </c>
      <c r="Z14" s="258">
        <f t="shared" si="4"/>
        <v>5</v>
      </c>
      <c r="AA14" s="258">
        <f t="shared" si="5"/>
        <v>0</v>
      </c>
      <c r="AB14" s="258">
        <f t="shared" si="6"/>
        <v>1</v>
      </c>
      <c r="AC14" s="258">
        <f t="shared" si="7"/>
        <v>7</v>
      </c>
      <c r="AD14" s="320">
        <f t="shared" si="16"/>
        <v>3.1428571428571428</v>
      </c>
      <c r="AE14" s="25">
        <f t="shared" si="8"/>
        <v>0</v>
      </c>
      <c r="AF14" s="13"/>
      <c r="AG14" s="318" t="e">
        <f>IF(ISERROR(VALUE(LEFT(#REF!))),LEFT(#REF!),VALUE(LEFT(#REF!)))</f>
        <v>#REF!</v>
      </c>
      <c r="AH14" s="318" t="str">
        <f t="shared" si="9"/>
        <v>з</v>
      </c>
      <c r="AI14" s="318">
        <f t="shared" si="9"/>
        <v>3</v>
      </c>
      <c r="AJ14" s="318">
        <f t="shared" si="9"/>
        <v>3</v>
      </c>
      <c r="AK14" s="318">
        <f t="shared" si="9"/>
        <v>5</v>
      </c>
      <c r="AL14" s="318">
        <f t="shared" si="9"/>
        <v>3</v>
      </c>
      <c r="AM14" s="318" t="str">
        <f t="shared" si="10"/>
        <v>з</v>
      </c>
      <c r="AN14" s="318">
        <f t="shared" si="11"/>
        <v>2</v>
      </c>
      <c r="AO14" s="318">
        <f t="shared" si="12"/>
        <v>3</v>
      </c>
      <c r="AP14" s="318">
        <f t="shared" si="13"/>
        <v>3</v>
      </c>
      <c r="AQ14" s="318" t="str">
        <f t="shared" si="14"/>
        <v/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5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7.25" customHeight="1" x14ac:dyDescent="0.2">
      <c r="A15" s="268">
        <v>10</v>
      </c>
      <c r="B15" s="319"/>
      <c r="C15" s="150" t="s">
        <v>34</v>
      </c>
      <c r="D15" s="475" t="s">
        <v>833</v>
      </c>
      <c r="E15" s="345">
        <v>2651</v>
      </c>
      <c r="F15" s="91" t="s">
        <v>1141</v>
      </c>
      <c r="G15" s="91" t="s">
        <v>1141</v>
      </c>
      <c r="H15" s="91">
        <v>4</v>
      </c>
      <c r="I15" s="91">
        <v>5</v>
      </c>
      <c r="J15" s="91">
        <v>4</v>
      </c>
      <c r="K15" s="91">
        <v>5</v>
      </c>
      <c r="L15" s="91">
        <v>4</v>
      </c>
      <c r="M15" s="91">
        <v>5</v>
      </c>
      <c r="N15" s="91">
        <v>5</v>
      </c>
      <c r="O15" s="91">
        <v>5</v>
      </c>
      <c r="P15" s="91"/>
      <c r="Q15" s="91"/>
      <c r="R15" s="94"/>
      <c r="S15" s="91"/>
      <c r="T15" s="91"/>
      <c r="U15" s="91"/>
      <c r="V15" s="316">
        <f t="shared" si="0"/>
        <v>4</v>
      </c>
      <c r="W15" s="258">
        <f t="shared" si="1"/>
        <v>0</v>
      </c>
      <c r="X15" s="258">
        <f t="shared" si="2"/>
        <v>0</v>
      </c>
      <c r="Y15" s="258">
        <f t="shared" si="3"/>
        <v>0</v>
      </c>
      <c r="Z15" s="258">
        <f t="shared" si="4"/>
        <v>0</v>
      </c>
      <c r="AA15" s="258">
        <f t="shared" si="5"/>
        <v>2</v>
      </c>
      <c r="AB15" s="258">
        <f t="shared" si="6"/>
        <v>5</v>
      </c>
      <c r="AC15" s="258">
        <f t="shared" si="7"/>
        <v>7</v>
      </c>
      <c r="AD15" s="320">
        <f t="shared" si="16"/>
        <v>4.7142857142857144</v>
      </c>
      <c r="AE15" s="25">
        <f t="shared" si="8"/>
        <v>0</v>
      </c>
      <c r="AF15" s="13"/>
      <c r="AG15" s="318" t="e">
        <f>IF(ISERROR(VALUE(LEFT(#REF!))),LEFT(#REF!),VALUE(LEFT(#REF!)))</f>
        <v>#REF!</v>
      </c>
      <c r="AH15" s="318" t="str">
        <f t="shared" si="9"/>
        <v>з</v>
      </c>
      <c r="AI15" s="318">
        <f t="shared" si="9"/>
        <v>4</v>
      </c>
      <c r="AJ15" s="318">
        <f t="shared" si="9"/>
        <v>5</v>
      </c>
      <c r="AK15" s="318">
        <f t="shared" si="9"/>
        <v>4</v>
      </c>
      <c r="AL15" s="318">
        <f t="shared" si="9"/>
        <v>5</v>
      </c>
      <c r="AM15" s="318" t="str">
        <f t="shared" si="10"/>
        <v>з</v>
      </c>
      <c r="AN15" s="318">
        <f t="shared" si="11"/>
        <v>5</v>
      </c>
      <c r="AO15" s="318">
        <f t="shared" si="12"/>
        <v>5</v>
      </c>
      <c r="AP15" s="318">
        <f t="shared" si="13"/>
        <v>5</v>
      </c>
      <c r="AQ15" s="318" t="str">
        <f t="shared" si="14"/>
        <v/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5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7.25" customHeight="1" x14ac:dyDescent="0.2">
      <c r="A16" s="268">
        <v>11</v>
      </c>
      <c r="B16" s="319"/>
      <c r="C16" s="150" t="s">
        <v>34</v>
      </c>
      <c r="D16" s="475" t="s">
        <v>834</v>
      </c>
      <c r="E16" s="345">
        <v>2651</v>
      </c>
      <c r="F16" s="91" t="s">
        <v>1141</v>
      </c>
      <c r="G16" s="91" t="s">
        <v>1141</v>
      </c>
      <c r="H16" s="91">
        <v>4</v>
      </c>
      <c r="I16" s="91">
        <v>5</v>
      </c>
      <c r="J16" s="91">
        <v>5</v>
      </c>
      <c r="K16" s="91">
        <v>5</v>
      </c>
      <c r="L16" s="91">
        <v>4</v>
      </c>
      <c r="M16" s="91">
        <v>5</v>
      </c>
      <c r="N16" s="91">
        <v>5</v>
      </c>
      <c r="O16" s="91">
        <v>4</v>
      </c>
      <c r="P16" s="91"/>
      <c r="Q16" s="91"/>
      <c r="R16" s="94"/>
      <c r="S16" s="91"/>
      <c r="T16" s="91"/>
      <c r="U16" s="91"/>
      <c r="V16" s="316">
        <f t="shared" si="0"/>
        <v>4</v>
      </c>
      <c r="W16" s="258">
        <f t="shared" si="1"/>
        <v>0</v>
      </c>
      <c r="X16" s="258">
        <f t="shared" si="2"/>
        <v>0</v>
      </c>
      <c r="Y16" s="258">
        <f t="shared" si="3"/>
        <v>0</v>
      </c>
      <c r="Z16" s="258">
        <f t="shared" si="4"/>
        <v>0</v>
      </c>
      <c r="AA16" s="258">
        <f t="shared" si="5"/>
        <v>2</v>
      </c>
      <c r="AB16" s="258">
        <f t="shared" si="6"/>
        <v>5</v>
      </c>
      <c r="AC16" s="258">
        <f t="shared" si="7"/>
        <v>7</v>
      </c>
      <c r="AD16" s="320">
        <f t="shared" si="16"/>
        <v>4.7142857142857144</v>
      </c>
      <c r="AE16" s="25">
        <f t="shared" si="8"/>
        <v>0</v>
      </c>
      <c r="AF16" s="13"/>
      <c r="AG16" s="318" t="e">
        <f>IF(ISERROR(VALUE(LEFT(#REF!))),LEFT(#REF!),VALUE(LEFT(#REF!)))</f>
        <v>#REF!</v>
      </c>
      <c r="AH16" s="318" t="str">
        <f t="shared" si="9"/>
        <v>з</v>
      </c>
      <c r="AI16" s="318">
        <f t="shared" si="9"/>
        <v>4</v>
      </c>
      <c r="AJ16" s="318">
        <f t="shared" si="9"/>
        <v>5</v>
      </c>
      <c r="AK16" s="318">
        <f t="shared" si="9"/>
        <v>5</v>
      </c>
      <c r="AL16" s="318">
        <f t="shared" si="9"/>
        <v>5</v>
      </c>
      <c r="AM16" s="318" t="str">
        <f t="shared" si="10"/>
        <v>з</v>
      </c>
      <c r="AN16" s="318">
        <f t="shared" si="11"/>
        <v>5</v>
      </c>
      <c r="AO16" s="318">
        <f t="shared" si="12"/>
        <v>5</v>
      </c>
      <c r="AP16" s="318">
        <f t="shared" si="13"/>
        <v>4</v>
      </c>
      <c r="AQ16" s="318" t="str">
        <f t="shared" si="14"/>
        <v/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5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7.25" customHeight="1" x14ac:dyDescent="0.2">
      <c r="A17" s="268">
        <v>12</v>
      </c>
      <c r="B17" s="163"/>
      <c r="C17" s="150" t="s">
        <v>34</v>
      </c>
      <c r="D17" s="475" t="s">
        <v>835</v>
      </c>
      <c r="E17" s="345">
        <v>2651</v>
      </c>
      <c r="F17" s="91" t="s">
        <v>1141</v>
      </c>
      <c r="G17" s="91" t="s">
        <v>1141</v>
      </c>
      <c r="H17" s="91">
        <v>4</v>
      </c>
      <c r="I17" s="91">
        <v>5</v>
      </c>
      <c r="J17" s="91">
        <v>5</v>
      </c>
      <c r="K17" s="91">
        <v>3</v>
      </c>
      <c r="L17" s="91">
        <v>4</v>
      </c>
      <c r="M17" s="91">
        <v>4</v>
      </c>
      <c r="N17" s="91">
        <v>3</v>
      </c>
      <c r="O17" s="91">
        <v>3</v>
      </c>
      <c r="P17" s="91"/>
      <c r="Q17" s="91"/>
      <c r="R17" s="94"/>
      <c r="S17" s="91"/>
      <c r="T17" s="91"/>
      <c r="U17" s="91"/>
      <c r="V17" s="316">
        <f t="shared" si="0"/>
        <v>3</v>
      </c>
      <c r="W17" s="258">
        <f t="shared" si="1"/>
        <v>0</v>
      </c>
      <c r="X17" s="258">
        <f t="shared" si="2"/>
        <v>0</v>
      </c>
      <c r="Y17" s="258">
        <f t="shared" si="3"/>
        <v>0</v>
      </c>
      <c r="Z17" s="258">
        <f t="shared" si="4"/>
        <v>3</v>
      </c>
      <c r="AA17" s="258">
        <f t="shared" si="5"/>
        <v>2</v>
      </c>
      <c r="AB17" s="258">
        <f t="shared" si="6"/>
        <v>2</v>
      </c>
      <c r="AC17" s="258">
        <f t="shared" si="7"/>
        <v>7</v>
      </c>
      <c r="AD17" s="320">
        <f t="shared" si="16"/>
        <v>3.8571428571428572</v>
      </c>
      <c r="AE17" s="25">
        <f t="shared" si="8"/>
        <v>0</v>
      </c>
      <c r="AF17" s="13"/>
      <c r="AG17" s="318" t="e">
        <f>IF(ISERROR(VALUE(LEFT(#REF!))),LEFT(#REF!),VALUE(LEFT(#REF!)))</f>
        <v>#REF!</v>
      </c>
      <c r="AH17" s="318" t="str">
        <f t="shared" si="9"/>
        <v>з</v>
      </c>
      <c r="AI17" s="318">
        <f t="shared" si="9"/>
        <v>4</v>
      </c>
      <c r="AJ17" s="318">
        <f t="shared" si="9"/>
        <v>5</v>
      </c>
      <c r="AK17" s="318">
        <f t="shared" si="9"/>
        <v>5</v>
      </c>
      <c r="AL17" s="318">
        <f t="shared" si="9"/>
        <v>3</v>
      </c>
      <c r="AM17" s="318" t="str">
        <f t="shared" si="10"/>
        <v>з</v>
      </c>
      <c r="AN17" s="318">
        <f t="shared" si="11"/>
        <v>4</v>
      </c>
      <c r="AO17" s="318">
        <f t="shared" si="12"/>
        <v>3</v>
      </c>
      <c r="AP17" s="318">
        <f t="shared" si="13"/>
        <v>3</v>
      </c>
      <c r="AQ17" s="318" t="str">
        <f t="shared" si="14"/>
        <v/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5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7.25" customHeight="1" x14ac:dyDescent="0.2">
      <c r="A18" s="268">
        <v>13</v>
      </c>
      <c r="B18" s="163"/>
      <c r="C18" s="150" t="s">
        <v>34</v>
      </c>
      <c r="D18" s="475" t="s">
        <v>836</v>
      </c>
      <c r="E18" s="345">
        <v>2651</v>
      </c>
      <c r="F18" s="91" t="s">
        <v>1141</v>
      </c>
      <c r="G18" s="91" t="s">
        <v>1141</v>
      </c>
      <c r="H18" s="91">
        <v>4</v>
      </c>
      <c r="I18" s="91">
        <v>5</v>
      </c>
      <c r="J18" s="91">
        <v>5</v>
      </c>
      <c r="K18" s="91">
        <v>4</v>
      </c>
      <c r="L18" s="91">
        <v>3</v>
      </c>
      <c r="M18" s="91">
        <v>3</v>
      </c>
      <c r="N18" s="91">
        <v>3</v>
      </c>
      <c r="O18" s="91">
        <v>3</v>
      </c>
      <c r="P18" s="91"/>
      <c r="Q18" s="91"/>
      <c r="R18" s="94"/>
      <c r="S18" s="91"/>
      <c r="T18" s="91"/>
      <c r="U18" s="91"/>
      <c r="V18" s="316">
        <f t="shared" si="0"/>
        <v>3</v>
      </c>
      <c r="W18" s="258">
        <f t="shared" si="1"/>
        <v>0</v>
      </c>
      <c r="X18" s="258">
        <f t="shared" si="2"/>
        <v>0</v>
      </c>
      <c r="Y18" s="258">
        <f t="shared" si="3"/>
        <v>0</v>
      </c>
      <c r="Z18" s="258">
        <f t="shared" si="4"/>
        <v>3</v>
      </c>
      <c r="AA18" s="258">
        <f t="shared" si="5"/>
        <v>2</v>
      </c>
      <c r="AB18" s="258">
        <f t="shared" si="6"/>
        <v>2</v>
      </c>
      <c r="AC18" s="258">
        <f t="shared" si="7"/>
        <v>7</v>
      </c>
      <c r="AD18" s="320">
        <f t="shared" si="16"/>
        <v>3.8571428571428572</v>
      </c>
      <c r="AE18" s="25">
        <f t="shared" si="8"/>
        <v>0</v>
      </c>
      <c r="AF18" s="13"/>
      <c r="AG18" s="318" t="e">
        <f>IF(ISERROR(VALUE(LEFT(#REF!))),LEFT(#REF!),VALUE(LEFT(#REF!)))</f>
        <v>#REF!</v>
      </c>
      <c r="AH18" s="318" t="str">
        <f t="shared" si="9"/>
        <v>з</v>
      </c>
      <c r="AI18" s="318">
        <f t="shared" si="9"/>
        <v>4</v>
      </c>
      <c r="AJ18" s="318">
        <f t="shared" si="9"/>
        <v>5</v>
      </c>
      <c r="AK18" s="318">
        <f t="shared" si="9"/>
        <v>5</v>
      </c>
      <c r="AL18" s="318">
        <f t="shared" si="9"/>
        <v>4</v>
      </c>
      <c r="AM18" s="318" t="str">
        <f t="shared" si="10"/>
        <v>з</v>
      </c>
      <c r="AN18" s="318">
        <f t="shared" si="11"/>
        <v>3</v>
      </c>
      <c r="AO18" s="318">
        <f t="shared" si="12"/>
        <v>3</v>
      </c>
      <c r="AP18" s="318">
        <f t="shared" si="13"/>
        <v>3</v>
      </c>
      <c r="AQ18" s="318" t="str">
        <f t="shared" si="14"/>
        <v/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5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7.25" customHeight="1" x14ac:dyDescent="0.2">
      <c r="A19" s="268">
        <v>14</v>
      </c>
      <c r="B19" s="163"/>
      <c r="C19" s="150" t="s">
        <v>34</v>
      </c>
      <c r="D19" s="475" t="s">
        <v>837</v>
      </c>
      <c r="E19" s="345">
        <v>2651</v>
      </c>
      <c r="F19" s="91" t="s">
        <v>1141</v>
      </c>
      <c r="G19" s="91" t="s">
        <v>1141</v>
      </c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>
        <v>5</v>
      </c>
      <c r="N19" s="91">
        <v>5</v>
      </c>
      <c r="O19" s="91">
        <v>5</v>
      </c>
      <c r="P19" s="91"/>
      <c r="Q19" s="91"/>
      <c r="R19" s="91"/>
      <c r="S19" s="91"/>
      <c r="T19" s="91"/>
      <c r="U19" s="91"/>
      <c r="V19" s="316">
        <f t="shared" si="0"/>
        <v>5</v>
      </c>
      <c r="W19" s="258">
        <f t="shared" si="1"/>
        <v>0</v>
      </c>
      <c r="X19" s="258">
        <f t="shared" si="2"/>
        <v>0</v>
      </c>
      <c r="Y19" s="258">
        <f t="shared" si="3"/>
        <v>0</v>
      </c>
      <c r="Z19" s="258">
        <f t="shared" si="4"/>
        <v>0</v>
      </c>
      <c r="AA19" s="258">
        <f t="shared" si="5"/>
        <v>0</v>
      </c>
      <c r="AB19" s="258">
        <f t="shared" si="6"/>
        <v>7</v>
      </c>
      <c r="AC19" s="258">
        <f t="shared" si="7"/>
        <v>7</v>
      </c>
      <c r="AD19" s="320">
        <f t="shared" si="16"/>
        <v>5</v>
      </c>
      <c r="AE19" s="25">
        <f t="shared" si="8"/>
        <v>0</v>
      </c>
      <c r="AF19" s="13"/>
      <c r="AG19" s="318" t="e">
        <f>IF(ISERROR(VALUE(LEFT(#REF!))),LEFT(#REF!),VALUE(LEFT(#REF!)))</f>
        <v>#REF!</v>
      </c>
      <c r="AH19" s="318" t="str">
        <f t="shared" si="9"/>
        <v>з</v>
      </c>
      <c r="AI19" s="318">
        <f t="shared" si="9"/>
        <v>5</v>
      </c>
      <c r="AJ19" s="318">
        <f t="shared" si="9"/>
        <v>5</v>
      </c>
      <c r="AK19" s="318">
        <f t="shared" si="9"/>
        <v>5</v>
      </c>
      <c r="AL19" s="318">
        <f t="shared" si="9"/>
        <v>5</v>
      </c>
      <c r="AM19" s="318" t="str">
        <f t="shared" si="10"/>
        <v>з</v>
      </c>
      <c r="AN19" s="318">
        <f t="shared" si="11"/>
        <v>5</v>
      </c>
      <c r="AO19" s="318">
        <f t="shared" si="12"/>
        <v>5</v>
      </c>
      <c r="AP19" s="318">
        <f t="shared" si="13"/>
        <v>5</v>
      </c>
      <c r="AQ19" s="318" t="str">
        <f t="shared" si="14"/>
        <v/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5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7.25" customHeight="1" x14ac:dyDescent="0.2">
      <c r="A20" s="268">
        <v>15</v>
      </c>
      <c r="B20" s="163"/>
      <c r="C20" s="150" t="s">
        <v>34</v>
      </c>
      <c r="D20" s="475" t="s">
        <v>838</v>
      </c>
      <c r="E20" s="345">
        <v>2651</v>
      </c>
      <c r="F20" s="91" t="s">
        <v>1141</v>
      </c>
      <c r="G20" s="91" t="s">
        <v>1141</v>
      </c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5</v>
      </c>
      <c r="N20" s="91">
        <v>5</v>
      </c>
      <c r="O20" s="91">
        <v>5</v>
      </c>
      <c r="P20" s="91"/>
      <c r="Q20" s="91"/>
      <c r="R20" s="94"/>
      <c r="S20" s="91"/>
      <c r="T20" s="91"/>
      <c r="U20" s="91"/>
      <c r="V20" s="316">
        <f t="shared" si="0"/>
        <v>5</v>
      </c>
      <c r="W20" s="258">
        <f t="shared" si="1"/>
        <v>0</v>
      </c>
      <c r="X20" s="258">
        <f t="shared" si="2"/>
        <v>0</v>
      </c>
      <c r="Y20" s="258">
        <f t="shared" si="3"/>
        <v>0</v>
      </c>
      <c r="Z20" s="258">
        <f t="shared" si="4"/>
        <v>0</v>
      </c>
      <c r="AA20" s="258">
        <f t="shared" si="5"/>
        <v>0</v>
      </c>
      <c r="AB20" s="258">
        <f t="shared" si="6"/>
        <v>7</v>
      </c>
      <c r="AC20" s="258">
        <f t="shared" si="7"/>
        <v>7</v>
      </c>
      <c r="AD20" s="320">
        <f t="shared" si="16"/>
        <v>5</v>
      </c>
      <c r="AE20" s="25">
        <f t="shared" si="8"/>
        <v>0</v>
      </c>
      <c r="AF20" s="13"/>
      <c r="AG20" s="318" t="e">
        <f>IF(ISERROR(VALUE(LEFT(#REF!))),LEFT(#REF!),VALUE(LEFT(#REF!)))</f>
        <v>#REF!</v>
      </c>
      <c r="AH20" s="318" t="str">
        <f t="shared" si="9"/>
        <v>з</v>
      </c>
      <c r="AI20" s="318">
        <f t="shared" si="9"/>
        <v>5</v>
      </c>
      <c r="AJ20" s="318">
        <f t="shared" si="9"/>
        <v>5</v>
      </c>
      <c r="AK20" s="318">
        <f t="shared" si="9"/>
        <v>5</v>
      </c>
      <c r="AL20" s="318">
        <f t="shared" si="9"/>
        <v>5</v>
      </c>
      <c r="AM20" s="318" t="str">
        <f t="shared" si="10"/>
        <v>з</v>
      </c>
      <c r="AN20" s="318">
        <f t="shared" si="11"/>
        <v>5</v>
      </c>
      <c r="AO20" s="318">
        <f t="shared" si="12"/>
        <v>5</v>
      </c>
      <c r="AP20" s="318">
        <f t="shared" si="13"/>
        <v>5</v>
      </c>
      <c r="AQ20" s="318" t="str">
        <f t="shared" si="14"/>
        <v/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5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7.25" customHeight="1" x14ac:dyDescent="0.2">
      <c r="A21" s="268">
        <v>16</v>
      </c>
      <c r="B21" s="163"/>
      <c r="C21" s="150" t="s">
        <v>47</v>
      </c>
      <c r="D21" s="475" t="s">
        <v>839</v>
      </c>
      <c r="E21" s="345">
        <v>2651</v>
      </c>
      <c r="F21" s="91" t="s">
        <v>1141</v>
      </c>
      <c r="G21" s="91" t="s">
        <v>1141</v>
      </c>
      <c r="H21" s="91">
        <v>3</v>
      </c>
      <c r="I21" s="91">
        <v>4</v>
      </c>
      <c r="J21" s="91">
        <v>5</v>
      </c>
      <c r="K21" s="91">
        <v>5</v>
      </c>
      <c r="L21" s="91" t="s">
        <v>1342</v>
      </c>
      <c r="M21" s="91">
        <v>3</v>
      </c>
      <c r="N21" s="91">
        <v>3</v>
      </c>
      <c r="O21" s="91">
        <v>3</v>
      </c>
      <c r="P21" s="91"/>
      <c r="Q21" s="91"/>
      <c r="R21" s="94"/>
      <c r="S21" s="91"/>
      <c r="T21" s="91"/>
      <c r="U21" s="91"/>
      <c r="V21" s="316">
        <f t="shared" si="0"/>
        <v>3</v>
      </c>
      <c r="W21" s="258">
        <f t="shared" si="1"/>
        <v>0</v>
      </c>
      <c r="X21" s="258">
        <f t="shared" si="2"/>
        <v>0</v>
      </c>
      <c r="Y21" s="258">
        <f t="shared" si="3"/>
        <v>0</v>
      </c>
      <c r="Z21" s="258">
        <f t="shared" si="4"/>
        <v>4</v>
      </c>
      <c r="AA21" s="258">
        <f t="shared" si="5"/>
        <v>1</v>
      </c>
      <c r="AB21" s="258">
        <f t="shared" si="6"/>
        <v>2</v>
      </c>
      <c r="AC21" s="258">
        <f t="shared" si="7"/>
        <v>7</v>
      </c>
      <c r="AD21" s="320">
        <f t="shared" si="16"/>
        <v>3.7142857142857144</v>
      </c>
      <c r="AE21" s="25">
        <f t="shared" si="8"/>
        <v>0</v>
      </c>
      <c r="AF21" s="13"/>
      <c r="AG21" s="318" t="e">
        <f>IF(ISERROR(VALUE(LEFT(#REF!))),LEFT(#REF!),VALUE(LEFT(#REF!)))</f>
        <v>#REF!</v>
      </c>
      <c r="AH21" s="318" t="str">
        <f t="shared" si="9"/>
        <v>з</v>
      </c>
      <c r="AI21" s="318">
        <f t="shared" si="9"/>
        <v>3</v>
      </c>
      <c r="AJ21" s="318">
        <f t="shared" si="9"/>
        <v>4</v>
      </c>
      <c r="AK21" s="318">
        <f t="shared" si="9"/>
        <v>5</v>
      </c>
      <c r="AL21" s="318">
        <f t="shared" si="9"/>
        <v>5</v>
      </c>
      <c r="AM21" s="318" t="str">
        <f t="shared" si="10"/>
        <v>з</v>
      </c>
      <c r="AN21" s="318">
        <f t="shared" si="11"/>
        <v>3</v>
      </c>
      <c r="AO21" s="318">
        <f t="shared" si="12"/>
        <v>3</v>
      </c>
      <c r="AP21" s="318">
        <f t="shared" si="13"/>
        <v>3</v>
      </c>
      <c r="AQ21" s="318" t="str">
        <f t="shared" si="14"/>
        <v/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7" si="17">IF(ISERROR(VALUE(LEFT(U21))),LEFT(U21),VALUE(LEFT(U21)))</f>
        <v/>
      </c>
      <c r="AW21" s="316">
        <f t="shared" si="15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7.25" customHeight="1" x14ac:dyDescent="0.2">
      <c r="A22" s="268">
        <v>17</v>
      </c>
      <c r="B22" s="163"/>
      <c r="C22" s="150" t="s">
        <v>34</v>
      </c>
      <c r="D22" s="475" t="s">
        <v>840</v>
      </c>
      <c r="E22" s="345">
        <v>2651</v>
      </c>
      <c r="F22" s="91" t="s">
        <v>1141</v>
      </c>
      <c r="G22" s="91" t="s">
        <v>1141</v>
      </c>
      <c r="H22" s="91">
        <v>3</v>
      </c>
      <c r="I22" s="91">
        <v>4</v>
      </c>
      <c r="J22" s="91">
        <v>3</v>
      </c>
      <c r="K22" s="91">
        <v>4</v>
      </c>
      <c r="L22" s="91">
        <v>3</v>
      </c>
      <c r="M22" s="91" t="s">
        <v>1126</v>
      </c>
      <c r="N22" s="91" t="s">
        <v>1127</v>
      </c>
      <c r="O22" s="91">
        <v>4</v>
      </c>
      <c r="P22" s="91"/>
      <c r="Q22" s="91"/>
      <c r="R22" s="94"/>
      <c r="S22" s="91"/>
      <c r="T22" s="91"/>
      <c r="U22" s="91"/>
      <c r="V22" s="316">
        <f t="shared" si="0"/>
        <v>3</v>
      </c>
      <c r="W22" s="258">
        <f t="shared" si="1"/>
        <v>0</v>
      </c>
      <c r="X22" s="258">
        <f t="shared" si="2"/>
        <v>0</v>
      </c>
      <c r="Y22" s="258">
        <f t="shared" si="3"/>
        <v>0</v>
      </c>
      <c r="Z22" s="258">
        <f t="shared" si="4"/>
        <v>2</v>
      </c>
      <c r="AA22" s="258">
        <f t="shared" si="5"/>
        <v>3</v>
      </c>
      <c r="AB22" s="258">
        <f t="shared" si="6"/>
        <v>0</v>
      </c>
      <c r="AC22" s="258">
        <f t="shared" si="7"/>
        <v>5</v>
      </c>
      <c r="AD22" s="320">
        <f t="shared" si="16"/>
        <v>3.6</v>
      </c>
      <c r="AE22" s="25">
        <f t="shared" si="8"/>
        <v>0</v>
      </c>
      <c r="AF22" s="13"/>
      <c r="AG22" s="318" t="e">
        <f>IF(ISERROR(VALUE(LEFT(#REF!))),LEFT(#REF!),VALUE(LEFT(#REF!)))</f>
        <v>#REF!</v>
      </c>
      <c r="AH22" s="318" t="str">
        <f t="shared" si="17"/>
        <v>з</v>
      </c>
      <c r="AI22" s="318">
        <f t="shared" si="17"/>
        <v>3</v>
      </c>
      <c r="AJ22" s="318">
        <f t="shared" si="17"/>
        <v>4</v>
      </c>
      <c r="AK22" s="318">
        <f t="shared" si="17"/>
        <v>3</v>
      </c>
      <c r="AL22" s="318">
        <f t="shared" si="17"/>
        <v>4</v>
      </c>
      <c r="AM22" s="318" t="str">
        <f t="shared" si="10"/>
        <v>з</v>
      </c>
      <c r="AN22" s="318" t="str">
        <f t="shared" si="11"/>
        <v>а</v>
      </c>
      <c r="AO22" s="318" t="str">
        <f t="shared" si="12"/>
        <v>а</v>
      </c>
      <c r="AP22" s="318">
        <f t="shared" si="13"/>
        <v>4</v>
      </c>
      <c r="AQ22" s="318" t="str">
        <f t="shared" si="14"/>
        <v/>
      </c>
      <c r="AR22" s="318" t="str">
        <f t="shared" si="17"/>
        <v/>
      </c>
      <c r="AS22" s="318" t="str">
        <f t="shared" si="17"/>
        <v/>
      </c>
      <c r="AT22" s="318" t="str">
        <f t="shared" si="17"/>
        <v/>
      </c>
      <c r="AU22" s="318" t="str">
        <f t="shared" si="17"/>
        <v/>
      </c>
      <c r="AV22" s="318" t="str">
        <f t="shared" si="17"/>
        <v/>
      </c>
      <c r="AW22" s="316">
        <f t="shared" si="15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7.25" customHeight="1" x14ac:dyDescent="0.2">
      <c r="A23" s="268">
        <v>18</v>
      </c>
      <c r="B23" s="163"/>
      <c r="C23" s="150" t="s">
        <v>34</v>
      </c>
      <c r="D23" s="475" t="s">
        <v>841</v>
      </c>
      <c r="E23" s="345">
        <v>2651</v>
      </c>
      <c r="F23" s="91" t="s">
        <v>1141</v>
      </c>
      <c r="G23" s="91" t="s">
        <v>1141</v>
      </c>
      <c r="H23" s="91">
        <v>4</v>
      </c>
      <c r="I23" s="91">
        <v>4</v>
      </c>
      <c r="J23" s="91">
        <v>5</v>
      </c>
      <c r="K23" s="91">
        <v>4</v>
      </c>
      <c r="L23" s="91">
        <v>4</v>
      </c>
      <c r="M23" s="91">
        <v>4</v>
      </c>
      <c r="N23" s="91">
        <v>3</v>
      </c>
      <c r="O23" s="91">
        <v>4</v>
      </c>
      <c r="P23" s="91"/>
      <c r="Q23" s="91"/>
      <c r="R23" s="94"/>
      <c r="S23" s="91"/>
      <c r="T23" s="91"/>
      <c r="U23" s="91"/>
      <c r="V23" s="316">
        <f t="shared" si="0"/>
        <v>3</v>
      </c>
      <c r="W23" s="258">
        <f t="shared" si="1"/>
        <v>0</v>
      </c>
      <c r="X23" s="258">
        <f t="shared" si="2"/>
        <v>0</v>
      </c>
      <c r="Y23" s="258">
        <f t="shared" si="3"/>
        <v>0</v>
      </c>
      <c r="Z23" s="258">
        <f t="shared" si="4"/>
        <v>1</v>
      </c>
      <c r="AA23" s="258">
        <f t="shared" si="5"/>
        <v>5</v>
      </c>
      <c r="AB23" s="258">
        <f t="shared" si="6"/>
        <v>1</v>
      </c>
      <c r="AC23" s="258">
        <f t="shared" si="7"/>
        <v>7</v>
      </c>
      <c r="AD23" s="320">
        <f t="shared" si="16"/>
        <v>4</v>
      </c>
      <c r="AE23" s="25">
        <f t="shared" si="8"/>
        <v>0</v>
      </c>
      <c r="AF23" s="13"/>
      <c r="AG23" s="318" t="e">
        <f>IF(ISERROR(VALUE(LEFT(#REF!))),LEFT(#REF!),VALUE(LEFT(#REF!)))</f>
        <v>#REF!</v>
      </c>
      <c r="AH23" s="318" t="str">
        <f t="shared" si="17"/>
        <v>з</v>
      </c>
      <c r="AI23" s="318">
        <f t="shared" si="17"/>
        <v>4</v>
      </c>
      <c r="AJ23" s="318">
        <f t="shared" si="17"/>
        <v>4</v>
      </c>
      <c r="AK23" s="318">
        <f t="shared" si="17"/>
        <v>5</v>
      </c>
      <c r="AL23" s="318">
        <f t="shared" si="17"/>
        <v>4</v>
      </c>
      <c r="AM23" s="318" t="str">
        <f t="shared" si="10"/>
        <v>з</v>
      </c>
      <c r="AN23" s="318">
        <f t="shared" si="11"/>
        <v>4</v>
      </c>
      <c r="AO23" s="318">
        <f t="shared" si="12"/>
        <v>3</v>
      </c>
      <c r="AP23" s="318">
        <f t="shared" si="13"/>
        <v>4</v>
      </c>
      <c r="AQ23" s="318" t="str">
        <f t="shared" si="14"/>
        <v/>
      </c>
      <c r="AR23" s="318" t="str">
        <f t="shared" si="17"/>
        <v/>
      </c>
      <c r="AS23" s="318" t="str">
        <f t="shared" si="17"/>
        <v/>
      </c>
      <c r="AT23" s="318" t="str">
        <f t="shared" si="17"/>
        <v/>
      </c>
      <c r="AU23" s="318" t="str">
        <f t="shared" si="17"/>
        <v/>
      </c>
      <c r="AV23" s="318" t="str">
        <f t="shared" si="17"/>
        <v/>
      </c>
      <c r="AW23" s="316">
        <f t="shared" si="15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7.25" customHeight="1" x14ac:dyDescent="0.2">
      <c r="A24" s="268">
        <v>19</v>
      </c>
      <c r="B24" s="163"/>
      <c r="C24" s="150" t="s">
        <v>34</v>
      </c>
      <c r="D24" s="475" t="s">
        <v>842</v>
      </c>
      <c r="E24" s="345">
        <v>2651</v>
      </c>
      <c r="F24" s="91" t="s">
        <v>1141</v>
      </c>
      <c r="G24" s="91" t="s">
        <v>1141</v>
      </c>
      <c r="H24" s="91">
        <v>4</v>
      </c>
      <c r="I24" s="91">
        <v>4</v>
      </c>
      <c r="J24" s="91">
        <v>5</v>
      </c>
      <c r="K24" s="91">
        <v>4</v>
      </c>
      <c r="L24" s="91">
        <v>4</v>
      </c>
      <c r="M24" s="91" t="s">
        <v>1321</v>
      </c>
      <c r="N24" s="91">
        <v>4</v>
      </c>
      <c r="O24" s="91">
        <v>3</v>
      </c>
      <c r="P24" s="91"/>
      <c r="Q24" s="91"/>
      <c r="R24" s="94"/>
      <c r="S24" s="91"/>
      <c r="T24" s="91"/>
      <c r="U24" s="91"/>
      <c r="V24" s="316">
        <f t="shared" si="0"/>
        <v>2</v>
      </c>
      <c r="W24" s="258">
        <f t="shared" si="1"/>
        <v>0</v>
      </c>
      <c r="X24" s="258">
        <f t="shared" si="2"/>
        <v>0</v>
      </c>
      <c r="Y24" s="258">
        <f t="shared" si="3"/>
        <v>1</v>
      </c>
      <c r="Z24" s="258">
        <f t="shared" si="4"/>
        <v>1</v>
      </c>
      <c r="AA24" s="258">
        <f t="shared" si="5"/>
        <v>4</v>
      </c>
      <c r="AB24" s="258">
        <f t="shared" si="6"/>
        <v>1</v>
      </c>
      <c r="AC24" s="258">
        <f t="shared" si="7"/>
        <v>7</v>
      </c>
      <c r="AD24" s="320">
        <f t="shared" si="16"/>
        <v>3.7142857142857144</v>
      </c>
      <c r="AE24" s="25">
        <f t="shared" si="8"/>
        <v>0</v>
      </c>
      <c r="AF24" s="13"/>
      <c r="AG24" s="318" t="e">
        <f>IF(ISERROR(VALUE(LEFT(#REF!))),LEFT(#REF!),VALUE(LEFT(#REF!)))</f>
        <v>#REF!</v>
      </c>
      <c r="AH24" s="318" t="str">
        <f t="shared" si="17"/>
        <v>з</v>
      </c>
      <c r="AI24" s="318">
        <f t="shared" si="17"/>
        <v>4</v>
      </c>
      <c r="AJ24" s="318">
        <f t="shared" si="17"/>
        <v>4</v>
      </c>
      <c r="AK24" s="318">
        <f t="shared" si="17"/>
        <v>5</v>
      </c>
      <c r="AL24" s="318">
        <f t="shared" si="17"/>
        <v>4</v>
      </c>
      <c r="AM24" s="318" t="str">
        <f t="shared" si="10"/>
        <v>з</v>
      </c>
      <c r="AN24" s="318">
        <f t="shared" si="11"/>
        <v>2</v>
      </c>
      <c r="AO24" s="318">
        <f t="shared" si="12"/>
        <v>4</v>
      </c>
      <c r="AP24" s="318">
        <f t="shared" si="13"/>
        <v>3</v>
      </c>
      <c r="AQ24" s="318" t="str">
        <f t="shared" si="14"/>
        <v/>
      </c>
      <c r="AR24" s="318" t="str">
        <f t="shared" si="17"/>
        <v/>
      </c>
      <c r="AS24" s="318" t="str">
        <f t="shared" si="17"/>
        <v/>
      </c>
      <c r="AT24" s="318" t="str">
        <f t="shared" si="17"/>
        <v/>
      </c>
      <c r="AU24" s="318" t="str">
        <f t="shared" si="17"/>
        <v/>
      </c>
      <c r="AV24" s="318" t="str">
        <f t="shared" si="17"/>
        <v/>
      </c>
      <c r="AW24" s="316">
        <f t="shared" si="15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7.25" customHeight="1" x14ac:dyDescent="0.2">
      <c r="A25" s="268">
        <v>20</v>
      </c>
      <c r="B25" s="163"/>
      <c r="C25" s="150" t="s">
        <v>34</v>
      </c>
      <c r="D25" s="475" t="s">
        <v>843</v>
      </c>
      <c r="E25" s="345">
        <v>2651</v>
      </c>
      <c r="F25" s="91" t="s">
        <v>1141</v>
      </c>
      <c r="G25" s="91" t="s">
        <v>1141</v>
      </c>
      <c r="H25" s="91">
        <v>4</v>
      </c>
      <c r="I25" s="91">
        <v>5</v>
      </c>
      <c r="J25" s="91">
        <v>5</v>
      </c>
      <c r="K25" s="91">
        <v>5</v>
      </c>
      <c r="L25" s="91">
        <v>4</v>
      </c>
      <c r="M25" s="91">
        <v>4</v>
      </c>
      <c r="N25" s="91">
        <v>4</v>
      </c>
      <c r="O25" s="91">
        <v>5</v>
      </c>
      <c r="P25" s="91"/>
      <c r="Q25" s="91"/>
      <c r="R25" s="94"/>
      <c r="S25" s="91"/>
      <c r="T25" s="91"/>
      <c r="U25" s="91"/>
      <c r="V25" s="316">
        <f t="shared" si="0"/>
        <v>4</v>
      </c>
      <c r="W25" s="258">
        <f t="shared" si="1"/>
        <v>0</v>
      </c>
      <c r="X25" s="258">
        <f t="shared" si="2"/>
        <v>0</v>
      </c>
      <c r="Y25" s="258">
        <f t="shared" si="3"/>
        <v>0</v>
      </c>
      <c r="Z25" s="258">
        <f t="shared" si="4"/>
        <v>0</v>
      </c>
      <c r="AA25" s="258">
        <f t="shared" si="5"/>
        <v>3</v>
      </c>
      <c r="AB25" s="258">
        <f t="shared" si="6"/>
        <v>4</v>
      </c>
      <c r="AC25" s="258">
        <f t="shared" si="7"/>
        <v>7</v>
      </c>
      <c r="AD25" s="320">
        <f t="shared" si="16"/>
        <v>4.5714285714285712</v>
      </c>
      <c r="AE25" s="25">
        <f t="shared" si="8"/>
        <v>0</v>
      </c>
      <c r="AF25" s="13"/>
      <c r="AG25" s="318" t="e">
        <f>IF(ISERROR(VALUE(LEFT(#REF!))),LEFT(#REF!),VALUE(LEFT(#REF!)))</f>
        <v>#REF!</v>
      </c>
      <c r="AH25" s="318" t="str">
        <f t="shared" si="17"/>
        <v>з</v>
      </c>
      <c r="AI25" s="318">
        <f t="shared" si="17"/>
        <v>4</v>
      </c>
      <c r="AJ25" s="318">
        <f t="shared" si="17"/>
        <v>5</v>
      </c>
      <c r="AK25" s="318">
        <f t="shared" si="17"/>
        <v>5</v>
      </c>
      <c r="AL25" s="318">
        <f t="shared" si="17"/>
        <v>5</v>
      </c>
      <c r="AM25" s="318" t="str">
        <f t="shared" si="10"/>
        <v>з</v>
      </c>
      <c r="AN25" s="318">
        <f t="shared" si="11"/>
        <v>4</v>
      </c>
      <c r="AO25" s="318">
        <f t="shared" si="12"/>
        <v>4</v>
      </c>
      <c r="AP25" s="318">
        <f t="shared" si="13"/>
        <v>5</v>
      </c>
      <c r="AQ25" s="318" t="str">
        <f t="shared" si="14"/>
        <v/>
      </c>
      <c r="AR25" s="318" t="str">
        <f t="shared" si="17"/>
        <v/>
      </c>
      <c r="AS25" s="318" t="str">
        <f t="shared" si="17"/>
        <v/>
      </c>
      <c r="AT25" s="318" t="str">
        <f t="shared" si="17"/>
        <v/>
      </c>
      <c r="AU25" s="318" t="str">
        <f t="shared" si="17"/>
        <v/>
      </c>
      <c r="AV25" s="318" t="str">
        <f t="shared" si="17"/>
        <v/>
      </c>
      <c r="AW25" s="316">
        <f t="shared" si="15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7.25" customHeight="1" x14ac:dyDescent="0.2">
      <c r="A26" s="268">
        <v>21</v>
      </c>
      <c r="B26" s="163"/>
      <c r="C26" s="150" t="s">
        <v>34</v>
      </c>
      <c r="D26" s="475" t="s">
        <v>844</v>
      </c>
      <c r="E26" s="345">
        <v>2651</v>
      </c>
      <c r="F26" s="91" t="s">
        <v>1141</v>
      </c>
      <c r="G26" s="91" t="s">
        <v>1141</v>
      </c>
      <c r="H26" s="91">
        <v>4</v>
      </c>
      <c r="I26" s="91">
        <v>4</v>
      </c>
      <c r="J26" s="91">
        <v>5</v>
      </c>
      <c r="K26" s="91">
        <v>4</v>
      </c>
      <c r="L26" s="91">
        <v>3</v>
      </c>
      <c r="M26" s="91">
        <v>3</v>
      </c>
      <c r="N26" s="91">
        <v>4</v>
      </c>
      <c r="O26" s="91">
        <v>4</v>
      </c>
      <c r="P26" s="91"/>
      <c r="Q26" s="91"/>
      <c r="R26" s="94"/>
      <c r="S26" s="91"/>
      <c r="T26" s="91"/>
      <c r="U26" s="91"/>
      <c r="V26" s="316">
        <f t="shared" si="0"/>
        <v>3</v>
      </c>
      <c r="W26" s="258">
        <f t="shared" si="1"/>
        <v>0</v>
      </c>
      <c r="X26" s="258">
        <f t="shared" si="2"/>
        <v>0</v>
      </c>
      <c r="Y26" s="258">
        <f t="shared" si="3"/>
        <v>0</v>
      </c>
      <c r="Z26" s="258">
        <f t="shared" si="4"/>
        <v>1</v>
      </c>
      <c r="AA26" s="258">
        <f t="shared" si="5"/>
        <v>5</v>
      </c>
      <c r="AB26" s="258">
        <f t="shared" si="6"/>
        <v>1</v>
      </c>
      <c r="AC26" s="258">
        <f t="shared" si="7"/>
        <v>7</v>
      </c>
      <c r="AD26" s="320">
        <f t="shared" si="16"/>
        <v>4</v>
      </c>
      <c r="AE26" s="25">
        <f t="shared" si="8"/>
        <v>0</v>
      </c>
      <c r="AF26" s="13"/>
      <c r="AG26" s="318" t="e">
        <f>IF(ISERROR(VALUE(LEFT(#REF!))),LEFT(#REF!),VALUE(LEFT(#REF!)))</f>
        <v>#REF!</v>
      </c>
      <c r="AH26" s="318" t="str">
        <f t="shared" si="17"/>
        <v>з</v>
      </c>
      <c r="AI26" s="318">
        <f t="shared" si="17"/>
        <v>4</v>
      </c>
      <c r="AJ26" s="318">
        <f t="shared" si="17"/>
        <v>4</v>
      </c>
      <c r="AK26" s="318">
        <f t="shared" si="17"/>
        <v>5</v>
      </c>
      <c r="AL26" s="318">
        <f t="shared" si="17"/>
        <v>4</v>
      </c>
      <c r="AM26" s="318" t="str">
        <f t="shared" si="10"/>
        <v>з</v>
      </c>
      <c r="AN26" s="318">
        <f t="shared" si="11"/>
        <v>3</v>
      </c>
      <c r="AO26" s="318">
        <f t="shared" si="12"/>
        <v>4</v>
      </c>
      <c r="AP26" s="318">
        <f t="shared" si="13"/>
        <v>4</v>
      </c>
      <c r="AQ26" s="318" t="str">
        <f t="shared" si="14"/>
        <v/>
      </c>
      <c r="AR26" s="318" t="str">
        <f t="shared" si="17"/>
        <v/>
      </c>
      <c r="AS26" s="318" t="str">
        <f t="shared" si="17"/>
        <v/>
      </c>
      <c r="AT26" s="318" t="str">
        <f t="shared" si="17"/>
        <v/>
      </c>
      <c r="AU26" s="318" t="str">
        <f t="shared" si="17"/>
        <v/>
      </c>
      <c r="AV26" s="318" t="str">
        <f t="shared" si="17"/>
        <v/>
      </c>
      <c r="AW26" s="316">
        <f t="shared" si="15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7.25" customHeight="1" x14ac:dyDescent="0.2">
      <c r="A27" s="268">
        <v>22</v>
      </c>
      <c r="B27" s="163"/>
      <c r="C27" s="150" t="s">
        <v>34</v>
      </c>
      <c r="D27" s="475" t="s">
        <v>845</v>
      </c>
      <c r="E27" s="345">
        <v>2651</v>
      </c>
      <c r="F27" s="91" t="s">
        <v>1141</v>
      </c>
      <c r="G27" s="91" t="s">
        <v>1141</v>
      </c>
      <c r="H27" s="91">
        <v>3</v>
      </c>
      <c r="I27" s="91">
        <v>4</v>
      </c>
      <c r="J27" s="91">
        <v>5</v>
      </c>
      <c r="K27" s="91">
        <v>4</v>
      </c>
      <c r="L27" s="91">
        <v>3</v>
      </c>
      <c r="M27" s="91">
        <v>3</v>
      </c>
      <c r="N27" s="91">
        <v>3</v>
      </c>
      <c r="O27" s="91">
        <v>3</v>
      </c>
      <c r="P27" s="91"/>
      <c r="Q27" s="91"/>
      <c r="R27" s="94"/>
      <c r="S27" s="91"/>
      <c r="T27" s="91"/>
      <c r="U27" s="91"/>
      <c r="V27" s="316">
        <f t="shared" si="0"/>
        <v>3</v>
      </c>
      <c r="W27" s="258">
        <f t="shared" si="1"/>
        <v>0</v>
      </c>
      <c r="X27" s="258">
        <f t="shared" si="2"/>
        <v>0</v>
      </c>
      <c r="Y27" s="258">
        <f t="shared" si="3"/>
        <v>0</v>
      </c>
      <c r="Z27" s="258">
        <f t="shared" si="4"/>
        <v>4</v>
      </c>
      <c r="AA27" s="258">
        <f t="shared" si="5"/>
        <v>2</v>
      </c>
      <c r="AB27" s="258">
        <f t="shared" si="6"/>
        <v>1</v>
      </c>
      <c r="AC27" s="258">
        <f t="shared" si="7"/>
        <v>7</v>
      </c>
      <c r="AD27" s="320">
        <f t="shared" si="16"/>
        <v>3.5714285714285716</v>
      </c>
      <c r="AE27" s="25">
        <f t="shared" si="8"/>
        <v>0</v>
      </c>
      <c r="AF27" s="13"/>
      <c r="AG27" s="318" t="e">
        <f>IF(ISERROR(VALUE(LEFT(#REF!))),LEFT(#REF!),VALUE(LEFT(#REF!)))</f>
        <v>#REF!</v>
      </c>
      <c r="AH27" s="318" t="str">
        <f t="shared" si="17"/>
        <v>з</v>
      </c>
      <c r="AI27" s="318">
        <f t="shared" si="17"/>
        <v>3</v>
      </c>
      <c r="AJ27" s="318">
        <f t="shared" si="17"/>
        <v>4</v>
      </c>
      <c r="AK27" s="318">
        <f t="shared" si="17"/>
        <v>5</v>
      </c>
      <c r="AL27" s="318">
        <f t="shared" si="17"/>
        <v>4</v>
      </c>
      <c r="AM27" s="318" t="str">
        <f t="shared" si="10"/>
        <v>з</v>
      </c>
      <c r="AN27" s="318">
        <f t="shared" si="11"/>
        <v>3</v>
      </c>
      <c r="AO27" s="318">
        <f t="shared" si="12"/>
        <v>3</v>
      </c>
      <c r="AP27" s="318">
        <f t="shared" si="13"/>
        <v>3</v>
      </c>
      <c r="AQ27" s="318" t="str">
        <f t="shared" si="14"/>
        <v/>
      </c>
      <c r="AR27" s="318" t="str">
        <f t="shared" si="17"/>
        <v/>
      </c>
      <c r="AS27" s="318" t="str">
        <f t="shared" si="17"/>
        <v/>
      </c>
      <c r="AT27" s="318" t="str">
        <f t="shared" si="17"/>
        <v/>
      </c>
      <c r="AU27" s="318" t="str">
        <f t="shared" si="17"/>
        <v/>
      </c>
      <c r="AV27" s="318" t="str">
        <f t="shared" si="17"/>
        <v/>
      </c>
      <c r="AW27" s="316">
        <f t="shared" si="15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7.25" customHeight="1" x14ac:dyDescent="0.2">
      <c r="A28" s="268">
        <v>23</v>
      </c>
      <c r="B28" s="163"/>
      <c r="C28" s="150" t="s">
        <v>34</v>
      </c>
      <c r="D28" s="475" t="s">
        <v>846</v>
      </c>
      <c r="E28" s="345">
        <v>2651</v>
      </c>
      <c r="F28" s="91" t="s">
        <v>1141</v>
      </c>
      <c r="G28" s="91" t="s">
        <v>1141</v>
      </c>
      <c r="H28" s="91">
        <v>3</v>
      </c>
      <c r="I28" s="91">
        <v>3</v>
      </c>
      <c r="J28" s="91">
        <v>5</v>
      </c>
      <c r="K28" s="91">
        <v>4</v>
      </c>
      <c r="L28" s="91" t="s">
        <v>1323</v>
      </c>
      <c r="M28" s="91">
        <v>3</v>
      </c>
      <c r="N28" s="91">
        <v>3</v>
      </c>
      <c r="O28" s="91">
        <v>3</v>
      </c>
      <c r="P28" s="91"/>
      <c r="Q28" s="91"/>
      <c r="R28" s="94"/>
      <c r="S28" s="91"/>
      <c r="T28" s="91"/>
      <c r="U28" s="91"/>
      <c r="V28" s="316">
        <f t="shared" si="0"/>
        <v>3</v>
      </c>
      <c r="W28" s="258">
        <f t="shared" si="1"/>
        <v>0</v>
      </c>
      <c r="X28" s="258">
        <f t="shared" si="2"/>
        <v>0</v>
      </c>
      <c r="Y28" s="258">
        <f t="shared" si="3"/>
        <v>0</v>
      </c>
      <c r="Z28" s="258">
        <f t="shared" si="4"/>
        <v>5</v>
      </c>
      <c r="AA28" s="258">
        <f t="shared" si="5"/>
        <v>1</v>
      </c>
      <c r="AB28" s="258">
        <f t="shared" si="6"/>
        <v>1</v>
      </c>
      <c r="AC28" s="258">
        <f t="shared" si="7"/>
        <v>7</v>
      </c>
      <c r="AD28" s="320">
        <f t="shared" si="16"/>
        <v>3.4285714285714284</v>
      </c>
      <c r="AE28" s="25">
        <f t="shared" si="8"/>
        <v>0</v>
      </c>
      <c r="AF28" s="13"/>
      <c r="AG28" s="318" t="e">
        <f>IF(ISERROR(VALUE(LEFT(#REF!))),LEFT(#REF!),VALUE(LEFT(#REF!)))</f>
        <v>#REF!</v>
      </c>
      <c r="AH28" s="318" t="str">
        <f t="shared" si="17"/>
        <v>з</v>
      </c>
      <c r="AI28" s="318">
        <f t="shared" si="17"/>
        <v>3</v>
      </c>
      <c r="AJ28" s="318">
        <f t="shared" si="17"/>
        <v>3</v>
      </c>
      <c r="AK28" s="318">
        <f t="shared" si="17"/>
        <v>5</v>
      </c>
      <c r="AL28" s="318">
        <f t="shared" si="17"/>
        <v>4</v>
      </c>
      <c r="AM28" s="318" t="str">
        <f t="shared" si="10"/>
        <v>з</v>
      </c>
      <c r="AN28" s="318">
        <f t="shared" si="11"/>
        <v>3</v>
      </c>
      <c r="AO28" s="318">
        <f t="shared" si="12"/>
        <v>3</v>
      </c>
      <c r="AP28" s="318">
        <f t="shared" si="13"/>
        <v>3</v>
      </c>
      <c r="AQ28" s="318" t="str">
        <f t="shared" si="14"/>
        <v/>
      </c>
      <c r="AR28" s="318" t="str">
        <f t="shared" si="17"/>
        <v/>
      </c>
      <c r="AS28" s="318" t="str">
        <f t="shared" si="17"/>
        <v/>
      </c>
      <c r="AT28" s="318" t="str">
        <f t="shared" si="17"/>
        <v/>
      </c>
      <c r="AU28" s="318" t="str">
        <f t="shared" si="17"/>
        <v/>
      </c>
      <c r="AV28" s="318" t="str">
        <f t="shared" si="17"/>
        <v/>
      </c>
      <c r="AW28" s="316">
        <f t="shared" si="15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7.25" customHeight="1" x14ac:dyDescent="0.2">
      <c r="A29" s="268">
        <v>24</v>
      </c>
      <c r="B29" s="163"/>
      <c r="C29" s="150" t="s">
        <v>34</v>
      </c>
      <c r="D29" s="475" t="s">
        <v>847</v>
      </c>
      <c r="E29" s="345">
        <v>2651</v>
      </c>
      <c r="F29" s="91" t="s">
        <v>1141</v>
      </c>
      <c r="G29" s="91" t="s">
        <v>1141</v>
      </c>
      <c r="H29" s="91">
        <v>3</v>
      </c>
      <c r="I29" s="91">
        <v>5</v>
      </c>
      <c r="J29" s="91">
        <v>4</v>
      </c>
      <c r="K29" s="91">
        <v>4</v>
      </c>
      <c r="L29" s="91">
        <v>3</v>
      </c>
      <c r="M29" s="91">
        <v>3</v>
      </c>
      <c r="N29" s="91">
        <v>3</v>
      </c>
      <c r="O29" s="91">
        <v>3</v>
      </c>
      <c r="P29" s="91"/>
      <c r="Q29" s="91"/>
      <c r="R29" s="94"/>
      <c r="S29" s="91"/>
      <c r="T29" s="91"/>
      <c r="U29" s="91"/>
      <c r="V29" s="316">
        <f t="shared" si="0"/>
        <v>3</v>
      </c>
      <c r="W29" s="258">
        <f t="shared" si="1"/>
        <v>0</v>
      </c>
      <c r="X29" s="258">
        <f t="shared" si="2"/>
        <v>0</v>
      </c>
      <c r="Y29" s="258">
        <f t="shared" si="3"/>
        <v>0</v>
      </c>
      <c r="Z29" s="258">
        <f t="shared" si="4"/>
        <v>4</v>
      </c>
      <c r="AA29" s="258">
        <f t="shared" si="5"/>
        <v>2</v>
      </c>
      <c r="AB29" s="258">
        <f t="shared" si="6"/>
        <v>1</v>
      </c>
      <c r="AC29" s="258">
        <f t="shared" si="7"/>
        <v>7</v>
      </c>
      <c r="AD29" s="320">
        <f t="shared" si="16"/>
        <v>3.5714285714285716</v>
      </c>
      <c r="AE29" s="25">
        <f t="shared" si="8"/>
        <v>0</v>
      </c>
      <c r="AF29" s="13"/>
      <c r="AG29" s="318" t="e">
        <f>IF(ISERROR(VALUE(LEFT(#REF!))),LEFT(#REF!),VALUE(LEFT(#REF!)))</f>
        <v>#REF!</v>
      </c>
      <c r="AH29" s="318" t="str">
        <f t="shared" si="17"/>
        <v>з</v>
      </c>
      <c r="AI29" s="318">
        <f t="shared" si="17"/>
        <v>3</v>
      </c>
      <c r="AJ29" s="318">
        <f t="shared" si="17"/>
        <v>5</v>
      </c>
      <c r="AK29" s="318">
        <f t="shared" si="17"/>
        <v>4</v>
      </c>
      <c r="AL29" s="318">
        <f t="shared" si="17"/>
        <v>4</v>
      </c>
      <c r="AM29" s="318" t="str">
        <f t="shared" si="10"/>
        <v>з</v>
      </c>
      <c r="AN29" s="318">
        <f t="shared" si="11"/>
        <v>3</v>
      </c>
      <c r="AO29" s="318">
        <f t="shared" si="12"/>
        <v>3</v>
      </c>
      <c r="AP29" s="318">
        <f t="shared" si="13"/>
        <v>3</v>
      </c>
      <c r="AQ29" s="318" t="str">
        <f t="shared" si="14"/>
        <v/>
      </c>
      <c r="AR29" s="318" t="str">
        <f t="shared" si="17"/>
        <v/>
      </c>
      <c r="AS29" s="318" t="str">
        <f t="shared" si="17"/>
        <v/>
      </c>
      <c r="AT29" s="318" t="str">
        <f t="shared" si="17"/>
        <v/>
      </c>
      <c r="AU29" s="318" t="str">
        <f t="shared" si="17"/>
        <v/>
      </c>
      <c r="AV29" s="318" t="str">
        <f t="shared" si="17"/>
        <v/>
      </c>
      <c r="AW29" s="316">
        <f t="shared" si="15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7.25" customHeight="1" x14ac:dyDescent="0.2">
      <c r="A30" s="268">
        <v>25</v>
      </c>
      <c r="B30" s="163"/>
      <c r="C30" s="150" t="s">
        <v>34</v>
      </c>
      <c r="D30" s="475" t="s">
        <v>848</v>
      </c>
      <c r="E30" s="345">
        <v>2651</v>
      </c>
      <c r="F30" s="91" t="s">
        <v>1141</v>
      </c>
      <c r="G30" s="91" t="s">
        <v>1141</v>
      </c>
      <c r="H30" s="91">
        <v>4</v>
      </c>
      <c r="I30" s="91">
        <v>4</v>
      </c>
      <c r="J30" s="91">
        <v>5</v>
      </c>
      <c r="K30" s="91">
        <v>5</v>
      </c>
      <c r="L30" s="91">
        <v>4</v>
      </c>
      <c r="M30" s="91">
        <v>4</v>
      </c>
      <c r="N30" s="91">
        <v>4</v>
      </c>
      <c r="O30" s="91">
        <v>3</v>
      </c>
      <c r="P30" s="91"/>
      <c r="Q30" s="91"/>
      <c r="R30" s="94"/>
      <c r="S30" s="91"/>
      <c r="T30" s="91"/>
      <c r="U30" s="91"/>
      <c r="V30" s="316">
        <f t="shared" si="0"/>
        <v>3</v>
      </c>
      <c r="W30" s="258">
        <f t="shared" si="1"/>
        <v>0</v>
      </c>
      <c r="X30" s="258">
        <f t="shared" si="2"/>
        <v>0</v>
      </c>
      <c r="Y30" s="258">
        <f t="shared" si="3"/>
        <v>0</v>
      </c>
      <c r="Z30" s="258">
        <f t="shared" si="4"/>
        <v>1</v>
      </c>
      <c r="AA30" s="258">
        <f t="shared" si="5"/>
        <v>4</v>
      </c>
      <c r="AB30" s="258">
        <f t="shared" si="6"/>
        <v>2</v>
      </c>
      <c r="AC30" s="258">
        <f t="shared" si="7"/>
        <v>7</v>
      </c>
      <c r="AD30" s="320">
        <f t="shared" si="16"/>
        <v>4.1428571428571432</v>
      </c>
      <c r="AE30" s="25">
        <f t="shared" si="8"/>
        <v>0</v>
      </c>
      <c r="AF30" s="13"/>
      <c r="AG30" s="318" t="e">
        <f>IF(ISERROR(VALUE(LEFT(#REF!))),LEFT(#REF!),VALUE(LEFT(#REF!)))</f>
        <v>#REF!</v>
      </c>
      <c r="AH30" s="318" t="str">
        <f t="shared" si="17"/>
        <v>з</v>
      </c>
      <c r="AI30" s="318">
        <f t="shared" si="17"/>
        <v>4</v>
      </c>
      <c r="AJ30" s="318">
        <f t="shared" si="17"/>
        <v>4</v>
      </c>
      <c r="AK30" s="318">
        <f t="shared" si="17"/>
        <v>5</v>
      </c>
      <c r="AL30" s="318">
        <f t="shared" si="17"/>
        <v>5</v>
      </c>
      <c r="AM30" s="318" t="str">
        <f t="shared" si="10"/>
        <v>з</v>
      </c>
      <c r="AN30" s="318">
        <f t="shared" si="11"/>
        <v>4</v>
      </c>
      <c r="AO30" s="318">
        <f t="shared" si="12"/>
        <v>4</v>
      </c>
      <c r="AP30" s="318">
        <f t="shared" si="13"/>
        <v>3</v>
      </c>
      <c r="AQ30" s="318" t="str">
        <f t="shared" si="14"/>
        <v/>
      </c>
      <c r="AR30" s="318" t="str">
        <f t="shared" si="17"/>
        <v/>
      </c>
      <c r="AS30" s="318" t="str">
        <f t="shared" si="17"/>
        <v/>
      </c>
      <c r="AT30" s="318" t="str">
        <f t="shared" si="17"/>
        <v/>
      </c>
      <c r="AU30" s="318" t="str">
        <f t="shared" si="17"/>
        <v/>
      </c>
      <c r="AV30" s="318" t="str">
        <f t="shared" si="17"/>
        <v/>
      </c>
      <c r="AW30" s="316">
        <f t="shared" si="15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7.25" hidden="1" customHeight="1" x14ac:dyDescent="0.25">
      <c r="A31" s="267">
        <v>26</v>
      </c>
      <c r="B31" s="163"/>
      <c r="C31" s="472"/>
      <c r="D31" s="329"/>
      <c r="E31" s="223"/>
      <c r="F31" s="91"/>
      <c r="G31" s="91"/>
      <c r="H31" s="91"/>
      <c r="I31" s="91"/>
      <c r="J31" s="91"/>
      <c r="K31" s="677"/>
      <c r="L31" s="91"/>
      <c r="M31" s="682"/>
      <c r="N31" s="91"/>
      <c r="O31" s="91"/>
      <c r="P31" s="91"/>
      <c r="Q31" s="91"/>
      <c r="R31" s="94"/>
      <c r="S31" s="91"/>
      <c r="T31" s="91"/>
      <c r="U31" s="91"/>
      <c r="V31" s="316">
        <f t="shared" si="0"/>
        <v>0</v>
      </c>
      <c r="W31" s="258">
        <f t="shared" si="1"/>
        <v>0</v>
      </c>
      <c r="X31" s="258">
        <f t="shared" si="2"/>
        <v>0</v>
      </c>
      <c r="Y31" s="258">
        <f t="shared" si="3"/>
        <v>0</v>
      </c>
      <c r="Z31" s="258">
        <f t="shared" si="4"/>
        <v>0</v>
      </c>
      <c r="AA31" s="258">
        <f t="shared" si="5"/>
        <v>0</v>
      </c>
      <c r="AB31" s="258">
        <f t="shared" si="6"/>
        <v>0</v>
      </c>
      <c r="AC31" s="258">
        <f t="shared" si="7"/>
        <v>0</v>
      </c>
      <c r="AD31" s="320" t="str">
        <f t="shared" si="16"/>
        <v/>
      </c>
      <c r="AE31" s="25">
        <f t="shared" si="8"/>
        <v>0</v>
      </c>
      <c r="AF31" s="13"/>
      <c r="AG31" s="318" t="str">
        <f t="shared" si="17"/>
        <v/>
      </c>
      <c r="AH31" s="318" t="str">
        <f t="shared" si="17"/>
        <v/>
      </c>
      <c r="AI31" s="318" t="str">
        <f t="shared" si="17"/>
        <v/>
      </c>
      <c r="AJ31" s="318" t="str">
        <f t="shared" si="17"/>
        <v/>
      </c>
      <c r="AK31" s="318" t="str">
        <f t="shared" si="17"/>
        <v/>
      </c>
      <c r="AL31" s="318" t="str">
        <f t="shared" si="17"/>
        <v/>
      </c>
      <c r="AM31" s="318" t="str">
        <f t="shared" si="17"/>
        <v/>
      </c>
      <c r="AN31" s="318" t="str">
        <f t="shared" si="17"/>
        <v/>
      </c>
      <c r="AO31" s="318" t="str">
        <f t="shared" si="17"/>
        <v/>
      </c>
      <c r="AP31" s="318" t="str">
        <f t="shared" si="17"/>
        <v/>
      </c>
      <c r="AQ31" s="318" t="str">
        <f t="shared" si="17"/>
        <v/>
      </c>
      <c r="AR31" s="318" t="str">
        <f t="shared" si="17"/>
        <v/>
      </c>
      <c r="AS31" s="318" t="str">
        <f t="shared" si="17"/>
        <v/>
      </c>
      <c r="AT31" s="318" t="str">
        <f t="shared" si="17"/>
        <v/>
      </c>
      <c r="AU31" s="318" t="str">
        <f t="shared" si="17"/>
        <v/>
      </c>
      <c r="AV31" s="318" t="str">
        <f t="shared" si="17"/>
        <v/>
      </c>
      <c r="AW31" s="316">
        <f t="shared" si="15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7.25" hidden="1" customHeight="1" x14ac:dyDescent="0.25">
      <c r="A32" s="267">
        <v>27</v>
      </c>
      <c r="B32" s="211"/>
      <c r="C32" s="472"/>
      <c r="D32" s="329"/>
      <c r="E32" s="223"/>
      <c r="F32" s="91"/>
      <c r="G32" s="91"/>
      <c r="H32" s="91"/>
      <c r="I32" s="91"/>
      <c r="J32" s="91"/>
      <c r="K32" s="677"/>
      <c r="L32" s="91"/>
      <c r="M32" s="682"/>
      <c r="N32" s="91"/>
      <c r="O32" s="91"/>
      <c r="P32" s="91"/>
      <c r="Q32" s="91"/>
      <c r="R32" s="94"/>
      <c r="S32" s="91"/>
      <c r="T32" s="91"/>
      <c r="U32" s="91"/>
      <c r="V32" s="316">
        <f t="shared" si="0"/>
        <v>0</v>
      </c>
      <c r="W32" s="258">
        <f t="shared" si="1"/>
        <v>0</v>
      </c>
      <c r="X32" s="258">
        <f t="shared" si="2"/>
        <v>0</v>
      </c>
      <c r="Y32" s="258">
        <f t="shared" si="3"/>
        <v>0</v>
      </c>
      <c r="Z32" s="258">
        <f t="shared" si="4"/>
        <v>0</v>
      </c>
      <c r="AA32" s="258">
        <f t="shared" si="5"/>
        <v>0</v>
      </c>
      <c r="AB32" s="258">
        <f t="shared" si="6"/>
        <v>0</v>
      </c>
      <c r="AC32" s="258">
        <f t="shared" si="7"/>
        <v>0</v>
      </c>
      <c r="AD32" s="320" t="str">
        <f t="shared" si="16"/>
        <v/>
      </c>
      <c r="AE32" s="25">
        <f t="shared" si="8"/>
        <v>0</v>
      </c>
      <c r="AF32" s="13"/>
      <c r="AG32" s="318" t="str">
        <f t="shared" si="17"/>
        <v/>
      </c>
      <c r="AH32" s="318" t="str">
        <f t="shared" si="17"/>
        <v/>
      </c>
      <c r="AI32" s="318" t="str">
        <f t="shared" si="17"/>
        <v/>
      </c>
      <c r="AJ32" s="318" t="str">
        <f t="shared" si="17"/>
        <v/>
      </c>
      <c r="AK32" s="318" t="str">
        <f t="shared" si="17"/>
        <v/>
      </c>
      <c r="AL32" s="318" t="str">
        <f t="shared" si="17"/>
        <v/>
      </c>
      <c r="AM32" s="318" t="str">
        <f t="shared" si="17"/>
        <v/>
      </c>
      <c r="AN32" s="318" t="str">
        <f t="shared" si="17"/>
        <v/>
      </c>
      <c r="AO32" s="318" t="str">
        <f t="shared" si="17"/>
        <v/>
      </c>
      <c r="AP32" s="318" t="str">
        <f t="shared" si="17"/>
        <v/>
      </c>
      <c r="AQ32" s="318" t="str">
        <f t="shared" si="17"/>
        <v/>
      </c>
      <c r="AR32" s="318" t="str">
        <f t="shared" si="17"/>
        <v/>
      </c>
      <c r="AS32" s="318" t="str">
        <f t="shared" si="17"/>
        <v/>
      </c>
      <c r="AT32" s="318" t="str">
        <f t="shared" si="17"/>
        <v/>
      </c>
      <c r="AU32" s="318" t="str">
        <f t="shared" si="17"/>
        <v/>
      </c>
      <c r="AV32" s="318" t="str">
        <f t="shared" si="17"/>
        <v/>
      </c>
      <c r="AW32" s="316">
        <f t="shared" si="15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7.25" hidden="1" customHeight="1" x14ac:dyDescent="0.25">
      <c r="A33" s="267">
        <v>28</v>
      </c>
      <c r="B33" s="211"/>
      <c r="C33" s="472"/>
      <c r="D33" s="329"/>
      <c r="E33" s="223"/>
      <c r="F33" s="91"/>
      <c r="G33" s="91"/>
      <c r="H33" s="91"/>
      <c r="I33" s="91"/>
      <c r="J33" s="91"/>
      <c r="K33" s="677"/>
      <c r="L33" s="91"/>
      <c r="M33" s="682"/>
      <c r="N33" s="91"/>
      <c r="O33" s="91"/>
      <c r="P33" s="91"/>
      <c r="Q33" s="91"/>
      <c r="R33" s="94"/>
      <c r="S33" s="91"/>
      <c r="T33" s="91"/>
      <c r="U33" s="91"/>
      <c r="V33" s="316">
        <f t="shared" si="0"/>
        <v>0</v>
      </c>
      <c r="W33" s="258">
        <f t="shared" si="1"/>
        <v>0</v>
      </c>
      <c r="X33" s="258">
        <f t="shared" si="2"/>
        <v>0</v>
      </c>
      <c r="Y33" s="258">
        <f t="shared" si="3"/>
        <v>0</v>
      </c>
      <c r="Z33" s="258">
        <f t="shared" si="4"/>
        <v>0</v>
      </c>
      <c r="AA33" s="258">
        <f t="shared" si="5"/>
        <v>0</v>
      </c>
      <c r="AB33" s="258">
        <f t="shared" si="6"/>
        <v>0</v>
      </c>
      <c r="AC33" s="258">
        <f t="shared" si="7"/>
        <v>0</v>
      </c>
      <c r="AD33" s="320" t="str">
        <f t="shared" si="16"/>
        <v/>
      </c>
      <c r="AE33" s="25">
        <f t="shared" si="8"/>
        <v>0</v>
      </c>
      <c r="AF33" s="13"/>
      <c r="AG33" s="318" t="str">
        <f t="shared" si="17"/>
        <v/>
      </c>
      <c r="AH33" s="318" t="str">
        <f t="shared" si="17"/>
        <v/>
      </c>
      <c r="AI33" s="318" t="str">
        <f t="shared" si="17"/>
        <v/>
      </c>
      <c r="AJ33" s="318" t="str">
        <f t="shared" si="17"/>
        <v/>
      </c>
      <c r="AK33" s="318" t="str">
        <f t="shared" si="17"/>
        <v/>
      </c>
      <c r="AL33" s="318" t="str">
        <f t="shared" si="17"/>
        <v/>
      </c>
      <c r="AM33" s="318" t="str">
        <f t="shared" si="17"/>
        <v/>
      </c>
      <c r="AN33" s="318" t="str">
        <f t="shared" si="17"/>
        <v/>
      </c>
      <c r="AO33" s="318" t="str">
        <f t="shared" si="17"/>
        <v/>
      </c>
      <c r="AP33" s="318" t="str">
        <f t="shared" si="17"/>
        <v/>
      </c>
      <c r="AQ33" s="318" t="str">
        <f t="shared" si="17"/>
        <v/>
      </c>
      <c r="AR33" s="318" t="str">
        <f t="shared" si="17"/>
        <v/>
      </c>
      <c r="AS33" s="318" t="str">
        <f t="shared" si="17"/>
        <v/>
      </c>
      <c r="AT33" s="318" t="str">
        <f t="shared" si="17"/>
        <v/>
      </c>
      <c r="AU33" s="318" t="str">
        <f t="shared" si="17"/>
        <v/>
      </c>
      <c r="AV33" s="318" t="str">
        <f t="shared" si="17"/>
        <v/>
      </c>
      <c r="AW33" s="316">
        <f t="shared" si="15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7.25" hidden="1" customHeight="1" x14ac:dyDescent="0.2">
      <c r="A34" s="267">
        <v>29</v>
      </c>
      <c r="B34" s="212"/>
      <c r="C34" s="213"/>
      <c r="D34" s="214"/>
      <c r="E34" s="223"/>
      <c r="F34" s="91"/>
      <c r="G34" s="91"/>
      <c r="H34" s="91"/>
      <c r="I34" s="91"/>
      <c r="J34" s="91"/>
      <c r="K34" s="677"/>
      <c r="L34" s="91"/>
      <c r="M34" s="682"/>
      <c r="N34" s="91"/>
      <c r="O34" s="94"/>
      <c r="P34" s="91"/>
      <c r="Q34" s="94"/>
      <c r="R34" s="94"/>
      <c r="S34" s="91"/>
      <c r="T34" s="91"/>
      <c r="U34" s="91"/>
      <c r="V34" s="316">
        <f t="shared" si="0"/>
        <v>0</v>
      </c>
      <c r="W34" s="258">
        <f t="shared" si="1"/>
        <v>0</v>
      </c>
      <c r="X34" s="258">
        <f t="shared" si="2"/>
        <v>0</v>
      </c>
      <c r="Y34" s="258">
        <f t="shared" si="3"/>
        <v>0</v>
      </c>
      <c r="Z34" s="258">
        <f t="shared" si="4"/>
        <v>0</v>
      </c>
      <c r="AA34" s="258">
        <f t="shared" si="5"/>
        <v>0</v>
      </c>
      <c r="AB34" s="258">
        <f t="shared" si="6"/>
        <v>0</v>
      </c>
      <c r="AC34" s="258">
        <f t="shared" si="7"/>
        <v>0</v>
      </c>
      <c r="AD34" s="320" t="str">
        <f t="shared" si="16"/>
        <v/>
      </c>
      <c r="AE34" s="25">
        <f t="shared" si="8"/>
        <v>0</v>
      </c>
      <c r="AF34" s="13"/>
      <c r="AG34" s="318" t="str">
        <f t="shared" si="17"/>
        <v/>
      </c>
      <c r="AH34" s="318" t="str">
        <f t="shared" si="17"/>
        <v/>
      </c>
      <c r="AI34" s="318" t="str">
        <f t="shared" si="17"/>
        <v/>
      </c>
      <c r="AJ34" s="318" t="str">
        <f t="shared" si="17"/>
        <v/>
      </c>
      <c r="AK34" s="318" t="str">
        <f t="shared" si="17"/>
        <v/>
      </c>
      <c r="AL34" s="318" t="str">
        <f t="shared" si="17"/>
        <v/>
      </c>
      <c r="AM34" s="318" t="str">
        <f t="shared" si="17"/>
        <v/>
      </c>
      <c r="AN34" s="318" t="str">
        <f t="shared" si="17"/>
        <v/>
      </c>
      <c r="AO34" s="318" t="str">
        <f t="shared" si="17"/>
        <v/>
      </c>
      <c r="AP34" s="318" t="str">
        <f t="shared" si="17"/>
        <v/>
      </c>
      <c r="AQ34" s="318" t="str">
        <f t="shared" si="17"/>
        <v/>
      </c>
      <c r="AR34" s="318" t="str">
        <f t="shared" si="17"/>
        <v/>
      </c>
      <c r="AS34" s="318" t="str">
        <f t="shared" si="17"/>
        <v/>
      </c>
      <c r="AT34" s="318" t="str">
        <f t="shared" si="17"/>
        <v/>
      </c>
      <c r="AU34" s="318" t="str">
        <f t="shared" si="17"/>
        <v/>
      </c>
      <c r="AV34" s="318" t="str">
        <f t="shared" si="17"/>
        <v/>
      </c>
      <c r="AW34" s="316">
        <f t="shared" si="15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7.25" hidden="1" customHeight="1" x14ac:dyDescent="0.2">
      <c r="A35" s="267">
        <v>30</v>
      </c>
      <c r="B35" s="212"/>
      <c r="C35" s="213"/>
      <c r="D35" s="214"/>
      <c r="E35" s="223"/>
      <c r="F35" s="91"/>
      <c r="G35" s="91"/>
      <c r="H35" s="91"/>
      <c r="I35" s="91"/>
      <c r="J35" s="91"/>
      <c r="K35" s="677"/>
      <c r="L35" s="91"/>
      <c r="M35" s="682"/>
      <c r="N35" s="91"/>
      <c r="O35" s="94"/>
      <c r="P35" s="91"/>
      <c r="Q35" s="94"/>
      <c r="R35" s="94"/>
      <c r="S35" s="91"/>
      <c r="T35" s="91"/>
      <c r="U35" s="91"/>
      <c r="V35" s="316">
        <f t="shared" si="0"/>
        <v>0</v>
      </c>
      <c r="W35" s="258">
        <f t="shared" si="1"/>
        <v>0</v>
      </c>
      <c r="X35" s="258">
        <f t="shared" si="2"/>
        <v>0</v>
      </c>
      <c r="Y35" s="258">
        <f t="shared" si="3"/>
        <v>0</v>
      </c>
      <c r="Z35" s="258">
        <f t="shared" si="4"/>
        <v>0</v>
      </c>
      <c r="AA35" s="258">
        <f t="shared" si="5"/>
        <v>0</v>
      </c>
      <c r="AB35" s="258">
        <f t="shared" si="6"/>
        <v>0</v>
      </c>
      <c r="AC35" s="258">
        <f t="shared" si="7"/>
        <v>0</v>
      </c>
      <c r="AD35" s="320" t="str">
        <f t="shared" si="16"/>
        <v/>
      </c>
      <c r="AE35" s="25">
        <f>IF(AX35=5,0.5,IF(AX35=4,0.25,IF(AX35&lt;=3,0)))</f>
        <v>0</v>
      </c>
      <c r="AF35" s="13"/>
      <c r="AG35" s="318" t="str">
        <f t="shared" si="17"/>
        <v/>
      </c>
      <c r="AH35" s="318" t="str">
        <f t="shared" si="17"/>
        <v/>
      </c>
      <c r="AI35" s="318" t="str">
        <f t="shared" si="17"/>
        <v/>
      </c>
      <c r="AJ35" s="318" t="str">
        <f t="shared" si="17"/>
        <v/>
      </c>
      <c r="AK35" s="318" t="str">
        <f t="shared" si="17"/>
        <v/>
      </c>
      <c r="AL35" s="318" t="str">
        <f t="shared" si="17"/>
        <v/>
      </c>
      <c r="AM35" s="318" t="str">
        <f t="shared" si="17"/>
        <v/>
      </c>
      <c r="AN35" s="318" t="str">
        <f t="shared" si="17"/>
        <v/>
      </c>
      <c r="AO35" s="318" t="str">
        <f t="shared" si="17"/>
        <v/>
      </c>
      <c r="AP35" s="318" t="str">
        <f t="shared" si="17"/>
        <v/>
      </c>
      <c r="AQ35" s="318" t="str">
        <f t="shared" si="17"/>
        <v/>
      </c>
      <c r="AR35" s="318" t="str">
        <f t="shared" si="17"/>
        <v/>
      </c>
      <c r="AS35" s="318" t="str">
        <f t="shared" si="17"/>
        <v/>
      </c>
      <c r="AT35" s="318" t="str">
        <f t="shared" si="17"/>
        <v/>
      </c>
      <c r="AU35" s="318" t="str">
        <f t="shared" si="17"/>
        <v/>
      </c>
      <c r="AV35" s="318" t="str">
        <f t="shared" si="17"/>
        <v/>
      </c>
      <c r="AW35" s="316">
        <f t="shared" si="15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7.25" hidden="1" customHeight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677"/>
      <c r="L36" s="91"/>
      <c r="M36" s="682"/>
      <c r="N36" s="91"/>
      <c r="O36" s="94"/>
      <c r="P36" s="91"/>
      <c r="Q36" s="94"/>
      <c r="R36" s="94"/>
      <c r="S36" s="91"/>
      <c r="T36" s="91"/>
      <c r="U36" s="91"/>
      <c r="V36" s="316">
        <f t="shared" si="0"/>
        <v>0</v>
      </c>
      <c r="W36" s="258">
        <f t="shared" si="1"/>
        <v>0</v>
      </c>
      <c r="X36" s="258">
        <f t="shared" si="2"/>
        <v>0</v>
      </c>
      <c r="Y36" s="258">
        <f t="shared" si="3"/>
        <v>0</v>
      </c>
      <c r="Z36" s="258">
        <f t="shared" si="4"/>
        <v>0</v>
      </c>
      <c r="AA36" s="258">
        <f t="shared" si="5"/>
        <v>0</v>
      </c>
      <c r="AB36" s="258">
        <f t="shared" si="6"/>
        <v>0</v>
      </c>
      <c r="AC36" s="258">
        <f t="shared" si="7"/>
        <v>0</v>
      </c>
      <c r="AD36" s="320" t="str">
        <f t="shared" si="16"/>
        <v/>
      </c>
      <c r="AE36" s="25">
        <f>IF(AX36=5,0.5,IF(AX36=4,0.25,IF(AX36&lt;=3,0)))</f>
        <v>0</v>
      </c>
      <c r="AF36" s="13"/>
      <c r="AG36" s="318" t="str">
        <f t="shared" si="17"/>
        <v/>
      </c>
      <c r="AH36" s="318" t="str">
        <f t="shared" si="17"/>
        <v/>
      </c>
      <c r="AI36" s="318" t="str">
        <f t="shared" si="17"/>
        <v/>
      </c>
      <c r="AJ36" s="318" t="str">
        <f t="shared" si="17"/>
        <v/>
      </c>
      <c r="AK36" s="318" t="str">
        <f t="shared" si="17"/>
        <v/>
      </c>
      <c r="AL36" s="318" t="str">
        <f t="shared" si="17"/>
        <v/>
      </c>
      <c r="AM36" s="318" t="str">
        <f t="shared" si="17"/>
        <v/>
      </c>
      <c r="AN36" s="318" t="str">
        <f t="shared" si="17"/>
        <v/>
      </c>
      <c r="AO36" s="318" t="str">
        <f t="shared" si="17"/>
        <v/>
      </c>
      <c r="AP36" s="318" t="str">
        <f t="shared" si="17"/>
        <v/>
      </c>
      <c r="AQ36" s="318" t="str">
        <f t="shared" si="17"/>
        <v/>
      </c>
      <c r="AR36" s="318" t="str">
        <f t="shared" si="17"/>
        <v/>
      </c>
      <c r="AS36" s="318" t="str">
        <f t="shared" si="17"/>
        <v/>
      </c>
      <c r="AT36" s="318" t="str">
        <f t="shared" si="17"/>
        <v/>
      </c>
      <c r="AU36" s="318" t="str">
        <f t="shared" si="17"/>
        <v/>
      </c>
      <c r="AV36" s="318" t="str">
        <f t="shared" si="17"/>
        <v/>
      </c>
      <c r="AW36" s="316">
        <f t="shared" si="15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7.25" hidden="1" customHeight="1" thickBot="1" x14ac:dyDescent="0.3">
      <c r="A37" s="109"/>
      <c r="B37" s="110"/>
      <c r="C37" s="110"/>
      <c r="D37" s="110"/>
      <c r="E37" s="27">
        <f>COUNTIF(E6:E36,"2651")</f>
        <v>25</v>
      </c>
      <c r="F37" s="91"/>
      <c r="G37" s="91"/>
      <c r="H37" s="91"/>
      <c r="I37" s="91"/>
      <c r="J37" s="91"/>
      <c r="K37" s="677"/>
      <c r="L37" s="94"/>
      <c r="M37" s="682"/>
      <c r="N37" s="91"/>
      <c r="O37" s="94"/>
      <c r="P37" s="91"/>
      <c r="Q37" s="91"/>
      <c r="R37" s="94"/>
      <c r="S37" s="91"/>
      <c r="T37" s="91"/>
      <c r="U37" s="91"/>
      <c r="V37" s="316">
        <f t="shared" si="0"/>
        <v>0</v>
      </c>
      <c r="W37" s="258">
        <f t="shared" si="1"/>
        <v>0</v>
      </c>
      <c r="X37" s="258">
        <f t="shared" si="2"/>
        <v>0</v>
      </c>
      <c r="Y37" s="258">
        <f t="shared" si="3"/>
        <v>0</v>
      </c>
      <c r="Z37" s="258">
        <f t="shared" si="4"/>
        <v>0</v>
      </c>
      <c r="AA37" s="258">
        <f t="shared" si="5"/>
        <v>0</v>
      </c>
      <c r="AB37" s="258">
        <f t="shared" si="6"/>
        <v>0</v>
      </c>
      <c r="AC37" s="258">
        <f t="shared" si="7"/>
        <v>0</v>
      </c>
      <c r="AD37" s="320" t="str">
        <f t="shared" si="16"/>
        <v/>
      </c>
      <c r="AE37" s="322">
        <f>IF(AX37=5,0.5,IF(AX37=4,0.25,IF(AX37&lt;=3,0)))</f>
        <v>0</v>
      </c>
      <c r="AF37" s="13"/>
      <c r="AG37" s="26" t="str">
        <f t="shared" si="17"/>
        <v/>
      </c>
      <c r="AH37" s="26" t="str">
        <f t="shared" si="17"/>
        <v/>
      </c>
      <c r="AI37" s="26" t="str">
        <f t="shared" si="17"/>
        <v/>
      </c>
      <c r="AJ37" s="26" t="str">
        <f t="shared" si="17"/>
        <v/>
      </c>
      <c r="AK37" s="26" t="str">
        <f t="shared" si="17"/>
        <v/>
      </c>
      <c r="AL37" s="26" t="str">
        <f t="shared" si="17"/>
        <v/>
      </c>
      <c r="AM37" s="26" t="str">
        <f t="shared" si="17"/>
        <v/>
      </c>
      <c r="AN37" s="26" t="str">
        <f t="shared" si="17"/>
        <v/>
      </c>
      <c r="AO37" s="26" t="str">
        <f t="shared" si="17"/>
        <v/>
      </c>
      <c r="AP37" s="26" t="str">
        <f t="shared" si="17"/>
        <v/>
      </c>
      <c r="AQ37" s="26" t="str">
        <f t="shared" si="17"/>
        <v/>
      </c>
      <c r="AR37" s="26" t="str">
        <f t="shared" si="17"/>
        <v/>
      </c>
      <c r="AS37" s="26" t="str">
        <f t="shared" si="17"/>
        <v/>
      </c>
      <c r="AT37" s="26" t="str">
        <f t="shared" si="17"/>
        <v/>
      </c>
      <c r="AU37" s="26" t="str">
        <f>IF(ISERROR(VALUE(LEFT(T37))),LEFT(T37),VALUE(LEFT(T37)))</f>
        <v/>
      </c>
      <c r="AV37" s="26" t="str">
        <f>IF(ISERROR(VALUE(LEFT(U37))),LEFT(U37),VALUE(LEFT(U37)))</f>
        <v/>
      </c>
      <c r="AW37" s="27">
        <f t="shared" si="15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3.8</v>
      </c>
      <c r="I38" s="336">
        <v>4.4000000000000004</v>
      </c>
      <c r="J38" s="336">
        <v>4.84</v>
      </c>
      <c r="K38" s="678">
        <v>4.32</v>
      </c>
      <c r="L38" s="336" t="str">
        <v xml:space="preserve"> </v>
      </c>
      <c r="M38" s="683">
        <v>3.7916666666666665</v>
      </c>
      <c r="N38" s="336">
        <v>3.7916666666666665</v>
      </c>
      <c r="O38" s="216">
        <v>3.72</v>
      </c>
      <c r="P38" s="216" t="str">
        <v xml:space="preserve"> 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сводн.!T28</f>
        <v>3</v>
      </c>
      <c r="W38" s="93">
        <f>SUM(W6:W37)</f>
        <v>0</v>
      </c>
      <c r="X38" s="93">
        <f>SUM(X6:X37)</f>
        <v>0</v>
      </c>
      <c r="Y38" s="93">
        <f>SUM(Y6:Y37)-X38</f>
        <v>3</v>
      </c>
      <c r="Z38" s="93">
        <f>SUM(Z6:Z37)</f>
        <v>46</v>
      </c>
      <c r="AA38" s="93">
        <f>SUM(AA6:AA37)</f>
        <v>55</v>
      </c>
      <c r="AB38" s="93">
        <f>SUM(AB6:AB37)</f>
        <v>69</v>
      </c>
      <c r="AC38" s="93">
        <f t="shared" si="7"/>
        <v>173</v>
      </c>
      <c r="AD38" s="320">
        <f>IF(ISERROR(((X38+Y38)*2+Z38*3+AA38*4+AB38*5)/SUM(X38,Y38:AB38)),"",((X38+Y38)*2+Z38*3+AA38*4+AB38*5)/SUM(X38,Y38:AB38))</f>
        <v>4.098265895953757</v>
      </c>
      <c r="AE38" s="414"/>
      <c r="AF38" s="13"/>
      <c r="AG38" s="415" t="str">
        <f t="shared" ref="AG38:AV38" si="18">IF(COUNT(AG6:AG37)=0," ",SUM(AG6:AG37)/COUNT(AG6:AG37))</f>
        <v xml:space="preserve"> </v>
      </c>
      <c r="AH38" s="415" t="str">
        <f t="shared" si="18"/>
        <v xml:space="preserve"> </v>
      </c>
      <c r="AI38" s="415">
        <f t="shared" si="18"/>
        <v>3.8</v>
      </c>
      <c r="AJ38" s="415">
        <f t="shared" si="18"/>
        <v>4.4000000000000004</v>
      </c>
      <c r="AK38" s="415">
        <f t="shared" si="18"/>
        <v>4.84</v>
      </c>
      <c r="AL38" s="415">
        <f t="shared" si="18"/>
        <v>4.32</v>
      </c>
      <c r="AM38" s="415" t="str">
        <f t="shared" si="18"/>
        <v xml:space="preserve"> </v>
      </c>
      <c r="AN38" s="415">
        <f t="shared" si="18"/>
        <v>3.7916666666666665</v>
      </c>
      <c r="AO38" s="415">
        <f t="shared" si="18"/>
        <v>3.7916666666666665</v>
      </c>
      <c r="AP38" s="415">
        <f t="shared" si="18"/>
        <v>3.72</v>
      </c>
      <c r="AQ38" s="415" t="str">
        <f t="shared" si="18"/>
        <v xml:space="preserve"> </v>
      </c>
      <c r="AR38" s="415" t="str">
        <f t="shared" si="18"/>
        <v xml:space="preserve"> </v>
      </c>
      <c r="AS38" s="415" t="str">
        <f t="shared" si="18"/>
        <v xml:space="preserve"> </v>
      </c>
      <c r="AT38" s="415" t="str">
        <f t="shared" si="18"/>
        <v xml:space="preserve"> </v>
      </c>
      <c r="AU38" s="415" t="str">
        <f t="shared" si="18"/>
        <v xml:space="preserve"> </v>
      </c>
      <c r="AV38" s="416" t="str">
        <f t="shared" si="18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4</v>
      </c>
      <c r="I39" s="337">
        <v>12</v>
      </c>
      <c r="J39" s="337">
        <v>22</v>
      </c>
      <c r="K39" s="679">
        <v>12</v>
      </c>
      <c r="L39" s="337" t="str">
        <v>0</v>
      </c>
      <c r="M39" s="684">
        <v>7</v>
      </c>
      <c r="N39" s="337">
        <v>6</v>
      </c>
      <c r="O39" s="417">
        <v>6</v>
      </c>
      <c r="P39" s="417" t="str">
        <v>0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4</v>
      </c>
      <c r="W39" s="187"/>
      <c r="X39" s="727">
        <f>SUM(X38:AB38)</f>
        <v>173</v>
      </c>
      <c r="Y39" s="727"/>
      <c r="Z39" s="727"/>
      <c r="AA39" s="727"/>
      <c r="AB39" s="727"/>
      <c r="AC39" s="463"/>
      <c r="AD39" s="320">
        <f>IF(ISERROR(((X39+Y39)*2+Z39*3+AA39*4+AB39*5)/SUM(X39,Y39:AB39)),"",((X39+Y39)*2+Z39*3+AA39*4+AB39*5)/SUM(X39,Y39:AB39))</f>
        <v>2</v>
      </c>
      <c r="AE39" s="420"/>
      <c r="AG39" s="421" t="str">
        <f t="shared" ref="AG39:AU39" si="19">IF(COUNTIF(AG6:AG37,5)=0,"0",COUNTIF(AG6:AG37,5))</f>
        <v>0</v>
      </c>
      <c r="AH39" s="421" t="str">
        <f t="shared" si="19"/>
        <v>0</v>
      </c>
      <c r="AI39" s="421">
        <f t="shared" si="19"/>
        <v>4</v>
      </c>
      <c r="AJ39" s="421">
        <f t="shared" si="19"/>
        <v>12</v>
      </c>
      <c r="AK39" s="421">
        <f t="shared" si="19"/>
        <v>22</v>
      </c>
      <c r="AL39" s="421">
        <f t="shared" si="19"/>
        <v>12</v>
      </c>
      <c r="AM39" s="421" t="str">
        <f t="shared" si="19"/>
        <v>0</v>
      </c>
      <c r="AN39" s="421">
        <f t="shared" si="19"/>
        <v>7</v>
      </c>
      <c r="AO39" s="421">
        <f t="shared" si="19"/>
        <v>6</v>
      </c>
      <c r="AP39" s="421">
        <f t="shared" si="19"/>
        <v>6</v>
      </c>
      <c r="AQ39" s="421" t="str">
        <f t="shared" si="19"/>
        <v>0</v>
      </c>
      <c r="AR39" s="421" t="str">
        <f t="shared" si="19"/>
        <v>0</v>
      </c>
      <c r="AS39" s="421" t="str">
        <f t="shared" si="19"/>
        <v>0</v>
      </c>
      <c r="AT39" s="421" t="str">
        <f t="shared" si="19"/>
        <v>0</v>
      </c>
      <c r="AU39" s="421" t="str">
        <f t="shared" si="19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12</v>
      </c>
      <c r="I40" s="338">
        <v>11</v>
      </c>
      <c r="J40" s="338">
        <v>2</v>
      </c>
      <c r="K40" s="680">
        <v>10</v>
      </c>
      <c r="L40" s="338" t="str">
        <v>0</v>
      </c>
      <c r="M40" s="685">
        <v>7</v>
      </c>
      <c r="N40" s="338">
        <v>7</v>
      </c>
      <c r="O40" s="426">
        <v>6</v>
      </c>
      <c r="P40" s="426" t="str">
        <v>0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4</v>
      </c>
      <c r="W40" s="428"/>
      <c r="X40" s="428"/>
      <c r="Y40" s="428" t="str">
        <f>IF(COUNTIF(Y6:Y37,4)=0," ",COUNTIF(Y6:Y37,4))</f>
        <v xml:space="preserve"> </v>
      </c>
      <c r="Z40" s="428">
        <f>IF(COUNTIF(Z6:Z37,4)=0," ",COUNTIF(Z6:Z37,4))</f>
        <v>4</v>
      </c>
      <c r="AA40" s="428">
        <f>IF(COUNTIF(AA6:AA37,4)=0," ",COUNTIF(AA6:AA37,4))</f>
        <v>4</v>
      </c>
      <c r="AB40" s="428">
        <f>IF(COUNTIF(AB6:AB37,4)=0," ",COUNTIF(AB6:AB37,4))</f>
        <v>1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20">IF(COUNTIF(AG6:AG37,4)=0,"0",COUNTIF(AG6:AG37,4))</f>
        <v>0</v>
      </c>
      <c r="AH40" s="428" t="str">
        <f t="shared" si="20"/>
        <v>0</v>
      </c>
      <c r="AI40" s="428">
        <f t="shared" si="20"/>
        <v>12</v>
      </c>
      <c r="AJ40" s="428">
        <f t="shared" si="20"/>
        <v>11</v>
      </c>
      <c r="AK40" s="428">
        <f t="shared" si="20"/>
        <v>2</v>
      </c>
      <c r="AL40" s="428">
        <f t="shared" si="20"/>
        <v>10</v>
      </c>
      <c r="AM40" s="428" t="str">
        <f t="shared" si="20"/>
        <v>0</v>
      </c>
      <c r="AN40" s="428">
        <f t="shared" si="20"/>
        <v>7</v>
      </c>
      <c r="AO40" s="428">
        <f t="shared" si="20"/>
        <v>7</v>
      </c>
      <c r="AP40" s="428">
        <f t="shared" si="20"/>
        <v>6</v>
      </c>
      <c r="AQ40" s="428" t="str">
        <f t="shared" si="20"/>
        <v>0</v>
      </c>
      <c r="AR40" s="428" t="str">
        <f t="shared" si="20"/>
        <v>0</v>
      </c>
      <c r="AS40" s="428" t="str">
        <f t="shared" si="20"/>
        <v>0</v>
      </c>
      <c r="AT40" s="428" t="str">
        <f t="shared" si="20"/>
        <v>0</v>
      </c>
      <c r="AU40" s="428" t="str">
        <f t="shared" si="20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9</v>
      </c>
      <c r="I41" s="339">
        <v>2</v>
      </c>
      <c r="J41" s="339">
        <v>1</v>
      </c>
      <c r="K41" s="681">
        <v>2</v>
      </c>
      <c r="L41" s="339" t="str">
        <v>0</v>
      </c>
      <c r="M41" s="686">
        <v>8</v>
      </c>
      <c r="N41" s="339">
        <v>11</v>
      </c>
      <c r="O41" s="434">
        <v>13</v>
      </c>
      <c r="P41" s="434" t="str">
        <v>0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14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3</v>
      </c>
      <c r="AA41" s="436">
        <f>IF(COUNTIF(AA6:AA37,3)=0," ",COUNTIF(AA6:AA37,3))</f>
        <v>4</v>
      </c>
      <c r="AB41" s="436">
        <f>IF(COUNTIF(AB6:AB37,3)=0," ",COUNTIF(AB6:AB37,3))</f>
        <v>1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21">IF(COUNTIF(AG6:AG37,3)=0,"0",COUNTIF(AG6:AG37,3))</f>
        <v>0</v>
      </c>
      <c r="AH41" s="436" t="str">
        <f t="shared" si="21"/>
        <v>0</v>
      </c>
      <c r="AI41" s="436">
        <f t="shared" si="21"/>
        <v>9</v>
      </c>
      <c r="AJ41" s="436">
        <f t="shared" si="21"/>
        <v>2</v>
      </c>
      <c r="AK41" s="436">
        <f t="shared" si="21"/>
        <v>1</v>
      </c>
      <c r="AL41" s="436">
        <f t="shared" si="21"/>
        <v>2</v>
      </c>
      <c r="AM41" s="436" t="str">
        <f t="shared" si="21"/>
        <v>0</v>
      </c>
      <c r="AN41" s="436">
        <f t="shared" si="21"/>
        <v>8</v>
      </c>
      <c r="AO41" s="436">
        <f t="shared" si="21"/>
        <v>11</v>
      </c>
      <c r="AP41" s="436">
        <f t="shared" si="21"/>
        <v>13</v>
      </c>
      <c r="AQ41" s="436" t="str">
        <f t="shared" si="21"/>
        <v>0</v>
      </c>
      <c r="AR41" s="436" t="str">
        <f t="shared" si="21"/>
        <v>0</v>
      </c>
      <c r="AS41" s="436" t="str">
        <f t="shared" si="21"/>
        <v>0</v>
      </c>
      <c r="AT41" s="436" t="str">
        <f t="shared" si="21"/>
        <v>0</v>
      </c>
      <c r="AU41" s="436" t="str">
        <f t="shared" si="21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677">
        <v>1</v>
      </c>
      <c r="L42" s="91">
        <v>0</v>
      </c>
      <c r="M42" s="682">
        <v>2</v>
      </c>
      <c r="N42" s="91">
        <v>0</v>
      </c>
      <c r="O42" s="94">
        <v>0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>
        <f>IF(COUNTIF(V6:V37,2)=0,"0",COUNTIF(V6:V37,2))</f>
        <v>3</v>
      </c>
      <c r="W42" s="316"/>
      <c r="X42" s="316"/>
      <c r="Y42" s="316" t="str">
        <f>IF(COUNTIF(Y6:Y37,2)=0," ",COUNTIF(Y6:Y37,2))</f>
        <v xml:space="preserve"> </v>
      </c>
      <c r="Z42" s="316">
        <f>IF(COUNTIF(Z6:Z37,2)=0," ",COUNTIF(Z6:Z37,2))</f>
        <v>3</v>
      </c>
      <c r="AA42" s="316">
        <f>IF(COUNTIF(AA6:AA37,2)=0," ",COUNTIF(AA6:AA37,2))</f>
        <v>7</v>
      </c>
      <c r="AB42" s="316">
        <f>IF(COUNTIF(AB6:AB37,2)=0," ",COUNTIF(AB6:AB37,2))</f>
        <v>8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22">COUNTIF(AG6:AG36,2)+COUNTIF(AG6:AG36,"д")</f>
        <v>0</v>
      </c>
      <c r="AH42" s="316">
        <f t="shared" si="22"/>
        <v>0</v>
      </c>
      <c r="AI42" s="316">
        <f t="shared" si="22"/>
        <v>0</v>
      </c>
      <c r="AJ42" s="316">
        <f t="shared" si="22"/>
        <v>0</v>
      </c>
      <c r="AK42" s="316">
        <f t="shared" si="22"/>
        <v>0</v>
      </c>
      <c r="AL42" s="316">
        <f t="shared" si="22"/>
        <v>1</v>
      </c>
      <c r="AM42" s="316">
        <f t="shared" si="22"/>
        <v>0</v>
      </c>
      <c r="AN42" s="316">
        <f t="shared" si="22"/>
        <v>2</v>
      </c>
      <c r="AO42" s="316">
        <f t="shared" si="22"/>
        <v>0</v>
      </c>
      <c r="AP42" s="316">
        <f t="shared" si="22"/>
        <v>0</v>
      </c>
      <c r="AQ42" s="316">
        <f t="shared" si="22"/>
        <v>0</v>
      </c>
      <c r="AR42" s="316">
        <f t="shared" si="22"/>
        <v>0</v>
      </c>
      <c r="AS42" s="316">
        <f t="shared" si="22"/>
        <v>0</v>
      </c>
      <c r="AT42" s="316">
        <f t="shared" si="22"/>
        <v>0</v>
      </c>
      <c r="AU42" s="316">
        <f t="shared" si="22"/>
        <v>0</v>
      </c>
      <c r="AV42" s="316">
        <f t="shared" si="22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677">
        <v>0</v>
      </c>
      <c r="L43" s="91">
        <v>0</v>
      </c>
      <c r="M43" s="682">
        <v>1</v>
      </c>
      <c r="N43" s="91">
        <v>1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3">COUNTBLANK(V6:V26)</f>
        <v>0</v>
      </c>
      <c r="W43" s="316">
        <f t="shared" si="23"/>
        <v>0</v>
      </c>
      <c r="X43" s="316">
        <f t="shared" si="23"/>
        <v>0</v>
      </c>
      <c r="Y43" s="316">
        <f t="shared" si="23"/>
        <v>0</v>
      </c>
      <c r="Z43" s="316">
        <f t="shared" si="23"/>
        <v>0</v>
      </c>
      <c r="AA43" s="316">
        <f t="shared" si="23"/>
        <v>0</v>
      </c>
      <c r="AB43" s="316">
        <f t="shared" si="23"/>
        <v>0</v>
      </c>
      <c r="AC43" s="316"/>
      <c r="AD43" s="316">
        <f>COUNTBLANK(AD6:AD30)</f>
        <v>0</v>
      </c>
      <c r="AE43" s="442" t="str">
        <f>IF(COUNTIF(AE6:AE37,"б")=0," ",COUNTIF(AE6:AE37,"б"))</f>
        <v xml:space="preserve"> </v>
      </c>
      <c r="AF43" s="443">
        <f t="shared" ref="AF43:CB43" si="24">IF(COUNTIF(AF6:AF37,"б")=0+COUNTIF(AF6:AF37,"а")=0,"0",COUNTIF(AF6:AF37,"б")+COUNTIF(AF6:AF37,"а"))</f>
        <v>0</v>
      </c>
      <c r="AG43" s="443">
        <f t="shared" si="24"/>
        <v>0</v>
      </c>
      <c r="AH43" s="443">
        <f t="shared" si="24"/>
        <v>0</v>
      </c>
      <c r="AI43" s="443">
        <f t="shared" si="24"/>
        <v>0</v>
      </c>
      <c r="AJ43" s="443">
        <f t="shared" si="24"/>
        <v>0</v>
      </c>
      <c r="AK43" s="443">
        <f t="shared" si="24"/>
        <v>0</v>
      </c>
      <c r="AL43" s="443">
        <f t="shared" si="24"/>
        <v>0</v>
      </c>
      <c r="AM43" s="443">
        <f t="shared" si="24"/>
        <v>0</v>
      </c>
      <c r="AN43" s="443">
        <f t="shared" si="24"/>
        <v>1</v>
      </c>
      <c r="AO43" s="443">
        <f t="shared" si="24"/>
        <v>1</v>
      </c>
      <c r="AP43" s="443">
        <f t="shared" si="24"/>
        <v>0</v>
      </c>
      <c r="AQ43" s="443">
        <f t="shared" si="24"/>
        <v>0</v>
      </c>
      <c r="AR43" s="443">
        <f t="shared" si="24"/>
        <v>0</v>
      </c>
      <c r="AS43" s="443">
        <f t="shared" si="24"/>
        <v>0</v>
      </c>
      <c r="AT43" s="443">
        <f t="shared" si="24"/>
        <v>0</v>
      </c>
      <c r="AU43" s="443">
        <f t="shared" si="24"/>
        <v>0</v>
      </c>
      <c r="AV43" s="443">
        <f t="shared" si="24"/>
        <v>0</v>
      </c>
      <c r="AW43" s="443">
        <f t="shared" si="24"/>
        <v>0</v>
      </c>
      <c r="AX43" s="443">
        <f t="shared" si="24"/>
        <v>0</v>
      </c>
      <c r="AY43" s="443">
        <f t="shared" si="24"/>
        <v>0</v>
      </c>
      <c r="AZ43" s="443">
        <f t="shared" si="24"/>
        <v>0</v>
      </c>
      <c r="BA43" s="443">
        <f t="shared" si="24"/>
        <v>0</v>
      </c>
      <c r="BB43" s="443">
        <f t="shared" si="24"/>
        <v>0</v>
      </c>
      <c r="BC43" s="443">
        <f t="shared" si="24"/>
        <v>0</v>
      </c>
      <c r="BD43" s="443">
        <f t="shared" si="24"/>
        <v>0</v>
      </c>
      <c r="BE43" s="443">
        <f t="shared" si="24"/>
        <v>0</v>
      </c>
      <c r="BF43" s="443">
        <f t="shared" si="24"/>
        <v>0</v>
      </c>
      <c r="BG43" s="443">
        <f t="shared" si="24"/>
        <v>0</v>
      </c>
      <c r="BH43" s="443">
        <f t="shared" si="24"/>
        <v>0</v>
      </c>
      <c r="BI43" s="443">
        <f t="shared" si="24"/>
        <v>0</v>
      </c>
      <c r="BJ43" s="443">
        <f t="shared" si="24"/>
        <v>0</v>
      </c>
      <c r="BK43" s="443">
        <f t="shared" si="24"/>
        <v>0</v>
      </c>
      <c r="BL43" s="443">
        <f t="shared" si="24"/>
        <v>0</v>
      </c>
      <c r="BM43" s="443">
        <f t="shared" si="24"/>
        <v>0</v>
      </c>
      <c r="BN43" s="443">
        <f t="shared" si="24"/>
        <v>0</v>
      </c>
      <c r="BO43" s="443">
        <f t="shared" si="24"/>
        <v>0</v>
      </c>
      <c r="BP43" s="443">
        <f t="shared" si="24"/>
        <v>0</v>
      </c>
      <c r="BQ43" s="443">
        <f t="shared" si="24"/>
        <v>0</v>
      </c>
      <c r="BR43" s="443">
        <f t="shared" si="24"/>
        <v>0</v>
      </c>
      <c r="BS43" s="443">
        <f t="shared" si="24"/>
        <v>0</v>
      </c>
      <c r="BT43" s="443">
        <f t="shared" si="24"/>
        <v>0</v>
      </c>
      <c r="BU43" s="443">
        <f t="shared" si="24"/>
        <v>0</v>
      </c>
      <c r="BV43" s="443">
        <f t="shared" si="24"/>
        <v>0</v>
      </c>
      <c r="BW43" s="443">
        <f t="shared" si="24"/>
        <v>0</v>
      </c>
      <c r="BX43" s="443">
        <f t="shared" si="24"/>
        <v>0</v>
      </c>
      <c r="BY43" s="443">
        <f t="shared" si="24"/>
        <v>0</v>
      </c>
      <c r="BZ43" s="443">
        <f t="shared" si="24"/>
        <v>0</v>
      </c>
      <c r="CA43" s="443">
        <f t="shared" si="24"/>
        <v>0</v>
      </c>
      <c r="CB43" s="443">
        <f t="shared" si="24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25</v>
      </c>
      <c r="H44" s="91" t="str">
        <v>0</v>
      </c>
      <c r="I44" s="91" t="str">
        <v>0</v>
      </c>
      <c r="J44" s="91" t="str">
        <v>0</v>
      </c>
      <c r="K44" s="677" t="str">
        <v>0</v>
      </c>
      <c r="L44" s="91">
        <v>25</v>
      </c>
      <c r="M44" s="682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 t="str">
        <f t="shared" ref="AG44:AW44" si="25">IF(COUNTIF(AG6:AG37,"з")=0,"0",COUNTIF(AG6:AG37,"з"))</f>
        <v>0</v>
      </c>
      <c r="AH44" s="316">
        <f t="shared" si="25"/>
        <v>25</v>
      </c>
      <c r="AI44" s="316" t="str">
        <f t="shared" si="25"/>
        <v>0</v>
      </c>
      <c r="AJ44" s="316" t="str">
        <f t="shared" si="25"/>
        <v>0</v>
      </c>
      <c r="AK44" s="316" t="str">
        <f t="shared" si="25"/>
        <v>0</v>
      </c>
      <c r="AL44" s="316" t="str">
        <f t="shared" si="25"/>
        <v>0</v>
      </c>
      <c r="AM44" s="316">
        <f t="shared" si="25"/>
        <v>25</v>
      </c>
      <c r="AN44" s="316" t="str">
        <f t="shared" si="25"/>
        <v>0</v>
      </c>
      <c r="AO44" s="316" t="str">
        <f t="shared" si="25"/>
        <v>0</v>
      </c>
      <c r="AP44" s="316" t="str">
        <f t="shared" si="25"/>
        <v>0</v>
      </c>
      <c r="AQ44" s="316" t="str">
        <f t="shared" si="25"/>
        <v>0</v>
      </c>
      <c r="AR44" s="316" t="str">
        <f t="shared" si="25"/>
        <v>0</v>
      </c>
      <c r="AS44" s="316" t="str">
        <f t="shared" si="25"/>
        <v>0</v>
      </c>
      <c r="AT44" s="316" t="str">
        <f t="shared" si="25"/>
        <v>0</v>
      </c>
      <c r="AU44" s="316" t="str">
        <f t="shared" si="25"/>
        <v>0</v>
      </c>
      <c r="AV44" s="316" t="str">
        <f t="shared" si="25"/>
        <v>0</v>
      </c>
      <c r="AW44" s="316" t="str">
        <f t="shared" si="25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677" t="str">
        <v>0</v>
      </c>
      <c r="L45" s="91" t="str">
        <v>0</v>
      </c>
      <c r="M45" s="682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6">IF(COUNTIF(AG6:AG37,"н")=0,"0",COUNTIF(AG6:AG37,"н"))</f>
        <v>0</v>
      </c>
      <c r="AH45" s="316" t="str">
        <f t="shared" si="26"/>
        <v>0</v>
      </c>
      <c r="AI45" s="316" t="str">
        <f t="shared" si="26"/>
        <v>0</v>
      </c>
      <c r="AJ45" s="316" t="str">
        <f t="shared" si="26"/>
        <v>0</v>
      </c>
      <c r="AK45" s="316" t="str">
        <f t="shared" si="26"/>
        <v>0</v>
      </c>
      <c r="AL45" s="316" t="str">
        <f t="shared" si="26"/>
        <v>0</v>
      </c>
      <c r="AM45" s="316" t="str">
        <f t="shared" si="26"/>
        <v>0</v>
      </c>
      <c r="AN45" s="316" t="str">
        <f t="shared" si="26"/>
        <v>0</v>
      </c>
      <c r="AO45" s="316" t="str">
        <f t="shared" si="26"/>
        <v>0</v>
      </c>
      <c r="AP45" s="316" t="str">
        <f t="shared" si="26"/>
        <v>0</v>
      </c>
      <c r="AQ45" s="316" t="str">
        <f t="shared" si="26"/>
        <v>0</v>
      </c>
      <c r="AR45" s="316" t="str">
        <f t="shared" si="26"/>
        <v>0</v>
      </c>
      <c r="AS45" s="316" t="str">
        <f t="shared" si="26"/>
        <v>0</v>
      </c>
      <c r="AT45" s="316" t="str">
        <f t="shared" si="26"/>
        <v>0</v>
      </c>
      <c r="AU45" s="316" t="str">
        <f t="shared" si="26"/>
        <v>0</v>
      </c>
      <c r="AV45" s="316" t="str">
        <f t="shared" si="26"/>
        <v>0</v>
      </c>
      <c r="AW45" s="316" t="str">
        <f t="shared" si="26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211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211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211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211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211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211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211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211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211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sortState ref="D6:D33">
    <sortCondition ref="D6"/>
  </sortState>
  <mergeCells count="6"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34400" priority="422" stopIfTrue="1" operator="equal">
      <formula>5</formula>
    </cfRule>
    <cfRule type="cellIs" dxfId="34399" priority="423" stopIfTrue="1" operator="equal">
      <formula>4</formula>
    </cfRule>
    <cfRule type="cellIs" dxfId="34398" priority="424" stopIfTrue="1" operator="equal">
      <formula>3</formula>
    </cfRule>
  </conditionalFormatting>
  <conditionalFormatting sqref="E6:E45">
    <cfRule type="cellIs" dxfId="34397" priority="420" stopIfTrue="1" operator="equal">
      <formula>4</formula>
    </cfRule>
    <cfRule type="cellIs" dxfId="34396" priority="421" stopIfTrue="1" operator="equal">
      <formula>3</formula>
    </cfRule>
  </conditionalFormatting>
  <conditionalFormatting sqref="Z5:AC5 W40:AF43 AE6:AE39 W39 F37:Q45 AG43:CB43 W44:AW45 M6:Q31 M34:Q36 R6:V45 AG6:AW42 G6:I36 J31:L36 F6:F30 J6:O30">
    <cfRule type="cellIs" dxfId="34395" priority="417" stopIfTrue="1" operator="equal">
      <formula>5</formula>
    </cfRule>
    <cfRule type="cellIs" dxfId="34394" priority="418" stopIfTrue="1" operator="equal">
      <formula>4</formula>
    </cfRule>
    <cfRule type="cellIs" dxfId="34393" priority="419" stopIfTrue="1" operator="equal">
      <formula>3</formula>
    </cfRule>
  </conditionalFormatting>
  <conditionalFormatting sqref="AF6:AF37">
    <cfRule type="expression" dxfId="34392" priority="415" stopIfTrue="1">
      <formula>VALUE(RIGHT(AF6))&gt;AE6</formula>
    </cfRule>
    <cfRule type="expression" dxfId="34391" priority="416" stopIfTrue="1">
      <formula>EXACT(RIGHT(AF6,3),"зач")</formula>
    </cfRule>
  </conditionalFormatting>
  <conditionalFormatting sqref="AE3:AJ4 Q3:AC3 T4:AC4 J3:K3 F3">
    <cfRule type="expression" dxfId="34390" priority="413" stopIfTrue="1">
      <formula>$D$1&lt;F3</formula>
    </cfRule>
    <cfRule type="expression" dxfId="34389" priority="414" stopIfTrue="1">
      <formula>$D$1&gt;F3</formula>
    </cfRule>
  </conditionalFormatting>
  <conditionalFormatting sqref="S5">
    <cfRule type="cellIs" dxfId="34388" priority="395" stopIfTrue="1" operator="equal">
      <formula>5</formula>
    </cfRule>
    <cfRule type="cellIs" dxfId="34387" priority="396" stopIfTrue="1" operator="equal">
      <formula>4</formula>
    </cfRule>
    <cfRule type="cellIs" dxfId="34386" priority="397" stopIfTrue="1" operator="equal">
      <formula>3</formula>
    </cfRule>
  </conditionalFormatting>
  <conditionalFormatting sqref="T5">
    <cfRule type="cellIs" dxfId="34385" priority="392" stopIfTrue="1" operator="equal">
      <formula>5</formula>
    </cfRule>
    <cfRule type="cellIs" dxfId="34384" priority="393" stopIfTrue="1" operator="equal">
      <formula>4</formula>
    </cfRule>
    <cfRule type="cellIs" dxfId="34383" priority="394" stopIfTrue="1" operator="equal">
      <formula>3</formula>
    </cfRule>
  </conditionalFormatting>
  <conditionalFormatting sqref="T3:T4">
    <cfRule type="expression" dxfId="34382" priority="390" stopIfTrue="1">
      <formula>$D$1&lt;T3</formula>
    </cfRule>
    <cfRule type="expression" dxfId="34381" priority="391" stopIfTrue="1">
      <formula>$D$1&gt;T3</formula>
    </cfRule>
  </conditionalFormatting>
  <conditionalFormatting sqref="Q3">
    <cfRule type="expression" dxfId="34380" priority="388" stopIfTrue="1">
      <formula>$D$1&lt;Q3</formula>
    </cfRule>
    <cfRule type="expression" dxfId="34379" priority="389" stopIfTrue="1">
      <formula>$D$1&gt;Q3</formula>
    </cfRule>
  </conditionalFormatting>
  <conditionalFormatting sqref="F31:F36">
    <cfRule type="cellIs" dxfId="34378" priority="376" stopIfTrue="1" operator="equal">
      <formula>5</formula>
    </cfRule>
    <cfRule type="cellIs" dxfId="34377" priority="377" stopIfTrue="1" operator="equal">
      <formula>4</formula>
    </cfRule>
    <cfRule type="cellIs" dxfId="34376" priority="378" stopIfTrue="1" operator="equal">
      <formula>3</formula>
    </cfRule>
  </conditionalFormatting>
  <conditionalFormatting sqref="S4">
    <cfRule type="expression" dxfId="34375" priority="350" stopIfTrue="1">
      <formula>$D$1&lt;S4</formula>
    </cfRule>
    <cfRule type="expression" dxfId="34374" priority="351" stopIfTrue="1">
      <formula>$D$1&gt;S4</formula>
    </cfRule>
  </conditionalFormatting>
  <conditionalFormatting sqref="S4">
    <cfRule type="expression" dxfId="34373" priority="360" stopIfTrue="1">
      <formula>$D$1&lt;S4</formula>
    </cfRule>
    <cfRule type="expression" dxfId="34372" priority="361" stopIfTrue="1">
      <formula>$D$1&gt;S4</formula>
    </cfRule>
  </conditionalFormatting>
  <conditionalFormatting sqref="S4">
    <cfRule type="expression" dxfId="34371" priority="358" stopIfTrue="1">
      <formula>$D$1&lt;S4</formula>
    </cfRule>
    <cfRule type="expression" dxfId="34370" priority="359" stopIfTrue="1">
      <formula>$D$1&gt;S4</formula>
    </cfRule>
  </conditionalFormatting>
  <conditionalFormatting sqref="S4">
    <cfRule type="expression" dxfId="34369" priority="356" stopIfTrue="1">
      <formula>$D$1&lt;S4</formula>
    </cfRule>
    <cfRule type="expression" dxfId="34368" priority="357" stopIfTrue="1">
      <formula>$D$1&gt;S4</formula>
    </cfRule>
  </conditionalFormatting>
  <conditionalFormatting sqref="S4">
    <cfRule type="expression" dxfId="34367" priority="354" stopIfTrue="1">
      <formula>$D$1&lt;S4</formula>
    </cfRule>
    <cfRule type="expression" dxfId="34366" priority="355" stopIfTrue="1">
      <formula>$D$1&gt;S4</formula>
    </cfRule>
  </conditionalFormatting>
  <conditionalFormatting sqref="S4">
    <cfRule type="expression" dxfId="34365" priority="352" stopIfTrue="1">
      <formula>$D$1&lt;S4</formula>
    </cfRule>
    <cfRule type="expression" dxfId="34364" priority="353" stopIfTrue="1">
      <formula>$D$1&gt;S4</formula>
    </cfRule>
  </conditionalFormatting>
  <conditionalFormatting sqref="R4">
    <cfRule type="expression" dxfId="34363" priority="102" stopIfTrue="1">
      <formula>$D$1&lt;R4</formula>
    </cfRule>
    <cfRule type="expression" dxfId="34362" priority="103" stopIfTrue="1">
      <formula>$D$1&gt;R4</formula>
    </cfRule>
  </conditionalFormatting>
  <conditionalFormatting sqref="Q4">
    <cfRule type="expression" dxfId="34361" priority="121" stopIfTrue="1">
      <formula>$D$1&lt;Q4</formula>
    </cfRule>
    <cfRule type="expression" dxfId="34360" priority="122" stopIfTrue="1">
      <formula>$D$1&gt;Q4</formula>
    </cfRule>
  </conditionalFormatting>
  <conditionalFormatting sqref="Q4">
    <cfRule type="expression" dxfId="34359" priority="125" stopIfTrue="1">
      <formula>$D$1&lt;Q4</formula>
    </cfRule>
    <cfRule type="expression" dxfId="34358" priority="126" stopIfTrue="1">
      <formula>$D$1&gt;Q4</formula>
    </cfRule>
  </conditionalFormatting>
  <conditionalFormatting sqref="Q4">
    <cfRule type="expression" dxfId="34357" priority="123" stopIfTrue="1">
      <formula>$D$1&lt;Q4</formula>
    </cfRule>
    <cfRule type="expression" dxfId="34356" priority="124" stopIfTrue="1">
      <formula>$D$1&gt;Q4</formula>
    </cfRule>
  </conditionalFormatting>
  <conditionalFormatting sqref="R4">
    <cfRule type="expression" dxfId="34355" priority="100" stopIfTrue="1">
      <formula>$D$1&lt;R4</formula>
    </cfRule>
    <cfRule type="expression" dxfId="34354" priority="101" stopIfTrue="1">
      <formula>$D$1&gt;R4</formula>
    </cfRule>
  </conditionalFormatting>
  <conditionalFormatting sqref="Q4">
    <cfRule type="expression" dxfId="34353" priority="119" stopIfTrue="1">
      <formula>$D$1&lt;Q4</formula>
    </cfRule>
    <cfRule type="expression" dxfId="34352" priority="120" stopIfTrue="1">
      <formula>$D$1&gt;Q4</formula>
    </cfRule>
  </conditionalFormatting>
  <conditionalFormatting sqref="Q5">
    <cfRule type="cellIs" dxfId="34351" priority="127" stopIfTrue="1" operator="equal">
      <formula>5</formula>
    </cfRule>
    <cfRule type="cellIs" dxfId="34350" priority="128" stopIfTrue="1" operator="equal">
      <formula>4</formula>
    </cfRule>
    <cfRule type="cellIs" dxfId="34349" priority="129" stopIfTrue="1" operator="equal">
      <formula>3</formula>
    </cfRule>
  </conditionalFormatting>
  <conditionalFormatting sqref="Q4">
    <cfRule type="expression" dxfId="34348" priority="115" stopIfTrue="1">
      <formula>$D$1&lt;Q4</formula>
    </cfRule>
    <cfRule type="expression" dxfId="34347" priority="116" stopIfTrue="1">
      <formula>$D$1&gt;Q4</formula>
    </cfRule>
  </conditionalFormatting>
  <conditionalFormatting sqref="Q4">
    <cfRule type="expression" dxfId="34346" priority="117" stopIfTrue="1">
      <formula>$D$1&lt;Q4</formula>
    </cfRule>
    <cfRule type="expression" dxfId="34345" priority="118" stopIfTrue="1">
      <formula>$D$1&gt;Q4</formula>
    </cfRule>
  </conditionalFormatting>
  <conditionalFormatting sqref="R5">
    <cfRule type="cellIs" dxfId="34344" priority="112" stopIfTrue="1" operator="equal">
      <formula>5</formula>
    </cfRule>
    <cfRule type="cellIs" dxfId="34343" priority="113" stopIfTrue="1" operator="equal">
      <formula>4</formula>
    </cfRule>
    <cfRule type="cellIs" dxfId="34342" priority="114" stopIfTrue="1" operator="equal">
      <formula>3</formula>
    </cfRule>
  </conditionalFormatting>
  <conditionalFormatting sqref="R4">
    <cfRule type="expression" dxfId="34341" priority="110" stopIfTrue="1">
      <formula>$D$1&lt;R4</formula>
    </cfRule>
    <cfRule type="expression" dxfId="34340" priority="111" stopIfTrue="1">
      <formula>$D$1&gt;R4</formula>
    </cfRule>
  </conditionalFormatting>
  <conditionalFormatting sqref="R4">
    <cfRule type="expression" dxfId="34339" priority="108" stopIfTrue="1">
      <formula>$D$1&lt;R4</formula>
    </cfRule>
    <cfRule type="expression" dxfId="34338" priority="109" stopIfTrue="1">
      <formula>$D$1&gt;R4</formula>
    </cfRule>
  </conditionalFormatting>
  <conditionalFormatting sqref="R4">
    <cfRule type="expression" dxfId="34337" priority="106" stopIfTrue="1">
      <formula>$D$1&lt;R4</formula>
    </cfRule>
    <cfRule type="expression" dxfId="34336" priority="107" stopIfTrue="1">
      <formula>$D$1&gt;R4</formula>
    </cfRule>
  </conditionalFormatting>
  <conditionalFormatting sqref="R4">
    <cfRule type="expression" dxfId="34335" priority="104" stopIfTrue="1">
      <formula>$D$1&lt;R4</formula>
    </cfRule>
    <cfRule type="expression" dxfId="34334" priority="105" stopIfTrue="1">
      <formula>$D$1&gt;R4</formula>
    </cfRule>
  </conditionalFormatting>
  <conditionalFormatting sqref="M32:M33">
    <cfRule type="cellIs" dxfId="34333" priority="97" stopIfTrue="1" operator="equal">
      <formula>5</formula>
    </cfRule>
    <cfRule type="cellIs" dxfId="34332" priority="98" stopIfTrue="1" operator="equal">
      <formula>4</formula>
    </cfRule>
    <cfRule type="cellIs" dxfId="34331" priority="99" stopIfTrue="1" operator="equal">
      <formula>3</formula>
    </cfRule>
  </conditionalFormatting>
  <conditionalFormatting sqref="N32:N33">
    <cfRule type="cellIs" dxfId="34330" priority="94" stopIfTrue="1" operator="equal">
      <formula>5</formula>
    </cfRule>
    <cfRule type="cellIs" dxfId="34329" priority="95" stopIfTrue="1" operator="equal">
      <formula>4</formula>
    </cfRule>
    <cfRule type="cellIs" dxfId="34328" priority="96" stopIfTrue="1" operator="equal">
      <formula>3</formula>
    </cfRule>
  </conditionalFormatting>
  <conditionalFormatting sqref="P32:P33">
    <cfRule type="cellIs" dxfId="34327" priority="91" stopIfTrue="1" operator="equal">
      <formula>5</formula>
    </cfRule>
    <cfRule type="cellIs" dxfId="34326" priority="92" stopIfTrue="1" operator="equal">
      <formula>4</formula>
    </cfRule>
    <cfRule type="cellIs" dxfId="34325" priority="93" stopIfTrue="1" operator="equal">
      <formula>3</formula>
    </cfRule>
  </conditionalFormatting>
  <conditionalFormatting sqref="O32:O33">
    <cfRule type="cellIs" dxfId="34324" priority="88" stopIfTrue="1" operator="equal">
      <formula>5</formula>
    </cfRule>
    <cfRule type="cellIs" dxfId="34323" priority="89" stopIfTrue="1" operator="equal">
      <formula>4</formula>
    </cfRule>
    <cfRule type="cellIs" dxfId="34322" priority="90" stopIfTrue="1" operator="equal">
      <formula>3</formula>
    </cfRule>
  </conditionalFormatting>
  <conditionalFormatting sqref="Q32:Q33">
    <cfRule type="cellIs" dxfId="34321" priority="85" stopIfTrue="1" operator="equal">
      <formula>5</formula>
    </cfRule>
    <cfRule type="cellIs" dxfId="34320" priority="86" stopIfTrue="1" operator="equal">
      <formula>4</formula>
    </cfRule>
    <cfRule type="cellIs" dxfId="34319" priority="87" stopIfTrue="1" operator="equal">
      <formula>3</formula>
    </cfRule>
  </conditionalFormatting>
  <conditionalFormatting sqref="M3:O3">
    <cfRule type="expression" dxfId="34318" priority="83" stopIfTrue="1">
      <formula>$D$1&lt;M3</formula>
    </cfRule>
    <cfRule type="expression" dxfId="34317" priority="84" stopIfTrue="1">
      <formula>$D$1&gt;M3</formula>
    </cfRule>
  </conditionalFormatting>
  <conditionalFormatting sqref="G3">
    <cfRule type="expression" dxfId="34316" priority="63" stopIfTrue="1">
      <formula>$D$1&lt;G3</formula>
    </cfRule>
    <cfRule type="expression" dxfId="34315" priority="64" stopIfTrue="1">
      <formula>$D$1&gt;G3</formula>
    </cfRule>
  </conditionalFormatting>
  <conditionalFormatting sqref="O4">
    <cfRule type="expression" dxfId="34314" priority="28" stopIfTrue="1">
      <formula>$D$1&lt;O4</formula>
    </cfRule>
    <cfRule type="expression" dxfId="34313" priority="29" stopIfTrue="1">
      <formula>$D$1&gt;O4</formula>
    </cfRule>
  </conditionalFormatting>
  <conditionalFormatting sqref="O4">
    <cfRule type="expression" dxfId="34312" priority="30" stopIfTrue="1">
      <formula>$D$1&lt;O4</formula>
    </cfRule>
    <cfRule type="expression" dxfId="34311" priority="31" stopIfTrue="1">
      <formula>$D$1&gt;O4</formula>
    </cfRule>
  </conditionalFormatting>
  <conditionalFormatting sqref="F4">
    <cfRule type="expression" dxfId="34310" priority="81" stopIfTrue="1">
      <formula>$D$1&lt;F4</formula>
    </cfRule>
    <cfRule type="expression" dxfId="34309" priority="82" stopIfTrue="1">
      <formula>$D$1&gt;F4</formula>
    </cfRule>
  </conditionalFormatting>
  <conditionalFormatting sqref="J5:K5">
    <cfRule type="cellIs" dxfId="34308" priority="76" stopIfTrue="1" operator="equal">
      <formula>5</formula>
    </cfRule>
    <cfRule type="cellIs" dxfId="34307" priority="77" stopIfTrue="1" operator="equal">
      <formula>4</formula>
    </cfRule>
    <cfRule type="cellIs" dxfId="34306" priority="78" stopIfTrue="1" operator="equal">
      <formula>3</formula>
    </cfRule>
  </conditionalFormatting>
  <conditionalFormatting sqref="J3">
    <cfRule type="expression" dxfId="34305" priority="79" stopIfTrue="1">
      <formula>$D$1&lt;J3</formula>
    </cfRule>
    <cfRule type="expression" dxfId="34304" priority="80" stopIfTrue="1">
      <formula>$D$1&gt;J3</formula>
    </cfRule>
  </conditionalFormatting>
  <conditionalFormatting sqref="J4:K4">
    <cfRule type="expression" dxfId="34303" priority="74" stopIfTrue="1">
      <formula>$D$1&lt;J4</formula>
    </cfRule>
    <cfRule type="expression" dxfId="34302" priority="75" stopIfTrue="1">
      <formula>$D$1&gt;J4</formula>
    </cfRule>
  </conditionalFormatting>
  <conditionalFormatting sqref="H3:I3">
    <cfRule type="expression" dxfId="34301" priority="72" stopIfTrue="1">
      <formula>$D$1&lt;H3</formula>
    </cfRule>
    <cfRule type="expression" dxfId="34300" priority="73" stopIfTrue="1">
      <formula>$D$1&gt;H3</formula>
    </cfRule>
  </conditionalFormatting>
  <conditionalFormatting sqref="H5">
    <cfRule type="cellIs" dxfId="34299" priority="67" stopIfTrue="1" operator="equal">
      <formula>5</formula>
    </cfRule>
    <cfRule type="cellIs" dxfId="34298" priority="68" stopIfTrue="1" operator="equal">
      <formula>4</formula>
    </cfRule>
    <cfRule type="cellIs" dxfId="34297" priority="69" stopIfTrue="1" operator="equal">
      <formula>3</formula>
    </cfRule>
  </conditionalFormatting>
  <conditionalFormatting sqref="H3">
    <cfRule type="expression" dxfId="34296" priority="70" stopIfTrue="1">
      <formula>$D$1&lt;H3</formula>
    </cfRule>
    <cfRule type="expression" dxfId="34295" priority="71" stopIfTrue="1">
      <formula>$D$1&gt;H3</formula>
    </cfRule>
  </conditionalFormatting>
  <conditionalFormatting sqref="H4:I4">
    <cfRule type="expression" dxfId="34294" priority="65" stopIfTrue="1">
      <formula>$D$1&lt;H4</formula>
    </cfRule>
    <cfRule type="expression" dxfId="34293" priority="66" stopIfTrue="1">
      <formula>$D$1&gt;H4</formula>
    </cfRule>
  </conditionalFormatting>
  <conditionalFormatting sqref="G5">
    <cfRule type="cellIs" dxfId="34292" priority="60" stopIfTrue="1" operator="equal">
      <formula>5</formula>
    </cfRule>
    <cfRule type="cellIs" dxfId="34291" priority="61" stopIfTrue="1" operator="equal">
      <formula>4</formula>
    </cfRule>
    <cfRule type="cellIs" dxfId="34290" priority="62" stopIfTrue="1" operator="equal">
      <formula>3</formula>
    </cfRule>
  </conditionalFormatting>
  <conditionalFormatting sqref="G4">
    <cfRule type="expression" dxfId="34289" priority="58" stopIfTrue="1">
      <formula>$D$1&lt;G4</formula>
    </cfRule>
    <cfRule type="expression" dxfId="34288" priority="59" stopIfTrue="1">
      <formula>$D$1&gt;G4</formula>
    </cfRule>
  </conditionalFormatting>
  <conditionalFormatting sqref="I5">
    <cfRule type="cellIs" dxfId="34287" priority="55" stopIfTrue="1" operator="equal">
      <formula>5</formula>
    </cfRule>
    <cfRule type="cellIs" dxfId="34286" priority="56" stopIfTrue="1" operator="equal">
      <formula>4</formula>
    </cfRule>
    <cfRule type="cellIs" dxfId="34285" priority="57" stopIfTrue="1" operator="equal">
      <formula>3</formula>
    </cfRule>
  </conditionalFormatting>
  <conditionalFormatting sqref="P3">
    <cfRule type="expression" dxfId="34284" priority="53" stopIfTrue="1">
      <formula>$D$4&lt;P3</formula>
    </cfRule>
    <cfRule type="expression" dxfId="34283" priority="54" stopIfTrue="1">
      <formula>$D$4&gt;P3</formula>
    </cfRule>
  </conditionalFormatting>
  <conditionalFormatting sqref="P3">
    <cfRule type="expression" dxfId="34282" priority="51" stopIfTrue="1">
      <formula>$D$1&lt;P3</formula>
    </cfRule>
    <cfRule type="expression" dxfId="34281" priority="52" stopIfTrue="1">
      <formula>$D$1&gt;P3</formula>
    </cfRule>
  </conditionalFormatting>
  <conditionalFormatting sqref="P4">
    <cfRule type="expression" dxfId="34280" priority="49" stopIfTrue="1">
      <formula>$D$4&lt;P4</formula>
    </cfRule>
    <cfRule type="expression" dxfId="34279" priority="50" stopIfTrue="1">
      <formula>$D$4&gt;P4</formula>
    </cfRule>
  </conditionalFormatting>
  <conditionalFormatting sqref="P4">
    <cfRule type="expression" dxfId="34278" priority="47" stopIfTrue="1">
      <formula>$D$1&lt;P4</formula>
    </cfRule>
    <cfRule type="expression" dxfId="34277" priority="48" stopIfTrue="1">
      <formula>$D$1&gt;P4</formula>
    </cfRule>
  </conditionalFormatting>
  <conditionalFormatting sqref="P4">
    <cfRule type="expression" dxfId="34276" priority="45" stopIfTrue="1">
      <formula>$D$4&lt;P4</formula>
    </cfRule>
    <cfRule type="expression" dxfId="34275" priority="46" stopIfTrue="1">
      <formula>$D$4&gt;P4</formula>
    </cfRule>
  </conditionalFormatting>
  <conditionalFormatting sqref="P5">
    <cfRule type="cellIs" dxfId="34274" priority="42" stopIfTrue="1" operator="equal">
      <formula>5</formula>
    </cfRule>
    <cfRule type="cellIs" dxfId="34273" priority="43" stopIfTrue="1" operator="equal">
      <formula>4</formula>
    </cfRule>
    <cfRule type="cellIs" dxfId="34272" priority="44" stopIfTrue="1" operator="equal">
      <formula>3</formula>
    </cfRule>
  </conditionalFormatting>
  <conditionalFormatting sqref="M5">
    <cfRule type="cellIs" dxfId="34271" priority="39" stopIfTrue="1" operator="equal">
      <formula>5</formula>
    </cfRule>
    <cfRule type="cellIs" dxfId="34270" priority="40" stopIfTrue="1" operator="equal">
      <formula>4</formula>
    </cfRule>
    <cfRule type="cellIs" dxfId="34269" priority="41" stopIfTrue="1" operator="equal">
      <formula>3</formula>
    </cfRule>
  </conditionalFormatting>
  <conditionalFormatting sqref="M3:M4">
    <cfRule type="expression" dxfId="34268" priority="37" stopIfTrue="1">
      <formula>$D$1&lt;M3</formula>
    </cfRule>
    <cfRule type="expression" dxfId="34267" priority="38" stopIfTrue="1">
      <formula>$D$1&gt;M3</formula>
    </cfRule>
  </conditionalFormatting>
  <conditionalFormatting sqref="N4">
    <cfRule type="expression" dxfId="34266" priority="35" stopIfTrue="1">
      <formula>$D$1&lt;N4</formula>
    </cfRule>
    <cfRule type="expression" dxfId="34265" priority="36" stopIfTrue="1">
      <formula>$D$1&gt;N4</formula>
    </cfRule>
  </conditionalFormatting>
  <conditionalFormatting sqref="O5">
    <cfRule type="cellIs" dxfId="34264" priority="32" stopIfTrue="1" operator="equal">
      <formula>5</formula>
    </cfRule>
    <cfRule type="cellIs" dxfId="34263" priority="33" stopIfTrue="1" operator="equal">
      <formula>4</formula>
    </cfRule>
    <cfRule type="cellIs" dxfId="34262" priority="34" stopIfTrue="1" operator="equal">
      <formula>3</formula>
    </cfRule>
  </conditionalFormatting>
  <conditionalFormatting sqref="N4">
    <cfRule type="expression" dxfId="34261" priority="1" stopIfTrue="1">
      <formula>$D$1&lt;N4</formula>
    </cfRule>
    <cfRule type="expression" dxfId="34260" priority="2" stopIfTrue="1">
      <formula>$D$1&gt;N4</formula>
    </cfRule>
  </conditionalFormatting>
  <conditionalFormatting sqref="N4">
    <cfRule type="expression" dxfId="34259" priority="3" stopIfTrue="1">
      <formula>$D$1&lt;N4</formula>
    </cfRule>
    <cfRule type="expression" dxfId="34258" priority="4" stopIfTrue="1">
      <formula>$D$1&gt;N4</formula>
    </cfRule>
  </conditionalFormatting>
  <conditionalFormatting sqref="O3">
    <cfRule type="expression" dxfId="34257" priority="26" stopIfTrue="1">
      <formula>$D$4&lt;O3</formula>
    </cfRule>
    <cfRule type="expression" dxfId="34256" priority="27" stopIfTrue="1">
      <formula>$D$4&gt;O3</formula>
    </cfRule>
  </conditionalFormatting>
  <conditionalFormatting sqref="O3">
    <cfRule type="expression" dxfId="34255" priority="24" stopIfTrue="1">
      <formula>$D$1&lt;O3</formula>
    </cfRule>
    <cfRule type="expression" dxfId="34254" priority="25" stopIfTrue="1">
      <formula>$D$1&gt;O3</formula>
    </cfRule>
  </conditionalFormatting>
  <conditionalFormatting sqref="O4">
    <cfRule type="expression" dxfId="34253" priority="22" stopIfTrue="1">
      <formula>$D$4&lt;O4</formula>
    </cfRule>
    <cfRule type="expression" dxfId="34252" priority="23" stopIfTrue="1">
      <formula>$D$4&gt;O4</formula>
    </cfRule>
  </conditionalFormatting>
  <conditionalFormatting sqref="O4">
    <cfRule type="expression" dxfId="34251" priority="20" stopIfTrue="1">
      <formula>$D$1&lt;O4</formula>
    </cfRule>
    <cfRule type="expression" dxfId="34250" priority="21" stopIfTrue="1">
      <formula>$D$1&gt;O4</formula>
    </cfRule>
  </conditionalFormatting>
  <conditionalFormatting sqref="O4">
    <cfRule type="expression" dxfId="34249" priority="18" stopIfTrue="1">
      <formula>$D$4&lt;O4</formula>
    </cfRule>
    <cfRule type="expression" dxfId="34248" priority="19" stopIfTrue="1">
      <formula>$D$4&gt;O4</formula>
    </cfRule>
  </conditionalFormatting>
  <conditionalFormatting sqref="O5">
    <cfRule type="cellIs" dxfId="34247" priority="15" stopIfTrue="1" operator="equal">
      <formula>5</formula>
    </cfRule>
    <cfRule type="cellIs" dxfId="34246" priority="16" stopIfTrue="1" operator="equal">
      <formula>4</formula>
    </cfRule>
    <cfRule type="cellIs" dxfId="34245" priority="17" stopIfTrue="1" operator="equal">
      <formula>3</formula>
    </cfRule>
  </conditionalFormatting>
  <conditionalFormatting sqref="L5">
    <cfRule type="cellIs" dxfId="34244" priority="12" stopIfTrue="1" operator="equal">
      <formula>5</formula>
    </cfRule>
    <cfRule type="cellIs" dxfId="34243" priority="13" stopIfTrue="1" operator="equal">
      <formula>4</formula>
    </cfRule>
    <cfRule type="cellIs" dxfId="34242" priority="14" stopIfTrue="1" operator="equal">
      <formula>3</formula>
    </cfRule>
  </conditionalFormatting>
  <conditionalFormatting sqref="L3:L4">
    <cfRule type="expression" dxfId="34241" priority="10" stopIfTrue="1">
      <formula>$D$1&lt;L3</formula>
    </cfRule>
    <cfRule type="expression" dxfId="34240" priority="11" stopIfTrue="1">
      <formula>$D$1&gt;L3</formula>
    </cfRule>
  </conditionalFormatting>
  <conditionalFormatting sqref="M4">
    <cfRule type="expression" dxfId="34239" priority="8" stopIfTrue="1">
      <formula>$D$1&lt;M4</formula>
    </cfRule>
    <cfRule type="expression" dxfId="34238" priority="9" stopIfTrue="1">
      <formula>$D$1&gt;M4</formula>
    </cfRule>
  </conditionalFormatting>
  <conditionalFormatting sqref="N5">
    <cfRule type="cellIs" dxfId="34237" priority="5" stopIfTrue="1" operator="equal">
      <formula>5</formula>
    </cfRule>
    <cfRule type="cellIs" dxfId="34236" priority="6" stopIfTrue="1" operator="equal">
      <formula>4</formula>
    </cfRule>
    <cfRule type="cellIs" dxfId="34235" priority="7" stopIfTrue="1" operator="equal">
      <formula>3</formula>
    </cfRule>
  </conditionalFormatting>
  <pageMargins left="0.7" right="0.7" top="0.75" bottom="0.75" header="0.3" footer="0.3"/>
  <pageSetup paperSize="9" scale="62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1" zoomScale="85" zoomScaleNormal="100" zoomScaleSheetLayoutView="85" workbookViewId="0">
      <selection activeCell="D14" sqref="D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2.7109375" style="13" bestFit="1" customWidth="1"/>
    <col min="5" max="5" width="6.7109375" style="13" hidden="1" customWidth="1"/>
    <col min="6" max="6" width="6.5703125" style="340" hidden="1" customWidth="1"/>
    <col min="7" max="10" width="6.5703125" style="340" customWidth="1"/>
    <col min="11" max="11" width="8.42578125" style="340" customWidth="1"/>
    <col min="12" max="16" width="6.85546875" style="340" customWidth="1"/>
    <col min="17" max="21" width="6.8554687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customWidth="1" collapsed="1"/>
    <col min="51" max="51" width="2.7109375" style="340" customWidth="1"/>
    <col min="52" max="66" width="2.28515625" style="340" customWidth="1"/>
    <col min="67" max="67" width="4.140625" style="340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466" t="s">
        <v>45</v>
      </c>
      <c r="G2" s="466" t="s">
        <v>45</v>
      </c>
      <c r="H2" s="728" t="s">
        <v>46</v>
      </c>
      <c r="I2" s="729"/>
      <c r="J2" s="729"/>
      <c r="K2" s="729"/>
      <c r="L2" s="729"/>
      <c r="M2" s="730"/>
      <c r="N2" s="466" t="s">
        <v>43</v>
      </c>
      <c r="O2" s="393"/>
      <c r="P2" s="445" t="s">
        <v>42</v>
      </c>
      <c r="Q2" s="393"/>
      <c r="R2" s="445"/>
      <c r="S2" s="392"/>
      <c r="T2" s="445"/>
      <c r="U2" s="468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2641</v>
      </c>
      <c r="B3" s="723"/>
      <c r="C3" s="723"/>
      <c r="D3" s="196" t="s">
        <v>0</v>
      </c>
      <c r="E3" s="197"/>
      <c r="F3" s="335"/>
      <c r="G3" s="335"/>
      <c r="H3" s="469">
        <v>43139</v>
      </c>
      <c r="I3" s="335">
        <v>43137</v>
      </c>
      <c r="J3" s="153">
        <v>43140</v>
      </c>
      <c r="K3" s="335">
        <v>43132</v>
      </c>
      <c r="L3" s="335">
        <v>43136</v>
      </c>
      <c r="M3" s="335">
        <v>43133</v>
      </c>
      <c r="N3" s="335">
        <v>43145</v>
      </c>
      <c r="O3" s="335">
        <v>43152</v>
      </c>
      <c r="P3" s="335">
        <v>43460</v>
      </c>
      <c r="Q3" s="335"/>
      <c r="R3" s="335"/>
      <c r="S3" s="335"/>
      <c r="T3" s="382"/>
      <c r="U3" s="401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461</v>
      </c>
      <c r="H4" s="156" t="s">
        <v>452</v>
      </c>
      <c r="I4" s="156" t="s">
        <v>462</v>
      </c>
      <c r="J4" s="282" t="s">
        <v>451</v>
      </c>
      <c r="K4" s="156" t="s">
        <v>464</v>
      </c>
      <c r="L4" s="156" t="s">
        <v>465</v>
      </c>
      <c r="M4" s="282" t="s">
        <v>463</v>
      </c>
      <c r="N4" s="156" t="s">
        <v>454</v>
      </c>
      <c r="O4" s="156" t="s">
        <v>466</v>
      </c>
      <c r="P4" s="282" t="s">
        <v>463</v>
      </c>
      <c r="Q4" s="156"/>
      <c r="R4" s="156"/>
      <c r="S4" s="156"/>
      <c r="T4" s="382"/>
      <c r="U4" s="211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127.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455</v>
      </c>
      <c r="H5" s="279" t="s">
        <v>457</v>
      </c>
      <c r="I5" s="246" t="s">
        <v>467</v>
      </c>
      <c r="J5" s="246" t="s">
        <v>456</v>
      </c>
      <c r="K5" s="246" t="s">
        <v>473</v>
      </c>
      <c r="L5" s="279" t="s">
        <v>470</v>
      </c>
      <c r="M5" s="246" t="s">
        <v>468</v>
      </c>
      <c r="N5" s="246" t="s">
        <v>459</v>
      </c>
      <c r="O5" s="247" t="s">
        <v>471</v>
      </c>
      <c r="P5" s="246" t="s">
        <v>468</v>
      </c>
      <c r="Q5" s="246"/>
      <c r="R5" s="246"/>
      <c r="S5" s="246"/>
      <c r="T5" s="158"/>
      <c r="U5" s="32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7.25" customHeight="1" x14ac:dyDescent="0.2">
      <c r="A6" s="267">
        <v>1</v>
      </c>
      <c r="B6" s="315"/>
      <c r="C6" s="150" t="s">
        <v>34</v>
      </c>
      <c r="D6" s="471" t="s">
        <v>849</v>
      </c>
      <c r="E6" s="223">
        <v>2641</v>
      </c>
      <c r="F6" s="91"/>
      <c r="G6" s="91" t="s">
        <v>1138</v>
      </c>
      <c r="H6" s="91">
        <v>4</v>
      </c>
      <c r="I6" s="91">
        <v>4</v>
      </c>
      <c r="J6" s="91">
        <v>5</v>
      </c>
      <c r="K6" s="91">
        <v>3</v>
      </c>
      <c r="L6" s="91">
        <v>4</v>
      </c>
      <c r="M6" s="91" t="s">
        <v>1138</v>
      </c>
      <c r="N6" s="91">
        <v>3</v>
      </c>
      <c r="O6" s="91">
        <v>4</v>
      </c>
      <c r="P6" s="91">
        <v>3</v>
      </c>
      <c r="Q6" s="91"/>
      <c r="R6" s="91"/>
      <c r="S6" s="91"/>
      <c r="T6" s="91"/>
      <c r="U6" s="91"/>
      <c r="V6" s="316">
        <f>IF(AC6&gt;0,IF(SUM(X6:Y6)/AC6&gt;0,2,IF(AND(SUM(X6:Y6)/AC6=0,Z6/AC6&gt;0),3,IF(AND((AB6/AC6+AA6/AC6)=1,AA6/AC6&gt;0),4,5))),0)</f>
        <v>3</v>
      </c>
      <c r="W6" s="258">
        <f>COUNTIF(AG6:AV6,"б")</f>
        <v>0</v>
      </c>
      <c r="X6" s="258">
        <f>COUNTIF(AG6:AV6,"д")</f>
        <v>0</v>
      </c>
      <c r="Y6" s="258">
        <f>COUNTIF(AG6:AV6,2)+COUNTIF(AG6:AV6,"н")+COUNTIF(AG6:AV6,"д")</f>
        <v>0</v>
      </c>
      <c r="Z6" s="258">
        <f>COUNTIF(AG6:AV6,Z$5)</f>
        <v>3</v>
      </c>
      <c r="AA6" s="258">
        <f>COUNTIF(AG6:AV6,AA$5)</f>
        <v>4</v>
      </c>
      <c r="AB6" s="258">
        <f>COUNTIF(AG6:AV6,AB$5)</f>
        <v>1</v>
      </c>
      <c r="AC6" s="258">
        <f>SUM(X6:AB6)</f>
        <v>8</v>
      </c>
      <c r="AD6" s="317">
        <f>IF(ISERROR(((X6+Y6)*2+Z6*3+AA6*4+AB6*5)/SUM(X6,Y6:AB6)),"",((X6+Y6)*2+Z6*3+AA6*4+AB6*5)/SUM(X6,Y6:AB6))</f>
        <v>3.75</v>
      </c>
      <c r="AE6" s="259">
        <f t="shared" ref="AE6:AE34" si="0">IF(AX6=5,0.5,IF(AX6=4,0.25,IF(AX6&lt;=3,0)))</f>
        <v>0</v>
      </c>
      <c r="AG6" s="318" t="str">
        <f t="shared" ref="AG6:AV6" si="1">IF(ISERROR(VALUE(LEFT(F6))),LEFT(F6),VALUE(LEFT(F6)))</f>
        <v/>
      </c>
      <c r="AH6" s="318" t="str">
        <f t="shared" si="1"/>
        <v>з</v>
      </c>
      <c r="AI6" s="318">
        <f t="shared" si="1"/>
        <v>4</v>
      </c>
      <c r="AJ6" s="318">
        <f t="shared" si="1"/>
        <v>4</v>
      </c>
      <c r="AK6" s="318">
        <f t="shared" si="1"/>
        <v>5</v>
      </c>
      <c r="AL6" s="318">
        <f t="shared" si="1"/>
        <v>3</v>
      </c>
      <c r="AM6" s="318">
        <f t="shared" si="1"/>
        <v>4</v>
      </c>
      <c r="AN6" s="318" t="str">
        <f t="shared" si="1"/>
        <v>з</v>
      </c>
      <c r="AO6" s="318">
        <f t="shared" si="1"/>
        <v>3</v>
      </c>
      <c r="AP6" s="318">
        <f t="shared" si="1"/>
        <v>4</v>
      </c>
      <c r="AQ6" s="318">
        <f t="shared" si="1"/>
        <v>3</v>
      </c>
      <c r="AR6" s="318" t="str">
        <f t="shared" si="1"/>
        <v/>
      </c>
      <c r="AS6" s="318" t="str">
        <f t="shared" si="1"/>
        <v/>
      </c>
      <c r="AT6" s="318" t="str">
        <f t="shared" si="1"/>
        <v/>
      </c>
      <c r="AU6" s="318" t="str">
        <f t="shared" si="1"/>
        <v/>
      </c>
      <c r="AV6" s="318" t="str">
        <f t="shared" si="1"/>
        <v/>
      </c>
      <c r="AW6" s="316">
        <f>COUNTIF(AG6:AV6,"з")</f>
        <v>2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7.25" customHeight="1" x14ac:dyDescent="0.2">
      <c r="A7" s="267">
        <v>2</v>
      </c>
      <c r="B7" s="315"/>
      <c r="C7" s="150" t="s">
        <v>34</v>
      </c>
      <c r="D7" s="471" t="s">
        <v>850</v>
      </c>
      <c r="E7" s="223">
        <v>2641</v>
      </c>
      <c r="F7" s="91"/>
      <c r="G7" s="91" t="s">
        <v>1138</v>
      </c>
      <c r="H7" s="91">
        <v>4</v>
      </c>
      <c r="I7" s="91">
        <v>4</v>
      </c>
      <c r="J7" s="91">
        <v>5</v>
      </c>
      <c r="K7" s="91">
        <v>5</v>
      </c>
      <c r="L7" s="91">
        <v>5</v>
      </c>
      <c r="M7" s="91" t="s">
        <v>1138</v>
      </c>
      <c r="N7" s="91">
        <v>3</v>
      </c>
      <c r="O7" s="91">
        <v>3</v>
      </c>
      <c r="P7" s="91">
        <v>3</v>
      </c>
      <c r="Q7" s="91"/>
      <c r="R7" s="91"/>
      <c r="S7" s="91"/>
      <c r="T7" s="91"/>
      <c r="U7" s="91"/>
      <c r="V7" s="316">
        <f t="shared" ref="V7:V37" si="2">IF(AC7&gt;0,IF(SUM(X7:Y7)/AC7&gt;0,2,IF(AND(SUM(X7:Y7)/AC7=0,Z7/AC7&gt;0),3,IF(AND((AB7/AC7+AA7/AC7)=1,AA7/AC7&gt;0),4,5))),0)</f>
        <v>3</v>
      </c>
      <c r="W7" s="258">
        <f t="shared" ref="W7:W37" si="3">COUNTIF(AG7:AV7,"б")</f>
        <v>0</v>
      </c>
      <c r="X7" s="258">
        <f t="shared" ref="X7:X37" si="4">COUNTIF(AG7:AV7,"д")</f>
        <v>0</v>
      </c>
      <c r="Y7" s="258">
        <f t="shared" ref="Y7:Y37" si="5">COUNTIF(AG7:AV7,2)+COUNTIF(AG7:AV7,"н")+COUNTIF(AG7:AV7,"д")</f>
        <v>0</v>
      </c>
      <c r="Z7" s="258">
        <f t="shared" ref="Z7:Z37" si="6">COUNTIF(AG7:AV7,Z$5)</f>
        <v>3</v>
      </c>
      <c r="AA7" s="258">
        <f t="shared" ref="AA7:AA37" si="7">COUNTIF(AG7:AV7,AA$5)</f>
        <v>2</v>
      </c>
      <c r="AB7" s="258">
        <f t="shared" ref="AB7:AB37" si="8">COUNTIF(AG7:AV7,AB$5)</f>
        <v>3</v>
      </c>
      <c r="AC7" s="258">
        <f t="shared" ref="AC7:AC37" si="9">SUM(X7:AB7)</f>
        <v>8</v>
      </c>
      <c r="AD7" s="317">
        <f t="shared" ref="AD7:AD37" si="10">IF(ISERROR(((X7+Y7)*2+Z7*3+AA7*4+AB7*5)/SUM(X7,Y7:AB7)),"",((X7+Y7)*2+Z7*3+AA7*4+AB7*5)/SUM(X7,Y7:AB7))</f>
        <v>4</v>
      </c>
      <c r="AE7" s="259">
        <f t="shared" si="0"/>
        <v>0</v>
      </c>
      <c r="AG7" s="318" t="str">
        <f t="shared" ref="AG7:AV22" si="11">IF(ISERROR(VALUE(LEFT(F7))),LEFT(F7),VALUE(LEFT(F7)))</f>
        <v/>
      </c>
      <c r="AH7" s="318" t="str">
        <f t="shared" si="11"/>
        <v>з</v>
      </c>
      <c r="AI7" s="318">
        <f t="shared" si="11"/>
        <v>4</v>
      </c>
      <c r="AJ7" s="318">
        <f t="shared" si="11"/>
        <v>4</v>
      </c>
      <c r="AK7" s="318">
        <f t="shared" si="11"/>
        <v>5</v>
      </c>
      <c r="AL7" s="318">
        <f t="shared" si="11"/>
        <v>5</v>
      </c>
      <c r="AM7" s="318">
        <f t="shared" si="11"/>
        <v>5</v>
      </c>
      <c r="AN7" s="318" t="str">
        <f t="shared" si="11"/>
        <v>з</v>
      </c>
      <c r="AO7" s="318">
        <f t="shared" si="11"/>
        <v>3</v>
      </c>
      <c r="AP7" s="318">
        <f t="shared" si="11"/>
        <v>3</v>
      </c>
      <c r="AQ7" s="318">
        <f t="shared" si="11"/>
        <v>3</v>
      </c>
      <c r="AR7" s="318" t="str">
        <f t="shared" si="11"/>
        <v/>
      </c>
      <c r="AS7" s="318" t="str">
        <f t="shared" si="11"/>
        <v/>
      </c>
      <c r="AT7" s="318" t="str">
        <f t="shared" si="11"/>
        <v/>
      </c>
      <c r="AU7" s="318" t="str">
        <f t="shared" si="11"/>
        <v/>
      </c>
      <c r="AV7" s="318" t="str">
        <f t="shared" si="11"/>
        <v/>
      </c>
      <c r="AW7" s="316">
        <f t="shared" ref="AW7:AW36" si="12">COUNTIF(AG7:AV7,"з")</f>
        <v>2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7.25" customHeight="1" x14ac:dyDescent="0.2">
      <c r="A8" s="267">
        <v>3</v>
      </c>
      <c r="B8" s="315"/>
      <c r="C8" s="150" t="s">
        <v>34</v>
      </c>
      <c r="D8" s="471" t="s">
        <v>851</v>
      </c>
      <c r="E8" s="223">
        <v>2641</v>
      </c>
      <c r="F8" s="91"/>
      <c r="G8" s="91" t="s">
        <v>1138</v>
      </c>
      <c r="H8" s="91">
        <v>3</v>
      </c>
      <c r="I8" s="91">
        <v>3</v>
      </c>
      <c r="J8" s="91">
        <v>5</v>
      </c>
      <c r="K8" s="91">
        <v>3</v>
      </c>
      <c r="L8" s="91">
        <v>5</v>
      </c>
      <c r="M8" s="91" t="s">
        <v>1138</v>
      </c>
      <c r="N8" s="91">
        <v>3</v>
      </c>
      <c r="O8" s="91">
        <v>3</v>
      </c>
      <c r="P8" s="91">
        <v>3</v>
      </c>
      <c r="Q8" s="91"/>
      <c r="R8" s="91"/>
      <c r="S8" s="91"/>
      <c r="T8" s="91"/>
      <c r="U8" s="91"/>
      <c r="V8" s="316">
        <f t="shared" si="2"/>
        <v>3</v>
      </c>
      <c r="W8" s="258">
        <f t="shared" si="3"/>
        <v>0</v>
      </c>
      <c r="X8" s="258">
        <f t="shared" si="4"/>
        <v>0</v>
      </c>
      <c r="Y8" s="258">
        <f t="shared" si="5"/>
        <v>0</v>
      </c>
      <c r="Z8" s="258">
        <f t="shared" si="6"/>
        <v>6</v>
      </c>
      <c r="AA8" s="258">
        <f t="shared" si="7"/>
        <v>0</v>
      </c>
      <c r="AB8" s="258">
        <f t="shared" si="8"/>
        <v>2</v>
      </c>
      <c r="AC8" s="258">
        <f t="shared" si="9"/>
        <v>8</v>
      </c>
      <c r="AD8" s="317">
        <f t="shared" si="10"/>
        <v>3.5</v>
      </c>
      <c r="AE8" s="259">
        <f t="shared" si="0"/>
        <v>0</v>
      </c>
      <c r="AG8" s="318" t="str">
        <f t="shared" si="11"/>
        <v/>
      </c>
      <c r="AH8" s="318" t="str">
        <f t="shared" si="11"/>
        <v>з</v>
      </c>
      <c r="AI8" s="318">
        <f t="shared" si="11"/>
        <v>3</v>
      </c>
      <c r="AJ8" s="318">
        <f t="shared" si="11"/>
        <v>3</v>
      </c>
      <c r="AK8" s="318">
        <f t="shared" si="11"/>
        <v>5</v>
      </c>
      <c r="AL8" s="318">
        <f t="shared" si="11"/>
        <v>3</v>
      </c>
      <c r="AM8" s="318">
        <f t="shared" si="11"/>
        <v>5</v>
      </c>
      <c r="AN8" s="318" t="str">
        <f t="shared" si="11"/>
        <v>з</v>
      </c>
      <c r="AO8" s="318">
        <f t="shared" si="11"/>
        <v>3</v>
      </c>
      <c r="AP8" s="318">
        <f t="shared" si="11"/>
        <v>3</v>
      </c>
      <c r="AQ8" s="318">
        <f t="shared" si="11"/>
        <v>3</v>
      </c>
      <c r="AR8" s="318" t="str">
        <f t="shared" si="11"/>
        <v/>
      </c>
      <c r="AS8" s="318" t="str">
        <f t="shared" si="11"/>
        <v/>
      </c>
      <c r="AT8" s="318" t="str">
        <f t="shared" si="11"/>
        <v/>
      </c>
      <c r="AU8" s="318" t="str">
        <f t="shared" si="11"/>
        <v/>
      </c>
      <c r="AV8" s="318" t="str">
        <f t="shared" si="11"/>
        <v/>
      </c>
      <c r="AW8" s="316">
        <f t="shared" si="12"/>
        <v>2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7.25" customHeight="1" x14ac:dyDescent="0.2">
      <c r="A9" s="267">
        <v>4</v>
      </c>
      <c r="B9" s="315"/>
      <c r="C9" s="150" t="s">
        <v>34</v>
      </c>
      <c r="D9" s="471" t="s">
        <v>852</v>
      </c>
      <c r="E9" s="223">
        <v>2641</v>
      </c>
      <c r="F9" s="91"/>
      <c r="G9" s="91" t="s">
        <v>1138</v>
      </c>
      <c r="H9" s="91">
        <v>3</v>
      </c>
      <c r="I9" s="91">
        <v>3</v>
      </c>
      <c r="J9" s="91">
        <v>5</v>
      </c>
      <c r="K9" s="91">
        <v>4</v>
      </c>
      <c r="L9" s="91">
        <v>4</v>
      </c>
      <c r="M9" s="91" t="s">
        <v>1138</v>
      </c>
      <c r="N9" s="91">
        <v>3</v>
      </c>
      <c r="O9" s="91" t="s">
        <v>1321</v>
      </c>
      <c r="P9" s="91">
        <v>5</v>
      </c>
      <c r="Q9" s="91"/>
      <c r="R9" s="91"/>
      <c r="S9" s="91"/>
      <c r="T9" s="91"/>
      <c r="U9" s="91"/>
      <c r="V9" s="316">
        <f t="shared" si="2"/>
        <v>2</v>
      </c>
      <c r="W9" s="258">
        <f t="shared" si="3"/>
        <v>0</v>
      </c>
      <c r="X9" s="258">
        <f t="shared" si="4"/>
        <v>0</v>
      </c>
      <c r="Y9" s="258">
        <f t="shared" si="5"/>
        <v>1</v>
      </c>
      <c r="Z9" s="258">
        <f t="shared" si="6"/>
        <v>3</v>
      </c>
      <c r="AA9" s="258">
        <f t="shared" si="7"/>
        <v>2</v>
      </c>
      <c r="AB9" s="258">
        <f t="shared" si="8"/>
        <v>2</v>
      </c>
      <c r="AC9" s="258">
        <f t="shared" si="9"/>
        <v>8</v>
      </c>
      <c r="AD9" s="317">
        <f t="shared" si="10"/>
        <v>3.625</v>
      </c>
      <c r="AE9" s="259">
        <f t="shared" si="0"/>
        <v>0</v>
      </c>
      <c r="AG9" s="318" t="str">
        <f t="shared" si="11"/>
        <v/>
      </c>
      <c r="AH9" s="318" t="str">
        <f t="shared" si="11"/>
        <v>з</v>
      </c>
      <c r="AI9" s="318">
        <f t="shared" si="11"/>
        <v>3</v>
      </c>
      <c r="AJ9" s="318">
        <f t="shared" si="11"/>
        <v>3</v>
      </c>
      <c r="AK9" s="318">
        <f t="shared" si="11"/>
        <v>5</v>
      </c>
      <c r="AL9" s="318">
        <f t="shared" si="11"/>
        <v>4</v>
      </c>
      <c r="AM9" s="318">
        <f t="shared" si="11"/>
        <v>4</v>
      </c>
      <c r="AN9" s="318" t="str">
        <f t="shared" si="11"/>
        <v>з</v>
      </c>
      <c r="AO9" s="318">
        <f t="shared" si="11"/>
        <v>3</v>
      </c>
      <c r="AP9" s="318">
        <f t="shared" si="11"/>
        <v>2</v>
      </c>
      <c r="AQ9" s="318">
        <f t="shared" si="11"/>
        <v>5</v>
      </c>
      <c r="AR9" s="318" t="str">
        <f t="shared" si="11"/>
        <v/>
      </c>
      <c r="AS9" s="318" t="str">
        <f t="shared" si="11"/>
        <v/>
      </c>
      <c r="AT9" s="318" t="str">
        <f t="shared" si="11"/>
        <v/>
      </c>
      <c r="AU9" s="318" t="str">
        <f t="shared" si="11"/>
        <v/>
      </c>
      <c r="AV9" s="318" t="str">
        <f t="shared" si="11"/>
        <v/>
      </c>
      <c r="AW9" s="316">
        <f t="shared" si="12"/>
        <v>2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7.25" customHeight="1" x14ac:dyDescent="0.2">
      <c r="A10" s="267">
        <v>5</v>
      </c>
      <c r="B10" s="315"/>
      <c r="C10" s="150" t="s">
        <v>34</v>
      </c>
      <c r="D10" s="471" t="s">
        <v>853</v>
      </c>
      <c r="E10" s="223">
        <v>2641</v>
      </c>
      <c r="F10" s="91"/>
      <c r="G10" s="91" t="s">
        <v>1138</v>
      </c>
      <c r="H10" s="91">
        <v>4</v>
      </c>
      <c r="I10" s="91">
        <v>4</v>
      </c>
      <c r="J10" s="91">
        <v>5</v>
      </c>
      <c r="K10" s="91">
        <v>4</v>
      </c>
      <c r="L10" s="91">
        <v>5</v>
      </c>
      <c r="M10" s="91" t="s">
        <v>1138</v>
      </c>
      <c r="N10" s="91">
        <v>4</v>
      </c>
      <c r="O10" s="91">
        <v>4</v>
      </c>
      <c r="P10" s="91">
        <v>4</v>
      </c>
      <c r="Q10" s="91"/>
      <c r="R10" s="91"/>
      <c r="S10" s="91"/>
      <c r="T10" s="91"/>
      <c r="U10" s="91"/>
      <c r="V10" s="316">
        <f t="shared" si="2"/>
        <v>4</v>
      </c>
      <c r="W10" s="258">
        <f t="shared" si="3"/>
        <v>0</v>
      </c>
      <c r="X10" s="258">
        <f t="shared" si="4"/>
        <v>0</v>
      </c>
      <c r="Y10" s="258">
        <f t="shared" si="5"/>
        <v>0</v>
      </c>
      <c r="Z10" s="258">
        <f t="shared" si="6"/>
        <v>0</v>
      </c>
      <c r="AA10" s="258">
        <f t="shared" si="7"/>
        <v>6</v>
      </c>
      <c r="AB10" s="258">
        <f t="shared" si="8"/>
        <v>2</v>
      </c>
      <c r="AC10" s="258">
        <f t="shared" si="9"/>
        <v>8</v>
      </c>
      <c r="AD10" s="317">
        <f t="shared" si="10"/>
        <v>4.25</v>
      </c>
      <c r="AE10" s="259">
        <f t="shared" si="0"/>
        <v>0</v>
      </c>
      <c r="AG10" s="318" t="str">
        <f t="shared" si="11"/>
        <v/>
      </c>
      <c r="AH10" s="318" t="str">
        <f t="shared" si="11"/>
        <v>з</v>
      </c>
      <c r="AI10" s="318">
        <f t="shared" si="11"/>
        <v>4</v>
      </c>
      <c r="AJ10" s="318">
        <f t="shared" si="11"/>
        <v>4</v>
      </c>
      <c r="AK10" s="318">
        <f t="shared" si="11"/>
        <v>5</v>
      </c>
      <c r="AL10" s="318">
        <f t="shared" si="11"/>
        <v>4</v>
      </c>
      <c r="AM10" s="318">
        <f t="shared" si="11"/>
        <v>5</v>
      </c>
      <c r="AN10" s="318" t="str">
        <f t="shared" si="11"/>
        <v>з</v>
      </c>
      <c r="AO10" s="318">
        <f t="shared" si="11"/>
        <v>4</v>
      </c>
      <c r="AP10" s="318">
        <f t="shared" si="11"/>
        <v>4</v>
      </c>
      <c r="AQ10" s="318">
        <f t="shared" si="11"/>
        <v>4</v>
      </c>
      <c r="AR10" s="318" t="str">
        <f t="shared" si="11"/>
        <v/>
      </c>
      <c r="AS10" s="318" t="str">
        <f t="shared" si="11"/>
        <v/>
      </c>
      <c r="AT10" s="318" t="str">
        <f t="shared" si="11"/>
        <v/>
      </c>
      <c r="AU10" s="318" t="str">
        <f t="shared" si="11"/>
        <v/>
      </c>
      <c r="AV10" s="318" t="str">
        <f t="shared" si="11"/>
        <v/>
      </c>
      <c r="AW10" s="316">
        <f t="shared" si="12"/>
        <v>2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7.25" customHeight="1" x14ac:dyDescent="0.2">
      <c r="A11" s="267">
        <v>6</v>
      </c>
      <c r="B11" s="315"/>
      <c r="C11" s="150" t="s">
        <v>34</v>
      </c>
      <c r="D11" s="471" t="s">
        <v>854</v>
      </c>
      <c r="E11" s="223">
        <v>2641</v>
      </c>
      <c r="F11" s="91"/>
      <c r="G11" s="91" t="s">
        <v>1138</v>
      </c>
      <c r="H11" s="91">
        <v>3</v>
      </c>
      <c r="I11" s="91">
        <v>3</v>
      </c>
      <c r="J11" s="91">
        <v>5</v>
      </c>
      <c r="K11" s="91" t="s">
        <v>1347</v>
      </c>
      <c r="L11" s="91">
        <v>3</v>
      </c>
      <c r="M11" s="91" t="s">
        <v>1138</v>
      </c>
      <c r="N11" s="91">
        <v>3</v>
      </c>
      <c r="O11" s="91" t="s">
        <v>1321</v>
      </c>
      <c r="P11" s="91">
        <v>4</v>
      </c>
      <c r="Q11" s="91"/>
      <c r="R11" s="91"/>
      <c r="S11" s="91"/>
      <c r="T11" s="91"/>
      <c r="U11" s="91"/>
      <c r="V11" s="316">
        <f t="shared" si="2"/>
        <v>2</v>
      </c>
      <c r="W11" s="258">
        <f t="shared" si="3"/>
        <v>0</v>
      </c>
      <c r="X11" s="258">
        <f t="shared" si="4"/>
        <v>0</v>
      </c>
      <c r="Y11" s="258">
        <f t="shared" si="5"/>
        <v>2</v>
      </c>
      <c r="Z11" s="258">
        <f t="shared" si="6"/>
        <v>4</v>
      </c>
      <c r="AA11" s="258">
        <f t="shared" si="7"/>
        <v>1</v>
      </c>
      <c r="AB11" s="258">
        <f t="shared" si="8"/>
        <v>1</v>
      </c>
      <c r="AC11" s="258">
        <f t="shared" si="9"/>
        <v>8</v>
      </c>
      <c r="AD11" s="317">
        <f t="shared" si="10"/>
        <v>3.125</v>
      </c>
      <c r="AE11" s="259">
        <f t="shared" si="0"/>
        <v>0</v>
      </c>
      <c r="AG11" s="318" t="str">
        <f t="shared" si="11"/>
        <v/>
      </c>
      <c r="AH11" s="318" t="str">
        <f t="shared" si="11"/>
        <v>з</v>
      </c>
      <c r="AI11" s="318">
        <f t="shared" si="11"/>
        <v>3</v>
      </c>
      <c r="AJ11" s="318">
        <f t="shared" si="11"/>
        <v>3</v>
      </c>
      <c r="AK11" s="318">
        <f t="shared" si="11"/>
        <v>5</v>
      </c>
      <c r="AL11" s="318">
        <f t="shared" si="11"/>
        <v>2</v>
      </c>
      <c r="AM11" s="318">
        <f t="shared" si="11"/>
        <v>3</v>
      </c>
      <c r="AN11" s="318" t="str">
        <f t="shared" si="11"/>
        <v>з</v>
      </c>
      <c r="AO11" s="318">
        <f t="shared" si="11"/>
        <v>3</v>
      </c>
      <c r="AP11" s="318">
        <f t="shared" si="11"/>
        <v>2</v>
      </c>
      <c r="AQ11" s="318">
        <f t="shared" si="11"/>
        <v>4</v>
      </c>
      <c r="AR11" s="318" t="str">
        <f t="shared" si="11"/>
        <v/>
      </c>
      <c r="AS11" s="318" t="str">
        <f t="shared" si="11"/>
        <v/>
      </c>
      <c r="AT11" s="318" t="str">
        <f t="shared" si="11"/>
        <v/>
      </c>
      <c r="AU11" s="318" t="str">
        <f t="shared" si="11"/>
        <v/>
      </c>
      <c r="AV11" s="318" t="str">
        <f t="shared" si="11"/>
        <v/>
      </c>
      <c r="AW11" s="316">
        <f t="shared" si="12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7.25" customHeight="1" x14ac:dyDescent="0.2">
      <c r="A12" s="267">
        <v>7</v>
      </c>
      <c r="B12" s="315"/>
      <c r="C12" s="150" t="s">
        <v>34</v>
      </c>
      <c r="D12" s="471" t="s">
        <v>855</v>
      </c>
      <c r="E12" s="223">
        <v>2641</v>
      </c>
      <c r="F12" s="91"/>
      <c r="G12" s="91" t="s">
        <v>1138</v>
      </c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 t="s">
        <v>1138</v>
      </c>
      <c r="N12" s="91">
        <v>5</v>
      </c>
      <c r="O12" s="91">
        <v>5</v>
      </c>
      <c r="P12" s="91">
        <v>5</v>
      </c>
      <c r="Q12" s="91"/>
      <c r="R12" s="91"/>
      <c r="S12" s="91"/>
      <c r="T12" s="91"/>
      <c r="U12" s="91"/>
      <c r="V12" s="316">
        <f t="shared" si="2"/>
        <v>5</v>
      </c>
      <c r="W12" s="258">
        <f t="shared" si="3"/>
        <v>0</v>
      </c>
      <c r="X12" s="258">
        <f t="shared" si="4"/>
        <v>0</v>
      </c>
      <c r="Y12" s="258">
        <f t="shared" si="5"/>
        <v>0</v>
      </c>
      <c r="Z12" s="258">
        <f t="shared" si="6"/>
        <v>0</v>
      </c>
      <c r="AA12" s="258">
        <f t="shared" si="7"/>
        <v>0</v>
      </c>
      <c r="AB12" s="258">
        <f t="shared" si="8"/>
        <v>8</v>
      </c>
      <c r="AC12" s="258">
        <f t="shared" si="9"/>
        <v>8</v>
      </c>
      <c r="AD12" s="317">
        <f t="shared" si="10"/>
        <v>5</v>
      </c>
      <c r="AE12" s="259">
        <f t="shared" si="0"/>
        <v>0</v>
      </c>
      <c r="AG12" s="318" t="str">
        <f t="shared" si="11"/>
        <v/>
      </c>
      <c r="AH12" s="318" t="str">
        <f t="shared" si="11"/>
        <v>з</v>
      </c>
      <c r="AI12" s="318">
        <f t="shared" si="11"/>
        <v>5</v>
      </c>
      <c r="AJ12" s="318">
        <f t="shared" si="11"/>
        <v>5</v>
      </c>
      <c r="AK12" s="318">
        <f t="shared" si="11"/>
        <v>5</v>
      </c>
      <c r="AL12" s="318">
        <f t="shared" si="11"/>
        <v>5</v>
      </c>
      <c r="AM12" s="318">
        <f t="shared" si="11"/>
        <v>5</v>
      </c>
      <c r="AN12" s="318" t="str">
        <f t="shared" si="11"/>
        <v>з</v>
      </c>
      <c r="AO12" s="318">
        <f t="shared" si="11"/>
        <v>5</v>
      </c>
      <c r="AP12" s="318">
        <f t="shared" si="11"/>
        <v>5</v>
      </c>
      <c r="AQ12" s="318">
        <f t="shared" si="11"/>
        <v>5</v>
      </c>
      <c r="AR12" s="318" t="str">
        <f t="shared" si="11"/>
        <v/>
      </c>
      <c r="AS12" s="318" t="str">
        <f t="shared" si="11"/>
        <v/>
      </c>
      <c r="AT12" s="318" t="str">
        <f t="shared" si="11"/>
        <v/>
      </c>
      <c r="AU12" s="318" t="str">
        <f t="shared" si="11"/>
        <v/>
      </c>
      <c r="AV12" s="318" t="str">
        <f t="shared" si="11"/>
        <v/>
      </c>
      <c r="AW12" s="316">
        <f t="shared" si="12"/>
        <v>2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7.25" customHeight="1" x14ac:dyDescent="0.2">
      <c r="A13" s="267">
        <v>8</v>
      </c>
      <c r="B13" s="315"/>
      <c r="C13" s="150" t="s">
        <v>34</v>
      </c>
      <c r="D13" s="471" t="s">
        <v>856</v>
      </c>
      <c r="E13" s="223">
        <v>2641</v>
      </c>
      <c r="F13" s="91"/>
      <c r="G13" s="91" t="s">
        <v>1138</v>
      </c>
      <c r="H13" s="91">
        <v>4</v>
      </c>
      <c r="I13" s="91">
        <v>4</v>
      </c>
      <c r="J13" s="91">
        <v>5</v>
      </c>
      <c r="K13" s="91">
        <v>3</v>
      </c>
      <c r="L13" s="91">
        <v>4</v>
      </c>
      <c r="M13" s="91" t="s">
        <v>1138</v>
      </c>
      <c r="N13" s="91">
        <v>3</v>
      </c>
      <c r="O13" s="91">
        <v>4</v>
      </c>
      <c r="P13" s="91">
        <v>3</v>
      </c>
      <c r="Q13" s="91"/>
      <c r="R13" s="91"/>
      <c r="S13" s="91"/>
      <c r="T13" s="91"/>
      <c r="U13" s="91"/>
      <c r="V13" s="316">
        <f t="shared" si="2"/>
        <v>3</v>
      </c>
      <c r="W13" s="258">
        <f t="shared" si="3"/>
        <v>0</v>
      </c>
      <c r="X13" s="258">
        <f t="shared" si="4"/>
        <v>0</v>
      </c>
      <c r="Y13" s="258">
        <f t="shared" si="5"/>
        <v>0</v>
      </c>
      <c r="Z13" s="258">
        <f t="shared" si="6"/>
        <v>3</v>
      </c>
      <c r="AA13" s="258">
        <f t="shared" si="7"/>
        <v>4</v>
      </c>
      <c r="AB13" s="258">
        <f t="shared" si="8"/>
        <v>1</v>
      </c>
      <c r="AC13" s="258">
        <f t="shared" si="9"/>
        <v>8</v>
      </c>
      <c r="AD13" s="317">
        <f t="shared" si="10"/>
        <v>3.75</v>
      </c>
      <c r="AE13" s="259">
        <f t="shared" si="0"/>
        <v>0</v>
      </c>
      <c r="AG13" s="318" t="str">
        <f t="shared" si="11"/>
        <v/>
      </c>
      <c r="AH13" s="318" t="str">
        <f t="shared" si="11"/>
        <v>з</v>
      </c>
      <c r="AI13" s="318">
        <f t="shared" si="11"/>
        <v>4</v>
      </c>
      <c r="AJ13" s="318">
        <f t="shared" si="11"/>
        <v>4</v>
      </c>
      <c r="AK13" s="318">
        <f t="shared" si="11"/>
        <v>5</v>
      </c>
      <c r="AL13" s="318">
        <f t="shared" si="11"/>
        <v>3</v>
      </c>
      <c r="AM13" s="318">
        <f t="shared" si="11"/>
        <v>4</v>
      </c>
      <c r="AN13" s="318" t="str">
        <f t="shared" si="11"/>
        <v>з</v>
      </c>
      <c r="AO13" s="318">
        <f t="shared" si="11"/>
        <v>3</v>
      </c>
      <c r="AP13" s="318">
        <f t="shared" si="11"/>
        <v>4</v>
      </c>
      <c r="AQ13" s="318">
        <f t="shared" si="11"/>
        <v>3</v>
      </c>
      <c r="AR13" s="318" t="str">
        <f t="shared" si="11"/>
        <v/>
      </c>
      <c r="AS13" s="318" t="str">
        <f t="shared" si="11"/>
        <v/>
      </c>
      <c r="AT13" s="318" t="str">
        <f t="shared" si="11"/>
        <v/>
      </c>
      <c r="AU13" s="318" t="str">
        <f t="shared" si="11"/>
        <v/>
      </c>
      <c r="AV13" s="318" t="str">
        <f t="shared" si="11"/>
        <v/>
      </c>
      <c r="AW13" s="316">
        <f t="shared" si="12"/>
        <v>2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7.25" customHeight="1" x14ac:dyDescent="0.2">
      <c r="A14" s="267">
        <v>9</v>
      </c>
      <c r="B14" s="319"/>
      <c r="C14" s="150" t="s">
        <v>34</v>
      </c>
      <c r="D14" s="471" t="s">
        <v>857</v>
      </c>
      <c r="E14" s="223">
        <v>2641</v>
      </c>
      <c r="F14" s="91"/>
      <c r="G14" s="91" t="s">
        <v>1138</v>
      </c>
      <c r="H14" s="91">
        <v>4</v>
      </c>
      <c r="I14" s="91">
        <v>4</v>
      </c>
      <c r="J14" s="91">
        <v>4</v>
      </c>
      <c r="K14" s="91">
        <v>4</v>
      </c>
      <c r="L14" s="91">
        <v>4</v>
      </c>
      <c r="M14" s="91" t="s">
        <v>1138</v>
      </c>
      <c r="N14" s="91">
        <v>3</v>
      </c>
      <c r="O14" s="91">
        <v>3</v>
      </c>
      <c r="P14" s="91">
        <v>3</v>
      </c>
      <c r="Q14" s="91"/>
      <c r="R14" s="94"/>
      <c r="S14" s="91"/>
      <c r="T14" s="91"/>
      <c r="U14" s="91"/>
      <c r="V14" s="316">
        <f t="shared" si="2"/>
        <v>3</v>
      </c>
      <c r="W14" s="258">
        <f t="shared" si="3"/>
        <v>0</v>
      </c>
      <c r="X14" s="258">
        <f t="shared" si="4"/>
        <v>0</v>
      </c>
      <c r="Y14" s="258">
        <f t="shared" si="5"/>
        <v>0</v>
      </c>
      <c r="Z14" s="258">
        <f t="shared" si="6"/>
        <v>3</v>
      </c>
      <c r="AA14" s="258">
        <f t="shared" si="7"/>
        <v>5</v>
      </c>
      <c r="AB14" s="258">
        <f t="shared" si="8"/>
        <v>0</v>
      </c>
      <c r="AC14" s="258">
        <f t="shared" si="9"/>
        <v>8</v>
      </c>
      <c r="AD14" s="320">
        <f t="shared" si="10"/>
        <v>3.625</v>
      </c>
      <c r="AE14" s="25">
        <f t="shared" si="0"/>
        <v>0</v>
      </c>
      <c r="AF14" s="13"/>
      <c r="AG14" s="318" t="str">
        <f t="shared" si="11"/>
        <v/>
      </c>
      <c r="AH14" s="318" t="str">
        <f t="shared" si="11"/>
        <v>з</v>
      </c>
      <c r="AI14" s="318">
        <f t="shared" si="11"/>
        <v>4</v>
      </c>
      <c r="AJ14" s="318">
        <f t="shared" si="11"/>
        <v>4</v>
      </c>
      <c r="AK14" s="318">
        <f t="shared" si="11"/>
        <v>4</v>
      </c>
      <c r="AL14" s="318">
        <f t="shared" si="11"/>
        <v>4</v>
      </c>
      <c r="AM14" s="318">
        <f t="shared" si="11"/>
        <v>4</v>
      </c>
      <c r="AN14" s="318" t="str">
        <f t="shared" si="11"/>
        <v>з</v>
      </c>
      <c r="AO14" s="318">
        <f t="shared" si="11"/>
        <v>3</v>
      </c>
      <c r="AP14" s="318">
        <f t="shared" si="11"/>
        <v>3</v>
      </c>
      <c r="AQ14" s="318">
        <f t="shared" si="11"/>
        <v>3</v>
      </c>
      <c r="AR14" s="318" t="str">
        <f t="shared" si="11"/>
        <v/>
      </c>
      <c r="AS14" s="318" t="str">
        <f t="shared" si="11"/>
        <v/>
      </c>
      <c r="AT14" s="318" t="str">
        <f t="shared" si="11"/>
        <v/>
      </c>
      <c r="AU14" s="318" t="str">
        <f t="shared" si="11"/>
        <v/>
      </c>
      <c r="AV14" s="318" t="str">
        <f t="shared" si="11"/>
        <v/>
      </c>
      <c r="AW14" s="316">
        <f t="shared" si="12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7.25" customHeight="1" x14ac:dyDescent="0.2">
      <c r="A15" s="267">
        <v>10</v>
      </c>
      <c r="B15" s="319"/>
      <c r="C15" s="150" t="s">
        <v>34</v>
      </c>
      <c r="D15" s="471" t="s">
        <v>858</v>
      </c>
      <c r="E15" s="223">
        <v>2641</v>
      </c>
      <c r="F15" s="91"/>
      <c r="G15" s="91" t="s">
        <v>1138</v>
      </c>
      <c r="H15" s="91">
        <v>3</v>
      </c>
      <c r="I15" s="91">
        <v>3</v>
      </c>
      <c r="J15" s="91">
        <v>4</v>
      </c>
      <c r="K15" s="91">
        <v>3</v>
      </c>
      <c r="L15" s="91">
        <v>4</v>
      </c>
      <c r="M15" s="91" t="s">
        <v>1138</v>
      </c>
      <c r="N15" s="91">
        <v>3</v>
      </c>
      <c r="O15" s="91">
        <v>3</v>
      </c>
      <c r="P15" s="91">
        <v>5</v>
      </c>
      <c r="Q15" s="91"/>
      <c r="R15" s="94"/>
      <c r="S15" s="91"/>
      <c r="T15" s="91"/>
      <c r="U15" s="91"/>
      <c r="V15" s="316">
        <f t="shared" si="2"/>
        <v>3</v>
      </c>
      <c r="W15" s="258">
        <f t="shared" si="3"/>
        <v>0</v>
      </c>
      <c r="X15" s="258">
        <f t="shared" si="4"/>
        <v>0</v>
      </c>
      <c r="Y15" s="258">
        <f t="shared" si="5"/>
        <v>0</v>
      </c>
      <c r="Z15" s="258">
        <f t="shared" si="6"/>
        <v>5</v>
      </c>
      <c r="AA15" s="258">
        <f t="shared" si="7"/>
        <v>2</v>
      </c>
      <c r="AB15" s="258">
        <f t="shared" si="8"/>
        <v>1</v>
      </c>
      <c r="AC15" s="258">
        <f t="shared" si="9"/>
        <v>8</v>
      </c>
      <c r="AD15" s="320">
        <f t="shared" si="10"/>
        <v>3.5</v>
      </c>
      <c r="AE15" s="25">
        <f t="shared" si="0"/>
        <v>0</v>
      </c>
      <c r="AF15" s="13"/>
      <c r="AG15" s="318" t="str">
        <f t="shared" si="11"/>
        <v/>
      </c>
      <c r="AH15" s="318" t="str">
        <f t="shared" si="11"/>
        <v>з</v>
      </c>
      <c r="AI15" s="318">
        <f t="shared" si="11"/>
        <v>3</v>
      </c>
      <c r="AJ15" s="318">
        <f t="shared" si="11"/>
        <v>3</v>
      </c>
      <c r="AK15" s="318">
        <f t="shared" si="11"/>
        <v>4</v>
      </c>
      <c r="AL15" s="318">
        <f t="shared" si="11"/>
        <v>3</v>
      </c>
      <c r="AM15" s="318">
        <f t="shared" si="11"/>
        <v>4</v>
      </c>
      <c r="AN15" s="318" t="str">
        <f t="shared" si="11"/>
        <v>з</v>
      </c>
      <c r="AO15" s="318">
        <f t="shared" si="11"/>
        <v>3</v>
      </c>
      <c r="AP15" s="318">
        <f t="shared" si="11"/>
        <v>3</v>
      </c>
      <c r="AQ15" s="318">
        <f t="shared" si="11"/>
        <v>5</v>
      </c>
      <c r="AR15" s="318" t="str">
        <f t="shared" si="11"/>
        <v/>
      </c>
      <c r="AS15" s="318" t="str">
        <f t="shared" si="11"/>
        <v/>
      </c>
      <c r="AT15" s="318" t="str">
        <f t="shared" si="11"/>
        <v/>
      </c>
      <c r="AU15" s="318" t="str">
        <f t="shared" si="11"/>
        <v/>
      </c>
      <c r="AV15" s="318" t="str">
        <f t="shared" si="11"/>
        <v/>
      </c>
      <c r="AW15" s="316">
        <f t="shared" si="12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7.25" customHeight="1" x14ac:dyDescent="0.2">
      <c r="A16" s="267">
        <v>11</v>
      </c>
      <c r="B16" s="319"/>
      <c r="C16" s="150" t="s">
        <v>34</v>
      </c>
      <c r="D16" s="471" t="s">
        <v>859</v>
      </c>
      <c r="E16" s="223">
        <v>2641</v>
      </c>
      <c r="F16" s="91"/>
      <c r="G16" s="91" t="s">
        <v>1138</v>
      </c>
      <c r="H16" s="91">
        <v>4</v>
      </c>
      <c r="I16" s="91">
        <v>4</v>
      </c>
      <c r="J16" s="91">
        <v>5</v>
      </c>
      <c r="K16" s="91">
        <v>3</v>
      </c>
      <c r="L16" s="91">
        <v>5</v>
      </c>
      <c r="M16" s="91" t="s">
        <v>1138</v>
      </c>
      <c r="N16" s="91">
        <v>3</v>
      </c>
      <c r="O16" s="91">
        <v>4</v>
      </c>
      <c r="P16" s="91">
        <v>5</v>
      </c>
      <c r="Q16" s="91"/>
      <c r="R16" s="94"/>
      <c r="S16" s="91"/>
      <c r="T16" s="91"/>
      <c r="U16" s="91"/>
      <c r="V16" s="316">
        <f t="shared" si="2"/>
        <v>3</v>
      </c>
      <c r="W16" s="258">
        <f t="shared" si="3"/>
        <v>0</v>
      </c>
      <c r="X16" s="258">
        <f t="shared" si="4"/>
        <v>0</v>
      </c>
      <c r="Y16" s="258">
        <f t="shared" si="5"/>
        <v>0</v>
      </c>
      <c r="Z16" s="258">
        <f t="shared" si="6"/>
        <v>2</v>
      </c>
      <c r="AA16" s="258">
        <f t="shared" si="7"/>
        <v>3</v>
      </c>
      <c r="AB16" s="258">
        <f t="shared" si="8"/>
        <v>3</v>
      </c>
      <c r="AC16" s="258">
        <f t="shared" si="9"/>
        <v>8</v>
      </c>
      <c r="AD16" s="320">
        <f t="shared" si="10"/>
        <v>4.125</v>
      </c>
      <c r="AE16" s="25">
        <f t="shared" si="0"/>
        <v>0</v>
      </c>
      <c r="AF16" s="13"/>
      <c r="AG16" s="318" t="str">
        <f t="shared" si="11"/>
        <v/>
      </c>
      <c r="AH16" s="318" t="str">
        <f t="shared" si="11"/>
        <v>з</v>
      </c>
      <c r="AI16" s="318">
        <f t="shared" si="11"/>
        <v>4</v>
      </c>
      <c r="AJ16" s="318">
        <f t="shared" si="11"/>
        <v>4</v>
      </c>
      <c r="AK16" s="318">
        <f t="shared" si="11"/>
        <v>5</v>
      </c>
      <c r="AL16" s="318">
        <f t="shared" si="11"/>
        <v>3</v>
      </c>
      <c r="AM16" s="318">
        <f t="shared" si="11"/>
        <v>5</v>
      </c>
      <c r="AN16" s="318" t="str">
        <f t="shared" si="11"/>
        <v>з</v>
      </c>
      <c r="AO16" s="318">
        <f t="shared" si="11"/>
        <v>3</v>
      </c>
      <c r="AP16" s="318">
        <f t="shared" si="11"/>
        <v>4</v>
      </c>
      <c r="AQ16" s="318">
        <f t="shared" si="11"/>
        <v>5</v>
      </c>
      <c r="AR16" s="318" t="str">
        <f t="shared" si="11"/>
        <v/>
      </c>
      <c r="AS16" s="318" t="str">
        <f t="shared" si="11"/>
        <v/>
      </c>
      <c r="AT16" s="318" t="str">
        <f t="shared" si="11"/>
        <v/>
      </c>
      <c r="AU16" s="318" t="str">
        <f t="shared" si="11"/>
        <v/>
      </c>
      <c r="AV16" s="318" t="str">
        <f t="shared" si="11"/>
        <v/>
      </c>
      <c r="AW16" s="316">
        <f t="shared" si="12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7.25" customHeight="1" x14ac:dyDescent="0.2">
      <c r="A17" s="267">
        <v>12</v>
      </c>
      <c r="B17" s="225"/>
      <c r="C17" s="150" t="s">
        <v>443</v>
      </c>
      <c r="D17" s="471" t="s">
        <v>860</v>
      </c>
      <c r="E17" s="223">
        <v>2641</v>
      </c>
      <c r="F17" s="91"/>
      <c r="G17" s="91" t="s">
        <v>1138</v>
      </c>
      <c r="H17" s="91">
        <v>5</v>
      </c>
      <c r="I17" s="91">
        <v>5</v>
      </c>
      <c r="J17" s="91">
        <v>5</v>
      </c>
      <c r="K17" s="91">
        <v>5</v>
      </c>
      <c r="L17" s="91">
        <v>5</v>
      </c>
      <c r="M17" s="91" t="s">
        <v>1138</v>
      </c>
      <c r="N17" s="91">
        <v>5</v>
      </c>
      <c r="O17" s="91">
        <v>5</v>
      </c>
      <c r="P17" s="91">
        <v>5</v>
      </c>
      <c r="Q17" s="91"/>
      <c r="R17" s="94"/>
      <c r="S17" s="91"/>
      <c r="T17" s="91"/>
      <c r="U17" s="91"/>
      <c r="V17" s="316">
        <f t="shared" si="2"/>
        <v>5</v>
      </c>
      <c r="W17" s="258">
        <f t="shared" si="3"/>
        <v>0</v>
      </c>
      <c r="X17" s="258">
        <f t="shared" si="4"/>
        <v>0</v>
      </c>
      <c r="Y17" s="258">
        <f t="shared" si="5"/>
        <v>0</v>
      </c>
      <c r="Z17" s="258">
        <f t="shared" si="6"/>
        <v>0</v>
      </c>
      <c r="AA17" s="258">
        <f t="shared" si="7"/>
        <v>0</v>
      </c>
      <c r="AB17" s="258">
        <f t="shared" si="8"/>
        <v>8</v>
      </c>
      <c r="AC17" s="258">
        <f t="shared" si="9"/>
        <v>8</v>
      </c>
      <c r="AD17" s="320">
        <f t="shared" si="10"/>
        <v>5</v>
      </c>
      <c r="AE17" s="25">
        <f t="shared" si="0"/>
        <v>0</v>
      </c>
      <c r="AF17" s="13"/>
      <c r="AG17" s="318" t="str">
        <f t="shared" si="11"/>
        <v/>
      </c>
      <c r="AH17" s="318" t="str">
        <f t="shared" si="11"/>
        <v>з</v>
      </c>
      <c r="AI17" s="318">
        <f t="shared" si="11"/>
        <v>5</v>
      </c>
      <c r="AJ17" s="318">
        <f t="shared" si="11"/>
        <v>5</v>
      </c>
      <c r="AK17" s="318">
        <f t="shared" si="11"/>
        <v>5</v>
      </c>
      <c r="AL17" s="318">
        <f t="shared" si="11"/>
        <v>5</v>
      </c>
      <c r="AM17" s="318">
        <f t="shared" si="11"/>
        <v>5</v>
      </c>
      <c r="AN17" s="318" t="str">
        <f t="shared" si="11"/>
        <v>з</v>
      </c>
      <c r="AO17" s="318">
        <f t="shared" si="11"/>
        <v>5</v>
      </c>
      <c r="AP17" s="318">
        <f t="shared" si="11"/>
        <v>5</v>
      </c>
      <c r="AQ17" s="318">
        <f t="shared" si="11"/>
        <v>5</v>
      </c>
      <c r="AR17" s="318" t="str">
        <f t="shared" si="11"/>
        <v/>
      </c>
      <c r="AS17" s="318" t="str">
        <f t="shared" si="11"/>
        <v/>
      </c>
      <c r="AT17" s="318" t="str">
        <f t="shared" si="11"/>
        <v/>
      </c>
      <c r="AU17" s="318" t="str">
        <f t="shared" si="11"/>
        <v/>
      </c>
      <c r="AV17" s="318" t="str">
        <f t="shared" si="11"/>
        <v/>
      </c>
      <c r="AW17" s="316">
        <f t="shared" si="12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7.25" customHeight="1" x14ac:dyDescent="0.2">
      <c r="A18" s="267">
        <v>13</v>
      </c>
      <c r="B18" s="163"/>
      <c r="C18" s="150" t="s">
        <v>34</v>
      </c>
      <c r="D18" s="471" t="s">
        <v>861</v>
      </c>
      <c r="E18" s="223">
        <v>2641</v>
      </c>
      <c r="F18" s="91"/>
      <c r="G18" s="91" t="s">
        <v>1138</v>
      </c>
      <c r="H18" s="91">
        <v>4</v>
      </c>
      <c r="I18" s="91">
        <v>4</v>
      </c>
      <c r="J18" s="91">
        <v>5</v>
      </c>
      <c r="K18" s="91">
        <v>3</v>
      </c>
      <c r="L18" s="91">
        <v>3</v>
      </c>
      <c r="M18" s="91" t="s">
        <v>1138</v>
      </c>
      <c r="N18" s="91">
        <v>3</v>
      </c>
      <c r="O18" s="91">
        <v>3</v>
      </c>
      <c r="P18" s="91">
        <v>3</v>
      </c>
      <c r="Q18" s="91"/>
      <c r="R18" s="94"/>
      <c r="S18" s="91"/>
      <c r="T18" s="91"/>
      <c r="U18" s="91"/>
      <c r="V18" s="316">
        <f t="shared" si="2"/>
        <v>3</v>
      </c>
      <c r="W18" s="258">
        <f t="shared" si="3"/>
        <v>0</v>
      </c>
      <c r="X18" s="258">
        <f t="shared" si="4"/>
        <v>0</v>
      </c>
      <c r="Y18" s="258">
        <f t="shared" si="5"/>
        <v>0</v>
      </c>
      <c r="Z18" s="258">
        <f t="shared" si="6"/>
        <v>5</v>
      </c>
      <c r="AA18" s="258">
        <f t="shared" si="7"/>
        <v>2</v>
      </c>
      <c r="AB18" s="258">
        <f t="shared" si="8"/>
        <v>1</v>
      </c>
      <c r="AC18" s="258">
        <f t="shared" si="9"/>
        <v>8</v>
      </c>
      <c r="AD18" s="320">
        <f t="shared" si="10"/>
        <v>3.5</v>
      </c>
      <c r="AE18" s="25">
        <f t="shared" si="0"/>
        <v>0</v>
      </c>
      <c r="AF18" s="13"/>
      <c r="AG18" s="318" t="str">
        <f t="shared" si="11"/>
        <v/>
      </c>
      <c r="AH18" s="318" t="str">
        <f t="shared" si="11"/>
        <v>з</v>
      </c>
      <c r="AI18" s="318">
        <f t="shared" si="11"/>
        <v>4</v>
      </c>
      <c r="AJ18" s="318">
        <f t="shared" si="11"/>
        <v>4</v>
      </c>
      <c r="AK18" s="318">
        <f t="shared" si="11"/>
        <v>5</v>
      </c>
      <c r="AL18" s="318">
        <f t="shared" si="11"/>
        <v>3</v>
      </c>
      <c r="AM18" s="318">
        <f t="shared" si="11"/>
        <v>3</v>
      </c>
      <c r="AN18" s="318" t="str">
        <f t="shared" si="11"/>
        <v>з</v>
      </c>
      <c r="AO18" s="318">
        <f t="shared" si="11"/>
        <v>3</v>
      </c>
      <c r="AP18" s="318">
        <f t="shared" si="11"/>
        <v>3</v>
      </c>
      <c r="AQ18" s="318">
        <f t="shared" si="11"/>
        <v>3</v>
      </c>
      <c r="AR18" s="318" t="str">
        <f t="shared" si="11"/>
        <v/>
      </c>
      <c r="AS18" s="318" t="str">
        <f t="shared" si="11"/>
        <v/>
      </c>
      <c r="AT18" s="318" t="str">
        <f t="shared" si="11"/>
        <v/>
      </c>
      <c r="AU18" s="318" t="str">
        <f t="shared" si="11"/>
        <v/>
      </c>
      <c r="AV18" s="318" t="str">
        <f t="shared" si="11"/>
        <v/>
      </c>
      <c r="AW18" s="316">
        <f t="shared" si="12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7.25" customHeight="1" x14ac:dyDescent="0.2">
      <c r="A19" s="267">
        <v>14</v>
      </c>
      <c r="B19" s="163"/>
      <c r="C19" s="150" t="s">
        <v>34</v>
      </c>
      <c r="D19" s="471" t="s">
        <v>862</v>
      </c>
      <c r="E19" s="223">
        <v>2641</v>
      </c>
      <c r="F19" s="91"/>
      <c r="G19" s="91" t="s">
        <v>1138</v>
      </c>
      <c r="H19" s="91">
        <v>3</v>
      </c>
      <c r="I19" s="91">
        <v>4</v>
      </c>
      <c r="J19" s="91">
        <v>5</v>
      </c>
      <c r="K19" s="91">
        <v>4</v>
      </c>
      <c r="L19" s="91">
        <v>5</v>
      </c>
      <c r="M19" s="91" t="s">
        <v>1138</v>
      </c>
      <c r="N19" s="91">
        <v>3</v>
      </c>
      <c r="O19" s="91">
        <v>3</v>
      </c>
      <c r="P19" s="91">
        <v>4</v>
      </c>
      <c r="Q19" s="91"/>
      <c r="R19" s="91"/>
      <c r="S19" s="91"/>
      <c r="T19" s="91"/>
      <c r="U19" s="91"/>
      <c r="V19" s="316">
        <f t="shared" si="2"/>
        <v>3</v>
      </c>
      <c r="W19" s="258">
        <f t="shared" si="3"/>
        <v>0</v>
      </c>
      <c r="X19" s="258">
        <f t="shared" si="4"/>
        <v>0</v>
      </c>
      <c r="Y19" s="258">
        <f t="shared" si="5"/>
        <v>0</v>
      </c>
      <c r="Z19" s="258">
        <f t="shared" si="6"/>
        <v>3</v>
      </c>
      <c r="AA19" s="258">
        <f t="shared" si="7"/>
        <v>3</v>
      </c>
      <c r="AB19" s="258">
        <f t="shared" si="8"/>
        <v>2</v>
      </c>
      <c r="AC19" s="258">
        <f t="shared" si="9"/>
        <v>8</v>
      </c>
      <c r="AD19" s="320">
        <f t="shared" si="10"/>
        <v>3.875</v>
      </c>
      <c r="AE19" s="25">
        <f t="shared" si="0"/>
        <v>0</v>
      </c>
      <c r="AF19" s="13"/>
      <c r="AG19" s="318" t="str">
        <f t="shared" si="11"/>
        <v/>
      </c>
      <c r="AH19" s="318" t="str">
        <f t="shared" si="11"/>
        <v>з</v>
      </c>
      <c r="AI19" s="318">
        <f t="shared" si="11"/>
        <v>3</v>
      </c>
      <c r="AJ19" s="318">
        <f t="shared" si="11"/>
        <v>4</v>
      </c>
      <c r="AK19" s="318">
        <f t="shared" si="11"/>
        <v>5</v>
      </c>
      <c r="AL19" s="318">
        <f t="shared" si="11"/>
        <v>4</v>
      </c>
      <c r="AM19" s="318">
        <f t="shared" si="11"/>
        <v>5</v>
      </c>
      <c r="AN19" s="318" t="str">
        <f t="shared" si="11"/>
        <v>з</v>
      </c>
      <c r="AO19" s="318">
        <f t="shared" si="11"/>
        <v>3</v>
      </c>
      <c r="AP19" s="318">
        <f t="shared" si="11"/>
        <v>3</v>
      </c>
      <c r="AQ19" s="318">
        <f t="shared" si="11"/>
        <v>4</v>
      </c>
      <c r="AR19" s="318" t="str">
        <f t="shared" si="11"/>
        <v/>
      </c>
      <c r="AS19" s="318" t="str">
        <f t="shared" si="11"/>
        <v/>
      </c>
      <c r="AT19" s="318" t="str">
        <f t="shared" si="11"/>
        <v/>
      </c>
      <c r="AU19" s="318" t="str">
        <f t="shared" si="11"/>
        <v/>
      </c>
      <c r="AV19" s="318" t="str">
        <f t="shared" si="11"/>
        <v/>
      </c>
      <c r="AW19" s="316">
        <f t="shared" si="12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7.25" customHeight="1" x14ac:dyDescent="0.2">
      <c r="A20" s="267">
        <v>15</v>
      </c>
      <c r="B20" s="163"/>
      <c r="C20" s="150" t="s">
        <v>34</v>
      </c>
      <c r="D20" s="471" t="s">
        <v>863</v>
      </c>
      <c r="E20" s="223">
        <v>2641</v>
      </c>
      <c r="F20" s="91"/>
      <c r="G20" s="91" t="s">
        <v>1138</v>
      </c>
      <c r="H20" s="91">
        <v>4</v>
      </c>
      <c r="I20" s="91">
        <v>3</v>
      </c>
      <c r="J20" s="91">
        <v>5</v>
      </c>
      <c r="K20" s="91">
        <v>3</v>
      </c>
      <c r="L20" s="91">
        <v>4</v>
      </c>
      <c r="M20" s="91" t="s">
        <v>1138</v>
      </c>
      <c r="N20" s="91">
        <v>3</v>
      </c>
      <c r="O20" s="91">
        <v>3</v>
      </c>
      <c r="P20" s="91">
        <v>3</v>
      </c>
      <c r="Q20" s="91"/>
      <c r="R20" s="94"/>
      <c r="S20" s="91"/>
      <c r="T20" s="91"/>
      <c r="U20" s="91"/>
      <c r="V20" s="316">
        <f t="shared" si="2"/>
        <v>3</v>
      </c>
      <c r="W20" s="258">
        <f t="shared" si="3"/>
        <v>0</v>
      </c>
      <c r="X20" s="258">
        <f t="shared" si="4"/>
        <v>0</v>
      </c>
      <c r="Y20" s="258">
        <f t="shared" si="5"/>
        <v>0</v>
      </c>
      <c r="Z20" s="258">
        <f t="shared" si="6"/>
        <v>5</v>
      </c>
      <c r="AA20" s="258">
        <f t="shared" si="7"/>
        <v>2</v>
      </c>
      <c r="AB20" s="258">
        <f t="shared" si="8"/>
        <v>1</v>
      </c>
      <c r="AC20" s="258">
        <f t="shared" si="9"/>
        <v>8</v>
      </c>
      <c r="AD20" s="320">
        <f t="shared" si="10"/>
        <v>3.5</v>
      </c>
      <c r="AE20" s="25">
        <f t="shared" si="0"/>
        <v>0</v>
      </c>
      <c r="AF20" s="13"/>
      <c r="AG20" s="318" t="str">
        <f t="shared" si="11"/>
        <v/>
      </c>
      <c r="AH20" s="318" t="str">
        <f t="shared" si="11"/>
        <v>з</v>
      </c>
      <c r="AI20" s="318">
        <f t="shared" si="11"/>
        <v>4</v>
      </c>
      <c r="AJ20" s="318">
        <f t="shared" si="11"/>
        <v>3</v>
      </c>
      <c r="AK20" s="318">
        <f t="shared" si="11"/>
        <v>5</v>
      </c>
      <c r="AL20" s="318">
        <f t="shared" si="11"/>
        <v>3</v>
      </c>
      <c r="AM20" s="318">
        <f t="shared" si="11"/>
        <v>4</v>
      </c>
      <c r="AN20" s="318" t="str">
        <f t="shared" si="11"/>
        <v>з</v>
      </c>
      <c r="AO20" s="318">
        <f t="shared" si="11"/>
        <v>3</v>
      </c>
      <c r="AP20" s="318">
        <f t="shared" si="11"/>
        <v>3</v>
      </c>
      <c r="AQ20" s="318">
        <f t="shared" si="11"/>
        <v>3</v>
      </c>
      <c r="AR20" s="318" t="str">
        <f t="shared" si="11"/>
        <v/>
      </c>
      <c r="AS20" s="318" t="str">
        <f t="shared" si="11"/>
        <v/>
      </c>
      <c r="AT20" s="318" t="str">
        <f t="shared" si="11"/>
        <v/>
      </c>
      <c r="AU20" s="318" t="str">
        <f t="shared" si="11"/>
        <v/>
      </c>
      <c r="AV20" s="318" t="str">
        <f t="shared" si="11"/>
        <v/>
      </c>
      <c r="AW20" s="316">
        <f t="shared" si="12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7.25" customHeight="1" x14ac:dyDescent="0.2">
      <c r="A21" s="267">
        <v>16</v>
      </c>
      <c r="B21" s="163"/>
      <c r="C21" s="150" t="s">
        <v>34</v>
      </c>
      <c r="D21" s="471" t="s">
        <v>864</v>
      </c>
      <c r="E21" s="223">
        <v>2641</v>
      </c>
      <c r="F21" s="91"/>
      <c r="G21" s="91" t="s">
        <v>1138</v>
      </c>
      <c r="H21" s="91">
        <v>5</v>
      </c>
      <c r="I21" s="91">
        <v>4</v>
      </c>
      <c r="J21" s="91">
        <v>5</v>
      </c>
      <c r="K21" s="91">
        <v>4</v>
      </c>
      <c r="L21" s="91">
        <v>5</v>
      </c>
      <c r="M21" s="91" t="s">
        <v>1138</v>
      </c>
      <c r="N21" s="91">
        <v>4</v>
      </c>
      <c r="O21" s="91">
        <v>4</v>
      </c>
      <c r="P21" s="91">
        <v>4</v>
      </c>
      <c r="Q21" s="91"/>
      <c r="R21" s="94"/>
      <c r="S21" s="91"/>
      <c r="T21" s="91"/>
      <c r="U21" s="91"/>
      <c r="V21" s="316">
        <f t="shared" si="2"/>
        <v>4</v>
      </c>
      <c r="W21" s="258">
        <f t="shared" si="3"/>
        <v>0</v>
      </c>
      <c r="X21" s="258">
        <f t="shared" si="4"/>
        <v>0</v>
      </c>
      <c r="Y21" s="258">
        <f t="shared" si="5"/>
        <v>0</v>
      </c>
      <c r="Z21" s="258">
        <f t="shared" si="6"/>
        <v>0</v>
      </c>
      <c r="AA21" s="258">
        <f t="shared" si="7"/>
        <v>5</v>
      </c>
      <c r="AB21" s="258">
        <f t="shared" si="8"/>
        <v>3</v>
      </c>
      <c r="AC21" s="258">
        <f t="shared" si="9"/>
        <v>8</v>
      </c>
      <c r="AD21" s="320">
        <f t="shared" si="10"/>
        <v>4.375</v>
      </c>
      <c r="AE21" s="25">
        <f t="shared" si="0"/>
        <v>0</v>
      </c>
      <c r="AF21" s="13"/>
      <c r="AG21" s="318" t="str">
        <f t="shared" si="11"/>
        <v/>
      </c>
      <c r="AH21" s="318" t="str">
        <f t="shared" si="11"/>
        <v>з</v>
      </c>
      <c r="AI21" s="318">
        <f t="shared" si="11"/>
        <v>5</v>
      </c>
      <c r="AJ21" s="318">
        <f t="shared" si="11"/>
        <v>4</v>
      </c>
      <c r="AK21" s="318">
        <f t="shared" si="11"/>
        <v>5</v>
      </c>
      <c r="AL21" s="318">
        <f t="shared" si="11"/>
        <v>4</v>
      </c>
      <c r="AM21" s="318">
        <f t="shared" si="11"/>
        <v>5</v>
      </c>
      <c r="AN21" s="318" t="str">
        <f t="shared" si="11"/>
        <v>з</v>
      </c>
      <c r="AO21" s="318">
        <f t="shared" si="11"/>
        <v>4</v>
      </c>
      <c r="AP21" s="318">
        <f t="shared" si="11"/>
        <v>4</v>
      </c>
      <c r="AQ21" s="318">
        <f t="shared" si="11"/>
        <v>4</v>
      </c>
      <c r="AR21" s="318" t="str">
        <f t="shared" si="11"/>
        <v/>
      </c>
      <c r="AS21" s="318" t="str">
        <f t="shared" si="11"/>
        <v/>
      </c>
      <c r="AT21" s="318" t="str">
        <f t="shared" si="11"/>
        <v/>
      </c>
      <c r="AU21" s="318" t="str">
        <f t="shared" si="11"/>
        <v/>
      </c>
      <c r="AV21" s="318" t="str">
        <f t="shared" si="11"/>
        <v/>
      </c>
      <c r="AW21" s="316">
        <f t="shared" si="12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7.25" customHeight="1" x14ac:dyDescent="0.2">
      <c r="A22" s="267">
        <v>17</v>
      </c>
      <c r="B22" s="163"/>
      <c r="C22" s="150" t="s">
        <v>443</v>
      </c>
      <c r="D22" s="471" t="s">
        <v>865</v>
      </c>
      <c r="E22" s="223">
        <v>2641</v>
      </c>
      <c r="F22" s="91"/>
      <c r="G22" s="91" t="s">
        <v>1138</v>
      </c>
      <c r="H22" s="91">
        <v>5</v>
      </c>
      <c r="I22" s="91">
        <v>5</v>
      </c>
      <c r="J22" s="91">
        <v>5</v>
      </c>
      <c r="K22" s="91">
        <v>4</v>
      </c>
      <c r="L22" s="91">
        <v>5</v>
      </c>
      <c r="M22" s="91" t="s">
        <v>1138</v>
      </c>
      <c r="N22" s="91">
        <v>4</v>
      </c>
      <c r="O22" s="91">
        <v>4</v>
      </c>
      <c r="P22" s="91">
        <v>4</v>
      </c>
      <c r="Q22" s="91"/>
      <c r="R22" s="94"/>
      <c r="S22" s="91"/>
      <c r="T22" s="91"/>
      <c r="U22" s="91"/>
      <c r="V22" s="316">
        <f t="shared" si="2"/>
        <v>4</v>
      </c>
      <c r="W22" s="258">
        <f t="shared" si="3"/>
        <v>0</v>
      </c>
      <c r="X22" s="258">
        <f t="shared" si="4"/>
        <v>0</v>
      </c>
      <c r="Y22" s="258">
        <f t="shared" si="5"/>
        <v>0</v>
      </c>
      <c r="Z22" s="258">
        <f t="shared" si="6"/>
        <v>0</v>
      </c>
      <c r="AA22" s="258">
        <f t="shared" si="7"/>
        <v>4</v>
      </c>
      <c r="AB22" s="258">
        <f t="shared" si="8"/>
        <v>4</v>
      </c>
      <c r="AC22" s="258">
        <f t="shared" si="9"/>
        <v>8</v>
      </c>
      <c r="AD22" s="320">
        <f t="shared" si="10"/>
        <v>4.5</v>
      </c>
      <c r="AE22" s="25">
        <f t="shared" si="0"/>
        <v>0</v>
      </c>
      <c r="AF22" s="13"/>
      <c r="AG22" s="318" t="str">
        <f t="shared" si="11"/>
        <v/>
      </c>
      <c r="AH22" s="318" t="str">
        <f t="shared" si="11"/>
        <v>з</v>
      </c>
      <c r="AI22" s="318">
        <f t="shared" si="11"/>
        <v>5</v>
      </c>
      <c r="AJ22" s="318">
        <f t="shared" si="11"/>
        <v>5</v>
      </c>
      <c r="AK22" s="318">
        <f t="shared" si="11"/>
        <v>5</v>
      </c>
      <c r="AL22" s="318">
        <f t="shared" si="11"/>
        <v>4</v>
      </c>
      <c r="AM22" s="318">
        <f t="shared" si="11"/>
        <v>5</v>
      </c>
      <c r="AN22" s="318" t="str">
        <f t="shared" si="11"/>
        <v>з</v>
      </c>
      <c r="AO22" s="318">
        <f t="shared" si="11"/>
        <v>4</v>
      </c>
      <c r="AP22" s="318">
        <f t="shared" si="11"/>
        <v>4</v>
      </c>
      <c r="AQ22" s="318">
        <f t="shared" si="11"/>
        <v>4</v>
      </c>
      <c r="AR22" s="318" t="str">
        <f t="shared" si="11"/>
        <v/>
      </c>
      <c r="AS22" s="318" t="str">
        <f t="shared" si="11"/>
        <v/>
      </c>
      <c r="AT22" s="318" t="str">
        <f t="shared" si="11"/>
        <v/>
      </c>
      <c r="AU22" s="318" t="str">
        <f t="shared" si="11"/>
        <v/>
      </c>
      <c r="AV22" s="318" t="str">
        <f t="shared" ref="AG22:AV36" si="13">IF(ISERROR(VALUE(LEFT(U22))),LEFT(U22),VALUE(LEFT(U22)))</f>
        <v/>
      </c>
      <c r="AW22" s="316">
        <f t="shared" si="12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7.25" customHeight="1" x14ac:dyDescent="0.2">
      <c r="A23" s="267">
        <v>18</v>
      </c>
      <c r="B23" s="163"/>
      <c r="C23" s="150" t="s">
        <v>34</v>
      </c>
      <c r="D23" s="471" t="s">
        <v>866</v>
      </c>
      <c r="E23" s="223">
        <v>2641</v>
      </c>
      <c r="F23" s="91"/>
      <c r="G23" s="91" t="s">
        <v>1138</v>
      </c>
      <c r="H23" s="91">
        <v>4</v>
      </c>
      <c r="I23" s="91">
        <v>5</v>
      </c>
      <c r="J23" s="91">
        <v>5</v>
      </c>
      <c r="K23" s="91">
        <v>5</v>
      </c>
      <c r="L23" s="91">
        <v>5</v>
      </c>
      <c r="M23" s="91" t="s">
        <v>1138</v>
      </c>
      <c r="N23" s="91">
        <v>4</v>
      </c>
      <c r="O23" s="91">
        <v>4</v>
      </c>
      <c r="P23" s="91">
        <v>4</v>
      </c>
      <c r="Q23" s="91"/>
      <c r="R23" s="94"/>
      <c r="S23" s="91"/>
      <c r="T23" s="91"/>
      <c r="U23" s="91"/>
      <c r="V23" s="316">
        <f t="shared" si="2"/>
        <v>4</v>
      </c>
      <c r="W23" s="258">
        <f t="shared" si="3"/>
        <v>0</v>
      </c>
      <c r="X23" s="258">
        <f t="shared" si="4"/>
        <v>0</v>
      </c>
      <c r="Y23" s="258">
        <f t="shared" si="5"/>
        <v>0</v>
      </c>
      <c r="Z23" s="258">
        <f t="shared" si="6"/>
        <v>0</v>
      </c>
      <c r="AA23" s="258">
        <f t="shared" si="7"/>
        <v>4</v>
      </c>
      <c r="AB23" s="258">
        <f t="shared" si="8"/>
        <v>4</v>
      </c>
      <c r="AC23" s="258">
        <f t="shared" si="9"/>
        <v>8</v>
      </c>
      <c r="AD23" s="320">
        <f t="shared" si="10"/>
        <v>4.5</v>
      </c>
      <c r="AE23" s="25">
        <f t="shared" si="0"/>
        <v>0</v>
      </c>
      <c r="AF23" s="13"/>
      <c r="AG23" s="318" t="str">
        <f t="shared" si="13"/>
        <v/>
      </c>
      <c r="AH23" s="318" t="str">
        <f t="shared" si="13"/>
        <v>з</v>
      </c>
      <c r="AI23" s="318">
        <f t="shared" si="13"/>
        <v>4</v>
      </c>
      <c r="AJ23" s="318">
        <f t="shared" si="13"/>
        <v>5</v>
      </c>
      <c r="AK23" s="318">
        <f t="shared" si="13"/>
        <v>5</v>
      </c>
      <c r="AL23" s="318">
        <f t="shared" si="13"/>
        <v>5</v>
      </c>
      <c r="AM23" s="318">
        <f t="shared" si="13"/>
        <v>5</v>
      </c>
      <c r="AN23" s="318" t="str">
        <f t="shared" si="13"/>
        <v>з</v>
      </c>
      <c r="AO23" s="318">
        <f t="shared" si="13"/>
        <v>4</v>
      </c>
      <c r="AP23" s="318">
        <f t="shared" si="13"/>
        <v>4</v>
      </c>
      <c r="AQ23" s="318">
        <f t="shared" si="13"/>
        <v>4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2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7.25" customHeight="1" x14ac:dyDescent="0.2">
      <c r="A24" s="267">
        <v>19</v>
      </c>
      <c r="B24" s="163"/>
      <c r="C24" s="150" t="s">
        <v>34</v>
      </c>
      <c r="D24" s="471" t="s">
        <v>867</v>
      </c>
      <c r="E24" s="223">
        <v>2641</v>
      </c>
      <c r="F24" s="91"/>
      <c r="G24" s="91" t="s">
        <v>1138</v>
      </c>
      <c r="H24" s="91">
        <v>3</v>
      </c>
      <c r="I24" s="91">
        <v>4</v>
      </c>
      <c r="J24" s="91">
        <v>5</v>
      </c>
      <c r="K24" s="91">
        <v>4</v>
      </c>
      <c r="L24" s="91">
        <v>5</v>
      </c>
      <c r="M24" s="91" t="s">
        <v>1138</v>
      </c>
      <c r="N24" s="91">
        <v>4</v>
      </c>
      <c r="O24" s="91">
        <v>4</v>
      </c>
      <c r="P24" s="91">
        <v>3</v>
      </c>
      <c r="Q24" s="91"/>
      <c r="R24" s="94"/>
      <c r="S24" s="91"/>
      <c r="T24" s="91"/>
      <c r="U24" s="91"/>
      <c r="V24" s="316">
        <f t="shared" si="2"/>
        <v>3</v>
      </c>
      <c r="W24" s="258">
        <f t="shared" si="3"/>
        <v>0</v>
      </c>
      <c r="X24" s="258">
        <f t="shared" si="4"/>
        <v>0</v>
      </c>
      <c r="Y24" s="258">
        <f t="shared" si="5"/>
        <v>0</v>
      </c>
      <c r="Z24" s="258">
        <f t="shared" si="6"/>
        <v>2</v>
      </c>
      <c r="AA24" s="258">
        <f t="shared" si="7"/>
        <v>4</v>
      </c>
      <c r="AB24" s="258">
        <f t="shared" si="8"/>
        <v>2</v>
      </c>
      <c r="AC24" s="258">
        <f t="shared" si="9"/>
        <v>8</v>
      </c>
      <c r="AD24" s="320">
        <f t="shared" si="10"/>
        <v>4</v>
      </c>
      <c r="AE24" s="25">
        <f t="shared" si="0"/>
        <v>0</v>
      </c>
      <c r="AF24" s="13"/>
      <c r="AG24" s="318" t="str">
        <f t="shared" si="13"/>
        <v/>
      </c>
      <c r="AH24" s="318" t="str">
        <f t="shared" si="13"/>
        <v>з</v>
      </c>
      <c r="AI24" s="318">
        <f t="shared" si="13"/>
        <v>3</v>
      </c>
      <c r="AJ24" s="318">
        <f t="shared" si="13"/>
        <v>4</v>
      </c>
      <c r="AK24" s="318">
        <f t="shared" si="13"/>
        <v>5</v>
      </c>
      <c r="AL24" s="318">
        <f t="shared" si="13"/>
        <v>4</v>
      </c>
      <c r="AM24" s="318">
        <f t="shared" si="13"/>
        <v>5</v>
      </c>
      <c r="AN24" s="318" t="str">
        <f t="shared" si="13"/>
        <v>з</v>
      </c>
      <c r="AO24" s="318">
        <f t="shared" si="13"/>
        <v>4</v>
      </c>
      <c r="AP24" s="318">
        <f t="shared" si="13"/>
        <v>4</v>
      </c>
      <c r="AQ24" s="318">
        <f t="shared" si="13"/>
        <v>3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2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7.25" customHeight="1" x14ac:dyDescent="0.2">
      <c r="A25" s="267">
        <v>20</v>
      </c>
      <c r="B25" s="163"/>
      <c r="C25" s="150" t="s">
        <v>34</v>
      </c>
      <c r="D25" s="471" t="s">
        <v>868</v>
      </c>
      <c r="E25" s="223">
        <v>2641</v>
      </c>
      <c r="F25" s="91"/>
      <c r="G25" s="91" t="s">
        <v>1138</v>
      </c>
      <c r="H25" s="91">
        <v>5</v>
      </c>
      <c r="I25" s="91">
        <v>3</v>
      </c>
      <c r="J25" s="91">
        <v>5</v>
      </c>
      <c r="K25" s="91" t="s">
        <v>1321</v>
      </c>
      <c r="L25" s="91">
        <v>4</v>
      </c>
      <c r="M25" s="91" t="s">
        <v>1138</v>
      </c>
      <c r="N25" s="91">
        <v>3</v>
      </c>
      <c r="O25" s="91">
        <v>3</v>
      </c>
      <c r="P25" s="91">
        <v>3</v>
      </c>
      <c r="Q25" s="91"/>
      <c r="R25" s="94"/>
      <c r="S25" s="91"/>
      <c r="T25" s="91"/>
      <c r="U25" s="91"/>
      <c r="V25" s="316">
        <f t="shared" si="2"/>
        <v>2</v>
      </c>
      <c r="W25" s="258">
        <f t="shared" si="3"/>
        <v>0</v>
      </c>
      <c r="X25" s="258">
        <f t="shared" si="4"/>
        <v>0</v>
      </c>
      <c r="Y25" s="258">
        <f t="shared" si="5"/>
        <v>1</v>
      </c>
      <c r="Z25" s="258">
        <f t="shared" si="6"/>
        <v>4</v>
      </c>
      <c r="AA25" s="258">
        <f t="shared" si="7"/>
        <v>1</v>
      </c>
      <c r="AB25" s="258">
        <f t="shared" si="8"/>
        <v>2</v>
      </c>
      <c r="AC25" s="258">
        <f t="shared" si="9"/>
        <v>8</v>
      </c>
      <c r="AD25" s="320">
        <f t="shared" si="10"/>
        <v>3.5</v>
      </c>
      <c r="AE25" s="25">
        <f t="shared" si="0"/>
        <v>0</v>
      </c>
      <c r="AF25" s="13"/>
      <c r="AG25" s="318" t="str">
        <f t="shared" si="13"/>
        <v/>
      </c>
      <c r="AH25" s="318" t="str">
        <f t="shared" si="13"/>
        <v>з</v>
      </c>
      <c r="AI25" s="318">
        <f t="shared" si="13"/>
        <v>5</v>
      </c>
      <c r="AJ25" s="318">
        <f t="shared" si="13"/>
        <v>3</v>
      </c>
      <c r="AK25" s="318">
        <f t="shared" si="13"/>
        <v>5</v>
      </c>
      <c r="AL25" s="318">
        <f t="shared" si="13"/>
        <v>2</v>
      </c>
      <c r="AM25" s="318">
        <f t="shared" si="13"/>
        <v>4</v>
      </c>
      <c r="AN25" s="318" t="str">
        <f t="shared" si="13"/>
        <v>з</v>
      </c>
      <c r="AO25" s="318">
        <f t="shared" si="13"/>
        <v>3</v>
      </c>
      <c r="AP25" s="318">
        <f t="shared" si="13"/>
        <v>3</v>
      </c>
      <c r="AQ25" s="318">
        <f t="shared" si="13"/>
        <v>3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2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7.25" customHeight="1" x14ac:dyDescent="0.2">
      <c r="A26" s="267">
        <v>21</v>
      </c>
      <c r="B26" s="163"/>
      <c r="C26" s="150" t="s">
        <v>34</v>
      </c>
      <c r="D26" s="471" t="s">
        <v>869</v>
      </c>
      <c r="E26" s="223">
        <v>2641</v>
      </c>
      <c r="F26" s="91"/>
      <c r="G26" s="91" t="s">
        <v>1138</v>
      </c>
      <c r="H26" s="91">
        <v>5</v>
      </c>
      <c r="I26" s="91">
        <v>5</v>
      </c>
      <c r="J26" s="91">
        <v>5</v>
      </c>
      <c r="K26" s="91">
        <v>3</v>
      </c>
      <c r="L26" s="91">
        <v>4</v>
      </c>
      <c r="M26" s="91" t="s">
        <v>1138</v>
      </c>
      <c r="N26" s="91">
        <v>4</v>
      </c>
      <c r="O26" s="91">
        <v>5</v>
      </c>
      <c r="P26" s="91">
        <v>4</v>
      </c>
      <c r="Q26" s="91"/>
      <c r="R26" s="94"/>
      <c r="S26" s="91"/>
      <c r="T26" s="91"/>
      <c r="U26" s="91"/>
      <c r="V26" s="316">
        <f t="shared" si="2"/>
        <v>3</v>
      </c>
      <c r="W26" s="258">
        <f t="shared" si="3"/>
        <v>0</v>
      </c>
      <c r="X26" s="258">
        <f t="shared" si="4"/>
        <v>0</v>
      </c>
      <c r="Y26" s="258">
        <f t="shared" si="5"/>
        <v>0</v>
      </c>
      <c r="Z26" s="258">
        <f t="shared" si="6"/>
        <v>1</v>
      </c>
      <c r="AA26" s="258">
        <f t="shared" si="7"/>
        <v>3</v>
      </c>
      <c r="AB26" s="258">
        <f t="shared" si="8"/>
        <v>4</v>
      </c>
      <c r="AC26" s="258">
        <f t="shared" si="9"/>
        <v>8</v>
      </c>
      <c r="AD26" s="320">
        <f t="shared" si="10"/>
        <v>4.375</v>
      </c>
      <c r="AE26" s="25">
        <f t="shared" si="0"/>
        <v>0</v>
      </c>
      <c r="AF26" s="13"/>
      <c r="AG26" s="318" t="str">
        <f t="shared" si="13"/>
        <v/>
      </c>
      <c r="AH26" s="318" t="str">
        <f t="shared" si="13"/>
        <v>з</v>
      </c>
      <c r="AI26" s="318">
        <f t="shared" si="13"/>
        <v>5</v>
      </c>
      <c r="AJ26" s="318">
        <f t="shared" si="13"/>
        <v>5</v>
      </c>
      <c r="AK26" s="318">
        <f t="shared" si="13"/>
        <v>5</v>
      </c>
      <c r="AL26" s="318">
        <f t="shared" si="13"/>
        <v>3</v>
      </c>
      <c r="AM26" s="318">
        <f t="shared" si="13"/>
        <v>4</v>
      </c>
      <c r="AN26" s="318" t="str">
        <f t="shared" si="13"/>
        <v>з</v>
      </c>
      <c r="AO26" s="318">
        <f t="shared" si="13"/>
        <v>4</v>
      </c>
      <c r="AP26" s="318">
        <f t="shared" si="13"/>
        <v>5</v>
      </c>
      <c r="AQ26" s="318">
        <f t="shared" si="13"/>
        <v>4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2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7.25" customHeight="1" x14ac:dyDescent="0.2">
      <c r="A27" s="267">
        <v>22</v>
      </c>
      <c r="B27" s="163"/>
      <c r="C27" s="150" t="s">
        <v>34</v>
      </c>
      <c r="D27" s="471" t="s">
        <v>870</v>
      </c>
      <c r="E27" s="223">
        <v>2641</v>
      </c>
      <c r="F27" s="91"/>
      <c r="G27" s="91" t="s">
        <v>1138</v>
      </c>
      <c r="H27" s="91">
        <v>4</v>
      </c>
      <c r="I27" s="91">
        <v>5</v>
      </c>
      <c r="J27" s="91">
        <v>5</v>
      </c>
      <c r="K27" s="91">
        <v>4</v>
      </c>
      <c r="L27" s="91">
        <v>5</v>
      </c>
      <c r="M27" s="91" t="s">
        <v>1138</v>
      </c>
      <c r="N27" s="91">
        <v>4</v>
      </c>
      <c r="O27" s="91">
        <v>5</v>
      </c>
      <c r="P27" s="91">
        <v>4</v>
      </c>
      <c r="Q27" s="91"/>
      <c r="R27" s="94"/>
      <c r="S27" s="91"/>
      <c r="T27" s="91"/>
      <c r="U27" s="91"/>
      <c r="V27" s="316">
        <f t="shared" si="2"/>
        <v>4</v>
      </c>
      <c r="W27" s="258">
        <f t="shared" si="3"/>
        <v>0</v>
      </c>
      <c r="X27" s="258">
        <f t="shared" si="4"/>
        <v>0</v>
      </c>
      <c r="Y27" s="258">
        <f t="shared" si="5"/>
        <v>0</v>
      </c>
      <c r="Z27" s="258">
        <f t="shared" si="6"/>
        <v>0</v>
      </c>
      <c r="AA27" s="258">
        <f t="shared" si="7"/>
        <v>4</v>
      </c>
      <c r="AB27" s="258">
        <f t="shared" si="8"/>
        <v>4</v>
      </c>
      <c r="AC27" s="258">
        <f t="shared" si="9"/>
        <v>8</v>
      </c>
      <c r="AD27" s="320">
        <f t="shared" si="10"/>
        <v>4.5</v>
      </c>
      <c r="AE27" s="25">
        <f t="shared" si="0"/>
        <v>0</v>
      </c>
      <c r="AF27" s="13"/>
      <c r="AG27" s="318" t="str">
        <f t="shared" si="13"/>
        <v/>
      </c>
      <c r="AH27" s="318" t="str">
        <f t="shared" si="13"/>
        <v>з</v>
      </c>
      <c r="AI27" s="318">
        <f t="shared" si="13"/>
        <v>4</v>
      </c>
      <c r="AJ27" s="318">
        <f t="shared" si="13"/>
        <v>5</v>
      </c>
      <c r="AK27" s="318">
        <f t="shared" si="13"/>
        <v>5</v>
      </c>
      <c r="AL27" s="318">
        <f t="shared" si="13"/>
        <v>4</v>
      </c>
      <c r="AM27" s="318">
        <f t="shared" si="13"/>
        <v>5</v>
      </c>
      <c r="AN27" s="318" t="str">
        <f t="shared" si="13"/>
        <v>з</v>
      </c>
      <c r="AO27" s="318">
        <f t="shared" si="13"/>
        <v>4</v>
      </c>
      <c r="AP27" s="318">
        <f t="shared" si="13"/>
        <v>5</v>
      </c>
      <c r="AQ27" s="318">
        <f t="shared" si="13"/>
        <v>4</v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2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7.25" customHeight="1" x14ac:dyDescent="0.2">
      <c r="A28" s="267">
        <v>23</v>
      </c>
      <c r="B28" s="163"/>
      <c r="C28" s="150" t="s">
        <v>34</v>
      </c>
      <c r="D28" s="471" t="s">
        <v>871</v>
      </c>
      <c r="E28" s="223">
        <v>2641</v>
      </c>
      <c r="F28" s="91"/>
      <c r="G28" s="91" t="s">
        <v>1146</v>
      </c>
      <c r="H28" s="91">
        <v>4</v>
      </c>
      <c r="I28" s="91">
        <v>4</v>
      </c>
      <c r="J28" s="91">
        <v>5</v>
      </c>
      <c r="K28" s="91">
        <v>3</v>
      </c>
      <c r="L28" s="91">
        <v>4</v>
      </c>
      <c r="M28" s="91" t="s">
        <v>1138</v>
      </c>
      <c r="N28" s="91">
        <v>3</v>
      </c>
      <c r="O28" s="91">
        <v>3</v>
      </c>
      <c r="P28" s="91">
        <v>3</v>
      </c>
      <c r="Q28" s="91"/>
      <c r="R28" s="94"/>
      <c r="S28" s="91"/>
      <c r="T28" s="91"/>
      <c r="U28" s="91"/>
      <c r="V28" s="316">
        <f t="shared" si="2"/>
        <v>3</v>
      </c>
      <c r="W28" s="258">
        <f t="shared" si="3"/>
        <v>0</v>
      </c>
      <c r="X28" s="258">
        <f t="shared" si="4"/>
        <v>0</v>
      </c>
      <c r="Y28" s="258">
        <f t="shared" si="5"/>
        <v>0</v>
      </c>
      <c r="Z28" s="258">
        <f t="shared" si="6"/>
        <v>4</v>
      </c>
      <c r="AA28" s="258">
        <f t="shared" si="7"/>
        <v>3</v>
      </c>
      <c r="AB28" s="258">
        <f t="shared" si="8"/>
        <v>1</v>
      </c>
      <c r="AC28" s="258">
        <f t="shared" si="9"/>
        <v>8</v>
      </c>
      <c r="AD28" s="320">
        <f t="shared" si="10"/>
        <v>3.625</v>
      </c>
      <c r="AE28" s="25">
        <f t="shared" si="0"/>
        <v>0</v>
      </c>
      <c r="AF28" s="13"/>
      <c r="AG28" s="318" t="str">
        <f t="shared" si="13"/>
        <v/>
      </c>
      <c r="AH28" s="318" t="str">
        <f t="shared" si="13"/>
        <v>а</v>
      </c>
      <c r="AI28" s="318">
        <f t="shared" si="13"/>
        <v>4</v>
      </c>
      <c r="AJ28" s="318">
        <f t="shared" si="13"/>
        <v>4</v>
      </c>
      <c r="AK28" s="318">
        <f t="shared" si="13"/>
        <v>5</v>
      </c>
      <c r="AL28" s="318">
        <f t="shared" si="13"/>
        <v>3</v>
      </c>
      <c r="AM28" s="318">
        <f t="shared" si="13"/>
        <v>4</v>
      </c>
      <c r="AN28" s="318" t="str">
        <f t="shared" si="13"/>
        <v>з</v>
      </c>
      <c r="AO28" s="318">
        <f t="shared" si="13"/>
        <v>3</v>
      </c>
      <c r="AP28" s="318">
        <f t="shared" si="13"/>
        <v>3</v>
      </c>
      <c r="AQ28" s="318">
        <f t="shared" si="13"/>
        <v>3</v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2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7.25" customHeight="1" x14ac:dyDescent="0.2">
      <c r="A29" s="267">
        <v>24</v>
      </c>
      <c r="B29" s="163"/>
      <c r="C29" s="150" t="s">
        <v>34</v>
      </c>
      <c r="D29" s="471" t="s">
        <v>872</v>
      </c>
      <c r="E29" s="223">
        <v>2641</v>
      </c>
      <c r="F29" s="91"/>
      <c r="G29" s="91" t="s">
        <v>1138</v>
      </c>
      <c r="H29" s="91">
        <v>4</v>
      </c>
      <c r="I29" s="91">
        <v>4</v>
      </c>
      <c r="J29" s="91">
        <v>5</v>
      </c>
      <c r="K29" s="91">
        <v>3</v>
      </c>
      <c r="L29" s="91">
        <v>4</v>
      </c>
      <c r="M29" s="91" t="s">
        <v>1138</v>
      </c>
      <c r="N29" s="91">
        <v>3</v>
      </c>
      <c r="O29" s="91">
        <v>3</v>
      </c>
      <c r="P29" s="91">
        <v>3</v>
      </c>
      <c r="Q29" s="91"/>
      <c r="R29" s="94"/>
      <c r="S29" s="91"/>
      <c r="T29" s="91"/>
      <c r="U29" s="91"/>
      <c r="V29" s="316">
        <f t="shared" si="2"/>
        <v>3</v>
      </c>
      <c r="W29" s="258">
        <f t="shared" si="3"/>
        <v>0</v>
      </c>
      <c r="X29" s="258">
        <f t="shared" si="4"/>
        <v>0</v>
      </c>
      <c r="Y29" s="258">
        <f t="shared" si="5"/>
        <v>0</v>
      </c>
      <c r="Z29" s="258">
        <f t="shared" si="6"/>
        <v>4</v>
      </c>
      <c r="AA29" s="258">
        <f t="shared" si="7"/>
        <v>3</v>
      </c>
      <c r="AB29" s="258">
        <f t="shared" si="8"/>
        <v>1</v>
      </c>
      <c r="AC29" s="258">
        <f t="shared" si="9"/>
        <v>8</v>
      </c>
      <c r="AD29" s="320">
        <f t="shared" si="10"/>
        <v>3.625</v>
      </c>
      <c r="AE29" s="25">
        <f t="shared" si="0"/>
        <v>0</v>
      </c>
      <c r="AF29" s="13"/>
      <c r="AG29" s="318" t="str">
        <f t="shared" si="13"/>
        <v/>
      </c>
      <c r="AH29" s="318" t="str">
        <f t="shared" si="13"/>
        <v>з</v>
      </c>
      <c r="AI29" s="318">
        <f t="shared" si="13"/>
        <v>4</v>
      </c>
      <c r="AJ29" s="318">
        <f t="shared" si="13"/>
        <v>4</v>
      </c>
      <c r="AK29" s="318">
        <f t="shared" si="13"/>
        <v>5</v>
      </c>
      <c r="AL29" s="318">
        <f t="shared" si="13"/>
        <v>3</v>
      </c>
      <c r="AM29" s="318">
        <f t="shared" si="13"/>
        <v>4</v>
      </c>
      <c r="AN29" s="318" t="str">
        <f t="shared" si="13"/>
        <v>з</v>
      </c>
      <c r="AO29" s="318">
        <f t="shared" si="13"/>
        <v>3</v>
      </c>
      <c r="AP29" s="318">
        <f t="shared" si="13"/>
        <v>3</v>
      </c>
      <c r="AQ29" s="318">
        <f t="shared" si="13"/>
        <v>3</v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2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7.25" customHeight="1" x14ac:dyDescent="0.2">
      <c r="A30" s="267">
        <v>25</v>
      </c>
      <c r="B30" s="163"/>
      <c r="C30" s="150" t="s">
        <v>34</v>
      </c>
      <c r="D30" s="471" t="s">
        <v>873</v>
      </c>
      <c r="E30" s="223">
        <v>2641</v>
      </c>
      <c r="F30" s="91"/>
      <c r="G30" s="91" t="s">
        <v>1138</v>
      </c>
      <c r="H30" s="91">
        <v>3</v>
      </c>
      <c r="I30" s="91">
        <v>3</v>
      </c>
      <c r="J30" s="91">
        <v>5</v>
      </c>
      <c r="K30" s="91">
        <v>4</v>
      </c>
      <c r="L30" s="91">
        <v>5</v>
      </c>
      <c r="M30" s="91" t="s">
        <v>1138</v>
      </c>
      <c r="N30" s="91">
        <v>4</v>
      </c>
      <c r="O30" s="91">
        <v>5</v>
      </c>
      <c r="P30" s="91">
        <v>3</v>
      </c>
      <c r="Q30" s="91"/>
      <c r="R30" s="94"/>
      <c r="S30" s="91"/>
      <c r="T30" s="91"/>
      <c r="U30" s="91"/>
      <c r="V30" s="316">
        <f t="shared" si="2"/>
        <v>3</v>
      </c>
      <c r="W30" s="258">
        <f t="shared" si="3"/>
        <v>0</v>
      </c>
      <c r="X30" s="258">
        <f t="shared" si="4"/>
        <v>0</v>
      </c>
      <c r="Y30" s="258">
        <f t="shared" si="5"/>
        <v>0</v>
      </c>
      <c r="Z30" s="258">
        <f t="shared" si="6"/>
        <v>3</v>
      </c>
      <c r="AA30" s="258">
        <f t="shared" si="7"/>
        <v>2</v>
      </c>
      <c r="AB30" s="258">
        <f t="shared" si="8"/>
        <v>3</v>
      </c>
      <c r="AC30" s="258">
        <f t="shared" si="9"/>
        <v>8</v>
      </c>
      <c r="AD30" s="320">
        <f t="shared" si="10"/>
        <v>4</v>
      </c>
      <c r="AE30" s="25">
        <f t="shared" si="0"/>
        <v>0</v>
      </c>
      <c r="AF30" s="13"/>
      <c r="AG30" s="318" t="str">
        <f t="shared" si="13"/>
        <v/>
      </c>
      <c r="AH30" s="318" t="str">
        <f t="shared" si="13"/>
        <v>з</v>
      </c>
      <c r="AI30" s="318">
        <f t="shared" si="13"/>
        <v>3</v>
      </c>
      <c r="AJ30" s="318">
        <f t="shared" si="13"/>
        <v>3</v>
      </c>
      <c r="AK30" s="318">
        <f t="shared" si="13"/>
        <v>5</v>
      </c>
      <c r="AL30" s="318">
        <f t="shared" si="13"/>
        <v>4</v>
      </c>
      <c r="AM30" s="318">
        <f t="shared" si="13"/>
        <v>5</v>
      </c>
      <c r="AN30" s="318" t="str">
        <f t="shared" si="13"/>
        <v>з</v>
      </c>
      <c r="AO30" s="318">
        <f t="shared" si="13"/>
        <v>4</v>
      </c>
      <c r="AP30" s="318">
        <f t="shared" si="13"/>
        <v>5</v>
      </c>
      <c r="AQ30" s="318">
        <f t="shared" si="13"/>
        <v>3</v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2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7.25" customHeight="1" x14ac:dyDescent="0.2">
      <c r="A31" s="267">
        <v>26</v>
      </c>
      <c r="B31" s="163"/>
      <c r="C31" s="150" t="s">
        <v>34</v>
      </c>
      <c r="D31" s="471" t="s">
        <v>874</v>
      </c>
      <c r="E31" s="223">
        <v>2641</v>
      </c>
      <c r="F31" s="91"/>
      <c r="G31" s="91" t="s">
        <v>1138</v>
      </c>
      <c r="H31" s="91">
        <v>3</v>
      </c>
      <c r="I31" s="91">
        <v>3</v>
      </c>
      <c r="J31" s="91">
        <v>5</v>
      </c>
      <c r="K31" s="91">
        <v>3</v>
      </c>
      <c r="L31" s="91">
        <v>4</v>
      </c>
      <c r="M31" s="91" t="s">
        <v>1138</v>
      </c>
      <c r="N31" s="91">
        <v>3</v>
      </c>
      <c r="O31" s="91">
        <v>3</v>
      </c>
      <c r="P31" s="91">
        <v>5</v>
      </c>
      <c r="Q31" s="91"/>
      <c r="R31" s="94"/>
      <c r="S31" s="91"/>
      <c r="T31" s="91"/>
      <c r="U31" s="91"/>
      <c r="V31" s="316">
        <f t="shared" si="2"/>
        <v>3</v>
      </c>
      <c r="W31" s="258">
        <f t="shared" si="3"/>
        <v>0</v>
      </c>
      <c r="X31" s="258">
        <f t="shared" si="4"/>
        <v>0</v>
      </c>
      <c r="Y31" s="258">
        <f t="shared" si="5"/>
        <v>0</v>
      </c>
      <c r="Z31" s="258">
        <f t="shared" si="6"/>
        <v>5</v>
      </c>
      <c r="AA31" s="258">
        <f t="shared" si="7"/>
        <v>1</v>
      </c>
      <c r="AB31" s="258">
        <f t="shared" si="8"/>
        <v>2</v>
      </c>
      <c r="AC31" s="258">
        <f t="shared" si="9"/>
        <v>8</v>
      </c>
      <c r="AD31" s="320">
        <f t="shared" si="10"/>
        <v>3.625</v>
      </c>
      <c r="AE31" s="25">
        <f t="shared" si="0"/>
        <v>0</v>
      </c>
      <c r="AF31" s="13"/>
      <c r="AG31" s="318" t="str">
        <f t="shared" si="13"/>
        <v/>
      </c>
      <c r="AH31" s="318" t="str">
        <f t="shared" si="13"/>
        <v>з</v>
      </c>
      <c r="AI31" s="318">
        <f t="shared" si="13"/>
        <v>3</v>
      </c>
      <c r="AJ31" s="318">
        <f t="shared" si="13"/>
        <v>3</v>
      </c>
      <c r="AK31" s="318">
        <f t="shared" si="13"/>
        <v>5</v>
      </c>
      <c r="AL31" s="318">
        <f t="shared" si="13"/>
        <v>3</v>
      </c>
      <c r="AM31" s="318">
        <f t="shared" si="13"/>
        <v>4</v>
      </c>
      <c r="AN31" s="318" t="str">
        <f t="shared" si="13"/>
        <v>з</v>
      </c>
      <c r="AO31" s="318">
        <f t="shared" si="13"/>
        <v>3</v>
      </c>
      <c r="AP31" s="318">
        <f t="shared" si="13"/>
        <v>3</v>
      </c>
      <c r="AQ31" s="318">
        <f t="shared" si="13"/>
        <v>5</v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2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7.25" customHeight="1" x14ac:dyDescent="0.2">
      <c r="A32" s="267">
        <v>27</v>
      </c>
      <c r="B32" s="211"/>
      <c r="C32" s="150" t="s">
        <v>34</v>
      </c>
      <c r="D32" s="471" t="s">
        <v>875</v>
      </c>
      <c r="E32" s="223">
        <v>2641</v>
      </c>
      <c r="F32" s="91"/>
      <c r="G32" s="91" t="s">
        <v>1138</v>
      </c>
      <c r="H32" s="91">
        <v>3</v>
      </c>
      <c r="I32" s="91">
        <v>3</v>
      </c>
      <c r="J32" s="91">
        <v>5</v>
      </c>
      <c r="K32" s="91">
        <v>4</v>
      </c>
      <c r="L32" s="91">
        <v>3</v>
      </c>
      <c r="M32" s="91" t="s">
        <v>1138</v>
      </c>
      <c r="N32" s="91">
        <v>3</v>
      </c>
      <c r="O32" s="91">
        <v>4</v>
      </c>
      <c r="P32" s="91">
        <v>3</v>
      </c>
      <c r="Q32" s="321"/>
      <c r="R32" s="94"/>
      <c r="S32" s="91"/>
      <c r="T32" s="91"/>
      <c r="U32" s="91"/>
      <c r="V32" s="316">
        <f t="shared" si="2"/>
        <v>3</v>
      </c>
      <c r="W32" s="258">
        <f t="shared" si="3"/>
        <v>0</v>
      </c>
      <c r="X32" s="258">
        <f t="shared" si="4"/>
        <v>0</v>
      </c>
      <c r="Y32" s="258">
        <f t="shared" si="5"/>
        <v>0</v>
      </c>
      <c r="Z32" s="258">
        <f t="shared" si="6"/>
        <v>5</v>
      </c>
      <c r="AA32" s="258">
        <f t="shared" si="7"/>
        <v>2</v>
      </c>
      <c r="AB32" s="258">
        <f t="shared" si="8"/>
        <v>1</v>
      </c>
      <c r="AC32" s="258">
        <f t="shared" si="9"/>
        <v>8</v>
      </c>
      <c r="AD32" s="320">
        <f t="shared" si="10"/>
        <v>3.5</v>
      </c>
      <c r="AE32" s="25">
        <f t="shared" si="0"/>
        <v>0</v>
      </c>
      <c r="AF32" s="13"/>
      <c r="AG32" s="318" t="str">
        <f t="shared" si="13"/>
        <v/>
      </c>
      <c r="AH32" s="318" t="str">
        <f t="shared" si="13"/>
        <v>з</v>
      </c>
      <c r="AI32" s="318">
        <f t="shared" si="13"/>
        <v>3</v>
      </c>
      <c r="AJ32" s="318">
        <f t="shared" si="13"/>
        <v>3</v>
      </c>
      <c r="AK32" s="318">
        <f t="shared" si="13"/>
        <v>5</v>
      </c>
      <c r="AL32" s="318">
        <f t="shared" si="13"/>
        <v>4</v>
      </c>
      <c r="AM32" s="318">
        <f t="shared" si="13"/>
        <v>3</v>
      </c>
      <c r="AN32" s="318" t="str">
        <f t="shared" si="13"/>
        <v>з</v>
      </c>
      <c r="AO32" s="318">
        <f t="shared" si="13"/>
        <v>3</v>
      </c>
      <c r="AP32" s="318">
        <f t="shared" si="13"/>
        <v>4</v>
      </c>
      <c r="AQ32" s="318">
        <f t="shared" si="13"/>
        <v>3</v>
      </c>
      <c r="AR32" s="318" t="str">
        <f t="shared" si="13"/>
        <v/>
      </c>
      <c r="AS32" s="318" t="str">
        <f t="shared" si="13"/>
        <v/>
      </c>
      <c r="AT32" s="318" t="str">
        <f t="shared" si="13"/>
        <v/>
      </c>
      <c r="AU32" s="318" t="str">
        <f t="shared" si="13"/>
        <v/>
      </c>
      <c r="AV32" s="318" t="str">
        <f t="shared" si="13"/>
        <v/>
      </c>
      <c r="AW32" s="316">
        <f t="shared" si="12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7.25" customHeight="1" x14ac:dyDescent="0.2">
      <c r="A33" s="267">
        <v>28</v>
      </c>
      <c r="B33" s="211"/>
      <c r="C33" s="150" t="s">
        <v>34</v>
      </c>
      <c r="D33" s="471" t="s">
        <v>876</v>
      </c>
      <c r="E33" s="223">
        <v>2641</v>
      </c>
      <c r="F33" s="91"/>
      <c r="G33" s="91" t="s">
        <v>1138</v>
      </c>
      <c r="H33" s="91">
        <v>3</v>
      </c>
      <c r="I33" s="91">
        <v>3</v>
      </c>
      <c r="J33" s="91">
        <v>5</v>
      </c>
      <c r="K33" s="91">
        <v>4</v>
      </c>
      <c r="L33" s="91">
        <v>4</v>
      </c>
      <c r="M33" s="91" t="s">
        <v>1138</v>
      </c>
      <c r="N33" s="91">
        <v>3</v>
      </c>
      <c r="O33" s="91">
        <v>3</v>
      </c>
      <c r="P33" s="91">
        <v>4</v>
      </c>
      <c r="Q33" s="321"/>
      <c r="R33" s="94"/>
      <c r="S33" s="91"/>
      <c r="T33" s="91"/>
      <c r="U33" s="91"/>
      <c r="V33" s="316">
        <f t="shared" si="2"/>
        <v>3</v>
      </c>
      <c r="W33" s="258">
        <f t="shared" si="3"/>
        <v>0</v>
      </c>
      <c r="X33" s="258">
        <f t="shared" si="4"/>
        <v>0</v>
      </c>
      <c r="Y33" s="258">
        <f t="shared" si="5"/>
        <v>0</v>
      </c>
      <c r="Z33" s="258">
        <f t="shared" si="6"/>
        <v>4</v>
      </c>
      <c r="AA33" s="258">
        <f t="shared" si="7"/>
        <v>3</v>
      </c>
      <c r="AB33" s="258">
        <f t="shared" si="8"/>
        <v>1</v>
      </c>
      <c r="AC33" s="258">
        <f t="shared" si="9"/>
        <v>8</v>
      </c>
      <c r="AD33" s="320">
        <f t="shared" si="10"/>
        <v>3.625</v>
      </c>
      <c r="AE33" s="25">
        <f t="shared" si="0"/>
        <v>0</v>
      </c>
      <c r="AF33" s="13"/>
      <c r="AG33" s="318" t="str">
        <f t="shared" si="13"/>
        <v/>
      </c>
      <c r="AH33" s="318" t="str">
        <f t="shared" si="13"/>
        <v>з</v>
      </c>
      <c r="AI33" s="318">
        <f t="shared" si="13"/>
        <v>3</v>
      </c>
      <c r="AJ33" s="318">
        <f t="shared" si="13"/>
        <v>3</v>
      </c>
      <c r="AK33" s="318">
        <f t="shared" si="13"/>
        <v>5</v>
      </c>
      <c r="AL33" s="318">
        <f t="shared" si="13"/>
        <v>4</v>
      </c>
      <c r="AM33" s="318">
        <f t="shared" si="13"/>
        <v>4</v>
      </c>
      <c r="AN33" s="318" t="str">
        <f t="shared" si="13"/>
        <v>з</v>
      </c>
      <c r="AO33" s="318">
        <f t="shared" si="13"/>
        <v>3</v>
      </c>
      <c r="AP33" s="318">
        <f t="shared" si="13"/>
        <v>3</v>
      </c>
      <c r="AQ33" s="318">
        <f t="shared" si="13"/>
        <v>4</v>
      </c>
      <c r="AR33" s="318" t="str">
        <f t="shared" si="13"/>
        <v/>
      </c>
      <c r="AS33" s="318" t="str">
        <f t="shared" si="13"/>
        <v/>
      </c>
      <c r="AT33" s="318" t="str">
        <f t="shared" si="13"/>
        <v/>
      </c>
      <c r="AU33" s="318" t="str">
        <f t="shared" si="13"/>
        <v/>
      </c>
      <c r="AV33" s="318" t="str">
        <f t="shared" si="13"/>
        <v/>
      </c>
      <c r="AW33" s="316">
        <f t="shared" si="12"/>
        <v>2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7.25" customHeight="1" x14ac:dyDescent="0.2">
      <c r="A34" s="267">
        <v>29</v>
      </c>
      <c r="B34" s="212"/>
      <c r="C34" s="150" t="s">
        <v>34</v>
      </c>
      <c r="D34" s="471" t="s">
        <v>877</v>
      </c>
      <c r="E34" s="223">
        <v>2641</v>
      </c>
      <c r="F34" s="91"/>
      <c r="G34" s="91" t="s">
        <v>1138</v>
      </c>
      <c r="H34" s="91">
        <v>3</v>
      </c>
      <c r="I34" s="91">
        <v>3</v>
      </c>
      <c r="J34" s="91">
        <v>5</v>
      </c>
      <c r="K34" s="91" t="s">
        <v>1321</v>
      </c>
      <c r="L34" s="91">
        <v>4</v>
      </c>
      <c r="M34" s="91" t="s">
        <v>1138</v>
      </c>
      <c r="N34" s="91">
        <v>3</v>
      </c>
      <c r="O34" s="94" t="s">
        <v>1321</v>
      </c>
      <c r="P34" s="91">
        <v>3</v>
      </c>
      <c r="Q34" s="94"/>
      <c r="R34" s="94"/>
      <c r="S34" s="91"/>
      <c r="T34" s="91"/>
      <c r="U34" s="91"/>
      <c r="V34" s="316">
        <f t="shared" si="2"/>
        <v>2</v>
      </c>
      <c r="W34" s="258">
        <f t="shared" si="3"/>
        <v>0</v>
      </c>
      <c r="X34" s="258">
        <f t="shared" si="4"/>
        <v>0</v>
      </c>
      <c r="Y34" s="258">
        <f t="shared" si="5"/>
        <v>2</v>
      </c>
      <c r="Z34" s="258">
        <f t="shared" si="6"/>
        <v>4</v>
      </c>
      <c r="AA34" s="258">
        <f t="shared" si="7"/>
        <v>1</v>
      </c>
      <c r="AB34" s="258">
        <f t="shared" si="8"/>
        <v>1</v>
      </c>
      <c r="AC34" s="258">
        <f t="shared" si="9"/>
        <v>8</v>
      </c>
      <c r="AD34" s="320">
        <f t="shared" si="10"/>
        <v>3.125</v>
      </c>
      <c r="AE34" s="25">
        <f t="shared" si="0"/>
        <v>0</v>
      </c>
      <c r="AF34" s="13"/>
      <c r="AG34" s="318" t="str">
        <f t="shared" si="13"/>
        <v/>
      </c>
      <c r="AH34" s="318" t="str">
        <f t="shared" si="13"/>
        <v>з</v>
      </c>
      <c r="AI34" s="318">
        <f t="shared" si="13"/>
        <v>3</v>
      </c>
      <c r="AJ34" s="318">
        <f t="shared" si="13"/>
        <v>3</v>
      </c>
      <c r="AK34" s="318">
        <f t="shared" si="13"/>
        <v>5</v>
      </c>
      <c r="AL34" s="318">
        <f t="shared" si="13"/>
        <v>2</v>
      </c>
      <c r="AM34" s="318">
        <f t="shared" si="13"/>
        <v>4</v>
      </c>
      <c r="AN34" s="318" t="str">
        <f t="shared" si="13"/>
        <v>з</v>
      </c>
      <c r="AO34" s="318">
        <f t="shared" si="13"/>
        <v>3</v>
      </c>
      <c r="AP34" s="318">
        <f t="shared" si="13"/>
        <v>2</v>
      </c>
      <c r="AQ34" s="318">
        <f t="shared" si="13"/>
        <v>3</v>
      </c>
      <c r="AR34" s="318" t="str">
        <f t="shared" si="13"/>
        <v/>
      </c>
      <c r="AS34" s="318" t="str">
        <f t="shared" si="13"/>
        <v/>
      </c>
      <c r="AT34" s="318" t="str">
        <f t="shared" si="13"/>
        <v/>
      </c>
      <c r="AU34" s="318" t="str">
        <f t="shared" si="13"/>
        <v/>
      </c>
      <c r="AV34" s="318" t="str">
        <f t="shared" si="13"/>
        <v/>
      </c>
      <c r="AW34" s="316">
        <f t="shared" si="12"/>
        <v>2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7.25" customHeight="1" x14ac:dyDescent="0.2">
      <c r="A35" s="267">
        <v>30</v>
      </c>
      <c r="B35" s="212"/>
      <c r="C35" s="150" t="s">
        <v>34</v>
      </c>
      <c r="D35" s="471" t="s">
        <v>878</v>
      </c>
      <c r="E35" s="223">
        <v>2641</v>
      </c>
      <c r="F35" s="91"/>
      <c r="G35" s="91" t="s">
        <v>1138</v>
      </c>
      <c r="H35" s="91">
        <v>3</v>
      </c>
      <c r="I35" s="91">
        <v>3</v>
      </c>
      <c r="J35" s="91">
        <v>5</v>
      </c>
      <c r="K35" s="91" t="s">
        <v>1321</v>
      </c>
      <c r="L35" s="91">
        <v>3</v>
      </c>
      <c r="M35" s="91" t="s">
        <v>1138</v>
      </c>
      <c r="N35" s="91">
        <v>3</v>
      </c>
      <c r="O35" s="94" t="s">
        <v>1321</v>
      </c>
      <c r="P35" s="91">
        <v>4</v>
      </c>
      <c r="Q35" s="94"/>
      <c r="R35" s="94"/>
      <c r="S35" s="91"/>
      <c r="T35" s="91"/>
      <c r="U35" s="91"/>
      <c r="V35" s="316">
        <f t="shared" si="2"/>
        <v>2</v>
      </c>
      <c r="W35" s="258">
        <f t="shared" si="3"/>
        <v>0</v>
      </c>
      <c r="X35" s="258">
        <f t="shared" si="4"/>
        <v>0</v>
      </c>
      <c r="Y35" s="258">
        <f t="shared" si="5"/>
        <v>2</v>
      </c>
      <c r="Z35" s="258">
        <f t="shared" si="6"/>
        <v>4</v>
      </c>
      <c r="AA35" s="258">
        <f t="shared" si="7"/>
        <v>1</v>
      </c>
      <c r="AB35" s="258">
        <f t="shared" si="8"/>
        <v>1</v>
      </c>
      <c r="AC35" s="258">
        <f t="shared" si="9"/>
        <v>8</v>
      </c>
      <c r="AD35" s="320">
        <f t="shared" si="10"/>
        <v>3.125</v>
      </c>
      <c r="AE35" s="25">
        <f>IF(AX35=5,0.5,IF(AX35=4,0.25,IF(AX35&lt;=3,0)))</f>
        <v>0</v>
      </c>
      <c r="AF35" s="13"/>
      <c r="AG35" s="318" t="str">
        <f t="shared" si="13"/>
        <v/>
      </c>
      <c r="AH35" s="318" t="str">
        <f t="shared" si="13"/>
        <v>з</v>
      </c>
      <c r="AI35" s="318">
        <f t="shared" si="13"/>
        <v>3</v>
      </c>
      <c r="AJ35" s="318">
        <f t="shared" si="13"/>
        <v>3</v>
      </c>
      <c r="AK35" s="318">
        <f t="shared" si="13"/>
        <v>5</v>
      </c>
      <c r="AL35" s="318">
        <f t="shared" si="13"/>
        <v>2</v>
      </c>
      <c r="AM35" s="318">
        <f t="shared" si="13"/>
        <v>3</v>
      </c>
      <c r="AN35" s="318" t="str">
        <f t="shared" si="13"/>
        <v>з</v>
      </c>
      <c r="AO35" s="318">
        <f t="shared" si="13"/>
        <v>3</v>
      </c>
      <c r="AP35" s="318">
        <f t="shared" si="13"/>
        <v>2</v>
      </c>
      <c r="AQ35" s="318">
        <f t="shared" si="13"/>
        <v>4</v>
      </c>
      <c r="AR35" s="318" t="str">
        <f t="shared" si="13"/>
        <v/>
      </c>
      <c r="AS35" s="318" t="str">
        <f t="shared" si="13"/>
        <v/>
      </c>
      <c r="AT35" s="318" t="str">
        <f t="shared" si="13"/>
        <v/>
      </c>
      <c r="AU35" s="318" t="str">
        <f t="shared" si="13"/>
        <v/>
      </c>
      <c r="AV35" s="318" t="str">
        <f t="shared" si="13"/>
        <v/>
      </c>
      <c r="AW35" s="316">
        <f t="shared" si="12"/>
        <v>2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7.25" hidden="1" customHeight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1"/>
      <c r="M36" s="91"/>
      <c r="N36" s="91"/>
      <c r="O36" s="94"/>
      <c r="P36" s="91"/>
      <c r="Q36" s="94"/>
      <c r="R36" s="94"/>
      <c r="S36" s="91"/>
      <c r="T36" s="91"/>
      <c r="U36" s="91"/>
      <c r="V36" s="316">
        <f t="shared" si="2"/>
        <v>0</v>
      </c>
      <c r="W36" s="258">
        <f t="shared" si="3"/>
        <v>0</v>
      </c>
      <c r="X36" s="258">
        <f t="shared" si="4"/>
        <v>0</v>
      </c>
      <c r="Y36" s="258">
        <f t="shared" si="5"/>
        <v>0</v>
      </c>
      <c r="Z36" s="258">
        <f t="shared" si="6"/>
        <v>0</v>
      </c>
      <c r="AA36" s="258">
        <f t="shared" si="7"/>
        <v>0</v>
      </c>
      <c r="AB36" s="258">
        <f t="shared" si="8"/>
        <v>0</v>
      </c>
      <c r="AC36" s="258">
        <f t="shared" si="9"/>
        <v>0</v>
      </c>
      <c r="AD36" s="320" t="str">
        <f t="shared" si="10"/>
        <v/>
      </c>
      <c r="AE36" s="25">
        <f>IF(AX36=5,0.5,IF(AX36=4,0.25,IF(AX36&lt;=3,0)))</f>
        <v>0</v>
      </c>
      <c r="AF36" s="13"/>
      <c r="AG36" s="318" t="str">
        <f t="shared" si="13"/>
        <v/>
      </c>
      <c r="AH36" s="318" t="str">
        <f t="shared" si="13"/>
        <v/>
      </c>
      <c r="AI36" s="318" t="str">
        <f t="shared" si="13"/>
        <v/>
      </c>
      <c r="AJ36" s="318" t="str">
        <f t="shared" si="13"/>
        <v/>
      </c>
      <c r="AK36" s="318" t="str">
        <f t="shared" si="13"/>
        <v/>
      </c>
      <c r="AL36" s="318" t="str">
        <f t="shared" si="13"/>
        <v/>
      </c>
      <c r="AM36" s="318" t="str">
        <f t="shared" si="13"/>
        <v/>
      </c>
      <c r="AN36" s="318" t="str">
        <f t="shared" si="13"/>
        <v/>
      </c>
      <c r="AO36" s="318" t="str">
        <f t="shared" si="13"/>
        <v/>
      </c>
      <c r="AP36" s="318" t="str">
        <f t="shared" si="13"/>
        <v/>
      </c>
      <c r="AQ36" s="318" t="str">
        <f t="shared" si="13"/>
        <v/>
      </c>
      <c r="AR36" s="318" t="str">
        <f t="shared" si="13"/>
        <v/>
      </c>
      <c r="AS36" s="318" t="str">
        <f t="shared" si="13"/>
        <v/>
      </c>
      <c r="AT36" s="318" t="str">
        <f t="shared" si="13"/>
        <v/>
      </c>
      <c r="AU36" s="318" t="str">
        <f t="shared" si="13"/>
        <v/>
      </c>
      <c r="AV36" s="318" t="str">
        <f t="shared" si="13"/>
        <v/>
      </c>
      <c r="AW36" s="316">
        <f t="shared" si="12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7.25" hidden="1" customHeight="1" thickBot="1" x14ac:dyDescent="0.3">
      <c r="A37" s="109"/>
      <c r="B37" s="110"/>
      <c r="C37" s="110"/>
      <c r="D37" s="110"/>
      <c r="E37" s="27">
        <f>COUNTIF(E6:E36,"2641")</f>
        <v>30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316">
        <f t="shared" si="2"/>
        <v>0</v>
      </c>
      <c r="W37" s="258">
        <f t="shared" si="3"/>
        <v>0</v>
      </c>
      <c r="X37" s="258">
        <f t="shared" si="4"/>
        <v>0</v>
      </c>
      <c r="Y37" s="258">
        <f t="shared" si="5"/>
        <v>0</v>
      </c>
      <c r="Z37" s="258">
        <f t="shared" si="6"/>
        <v>0</v>
      </c>
      <c r="AA37" s="258">
        <f t="shared" si="7"/>
        <v>0</v>
      </c>
      <c r="AB37" s="258">
        <f t="shared" si="8"/>
        <v>0</v>
      </c>
      <c r="AC37" s="258">
        <f t="shared" si="9"/>
        <v>0</v>
      </c>
      <c r="AD37" s="320" t="str">
        <f t="shared" si="10"/>
        <v/>
      </c>
      <c r="AE37" s="322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>COUNTIF(AG37:AV37,"з")</f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3.8</v>
      </c>
      <c r="I38" s="336">
        <v>3.8</v>
      </c>
      <c r="J38" s="336">
        <v>4.9333333333333336</v>
      </c>
      <c r="K38" s="336">
        <v>3.5</v>
      </c>
      <c r="L38" s="336">
        <v>4.3</v>
      </c>
      <c r="M38" s="336" t="str">
        <v xml:space="preserve"> </v>
      </c>
      <c r="N38" s="336">
        <v>3.4</v>
      </c>
      <c r="O38" s="216">
        <v>3.5</v>
      </c>
      <c r="P38" s="216">
        <v>3.7333333333333334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сводн.!T29</f>
        <v>2</v>
      </c>
      <c r="W38" s="93">
        <f>SUM(W6:W37)</f>
        <v>0</v>
      </c>
      <c r="X38" s="93">
        <f>SUM(X6:X37)</f>
        <v>0</v>
      </c>
      <c r="Y38" s="93">
        <f>SUM(Y6:Y37)-X38</f>
        <v>8</v>
      </c>
      <c r="Z38" s="93">
        <f>SUM(Z6:Z37)</f>
        <v>85</v>
      </c>
      <c r="AA38" s="93">
        <f>SUM(AA6:AA37)</f>
        <v>77</v>
      </c>
      <c r="AB38" s="93">
        <f>SUM(AB6:AB37)</f>
        <v>70</v>
      </c>
      <c r="AC38" s="93">
        <f>SUM(X38:AB38)</f>
        <v>240</v>
      </c>
      <c r="AD38" s="320">
        <f>IF(ISERROR(((X38+Y38)*2+Z38*3+AA38*4+AB38*5)/SUM(X38,Y38:AB38)),"",((X38+Y38)*2+Z38*3+AA38*4+AB38*5)/SUM(X38,Y38:AB38))</f>
        <v>3.8708333333333331</v>
      </c>
      <c r="AE38" s="414"/>
      <c r="AF38" s="13"/>
      <c r="AG38" s="415" t="str">
        <f t="shared" ref="AG38:AV38" si="15">IF(COUNT(AG6:AG37)=0," ",SUM(AG6:AG37)/COUNT(AG6:AG37))</f>
        <v xml:space="preserve"> </v>
      </c>
      <c r="AH38" s="415" t="str">
        <f t="shared" si="15"/>
        <v xml:space="preserve"> </v>
      </c>
      <c r="AI38" s="415">
        <f t="shared" si="15"/>
        <v>3.8</v>
      </c>
      <c r="AJ38" s="415">
        <f t="shared" si="15"/>
        <v>3.8</v>
      </c>
      <c r="AK38" s="415">
        <f t="shared" si="15"/>
        <v>4.9333333333333336</v>
      </c>
      <c r="AL38" s="415">
        <f t="shared" si="15"/>
        <v>3.5</v>
      </c>
      <c r="AM38" s="415">
        <f t="shared" si="15"/>
        <v>4.3</v>
      </c>
      <c r="AN38" s="415" t="str">
        <f t="shared" si="15"/>
        <v xml:space="preserve"> </v>
      </c>
      <c r="AO38" s="415">
        <f t="shared" si="15"/>
        <v>3.4</v>
      </c>
      <c r="AP38" s="415">
        <f t="shared" si="15"/>
        <v>3.5</v>
      </c>
      <c r="AQ38" s="415">
        <f t="shared" si="15"/>
        <v>3.7333333333333334</v>
      </c>
      <c r="AR38" s="415" t="str">
        <f t="shared" si="15"/>
        <v xml:space="preserve"> </v>
      </c>
      <c r="AS38" s="415" t="str">
        <f t="shared" si="15"/>
        <v xml:space="preserve"> </v>
      </c>
      <c r="AT38" s="415" t="str">
        <f t="shared" si="15"/>
        <v xml:space="preserve"> </v>
      </c>
      <c r="AU38" s="415" t="str">
        <f t="shared" si="15"/>
        <v xml:space="preserve"> </v>
      </c>
      <c r="AV38" s="416" t="str">
        <f t="shared" si="15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6</v>
      </c>
      <c r="I39" s="337">
        <v>6</v>
      </c>
      <c r="J39" s="337">
        <v>28</v>
      </c>
      <c r="K39" s="337">
        <v>4</v>
      </c>
      <c r="L39" s="337">
        <v>13</v>
      </c>
      <c r="M39" s="337" t="str">
        <v>0</v>
      </c>
      <c r="N39" s="337">
        <v>2</v>
      </c>
      <c r="O39" s="417">
        <v>5</v>
      </c>
      <c r="P39" s="417">
        <v>6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2</v>
      </c>
      <c r="W39" s="187"/>
      <c r="X39" s="727">
        <f>SUM(X38:AB38)</f>
        <v>240</v>
      </c>
      <c r="Y39" s="727"/>
      <c r="Z39" s="727"/>
      <c r="AA39" s="727"/>
      <c r="AB39" s="727"/>
      <c r="AC39" s="463"/>
      <c r="AD39" s="320">
        <f>IF(ISERROR(((X39+Y39)*2+Z39*3+AA39*4+AB39*5)/SUM(X39,Y39:AB39)),"",((X39+Y39)*2+Z39*3+AA39*4+AB39*5)/SUM(X39,Y39:AB39))</f>
        <v>2</v>
      </c>
      <c r="AE39" s="420"/>
      <c r="AG39" s="421" t="str">
        <f t="shared" ref="AG39:AU39" si="16">IF(COUNTIF(AG6:AG37,5)=0,"0",COUNTIF(AG6:AG37,5))</f>
        <v>0</v>
      </c>
      <c r="AH39" s="421" t="str">
        <f t="shared" si="16"/>
        <v>0</v>
      </c>
      <c r="AI39" s="421">
        <f t="shared" si="16"/>
        <v>6</v>
      </c>
      <c r="AJ39" s="421">
        <f t="shared" si="16"/>
        <v>6</v>
      </c>
      <c r="AK39" s="421">
        <f t="shared" si="16"/>
        <v>28</v>
      </c>
      <c r="AL39" s="421">
        <f t="shared" si="16"/>
        <v>4</v>
      </c>
      <c r="AM39" s="421">
        <f t="shared" si="16"/>
        <v>13</v>
      </c>
      <c r="AN39" s="421" t="str">
        <f t="shared" si="16"/>
        <v>0</v>
      </c>
      <c r="AO39" s="421">
        <f t="shared" si="16"/>
        <v>2</v>
      </c>
      <c r="AP39" s="421">
        <f t="shared" si="16"/>
        <v>5</v>
      </c>
      <c r="AQ39" s="421">
        <f t="shared" si="16"/>
        <v>6</v>
      </c>
      <c r="AR39" s="421" t="str">
        <f t="shared" si="16"/>
        <v>0</v>
      </c>
      <c r="AS39" s="421" t="str">
        <f t="shared" si="16"/>
        <v>0</v>
      </c>
      <c r="AT39" s="421" t="str">
        <f t="shared" si="16"/>
        <v>0</v>
      </c>
      <c r="AU39" s="421" t="str">
        <f t="shared" si="16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12</v>
      </c>
      <c r="I40" s="338">
        <v>12</v>
      </c>
      <c r="J40" s="338">
        <v>2</v>
      </c>
      <c r="K40" s="338">
        <v>11</v>
      </c>
      <c r="L40" s="338">
        <v>13</v>
      </c>
      <c r="M40" s="338" t="str">
        <v>0</v>
      </c>
      <c r="N40" s="338">
        <v>8</v>
      </c>
      <c r="O40" s="426">
        <v>9</v>
      </c>
      <c r="P40" s="426">
        <v>10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5</v>
      </c>
      <c r="W40" s="428"/>
      <c r="X40" s="428"/>
      <c r="Y40" s="428" t="str">
        <f>IF(COUNTIF(Y6:Y37,4)=0," ",COUNTIF(Y6:Y37,4))</f>
        <v xml:space="preserve"> </v>
      </c>
      <c r="Z40" s="428">
        <f>IF(COUNTIF(Z6:Z37,4)=0," ",COUNTIF(Z6:Z37,4))</f>
        <v>7</v>
      </c>
      <c r="AA40" s="428">
        <f>IF(COUNTIF(AA6:AA37,4)=0," ",COUNTIF(AA6:AA37,4))</f>
        <v>6</v>
      </c>
      <c r="AB40" s="428">
        <f>IF(COUNTIF(AB6:AB37,4)=0," ",COUNTIF(AB6:AB37,4))</f>
        <v>4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7">IF(COUNTIF(AG6:AG37,4)=0,"0",COUNTIF(AG6:AG37,4))</f>
        <v>0</v>
      </c>
      <c r="AH40" s="428" t="str">
        <f t="shared" si="17"/>
        <v>0</v>
      </c>
      <c r="AI40" s="428">
        <f t="shared" si="17"/>
        <v>12</v>
      </c>
      <c r="AJ40" s="428">
        <f t="shared" si="17"/>
        <v>12</v>
      </c>
      <c r="AK40" s="428">
        <f t="shared" si="17"/>
        <v>2</v>
      </c>
      <c r="AL40" s="428">
        <f t="shared" si="17"/>
        <v>11</v>
      </c>
      <c r="AM40" s="428">
        <f t="shared" si="17"/>
        <v>13</v>
      </c>
      <c r="AN40" s="428" t="str">
        <f t="shared" si="17"/>
        <v>0</v>
      </c>
      <c r="AO40" s="428">
        <f t="shared" si="17"/>
        <v>8</v>
      </c>
      <c r="AP40" s="428">
        <f t="shared" si="17"/>
        <v>9</v>
      </c>
      <c r="AQ40" s="428">
        <f t="shared" si="17"/>
        <v>10</v>
      </c>
      <c r="AR40" s="428" t="str">
        <f t="shared" si="17"/>
        <v>0</v>
      </c>
      <c r="AS40" s="428" t="str">
        <f t="shared" si="17"/>
        <v>0</v>
      </c>
      <c r="AT40" s="428" t="str">
        <f t="shared" si="17"/>
        <v>0</v>
      </c>
      <c r="AU40" s="428" t="str">
        <f t="shared" si="17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12</v>
      </c>
      <c r="I41" s="339">
        <v>12</v>
      </c>
      <c r="J41" s="339" t="str">
        <v>0</v>
      </c>
      <c r="K41" s="339">
        <v>11</v>
      </c>
      <c r="L41" s="339">
        <v>4</v>
      </c>
      <c r="M41" s="339" t="str">
        <v>0</v>
      </c>
      <c r="N41" s="339">
        <v>20</v>
      </c>
      <c r="O41" s="434">
        <v>12</v>
      </c>
      <c r="P41" s="434">
        <v>14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18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7</v>
      </c>
      <c r="AA41" s="436">
        <f>IF(COUNTIF(AA6:AA37,3)=0," ",COUNTIF(AA6:AA37,3))</f>
        <v>6</v>
      </c>
      <c r="AB41" s="436">
        <f>IF(COUNTIF(AB6:AB37,3)=0," ",COUNTIF(AB6:AB37,3))</f>
        <v>4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8">IF(COUNTIF(AG6:AG37,3)=0,"0",COUNTIF(AG6:AG37,3))</f>
        <v>0</v>
      </c>
      <c r="AH41" s="436" t="str">
        <f t="shared" si="18"/>
        <v>0</v>
      </c>
      <c r="AI41" s="436">
        <f t="shared" si="18"/>
        <v>12</v>
      </c>
      <c r="AJ41" s="436">
        <f t="shared" si="18"/>
        <v>12</v>
      </c>
      <c r="AK41" s="436" t="str">
        <f t="shared" si="18"/>
        <v>0</v>
      </c>
      <c r="AL41" s="436">
        <f t="shared" si="18"/>
        <v>11</v>
      </c>
      <c r="AM41" s="436">
        <f t="shared" si="18"/>
        <v>4</v>
      </c>
      <c r="AN41" s="436" t="str">
        <f t="shared" si="18"/>
        <v>0</v>
      </c>
      <c r="AO41" s="436">
        <f t="shared" si="18"/>
        <v>20</v>
      </c>
      <c r="AP41" s="436">
        <f t="shared" si="18"/>
        <v>12</v>
      </c>
      <c r="AQ41" s="436">
        <f t="shared" si="18"/>
        <v>14</v>
      </c>
      <c r="AR41" s="436" t="str">
        <f t="shared" si="18"/>
        <v>0</v>
      </c>
      <c r="AS41" s="436" t="str">
        <f t="shared" si="18"/>
        <v>0</v>
      </c>
      <c r="AT41" s="436" t="str">
        <f t="shared" si="18"/>
        <v>0</v>
      </c>
      <c r="AU41" s="436" t="str">
        <f t="shared" si="18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4</v>
      </c>
      <c r="L42" s="91">
        <v>0</v>
      </c>
      <c r="M42" s="91">
        <v>0</v>
      </c>
      <c r="N42" s="91">
        <v>0</v>
      </c>
      <c r="O42" s="94">
        <v>4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>
        <f>IF(COUNTIF(V6:V37,2)=0,"0",COUNTIF(V6:V37,2))</f>
        <v>5</v>
      </c>
      <c r="W42" s="316"/>
      <c r="X42" s="316"/>
      <c r="Y42" s="316">
        <f>IF(COUNTIF(Y6:Y37,2)=0," ",COUNTIF(Y6:Y37,2))</f>
        <v>3</v>
      </c>
      <c r="Z42" s="316">
        <f>IF(COUNTIF(Z6:Z37,2)=0," ",COUNTIF(Z6:Z37,2))</f>
        <v>2</v>
      </c>
      <c r="AA42" s="316">
        <f>IF(COUNTIF(AA6:AA37,2)=0," ",COUNTIF(AA6:AA37,2))</f>
        <v>7</v>
      </c>
      <c r="AB42" s="316">
        <f>IF(COUNTIF(AB6:AB37,2)=0," ",COUNTIF(AB6:AB37,2))</f>
        <v>7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19">COUNTIF(AG6:AG36,2)+COUNTIF(AG6:AG36,"д")</f>
        <v>0</v>
      </c>
      <c r="AH42" s="316">
        <f t="shared" si="19"/>
        <v>0</v>
      </c>
      <c r="AI42" s="316">
        <f t="shared" si="19"/>
        <v>0</v>
      </c>
      <c r="AJ42" s="316">
        <f t="shared" si="19"/>
        <v>0</v>
      </c>
      <c r="AK42" s="316">
        <f t="shared" si="19"/>
        <v>0</v>
      </c>
      <c r="AL42" s="316">
        <f t="shared" si="19"/>
        <v>4</v>
      </c>
      <c r="AM42" s="316">
        <f t="shared" si="19"/>
        <v>0</v>
      </c>
      <c r="AN42" s="316">
        <f t="shared" si="19"/>
        <v>0</v>
      </c>
      <c r="AO42" s="316">
        <f t="shared" si="19"/>
        <v>0</v>
      </c>
      <c r="AP42" s="316">
        <f t="shared" si="19"/>
        <v>4</v>
      </c>
      <c r="AQ42" s="316">
        <f t="shared" si="19"/>
        <v>0</v>
      </c>
      <c r="AR42" s="316">
        <f t="shared" si="19"/>
        <v>0</v>
      </c>
      <c r="AS42" s="316">
        <f t="shared" si="19"/>
        <v>0</v>
      </c>
      <c r="AT42" s="316">
        <f t="shared" si="19"/>
        <v>0</v>
      </c>
      <c r="AU42" s="316">
        <f t="shared" si="19"/>
        <v>0</v>
      </c>
      <c r="AV42" s="316">
        <f t="shared" si="19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1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0">COUNTBLANK(V6:V26)</f>
        <v>0</v>
      </c>
      <c r="W43" s="316">
        <f t="shared" si="20"/>
        <v>0</v>
      </c>
      <c r="X43" s="316">
        <f t="shared" si="20"/>
        <v>0</v>
      </c>
      <c r="Y43" s="316">
        <f t="shared" si="20"/>
        <v>0</v>
      </c>
      <c r="Z43" s="316">
        <f t="shared" si="20"/>
        <v>0</v>
      </c>
      <c r="AA43" s="316">
        <f t="shared" si="20"/>
        <v>0</v>
      </c>
      <c r="AB43" s="316">
        <f t="shared" si="20"/>
        <v>0</v>
      </c>
      <c r="AC43" s="316"/>
      <c r="AD43" s="316">
        <f>COUNTBLANK(AD6:AD35)</f>
        <v>0</v>
      </c>
      <c r="AE43" s="442" t="str">
        <f>IF(COUNTIF(AE6:AE37,"б")=0," ",COUNTIF(AE6:AE37,"б"))</f>
        <v xml:space="preserve"> </v>
      </c>
      <c r="AF43" s="443">
        <f t="shared" ref="AF43:CB43" si="21">IF(COUNTIF(AF6:AF37,"б")=0+COUNTIF(AF6:AF37,"а")=0,"0",COUNTIF(AF6:AF37,"б")+COUNTIF(AF6:AF37,"а"))</f>
        <v>0</v>
      </c>
      <c r="AG43" s="443">
        <f t="shared" si="21"/>
        <v>0</v>
      </c>
      <c r="AH43" s="443">
        <f t="shared" si="21"/>
        <v>1</v>
      </c>
      <c r="AI43" s="443">
        <f t="shared" si="21"/>
        <v>0</v>
      </c>
      <c r="AJ43" s="443">
        <f t="shared" si="21"/>
        <v>0</v>
      </c>
      <c r="AK43" s="443">
        <f t="shared" si="21"/>
        <v>0</v>
      </c>
      <c r="AL43" s="443">
        <f t="shared" si="21"/>
        <v>0</v>
      </c>
      <c r="AM43" s="443">
        <f t="shared" si="21"/>
        <v>0</v>
      </c>
      <c r="AN43" s="443">
        <f t="shared" si="21"/>
        <v>0</v>
      </c>
      <c r="AO43" s="443">
        <f t="shared" si="21"/>
        <v>0</v>
      </c>
      <c r="AP43" s="443">
        <f t="shared" si="21"/>
        <v>0</v>
      </c>
      <c r="AQ43" s="443">
        <f t="shared" si="21"/>
        <v>0</v>
      </c>
      <c r="AR43" s="443">
        <f t="shared" si="21"/>
        <v>0</v>
      </c>
      <c r="AS43" s="443">
        <f t="shared" si="21"/>
        <v>0</v>
      </c>
      <c r="AT43" s="443">
        <f t="shared" si="21"/>
        <v>0</v>
      </c>
      <c r="AU43" s="443">
        <f t="shared" si="21"/>
        <v>0</v>
      </c>
      <c r="AV43" s="443">
        <f t="shared" si="21"/>
        <v>0</v>
      </c>
      <c r="AW43" s="443">
        <f t="shared" si="21"/>
        <v>0</v>
      </c>
      <c r="AX43" s="443">
        <f t="shared" si="21"/>
        <v>0</v>
      </c>
      <c r="AY43" s="443">
        <f t="shared" si="21"/>
        <v>0</v>
      </c>
      <c r="AZ43" s="443">
        <f t="shared" si="21"/>
        <v>0</v>
      </c>
      <c r="BA43" s="443">
        <f t="shared" si="21"/>
        <v>0</v>
      </c>
      <c r="BB43" s="443">
        <f t="shared" si="21"/>
        <v>0</v>
      </c>
      <c r="BC43" s="443">
        <f t="shared" si="21"/>
        <v>0</v>
      </c>
      <c r="BD43" s="443">
        <f t="shared" si="21"/>
        <v>0</v>
      </c>
      <c r="BE43" s="443">
        <f t="shared" si="21"/>
        <v>0</v>
      </c>
      <c r="BF43" s="443">
        <f t="shared" si="21"/>
        <v>0</v>
      </c>
      <c r="BG43" s="443">
        <f t="shared" si="21"/>
        <v>0</v>
      </c>
      <c r="BH43" s="443">
        <f t="shared" si="21"/>
        <v>0</v>
      </c>
      <c r="BI43" s="443">
        <f t="shared" si="21"/>
        <v>0</v>
      </c>
      <c r="BJ43" s="443">
        <f t="shared" si="21"/>
        <v>0</v>
      </c>
      <c r="BK43" s="443">
        <f t="shared" si="21"/>
        <v>0</v>
      </c>
      <c r="BL43" s="443">
        <f t="shared" si="21"/>
        <v>0</v>
      </c>
      <c r="BM43" s="443">
        <f t="shared" si="21"/>
        <v>0</v>
      </c>
      <c r="BN43" s="443">
        <f t="shared" si="21"/>
        <v>0</v>
      </c>
      <c r="BO43" s="443">
        <f t="shared" si="21"/>
        <v>0</v>
      </c>
      <c r="BP43" s="443">
        <f t="shared" si="21"/>
        <v>0</v>
      </c>
      <c r="BQ43" s="443">
        <f t="shared" si="21"/>
        <v>0</v>
      </c>
      <c r="BR43" s="443">
        <f t="shared" si="21"/>
        <v>0</v>
      </c>
      <c r="BS43" s="443">
        <f t="shared" si="21"/>
        <v>0</v>
      </c>
      <c r="BT43" s="443">
        <f t="shared" si="21"/>
        <v>0</v>
      </c>
      <c r="BU43" s="443">
        <f t="shared" si="21"/>
        <v>0</v>
      </c>
      <c r="BV43" s="443">
        <f t="shared" si="21"/>
        <v>0</v>
      </c>
      <c r="BW43" s="443">
        <f t="shared" si="21"/>
        <v>0</v>
      </c>
      <c r="BX43" s="443">
        <f t="shared" si="21"/>
        <v>0</v>
      </c>
      <c r="BY43" s="443">
        <f t="shared" si="21"/>
        <v>0</v>
      </c>
      <c r="BZ43" s="443">
        <f t="shared" si="21"/>
        <v>0</v>
      </c>
      <c r="CA43" s="443">
        <f t="shared" si="21"/>
        <v>0</v>
      </c>
      <c r="CB43" s="443">
        <f t="shared" si="21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29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>
        <v>30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 t="str">
        <f t="shared" ref="AG44:AW44" si="22">IF(COUNTIF(AG6:AG37,"з")=0,"0",COUNTIF(AG6:AG37,"з"))</f>
        <v>0</v>
      </c>
      <c r="AH44" s="316">
        <f t="shared" si="22"/>
        <v>29</v>
      </c>
      <c r="AI44" s="316" t="str">
        <f t="shared" si="22"/>
        <v>0</v>
      </c>
      <c r="AJ44" s="316" t="str">
        <f t="shared" si="22"/>
        <v>0</v>
      </c>
      <c r="AK44" s="316" t="str">
        <f t="shared" si="22"/>
        <v>0</v>
      </c>
      <c r="AL44" s="316" t="str">
        <f t="shared" si="22"/>
        <v>0</v>
      </c>
      <c r="AM44" s="316" t="str">
        <f t="shared" si="22"/>
        <v>0</v>
      </c>
      <c r="AN44" s="316">
        <f t="shared" si="22"/>
        <v>30</v>
      </c>
      <c r="AO44" s="316" t="str">
        <f t="shared" si="22"/>
        <v>0</v>
      </c>
      <c r="AP44" s="316" t="str">
        <f t="shared" si="22"/>
        <v>0</v>
      </c>
      <c r="AQ44" s="316" t="str">
        <f t="shared" si="22"/>
        <v>0</v>
      </c>
      <c r="AR44" s="316" t="str">
        <f t="shared" si="22"/>
        <v>0</v>
      </c>
      <c r="AS44" s="316" t="str">
        <f t="shared" si="22"/>
        <v>0</v>
      </c>
      <c r="AT44" s="316" t="str">
        <f t="shared" si="22"/>
        <v>0</v>
      </c>
      <c r="AU44" s="316" t="str">
        <f t="shared" si="22"/>
        <v>0</v>
      </c>
      <c r="AV44" s="316" t="str">
        <f t="shared" si="22"/>
        <v>0</v>
      </c>
      <c r="AW44" s="316" t="str">
        <f t="shared" si="22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3">IF(COUNTIF(AG6:AG37,"н")=0,"0",COUNTIF(AG6:AG37,"н"))</f>
        <v>0</v>
      </c>
      <c r="AH45" s="316" t="str">
        <f t="shared" si="23"/>
        <v>0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sortState ref="D6:D27">
    <sortCondition ref="D6"/>
  </sortState>
  <mergeCells count="7">
    <mergeCell ref="H2:M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34234" priority="661" stopIfTrue="1" operator="equal">
      <formula>5</formula>
    </cfRule>
    <cfRule type="cellIs" dxfId="34233" priority="662" stopIfTrue="1" operator="equal">
      <formula>4</formula>
    </cfRule>
    <cfRule type="cellIs" dxfId="34232" priority="663" stopIfTrue="1" operator="equal">
      <formula>3</formula>
    </cfRule>
  </conditionalFormatting>
  <conditionalFormatting sqref="E6:E45">
    <cfRule type="cellIs" dxfId="34231" priority="659" stopIfTrue="1" operator="equal">
      <formula>4</formula>
    </cfRule>
    <cfRule type="cellIs" dxfId="34230" priority="660" stopIfTrue="1" operator="equal">
      <formula>3</formula>
    </cfRule>
  </conditionalFormatting>
  <conditionalFormatting sqref="Z5:AC5 W40:AF43 AE6:AE39 W39 F37:Q45 AG43:CB43 W44:AW45 R6:V45 AG6:AW42 G6:I36 M6:Q31 M34:Q36 N32:N33">
    <cfRule type="cellIs" dxfId="34229" priority="656" stopIfTrue="1" operator="equal">
      <formula>5</formula>
    </cfRule>
    <cfRule type="cellIs" dxfId="34228" priority="657" stopIfTrue="1" operator="equal">
      <formula>4</formula>
    </cfRule>
    <cfRule type="cellIs" dxfId="34227" priority="658" stopIfTrue="1" operator="equal">
      <formula>3</formula>
    </cfRule>
  </conditionalFormatting>
  <conditionalFormatting sqref="AF6:AF37">
    <cfRule type="expression" dxfId="34226" priority="654" stopIfTrue="1">
      <formula>VALUE(RIGHT(AF6))&gt;AE6</formula>
    </cfRule>
    <cfRule type="expression" dxfId="34225" priority="655" stopIfTrue="1">
      <formula>EXACT(RIGHT(AF6,3),"зач")</formula>
    </cfRule>
  </conditionalFormatting>
  <conditionalFormatting sqref="AE3:AJ4 T4:AC4 Q3:AC3">
    <cfRule type="expression" dxfId="34224" priority="652" stopIfTrue="1">
      <formula>$D$1&lt;Q3</formula>
    </cfRule>
    <cfRule type="expression" dxfId="34223" priority="653" stopIfTrue="1">
      <formula>$D$1&gt;Q3</formula>
    </cfRule>
  </conditionalFormatting>
  <conditionalFormatting sqref="T5">
    <cfRule type="cellIs" dxfId="34222" priority="631" stopIfTrue="1" operator="equal">
      <formula>5</formula>
    </cfRule>
    <cfRule type="cellIs" dxfId="34221" priority="632" stopIfTrue="1" operator="equal">
      <formula>4</formula>
    </cfRule>
    <cfRule type="cellIs" dxfId="34220" priority="633" stopIfTrue="1" operator="equal">
      <formula>3</formula>
    </cfRule>
  </conditionalFormatting>
  <conditionalFormatting sqref="T3:T4">
    <cfRule type="expression" dxfId="34219" priority="629" stopIfTrue="1">
      <formula>$D$1&lt;T3</formula>
    </cfRule>
    <cfRule type="expression" dxfId="34218" priority="630" stopIfTrue="1">
      <formula>$D$1&gt;T3</formula>
    </cfRule>
  </conditionalFormatting>
  <conditionalFormatting sqref="Q3">
    <cfRule type="expression" dxfId="34217" priority="623" stopIfTrue="1">
      <formula>$D$1&lt;Q3</formula>
    </cfRule>
    <cfRule type="expression" dxfId="34216" priority="624" stopIfTrue="1">
      <formula>$D$1&gt;Q3</formula>
    </cfRule>
  </conditionalFormatting>
  <conditionalFormatting sqref="F6:F36">
    <cfRule type="cellIs" dxfId="34215" priority="609" stopIfTrue="1" operator="equal">
      <formula>5</formula>
    </cfRule>
    <cfRule type="cellIs" dxfId="34214" priority="610" stopIfTrue="1" operator="equal">
      <formula>4</formula>
    </cfRule>
    <cfRule type="cellIs" dxfId="34213" priority="611" stopIfTrue="1" operator="equal">
      <formula>3</formula>
    </cfRule>
  </conditionalFormatting>
  <conditionalFormatting sqref="F3">
    <cfRule type="expression" dxfId="34212" priority="604" stopIfTrue="1">
      <formula>$D$1&lt;F3</formula>
    </cfRule>
    <cfRule type="expression" dxfId="34211" priority="605" stopIfTrue="1">
      <formula>$D$1&gt;F3</formula>
    </cfRule>
  </conditionalFormatting>
  <conditionalFormatting sqref="R4">
    <cfRule type="expression" dxfId="34210" priority="309" stopIfTrue="1">
      <formula>$D$1&lt;R4</formula>
    </cfRule>
    <cfRule type="expression" dxfId="34209" priority="310" stopIfTrue="1">
      <formula>$D$1&gt;R4</formula>
    </cfRule>
  </conditionalFormatting>
  <conditionalFormatting sqref="J6:L36">
    <cfRule type="cellIs" dxfId="34208" priority="520" stopIfTrue="1" operator="equal">
      <formula>5</formula>
    </cfRule>
    <cfRule type="cellIs" dxfId="34207" priority="521" stopIfTrue="1" operator="equal">
      <formula>4</formula>
    </cfRule>
    <cfRule type="cellIs" dxfId="34206" priority="522" stopIfTrue="1" operator="equal">
      <formula>3</formula>
    </cfRule>
  </conditionalFormatting>
  <conditionalFormatting sqref="F5">
    <cfRule type="cellIs" dxfId="34205" priority="449" stopIfTrue="1" operator="equal">
      <formula>5</formula>
    </cfRule>
    <cfRule type="cellIs" dxfId="34204" priority="450" stopIfTrue="1" operator="equal">
      <formula>4</formula>
    </cfRule>
    <cfRule type="cellIs" dxfId="34203" priority="451" stopIfTrue="1" operator="equal">
      <formula>3</formula>
    </cfRule>
  </conditionalFormatting>
  <conditionalFormatting sqref="F4">
    <cfRule type="expression" dxfId="34202" priority="447" stopIfTrue="1">
      <formula>$D$4&lt;F4</formula>
    </cfRule>
    <cfRule type="expression" dxfId="34201" priority="448" stopIfTrue="1">
      <formula>$D$4&gt;F4</formula>
    </cfRule>
  </conditionalFormatting>
  <conditionalFormatting sqref="R4">
    <cfRule type="expression" dxfId="34200" priority="315" stopIfTrue="1">
      <formula>$D$1&lt;R4</formula>
    </cfRule>
    <cfRule type="expression" dxfId="34199" priority="316" stopIfTrue="1">
      <formula>$D$1&gt;R4</formula>
    </cfRule>
  </conditionalFormatting>
  <conditionalFormatting sqref="R4">
    <cfRule type="expression" dxfId="34198" priority="313" stopIfTrue="1">
      <formula>$D$1&lt;R4</formula>
    </cfRule>
    <cfRule type="expression" dxfId="34197" priority="314" stopIfTrue="1">
      <formula>$D$1&gt;R4</formula>
    </cfRule>
  </conditionalFormatting>
  <conditionalFormatting sqref="R4">
    <cfRule type="expression" dxfId="34196" priority="311" stopIfTrue="1">
      <formula>$D$1&lt;R4</formula>
    </cfRule>
    <cfRule type="expression" dxfId="34195" priority="312" stopIfTrue="1">
      <formula>$D$1&gt;R4</formula>
    </cfRule>
  </conditionalFormatting>
  <conditionalFormatting sqref="S4">
    <cfRule type="expression" dxfId="34194" priority="294" stopIfTrue="1">
      <formula>$D$1&lt;S4</formula>
    </cfRule>
    <cfRule type="expression" dxfId="34193" priority="295" stopIfTrue="1">
      <formula>$D$1&gt;S4</formula>
    </cfRule>
  </conditionalFormatting>
  <conditionalFormatting sqref="Q4">
    <cfRule type="expression" dxfId="34192" priority="233" stopIfTrue="1">
      <formula>$D$1&lt;Q4</formula>
    </cfRule>
    <cfRule type="expression" dxfId="34191" priority="234" stopIfTrue="1">
      <formula>$D$1&gt;Q4</formula>
    </cfRule>
  </conditionalFormatting>
  <conditionalFormatting sqref="S4">
    <cfRule type="expression" dxfId="34190" priority="302" stopIfTrue="1">
      <formula>$D$1&lt;S4</formula>
    </cfRule>
    <cfRule type="expression" dxfId="34189" priority="303" stopIfTrue="1">
      <formula>$D$1&gt;S4</formula>
    </cfRule>
  </conditionalFormatting>
  <conditionalFormatting sqref="S4">
    <cfRule type="expression" dxfId="34188" priority="300" stopIfTrue="1">
      <formula>$D$1&lt;S4</formula>
    </cfRule>
    <cfRule type="expression" dxfId="34187" priority="301" stopIfTrue="1">
      <formula>$D$1&gt;S4</formula>
    </cfRule>
  </conditionalFormatting>
  <conditionalFormatting sqref="Q5">
    <cfRule type="cellIs" dxfId="34186" priority="339" stopIfTrue="1" operator="equal">
      <formula>5</formula>
    </cfRule>
    <cfRule type="cellIs" dxfId="34185" priority="340" stopIfTrue="1" operator="equal">
      <formula>4</formula>
    </cfRule>
    <cfRule type="cellIs" dxfId="34184" priority="341" stopIfTrue="1" operator="equal">
      <formula>3</formula>
    </cfRule>
  </conditionalFormatting>
  <conditionalFormatting sqref="Q4">
    <cfRule type="expression" dxfId="34183" priority="226" stopIfTrue="1">
      <formula>$D$1&lt;Q4</formula>
    </cfRule>
    <cfRule type="expression" dxfId="34182" priority="227" stopIfTrue="1">
      <formula>$D$1&gt;Q4</formula>
    </cfRule>
  </conditionalFormatting>
  <conditionalFormatting sqref="Q4:R4">
    <cfRule type="expression" dxfId="34181" priority="351" stopIfTrue="1">
      <formula>$D$1&lt;Q4</formula>
    </cfRule>
    <cfRule type="expression" dxfId="34180" priority="352" stopIfTrue="1">
      <formula>$D$1&gt;Q4</formula>
    </cfRule>
  </conditionalFormatting>
  <conditionalFormatting sqref="Q4">
    <cfRule type="expression" dxfId="34179" priority="239" stopIfTrue="1">
      <formula>$D$1&lt;Q4</formula>
    </cfRule>
    <cfRule type="expression" dxfId="34178" priority="240" stopIfTrue="1">
      <formula>$D$1&gt;Q4</formula>
    </cfRule>
  </conditionalFormatting>
  <conditionalFormatting sqref="Q4">
    <cfRule type="expression" dxfId="34177" priority="237" stopIfTrue="1">
      <formula>$D$1&lt;Q4</formula>
    </cfRule>
    <cfRule type="expression" dxfId="34176" priority="238" stopIfTrue="1">
      <formula>$D$1&gt;Q4</formula>
    </cfRule>
  </conditionalFormatting>
  <conditionalFormatting sqref="Q4">
    <cfRule type="expression" dxfId="34175" priority="337" stopIfTrue="1">
      <formula>$D$1&lt;Q4</formula>
    </cfRule>
    <cfRule type="expression" dxfId="34174" priority="338" stopIfTrue="1">
      <formula>$D$1&gt;Q4</formula>
    </cfRule>
  </conditionalFormatting>
  <conditionalFormatting sqref="Q4">
    <cfRule type="expression" dxfId="34173" priority="335" stopIfTrue="1">
      <formula>$D$1&lt;Q4</formula>
    </cfRule>
    <cfRule type="expression" dxfId="34172" priority="336" stopIfTrue="1">
      <formula>$D$1&gt;Q4</formula>
    </cfRule>
  </conditionalFormatting>
  <conditionalFormatting sqref="Q5">
    <cfRule type="cellIs" dxfId="34171" priority="223" stopIfTrue="1" operator="equal">
      <formula>5</formula>
    </cfRule>
    <cfRule type="cellIs" dxfId="34170" priority="224" stopIfTrue="1" operator="equal">
      <formula>4</formula>
    </cfRule>
    <cfRule type="cellIs" dxfId="34169" priority="225" stopIfTrue="1" operator="equal">
      <formula>3</formula>
    </cfRule>
  </conditionalFormatting>
  <conditionalFormatting sqref="Q4">
    <cfRule type="expression" dxfId="34168" priority="221" stopIfTrue="1">
      <formula>$D$1&lt;Q4</formula>
    </cfRule>
    <cfRule type="expression" dxfId="34167" priority="222" stopIfTrue="1">
      <formula>$D$1&gt;Q4</formula>
    </cfRule>
  </conditionalFormatting>
  <conditionalFormatting sqref="Q4">
    <cfRule type="expression" dxfId="34166" priority="219" stopIfTrue="1">
      <formula>$D$1&lt;Q4</formula>
    </cfRule>
    <cfRule type="expression" dxfId="34165" priority="220" stopIfTrue="1">
      <formula>$D$1&gt;Q4</formula>
    </cfRule>
  </conditionalFormatting>
  <conditionalFormatting sqref="R5">
    <cfRule type="cellIs" dxfId="34164" priority="321" stopIfTrue="1" operator="equal">
      <formula>5</formula>
    </cfRule>
    <cfRule type="cellIs" dxfId="34163" priority="322" stopIfTrue="1" operator="equal">
      <formula>4</formula>
    </cfRule>
    <cfRule type="cellIs" dxfId="34162" priority="323" stopIfTrue="1" operator="equal">
      <formula>3</formula>
    </cfRule>
  </conditionalFormatting>
  <conditionalFormatting sqref="R4">
    <cfRule type="expression" dxfId="34161" priority="319" stopIfTrue="1">
      <formula>$D$1&lt;R4</formula>
    </cfRule>
    <cfRule type="expression" dxfId="34160" priority="320" stopIfTrue="1">
      <formula>$D$1&gt;R4</formula>
    </cfRule>
  </conditionalFormatting>
  <conditionalFormatting sqref="R4">
    <cfRule type="expression" dxfId="34159" priority="317" stopIfTrue="1">
      <formula>$D$1&lt;R4</formula>
    </cfRule>
    <cfRule type="expression" dxfId="34158" priority="318" stopIfTrue="1">
      <formula>$D$1&gt;R4</formula>
    </cfRule>
  </conditionalFormatting>
  <conditionalFormatting sqref="S5">
    <cfRule type="cellIs" dxfId="34157" priority="306" stopIfTrue="1" operator="equal">
      <formula>5</formula>
    </cfRule>
    <cfRule type="cellIs" dxfId="34156" priority="307" stopIfTrue="1" operator="equal">
      <formula>4</formula>
    </cfRule>
    <cfRule type="cellIs" dxfId="34155" priority="308" stopIfTrue="1" operator="equal">
      <formula>3</formula>
    </cfRule>
  </conditionalFormatting>
  <conditionalFormatting sqref="S4">
    <cfRule type="expression" dxfId="34154" priority="304" stopIfTrue="1">
      <formula>$D$1&lt;S4</formula>
    </cfRule>
    <cfRule type="expression" dxfId="34153" priority="305" stopIfTrue="1">
      <formula>$D$1&gt;S4</formula>
    </cfRule>
  </conditionalFormatting>
  <conditionalFormatting sqref="S4">
    <cfRule type="expression" dxfId="34152" priority="298" stopIfTrue="1">
      <formula>$D$1&lt;S4</formula>
    </cfRule>
    <cfRule type="expression" dxfId="34151" priority="299" stopIfTrue="1">
      <formula>$D$1&gt;S4</formula>
    </cfRule>
  </conditionalFormatting>
  <conditionalFormatting sqref="S4">
    <cfRule type="expression" dxfId="34150" priority="296" stopIfTrue="1">
      <formula>$D$1&lt;S4</formula>
    </cfRule>
    <cfRule type="expression" dxfId="34149" priority="297" stopIfTrue="1">
      <formula>$D$1&gt;S4</formula>
    </cfRule>
  </conditionalFormatting>
  <conditionalFormatting sqref="Q5">
    <cfRule type="cellIs" dxfId="34148" priority="245" stopIfTrue="1" operator="equal">
      <formula>5</formula>
    </cfRule>
    <cfRule type="cellIs" dxfId="34147" priority="246" stopIfTrue="1" operator="equal">
      <formula>4</formula>
    </cfRule>
    <cfRule type="cellIs" dxfId="34146" priority="247" stopIfTrue="1" operator="equal">
      <formula>3</formula>
    </cfRule>
  </conditionalFormatting>
  <conditionalFormatting sqref="Q4">
    <cfRule type="expression" dxfId="34145" priority="243" stopIfTrue="1">
      <formula>$D$1&lt;Q4</formula>
    </cfRule>
    <cfRule type="expression" dxfId="34144" priority="244" stopIfTrue="1">
      <formula>$D$1&gt;Q4</formula>
    </cfRule>
  </conditionalFormatting>
  <conditionalFormatting sqref="Q4">
    <cfRule type="expression" dxfId="34143" priority="241" stopIfTrue="1">
      <formula>$D$1&lt;Q4</formula>
    </cfRule>
    <cfRule type="expression" dxfId="34142" priority="242" stopIfTrue="1">
      <formula>$D$1&gt;Q4</formula>
    </cfRule>
  </conditionalFormatting>
  <conditionalFormatting sqref="Q4">
    <cfRule type="expression" dxfId="34141" priority="235" stopIfTrue="1">
      <formula>$D$1&lt;Q4</formula>
    </cfRule>
    <cfRule type="expression" dxfId="34140" priority="236" stopIfTrue="1">
      <formula>$D$1&gt;Q4</formula>
    </cfRule>
  </conditionalFormatting>
  <conditionalFormatting sqref="R3">
    <cfRule type="expression" dxfId="34139" priority="231" stopIfTrue="1">
      <formula>$D$1&lt;R3</formula>
    </cfRule>
    <cfRule type="expression" dxfId="34138" priority="232" stopIfTrue="1">
      <formula>$D$1&gt;R3</formula>
    </cfRule>
  </conditionalFormatting>
  <conditionalFormatting sqref="R4">
    <cfRule type="expression" dxfId="34137" priority="142" stopIfTrue="1">
      <formula>$D$1&lt;R4</formula>
    </cfRule>
    <cfRule type="expression" dxfId="34136" priority="143" stopIfTrue="1">
      <formula>$D$1&gt;R4</formula>
    </cfRule>
  </conditionalFormatting>
  <conditionalFormatting sqref="R5">
    <cfRule type="cellIs" dxfId="34135" priority="216" stopIfTrue="1" operator="equal">
      <formula>5</formula>
    </cfRule>
    <cfRule type="cellIs" dxfId="34134" priority="217" stopIfTrue="1" operator="equal">
      <formula>4</formula>
    </cfRule>
    <cfRule type="cellIs" dxfId="34133" priority="218" stopIfTrue="1" operator="equal">
      <formula>3</formula>
    </cfRule>
  </conditionalFormatting>
  <conditionalFormatting sqref="Q4">
    <cfRule type="expression" dxfId="34132" priority="210" stopIfTrue="1">
      <formula>$D$1&lt;Q4</formula>
    </cfRule>
    <cfRule type="expression" dxfId="34131" priority="211" stopIfTrue="1">
      <formula>$D$1&gt;Q4</formula>
    </cfRule>
  </conditionalFormatting>
  <conditionalFormatting sqref="Q4">
    <cfRule type="expression" dxfId="34130" priority="208" stopIfTrue="1">
      <formula>$D$1&lt;Q4</formula>
    </cfRule>
    <cfRule type="expression" dxfId="34129" priority="209" stopIfTrue="1">
      <formula>$D$1&gt;Q4</formula>
    </cfRule>
  </conditionalFormatting>
  <conditionalFormatting sqref="R4">
    <cfRule type="expression" dxfId="34128" priority="214" stopIfTrue="1">
      <formula>$D$1&lt;R4</formula>
    </cfRule>
    <cfRule type="expression" dxfId="34127" priority="215" stopIfTrue="1">
      <formula>$D$1&gt;R4</formula>
    </cfRule>
  </conditionalFormatting>
  <conditionalFormatting sqref="R4">
    <cfRule type="expression" dxfId="34126" priority="212" stopIfTrue="1">
      <formula>$D$1&lt;R4</formula>
    </cfRule>
    <cfRule type="expression" dxfId="34125" priority="213" stopIfTrue="1">
      <formula>$D$1&gt;R4</formula>
    </cfRule>
  </conditionalFormatting>
  <conditionalFormatting sqref="Q5">
    <cfRule type="cellIs" dxfId="34124" priority="205" stopIfTrue="1" operator="equal">
      <formula>5</formula>
    </cfRule>
    <cfRule type="cellIs" dxfId="34123" priority="206" stopIfTrue="1" operator="equal">
      <formula>4</formula>
    </cfRule>
    <cfRule type="cellIs" dxfId="34122" priority="207" stopIfTrue="1" operator="equal">
      <formula>3</formula>
    </cfRule>
  </conditionalFormatting>
  <conditionalFormatting sqref="Q4">
    <cfRule type="expression" dxfId="34121" priority="203" stopIfTrue="1">
      <formula>$D$1&lt;Q4</formula>
    </cfRule>
    <cfRule type="expression" dxfId="34120" priority="204" stopIfTrue="1">
      <formula>$D$1&gt;Q4</formula>
    </cfRule>
  </conditionalFormatting>
  <conditionalFormatting sqref="Q4">
    <cfRule type="expression" dxfId="34119" priority="201" stopIfTrue="1">
      <formula>$D$1&lt;Q4</formula>
    </cfRule>
    <cfRule type="expression" dxfId="34118" priority="202" stopIfTrue="1">
      <formula>$D$1&gt;Q4</formula>
    </cfRule>
  </conditionalFormatting>
  <conditionalFormatting sqref="G4">
    <cfRule type="expression" dxfId="34117" priority="69" stopIfTrue="1">
      <formula>$D$1&lt;G4</formula>
    </cfRule>
    <cfRule type="expression" dxfId="34116" priority="70" stopIfTrue="1">
      <formula>$D$1&gt;G4</formula>
    </cfRule>
  </conditionalFormatting>
  <conditionalFormatting sqref="Q5">
    <cfRule type="cellIs" dxfId="34115" priority="169" stopIfTrue="1" operator="equal">
      <formula>5</formula>
    </cfRule>
    <cfRule type="cellIs" dxfId="34114" priority="170" stopIfTrue="1" operator="equal">
      <formula>4</formula>
    </cfRule>
    <cfRule type="cellIs" dxfId="34113" priority="171" stopIfTrue="1" operator="equal">
      <formula>3</formula>
    </cfRule>
  </conditionalFormatting>
  <conditionalFormatting sqref="Q4">
    <cfRule type="expression" dxfId="34112" priority="157" stopIfTrue="1">
      <formula>$D$1&lt;Q4</formula>
    </cfRule>
    <cfRule type="expression" dxfId="34111" priority="158" stopIfTrue="1">
      <formula>$D$1&gt;Q4</formula>
    </cfRule>
  </conditionalFormatting>
  <conditionalFormatting sqref="Q4">
    <cfRule type="expression" dxfId="34110" priority="167" stopIfTrue="1">
      <formula>$D$1&lt;Q4</formula>
    </cfRule>
    <cfRule type="expression" dxfId="34109" priority="168" stopIfTrue="1">
      <formula>$D$1&gt;Q4</formula>
    </cfRule>
  </conditionalFormatting>
  <conditionalFormatting sqref="Q4">
    <cfRule type="expression" dxfId="34108" priority="165" stopIfTrue="1">
      <formula>$D$1&lt;Q4</formula>
    </cfRule>
    <cfRule type="expression" dxfId="34107" priority="166" stopIfTrue="1">
      <formula>$D$1&gt;Q4</formula>
    </cfRule>
  </conditionalFormatting>
  <conditionalFormatting sqref="Q4">
    <cfRule type="expression" dxfId="34106" priority="163" stopIfTrue="1">
      <formula>$D$1&lt;Q4</formula>
    </cfRule>
    <cfRule type="expression" dxfId="34105" priority="164" stopIfTrue="1">
      <formula>$D$1&gt;Q4</formula>
    </cfRule>
  </conditionalFormatting>
  <conditionalFormatting sqref="Q4">
    <cfRule type="expression" dxfId="34104" priority="161" stopIfTrue="1">
      <formula>$D$1&lt;Q4</formula>
    </cfRule>
    <cfRule type="expression" dxfId="34103" priority="162" stopIfTrue="1">
      <formula>$D$1&gt;Q4</formula>
    </cfRule>
  </conditionalFormatting>
  <conditionalFormatting sqref="Q4">
    <cfRule type="expression" dxfId="34102" priority="159" stopIfTrue="1">
      <formula>$D$1&lt;Q4</formula>
    </cfRule>
    <cfRule type="expression" dxfId="34101" priority="160" stopIfTrue="1">
      <formula>$D$1&gt;Q4</formula>
    </cfRule>
  </conditionalFormatting>
  <conditionalFormatting sqref="R5">
    <cfRule type="cellIs" dxfId="34100" priority="154" stopIfTrue="1" operator="equal">
      <formula>5</formula>
    </cfRule>
    <cfRule type="cellIs" dxfId="34099" priority="155" stopIfTrue="1" operator="equal">
      <formula>4</formula>
    </cfRule>
    <cfRule type="cellIs" dxfId="34098" priority="156" stopIfTrue="1" operator="equal">
      <formula>3</formula>
    </cfRule>
  </conditionalFormatting>
  <conditionalFormatting sqref="R4">
    <cfRule type="expression" dxfId="34097" priority="152" stopIfTrue="1">
      <formula>$D$1&lt;R4</formula>
    </cfRule>
    <cfRule type="expression" dxfId="34096" priority="153" stopIfTrue="1">
      <formula>$D$1&gt;R4</formula>
    </cfRule>
  </conditionalFormatting>
  <conditionalFormatting sqref="R4">
    <cfRule type="expression" dxfId="34095" priority="150" stopIfTrue="1">
      <formula>$D$1&lt;R4</formula>
    </cfRule>
    <cfRule type="expression" dxfId="34094" priority="151" stopIfTrue="1">
      <formula>$D$1&gt;R4</formula>
    </cfRule>
  </conditionalFormatting>
  <conditionalFormatting sqref="R4">
    <cfRule type="expression" dxfId="34093" priority="148" stopIfTrue="1">
      <formula>$D$1&lt;R4</formula>
    </cfRule>
    <cfRule type="expression" dxfId="34092" priority="149" stopIfTrue="1">
      <formula>$D$1&gt;R4</formula>
    </cfRule>
  </conditionalFormatting>
  <conditionalFormatting sqref="R4">
    <cfRule type="expression" dxfId="34091" priority="146" stopIfTrue="1">
      <formula>$D$1&lt;R4</formula>
    </cfRule>
    <cfRule type="expression" dxfId="34090" priority="147" stopIfTrue="1">
      <formula>$D$1&gt;R4</formula>
    </cfRule>
  </conditionalFormatting>
  <conditionalFormatting sqref="R4">
    <cfRule type="expression" dxfId="34089" priority="144" stopIfTrue="1">
      <formula>$D$1&lt;R4</formula>
    </cfRule>
    <cfRule type="expression" dxfId="34088" priority="145" stopIfTrue="1">
      <formula>$D$1&gt;R4</formula>
    </cfRule>
  </conditionalFormatting>
  <conditionalFormatting sqref="O4">
    <cfRule type="expression" dxfId="34087" priority="15" stopIfTrue="1">
      <formula>$D$1&lt;O4</formula>
    </cfRule>
    <cfRule type="expression" dxfId="34086" priority="16" stopIfTrue="1">
      <formula>$D$1&gt;O4</formula>
    </cfRule>
  </conditionalFormatting>
  <conditionalFormatting sqref="N4">
    <cfRule type="expression" dxfId="34085" priority="17" stopIfTrue="1">
      <formula>$D$1&lt;N4</formula>
    </cfRule>
    <cfRule type="expression" dxfId="34084" priority="18" stopIfTrue="1">
      <formula>$D$1&gt;N4</formula>
    </cfRule>
  </conditionalFormatting>
  <conditionalFormatting sqref="L3:P3">
    <cfRule type="expression" dxfId="34083" priority="118" stopIfTrue="1">
      <formula>$D$1&lt;L3</formula>
    </cfRule>
    <cfRule type="expression" dxfId="34082" priority="119" stopIfTrue="1">
      <formula>$D$1&gt;L3</formula>
    </cfRule>
  </conditionalFormatting>
  <conditionalFormatting sqref="G4">
    <cfRule type="expression" dxfId="34081" priority="75" stopIfTrue="1">
      <formula>$D$1&lt;G4</formula>
    </cfRule>
    <cfRule type="expression" dxfId="34080" priority="76" stopIfTrue="1">
      <formula>$D$1&gt;G4</formula>
    </cfRule>
  </conditionalFormatting>
  <conditionalFormatting sqref="G4">
    <cfRule type="expression" dxfId="34079" priority="73" stopIfTrue="1">
      <formula>$D$1&lt;G4</formula>
    </cfRule>
    <cfRule type="expression" dxfId="34078" priority="74" stopIfTrue="1">
      <formula>$D$1&gt;G4</formula>
    </cfRule>
  </conditionalFormatting>
  <conditionalFormatting sqref="G4">
    <cfRule type="expression" dxfId="34077" priority="71" stopIfTrue="1">
      <formula>$D$1&lt;G4</formula>
    </cfRule>
    <cfRule type="expression" dxfId="34076" priority="72" stopIfTrue="1">
      <formula>$D$1&gt;G4</formula>
    </cfRule>
  </conditionalFormatting>
  <conditionalFormatting sqref="N4">
    <cfRule type="expression" dxfId="34075" priority="27" stopIfTrue="1">
      <formula>$D$1&lt;N4</formula>
    </cfRule>
    <cfRule type="expression" dxfId="34074" priority="28" stopIfTrue="1">
      <formula>$D$1&gt;N4</formula>
    </cfRule>
  </conditionalFormatting>
  <conditionalFormatting sqref="M5">
    <cfRule type="cellIs" dxfId="34073" priority="41" stopIfTrue="1" operator="equal">
      <formula>5</formula>
    </cfRule>
    <cfRule type="cellIs" dxfId="34072" priority="42" stopIfTrue="1" operator="equal">
      <formula>4</formula>
    </cfRule>
    <cfRule type="cellIs" dxfId="34071" priority="43" stopIfTrue="1" operator="equal">
      <formula>3</formula>
    </cfRule>
  </conditionalFormatting>
  <conditionalFormatting sqref="P4">
    <cfRule type="expression" dxfId="34070" priority="37" stopIfTrue="1">
      <formula>$D$1&lt;P4</formula>
    </cfRule>
    <cfRule type="expression" dxfId="34069" priority="38" stopIfTrue="1">
      <formula>$D$1&gt;P4</formula>
    </cfRule>
  </conditionalFormatting>
  <conditionalFormatting sqref="N5">
    <cfRule type="cellIs" dxfId="34068" priority="29" stopIfTrue="1" operator="equal">
      <formula>5</formula>
    </cfRule>
    <cfRule type="cellIs" dxfId="34067" priority="30" stopIfTrue="1" operator="equal">
      <formula>4</formula>
    </cfRule>
    <cfRule type="cellIs" dxfId="34066" priority="31" stopIfTrue="1" operator="equal">
      <formula>3</formula>
    </cfRule>
  </conditionalFormatting>
  <conditionalFormatting sqref="N4">
    <cfRule type="expression" dxfId="34065" priority="25" stopIfTrue="1">
      <formula>$D$1&lt;N4</formula>
    </cfRule>
    <cfRule type="expression" dxfId="34064" priority="26" stopIfTrue="1">
      <formula>$D$1&gt;N4</formula>
    </cfRule>
  </conditionalFormatting>
  <conditionalFormatting sqref="N4">
    <cfRule type="expression" dxfId="34063" priority="23" stopIfTrue="1">
      <formula>$D$1&lt;N4</formula>
    </cfRule>
    <cfRule type="expression" dxfId="34062" priority="24" stopIfTrue="1">
      <formula>$D$1&gt;N4</formula>
    </cfRule>
  </conditionalFormatting>
  <conditionalFormatting sqref="N4">
    <cfRule type="expression" dxfId="34061" priority="21" stopIfTrue="1">
      <formula>$D$1&lt;N4</formula>
    </cfRule>
    <cfRule type="expression" dxfId="34060" priority="22" stopIfTrue="1">
      <formula>$D$1&gt;N4</formula>
    </cfRule>
  </conditionalFormatting>
  <conditionalFormatting sqref="N4">
    <cfRule type="expression" dxfId="34059" priority="19" stopIfTrue="1">
      <formula>$D$1&lt;N4</formula>
    </cfRule>
    <cfRule type="expression" dxfId="34058" priority="20" stopIfTrue="1">
      <formula>$D$1&gt;N4</formula>
    </cfRule>
  </conditionalFormatting>
  <conditionalFormatting sqref="G5 L5">
    <cfRule type="cellIs" dxfId="34057" priority="115" stopIfTrue="1" operator="equal">
      <formula>5</formula>
    </cfRule>
    <cfRule type="cellIs" dxfId="34056" priority="116" stopIfTrue="1" operator="equal">
      <formula>4</formula>
    </cfRule>
    <cfRule type="cellIs" dxfId="34055" priority="117" stopIfTrue="1" operator="equal">
      <formula>3</formula>
    </cfRule>
  </conditionalFormatting>
  <conditionalFormatting sqref="G3 L4">
    <cfRule type="expression" dxfId="34054" priority="113" stopIfTrue="1">
      <formula>$D$1&lt;G3</formula>
    </cfRule>
    <cfRule type="expression" dxfId="34053" priority="114" stopIfTrue="1">
      <formula>$D$1&gt;G3</formula>
    </cfRule>
  </conditionalFormatting>
  <conditionalFormatting sqref="L5">
    <cfRule type="cellIs" dxfId="34052" priority="110" stopIfTrue="1" operator="equal">
      <formula>5</formula>
    </cfRule>
    <cfRule type="cellIs" dxfId="34051" priority="111" stopIfTrue="1" operator="equal">
      <formula>4</formula>
    </cfRule>
    <cfRule type="cellIs" dxfId="34050" priority="112" stopIfTrue="1" operator="equal">
      <formula>3</formula>
    </cfRule>
  </conditionalFormatting>
  <conditionalFormatting sqref="L4">
    <cfRule type="expression" dxfId="34049" priority="108" stopIfTrue="1">
      <formula>$D$1&lt;L4</formula>
    </cfRule>
    <cfRule type="expression" dxfId="34048" priority="109" stopIfTrue="1">
      <formula>$D$1&gt;L4</formula>
    </cfRule>
  </conditionalFormatting>
  <conditionalFormatting sqref="L5">
    <cfRule type="cellIs" dxfId="34047" priority="105" stopIfTrue="1" operator="equal">
      <formula>5</formula>
    </cfRule>
    <cfRule type="cellIs" dxfId="34046" priority="106" stopIfTrue="1" operator="equal">
      <formula>4</formula>
    </cfRule>
    <cfRule type="cellIs" dxfId="34045" priority="107" stopIfTrue="1" operator="equal">
      <formula>3</formula>
    </cfRule>
  </conditionalFormatting>
  <conditionalFormatting sqref="L4">
    <cfRule type="expression" dxfId="34044" priority="103" stopIfTrue="1">
      <formula>$D$1&lt;L4</formula>
    </cfRule>
    <cfRule type="expression" dxfId="34043" priority="104" stopIfTrue="1">
      <formula>$D$1&gt;L4</formula>
    </cfRule>
  </conditionalFormatting>
  <conditionalFormatting sqref="H5">
    <cfRule type="cellIs" dxfId="34042" priority="100" stopIfTrue="1" operator="equal">
      <formula>5</formula>
    </cfRule>
    <cfRule type="cellIs" dxfId="34041" priority="101" stopIfTrue="1" operator="equal">
      <formula>4</formula>
    </cfRule>
    <cfRule type="cellIs" dxfId="34040" priority="102" stopIfTrue="1" operator="equal">
      <formula>3</formula>
    </cfRule>
  </conditionalFormatting>
  <conditionalFormatting sqref="H3:H4">
    <cfRule type="expression" dxfId="34039" priority="98" stopIfTrue="1">
      <formula>$D$1&lt;H3</formula>
    </cfRule>
    <cfRule type="expression" dxfId="34038" priority="99" stopIfTrue="1">
      <formula>$D$1&gt;H3</formula>
    </cfRule>
  </conditionalFormatting>
  <conditionalFormatting sqref="H5">
    <cfRule type="cellIs" dxfId="34037" priority="95" stopIfTrue="1" operator="equal">
      <formula>5</formula>
    </cfRule>
    <cfRule type="cellIs" dxfId="34036" priority="96" stopIfTrue="1" operator="equal">
      <formula>4</formula>
    </cfRule>
    <cfRule type="cellIs" dxfId="34035" priority="97" stopIfTrue="1" operator="equal">
      <formula>3</formula>
    </cfRule>
  </conditionalFormatting>
  <conditionalFormatting sqref="H4">
    <cfRule type="expression" dxfId="34034" priority="93" stopIfTrue="1">
      <formula>$D$1&lt;H4</formula>
    </cfRule>
    <cfRule type="expression" dxfId="34033" priority="94" stopIfTrue="1">
      <formula>$D$1&gt;H4</formula>
    </cfRule>
  </conditionalFormatting>
  <conditionalFormatting sqref="H4">
    <cfRule type="expression" dxfId="34032" priority="91" stopIfTrue="1">
      <formula>$D$1&lt;H4</formula>
    </cfRule>
    <cfRule type="expression" dxfId="34031" priority="92" stopIfTrue="1">
      <formula>$D$1&gt;H4</formula>
    </cfRule>
  </conditionalFormatting>
  <conditionalFormatting sqref="H5">
    <cfRule type="cellIs" dxfId="34030" priority="88" stopIfTrue="1" operator="equal">
      <formula>5</formula>
    </cfRule>
    <cfRule type="cellIs" dxfId="34029" priority="89" stopIfTrue="1" operator="equal">
      <formula>4</formula>
    </cfRule>
    <cfRule type="cellIs" dxfId="34028" priority="90" stopIfTrue="1" operator="equal">
      <formula>3</formula>
    </cfRule>
  </conditionalFormatting>
  <conditionalFormatting sqref="H3:H4">
    <cfRule type="expression" dxfId="34027" priority="86" stopIfTrue="1">
      <formula>$D$1&lt;H3</formula>
    </cfRule>
    <cfRule type="expression" dxfId="34026" priority="87" stopIfTrue="1">
      <formula>$D$1&gt;H3</formula>
    </cfRule>
  </conditionalFormatting>
  <conditionalFormatting sqref="H5">
    <cfRule type="cellIs" dxfId="34025" priority="83" stopIfTrue="1" operator="equal">
      <formula>5</formula>
    </cfRule>
    <cfRule type="cellIs" dxfId="34024" priority="84" stopIfTrue="1" operator="equal">
      <formula>4</formula>
    </cfRule>
    <cfRule type="cellIs" dxfId="34023" priority="85" stopIfTrue="1" operator="equal">
      <formula>3</formula>
    </cfRule>
  </conditionalFormatting>
  <conditionalFormatting sqref="H3:H4">
    <cfRule type="expression" dxfId="34022" priority="81" stopIfTrue="1">
      <formula>$D$1&lt;H3</formula>
    </cfRule>
    <cfRule type="expression" dxfId="34021" priority="82" stopIfTrue="1">
      <formula>$D$1&gt;H3</formula>
    </cfRule>
  </conditionalFormatting>
  <conditionalFormatting sqref="I4">
    <cfRule type="expression" dxfId="34020" priority="79" stopIfTrue="1">
      <formula>$D$1&lt;I4</formula>
    </cfRule>
    <cfRule type="expression" dxfId="34019" priority="80" stopIfTrue="1">
      <formula>$D$1&gt;I4</formula>
    </cfRule>
  </conditionalFormatting>
  <conditionalFormatting sqref="G4">
    <cfRule type="expression" dxfId="34018" priority="77" stopIfTrue="1">
      <formula>$D$1&lt;G4</formula>
    </cfRule>
    <cfRule type="expression" dxfId="34017" priority="78" stopIfTrue="1">
      <formula>$D$1&gt;G4</formula>
    </cfRule>
  </conditionalFormatting>
  <conditionalFormatting sqref="J5">
    <cfRule type="cellIs" dxfId="34016" priority="66" stopIfTrue="1" operator="equal">
      <formula>5</formula>
    </cfRule>
    <cfRule type="cellIs" dxfId="34015" priority="67" stopIfTrue="1" operator="equal">
      <formula>4</formula>
    </cfRule>
    <cfRule type="cellIs" dxfId="34014" priority="68" stopIfTrue="1" operator="equal">
      <formula>3</formula>
    </cfRule>
  </conditionalFormatting>
  <conditionalFormatting sqref="J3:J4">
    <cfRule type="expression" dxfId="34013" priority="64" stopIfTrue="1">
      <formula>$D$4&lt;J3</formula>
    </cfRule>
    <cfRule type="expression" dxfId="34012" priority="65" stopIfTrue="1">
      <formula>$D$4&gt;J3</formula>
    </cfRule>
  </conditionalFormatting>
  <conditionalFormatting sqref="J3:J4">
    <cfRule type="expression" dxfId="34011" priority="62" stopIfTrue="1">
      <formula>$D$1&lt;J3</formula>
    </cfRule>
    <cfRule type="expression" dxfId="34010" priority="63" stopIfTrue="1">
      <formula>$D$1&gt;J3</formula>
    </cfRule>
  </conditionalFormatting>
  <conditionalFormatting sqref="J4">
    <cfRule type="expression" dxfId="34009" priority="60" stopIfTrue="1">
      <formula>$D$4&lt;J4</formula>
    </cfRule>
    <cfRule type="expression" dxfId="34008" priority="61" stopIfTrue="1">
      <formula>$D$4&gt;J4</formula>
    </cfRule>
  </conditionalFormatting>
  <conditionalFormatting sqref="K3">
    <cfRule type="expression" dxfId="34007" priority="58" stopIfTrue="1">
      <formula>$D$1&lt;K3</formula>
    </cfRule>
    <cfRule type="expression" dxfId="34006" priority="59" stopIfTrue="1">
      <formula>$D$1&gt;K3</formula>
    </cfRule>
  </conditionalFormatting>
  <conditionalFormatting sqref="K5">
    <cfRule type="cellIs" dxfId="34005" priority="55" stopIfTrue="1" operator="equal">
      <formula>5</formula>
    </cfRule>
    <cfRule type="cellIs" dxfId="34004" priority="56" stopIfTrue="1" operator="equal">
      <formula>4</formula>
    </cfRule>
    <cfRule type="cellIs" dxfId="34003" priority="57" stopIfTrue="1" operator="equal">
      <formula>3</formula>
    </cfRule>
  </conditionalFormatting>
  <conditionalFormatting sqref="K4">
    <cfRule type="expression" dxfId="34002" priority="53" stopIfTrue="1">
      <formula>$D$1&lt;K4</formula>
    </cfRule>
    <cfRule type="expression" dxfId="34001" priority="54" stopIfTrue="1">
      <formula>$D$1&gt;K4</formula>
    </cfRule>
  </conditionalFormatting>
  <conditionalFormatting sqref="I5">
    <cfRule type="cellIs" dxfId="34000" priority="50" stopIfTrue="1" operator="equal">
      <formula>5</formula>
    </cfRule>
    <cfRule type="cellIs" dxfId="33999" priority="51" stopIfTrue="1" operator="equal">
      <formula>4</formula>
    </cfRule>
    <cfRule type="cellIs" dxfId="33998" priority="52" stopIfTrue="1" operator="equal">
      <formula>3</formula>
    </cfRule>
  </conditionalFormatting>
  <conditionalFormatting sqref="M4">
    <cfRule type="expression" dxfId="33997" priority="48" stopIfTrue="1">
      <formula>$D$4&lt;M4</formula>
    </cfRule>
    <cfRule type="expression" dxfId="33996" priority="49" stopIfTrue="1">
      <formula>$D$4&gt;M4</formula>
    </cfRule>
  </conditionalFormatting>
  <conditionalFormatting sqref="M4">
    <cfRule type="expression" dxfId="33995" priority="46" stopIfTrue="1">
      <formula>$D$1&lt;M4</formula>
    </cfRule>
    <cfRule type="expression" dxfId="33994" priority="47" stopIfTrue="1">
      <formula>$D$1&gt;M4</formula>
    </cfRule>
  </conditionalFormatting>
  <conditionalFormatting sqref="M4">
    <cfRule type="expression" dxfId="33993" priority="44" stopIfTrue="1">
      <formula>$D$4&lt;M4</formula>
    </cfRule>
    <cfRule type="expression" dxfId="33992" priority="45" stopIfTrue="1">
      <formula>$D$4&gt;M4</formula>
    </cfRule>
  </conditionalFormatting>
  <conditionalFormatting sqref="P4">
    <cfRule type="expression" dxfId="33991" priority="39" stopIfTrue="1">
      <formula>$D$4&lt;P4</formula>
    </cfRule>
    <cfRule type="expression" dxfId="33990" priority="40" stopIfTrue="1">
      <formula>$D$4&gt;P4</formula>
    </cfRule>
  </conditionalFormatting>
  <conditionalFormatting sqref="P4">
    <cfRule type="expression" dxfId="33989" priority="35" stopIfTrue="1">
      <formula>$D$4&lt;P4</formula>
    </cfRule>
    <cfRule type="expression" dxfId="33988" priority="36" stopIfTrue="1">
      <formula>$D$4&gt;P4</formula>
    </cfRule>
  </conditionalFormatting>
  <conditionalFormatting sqref="P5">
    <cfRule type="cellIs" dxfId="33987" priority="32" stopIfTrue="1" operator="equal">
      <formula>5</formula>
    </cfRule>
    <cfRule type="cellIs" dxfId="33986" priority="33" stopIfTrue="1" operator="equal">
      <formula>4</formula>
    </cfRule>
    <cfRule type="cellIs" dxfId="33985" priority="34" stopIfTrue="1" operator="equal">
      <formula>3</formula>
    </cfRule>
  </conditionalFormatting>
  <conditionalFormatting sqref="P32:P33">
    <cfRule type="cellIs" dxfId="33984" priority="12" stopIfTrue="1" operator="equal">
      <formula>5</formula>
    </cfRule>
    <cfRule type="cellIs" dxfId="33983" priority="13" stopIfTrue="1" operator="equal">
      <formula>4</formula>
    </cfRule>
    <cfRule type="cellIs" dxfId="33982" priority="14" stopIfTrue="1" operator="equal">
      <formula>3</formula>
    </cfRule>
  </conditionalFormatting>
  <conditionalFormatting sqref="M32">
    <cfRule type="cellIs" dxfId="33981" priority="9" stopIfTrue="1" operator="equal">
      <formula>5</formula>
    </cfRule>
    <cfRule type="cellIs" dxfId="33980" priority="10" stopIfTrue="1" operator="equal">
      <formula>4</formula>
    </cfRule>
    <cfRule type="cellIs" dxfId="33979" priority="11" stopIfTrue="1" operator="equal">
      <formula>3</formula>
    </cfRule>
  </conditionalFormatting>
  <conditionalFormatting sqref="M33">
    <cfRule type="cellIs" dxfId="33978" priority="6" stopIfTrue="1" operator="equal">
      <formula>5</formula>
    </cfRule>
    <cfRule type="cellIs" dxfId="33977" priority="7" stopIfTrue="1" operator="equal">
      <formula>4</formula>
    </cfRule>
    <cfRule type="cellIs" dxfId="33976" priority="8" stopIfTrue="1" operator="equal">
      <formula>3</formula>
    </cfRule>
  </conditionalFormatting>
  <conditionalFormatting sqref="I3">
    <cfRule type="expression" dxfId="33975" priority="4" stopIfTrue="1">
      <formula>$D$1&lt;I3</formula>
    </cfRule>
    <cfRule type="expression" dxfId="33974" priority="5" stopIfTrue="1">
      <formula>$D$1&gt;I3</formula>
    </cfRule>
  </conditionalFormatting>
  <conditionalFormatting sqref="O32:O33">
    <cfRule type="cellIs" dxfId="33973" priority="1" stopIfTrue="1" operator="equal">
      <formula>5</formula>
    </cfRule>
    <cfRule type="cellIs" dxfId="33972" priority="2" stopIfTrue="1" operator="equal">
      <formula>4</formula>
    </cfRule>
    <cfRule type="cellIs" dxfId="33971" priority="3" stopIfTrue="1" operator="equal">
      <formula>3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="85" zoomScaleNormal="100" zoomScaleSheetLayoutView="85" workbookViewId="0">
      <selection activeCell="A35" sqref="A35:XFD3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6" style="13" customWidth="1"/>
    <col min="4" max="4" width="38" style="13" bestFit="1" customWidth="1"/>
    <col min="5" max="5" width="6.28515625" style="13" hidden="1" customWidth="1"/>
    <col min="6" max="6" width="7.85546875" customWidth="1"/>
    <col min="7" max="12" width="6.85546875" customWidth="1"/>
    <col min="13" max="13" width="7.28515625" hidden="1" customWidth="1"/>
    <col min="14" max="16" width="7.28515625" customWidth="1"/>
    <col min="17" max="21" width="7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56" width="2.28515625" hidden="1" customWidth="1"/>
    <col min="57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11"/>
      <c r="Z1" s="311"/>
      <c r="AA1" s="311"/>
      <c r="AB1" s="311"/>
      <c r="AC1" s="311"/>
      <c r="AD1" s="31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05" t="s">
        <v>45</v>
      </c>
      <c r="G2" s="305" t="s">
        <v>45</v>
      </c>
      <c r="H2" s="718" t="s">
        <v>46</v>
      </c>
      <c r="I2" s="719"/>
      <c r="J2" s="719"/>
      <c r="K2" s="719"/>
      <c r="L2" s="719"/>
      <c r="M2" s="720"/>
      <c r="N2" s="305" t="s">
        <v>43</v>
      </c>
      <c r="O2" s="306"/>
      <c r="P2" s="304" t="s">
        <v>42</v>
      </c>
      <c r="Q2" s="307"/>
      <c r="R2" s="307"/>
      <c r="S2" s="306"/>
      <c r="T2" s="304"/>
      <c r="U2" s="195"/>
      <c r="V2" s="7"/>
      <c r="W2" s="8"/>
      <c r="X2" s="8"/>
      <c r="Y2" s="311"/>
      <c r="Z2" s="311"/>
      <c r="AA2" s="311"/>
      <c r="AB2" s="311"/>
      <c r="AC2" s="311"/>
      <c r="AD2" s="31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2642</v>
      </c>
      <c r="B3" s="723"/>
      <c r="C3" s="723"/>
      <c r="D3" s="196" t="s">
        <v>0</v>
      </c>
      <c r="E3" s="197"/>
      <c r="F3" s="198">
        <v>43132</v>
      </c>
      <c r="G3" s="198">
        <v>43125</v>
      </c>
      <c r="H3" s="281">
        <v>43143</v>
      </c>
      <c r="I3" s="198">
        <v>43144</v>
      </c>
      <c r="J3" s="153">
        <v>43140</v>
      </c>
      <c r="K3" s="198">
        <v>43129</v>
      </c>
      <c r="L3" s="198">
        <v>43134</v>
      </c>
      <c r="M3" s="198"/>
      <c r="N3" s="198">
        <v>43148</v>
      </c>
      <c r="O3" s="198">
        <v>43153</v>
      </c>
      <c r="P3" s="198">
        <v>43459</v>
      </c>
      <c r="Q3" s="199"/>
      <c r="R3" s="198"/>
      <c r="S3" s="198"/>
      <c r="T3" s="67"/>
      <c r="U3" s="200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31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282" t="s">
        <v>463</v>
      </c>
      <c r="G4" s="206" t="s">
        <v>461</v>
      </c>
      <c r="H4" s="206" t="s">
        <v>452</v>
      </c>
      <c r="I4" s="206" t="s">
        <v>462</v>
      </c>
      <c r="J4" s="282" t="s">
        <v>451</v>
      </c>
      <c r="K4" s="206" t="s">
        <v>464</v>
      </c>
      <c r="L4" s="206" t="s">
        <v>465</v>
      </c>
      <c r="M4" s="282" t="s">
        <v>463</v>
      </c>
      <c r="N4" s="206" t="s">
        <v>454</v>
      </c>
      <c r="O4" s="206" t="s">
        <v>466</v>
      </c>
      <c r="P4" s="282" t="s">
        <v>463</v>
      </c>
      <c r="Q4" s="206"/>
      <c r="R4" s="206"/>
      <c r="S4" s="206"/>
      <c r="T4" s="67"/>
      <c r="U4" s="207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9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11"/>
      <c r="BO4" s="11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27.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468</v>
      </c>
      <c r="G5" s="246" t="s">
        <v>455</v>
      </c>
      <c r="H5" s="279" t="s">
        <v>457</v>
      </c>
      <c r="I5" s="246" t="s">
        <v>467</v>
      </c>
      <c r="J5" s="246" t="s">
        <v>456</v>
      </c>
      <c r="K5" s="246" t="s">
        <v>473</v>
      </c>
      <c r="L5" s="279" t="s">
        <v>470</v>
      </c>
      <c r="M5" s="246" t="s">
        <v>468</v>
      </c>
      <c r="N5" s="262" t="s">
        <v>459</v>
      </c>
      <c r="O5" s="247" t="s">
        <v>471</v>
      </c>
      <c r="P5" s="246" t="s">
        <v>468</v>
      </c>
      <c r="Q5" s="262"/>
      <c r="R5" s="262"/>
      <c r="S5" s="262"/>
      <c r="T5" s="90"/>
      <c r="U5" s="160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7.25" customHeight="1" x14ac:dyDescent="0.2">
      <c r="A6" s="267">
        <v>1</v>
      </c>
      <c r="B6" s="315"/>
      <c r="C6" s="379" t="s">
        <v>34</v>
      </c>
      <c r="D6" s="373" t="s">
        <v>879</v>
      </c>
      <c r="E6" s="223">
        <v>2642</v>
      </c>
      <c r="F6" s="91" t="s">
        <v>1320</v>
      </c>
      <c r="G6" s="91" t="s">
        <v>1320</v>
      </c>
      <c r="H6" s="91">
        <v>3</v>
      </c>
      <c r="I6" s="91">
        <v>3</v>
      </c>
      <c r="J6" s="91">
        <v>5</v>
      </c>
      <c r="K6" s="91">
        <v>3</v>
      </c>
      <c r="L6" s="91">
        <v>3</v>
      </c>
      <c r="M6" s="91"/>
      <c r="N6" s="91">
        <v>3</v>
      </c>
      <c r="O6" s="91">
        <v>3</v>
      </c>
      <c r="P6" s="91">
        <v>4</v>
      </c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7" si="1">COUNTIF(AG6:AV6,"б")</f>
        <v>0</v>
      </c>
      <c r="X6" s="248">
        <f t="shared" ref="X6:X37" si="2">COUNTIF(AG6:AV6,"д")</f>
        <v>0</v>
      </c>
      <c r="Y6" s="248">
        <f t="shared" ref="Y6:Y37" si="3">COUNTIF(AG6:AV6,2)+COUNTIF(AG6:AV6,"н")+COUNTIF(AG6:AV6,"д")</f>
        <v>0</v>
      </c>
      <c r="Z6" s="248">
        <f t="shared" ref="Z6:Z37" si="4">COUNTIF(AG6:AV6,Z$5)</f>
        <v>6</v>
      </c>
      <c r="AA6" s="248">
        <f t="shared" ref="AA6:AA37" si="5">COUNTIF(AG6:AV6,AA$5)</f>
        <v>1</v>
      </c>
      <c r="AB6" s="248">
        <f t="shared" ref="AB6:AB37" si="6">COUNTIF(AG6:AV6,AB$5)</f>
        <v>1</v>
      </c>
      <c r="AC6" s="248">
        <f t="shared" ref="AC6:AC38" si="7">SUM(X6:AB6)</f>
        <v>8</v>
      </c>
      <c r="AD6" s="249">
        <f>IF(ISERROR(((X6+Y6)*2+Z6*3+AA6*4+AB6*5)/SUM(X6,Y6:AB6)),"",((X6+Y6)*2+Z6*3+AA6*4+AB6*5)/SUM(X6,Y6:AB6))</f>
        <v>3.375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 t="str">
        <f t="shared" si="9"/>
        <v>з</v>
      </c>
      <c r="AI6" s="252">
        <f t="shared" si="9"/>
        <v>3</v>
      </c>
      <c r="AJ6" s="252">
        <f t="shared" si="9"/>
        <v>3</v>
      </c>
      <c r="AK6" s="252">
        <f t="shared" si="9"/>
        <v>5</v>
      </c>
      <c r="AL6" s="252">
        <f t="shared" si="9"/>
        <v>3</v>
      </c>
      <c r="AM6" s="252">
        <f t="shared" si="9"/>
        <v>3</v>
      </c>
      <c r="AN6" s="252" t="str">
        <f t="shared" si="9"/>
        <v/>
      </c>
      <c r="AO6" s="252">
        <f t="shared" si="9"/>
        <v>3</v>
      </c>
      <c r="AP6" s="252">
        <f t="shared" si="9"/>
        <v>3</v>
      </c>
      <c r="AQ6" s="252">
        <f t="shared" si="9"/>
        <v>4</v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2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7.25" customHeight="1" x14ac:dyDescent="0.2">
      <c r="A7" s="267">
        <v>2</v>
      </c>
      <c r="B7" s="315"/>
      <c r="C7" s="379" t="s">
        <v>34</v>
      </c>
      <c r="D7" s="373" t="s">
        <v>880</v>
      </c>
      <c r="E7" s="223">
        <v>2642</v>
      </c>
      <c r="F7" s="91" t="s">
        <v>1320</v>
      </c>
      <c r="G7" s="91" t="s">
        <v>1320</v>
      </c>
      <c r="H7" s="91">
        <v>5</v>
      </c>
      <c r="I7" s="91">
        <v>5</v>
      </c>
      <c r="J7" s="91">
        <v>5</v>
      </c>
      <c r="K7" s="91">
        <v>4</v>
      </c>
      <c r="L7" s="91">
        <v>5</v>
      </c>
      <c r="M7" s="91"/>
      <c r="N7" s="91">
        <v>4</v>
      </c>
      <c r="O7" s="91">
        <v>5</v>
      </c>
      <c r="P7" s="91">
        <v>4</v>
      </c>
      <c r="Q7" s="91"/>
      <c r="R7" s="91"/>
      <c r="S7" s="91"/>
      <c r="T7" s="91"/>
      <c r="U7" s="23"/>
      <c r="V7" s="35">
        <f t="shared" si="0"/>
        <v>4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0</v>
      </c>
      <c r="AA7" s="248">
        <f t="shared" si="5"/>
        <v>3</v>
      </c>
      <c r="AB7" s="248">
        <f t="shared" si="6"/>
        <v>5</v>
      </c>
      <c r="AC7" s="248">
        <f t="shared" si="7"/>
        <v>8</v>
      </c>
      <c r="AD7" s="249">
        <f t="shared" ref="AD7:AD37" si="11">IF(ISERROR(((X7+Y7)*2+Z7*3+AA7*4+AB7*5)/SUM(X7,Y7:AB7)),"",((X7+Y7)*2+Z7*3+AA7*4+AB7*5)/SUM(X7,Y7:AB7))</f>
        <v>4.625</v>
      </c>
      <c r="AE7" s="250">
        <f t="shared" si="8"/>
        <v>0</v>
      </c>
      <c r="AF7" s="251"/>
      <c r="AG7" s="252" t="str">
        <f t="shared" si="9"/>
        <v>з</v>
      </c>
      <c r="AH7" s="252" t="str">
        <f t="shared" si="9"/>
        <v>з</v>
      </c>
      <c r="AI7" s="252">
        <f t="shared" si="9"/>
        <v>5</v>
      </c>
      <c r="AJ7" s="252">
        <f t="shared" si="9"/>
        <v>5</v>
      </c>
      <c r="AK7" s="252">
        <f t="shared" si="9"/>
        <v>5</v>
      </c>
      <c r="AL7" s="252">
        <f t="shared" si="9"/>
        <v>4</v>
      </c>
      <c r="AM7" s="252">
        <f t="shared" si="9"/>
        <v>5</v>
      </c>
      <c r="AN7" s="252" t="str">
        <f t="shared" si="9"/>
        <v/>
      </c>
      <c r="AO7" s="252">
        <f t="shared" si="9"/>
        <v>4</v>
      </c>
      <c r="AP7" s="252">
        <f t="shared" si="9"/>
        <v>5</v>
      </c>
      <c r="AQ7" s="252">
        <f t="shared" si="9"/>
        <v>4</v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2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7.25" customHeight="1" x14ac:dyDescent="0.2">
      <c r="A8" s="267">
        <v>3</v>
      </c>
      <c r="B8" s="315"/>
      <c r="C8" s="379" t="s">
        <v>47</v>
      </c>
      <c r="D8" s="447" t="s">
        <v>881</v>
      </c>
      <c r="E8" s="223">
        <v>2642</v>
      </c>
      <c r="F8" s="91" t="s">
        <v>1320</v>
      </c>
      <c r="G8" s="91" t="s">
        <v>1320</v>
      </c>
      <c r="H8" s="91">
        <v>4</v>
      </c>
      <c r="I8" s="91">
        <v>5</v>
      </c>
      <c r="J8" s="91">
        <v>5</v>
      </c>
      <c r="K8" s="91">
        <v>3</v>
      </c>
      <c r="L8" s="91">
        <v>4</v>
      </c>
      <c r="M8" s="91"/>
      <c r="N8" s="91">
        <v>4</v>
      </c>
      <c r="O8" s="91">
        <v>4</v>
      </c>
      <c r="P8" s="91">
        <v>4</v>
      </c>
      <c r="Q8" s="91"/>
      <c r="R8" s="91"/>
      <c r="S8" s="91"/>
      <c r="T8" s="91"/>
      <c r="U8" s="23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1</v>
      </c>
      <c r="AA8" s="248">
        <f t="shared" si="5"/>
        <v>5</v>
      </c>
      <c r="AB8" s="248">
        <f t="shared" si="6"/>
        <v>2</v>
      </c>
      <c r="AC8" s="248">
        <f t="shared" si="7"/>
        <v>8</v>
      </c>
      <c r="AD8" s="249">
        <f t="shared" si="11"/>
        <v>4.125</v>
      </c>
      <c r="AE8" s="250">
        <f t="shared" si="8"/>
        <v>0</v>
      </c>
      <c r="AF8" s="251"/>
      <c r="AG8" s="252" t="str">
        <f t="shared" si="9"/>
        <v>з</v>
      </c>
      <c r="AH8" s="252" t="str">
        <f t="shared" si="9"/>
        <v>з</v>
      </c>
      <c r="AI8" s="252">
        <f t="shared" si="9"/>
        <v>4</v>
      </c>
      <c r="AJ8" s="252">
        <f t="shared" si="9"/>
        <v>5</v>
      </c>
      <c r="AK8" s="252">
        <f t="shared" si="9"/>
        <v>5</v>
      </c>
      <c r="AL8" s="252">
        <f t="shared" si="9"/>
        <v>3</v>
      </c>
      <c r="AM8" s="252">
        <f t="shared" si="9"/>
        <v>4</v>
      </c>
      <c r="AN8" s="252" t="str">
        <f t="shared" si="9"/>
        <v/>
      </c>
      <c r="AO8" s="252">
        <f t="shared" si="9"/>
        <v>4</v>
      </c>
      <c r="AP8" s="252">
        <f t="shared" si="9"/>
        <v>4</v>
      </c>
      <c r="AQ8" s="252">
        <f t="shared" si="9"/>
        <v>4</v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2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7.25" customHeight="1" x14ac:dyDescent="0.2">
      <c r="A9" s="267">
        <v>4</v>
      </c>
      <c r="B9" s="315"/>
      <c r="C9" s="379" t="s">
        <v>34</v>
      </c>
      <c r="D9" s="373" t="s">
        <v>882</v>
      </c>
      <c r="E9" s="223">
        <v>2642</v>
      </c>
      <c r="F9" s="91" t="s">
        <v>1320</v>
      </c>
      <c r="G9" s="91" t="s">
        <v>1320</v>
      </c>
      <c r="H9" s="91">
        <v>5</v>
      </c>
      <c r="I9" s="91">
        <v>4</v>
      </c>
      <c r="J9" s="91">
        <v>5</v>
      </c>
      <c r="K9" s="91">
        <v>3</v>
      </c>
      <c r="L9" s="91">
        <v>4</v>
      </c>
      <c r="M9" s="91"/>
      <c r="N9" s="91">
        <v>3</v>
      </c>
      <c r="O9" s="91">
        <v>5</v>
      </c>
      <c r="P9" s="91">
        <v>5</v>
      </c>
      <c r="Q9" s="91"/>
      <c r="R9" s="91"/>
      <c r="S9" s="91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2</v>
      </c>
      <c r="AA9" s="248">
        <f t="shared" si="5"/>
        <v>2</v>
      </c>
      <c r="AB9" s="248">
        <f t="shared" si="6"/>
        <v>4</v>
      </c>
      <c r="AC9" s="248">
        <f t="shared" si="7"/>
        <v>8</v>
      </c>
      <c r="AD9" s="249">
        <f t="shared" si="11"/>
        <v>4.25</v>
      </c>
      <c r="AE9" s="250">
        <f t="shared" si="8"/>
        <v>0</v>
      </c>
      <c r="AF9" s="251"/>
      <c r="AG9" s="252" t="str">
        <f t="shared" si="9"/>
        <v>з</v>
      </c>
      <c r="AH9" s="252" t="str">
        <f t="shared" si="9"/>
        <v>з</v>
      </c>
      <c r="AI9" s="252">
        <f t="shared" si="9"/>
        <v>5</v>
      </c>
      <c r="AJ9" s="252">
        <f t="shared" si="9"/>
        <v>4</v>
      </c>
      <c r="AK9" s="252">
        <f t="shared" si="9"/>
        <v>5</v>
      </c>
      <c r="AL9" s="252">
        <f t="shared" si="9"/>
        <v>3</v>
      </c>
      <c r="AM9" s="252">
        <f t="shared" si="9"/>
        <v>4</v>
      </c>
      <c r="AN9" s="252" t="str">
        <f t="shared" si="9"/>
        <v/>
      </c>
      <c r="AO9" s="252">
        <f t="shared" si="9"/>
        <v>3</v>
      </c>
      <c r="AP9" s="252">
        <f t="shared" si="9"/>
        <v>5</v>
      </c>
      <c r="AQ9" s="252">
        <f t="shared" si="9"/>
        <v>5</v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2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7.25" customHeight="1" x14ac:dyDescent="0.2">
      <c r="A10" s="267">
        <v>5</v>
      </c>
      <c r="B10" s="315"/>
      <c r="C10" s="379" t="s">
        <v>34</v>
      </c>
      <c r="D10" s="447" t="s">
        <v>883</v>
      </c>
      <c r="E10" s="223">
        <v>2642</v>
      </c>
      <c r="F10" s="91" t="s">
        <v>1320</v>
      </c>
      <c r="G10" s="91" t="s">
        <v>1320</v>
      </c>
      <c r="H10" s="91">
        <v>5</v>
      </c>
      <c r="I10" s="91">
        <v>5</v>
      </c>
      <c r="J10" s="91">
        <v>5</v>
      </c>
      <c r="K10" s="91">
        <v>4</v>
      </c>
      <c r="L10" s="91">
        <v>5</v>
      </c>
      <c r="M10" s="91"/>
      <c r="N10" s="91">
        <v>4</v>
      </c>
      <c r="O10" s="91">
        <v>4</v>
      </c>
      <c r="P10" s="91">
        <v>4</v>
      </c>
      <c r="Q10" s="91"/>
      <c r="R10" s="91"/>
      <c r="S10" s="91"/>
      <c r="T10" s="91"/>
      <c r="U10" s="23"/>
      <c r="V10" s="35">
        <f t="shared" si="0"/>
        <v>4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0</v>
      </c>
      <c r="AA10" s="248">
        <f t="shared" si="5"/>
        <v>4</v>
      </c>
      <c r="AB10" s="248">
        <f t="shared" si="6"/>
        <v>4</v>
      </c>
      <c r="AC10" s="248">
        <f t="shared" si="7"/>
        <v>8</v>
      </c>
      <c r="AD10" s="249">
        <f t="shared" si="11"/>
        <v>4.5</v>
      </c>
      <c r="AE10" s="250">
        <f t="shared" si="8"/>
        <v>0</v>
      </c>
      <c r="AF10" s="251"/>
      <c r="AG10" s="252" t="str">
        <f t="shared" si="9"/>
        <v>з</v>
      </c>
      <c r="AH10" s="252" t="str">
        <f t="shared" si="9"/>
        <v>з</v>
      </c>
      <c r="AI10" s="252">
        <f t="shared" si="9"/>
        <v>5</v>
      </c>
      <c r="AJ10" s="252">
        <f t="shared" si="9"/>
        <v>5</v>
      </c>
      <c r="AK10" s="252">
        <f t="shared" si="9"/>
        <v>5</v>
      </c>
      <c r="AL10" s="252">
        <f t="shared" si="9"/>
        <v>4</v>
      </c>
      <c r="AM10" s="252">
        <f t="shared" si="9"/>
        <v>5</v>
      </c>
      <c r="AN10" s="252" t="str">
        <f t="shared" si="9"/>
        <v/>
      </c>
      <c r="AO10" s="252">
        <f t="shared" si="9"/>
        <v>4</v>
      </c>
      <c r="AP10" s="252">
        <f t="shared" si="9"/>
        <v>4</v>
      </c>
      <c r="AQ10" s="252">
        <f t="shared" si="9"/>
        <v>4</v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2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7.25" customHeight="1" x14ac:dyDescent="0.2">
      <c r="A11" s="267">
        <v>6</v>
      </c>
      <c r="B11" s="315"/>
      <c r="C11" s="379" t="s">
        <v>34</v>
      </c>
      <c r="D11" s="373" t="s">
        <v>884</v>
      </c>
      <c r="E11" s="223">
        <v>2642</v>
      </c>
      <c r="F11" s="91" t="s">
        <v>1320</v>
      </c>
      <c r="G11" s="91" t="s">
        <v>1320</v>
      </c>
      <c r="H11" s="91">
        <v>3</v>
      </c>
      <c r="I11" s="91">
        <v>3</v>
      </c>
      <c r="J11" s="91">
        <v>5</v>
      </c>
      <c r="K11" s="91">
        <v>3</v>
      </c>
      <c r="L11" s="91">
        <v>4</v>
      </c>
      <c r="M11" s="91"/>
      <c r="N11" s="91">
        <v>3</v>
      </c>
      <c r="O11" s="91">
        <v>3</v>
      </c>
      <c r="P11" s="91">
        <v>4</v>
      </c>
      <c r="Q11" s="91"/>
      <c r="R11" s="91"/>
      <c r="S11" s="91"/>
      <c r="T11" s="91"/>
      <c r="U11" s="91"/>
      <c r="V11" s="35">
        <f t="shared" si="0"/>
        <v>3</v>
      </c>
      <c r="W11" s="248">
        <f t="shared" si="1"/>
        <v>0</v>
      </c>
      <c r="X11" s="248">
        <f t="shared" si="2"/>
        <v>0</v>
      </c>
      <c r="Y11" s="248">
        <f t="shared" si="3"/>
        <v>0</v>
      </c>
      <c r="Z11" s="248">
        <f t="shared" si="4"/>
        <v>5</v>
      </c>
      <c r="AA11" s="248">
        <f t="shared" si="5"/>
        <v>2</v>
      </c>
      <c r="AB11" s="248">
        <f t="shared" si="6"/>
        <v>1</v>
      </c>
      <c r="AC11" s="248">
        <f t="shared" si="7"/>
        <v>8</v>
      </c>
      <c r="AD11" s="249">
        <f t="shared" si="11"/>
        <v>3.5</v>
      </c>
      <c r="AE11" s="259">
        <f t="shared" si="8"/>
        <v>0</v>
      </c>
      <c r="AG11" s="252" t="str">
        <f t="shared" si="9"/>
        <v>з</v>
      </c>
      <c r="AH11" s="252" t="str">
        <f t="shared" si="9"/>
        <v>з</v>
      </c>
      <c r="AI11" s="252">
        <f t="shared" si="9"/>
        <v>3</v>
      </c>
      <c r="AJ11" s="252">
        <f t="shared" si="9"/>
        <v>3</v>
      </c>
      <c r="AK11" s="252">
        <f t="shared" si="9"/>
        <v>5</v>
      </c>
      <c r="AL11" s="252">
        <f t="shared" si="9"/>
        <v>3</v>
      </c>
      <c r="AM11" s="252">
        <f t="shared" si="9"/>
        <v>4</v>
      </c>
      <c r="AN11" s="252" t="str">
        <f t="shared" si="9"/>
        <v/>
      </c>
      <c r="AO11" s="252">
        <f t="shared" si="9"/>
        <v>3</v>
      </c>
      <c r="AP11" s="252">
        <f t="shared" si="9"/>
        <v>3</v>
      </c>
      <c r="AQ11" s="252">
        <f t="shared" si="9"/>
        <v>4</v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2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7.25" customHeight="1" x14ac:dyDescent="0.2">
      <c r="A12" s="267">
        <v>7</v>
      </c>
      <c r="B12" s="315"/>
      <c r="C12" s="379" t="s">
        <v>34</v>
      </c>
      <c r="D12" s="373" t="s">
        <v>885</v>
      </c>
      <c r="E12" s="223">
        <v>2642</v>
      </c>
      <c r="F12" s="91" t="s">
        <v>1320</v>
      </c>
      <c r="G12" s="91" t="s">
        <v>1320</v>
      </c>
      <c r="H12" s="91">
        <v>4</v>
      </c>
      <c r="I12" s="91">
        <v>3</v>
      </c>
      <c r="J12" s="91">
        <v>5</v>
      </c>
      <c r="K12" s="91">
        <v>3</v>
      </c>
      <c r="L12" s="91" t="s">
        <v>1338</v>
      </c>
      <c r="M12" s="91"/>
      <c r="N12" s="91">
        <v>3</v>
      </c>
      <c r="O12" s="91">
        <v>4</v>
      </c>
      <c r="P12" s="91">
        <v>3</v>
      </c>
      <c r="Q12" s="91"/>
      <c r="R12" s="91"/>
      <c r="S12" s="91"/>
      <c r="T12" s="91"/>
      <c r="U12" s="23"/>
      <c r="V12" s="35">
        <f t="shared" si="0"/>
        <v>2</v>
      </c>
      <c r="W12" s="248">
        <f t="shared" si="1"/>
        <v>0</v>
      </c>
      <c r="X12" s="248">
        <f t="shared" si="2"/>
        <v>0</v>
      </c>
      <c r="Y12" s="248">
        <f t="shared" si="3"/>
        <v>1</v>
      </c>
      <c r="Z12" s="248">
        <f t="shared" si="4"/>
        <v>4</v>
      </c>
      <c r="AA12" s="248">
        <f t="shared" si="5"/>
        <v>2</v>
      </c>
      <c r="AB12" s="248">
        <f t="shared" si="6"/>
        <v>1</v>
      </c>
      <c r="AC12" s="248">
        <f t="shared" si="7"/>
        <v>8</v>
      </c>
      <c r="AD12" s="249">
        <f t="shared" si="11"/>
        <v>3.375</v>
      </c>
      <c r="AE12" s="250">
        <f t="shared" si="8"/>
        <v>0</v>
      </c>
      <c r="AF12" s="251"/>
      <c r="AG12" s="252" t="str">
        <f t="shared" si="9"/>
        <v>з</v>
      </c>
      <c r="AH12" s="252" t="str">
        <f t="shared" si="9"/>
        <v>з</v>
      </c>
      <c r="AI12" s="252">
        <f t="shared" si="9"/>
        <v>4</v>
      </c>
      <c r="AJ12" s="252">
        <f t="shared" si="9"/>
        <v>3</v>
      </c>
      <c r="AK12" s="252">
        <f t="shared" si="9"/>
        <v>5</v>
      </c>
      <c r="AL12" s="252">
        <f t="shared" si="9"/>
        <v>3</v>
      </c>
      <c r="AM12" s="252">
        <f t="shared" si="9"/>
        <v>2</v>
      </c>
      <c r="AN12" s="252" t="str">
        <f t="shared" si="9"/>
        <v/>
      </c>
      <c r="AO12" s="252">
        <f t="shared" si="9"/>
        <v>3</v>
      </c>
      <c r="AP12" s="252">
        <f t="shared" si="9"/>
        <v>4</v>
      </c>
      <c r="AQ12" s="252">
        <f t="shared" si="9"/>
        <v>3</v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2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7.25" customHeight="1" x14ac:dyDescent="0.2">
      <c r="A13" s="267">
        <v>8</v>
      </c>
      <c r="B13" s="315"/>
      <c r="C13" s="379" t="s">
        <v>34</v>
      </c>
      <c r="D13" s="373" t="s">
        <v>886</v>
      </c>
      <c r="E13" s="223">
        <v>2642</v>
      </c>
      <c r="F13" s="91" t="s">
        <v>1320</v>
      </c>
      <c r="G13" s="91" t="s">
        <v>1320</v>
      </c>
      <c r="H13" s="91">
        <v>3</v>
      </c>
      <c r="I13" s="91">
        <v>4</v>
      </c>
      <c r="J13" s="91">
        <v>5</v>
      </c>
      <c r="K13" s="91">
        <v>4</v>
      </c>
      <c r="L13" s="91">
        <v>4</v>
      </c>
      <c r="M13" s="91"/>
      <c r="N13" s="91">
        <v>3</v>
      </c>
      <c r="O13" s="91">
        <v>3</v>
      </c>
      <c r="P13" s="91">
        <v>3</v>
      </c>
      <c r="Q13" s="91"/>
      <c r="R13" s="91"/>
      <c r="S13" s="91"/>
      <c r="T13" s="91"/>
      <c r="U13" s="23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4</v>
      </c>
      <c r="AA13" s="248">
        <f t="shared" si="5"/>
        <v>3</v>
      </c>
      <c r="AB13" s="248">
        <f t="shared" si="6"/>
        <v>1</v>
      </c>
      <c r="AC13" s="248">
        <f t="shared" si="7"/>
        <v>8</v>
      </c>
      <c r="AD13" s="249">
        <f t="shared" si="11"/>
        <v>3.625</v>
      </c>
      <c r="AE13" s="250">
        <f t="shared" si="8"/>
        <v>0</v>
      </c>
      <c r="AF13" s="251"/>
      <c r="AG13" s="252" t="str">
        <f t="shared" si="9"/>
        <v>з</v>
      </c>
      <c r="AH13" s="252" t="str">
        <f t="shared" si="9"/>
        <v>з</v>
      </c>
      <c r="AI13" s="252">
        <f t="shared" si="9"/>
        <v>3</v>
      </c>
      <c r="AJ13" s="252">
        <f t="shared" si="9"/>
        <v>4</v>
      </c>
      <c r="AK13" s="252">
        <f t="shared" si="9"/>
        <v>5</v>
      </c>
      <c r="AL13" s="252">
        <f t="shared" si="9"/>
        <v>4</v>
      </c>
      <c r="AM13" s="252">
        <f t="shared" si="9"/>
        <v>4</v>
      </c>
      <c r="AN13" s="252" t="str">
        <f t="shared" si="9"/>
        <v/>
      </c>
      <c r="AO13" s="252">
        <f t="shared" si="9"/>
        <v>3</v>
      </c>
      <c r="AP13" s="252">
        <f t="shared" si="9"/>
        <v>3</v>
      </c>
      <c r="AQ13" s="252">
        <f t="shared" si="9"/>
        <v>3</v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2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7.25" customHeight="1" x14ac:dyDescent="0.2">
      <c r="A14" s="267">
        <v>9</v>
      </c>
      <c r="B14" s="319"/>
      <c r="C14" s="379" t="s">
        <v>34</v>
      </c>
      <c r="D14" s="373" t="s">
        <v>887</v>
      </c>
      <c r="E14" s="223">
        <v>2642</v>
      </c>
      <c r="F14" s="91" t="s">
        <v>1320</v>
      </c>
      <c r="G14" s="91" t="s">
        <v>1320</v>
      </c>
      <c r="H14" s="91">
        <v>4</v>
      </c>
      <c r="I14" s="91">
        <v>4</v>
      </c>
      <c r="J14" s="91">
        <v>5</v>
      </c>
      <c r="K14" s="91">
        <v>3</v>
      </c>
      <c r="L14" s="91">
        <v>4</v>
      </c>
      <c r="M14" s="91"/>
      <c r="N14" s="91">
        <v>3</v>
      </c>
      <c r="O14" s="91">
        <v>4</v>
      </c>
      <c r="P14" s="91">
        <v>3</v>
      </c>
      <c r="Q14" s="91"/>
      <c r="R14" s="94"/>
      <c r="S14" s="91"/>
      <c r="T14" s="91"/>
      <c r="U14" s="23"/>
      <c r="V14" s="35">
        <f t="shared" si="0"/>
        <v>3</v>
      </c>
      <c r="W14" s="248">
        <f t="shared" si="1"/>
        <v>0</v>
      </c>
      <c r="X14" s="248">
        <f t="shared" si="2"/>
        <v>0</v>
      </c>
      <c r="Y14" s="248">
        <f t="shared" si="3"/>
        <v>0</v>
      </c>
      <c r="Z14" s="248">
        <f t="shared" si="4"/>
        <v>3</v>
      </c>
      <c r="AA14" s="248">
        <f t="shared" si="5"/>
        <v>4</v>
      </c>
      <c r="AB14" s="248">
        <f t="shared" si="6"/>
        <v>1</v>
      </c>
      <c r="AC14" s="248">
        <f t="shared" si="7"/>
        <v>8</v>
      </c>
      <c r="AD14" s="210">
        <f t="shared" si="11"/>
        <v>3.75</v>
      </c>
      <c r="AE14" s="16">
        <f t="shared" si="8"/>
        <v>0</v>
      </c>
      <c r="AF14" s="9"/>
      <c r="AG14" s="252" t="str">
        <f t="shared" si="9"/>
        <v>з</v>
      </c>
      <c r="AH14" s="252" t="str">
        <f t="shared" si="9"/>
        <v>з</v>
      </c>
      <c r="AI14" s="252">
        <f t="shared" si="9"/>
        <v>4</v>
      </c>
      <c r="AJ14" s="252">
        <f t="shared" si="9"/>
        <v>4</v>
      </c>
      <c r="AK14" s="252">
        <f t="shared" si="9"/>
        <v>5</v>
      </c>
      <c r="AL14" s="252">
        <f t="shared" si="9"/>
        <v>3</v>
      </c>
      <c r="AM14" s="252">
        <f t="shared" si="9"/>
        <v>4</v>
      </c>
      <c r="AN14" s="252" t="str">
        <f t="shared" si="9"/>
        <v/>
      </c>
      <c r="AO14" s="252">
        <f t="shared" si="9"/>
        <v>3</v>
      </c>
      <c r="AP14" s="252">
        <f t="shared" si="9"/>
        <v>4</v>
      </c>
      <c r="AQ14" s="252">
        <f t="shared" si="9"/>
        <v>3</v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">
      <c r="A15" s="267">
        <v>10</v>
      </c>
      <c r="B15" s="319"/>
      <c r="C15" s="379" t="s">
        <v>34</v>
      </c>
      <c r="D15" s="447" t="s">
        <v>888</v>
      </c>
      <c r="E15" s="223">
        <v>2642</v>
      </c>
      <c r="F15" s="91" t="s">
        <v>1320</v>
      </c>
      <c r="G15" s="91" t="s">
        <v>1320</v>
      </c>
      <c r="H15" s="91">
        <v>5</v>
      </c>
      <c r="I15" s="91">
        <v>5</v>
      </c>
      <c r="J15" s="91">
        <v>5</v>
      </c>
      <c r="K15" s="91">
        <v>4</v>
      </c>
      <c r="L15" s="91">
        <v>4</v>
      </c>
      <c r="M15" s="91"/>
      <c r="N15" s="91">
        <v>5</v>
      </c>
      <c r="O15" s="91">
        <v>4</v>
      </c>
      <c r="P15" s="91">
        <v>5</v>
      </c>
      <c r="Q15" s="91"/>
      <c r="R15" s="94"/>
      <c r="S15" s="91"/>
      <c r="T15" s="91"/>
      <c r="U15" s="23"/>
      <c r="V15" s="35">
        <f t="shared" si="0"/>
        <v>4</v>
      </c>
      <c r="W15" s="248">
        <f t="shared" si="1"/>
        <v>0</v>
      </c>
      <c r="X15" s="248">
        <f t="shared" si="2"/>
        <v>0</v>
      </c>
      <c r="Y15" s="248">
        <f t="shared" si="3"/>
        <v>0</v>
      </c>
      <c r="Z15" s="248">
        <f t="shared" si="4"/>
        <v>0</v>
      </c>
      <c r="AA15" s="248">
        <f t="shared" si="5"/>
        <v>3</v>
      </c>
      <c r="AB15" s="248">
        <f t="shared" si="6"/>
        <v>5</v>
      </c>
      <c r="AC15" s="248">
        <f t="shared" si="7"/>
        <v>8</v>
      </c>
      <c r="AD15" s="210">
        <f t="shared" si="11"/>
        <v>4.625</v>
      </c>
      <c r="AE15" s="16">
        <f t="shared" si="8"/>
        <v>0</v>
      </c>
      <c r="AF15" s="9"/>
      <c r="AG15" s="252" t="str">
        <f t="shared" si="9"/>
        <v>з</v>
      </c>
      <c r="AH15" s="252" t="str">
        <f t="shared" si="9"/>
        <v>з</v>
      </c>
      <c r="AI15" s="252">
        <f t="shared" si="9"/>
        <v>5</v>
      </c>
      <c r="AJ15" s="252">
        <f t="shared" si="9"/>
        <v>5</v>
      </c>
      <c r="AK15" s="252">
        <f t="shared" si="9"/>
        <v>5</v>
      </c>
      <c r="AL15" s="252">
        <f t="shared" si="9"/>
        <v>4</v>
      </c>
      <c r="AM15" s="252">
        <f t="shared" si="9"/>
        <v>4</v>
      </c>
      <c r="AN15" s="252" t="str">
        <f t="shared" si="9"/>
        <v/>
      </c>
      <c r="AO15" s="252">
        <f t="shared" si="9"/>
        <v>5</v>
      </c>
      <c r="AP15" s="252">
        <f t="shared" si="9"/>
        <v>4</v>
      </c>
      <c r="AQ15" s="252">
        <f t="shared" si="9"/>
        <v>5</v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">
      <c r="A16" s="267">
        <v>11</v>
      </c>
      <c r="B16" s="319"/>
      <c r="C16" s="379" t="s">
        <v>34</v>
      </c>
      <c r="D16" s="373" t="s">
        <v>889</v>
      </c>
      <c r="E16" s="223">
        <v>2642</v>
      </c>
      <c r="F16" s="91" t="s">
        <v>1320</v>
      </c>
      <c r="G16" s="91" t="s">
        <v>1320</v>
      </c>
      <c r="H16" s="91">
        <v>4</v>
      </c>
      <c r="I16" s="91">
        <v>5</v>
      </c>
      <c r="J16" s="91">
        <v>5</v>
      </c>
      <c r="K16" s="91">
        <v>4</v>
      </c>
      <c r="L16" s="91">
        <v>5</v>
      </c>
      <c r="M16" s="91"/>
      <c r="N16" s="91">
        <v>4</v>
      </c>
      <c r="O16" s="91">
        <v>5</v>
      </c>
      <c r="P16" s="91">
        <v>3</v>
      </c>
      <c r="Q16" s="91"/>
      <c r="R16" s="94"/>
      <c r="S16" s="91"/>
      <c r="T16" s="91"/>
      <c r="U16" s="23"/>
      <c r="V16" s="35">
        <f t="shared" si="0"/>
        <v>3</v>
      </c>
      <c r="W16" s="248">
        <f t="shared" si="1"/>
        <v>0</v>
      </c>
      <c r="X16" s="248">
        <f t="shared" si="2"/>
        <v>0</v>
      </c>
      <c r="Y16" s="248">
        <f t="shared" si="3"/>
        <v>0</v>
      </c>
      <c r="Z16" s="248">
        <f t="shared" si="4"/>
        <v>1</v>
      </c>
      <c r="AA16" s="248">
        <f t="shared" si="5"/>
        <v>3</v>
      </c>
      <c r="AB16" s="248">
        <f t="shared" si="6"/>
        <v>4</v>
      </c>
      <c r="AC16" s="248">
        <f t="shared" si="7"/>
        <v>8</v>
      </c>
      <c r="AD16" s="210">
        <f t="shared" si="11"/>
        <v>4.375</v>
      </c>
      <c r="AE16" s="16">
        <f t="shared" si="8"/>
        <v>0</v>
      </c>
      <c r="AF16" s="9"/>
      <c r="AG16" s="252" t="str">
        <f t="shared" si="9"/>
        <v>з</v>
      </c>
      <c r="AH16" s="252" t="str">
        <f t="shared" si="9"/>
        <v>з</v>
      </c>
      <c r="AI16" s="252">
        <f t="shared" si="9"/>
        <v>4</v>
      </c>
      <c r="AJ16" s="252">
        <f t="shared" si="9"/>
        <v>5</v>
      </c>
      <c r="AK16" s="252">
        <f t="shared" si="9"/>
        <v>5</v>
      </c>
      <c r="AL16" s="252">
        <f t="shared" si="9"/>
        <v>4</v>
      </c>
      <c r="AM16" s="252">
        <f t="shared" si="9"/>
        <v>5</v>
      </c>
      <c r="AN16" s="252" t="str">
        <f t="shared" si="9"/>
        <v/>
      </c>
      <c r="AO16" s="252">
        <f t="shared" si="9"/>
        <v>4</v>
      </c>
      <c r="AP16" s="252">
        <f t="shared" si="9"/>
        <v>5</v>
      </c>
      <c r="AQ16" s="252">
        <f t="shared" si="9"/>
        <v>3</v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">
      <c r="A17" s="267">
        <v>12</v>
      </c>
      <c r="B17" s="225"/>
      <c r="C17" s="379" t="s">
        <v>34</v>
      </c>
      <c r="D17" s="373" t="s">
        <v>890</v>
      </c>
      <c r="E17" s="223">
        <v>2642</v>
      </c>
      <c r="F17" s="91" t="s">
        <v>1320</v>
      </c>
      <c r="G17" s="91" t="s">
        <v>1320</v>
      </c>
      <c r="H17" s="91">
        <v>5</v>
      </c>
      <c r="I17" s="91">
        <v>4</v>
      </c>
      <c r="J17" s="91">
        <v>3</v>
      </c>
      <c r="K17" s="91">
        <v>4</v>
      </c>
      <c r="L17" s="91">
        <v>5</v>
      </c>
      <c r="M17" s="91"/>
      <c r="N17" s="91">
        <v>5</v>
      </c>
      <c r="O17" s="91">
        <v>4</v>
      </c>
      <c r="P17" s="91">
        <v>5</v>
      </c>
      <c r="Q17" s="91"/>
      <c r="R17" s="94"/>
      <c r="S17" s="91"/>
      <c r="T17" s="91"/>
      <c r="U17" s="23"/>
      <c r="V17" s="35">
        <f t="shared" si="0"/>
        <v>3</v>
      </c>
      <c r="W17" s="248">
        <f t="shared" si="1"/>
        <v>0</v>
      </c>
      <c r="X17" s="248">
        <f t="shared" si="2"/>
        <v>0</v>
      </c>
      <c r="Y17" s="248">
        <f t="shared" si="3"/>
        <v>0</v>
      </c>
      <c r="Z17" s="248">
        <f t="shared" si="4"/>
        <v>1</v>
      </c>
      <c r="AA17" s="248">
        <f t="shared" si="5"/>
        <v>3</v>
      </c>
      <c r="AB17" s="248">
        <f t="shared" si="6"/>
        <v>4</v>
      </c>
      <c r="AC17" s="248">
        <f t="shared" si="7"/>
        <v>8</v>
      </c>
      <c r="AD17" s="210">
        <f t="shared" si="11"/>
        <v>4.375</v>
      </c>
      <c r="AE17" s="16">
        <f t="shared" si="8"/>
        <v>0</v>
      </c>
      <c r="AF17" s="9"/>
      <c r="AG17" s="252" t="str">
        <f t="shared" si="9"/>
        <v>з</v>
      </c>
      <c r="AH17" s="252" t="str">
        <f t="shared" si="9"/>
        <v>з</v>
      </c>
      <c r="AI17" s="252">
        <f t="shared" si="9"/>
        <v>5</v>
      </c>
      <c r="AJ17" s="252">
        <f t="shared" si="9"/>
        <v>4</v>
      </c>
      <c r="AK17" s="252">
        <f t="shared" si="9"/>
        <v>3</v>
      </c>
      <c r="AL17" s="252">
        <f t="shared" si="9"/>
        <v>4</v>
      </c>
      <c r="AM17" s="252">
        <f t="shared" si="9"/>
        <v>5</v>
      </c>
      <c r="AN17" s="252" t="str">
        <f t="shared" si="9"/>
        <v/>
      </c>
      <c r="AO17" s="252">
        <f t="shared" si="9"/>
        <v>5</v>
      </c>
      <c r="AP17" s="252">
        <f t="shared" si="9"/>
        <v>4</v>
      </c>
      <c r="AQ17" s="252">
        <f t="shared" si="9"/>
        <v>5</v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">
      <c r="A18" s="267">
        <v>13</v>
      </c>
      <c r="B18" s="163"/>
      <c r="C18" s="379" t="s">
        <v>34</v>
      </c>
      <c r="D18" s="373" t="s">
        <v>891</v>
      </c>
      <c r="E18" s="223">
        <v>2642</v>
      </c>
      <c r="F18" s="91" t="s">
        <v>1320</v>
      </c>
      <c r="G18" s="91" t="s">
        <v>1320</v>
      </c>
      <c r="H18" s="91">
        <v>4</v>
      </c>
      <c r="I18" s="91">
        <v>5</v>
      </c>
      <c r="J18" s="91">
        <v>5</v>
      </c>
      <c r="K18" s="91">
        <v>4</v>
      </c>
      <c r="L18" s="91">
        <v>4</v>
      </c>
      <c r="M18" s="91"/>
      <c r="N18" s="91">
        <v>3</v>
      </c>
      <c r="O18" s="91">
        <v>4</v>
      </c>
      <c r="P18" s="91">
        <v>3</v>
      </c>
      <c r="Q18" s="91"/>
      <c r="R18" s="94"/>
      <c r="S18" s="91"/>
      <c r="T18" s="91"/>
      <c r="U18" s="23"/>
      <c r="V18" s="35">
        <f t="shared" si="0"/>
        <v>3</v>
      </c>
      <c r="W18" s="248">
        <f t="shared" si="1"/>
        <v>0</v>
      </c>
      <c r="X18" s="248">
        <f t="shared" si="2"/>
        <v>0</v>
      </c>
      <c r="Y18" s="248">
        <f t="shared" si="3"/>
        <v>0</v>
      </c>
      <c r="Z18" s="248">
        <f t="shared" si="4"/>
        <v>2</v>
      </c>
      <c r="AA18" s="248">
        <f t="shared" si="5"/>
        <v>4</v>
      </c>
      <c r="AB18" s="248">
        <f t="shared" si="6"/>
        <v>2</v>
      </c>
      <c r="AC18" s="248">
        <f t="shared" si="7"/>
        <v>8</v>
      </c>
      <c r="AD18" s="210">
        <f t="shared" si="11"/>
        <v>4</v>
      </c>
      <c r="AE18" s="16">
        <f t="shared" si="8"/>
        <v>0</v>
      </c>
      <c r="AF18" s="9"/>
      <c r="AG18" s="252" t="str">
        <f t="shared" si="9"/>
        <v>з</v>
      </c>
      <c r="AH18" s="252" t="str">
        <f t="shared" si="9"/>
        <v>з</v>
      </c>
      <c r="AI18" s="252">
        <f t="shared" si="9"/>
        <v>4</v>
      </c>
      <c r="AJ18" s="252">
        <f t="shared" si="9"/>
        <v>5</v>
      </c>
      <c r="AK18" s="252">
        <f t="shared" si="9"/>
        <v>5</v>
      </c>
      <c r="AL18" s="252">
        <f t="shared" si="9"/>
        <v>4</v>
      </c>
      <c r="AM18" s="252">
        <f t="shared" si="9"/>
        <v>4</v>
      </c>
      <c r="AN18" s="252" t="str">
        <f t="shared" si="9"/>
        <v/>
      </c>
      <c r="AO18" s="252">
        <f t="shared" si="9"/>
        <v>3</v>
      </c>
      <c r="AP18" s="252">
        <f t="shared" si="9"/>
        <v>4</v>
      </c>
      <c r="AQ18" s="252">
        <f t="shared" si="9"/>
        <v>3</v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">
      <c r="A19" s="267">
        <v>14</v>
      </c>
      <c r="B19" s="163"/>
      <c r="C19" s="379" t="s">
        <v>34</v>
      </c>
      <c r="D19" s="373" t="s">
        <v>892</v>
      </c>
      <c r="E19" s="223">
        <v>2642</v>
      </c>
      <c r="F19" s="91" t="s">
        <v>1320</v>
      </c>
      <c r="G19" s="91" t="s">
        <v>1320</v>
      </c>
      <c r="H19" s="91">
        <v>3</v>
      </c>
      <c r="I19" s="91">
        <v>3</v>
      </c>
      <c r="J19" s="91">
        <v>5</v>
      </c>
      <c r="K19" s="91">
        <v>3</v>
      </c>
      <c r="L19" s="91">
        <v>4</v>
      </c>
      <c r="M19" s="91"/>
      <c r="N19" s="91">
        <v>3</v>
      </c>
      <c r="O19" s="91">
        <v>3</v>
      </c>
      <c r="P19" s="91">
        <v>3</v>
      </c>
      <c r="Q19" s="91"/>
      <c r="R19" s="91"/>
      <c r="S19" s="91"/>
      <c r="T19" s="91"/>
      <c r="U19" s="23"/>
      <c r="V19" s="35">
        <f t="shared" si="0"/>
        <v>3</v>
      </c>
      <c r="W19" s="248">
        <f t="shared" si="1"/>
        <v>0</v>
      </c>
      <c r="X19" s="248">
        <f t="shared" si="2"/>
        <v>0</v>
      </c>
      <c r="Y19" s="248">
        <f t="shared" si="3"/>
        <v>0</v>
      </c>
      <c r="Z19" s="248">
        <f t="shared" si="4"/>
        <v>6</v>
      </c>
      <c r="AA19" s="248">
        <f t="shared" si="5"/>
        <v>1</v>
      </c>
      <c r="AB19" s="248">
        <f t="shared" si="6"/>
        <v>1</v>
      </c>
      <c r="AC19" s="248">
        <f t="shared" si="7"/>
        <v>8</v>
      </c>
      <c r="AD19" s="210">
        <f t="shared" si="11"/>
        <v>3.375</v>
      </c>
      <c r="AE19" s="16">
        <f t="shared" si="8"/>
        <v>0</v>
      </c>
      <c r="AF19" s="9"/>
      <c r="AG19" s="252" t="str">
        <f t="shared" si="9"/>
        <v>з</v>
      </c>
      <c r="AH19" s="252" t="str">
        <f t="shared" si="9"/>
        <v>з</v>
      </c>
      <c r="AI19" s="252">
        <f t="shared" si="9"/>
        <v>3</v>
      </c>
      <c r="AJ19" s="252">
        <f t="shared" si="9"/>
        <v>3</v>
      </c>
      <c r="AK19" s="252">
        <f t="shared" si="9"/>
        <v>5</v>
      </c>
      <c r="AL19" s="252">
        <f t="shared" si="9"/>
        <v>3</v>
      </c>
      <c r="AM19" s="252">
        <f t="shared" si="9"/>
        <v>4</v>
      </c>
      <c r="AN19" s="252" t="str">
        <f t="shared" si="9"/>
        <v/>
      </c>
      <c r="AO19" s="252">
        <f t="shared" si="9"/>
        <v>3</v>
      </c>
      <c r="AP19" s="252">
        <f t="shared" si="9"/>
        <v>3</v>
      </c>
      <c r="AQ19" s="252">
        <f t="shared" si="9"/>
        <v>3</v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">
      <c r="A20" s="267">
        <v>15</v>
      </c>
      <c r="B20" s="163"/>
      <c r="C20" s="379" t="s">
        <v>34</v>
      </c>
      <c r="D20" s="447" t="s">
        <v>893</v>
      </c>
      <c r="E20" s="223">
        <v>2642</v>
      </c>
      <c r="F20" s="91" t="s">
        <v>1320</v>
      </c>
      <c r="G20" s="91" t="s">
        <v>1320</v>
      </c>
      <c r="H20" s="91">
        <v>5</v>
      </c>
      <c r="I20" s="91">
        <v>5</v>
      </c>
      <c r="J20" s="91">
        <v>3</v>
      </c>
      <c r="K20" s="91">
        <v>5</v>
      </c>
      <c r="L20" s="91">
        <v>5</v>
      </c>
      <c r="M20" s="91"/>
      <c r="N20" s="91">
        <v>5</v>
      </c>
      <c r="O20" s="91">
        <v>5</v>
      </c>
      <c r="P20" s="91">
        <v>3</v>
      </c>
      <c r="Q20" s="91"/>
      <c r="R20" s="94"/>
      <c r="S20" s="91"/>
      <c r="T20" s="91"/>
      <c r="U20" s="23"/>
      <c r="V20" s="35">
        <f t="shared" si="0"/>
        <v>3</v>
      </c>
      <c r="W20" s="248">
        <f t="shared" si="1"/>
        <v>0</v>
      </c>
      <c r="X20" s="248">
        <f t="shared" si="2"/>
        <v>0</v>
      </c>
      <c r="Y20" s="248">
        <f t="shared" si="3"/>
        <v>0</v>
      </c>
      <c r="Z20" s="248">
        <f t="shared" si="4"/>
        <v>2</v>
      </c>
      <c r="AA20" s="248">
        <f t="shared" si="5"/>
        <v>0</v>
      </c>
      <c r="AB20" s="248">
        <f t="shared" si="6"/>
        <v>6</v>
      </c>
      <c r="AC20" s="248">
        <f t="shared" si="7"/>
        <v>8</v>
      </c>
      <c r="AD20" s="210">
        <f t="shared" si="11"/>
        <v>4.5</v>
      </c>
      <c r="AE20" s="16">
        <f t="shared" si="8"/>
        <v>0</v>
      </c>
      <c r="AF20" s="9"/>
      <c r="AG20" s="252" t="str">
        <f t="shared" si="9"/>
        <v>з</v>
      </c>
      <c r="AH20" s="252" t="str">
        <f t="shared" si="9"/>
        <v>з</v>
      </c>
      <c r="AI20" s="252">
        <f t="shared" si="9"/>
        <v>5</v>
      </c>
      <c r="AJ20" s="252">
        <f t="shared" si="9"/>
        <v>5</v>
      </c>
      <c r="AK20" s="252">
        <f t="shared" si="9"/>
        <v>3</v>
      </c>
      <c r="AL20" s="252">
        <f t="shared" si="9"/>
        <v>5</v>
      </c>
      <c r="AM20" s="252">
        <f t="shared" si="9"/>
        <v>5</v>
      </c>
      <c r="AN20" s="252" t="str">
        <f t="shared" si="9"/>
        <v/>
      </c>
      <c r="AO20" s="252">
        <f t="shared" si="9"/>
        <v>5</v>
      </c>
      <c r="AP20" s="252">
        <f t="shared" si="9"/>
        <v>5</v>
      </c>
      <c r="AQ20" s="252">
        <f t="shared" si="9"/>
        <v>3</v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">
      <c r="A21" s="267">
        <v>16</v>
      </c>
      <c r="B21" s="163"/>
      <c r="C21" s="379" t="s">
        <v>34</v>
      </c>
      <c r="D21" s="373" t="s">
        <v>894</v>
      </c>
      <c r="E21" s="223">
        <v>2642</v>
      </c>
      <c r="F21" s="91" t="s">
        <v>1320</v>
      </c>
      <c r="G21" s="91" t="s">
        <v>1320</v>
      </c>
      <c r="H21" s="91">
        <v>3</v>
      </c>
      <c r="I21" s="91">
        <v>5</v>
      </c>
      <c r="J21" s="91">
        <v>5</v>
      </c>
      <c r="K21" s="91">
        <v>3</v>
      </c>
      <c r="L21" s="91">
        <v>4</v>
      </c>
      <c r="M21" s="91"/>
      <c r="N21" s="91">
        <v>3</v>
      </c>
      <c r="O21" s="91">
        <v>4</v>
      </c>
      <c r="P21" s="91">
        <v>5</v>
      </c>
      <c r="Q21" s="91"/>
      <c r="R21" s="94"/>
      <c r="S21" s="91"/>
      <c r="T21" s="91"/>
      <c r="U21" s="23"/>
      <c r="V21" s="35">
        <f t="shared" si="0"/>
        <v>3</v>
      </c>
      <c r="W21" s="248">
        <f t="shared" si="1"/>
        <v>0</v>
      </c>
      <c r="X21" s="248">
        <f t="shared" si="2"/>
        <v>0</v>
      </c>
      <c r="Y21" s="248">
        <f t="shared" si="3"/>
        <v>0</v>
      </c>
      <c r="Z21" s="248">
        <f t="shared" si="4"/>
        <v>3</v>
      </c>
      <c r="AA21" s="248">
        <f t="shared" si="5"/>
        <v>2</v>
      </c>
      <c r="AB21" s="248">
        <f t="shared" si="6"/>
        <v>3</v>
      </c>
      <c r="AC21" s="248">
        <f t="shared" si="7"/>
        <v>8</v>
      </c>
      <c r="AD21" s="210">
        <f t="shared" si="11"/>
        <v>4</v>
      </c>
      <c r="AE21" s="16">
        <f t="shared" si="8"/>
        <v>0</v>
      </c>
      <c r="AF21" s="9"/>
      <c r="AG21" s="252" t="str">
        <f t="shared" si="9"/>
        <v>з</v>
      </c>
      <c r="AH21" s="252" t="str">
        <f t="shared" si="9"/>
        <v>з</v>
      </c>
      <c r="AI21" s="252">
        <f t="shared" si="9"/>
        <v>3</v>
      </c>
      <c r="AJ21" s="252">
        <f t="shared" si="9"/>
        <v>5</v>
      </c>
      <c r="AK21" s="252">
        <f t="shared" si="9"/>
        <v>5</v>
      </c>
      <c r="AL21" s="252">
        <f t="shared" si="9"/>
        <v>3</v>
      </c>
      <c r="AM21" s="252">
        <f t="shared" si="9"/>
        <v>4</v>
      </c>
      <c r="AN21" s="252" t="str">
        <f t="shared" si="9"/>
        <v/>
      </c>
      <c r="AO21" s="252">
        <f t="shared" si="9"/>
        <v>3</v>
      </c>
      <c r="AP21" s="252">
        <f t="shared" si="9"/>
        <v>4</v>
      </c>
      <c r="AQ21" s="252">
        <f t="shared" si="9"/>
        <v>5</v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7" si="12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">
      <c r="A22" s="267">
        <v>17</v>
      </c>
      <c r="B22" s="163"/>
      <c r="C22" s="379" t="s">
        <v>34</v>
      </c>
      <c r="D22" s="373" t="s">
        <v>895</v>
      </c>
      <c r="E22" s="223">
        <v>2642</v>
      </c>
      <c r="F22" s="91" t="s">
        <v>1320</v>
      </c>
      <c r="G22" s="91" t="s">
        <v>1320</v>
      </c>
      <c r="H22" s="91">
        <v>3</v>
      </c>
      <c r="I22" s="91">
        <v>3</v>
      </c>
      <c r="J22" s="91">
        <v>5</v>
      </c>
      <c r="K22" s="91">
        <v>3</v>
      </c>
      <c r="L22" s="91">
        <v>4</v>
      </c>
      <c r="M22" s="91"/>
      <c r="N22" s="91">
        <v>3</v>
      </c>
      <c r="O22" s="91">
        <v>4</v>
      </c>
      <c r="P22" s="91">
        <v>4</v>
      </c>
      <c r="Q22" s="91"/>
      <c r="R22" s="94"/>
      <c r="S22" s="91"/>
      <c r="T22" s="91"/>
      <c r="U22" s="23"/>
      <c r="V22" s="35">
        <f t="shared" si="0"/>
        <v>3</v>
      </c>
      <c r="W22" s="248">
        <f t="shared" si="1"/>
        <v>0</v>
      </c>
      <c r="X22" s="248">
        <f t="shared" si="2"/>
        <v>0</v>
      </c>
      <c r="Y22" s="248">
        <f t="shared" si="3"/>
        <v>0</v>
      </c>
      <c r="Z22" s="248">
        <f t="shared" si="4"/>
        <v>4</v>
      </c>
      <c r="AA22" s="248">
        <f t="shared" si="5"/>
        <v>3</v>
      </c>
      <c r="AB22" s="248">
        <f t="shared" si="6"/>
        <v>1</v>
      </c>
      <c r="AC22" s="248">
        <f t="shared" si="7"/>
        <v>8</v>
      </c>
      <c r="AD22" s="210">
        <f t="shared" si="11"/>
        <v>3.625</v>
      </c>
      <c r="AE22" s="16">
        <f t="shared" si="8"/>
        <v>0</v>
      </c>
      <c r="AF22" s="9"/>
      <c r="AG22" s="252" t="str">
        <f t="shared" si="12"/>
        <v>з</v>
      </c>
      <c r="AH22" s="252" t="str">
        <f t="shared" si="12"/>
        <v>з</v>
      </c>
      <c r="AI22" s="252">
        <f t="shared" si="12"/>
        <v>3</v>
      </c>
      <c r="AJ22" s="252">
        <f t="shared" si="12"/>
        <v>3</v>
      </c>
      <c r="AK22" s="252">
        <f t="shared" si="12"/>
        <v>5</v>
      </c>
      <c r="AL22" s="252">
        <f t="shared" si="12"/>
        <v>3</v>
      </c>
      <c r="AM22" s="252">
        <f t="shared" si="12"/>
        <v>4</v>
      </c>
      <c r="AN22" s="252" t="str">
        <f t="shared" si="12"/>
        <v/>
      </c>
      <c r="AO22" s="252">
        <f t="shared" si="12"/>
        <v>3</v>
      </c>
      <c r="AP22" s="252">
        <f t="shared" si="12"/>
        <v>4</v>
      </c>
      <c r="AQ22" s="252">
        <f t="shared" si="12"/>
        <v>4</v>
      </c>
      <c r="AR22" s="252" t="str">
        <f t="shared" si="12"/>
        <v/>
      </c>
      <c r="AS22" s="252" t="str">
        <f t="shared" si="12"/>
        <v/>
      </c>
      <c r="AT22" s="252" t="str">
        <f t="shared" si="12"/>
        <v/>
      </c>
      <c r="AU22" s="252" t="str">
        <f t="shared" si="12"/>
        <v/>
      </c>
      <c r="AV22" s="252" t="str">
        <f t="shared" si="12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">
      <c r="A23" s="267">
        <v>18</v>
      </c>
      <c r="B23" s="163"/>
      <c r="C23" s="379" t="s">
        <v>34</v>
      </c>
      <c r="D23" s="373" t="s">
        <v>896</v>
      </c>
      <c r="E23" s="223">
        <v>2642</v>
      </c>
      <c r="F23" s="91" t="s">
        <v>1320</v>
      </c>
      <c r="G23" s="91" t="s">
        <v>1320</v>
      </c>
      <c r="H23" s="91">
        <v>5</v>
      </c>
      <c r="I23" s="91">
        <v>5</v>
      </c>
      <c r="J23" s="91">
        <v>5</v>
      </c>
      <c r="K23" s="91">
        <v>5</v>
      </c>
      <c r="L23" s="91">
        <v>5</v>
      </c>
      <c r="M23" s="91"/>
      <c r="N23" s="91">
        <v>5</v>
      </c>
      <c r="O23" s="91">
        <v>5</v>
      </c>
      <c r="P23" s="91">
        <v>5</v>
      </c>
      <c r="Q23" s="91"/>
      <c r="R23" s="94"/>
      <c r="S23" s="91"/>
      <c r="T23" s="91"/>
      <c r="U23" s="23"/>
      <c r="V23" s="35">
        <f t="shared" si="0"/>
        <v>5</v>
      </c>
      <c r="W23" s="248">
        <f t="shared" si="1"/>
        <v>0</v>
      </c>
      <c r="X23" s="248">
        <f t="shared" si="2"/>
        <v>0</v>
      </c>
      <c r="Y23" s="248">
        <f t="shared" si="3"/>
        <v>0</v>
      </c>
      <c r="Z23" s="248">
        <f t="shared" si="4"/>
        <v>0</v>
      </c>
      <c r="AA23" s="248">
        <f t="shared" si="5"/>
        <v>0</v>
      </c>
      <c r="AB23" s="248">
        <f t="shared" si="6"/>
        <v>8</v>
      </c>
      <c r="AC23" s="248">
        <f t="shared" si="7"/>
        <v>8</v>
      </c>
      <c r="AD23" s="210">
        <f t="shared" si="11"/>
        <v>5</v>
      </c>
      <c r="AE23" s="16">
        <f t="shared" si="8"/>
        <v>0</v>
      </c>
      <c r="AF23" s="9"/>
      <c r="AG23" s="252" t="str">
        <f t="shared" si="12"/>
        <v>з</v>
      </c>
      <c r="AH23" s="252" t="str">
        <f t="shared" si="12"/>
        <v>з</v>
      </c>
      <c r="AI23" s="252">
        <f t="shared" si="12"/>
        <v>5</v>
      </c>
      <c r="AJ23" s="252">
        <f t="shared" si="12"/>
        <v>5</v>
      </c>
      <c r="AK23" s="252">
        <f t="shared" si="12"/>
        <v>5</v>
      </c>
      <c r="AL23" s="252">
        <f t="shared" si="12"/>
        <v>5</v>
      </c>
      <c r="AM23" s="252">
        <f t="shared" si="12"/>
        <v>5</v>
      </c>
      <c r="AN23" s="252" t="str">
        <f t="shared" si="12"/>
        <v/>
      </c>
      <c r="AO23" s="252">
        <f t="shared" si="12"/>
        <v>5</v>
      </c>
      <c r="AP23" s="252">
        <f t="shared" si="12"/>
        <v>5</v>
      </c>
      <c r="AQ23" s="252">
        <f t="shared" si="12"/>
        <v>5</v>
      </c>
      <c r="AR23" s="252" t="str">
        <f t="shared" si="12"/>
        <v/>
      </c>
      <c r="AS23" s="252" t="str">
        <f t="shared" si="12"/>
        <v/>
      </c>
      <c r="AT23" s="252" t="str">
        <f t="shared" si="12"/>
        <v/>
      </c>
      <c r="AU23" s="252" t="str">
        <f t="shared" si="12"/>
        <v/>
      </c>
      <c r="AV23" s="252" t="str">
        <f t="shared" si="12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">
      <c r="A24" s="267">
        <v>19</v>
      </c>
      <c r="B24" s="163"/>
      <c r="C24" s="379" t="s">
        <v>34</v>
      </c>
      <c r="D24" s="373" t="s">
        <v>897</v>
      </c>
      <c r="E24" s="223">
        <v>2642</v>
      </c>
      <c r="F24" s="91" t="s">
        <v>1320</v>
      </c>
      <c r="G24" s="91" t="s">
        <v>1320</v>
      </c>
      <c r="H24" s="91">
        <v>4</v>
      </c>
      <c r="I24" s="91">
        <v>4</v>
      </c>
      <c r="J24" s="91">
        <v>5</v>
      </c>
      <c r="K24" s="91">
        <v>3</v>
      </c>
      <c r="L24" s="91">
        <v>5</v>
      </c>
      <c r="M24" s="91"/>
      <c r="N24" s="91">
        <v>4</v>
      </c>
      <c r="O24" s="91">
        <v>5</v>
      </c>
      <c r="P24" s="91">
        <v>3</v>
      </c>
      <c r="Q24" s="91"/>
      <c r="R24" s="94"/>
      <c r="S24" s="91"/>
      <c r="T24" s="91"/>
      <c r="U24" s="23"/>
      <c r="V24" s="35">
        <f t="shared" si="0"/>
        <v>3</v>
      </c>
      <c r="W24" s="248">
        <f t="shared" si="1"/>
        <v>0</v>
      </c>
      <c r="X24" s="248">
        <f t="shared" si="2"/>
        <v>0</v>
      </c>
      <c r="Y24" s="248">
        <f t="shared" si="3"/>
        <v>0</v>
      </c>
      <c r="Z24" s="248">
        <f t="shared" si="4"/>
        <v>2</v>
      </c>
      <c r="AA24" s="248">
        <f t="shared" si="5"/>
        <v>3</v>
      </c>
      <c r="AB24" s="248">
        <f t="shared" si="6"/>
        <v>3</v>
      </c>
      <c r="AC24" s="248">
        <f t="shared" si="7"/>
        <v>8</v>
      </c>
      <c r="AD24" s="210">
        <f t="shared" si="11"/>
        <v>4.125</v>
      </c>
      <c r="AE24" s="16">
        <f t="shared" si="8"/>
        <v>0</v>
      </c>
      <c r="AF24" s="9"/>
      <c r="AG24" s="252" t="str">
        <f t="shared" si="12"/>
        <v>з</v>
      </c>
      <c r="AH24" s="252" t="str">
        <f t="shared" si="12"/>
        <v>з</v>
      </c>
      <c r="AI24" s="252">
        <f t="shared" si="12"/>
        <v>4</v>
      </c>
      <c r="AJ24" s="252">
        <f t="shared" si="12"/>
        <v>4</v>
      </c>
      <c r="AK24" s="252">
        <f t="shared" si="12"/>
        <v>5</v>
      </c>
      <c r="AL24" s="252">
        <f t="shared" si="12"/>
        <v>3</v>
      </c>
      <c r="AM24" s="252">
        <f t="shared" si="12"/>
        <v>5</v>
      </c>
      <c r="AN24" s="252" t="str">
        <f t="shared" si="12"/>
        <v/>
      </c>
      <c r="AO24" s="252">
        <f t="shared" si="12"/>
        <v>4</v>
      </c>
      <c r="AP24" s="252">
        <f t="shared" si="12"/>
        <v>5</v>
      </c>
      <c r="AQ24" s="252">
        <f t="shared" si="12"/>
        <v>3</v>
      </c>
      <c r="AR24" s="252" t="str">
        <f t="shared" si="12"/>
        <v/>
      </c>
      <c r="AS24" s="252" t="str">
        <f t="shared" si="12"/>
        <v/>
      </c>
      <c r="AT24" s="252" t="str">
        <f t="shared" si="12"/>
        <v/>
      </c>
      <c r="AU24" s="252" t="str">
        <f t="shared" si="12"/>
        <v/>
      </c>
      <c r="AV24" s="252" t="str">
        <f t="shared" si="12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">
      <c r="A25" s="267">
        <v>20</v>
      </c>
      <c r="B25" s="163"/>
      <c r="C25" s="379" t="s">
        <v>34</v>
      </c>
      <c r="D25" s="373" t="s">
        <v>898</v>
      </c>
      <c r="E25" s="223">
        <v>2642</v>
      </c>
      <c r="F25" s="91" t="s">
        <v>1320</v>
      </c>
      <c r="G25" s="91" t="s">
        <v>1320</v>
      </c>
      <c r="H25" s="91">
        <v>4</v>
      </c>
      <c r="I25" s="91">
        <v>4</v>
      </c>
      <c r="J25" s="91">
        <v>5</v>
      </c>
      <c r="K25" s="91">
        <v>3</v>
      </c>
      <c r="L25" s="91">
        <v>5</v>
      </c>
      <c r="M25" s="91"/>
      <c r="N25" s="91">
        <v>3</v>
      </c>
      <c r="O25" s="91">
        <v>3</v>
      </c>
      <c r="P25" s="91">
        <v>4</v>
      </c>
      <c r="Q25" s="91"/>
      <c r="R25" s="94"/>
      <c r="S25" s="91"/>
      <c r="T25" s="91"/>
      <c r="U25" s="23"/>
      <c r="V25" s="35">
        <f t="shared" si="0"/>
        <v>3</v>
      </c>
      <c r="W25" s="248">
        <f t="shared" si="1"/>
        <v>0</v>
      </c>
      <c r="X25" s="248">
        <f t="shared" si="2"/>
        <v>0</v>
      </c>
      <c r="Y25" s="248">
        <f t="shared" si="3"/>
        <v>0</v>
      </c>
      <c r="Z25" s="248">
        <f t="shared" si="4"/>
        <v>3</v>
      </c>
      <c r="AA25" s="248">
        <f t="shared" si="5"/>
        <v>3</v>
      </c>
      <c r="AB25" s="248">
        <f t="shared" si="6"/>
        <v>2</v>
      </c>
      <c r="AC25" s="248">
        <f t="shared" si="7"/>
        <v>8</v>
      </c>
      <c r="AD25" s="210">
        <f t="shared" si="11"/>
        <v>3.875</v>
      </c>
      <c r="AE25" s="16">
        <f t="shared" si="8"/>
        <v>0</v>
      </c>
      <c r="AF25" s="9"/>
      <c r="AG25" s="252" t="str">
        <f t="shared" si="12"/>
        <v>з</v>
      </c>
      <c r="AH25" s="252" t="str">
        <f t="shared" si="12"/>
        <v>з</v>
      </c>
      <c r="AI25" s="252">
        <f t="shared" si="12"/>
        <v>4</v>
      </c>
      <c r="AJ25" s="252">
        <f t="shared" si="12"/>
        <v>4</v>
      </c>
      <c r="AK25" s="252">
        <f t="shared" si="12"/>
        <v>5</v>
      </c>
      <c r="AL25" s="252">
        <f t="shared" si="12"/>
        <v>3</v>
      </c>
      <c r="AM25" s="252">
        <f t="shared" si="12"/>
        <v>5</v>
      </c>
      <c r="AN25" s="252" t="str">
        <f t="shared" si="12"/>
        <v/>
      </c>
      <c r="AO25" s="252">
        <f t="shared" si="12"/>
        <v>3</v>
      </c>
      <c r="AP25" s="252">
        <f t="shared" si="12"/>
        <v>3</v>
      </c>
      <c r="AQ25" s="252">
        <f t="shared" si="12"/>
        <v>4</v>
      </c>
      <c r="AR25" s="252" t="str">
        <f t="shared" si="12"/>
        <v/>
      </c>
      <c r="AS25" s="252" t="str">
        <f t="shared" si="12"/>
        <v/>
      </c>
      <c r="AT25" s="252" t="str">
        <f t="shared" si="12"/>
        <v/>
      </c>
      <c r="AU25" s="252" t="str">
        <f t="shared" si="12"/>
        <v/>
      </c>
      <c r="AV25" s="252" t="str">
        <f t="shared" si="12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">
      <c r="A26" s="267">
        <v>21</v>
      </c>
      <c r="B26" s="163"/>
      <c r="C26" s="379" t="s">
        <v>34</v>
      </c>
      <c r="D26" s="373" t="s">
        <v>899</v>
      </c>
      <c r="E26" s="223">
        <v>2642</v>
      </c>
      <c r="F26" s="91" t="s">
        <v>1320</v>
      </c>
      <c r="G26" s="91" t="s">
        <v>1320</v>
      </c>
      <c r="H26" s="91">
        <v>5</v>
      </c>
      <c r="I26" s="91">
        <v>5</v>
      </c>
      <c r="J26" s="91">
        <v>5</v>
      </c>
      <c r="K26" s="91">
        <v>5</v>
      </c>
      <c r="L26" s="91">
        <v>4</v>
      </c>
      <c r="M26" s="91"/>
      <c r="N26" s="91">
        <v>5</v>
      </c>
      <c r="O26" s="91">
        <v>5</v>
      </c>
      <c r="P26" s="91">
        <v>4</v>
      </c>
      <c r="Q26" s="91"/>
      <c r="R26" s="94"/>
      <c r="S26" s="91"/>
      <c r="T26" s="91"/>
      <c r="U26" s="23"/>
      <c r="V26" s="35">
        <f t="shared" si="0"/>
        <v>4</v>
      </c>
      <c r="W26" s="248">
        <f t="shared" si="1"/>
        <v>0</v>
      </c>
      <c r="X26" s="248">
        <f t="shared" si="2"/>
        <v>0</v>
      </c>
      <c r="Y26" s="248">
        <f t="shared" si="3"/>
        <v>0</v>
      </c>
      <c r="Z26" s="248">
        <f t="shared" si="4"/>
        <v>0</v>
      </c>
      <c r="AA26" s="248">
        <f t="shared" si="5"/>
        <v>2</v>
      </c>
      <c r="AB26" s="248">
        <f t="shared" si="6"/>
        <v>6</v>
      </c>
      <c r="AC26" s="248">
        <f t="shared" si="7"/>
        <v>8</v>
      </c>
      <c r="AD26" s="210">
        <f t="shared" si="11"/>
        <v>4.75</v>
      </c>
      <c r="AE26" s="16">
        <f t="shared" si="8"/>
        <v>0</v>
      </c>
      <c r="AF26" s="9"/>
      <c r="AG26" s="252" t="str">
        <f t="shared" si="12"/>
        <v>з</v>
      </c>
      <c r="AH26" s="252" t="str">
        <f t="shared" si="12"/>
        <v>з</v>
      </c>
      <c r="AI26" s="252">
        <f t="shared" si="12"/>
        <v>5</v>
      </c>
      <c r="AJ26" s="252">
        <f t="shared" si="12"/>
        <v>5</v>
      </c>
      <c r="AK26" s="252">
        <f t="shared" si="12"/>
        <v>5</v>
      </c>
      <c r="AL26" s="252">
        <f t="shared" si="12"/>
        <v>5</v>
      </c>
      <c r="AM26" s="252">
        <f t="shared" si="12"/>
        <v>4</v>
      </c>
      <c r="AN26" s="252" t="str">
        <f t="shared" si="12"/>
        <v/>
      </c>
      <c r="AO26" s="252">
        <f t="shared" si="12"/>
        <v>5</v>
      </c>
      <c r="AP26" s="252">
        <f t="shared" si="12"/>
        <v>5</v>
      </c>
      <c r="AQ26" s="252">
        <f t="shared" si="12"/>
        <v>4</v>
      </c>
      <c r="AR26" s="252" t="str">
        <f t="shared" si="12"/>
        <v/>
      </c>
      <c r="AS26" s="252" t="str">
        <f t="shared" si="12"/>
        <v/>
      </c>
      <c r="AT26" s="252" t="str">
        <f t="shared" si="12"/>
        <v/>
      </c>
      <c r="AU26" s="252" t="str">
        <f t="shared" si="12"/>
        <v/>
      </c>
      <c r="AV26" s="252" t="str">
        <f t="shared" si="12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">
      <c r="A27" s="267">
        <v>22</v>
      </c>
      <c r="B27" s="163"/>
      <c r="C27" s="379" t="s">
        <v>34</v>
      </c>
      <c r="D27" s="373" t="s">
        <v>900</v>
      </c>
      <c r="E27" s="223">
        <v>2642</v>
      </c>
      <c r="F27" s="91" t="s">
        <v>1320</v>
      </c>
      <c r="G27" s="91" t="s">
        <v>1320</v>
      </c>
      <c r="H27" s="91">
        <v>4</v>
      </c>
      <c r="I27" s="91">
        <v>5</v>
      </c>
      <c r="J27" s="91">
        <v>5</v>
      </c>
      <c r="K27" s="91">
        <v>4</v>
      </c>
      <c r="L27" s="91">
        <v>5</v>
      </c>
      <c r="M27" s="91"/>
      <c r="N27" s="91">
        <v>3</v>
      </c>
      <c r="O27" s="91">
        <v>5</v>
      </c>
      <c r="P27" s="91">
        <v>5</v>
      </c>
      <c r="Q27" s="91"/>
      <c r="R27" s="94"/>
      <c r="S27" s="91"/>
      <c r="T27" s="91"/>
      <c r="U27" s="23"/>
      <c r="V27" s="35">
        <f t="shared" si="0"/>
        <v>3</v>
      </c>
      <c r="W27" s="248">
        <f t="shared" si="1"/>
        <v>0</v>
      </c>
      <c r="X27" s="248">
        <f t="shared" si="2"/>
        <v>0</v>
      </c>
      <c r="Y27" s="248">
        <f t="shared" si="3"/>
        <v>0</v>
      </c>
      <c r="Z27" s="248">
        <f t="shared" si="4"/>
        <v>1</v>
      </c>
      <c r="AA27" s="248">
        <f t="shared" si="5"/>
        <v>2</v>
      </c>
      <c r="AB27" s="248">
        <f t="shared" si="6"/>
        <v>5</v>
      </c>
      <c r="AC27" s="248">
        <f t="shared" si="7"/>
        <v>8</v>
      </c>
      <c r="AD27" s="210">
        <f t="shared" si="11"/>
        <v>4.5</v>
      </c>
      <c r="AE27" s="16">
        <f t="shared" si="8"/>
        <v>0</v>
      </c>
      <c r="AF27" s="9"/>
      <c r="AG27" s="252" t="str">
        <f t="shared" si="12"/>
        <v>з</v>
      </c>
      <c r="AH27" s="252" t="str">
        <f t="shared" si="12"/>
        <v>з</v>
      </c>
      <c r="AI27" s="252">
        <f t="shared" si="12"/>
        <v>4</v>
      </c>
      <c r="AJ27" s="252">
        <f t="shared" si="12"/>
        <v>5</v>
      </c>
      <c r="AK27" s="252">
        <f t="shared" si="12"/>
        <v>5</v>
      </c>
      <c r="AL27" s="252">
        <f t="shared" si="12"/>
        <v>4</v>
      </c>
      <c r="AM27" s="252">
        <f t="shared" si="12"/>
        <v>5</v>
      </c>
      <c r="AN27" s="252" t="str">
        <f t="shared" si="12"/>
        <v/>
      </c>
      <c r="AO27" s="252">
        <f t="shared" si="12"/>
        <v>3</v>
      </c>
      <c r="AP27" s="252">
        <f t="shared" si="12"/>
        <v>5</v>
      </c>
      <c r="AQ27" s="252">
        <f t="shared" si="12"/>
        <v>5</v>
      </c>
      <c r="AR27" s="252" t="str">
        <f t="shared" si="12"/>
        <v/>
      </c>
      <c r="AS27" s="252" t="str">
        <f t="shared" si="12"/>
        <v/>
      </c>
      <c r="AT27" s="252" t="str">
        <f t="shared" si="12"/>
        <v/>
      </c>
      <c r="AU27" s="252" t="str">
        <f t="shared" si="12"/>
        <v/>
      </c>
      <c r="AV27" s="252" t="str">
        <f t="shared" si="12"/>
        <v/>
      </c>
      <c r="AW27" s="35">
        <f t="shared" si="10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customHeight="1" x14ac:dyDescent="0.2">
      <c r="A28" s="267">
        <v>23</v>
      </c>
      <c r="B28" s="163"/>
      <c r="C28" s="379" t="s">
        <v>34</v>
      </c>
      <c r="D28" s="373" t="s">
        <v>901</v>
      </c>
      <c r="E28" s="223">
        <v>2642</v>
      </c>
      <c r="F28" s="91" t="s">
        <v>1320</v>
      </c>
      <c r="G28" s="91" t="s">
        <v>1320</v>
      </c>
      <c r="H28" s="91">
        <v>4</v>
      </c>
      <c r="I28" s="91">
        <v>4</v>
      </c>
      <c r="J28" s="91">
        <v>5</v>
      </c>
      <c r="K28" s="91">
        <v>3</v>
      </c>
      <c r="L28" s="91">
        <v>5</v>
      </c>
      <c r="M28" s="91"/>
      <c r="N28" s="91">
        <v>3</v>
      </c>
      <c r="O28" s="91">
        <v>3</v>
      </c>
      <c r="P28" s="91">
        <v>3</v>
      </c>
      <c r="Q28" s="91"/>
      <c r="R28" s="94"/>
      <c r="S28" s="91"/>
      <c r="T28" s="91"/>
      <c r="U28" s="23"/>
      <c r="V28" s="35">
        <f t="shared" si="0"/>
        <v>3</v>
      </c>
      <c r="W28" s="248">
        <f t="shared" si="1"/>
        <v>0</v>
      </c>
      <c r="X28" s="248">
        <f t="shared" si="2"/>
        <v>0</v>
      </c>
      <c r="Y28" s="248">
        <f t="shared" si="3"/>
        <v>0</v>
      </c>
      <c r="Z28" s="248">
        <f t="shared" si="4"/>
        <v>4</v>
      </c>
      <c r="AA28" s="248">
        <f t="shared" si="5"/>
        <v>2</v>
      </c>
      <c r="AB28" s="248">
        <f t="shared" si="6"/>
        <v>2</v>
      </c>
      <c r="AC28" s="248">
        <f t="shared" si="7"/>
        <v>8</v>
      </c>
      <c r="AD28" s="210">
        <f t="shared" si="11"/>
        <v>3.75</v>
      </c>
      <c r="AE28" s="16">
        <f t="shared" si="8"/>
        <v>0</v>
      </c>
      <c r="AF28" s="9"/>
      <c r="AG28" s="252" t="str">
        <f t="shared" si="12"/>
        <v>з</v>
      </c>
      <c r="AH28" s="252" t="str">
        <f t="shared" si="12"/>
        <v>з</v>
      </c>
      <c r="AI28" s="252">
        <f t="shared" si="12"/>
        <v>4</v>
      </c>
      <c r="AJ28" s="252">
        <f t="shared" si="12"/>
        <v>4</v>
      </c>
      <c r="AK28" s="252">
        <f t="shared" si="12"/>
        <v>5</v>
      </c>
      <c r="AL28" s="252">
        <f t="shared" si="12"/>
        <v>3</v>
      </c>
      <c r="AM28" s="252">
        <f t="shared" si="12"/>
        <v>5</v>
      </c>
      <c r="AN28" s="252" t="str">
        <f t="shared" si="12"/>
        <v/>
      </c>
      <c r="AO28" s="252">
        <f t="shared" si="12"/>
        <v>3</v>
      </c>
      <c r="AP28" s="252">
        <f t="shared" si="12"/>
        <v>3</v>
      </c>
      <c r="AQ28" s="252">
        <f t="shared" si="12"/>
        <v>3</v>
      </c>
      <c r="AR28" s="252" t="str">
        <f t="shared" si="12"/>
        <v/>
      </c>
      <c r="AS28" s="252" t="str">
        <f t="shared" si="12"/>
        <v/>
      </c>
      <c r="AT28" s="252" t="str">
        <f t="shared" si="12"/>
        <v/>
      </c>
      <c r="AU28" s="252" t="str">
        <f t="shared" si="12"/>
        <v/>
      </c>
      <c r="AV28" s="252" t="str">
        <f t="shared" si="12"/>
        <v/>
      </c>
      <c r="AW28" s="35">
        <f t="shared" si="10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customHeight="1" x14ac:dyDescent="0.2">
      <c r="A29" s="267">
        <v>24</v>
      </c>
      <c r="B29" s="163"/>
      <c r="C29" s="379" t="s">
        <v>34</v>
      </c>
      <c r="D29" s="373" t="s">
        <v>902</v>
      </c>
      <c r="E29" s="223">
        <v>2642</v>
      </c>
      <c r="F29" s="91" t="s">
        <v>1149</v>
      </c>
      <c r="G29" s="91" t="s">
        <v>1320</v>
      </c>
      <c r="H29" s="91">
        <v>4</v>
      </c>
      <c r="I29" s="91">
        <v>5</v>
      </c>
      <c r="J29" s="91">
        <v>5</v>
      </c>
      <c r="K29" s="91" t="s">
        <v>1127</v>
      </c>
      <c r="L29" s="91">
        <v>5</v>
      </c>
      <c r="M29" s="91"/>
      <c r="N29" s="91">
        <v>3</v>
      </c>
      <c r="O29" s="91">
        <v>4</v>
      </c>
      <c r="P29" s="91">
        <v>5</v>
      </c>
      <c r="Q29" s="91"/>
      <c r="R29" s="94"/>
      <c r="S29" s="91"/>
      <c r="T29" s="91"/>
      <c r="U29" s="23"/>
      <c r="V29" s="35">
        <f t="shared" si="0"/>
        <v>3</v>
      </c>
      <c r="W29" s="248">
        <f t="shared" si="1"/>
        <v>0</v>
      </c>
      <c r="X29" s="248">
        <f t="shared" si="2"/>
        <v>0</v>
      </c>
      <c r="Y29" s="248">
        <f t="shared" si="3"/>
        <v>0</v>
      </c>
      <c r="Z29" s="248">
        <f t="shared" si="4"/>
        <v>1</v>
      </c>
      <c r="AA29" s="248">
        <f t="shared" si="5"/>
        <v>2</v>
      </c>
      <c r="AB29" s="248">
        <f t="shared" si="6"/>
        <v>4</v>
      </c>
      <c r="AC29" s="248">
        <f t="shared" si="7"/>
        <v>7</v>
      </c>
      <c r="AD29" s="210">
        <f t="shared" si="11"/>
        <v>4.4285714285714288</v>
      </c>
      <c r="AE29" s="16">
        <f t="shared" si="8"/>
        <v>0</v>
      </c>
      <c r="AF29" s="9"/>
      <c r="AG29" s="252" t="str">
        <f t="shared" si="12"/>
        <v>а</v>
      </c>
      <c r="AH29" s="252" t="str">
        <f t="shared" si="12"/>
        <v>з</v>
      </c>
      <c r="AI29" s="252">
        <f t="shared" si="12"/>
        <v>4</v>
      </c>
      <c r="AJ29" s="252">
        <f t="shared" si="12"/>
        <v>5</v>
      </c>
      <c r="AK29" s="252">
        <f t="shared" si="12"/>
        <v>5</v>
      </c>
      <c r="AL29" s="252" t="str">
        <f t="shared" si="12"/>
        <v>а</v>
      </c>
      <c r="AM29" s="252">
        <f t="shared" si="12"/>
        <v>5</v>
      </c>
      <c r="AN29" s="252" t="str">
        <f t="shared" si="12"/>
        <v/>
      </c>
      <c r="AO29" s="252">
        <f t="shared" si="12"/>
        <v>3</v>
      </c>
      <c r="AP29" s="252">
        <f t="shared" si="12"/>
        <v>4</v>
      </c>
      <c r="AQ29" s="252">
        <f t="shared" si="12"/>
        <v>5</v>
      </c>
      <c r="AR29" s="252" t="str">
        <f t="shared" si="12"/>
        <v/>
      </c>
      <c r="AS29" s="252" t="str">
        <f t="shared" si="12"/>
        <v/>
      </c>
      <c r="AT29" s="252" t="str">
        <f t="shared" si="12"/>
        <v/>
      </c>
      <c r="AU29" s="252" t="str">
        <f t="shared" si="12"/>
        <v/>
      </c>
      <c r="AV29" s="252" t="str">
        <f t="shared" si="12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customHeight="1" x14ac:dyDescent="0.2">
      <c r="A30" s="267">
        <v>25</v>
      </c>
      <c r="B30" s="163"/>
      <c r="C30" s="379" t="s">
        <v>47</v>
      </c>
      <c r="D30" s="373" t="s">
        <v>903</v>
      </c>
      <c r="E30" s="223">
        <v>2642</v>
      </c>
      <c r="F30" s="91" t="s">
        <v>1320</v>
      </c>
      <c r="G30" s="91" t="s">
        <v>1320</v>
      </c>
      <c r="H30" s="91">
        <v>3</v>
      </c>
      <c r="I30" s="91">
        <v>4</v>
      </c>
      <c r="J30" s="91">
        <v>5</v>
      </c>
      <c r="K30" s="91">
        <v>3</v>
      </c>
      <c r="L30" s="91">
        <v>4</v>
      </c>
      <c r="M30" s="91"/>
      <c r="N30" s="91">
        <v>3</v>
      </c>
      <c r="O30" s="91">
        <v>3</v>
      </c>
      <c r="P30" s="91">
        <v>4</v>
      </c>
      <c r="Q30" s="91"/>
      <c r="R30" s="94"/>
      <c r="S30" s="91"/>
      <c r="T30" s="91"/>
      <c r="U30" s="23"/>
      <c r="V30" s="35">
        <f t="shared" si="0"/>
        <v>3</v>
      </c>
      <c r="W30" s="248">
        <f t="shared" si="1"/>
        <v>0</v>
      </c>
      <c r="X30" s="248">
        <f t="shared" si="2"/>
        <v>0</v>
      </c>
      <c r="Y30" s="248">
        <f t="shared" si="3"/>
        <v>0</v>
      </c>
      <c r="Z30" s="248">
        <f t="shared" si="4"/>
        <v>4</v>
      </c>
      <c r="AA30" s="248">
        <f t="shared" si="5"/>
        <v>3</v>
      </c>
      <c r="AB30" s="248">
        <f t="shared" si="6"/>
        <v>1</v>
      </c>
      <c r="AC30" s="248">
        <f t="shared" si="7"/>
        <v>8</v>
      </c>
      <c r="AD30" s="210">
        <f t="shared" si="11"/>
        <v>3.625</v>
      </c>
      <c r="AE30" s="16">
        <f t="shared" si="8"/>
        <v>0</v>
      </c>
      <c r="AF30" s="9"/>
      <c r="AG30" s="252" t="str">
        <f t="shared" si="12"/>
        <v>з</v>
      </c>
      <c r="AH30" s="252" t="str">
        <f t="shared" si="12"/>
        <v>з</v>
      </c>
      <c r="AI30" s="252">
        <f t="shared" si="12"/>
        <v>3</v>
      </c>
      <c r="AJ30" s="252">
        <f t="shared" si="12"/>
        <v>4</v>
      </c>
      <c r="AK30" s="252">
        <f t="shared" si="12"/>
        <v>5</v>
      </c>
      <c r="AL30" s="252">
        <f t="shared" si="12"/>
        <v>3</v>
      </c>
      <c r="AM30" s="252">
        <f t="shared" si="12"/>
        <v>4</v>
      </c>
      <c r="AN30" s="252" t="str">
        <f t="shared" si="12"/>
        <v/>
      </c>
      <c r="AO30" s="252">
        <f t="shared" si="12"/>
        <v>3</v>
      </c>
      <c r="AP30" s="252">
        <f t="shared" si="12"/>
        <v>3</v>
      </c>
      <c r="AQ30" s="252">
        <f t="shared" si="12"/>
        <v>4</v>
      </c>
      <c r="AR30" s="252" t="str">
        <f t="shared" si="12"/>
        <v/>
      </c>
      <c r="AS30" s="252" t="str">
        <f t="shared" si="12"/>
        <v/>
      </c>
      <c r="AT30" s="252" t="str">
        <f t="shared" si="12"/>
        <v/>
      </c>
      <c r="AU30" s="252" t="str">
        <f t="shared" si="12"/>
        <v/>
      </c>
      <c r="AV30" s="252" t="str">
        <f t="shared" si="12"/>
        <v/>
      </c>
      <c r="AW30" s="35">
        <f t="shared" si="10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customHeight="1" x14ac:dyDescent="0.2">
      <c r="A31" s="267">
        <v>26</v>
      </c>
      <c r="B31" s="163"/>
      <c r="C31" s="379" t="s">
        <v>34</v>
      </c>
      <c r="D31" s="373" t="s">
        <v>904</v>
      </c>
      <c r="E31" s="223">
        <v>2642</v>
      </c>
      <c r="F31" s="91" t="s">
        <v>1320</v>
      </c>
      <c r="G31" s="91" t="s">
        <v>1320</v>
      </c>
      <c r="H31" s="91">
        <v>3</v>
      </c>
      <c r="I31" s="91">
        <v>4</v>
      </c>
      <c r="J31" s="91">
        <v>5</v>
      </c>
      <c r="K31" s="91">
        <v>3</v>
      </c>
      <c r="L31" s="91">
        <v>4</v>
      </c>
      <c r="M31" s="91"/>
      <c r="N31" s="91">
        <v>3</v>
      </c>
      <c r="O31" s="91">
        <v>4</v>
      </c>
      <c r="P31" s="91">
        <v>3</v>
      </c>
      <c r="Q31" s="91"/>
      <c r="R31" s="94"/>
      <c r="S31" s="91"/>
      <c r="T31" s="91"/>
      <c r="U31" s="23"/>
      <c r="V31" s="35">
        <f t="shared" si="0"/>
        <v>3</v>
      </c>
      <c r="W31" s="248">
        <f t="shared" si="1"/>
        <v>0</v>
      </c>
      <c r="X31" s="248">
        <f t="shared" si="2"/>
        <v>0</v>
      </c>
      <c r="Y31" s="248">
        <f t="shared" si="3"/>
        <v>0</v>
      </c>
      <c r="Z31" s="248">
        <f t="shared" si="4"/>
        <v>4</v>
      </c>
      <c r="AA31" s="248">
        <f t="shared" si="5"/>
        <v>3</v>
      </c>
      <c r="AB31" s="248">
        <f t="shared" si="6"/>
        <v>1</v>
      </c>
      <c r="AC31" s="248">
        <f t="shared" si="7"/>
        <v>8</v>
      </c>
      <c r="AD31" s="210">
        <f t="shared" si="11"/>
        <v>3.625</v>
      </c>
      <c r="AE31" s="16">
        <f t="shared" si="8"/>
        <v>0</v>
      </c>
      <c r="AF31" s="9"/>
      <c r="AG31" s="252" t="str">
        <f t="shared" si="12"/>
        <v>з</v>
      </c>
      <c r="AH31" s="252" t="str">
        <f t="shared" si="12"/>
        <v>з</v>
      </c>
      <c r="AI31" s="252">
        <f t="shared" si="12"/>
        <v>3</v>
      </c>
      <c r="AJ31" s="252">
        <f t="shared" si="12"/>
        <v>4</v>
      </c>
      <c r="AK31" s="252">
        <f t="shared" si="12"/>
        <v>5</v>
      </c>
      <c r="AL31" s="252">
        <f t="shared" si="12"/>
        <v>3</v>
      </c>
      <c r="AM31" s="252">
        <f t="shared" si="12"/>
        <v>4</v>
      </c>
      <c r="AN31" s="252" t="str">
        <f t="shared" si="12"/>
        <v/>
      </c>
      <c r="AO31" s="252">
        <f t="shared" si="12"/>
        <v>3</v>
      </c>
      <c r="AP31" s="252">
        <f t="shared" si="12"/>
        <v>4</v>
      </c>
      <c r="AQ31" s="252">
        <f t="shared" si="12"/>
        <v>3</v>
      </c>
      <c r="AR31" s="252" t="str">
        <f t="shared" si="12"/>
        <v/>
      </c>
      <c r="AS31" s="252" t="str">
        <f t="shared" si="12"/>
        <v/>
      </c>
      <c r="AT31" s="252" t="str">
        <f t="shared" si="12"/>
        <v/>
      </c>
      <c r="AU31" s="252" t="str">
        <f t="shared" si="12"/>
        <v/>
      </c>
      <c r="AV31" s="252" t="str">
        <f t="shared" si="12"/>
        <v/>
      </c>
      <c r="AW31" s="35">
        <f t="shared" si="10"/>
        <v>2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customHeight="1" x14ac:dyDescent="0.2">
      <c r="A32" s="267">
        <v>27</v>
      </c>
      <c r="B32" s="211"/>
      <c r="C32" s="379" t="s">
        <v>34</v>
      </c>
      <c r="D32" s="373" t="s">
        <v>905</v>
      </c>
      <c r="E32" s="223">
        <v>2642</v>
      </c>
      <c r="F32" s="91" t="s">
        <v>1320</v>
      </c>
      <c r="G32" s="91" t="s">
        <v>1320</v>
      </c>
      <c r="H32" s="91">
        <v>3</v>
      </c>
      <c r="I32" s="91">
        <v>4</v>
      </c>
      <c r="J32" s="91">
        <v>5</v>
      </c>
      <c r="K32" s="91">
        <v>3</v>
      </c>
      <c r="L32" s="91">
        <v>5</v>
      </c>
      <c r="M32" s="108"/>
      <c r="N32" s="91">
        <v>3</v>
      </c>
      <c r="O32" s="91">
        <v>4</v>
      </c>
      <c r="P32" s="91">
        <v>3</v>
      </c>
      <c r="Q32" s="108"/>
      <c r="R32" s="24"/>
      <c r="S32" s="23"/>
      <c r="T32" s="23"/>
      <c r="U32" s="23"/>
      <c r="V32" s="35">
        <f t="shared" si="0"/>
        <v>3</v>
      </c>
      <c r="W32" s="248">
        <f t="shared" si="1"/>
        <v>0</v>
      </c>
      <c r="X32" s="248">
        <f t="shared" si="2"/>
        <v>0</v>
      </c>
      <c r="Y32" s="248">
        <f t="shared" si="3"/>
        <v>0</v>
      </c>
      <c r="Z32" s="248">
        <f t="shared" si="4"/>
        <v>4</v>
      </c>
      <c r="AA32" s="248">
        <f t="shared" si="5"/>
        <v>2</v>
      </c>
      <c r="AB32" s="248">
        <f t="shared" si="6"/>
        <v>2</v>
      </c>
      <c r="AC32" s="248">
        <f t="shared" si="7"/>
        <v>8</v>
      </c>
      <c r="AD32" s="210">
        <f t="shared" si="11"/>
        <v>3.75</v>
      </c>
      <c r="AE32" s="16">
        <f t="shared" si="8"/>
        <v>0</v>
      </c>
      <c r="AF32" s="9"/>
      <c r="AG32" s="252" t="str">
        <f t="shared" si="12"/>
        <v>з</v>
      </c>
      <c r="AH32" s="252" t="str">
        <f t="shared" si="12"/>
        <v>з</v>
      </c>
      <c r="AI32" s="252">
        <f t="shared" si="12"/>
        <v>3</v>
      </c>
      <c r="AJ32" s="252">
        <f t="shared" si="12"/>
        <v>4</v>
      </c>
      <c r="AK32" s="252">
        <f t="shared" si="12"/>
        <v>5</v>
      </c>
      <c r="AL32" s="252">
        <f t="shared" si="12"/>
        <v>3</v>
      </c>
      <c r="AM32" s="252">
        <f t="shared" si="12"/>
        <v>5</v>
      </c>
      <c r="AN32" s="252" t="str">
        <f t="shared" si="12"/>
        <v/>
      </c>
      <c r="AO32" s="252">
        <f t="shared" si="12"/>
        <v>3</v>
      </c>
      <c r="AP32" s="252">
        <f t="shared" si="12"/>
        <v>4</v>
      </c>
      <c r="AQ32" s="252">
        <f t="shared" si="12"/>
        <v>3</v>
      </c>
      <c r="AR32" s="252" t="str">
        <f t="shared" si="12"/>
        <v/>
      </c>
      <c r="AS32" s="252" t="str">
        <f t="shared" si="12"/>
        <v/>
      </c>
      <c r="AT32" s="252" t="str">
        <f t="shared" si="12"/>
        <v/>
      </c>
      <c r="AU32" s="252" t="str">
        <f t="shared" si="12"/>
        <v/>
      </c>
      <c r="AV32" s="252" t="str">
        <f t="shared" si="12"/>
        <v/>
      </c>
      <c r="AW32" s="35">
        <f t="shared" si="10"/>
        <v>2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customHeight="1" x14ac:dyDescent="0.2">
      <c r="A33" s="267">
        <v>28</v>
      </c>
      <c r="B33" s="211"/>
      <c r="C33" s="379" t="s">
        <v>34</v>
      </c>
      <c r="D33" s="373" t="s">
        <v>906</v>
      </c>
      <c r="E33" s="223">
        <v>2642</v>
      </c>
      <c r="F33" s="91" t="s">
        <v>1320</v>
      </c>
      <c r="G33" s="91" t="s">
        <v>1320</v>
      </c>
      <c r="H33" s="91">
        <v>3</v>
      </c>
      <c r="I33" s="91">
        <v>3</v>
      </c>
      <c r="J33" s="91">
        <v>5</v>
      </c>
      <c r="K33" s="91">
        <v>3</v>
      </c>
      <c r="L33" s="91">
        <v>3</v>
      </c>
      <c r="M33" s="108"/>
      <c r="N33" s="91">
        <v>3</v>
      </c>
      <c r="O33" s="91">
        <v>3</v>
      </c>
      <c r="P33" s="91">
        <v>3</v>
      </c>
      <c r="Q33" s="108"/>
      <c r="R33" s="24"/>
      <c r="S33" s="23"/>
      <c r="T33" s="23"/>
      <c r="U33" s="23"/>
      <c r="V33" s="35">
        <f t="shared" si="0"/>
        <v>3</v>
      </c>
      <c r="W33" s="248">
        <f t="shared" si="1"/>
        <v>0</v>
      </c>
      <c r="X33" s="248">
        <f t="shared" si="2"/>
        <v>0</v>
      </c>
      <c r="Y33" s="248">
        <f t="shared" si="3"/>
        <v>0</v>
      </c>
      <c r="Z33" s="248">
        <f t="shared" si="4"/>
        <v>7</v>
      </c>
      <c r="AA33" s="248">
        <f t="shared" si="5"/>
        <v>0</v>
      </c>
      <c r="AB33" s="248">
        <f t="shared" si="6"/>
        <v>1</v>
      </c>
      <c r="AC33" s="248">
        <f t="shared" si="7"/>
        <v>8</v>
      </c>
      <c r="AD33" s="210">
        <f t="shared" si="11"/>
        <v>3.25</v>
      </c>
      <c r="AE33" s="16">
        <f t="shared" si="8"/>
        <v>0</v>
      </c>
      <c r="AF33" s="9"/>
      <c r="AG33" s="252" t="str">
        <f t="shared" si="12"/>
        <v>з</v>
      </c>
      <c r="AH33" s="252" t="str">
        <f t="shared" si="12"/>
        <v>з</v>
      </c>
      <c r="AI33" s="252">
        <f t="shared" si="12"/>
        <v>3</v>
      </c>
      <c r="AJ33" s="252">
        <f t="shared" si="12"/>
        <v>3</v>
      </c>
      <c r="AK33" s="252">
        <f t="shared" si="12"/>
        <v>5</v>
      </c>
      <c r="AL33" s="252">
        <f t="shared" si="12"/>
        <v>3</v>
      </c>
      <c r="AM33" s="252">
        <f t="shared" si="12"/>
        <v>3</v>
      </c>
      <c r="AN33" s="252" t="str">
        <f t="shared" si="12"/>
        <v/>
      </c>
      <c r="AO33" s="252">
        <f t="shared" si="12"/>
        <v>3</v>
      </c>
      <c r="AP33" s="252">
        <f t="shared" si="12"/>
        <v>3</v>
      </c>
      <c r="AQ33" s="252">
        <f t="shared" si="12"/>
        <v>3</v>
      </c>
      <c r="AR33" s="252" t="str">
        <f t="shared" si="12"/>
        <v/>
      </c>
      <c r="AS33" s="252" t="str">
        <f t="shared" si="12"/>
        <v/>
      </c>
      <c r="AT33" s="252" t="str">
        <f t="shared" si="12"/>
        <v/>
      </c>
      <c r="AU33" s="252" t="str">
        <f t="shared" si="12"/>
        <v/>
      </c>
      <c r="AV33" s="252" t="str">
        <f t="shared" si="12"/>
        <v/>
      </c>
      <c r="AW33" s="35">
        <f t="shared" si="10"/>
        <v>2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customHeight="1" x14ac:dyDescent="0.2">
      <c r="A34" s="267">
        <v>29</v>
      </c>
      <c r="B34" s="212"/>
      <c r="C34" s="379" t="s">
        <v>47</v>
      </c>
      <c r="D34" s="373" t="s">
        <v>907</v>
      </c>
      <c r="E34" s="223">
        <v>2642</v>
      </c>
      <c r="F34" s="91" t="s">
        <v>1320</v>
      </c>
      <c r="G34" s="91" t="s">
        <v>1320</v>
      </c>
      <c r="H34" s="91">
        <v>4</v>
      </c>
      <c r="I34" s="91">
        <v>4</v>
      </c>
      <c r="J34" s="91">
        <v>5</v>
      </c>
      <c r="K34" s="91">
        <v>4</v>
      </c>
      <c r="L34" s="91">
        <v>4</v>
      </c>
      <c r="M34" s="91"/>
      <c r="N34" s="91">
        <v>3</v>
      </c>
      <c r="O34" s="94">
        <v>4</v>
      </c>
      <c r="P34" s="91">
        <v>4</v>
      </c>
      <c r="Q34" s="94"/>
      <c r="R34" s="24"/>
      <c r="S34" s="23"/>
      <c r="T34" s="23"/>
      <c r="U34" s="23"/>
      <c r="V34" s="35">
        <f t="shared" si="0"/>
        <v>3</v>
      </c>
      <c r="W34" s="248">
        <f t="shared" si="1"/>
        <v>0</v>
      </c>
      <c r="X34" s="248">
        <f t="shared" si="2"/>
        <v>0</v>
      </c>
      <c r="Y34" s="248">
        <f t="shared" si="3"/>
        <v>0</v>
      </c>
      <c r="Z34" s="248">
        <f t="shared" si="4"/>
        <v>1</v>
      </c>
      <c r="AA34" s="248">
        <f t="shared" si="5"/>
        <v>6</v>
      </c>
      <c r="AB34" s="248">
        <f t="shared" si="6"/>
        <v>1</v>
      </c>
      <c r="AC34" s="248">
        <f t="shared" si="7"/>
        <v>8</v>
      </c>
      <c r="AD34" s="210">
        <f t="shared" si="11"/>
        <v>4</v>
      </c>
      <c r="AE34" s="16">
        <f t="shared" si="8"/>
        <v>0</v>
      </c>
      <c r="AF34" s="9"/>
      <c r="AG34" s="252" t="str">
        <f t="shared" si="12"/>
        <v>з</v>
      </c>
      <c r="AH34" s="252" t="str">
        <f t="shared" si="12"/>
        <v>з</v>
      </c>
      <c r="AI34" s="252">
        <f t="shared" si="12"/>
        <v>4</v>
      </c>
      <c r="AJ34" s="252">
        <f t="shared" si="12"/>
        <v>4</v>
      </c>
      <c r="AK34" s="252">
        <f t="shared" si="12"/>
        <v>5</v>
      </c>
      <c r="AL34" s="252">
        <f t="shared" si="12"/>
        <v>4</v>
      </c>
      <c r="AM34" s="252">
        <f t="shared" si="12"/>
        <v>4</v>
      </c>
      <c r="AN34" s="252" t="str">
        <f t="shared" si="12"/>
        <v/>
      </c>
      <c r="AO34" s="252">
        <f t="shared" si="12"/>
        <v>3</v>
      </c>
      <c r="AP34" s="252">
        <f t="shared" si="12"/>
        <v>4</v>
      </c>
      <c r="AQ34" s="252">
        <f t="shared" si="12"/>
        <v>4</v>
      </c>
      <c r="AR34" s="252" t="str">
        <f t="shared" si="12"/>
        <v/>
      </c>
      <c r="AS34" s="252" t="str">
        <f t="shared" si="12"/>
        <v/>
      </c>
      <c r="AT34" s="252" t="str">
        <f t="shared" si="12"/>
        <v/>
      </c>
      <c r="AU34" s="252" t="str">
        <f t="shared" si="12"/>
        <v/>
      </c>
      <c r="AV34" s="252" t="str">
        <f t="shared" si="12"/>
        <v/>
      </c>
      <c r="AW34" s="35">
        <f t="shared" si="10"/>
        <v>2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267">
        <v>30</v>
      </c>
      <c r="B35" s="212"/>
      <c r="F35" s="91"/>
      <c r="G35" s="91"/>
      <c r="H35" s="91"/>
      <c r="I35" s="91"/>
      <c r="J35" s="91"/>
      <c r="K35" s="91"/>
      <c r="L35" s="91"/>
      <c r="M35" s="91"/>
      <c r="N35" s="91"/>
      <c r="O35" s="94"/>
      <c r="P35" s="91"/>
      <c r="Q35" s="94"/>
      <c r="R35" s="24"/>
      <c r="S35" s="23"/>
      <c r="T35" s="23"/>
      <c r="U35" s="23"/>
      <c r="V35" s="35">
        <f t="shared" si="0"/>
        <v>0</v>
      </c>
      <c r="W35" s="248">
        <f t="shared" si="1"/>
        <v>0</v>
      </c>
      <c r="X35" s="248">
        <f t="shared" si="2"/>
        <v>0</v>
      </c>
      <c r="Y35" s="248">
        <f t="shared" si="3"/>
        <v>0</v>
      </c>
      <c r="Z35" s="248">
        <f t="shared" si="4"/>
        <v>0</v>
      </c>
      <c r="AA35" s="248">
        <f t="shared" si="5"/>
        <v>0</v>
      </c>
      <c r="AB35" s="248">
        <f t="shared" si="6"/>
        <v>0</v>
      </c>
      <c r="AC35" s="248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252" t="str">
        <f t="shared" si="12"/>
        <v/>
      </c>
      <c r="AH35" s="252" t="str">
        <f t="shared" si="12"/>
        <v/>
      </c>
      <c r="AI35" s="252" t="str">
        <f t="shared" si="12"/>
        <v/>
      </c>
      <c r="AJ35" s="252" t="str">
        <f t="shared" si="12"/>
        <v/>
      </c>
      <c r="AK35" s="252" t="str">
        <f t="shared" si="12"/>
        <v/>
      </c>
      <c r="AL35" s="252" t="str">
        <f t="shared" si="12"/>
        <v/>
      </c>
      <c r="AM35" s="252" t="str">
        <f t="shared" si="12"/>
        <v/>
      </c>
      <c r="AN35" s="252" t="str">
        <f t="shared" si="12"/>
        <v/>
      </c>
      <c r="AO35" s="252" t="str">
        <f t="shared" si="12"/>
        <v/>
      </c>
      <c r="AP35" s="252" t="str">
        <f t="shared" si="12"/>
        <v/>
      </c>
      <c r="AQ35" s="252" t="str">
        <f t="shared" si="12"/>
        <v/>
      </c>
      <c r="AR35" s="252" t="str">
        <f t="shared" si="12"/>
        <v/>
      </c>
      <c r="AS35" s="252" t="str">
        <f t="shared" si="12"/>
        <v/>
      </c>
      <c r="AT35" s="252" t="str">
        <f t="shared" si="12"/>
        <v/>
      </c>
      <c r="AU35" s="252" t="str">
        <f t="shared" si="12"/>
        <v/>
      </c>
      <c r="AV35" s="252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1"/>
      <c r="M36" s="91"/>
      <c r="N36" s="91"/>
      <c r="O36" s="94"/>
      <c r="P36" s="91"/>
      <c r="Q36" s="94"/>
      <c r="R36" s="24"/>
      <c r="S36" s="23"/>
      <c r="T36" s="23"/>
      <c r="U36" s="23"/>
      <c r="V36" s="35">
        <f t="shared" si="0"/>
        <v>0</v>
      </c>
      <c r="W36" s="248">
        <f t="shared" si="1"/>
        <v>0</v>
      </c>
      <c r="X36" s="248">
        <f t="shared" si="2"/>
        <v>0</v>
      </c>
      <c r="Y36" s="248">
        <f t="shared" si="3"/>
        <v>0</v>
      </c>
      <c r="Z36" s="248">
        <f t="shared" si="4"/>
        <v>0</v>
      </c>
      <c r="AA36" s="248">
        <f t="shared" si="5"/>
        <v>0</v>
      </c>
      <c r="AB36" s="248">
        <f t="shared" si="6"/>
        <v>0</v>
      </c>
      <c r="AC36" s="248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252" t="str">
        <f t="shared" si="12"/>
        <v/>
      </c>
      <c r="AH36" s="252" t="str">
        <f t="shared" si="12"/>
        <v/>
      </c>
      <c r="AI36" s="252" t="str">
        <f t="shared" si="12"/>
        <v/>
      </c>
      <c r="AJ36" s="252" t="str">
        <f t="shared" si="12"/>
        <v/>
      </c>
      <c r="AK36" s="252" t="str">
        <f t="shared" si="12"/>
        <v/>
      </c>
      <c r="AL36" s="252" t="str">
        <f t="shared" si="12"/>
        <v/>
      </c>
      <c r="AM36" s="252" t="str">
        <f t="shared" si="12"/>
        <v/>
      </c>
      <c r="AN36" s="252" t="str">
        <f t="shared" si="12"/>
        <v/>
      </c>
      <c r="AO36" s="252" t="str">
        <f t="shared" si="12"/>
        <v/>
      </c>
      <c r="AP36" s="252" t="str">
        <f t="shared" si="12"/>
        <v/>
      </c>
      <c r="AQ36" s="252" t="str">
        <f t="shared" si="12"/>
        <v/>
      </c>
      <c r="AR36" s="252" t="str">
        <f t="shared" si="12"/>
        <v/>
      </c>
      <c r="AS36" s="252" t="str">
        <f t="shared" si="12"/>
        <v/>
      </c>
      <c r="AT36" s="252" t="str">
        <f t="shared" si="12"/>
        <v/>
      </c>
      <c r="AU36" s="252" t="str">
        <f t="shared" si="12"/>
        <v/>
      </c>
      <c r="AV36" s="252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09"/>
      <c r="B37" s="110"/>
      <c r="C37" s="110"/>
      <c r="D37" s="110"/>
      <c r="E37" s="27">
        <f>COUNTIF(E6:E36,"2642")</f>
        <v>29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248">
        <f t="shared" si="1"/>
        <v>0</v>
      </c>
      <c r="X37" s="248">
        <f t="shared" si="2"/>
        <v>0</v>
      </c>
      <c r="Y37" s="248">
        <f t="shared" si="3"/>
        <v>0</v>
      </c>
      <c r="Z37" s="248">
        <f t="shared" si="4"/>
        <v>0</v>
      </c>
      <c r="AA37" s="248">
        <f t="shared" si="5"/>
        <v>0</v>
      </c>
      <c r="AB37" s="248">
        <f t="shared" si="6"/>
        <v>0</v>
      </c>
      <c r="AC37" s="248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>IF(ISERROR(VALUE(LEFT(T37))),LEFT(T37),VALUE(LEFT(T37)))</f>
        <v/>
      </c>
      <c r="AV37" s="17" t="str">
        <f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 t="str">
        <v xml:space="preserve"> </v>
      </c>
      <c r="H38" s="181">
        <v>3.9310344827586206</v>
      </c>
      <c r="I38" s="181">
        <v>4.2068965517241379</v>
      </c>
      <c r="J38" s="181">
        <v>4.8620689655172411</v>
      </c>
      <c r="K38" s="181">
        <v>3.5357142857142856</v>
      </c>
      <c r="L38" s="181">
        <v>4.2758620689655169</v>
      </c>
      <c r="M38" s="181" t="str">
        <v xml:space="preserve"> </v>
      </c>
      <c r="N38" s="181">
        <v>3.5172413793103448</v>
      </c>
      <c r="O38" s="216">
        <v>4</v>
      </c>
      <c r="P38" s="183">
        <v>3.8275862068965516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сводн.!T30</f>
        <v>2</v>
      </c>
      <c r="W38" s="92">
        <f>SUM(W6:W37)</f>
        <v>0</v>
      </c>
      <c r="X38" s="92">
        <f>SUM(X6:X37)</f>
        <v>0</v>
      </c>
      <c r="Y38" s="92">
        <f>SUM(Y6:Y37)-X38</f>
        <v>1</v>
      </c>
      <c r="Z38" s="92">
        <f>SUM(Z6:Z37)</f>
        <v>75</v>
      </c>
      <c r="AA38" s="92">
        <f>SUM(AA6:AA37)</f>
        <v>73</v>
      </c>
      <c r="AB38" s="92">
        <f>SUM(AB6:AB37)</f>
        <v>82</v>
      </c>
      <c r="AC38" s="92">
        <f t="shared" si="7"/>
        <v>231</v>
      </c>
      <c r="AD38" s="210">
        <f>IF(ISERROR(((X38+Y38)*2+Z38*3+AA38*4+AB38*5)/SUM(X38,Y38:AB38)),"",((X38+Y38)*2+Z38*3+AA38*4+AB38*5)/SUM(X38,Y38:AB38))</f>
        <v>4.0216450216450212</v>
      </c>
      <c r="AE38" s="32"/>
      <c r="AF38" s="9"/>
      <c r="AG38" s="33" t="str">
        <f t="shared" ref="AG38:AV38" si="13">IF(COUNT(AG6:AG37)=0," ",SUM(AG6:AG37)/COUNT(AG6:AG37))</f>
        <v xml:space="preserve"> </v>
      </c>
      <c r="AH38" s="33" t="str">
        <f t="shared" si="13"/>
        <v xml:space="preserve"> </v>
      </c>
      <c r="AI38" s="33">
        <f t="shared" si="13"/>
        <v>3.9310344827586206</v>
      </c>
      <c r="AJ38" s="33">
        <f t="shared" si="13"/>
        <v>4.2068965517241379</v>
      </c>
      <c r="AK38" s="33">
        <f t="shared" si="13"/>
        <v>4.8620689655172411</v>
      </c>
      <c r="AL38" s="33">
        <f t="shared" si="13"/>
        <v>3.5357142857142856</v>
      </c>
      <c r="AM38" s="33">
        <f t="shared" si="13"/>
        <v>4.2758620689655169</v>
      </c>
      <c r="AN38" s="33" t="str">
        <f t="shared" si="13"/>
        <v xml:space="preserve"> </v>
      </c>
      <c r="AO38" s="33">
        <f t="shared" si="13"/>
        <v>3.5172413793103448</v>
      </c>
      <c r="AP38" s="33">
        <f t="shared" si="13"/>
        <v>4</v>
      </c>
      <c r="AQ38" s="33">
        <f t="shared" si="13"/>
        <v>3.8275862068965516</v>
      </c>
      <c r="AR38" s="33" t="str">
        <f t="shared" si="13"/>
        <v xml:space="preserve"> </v>
      </c>
      <c r="AS38" s="33" t="str">
        <f t="shared" si="13"/>
        <v xml:space="preserve"> </v>
      </c>
      <c r="AT38" s="33" t="str">
        <f t="shared" si="13"/>
        <v xml:space="preserve"> </v>
      </c>
      <c r="AU38" s="33" t="str">
        <f t="shared" si="13"/>
        <v xml:space="preserve"> </v>
      </c>
      <c r="AV38" s="34" t="str">
        <f t="shared" si="13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 t="str">
        <v>0</v>
      </c>
      <c r="H39" s="95">
        <v>8</v>
      </c>
      <c r="I39" s="95">
        <v>12</v>
      </c>
      <c r="J39" s="95">
        <v>27</v>
      </c>
      <c r="K39" s="95">
        <v>3</v>
      </c>
      <c r="L39" s="95">
        <v>12</v>
      </c>
      <c r="M39" s="95" t="str">
        <v>0</v>
      </c>
      <c r="N39" s="95">
        <v>5</v>
      </c>
      <c r="O39" s="96">
        <v>8</v>
      </c>
      <c r="P39" s="96">
        <v>7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>
        <f>IF(COUNTIF(V6:V37,5)=0,"0",COUNTIF(V6:V37,5))</f>
        <v>1</v>
      </c>
      <c r="W39" s="177"/>
      <c r="X39" s="722">
        <f>SUM(X38:AB38)</f>
        <v>231</v>
      </c>
      <c r="Y39" s="722"/>
      <c r="Z39" s="722"/>
      <c r="AA39" s="722"/>
      <c r="AB39" s="722"/>
      <c r="AC39" s="313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4">IF(COUNTIF(AG6:AG37,5)=0,"0",COUNTIF(AG6:AG37,5))</f>
        <v>0</v>
      </c>
      <c r="AH39" s="38" t="str">
        <f t="shared" si="14"/>
        <v>0</v>
      </c>
      <c r="AI39" s="38">
        <f t="shared" si="14"/>
        <v>8</v>
      </c>
      <c r="AJ39" s="38">
        <f t="shared" si="14"/>
        <v>12</v>
      </c>
      <c r="AK39" s="38">
        <f t="shared" si="14"/>
        <v>27</v>
      </c>
      <c r="AL39" s="38">
        <f t="shared" si="14"/>
        <v>3</v>
      </c>
      <c r="AM39" s="38">
        <f t="shared" si="14"/>
        <v>12</v>
      </c>
      <c r="AN39" s="38" t="str">
        <f t="shared" si="14"/>
        <v>0</v>
      </c>
      <c r="AO39" s="38">
        <f t="shared" si="14"/>
        <v>5</v>
      </c>
      <c r="AP39" s="38">
        <f t="shared" si="14"/>
        <v>8</v>
      </c>
      <c r="AQ39" s="38">
        <f t="shared" si="14"/>
        <v>7</v>
      </c>
      <c r="AR39" s="38" t="str">
        <f t="shared" si="14"/>
        <v>0</v>
      </c>
      <c r="AS39" s="38" t="str">
        <f t="shared" si="14"/>
        <v>0</v>
      </c>
      <c r="AT39" s="38" t="str">
        <f t="shared" si="14"/>
        <v>0</v>
      </c>
      <c r="AU39" s="38" t="str">
        <f t="shared" si="14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 t="str">
        <v>0</v>
      </c>
      <c r="H40" s="97">
        <v>11</v>
      </c>
      <c r="I40" s="97">
        <v>11</v>
      </c>
      <c r="J40" s="97" t="str">
        <v>0</v>
      </c>
      <c r="K40" s="97">
        <v>9</v>
      </c>
      <c r="L40" s="97">
        <v>14</v>
      </c>
      <c r="M40" s="97" t="str">
        <v>0</v>
      </c>
      <c r="N40" s="97">
        <v>5</v>
      </c>
      <c r="O40" s="98">
        <v>13</v>
      </c>
      <c r="P40" s="98">
        <v>10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7</v>
      </c>
      <c r="AA40" s="44">
        <f>IF(COUNTIF(AA6:AA37,4)=0," ",COUNTIF(AA6:AA37,4))</f>
        <v>3</v>
      </c>
      <c r="AB40" s="44">
        <f>IF(COUNTIF(AB6:AB37,4)=0," ",COUNTIF(AB6:AB37,4))</f>
        <v>5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5">IF(COUNTIF(AG6:AG37,4)=0,"0",COUNTIF(AG6:AG37,4))</f>
        <v>0</v>
      </c>
      <c r="AH40" s="44" t="str">
        <f t="shared" si="15"/>
        <v>0</v>
      </c>
      <c r="AI40" s="44">
        <f t="shared" si="15"/>
        <v>11</v>
      </c>
      <c r="AJ40" s="44">
        <f t="shared" si="15"/>
        <v>11</v>
      </c>
      <c r="AK40" s="44" t="str">
        <f t="shared" si="15"/>
        <v>0</v>
      </c>
      <c r="AL40" s="44">
        <f t="shared" si="15"/>
        <v>9</v>
      </c>
      <c r="AM40" s="44">
        <f t="shared" si="15"/>
        <v>14</v>
      </c>
      <c r="AN40" s="44" t="str">
        <f t="shared" si="15"/>
        <v>0</v>
      </c>
      <c r="AO40" s="44">
        <f t="shared" si="15"/>
        <v>5</v>
      </c>
      <c r="AP40" s="44">
        <f t="shared" si="15"/>
        <v>13</v>
      </c>
      <c r="AQ40" s="44">
        <f t="shared" si="15"/>
        <v>10</v>
      </c>
      <c r="AR40" s="44" t="str">
        <f t="shared" si="15"/>
        <v>0</v>
      </c>
      <c r="AS40" s="44" t="str">
        <f t="shared" si="15"/>
        <v>0</v>
      </c>
      <c r="AT40" s="44" t="str">
        <f t="shared" si="15"/>
        <v>0</v>
      </c>
      <c r="AU40" s="44" t="str">
        <f t="shared" si="15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 t="str">
        <v>0</v>
      </c>
      <c r="H41" s="99">
        <v>10</v>
      </c>
      <c r="I41" s="99">
        <v>6</v>
      </c>
      <c r="J41" s="99">
        <v>2</v>
      </c>
      <c r="K41" s="99">
        <v>16</v>
      </c>
      <c r="L41" s="99">
        <v>2</v>
      </c>
      <c r="M41" s="99" t="str">
        <v>0</v>
      </c>
      <c r="N41" s="99">
        <v>19</v>
      </c>
      <c r="O41" s="100">
        <v>8</v>
      </c>
      <c r="P41" s="100">
        <v>12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23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10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6">IF(COUNTIF(AG6:AG37,3)=0,"0",COUNTIF(AG6:AG37,3))</f>
        <v>0</v>
      </c>
      <c r="AH41" s="52" t="str">
        <f t="shared" si="16"/>
        <v>0</v>
      </c>
      <c r="AI41" s="52">
        <f t="shared" si="16"/>
        <v>10</v>
      </c>
      <c r="AJ41" s="52">
        <f t="shared" si="16"/>
        <v>6</v>
      </c>
      <c r="AK41" s="52">
        <f t="shared" si="16"/>
        <v>2</v>
      </c>
      <c r="AL41" s="52">
        <f t="shared" si="16"/>
        <v>16</v>
      </c>
      <c r="AM41" s="52">
        <f t="shared" si="16"/>
        <v>2</v>
      </c>
      <c r="AN41" s="52" t="str">
        <f t="shared" si="16"/>
        <v>0</v>
      </c>
      <c r="AO41" s="52">
        <f t="shared" si="16"/>
        <v>19</v>
      </c>
      <c r="AP41" s="52">
        <f t="shared" si="16"/>
        <v>8</v>
      </c>
      <c r="AQ41" s="52">
        <f t="shared" si="16"/>
        <v>12</v>
      </c>
      <c r="AR41" s="52" t="str">
        <f t="shared" si="16"/>
        <v>0</v>
      </c>
      <c r="AS41" s="52" t="str">
        <f t="shared" si="16"/>
        <v>0</v>
      </c>
      <c r="AT41" s="52" t="str">
        <f t="shared" si="16"/>
        <v>0</v>
      </c>
      <c r="AU41" s="52" t="str">
        <f t="shared" si="16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>
        <f>IF(COUNTIF(AA6:AA37,2)=0," ",COUNTIF(AA6:AA37,2))</f>
        <v>9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7">COUNTIF(AG6:AG36,2)+COUNTIF(AG6:AG36,"д")</f>
        <v>0</v>
      </c>
      <c r="AH42" s="35">
        <f t="shared" si="17"/>
        <v>0</v>
      </c>
      <c r="AI42" s="35">
        <f t="shared" si="17"/>
        <v>0</v>
      </c>
      <c r="AJ42" s="35">
        <f t="shared" si="17"/>
        <v>0</v>
      </c>
      <c r="AK42" s="35">
        <f t="shared" si="17"/>
        <v>0</v>
      </c>
      <c r="AL42" s="35">
        <f t="shared" si="17"/>
        <v>0</v>
      </c>
      <c r="AM42" s="35">
        <f t="shared" si="17"/>
        <v>1</v>
      </c>
      <c r="AN42" s="35">
        <f t="shared" si="17"/>
        <v>0</v>
      </c>
      <c r="AO42" s="35">
        <f t="shared" si="17"/>
        <v>0</v>
      </c>
      <c r="AP42" s="35">
        <f t="shared" si="17"/>
        <v>0</v>
      </c>
      <c r="AQ42" s="35">
        <f t="shared" si="17"/>
        <v>0</v>
      </c>
      <c r="AR42" s="35">
        <f t="shared" si="17"/>
        <v>0</v>
      </c>
      <c r="AS42" s="35">
        <f t="shared" si="17"/>
        <v>0</v>
      </c>
      <c r="AT42" s="35">
        <f t="shared" si="17"/>
        <v>0</v>
      </c>
      <c r="AU42" s="35">
        <f t="shared" si="17"/>
        <v>0</v>
      </c>
      <c r="AV42" s="35">
        <f t="shared" si="17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1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18">COUNTBLANK(V6:V26)</f>
        <v>0</v>
      </c>
      <c r="W43" s="35">
        <f t="shared" si="18"/>
        <v>0</v>
      </c>
      <c r="X43" s="35">
        <f t="shared" si="18"/>
        <v>0</v>
      </c>
      <c r="Y43" s="35">
        <f t="shared" si="18"/>
        <v>0</v>
      </c>
      <c r="Z43" s="35">
        <f t="shared" si="18"/>
        <v>0</v>
      </c>
      <c r="AA43" s="35">
        <f t="shared" si="18"/>
        <v>0</v>
      </c>
      <c r="AB43" s="35">
        <f t="shared" si="18"/>
        <v>0</v>
      </c>
      <c r="AC43" s="35"/>
      <c r="AD43" s="35">
        <f>COUNTBLANK(AD6:AD35)</f>
        <v>1</v>
      </c>
      <c r="AE43" s="61" t="str">
        <f>IF(COUNTIF(AE6:AE37,"б")=0," ",COUNTIF(AE6:AE37,"б"))</f>
        <v xml:space="preserve"> </v>
      </c>
      <c r="AF43" s="60">
        <f t="shared" ref="AF43:CB43" si="19">IF(COUNTIF(AF6:AF37,"б")=0+COUNTIF(AF6:AF37,"а")=0,"0",COUNTIF(AF6:AF37,"б")+COUNTIF(AF6:AF37,"а"))</f>
        <v>0</v>
      </c>
      <c r="AG43" s="60">
        <f t="shared" si="19"/>
        <v>1</v>
      </c>
      <c r="AH43" s="60">
        <f t="shared" si="19"/>
        <v>0</v>
      </c>
      <c r="AI43" s="60">
        <f t="shared" si="19"/>
        <v>0</v>
      </c>
      <c r="AJ43" s="60">
        <f t="shared" si="19"/>
        <v>0</v>
      </c>
      <c r="AK43" s="60">
        <f t="shared" si="19"/>
        <v>0</v>
      </c>
      <c r="AL43" s="60">
        <f t="shared" si="19"/>
        <v>1</v>
      </c>
      <c r="AM43" s="60">
        <f t="shared" si="19"/>
        <v>0</v>
      </c>
      <c r="AN43" s="60">
        <f t="shared" si="19"/>
        <v>0</v>
      </c>
      <c r="AO43" s="60">
        <f t="shared" si="19"/>
        <v>0</v>
      </c>
      <c r="AP43" s="60">
        <f t="shared" si="19"/>
        <v>0</v>
      </c>
      <c r="AQ43" s="60">
        <f t="shared" si="19"/>
        <v>0</v>
      </c>
      <c r="AR43" s="60">
        <f t="shared" si="19"/>
        <v>0</v>
      </c>
      <c r="AS43" s="60">
        <f t="shared" si="19"/>
        <v>0</v>
      </c>
      <c r="AT43" s="60">
        <f t="shared" si="19"/>
        <v>0</v>
      </c>
      <c r="AU43" s="60">
        <f t="shared" si="19"/>
        <v>0</v>
      </c>
      <c r="AV43" s="60">
        <f t="shared" si="19"/>
        <v>0</v>
      </c>
      <c r="AW43" s="60">
        <f t="shared" si="19"/>
        <v>0</v>
      </c>
      <c r="AX43" s="60">
        <f t="shared" si="19"/>
        <v>0</v>
      </c>
      <c r="AY43" s="60">
        <f t="shared" si="19"/>
        <v>0</v>
      </c>
      <c r="AZ43" s="60">
        <f t="shared" si="19"/>
        <v>0</v>
      </c>
      <c r="BA43" s="60">
        <f t="shared" si="19"/>
        <v>0</v>
      </c>
      <c r="BB43" s="60">
        <f t="shared" si="19"/>
        <v>0</v>
      </c>
      <c r="BC43" s="60">
        <f t="shared" si="19"/>
        <v>0</v>
      </c>
      <c r="BD43" s="60">
        <f t="shared" si="19"/>
        <v>0</v>
      </c>
      <c r="BE43" s="60">
        <f t="shared" si="19"/>
        <v>0</v>
      </c>
      <c r="BF43" s="60">
        <f t="shared" si="19"/>
        <v>0</v>
      </c>
      <c r="BG43" s="60">
        <f t="shared" si="19"/>
        <v>0</v>
      </c>
      <c r="BH43" s="60">
        <f t="shared" si="19"/>
        <v>0</v>
      </c>
      <c r="BI43" s="60">
        <f t="shared" si="19"/>
        <v>0</v>
      </c>
      <c r="BJ43" s="60">
        <f t="shared" si="19"/>
        <v>0</v>
      </c>
      <c r="BK43" s="60">
        <f t="shared" si="19"/>
        <v>0</v>
      </c>
      <c r="BL43" s="60">
        <f t="shared" si="19"/>
        <v>0</v>
      </c>
      <c r="BM43" s="60">
        <f t="shared" si="19"/>
        <v>0</v>
      </c>
      <c r="BN43" s="60">
        <f t="shared" si="19"/>
        <v>0</v>
      </c>
      <c r="BO43" s="60">
        <f t="shared" si="19"/>
        <v>0</v>
      </c>
      <c r="BP43" s="60">
        <f t="shared" si="19"/>
        <v>0</v>
      </c>
      <c r="BQ43" s="60">
        <f t="shared" si="19"/>
        <v>0</v>
      </c>
      <c r="BR43" s="60">
        <f t="shared" si="19"/>
        <v>0</v>
      </c>
      <c r="BS43" s="60">
        <f t="shared" si="19"/>
        <v>0</v>
      </c>
      <c r="BT43" s="60">
        <f t="shared" si="19"/>
        <v>0</v>
      </c>
      <c r="BU43" s="60">
        <f t="shared" si="19"/>
        <v>0</v>
      </c>
      <c r="BV43" s="60">
        <f t="shared" si="19"/>
        <v>0</v>
      </c>
      <c r="BW43" s="60">
        <f t="shared" si="19"/>
        <v>0</v>
      </c>
      <c r="BX43" s="60">
        <f t="shared" si="19"/>
        <v>0</v>
      </c>
      <c r="BY43" s="60">
        <f t="shared" si="19"/>
        <v>0</v>
      </c>
      <c r="BZ43" s="60">
        <f t="shared" si="19"/>
        <v>0</v>
      </c>
      <c r="CA43" s="60">
        <f t="shared" si="19"/>
        <v>0</v>
      </c>
      <c r="CB43" s="60">
        <f t="shared" si="19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28</v>
      </c>
      <c r="G44" s="23">
        <v>29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0">IF(COUNTIF(AG6:AG37,"з")=0,"0",COUNTIF(AG6:AG37,"з"))</f>
        <v>28</v>
      </c>
      <c r="AH44" s="35">
        <f t="shared" si="20"/>
        <v>29</v>
      </c>
      <c r="AI44" s="35" t="str">
        <f t="shared" si="20"/>
        <v>0</v>
      </c>
      <c r="AJ44" s="35" t="str">
        <f t="shared" si="20"/>
        <v>0</v>
      </c>
      <c r="AK44" s="35" t="str">
        <f t="shared" si="20"/>
        <v>0</v>
      </c>
      <c r="AL44" s="35" t="str">
        <f t="shared" si="20"/>
        <v>0</v>
      </c>
      <c r="AM44" s="35" t="str">
        <f t="shared" si="20"/>
        <v>0</v>
      </c>
      <c r="AN44" s="35" t="str">
        <f t="shared" si="20"/>
        <v>0</v>
      </c>
      <c r="AO44" s="35" t="str">
        <f t="shared" si="20"/>
        <v>0</v>
      </c>
      <c r="AP44" s="35" t="str">
        <f t="shared" si="20"/>
        <v>0</v>
      </c>
      <c r="AQ44" s="35" t="str">
        <f t="shared" si="20"/>
        <v>0</v>
      </c>
      <c r="AR44" s="35" t="str">
        <f t="shared" si="20"/>
        <v>0</v>
      </c>
      <c r="AS44" s="35" t="str">
        <f t="shared" si="20"/>
        <v>0</v>
      </c>
      <c r="AT44" s="35" t="str">
        <f t="shared" si="20"/>
        <v>0</v>
      </c>
      <c r="AU44" s="35" t="str">
        <f t="shared" si="20"/>
        <v>0</v>
      </c>
      <c r="AV44" s="35" t="str">
        <f t="shared" si="20"/>
        <v>0</v>
      </c>
      <c r="AW44" s="35" t="str">
        <f t="shared" si="20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1">IF(COUNTIF(AG6:AG37,"н")=0,"0",COUNTIF(AG6:AG37,"н"))</f>
        <v>0</v>
      </c>
      <c r="AH45" s="35" t="str">
        <f t="shared" si="21"/>
        <v>0</v>
      </c>
      <c r="AI45" s="35" t="str">
        <f t="shared" si="21"/>
        <v>0</v>
      </c>
      <c r="AJ45" s="35" t="str">
        <f t="shared" si="21"/>
        <v>0</v>
      </c>
      <c r="AK45" s="35" t="str">
        <f t="shared" si="21"/>
        <v>0</v>
      </c>
      <c r="AL45" s="35" t="str">
        <f t="shared" si="21"/>
        <v>0</v>
      </c>
      <c r="AM45" s="35" t="str">
        <f t="shared" si="21"/>
        <v>0</v>
      </c>
      <c r="AN45" s="35" t="str">
        <f t="shared" si="21"/>
        <v>0</v>
      </c>
      <c r="AO45" s="35" t="str">
        <f t="shared" si="21"/>
        <v>0</v>
      </c>
      <c r="AP45" s="35" t="str">
        <f t="shared" si="21"/>
        <v>0</v>
      </c>
      <c r="AQ45" s="35" t="str">
        <f t="shared" si="21"/>
        <v>0</v>
      </c>
      <c r="AR45" s="35" t="str">
        <f t="shared" si="21"/>
        <v>0</v>
      </c>
      <c r="AS45" s="35" t="str">
        <f t="shared" si="21"/>
        <v>0</v>
      </c>
      <c r="AT45" s="35" t="str">
        <f t="shared" si="21"/>
        <v>0</v>
      </c>
      <c r="AU45" s="35" t="str">
        <f t="shared" si="21"/>
        <v>0</v>
      </c>
      <c r="AV45" s="35" t="str">
        <f t="shared" si="21"/>
        <v>0</v>
      </c>
      <c r="AW45" s="35" t="str">
        <f t="shared" si="21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11"/>
      <c r="X46" s="311"/>
      <c r="Y46" s="311"/>
      <c r="Z46" s="311"/>
      <c r="AA46" s="311"/>
      <c r="AB46" s="311"/>
      <c r="AC46" s="311"/>
      <c r="AD46" s="31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11"/>
      <c r="X47" s="311"/>
      <c r="Y47" s="311"/>
      <c r="Z47" s="311"/>
      <c r="AA47" s="311"/>
      <c r="AB47" s="311"/>
      <c r="AC47" s="311"/>
      <c r="AD47" s="31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11"/>
      <c r="X48" s="311"/>
      <c r="Y48" s="311"/>
      <c r="Z48" s="311"/>
      <c r="AA48" s="311"/>
      <c r="AB48" s="311"/>
      <c r="AC48" s="311"/>
      <c r="AD48" s="31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11"/>
      <c r="X49" s="311"/>
      <c r="Y49" s="311"/>
      <c r="Z49" s="311"/>
      <c r="AA49" s="311"/>
      <c r="AB49" s="311"/>
      <c r="AC49" s="311"/>
      <c r="AD49" s="31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11"/>
      <c r="X50" s="311"/>
      <c r="Y50" s="311"/>
      <c r="Z50" s="311"/>
      <c r="AA50" s="311"/>
      <c r="AB50" s="311"/>
      <c r="AC50" s="311"/>
      <c r="AD50" s="31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11"/>
      <c r="X51" s="311"/>
      <c r="Y51" s="311"/>
      <c r="Z51" s="311"/>
      <c r="AA51" s="311"/>
      <c r="AB51" s="311"/>
      <c r="AC51" s="311"/>
      <c r="AD51" s="31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11"/>
      <c r="X52" s="311"/>
      <c r="Y52" s="311"/>
      <c r="Z52" s="311"/>
      <c r="AA52" s="311"/>
      <c r="AB52" s="311"/>
      <c r="AC52" s="311"/>
      <c r="AD52" s="31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11"/>
      <c r="X53" s="311"/>
      <c r="Y53" s="311"/>
      <c r="Z53" s="311"/>
      <c r="AA53" s="311"/>
      <c r="AB53" s="311"/>
      <c r="AC53" s="311"/>
      <c r="AD53" s="31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11"/>
      <c r="X54" s="311"/>
      <c r="Y54" s="311"/>
      <c r="Z54" s="311"/>
      <c r="AA54" s="311"/>
      <c r="AB54" s="311"/>
      <c r="AC54" s="311"/>
      <c r="AD54" s="31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7">
    <sortCondition ref="D6:D27"/>
  </sortState>
  <mergeCells count="7">
    <mergeCell ref="H2:M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33970" priority="622" stopIfTrue="1" operator="equal">
      <formula>5</formula>
    </cfRule>
    <cfRule type="cellIs" dxfId="33969" priority="623" stopIfTrue="1" operator="equal">
      <formula>4</formula>
    </cfRule>
    <cfRule type="cellIs" dxfId="33968" priority="624" stopIfTrue="1" operator="equal">
      <formula>3</formula>
    </cfRule>
  </conditionalFormatting>
  <conditionalFormatting sqref="E36:E45 E6:E34">
    <cfRule type="cellIs" dxfId="33967" priority="620" stopIfTrue="1" operator="equal">
      <formula>4</formula>
    </cfRule>
    <cfRule type="cellIs" dxfId="33966" priority="621" stopIfTrue="1" operator="equal">
      <formula>3</formula>
    </cfRule>
  </conditionalFormatting>
  <conditionalFormatting sqref="Z5:AC5 W40:AF43 AE6:AE39 W39 F37:Q45 AG43:CB43 W44:AW45 M34:Q36 R6:V45 AG6:AW42 M6:Q31 G6:I36 N32:P33">
    <cfRule type="cellIs" dxfId="33965" priority="617" stopIfTrue="1" operator="equal">
      <formula>5</formula>
    </cfRule>
    <cfRule type="cellIs" dxfId="33964" priority="618" stopIfTrue="1" operator="equal">
      <formula>4</formula>
    </cfRule>
    <cfRule type="cellIs" dxfId="33963" priority="619" stopIfTrue="1" operator="equal">
      <formula>3</formula>
    </cfRule>
  </conditionalFormatting>
  <conditionalFormatting sqref="AF6:AF37">
    <cfRule type="expression" dxfId="33962" priority="615" stopIfTrue="1">
      <formula>VALUE(RIGHT(AF6))&gt;AE6</formula>
    </cfRule>
    <cfRule type="expression" dxfId="33961" priority="616" stopIfTrue="1">
      <formula>EXACT(RIGHT(AF6,3),"зач")</formula>
    </cfRule>
  </conditionalFormatting>
  <conditionalFormatting sqref="AE3:AJ4 T4:AC4 Q3:AC3">
    <cfRule type="expression" dxfId="33960" priority="613" stopIfTrue="1">
      <formula>$D$1&lt;Q3</formula>
    </cfRule>
    <cfRule type="expression" dxfId="33959" priority="614" stopIfTrue="1">
      <formula>$D$1&gt;Q3</formula>
    </cfRule>
  </conditionalFormatting>
  <conditionalFormatting sqref="S5">
    <cfRule type="cellIs" dxfId="33958" priority="595" stopIfTrue="1" operator="equal">
      <formula>5</formula>
    </cfRule>
    <cfRule type="cellIs" dxfId="33957" priority="596" stopIfTrue="1" operator="equal">
      <formula>4</formula>
    </cfRule>
    <cfRule type="cellIs" dxfId="33956" priority="597" stopIfTrue="1" operator="equal">
      <formula>3</formula>
    </cfRule>
  </conditionalFormatting>
  <conditionalFormatting sqref="T5">
    <cfRule type="cellIs" dxfId="33955" priority="592" stopIfTrue="1" operator="equal">
      <formula>5</formula>
    </cfRule>
    <cfRule type="cellIs" dxfId="33954" priority="593" stopIfTrue="1" operator="equal">
      <formula>4</formula>
    </cfRule>
    <cfRule type="cellIs" dxfId="33953" priority="594" stopIfTrue="1" operator="equal">
      <formula>3</formula>
    </cfRule>
  </conditionalFormatting>
  <conditionalFormatting sqref="T3:T4">
    <cfRule type="expression" dxfId="33952" priority="590" stopIfTrue="1">
      <formula>$D$1&lt;T3</formula>
    </cfRule>
    <cfRule type="expression" dxfId="33951" priority="591" stopIfTrue="1">
      <formula>$D$1&gt;T3</formula>
    </cfRule>
  </conditionalFormatting>
  <conditionalFormatting sqref="Q3">
    <cfRule type="expression" dxfId="33950" priority="588" stopIfTrue="1">
      <formula>$D$1&lt;Q3</formula>
    </cfRule>
    <cfRule type="expression" dxfId="33949" priority="589" stopIfTrue="1">
      <formula>$D$1&gt;Q3</formula>
    </cfRule>
  </conditionalFormatting>
  <conditionalFormatting sqref="F29 F35:F36">
    <cfRule type="cellIs" dxfId="33948" priority="576" stopIfTrue="1" operator="equal">
      <formula>5</formula>
    </cfRule>
    <cfRule type="cellIs" dxfId="33947" priority="577" stopIfTrue="1" operator="equal">
      <formula>4</formula>
    </cfRule>
    <cfRule type="cellIs" dxfId="33946" priority="578" stopIfTrue="1" operator="equal">
      <formula>3</formula>
    </cfRule>
  </conditionalFormatting>
  <conditionalFormatting sqref="F3">
    <cfRule type="expression" dxfId="33945" priority="571" stopIfTrue="1">
      <formula>$D$1&lt;F3</formula>
    </cfRule>
    <cfRule type="expression" dxfId="33944" priority="572" stopIfTrue="1">
      <formula>$D$1&gt;F3</formula>
    </cfRule>
  </conditionalFormatting>
  <conditionalFormatting sqref="R4">
    <cfRule type="expression" dxfId="33943" priority="569" stopIfTrue="1">
      <formula>$D$1&lt;R4</formula>
    </cfRule>
    <cfRule type="expression" dxfId="33942" priority="570" stopIfTrue="1">
      <formula>$D$1&gt;R4</formula>
    </cfRule>
  </conditionalFormatting>
  <conditionalFormatting sqref="R5">
    <cfRule type="cellIs" dxfId="33941" priority="566" stopIfTrue="1" operator="equal">
      <formula>5</formula>
    </cfRule>
    <cfRule type="cellIs" dxfId="33940" priority="567" stopIfTrue="1" operator="equal">
      <formula>4</formula>
    </cfRule>
    <cfRule type="cellIs" dxfId="33939" priority="568" stopIfTrue="1" operator="equal">
      <formula>3</formula>
    </cfRule>
  </conditionalFormatting>
  <conditionalFormatting sqref="R4">
    <cfRule type="expression" dxfId="33938" priority="564" stopIfTrue="1">
      <formula>$D$1&lt;R4</formula>
    </cfRule>
    <cfRule type="expression" dxfId="33937" priority="565" stopIfTrue="1">
      <formula>$D$1&gt;R4</formula>
    </cfRule>
  </conditionalFormatting>
  <conditionalFormatting sqref="R4">
    <cfRule type="expression" dxfId="33936" priority="562" stopIfTrue="1">
      <formula>$D$1&lt;R4</formula>
    </cfRule>
    <cfRule type="expression" dxfId="33935" priority="563" stopIfTrue="1">
      <formula>$D$1&gt;R4</formula>
    </cfRule>
  </conditionalFormatting>
  <conditionalFormatting sqref="S4">
    <cfRule type="expression" dxfId="33934" priority="550" stopIfTrue="1">
      <formula>$D$1&lt;S4</formula>
    </cfRule>
    <cfRule type="expression" dxfId="33933" priority="551" stopIfTrue="1">
      <formula>$D$1&gt;S4</formula>
    </cfRule>
  </conditionalFormatting>
  <conditionalFormatting sqref="S4">
    <cfRule type="expression" dxfId="33932" priority="560" stopIfTrue="1">
      <formula>$D$1&lt;S4</formula>
    </cfRule>
    <cfRule type="expression" dxfId="33931" priority="561" stopIfTrue="1">
      <formula>$D$1&gt;S4</formula>
    </cfRule>
  </conditionalFormatting>
  <conditionalFormatting sqref="S4">
    <cfRule type="expression" dxfId="33930" priority="558" stopIfTrue="1">
      <formula>$D$1&lt;S4</formula>
    </cfRule>
    <cfRule type="expression" dxfId="33929" priority="559" stopIfTrue="1">
      <formula>$D$1&gt;S4</formula>
    </cfRule>
  </conditionalFormatting>
  <conditionalFormatting sqref="S4">
    <cfRule type="expression" dxfId="33928" priority="556" stopIfTrue="1">
      <formula>$D$1&lt;S4</formula>
    </cfRule>
    <cfRule type="expression" dxfId="33927" priority="557" stopIfTrue="1">
      <formula>$D$1&gt;S4</formula>
    </cfRule>
  </conditionalFormatting>
  <conditionalFormatting sqref="S4">
    <cfRule type="expression" dxfId="33926" priority="554" stopIfTrue="1">
      <formula>$D$1&lt;S4</formula>
    </cfRule>
    <cfRule type="expression" dxfId="33925" priority="555" stopIfTrue="1">
      <formula>$D$1&gt;S4</formula>
    </cfRule>
  </conditionalFormatting>
  <conditionalFormatting sqref="S4">
    <cfRule type="expression" dxfId="33924" priority="552" stopIfTrue="1">
      <formula>$D$1&lt;S4</formula>
    </cfRule>
    <cfRule type="expression" dxfId="33923" priority="553" stopIfTrue="1">
      <formula>$D$1&gt;S4</formula>
    </cfRule>
  </conditionalFormatting>
  <conditionalFormatting sqref="J6:L36">
    <cfRule type="cellIs" dxfId="33922" priority="514" stopIfTrue="1" operator="equal">
      <formula>5</formula>
    </cfRule>
    <cfRule type="cellIs" dxfId="33921" priority="515" stopIfTrue="1" operator="equal">
      <formula>4</formula>
    </cfRule>
    <cfRule type="cellIs" dxfId="33920" priority="516" stopIfTrue="1" operator="equal">
      <formula>3</formula>
    </cfRule>
  </conditionalFormatting>
  <conditionalFormatting sqref="Q4">
    <cfRule type="expression" dxfId="33919" priority="171" stopIfTrue="1">
      <formula>$D$1&lt;Q4</formula>
    </cfRule>
    <cfRule type="expression" dxfId="33918" priority="172" stopIfTrue="1">
      <formula>$D$1&gt;Q4</formula>
    </cfRule>
  </conditionalFormatting>
  <conditionalFormatting sqref="Q4">
    <cfRule type="expression" dxfId="33917" priority="305" stopIfTrue="1">
      <formula>$D$1&lt;Q4</formula>
    </cfRule>
    <cfRule type="expression" dxfId="33916" priority="306" stopIfTrue="1">
      <formula>$D$1&gt;Q4</formula>
    </cfRule>
  </conditionalFormatting>
  <conditionalFormatting sqref="Q4">
    <cfRule type="expression" dxfId="33915" priority="223" stopIfTrue="1">
      <formula>$D$1&lt;Q4</formula>
    </cfRule>
    <cfRule type="expression" dxfId="33914" priority="224" stopIfTrue="1">
      <formula>$D$1&gt;Q4</formula>
    </cfRule>
  </conditionalFormatting>
  <conditionalFormatting sqref="Q5">
    <cfRule type="cellIs" dxfId="33913" priority="247" stopIfTrue="1" operator="equal">
      <formula>5</formula>
    </cfRule>
    <cfRule type="cellIs" dxfId="33912" priority="248" stopIfTrue="1" operator="equal">
      <formula>4</formula>
    </cfRule>
    <cfRule type="cellIs" dxfId="33911" priority="249" stopIfTrue="1" operator="equal">
      <formula>3</formula>
    </cfRule>
  </conditionalFormatting>
  <conditionalFormatting sqref="Q4">
    <cfRule type="expression" dxfId="33910" priority="245" stopIfTrue="1">
      <formula>$D$1&lt;Q4</formula>
    </cfRule>
    <cfRule type="expression" dxfId="33909" priority="246" stopIfTrue="1">
      <formula>$D$1&gt;Q4</formula>
    </cfRule>
  </conditionalFormatting>
  <conditionalFormatting sqref="Q4">
    <cfRule type="expression" dxfId="33908" priority="235" stopIfTrue="1">
      <formula>$D$1&lt;Q4</formula>
    </cfRule>
    <cfRule type="expression" dxfId="33907" priority="236" stopIfTrue="1">
      <formula>$D$1&gt;Q4</formula>
    </cfRule>
  </conditionalFormatting>
  <conditionalFormatting sqref="R4">
    <cfRule type="expression" dxfId="33906" priority="214" stopIfTrue="1">
      <formula>$D$1&lt;R4</formula>
    </cfRule>
    <cfRule type="expression" dxfId="33905" priority="215" stopIfTrue="1">
      <formula>$D$1&gt;R4</formula>
    </cfRule>
  </conditionalFormatting>
  <conditionalFormatting sqref="Q5">
    <cfRule type="cellIs" dxfId="33904" priority="309" stopIfTrue="1" operator="equal">
      <formula>5</formula>
    </cfRule>
    <cfRule type="cellIs" dxfId="33903" priority="310" stopIfTrue="1" operator="equal">
      <formula>4</formula>
    </cfRule>
    <cfRule type="cellIs" dxfId="33902" priority="311" stopIfTrue="1" operator="equal">
      <formula>3</formula>
    </cfRule>
  </conditionalFormatting>
  <conditionalFormatting sqref="Q4:R4">
    <cfRule type="expression" dxfId="33901" priority="321" stopIfTrue="1">
      <formula>$D$1&lt;Q4</formula>
    </cfRule>
    <cfRule type="expression" dxfId="33900" priority="322" stopIfTrue="1">
      <formula>$D$1&gt;Q4</formula>
    </cfRule>
  </conditionalFormatting>
  <conditionalFormatting sqref="Q4">
    <cfRule type="expression" dxfId="33899" priority="307" stopIfTrue="1">
      <formula>$D$1&lt;Q4</formula>
    </cfRule>
    <cfRule type="expression" dxfId="33898" priority="308" stopIfTrue="1">
      <formula>$D$1&gt;Q4</formula>
    </cfRule>
  </conditionalFormatting>
  <conditionalFormatting sqref="Q4">
    <cfRule type="expression" dxfId="33897" priority="243" stopIfTrue="1">
      <formula>$D$1&lt;Q4</formula>
    </cfRule>
    <cfRule type="expression" dxfId="33896" priority="244" stopIfTrue="1">
      <formula>$D$1&gt;Q4</formula>
    </cfRule>
  </conditionalFormatting>
  <conditionalFormatting sqref="Q4">
    <cfRule type="expression" dxfId="33895" priority="241" stopIfTrue="1">
      <formula>$D$1&lt;Q4</formula>
    </cfRule>
    <cfRule type="expression" dxfId="33894" priority="242" stopIfTrue="1">
      <formula>$D$1&gt;Q4</formula>
    </cfRule>
  </conditionalFormatting>
  <conditionalFormatting sqref="Q4">
    <cfRule type="expression" dxfId="33893" priority="239" stopIfTrue="1">
      <formula>$D$1&lt;Q4</formula>
    </cfRule>
    <cfRule type="expression" dxfId="33892" priority="240" stopIfTrue="1">
      <formula>$D$1&gt;Q4</formula>
    </cfRule>
  </conditionalFormatting>
  <conditionalFormatting sqref="Q4">
    <cfRule type="expression" dxfId="33891" priority="237" stopIfTrue="1">
      <formula>$D$1&lt;Q4</formula>
    </cfRule>
    <cfRule type="expression" dxfId="33890" priority="238" stopIfTrue="1">
      <formula>$D$1&gt;Q4</formula>
    </cfRule>
  </conditionalFormatting>
  <conditionalFormatting sqref="R3">
    <cfRule type="expression" dxfId="33889" priority="233" stopIfTrue="1">
      <formula>$D$1&lt;R3</formula>
    </cfRule>
    <cfRule type="expression" dxfId="33888" priority="234" stopIfTrue="1">
      <formula>$D$1&gt;R3</formula>
    </cfRule>
  </conditionalFormatting>
  <conditionalFormatting sqref="Q4">
    <cfRule type="expression" dxfId="33887" priority="210" stopIfTrue="1">
      <formula>$D$1&lt;Q4</formula>
    </cfRule>
    <cfRule type="expression" dxfId="33886" priority="211" stopIfTrue="1">
      <formula>$D$1&gt;Q4</formula>
    </cfRule>
  </conditionalFormatting>
  <conditionalFormatting sqref="Q4">
    <cfRule type="expression" dxfId="33885" priority="228" stopIfTrue="1">
      <formula>$D$1&lt;Q4</formula>
    </cfRule>
    <cfRule type="expression" dxfId="33884" priority="229" stopIfTrue="1">
      <formula>$D$1&gt;Q4</formula>
    </cfRule>
  </conditionalFormatting>
  <conditionalFormatting sqref="R5">
    <cfRule type="cellIs" dxfId="33883" priority="218" stopIfTrue="1" operator="equal">
      <formula>5</formula>
    </cfRule>
    <cfRule type="cellIs" dxfId="33882" priority="219" stopIfTrue="1" operator="equal">
      <formula>4</formula>
    </cfRule>
    <cfRule type="cellIs" dxfId="33881" priority="220" stopIfTrue="1" operator="equal">
      <formula>3</formula>
    </cfRule>
  </conditionalFormatting>
  <conditionalFormatting sqref="Q4">
    <cfRule type="expression" dxfId="33880" priority="212" stopIfTrue="1">
      <formula>$D$1&lt;Q4</formula>
    </cfRule>
    <cfRule type="expression" dxfId="33879" priority="213" stopIfTrue="1">
      <formula>$D$1&gt;Q4</formula>
    </cfRule>
  </conditionalFormatting>
  <conditionalFormatting sqref="Q5">
    <cfRule type="cellIs" dxfId="33878" priority="225" stopIfTrue="1" operator="equal">
      <formula>5</formula>
    </cfRule>
    <cfRule type="cellIs" dxfId="33877" priority="226" stopIfTrue="1" operator="equal">
      <formula>4</formula>
    </cfRule>
    <cfRule type="cellIs" dxfId="33876" priority="227" stopIfTrue="1" operator="equal">
      <formula>3</formula>
    </cfRule>
  </conditionalFormatting>
  <conditionalFormatting sqref="Q4">
    <cfRule type="expression" dxfId="33875" priority="221" stopIfTrue="1">
      <formula>$D$1&lt;Q4</formula>
    </cfRule>
    <cfRule type="expression" dxfId="33874" priority="222" stopIfTrue="1">
      <formula>$D$1&gt;Q4</formula>
    </cfRule>
  </conditionalFormatting>
  <conditionalFormatting sqref="R4">
    <cfRule type="expression" dxfId="33873" priority="216" stopIfTrue="1">
      <formula>$D$1&lt;R4</formula>
    </cfRule>
    <cfRule type="expression" dxfId="33872" priority="217" stopIfTrue="1">
      <formula>$D$1&gt;R4</formula>
    </cfRule>
  </conditionalFormatting>
  <conditionalFormatting sqref="Q5">
    <cfRule type="cellIs" dxfId="33871" priority="207" stopIfTrue="1" operator="equal">
      <formula>5</formula>
    </cfRule>
    <cfRule type="cellIs" dxfId="33870" priority="208" stopIfTrue="1" operator="equal">
      <formula>4</formula>
    </cfRule>
    <cfRule type="cellIs" dxfId="33869" priority="209" stopIfTrue="1" operator="equal">
      <formula>3</formula>
    </cfRule>
  </conditionalFormatting>
  <conditionalFormatting sqref="Q4">
    <cfRule type="expression" dxfId="33868" priority="205" stopIfTrue="1">
      <formula>$D$1&lt;Q4</formula>
    </cfRule>
    <cfRule type="expression" dxfId="33867" priority="206" stopIfTrue="1">
      <formula>$D$1&gt;Q4</formula>
    </cfRule>
  </conditionalFormatting>
  <conditionalFormatting sqref="Q4">
    <cfRule type="expression" dxfId="33866" priority="203" stopIfTrue="1">
      <formula>$D$1&lt;Q4</formula>
    </cfRule>
    <cfRule type="expression" dxfId="33865" priority="204" stopIfTrue="1">
      <formula>$D$1&gt;Q4</formula>
    </cfRule>
  </conditionalFormatting>
  <conditionalFormatting sqref="R4">
    <cfRule type="expression" dxfId="33864" priority="146" stopIfTrue="1">
      <formula>$D$1&lt;R4</formula>
    </cfRule>
    <cfRule type="expression" dxfId="33863" priority="147" stopIfTrue="1">
      <formula>$D$1&gt;R4</formula>
    </cfRule>
  </conditionalFormatting>
  <conditionalFormatting sqref="G4">
    <cfRule type="expression" dxfId="33862" priority="73" stopIfTrue="1">
      <formula>$D$1&lt;G4</formula>
    </cfRule>
    <cfRule type="expression" dxfId="33861" priority="74" stopIfTrue="1">
      <formula>$D$1&gt;G4</formula>
    </cfRule>
  </conditionalFormatting>
  <conditionalFormatting sqref="Q5">
    <cfRule type="cellIs" dxfId="33860" priority="173" stopIfTrue="1" operator="equal">
      <formula>5</formula>
    </cfRule>
    <cfRule type="cellIs" dxfId="33859" priority="174" stopIfTrue="1" operator="equal">
      <formula>4</formula>
    </cfRule>
    <cfRule type="cellIs" dxfId="33858" priority="175" stopIfTrue="1" operator="equal">
      <formula>3</formula>
    </cfRule>
  </conditionalFormatting>
  <conditionalFormatting sqref="Q4">
    <cfRule type="expression" dxfId="33857" priority="161" stopIfTrue="1">
      <formula>$D$1&lt;Q4</formula>
    </cfRule>
    <cfRule type="expression" dxfId="33856" priority="162" stopIfTrue="1">
      <formula>$D$1&gt;Q4</formula>
    </cfRule>
  </conditionalFormatting>
  <conditionalFormatting sqref="Q4">
    <cfRule type="expression" dxfId="33855" priority="169" stopIfTrue="1">
      <formula>$D$1&lt;Q4</formula>
    </cfRule>
    <cfRule type="expression" dxfId="33854" priority="170" stopIfTrue="1">
      <formula>$D$1&gt;Q4</formula>
    </cfRule>
  </conditionalFormatting>
  <conditionalFormatting sqref="Q4">
    <cfRule type="expression" dxfId="33853" priority="167" stopIfTrue="1">
      <formula>$D$1&lt;Q4</formula>
    </cfRule>
    <cfRule type="expression" dxfId="33852" priority="168" stopIfTrue="1">
      <formula>$D$1&gt;Q4</formula>
    </cfRule>
  </conditionalFormatting>
  <conditionalFormatting sqref="Q4">
    <cfRule type="expression" dxfId="33851" priority="165" stopIfTrue="1">
      <formula>$D$1&lt;Q4</formula>
    </cfRule>
    <cfRule type="expression" dxfId="33850" priority="166" stopIfTrue="1">
      <formula>$D$1&gt;Q4</formula>
    </cfRule>
  </conditionalFormatting>
  <conditionalFormatting sqref="Q4">
    <cfRule type="expression" dxfId="33849" priority="163" stopIfTrue="1">
      <formula>$D$1&lt;Q4</formula>
    </cfRule>
    <cfRule type="expression" dxfId="33848" priority="164" stopIfTrue="1">
      <formula>$D$1&gt;Q4</formula>
    </cfRule>
  </conditionalFormatting>
  <conditionalFormatting sqref="R5">
    <cfRule type="cellIs" dxfId="33847" priority="158" stopIfTrue="1" operator="equal">
      <formula>5</formula>
    </cfRule>
    <cfRule type="cellIs" dxfId="33846" priority="159" stopIfTrue="1" operator="equal">
      <formula>4</formula>
    </cfRule>
    <cfRule type="cellIs" dxfId="33845" priority="160" stopIfTrue="1" operator="equal">
      <formula>3</formula>
    </cfRule>
  </conditionalFormatting>
  <conditionalFormatting sqref="R4">
    <cfRule type="expression" dxfId="33844" priority="156" stopIfTrue="1">
      <formula>$D$1&lt;R4</formula>
    </cfRule>
    <cfRule type="expression" dxfId="33843" priority="157" stopIfTrue="1">
      <formula>$D$1&gt;R4</formula>
    </cfRule>
  </conditionalFormatting>
  <conditionalFormatting sqref="R4">
    <cfRule type="expression" dxfId="33842" priority="154" stopIfTrue="1">
      <formula>$D$1&lt;R4</formula>
    </cfRule>
    <cfRule type="expression" dxfId="33841" priority="155" stopIfTrue="1">
      <formula>$D$1&gt;R4</formula>
    </cfRule>
  </conditionalFormatting>
  <conditionalFormatting sqref="R4">
    <cfRule type="expression" dxfId="33840" priority="152" stopIfTrue="1">
      <formula>$D$1&lt;R4</formula>
    </cfRule>
    <cfRule type="expression" dxfId="33839" priority="153" stopIfTrue="1">
      <formula>$D$1&gt;R4</formula>
    </cfRule>
  </conditionalFormatting>
  <conditionalFormatting sqref="R4">
    <cfRule type="expression" dxfId="33838" priority="150" stopIfTrue="1">
      <formula>$D$1&lt;R4</formula>
    </cfRule>
    <cfRule type="expression" dxfId="33837" priority="151" stopIfTrue="1">
      <formula>$D$1&gt;R4</formula>
    </cfRule>
  </conditionalFormatting>
  <conditionalFormatting sqref="R4">
    <cfRule type="expression" dxfId="33836" priority="148" stopIfTrue="1">
      <formula>$D$1&lt;R4</formula>
    </cfRule>
    <cfRule type="expression" dxfId="33835" priority="149" stopIfTrue="1">
      <formula>$D$1&gt;R4</formula>
    </cfRule>
  </conditionalFormatting>
  <conditionalFormatting sqref="O4">
    <cfRule type="expression" dxfId="33834" priority="19" stopIfTrue="1">
      <formula>$D$1&lt;O4</formula>
    </cfRule>
    <cfRule type="expression" dxfId="33833" priority="20" stopIfTrue="1">
      <formula>$D$1&gt;O4</formula>
    </cfRule>
  </conditionalFormatting>
  <conditionalFormatting sqref="N4">
    <cfRule type="expression" dxfId="33832" priority="21" stopIfTrue="1">
      <formula>$D$1&lt;N4</formula>
    </cfRule>
    <cfRule type="expression" dxfId="33831" priority="22" stopIfTrue="1">
      <formula>$D$1&gt;N4</formula>
    </cfRule>
  </conditionalFormatting>
  <conditionalFormatting sqref="L3:P3">
    <cfRule type="expression" dxfId="33830" priority="122" stopIfTrue="1">
      <formula>$D$1&lt;L3</formula>
    </cfRule>
    <cfRule type="expression" dxfId="33829" priority="123" stopIfTrue="1">
      <formula>$D$1&gt;L3</formula>
    </cfRule>
  </conditionalFormatting>
  <conditionalFormatting sqref="G4">
    <cfRule type="expression" dxfId="33828" priority="79" stopIfTrue="1">
      <formula>$D$1&lt;G4</formula>
    </cfRule>
    <cfRule type="expression" dxfId="33827" priority="80" stopIfTrue="1">
      <formula>$D$1&gt;G4</formula>
    </cfRule>
  </conditionalFormatting>
  <conditionalFormatting sqref="G4">
    <cfRule type="expression" dxfId="33826" priority="77" stopIfTrue="1">
      <formula>$D$1&lt;G4</formula>
    </cfRule>
    <cfRule type="expression" dxfId="33825" priority="78" stopIfTrue="1">
      <formula>$D$1&gt;G4</formula>
    </cfRule>
  </conditionalFormatting>
  <conditionalFormatting sqref="G4">
    <cfRule type="expression" dxfId="33824" priority="75" stopIfTrue="1">
      <formula>$D$1&lt;G4</formula>
    </cfRule>
    <cfRule type="expression" dxfId="33823" priority="76" stopIfTrue="1">
      <formula>$D$1&gt;G4</formula>
    </cfRule>
  </conditionalFormatting>
  <conditionalFormatting sqref="N4">
    <cfRule type="expression" dxfId="33822" priority="31" stopIfTrue="1">
      <formula>$D$1&lt;N4</formula>
    </cfRule>
    <cfRule type="expression" dxfId="33821" priority="32" stopIfTrue="1">
      <formula>$D$1&gt;N4</formula>
    </cfRule>
  </conditionalFormatting>
  <conditionalFormatting sqref="M5">
    <cfRule type="cellIs" dxfId="33820" priority="45" stopIfTrue="1" operator="equal">
      <formula>5</formula>
    </cfRule>
    <cfRule type="cellIs" dxfId="33819" priority="46" stopIfTrue="1" operator="equal">
      <formula>4</formula>
    </cfRule>
    <cfRule type="cellIs" dxfId="33818" priority="47" stopIfTrue="1" operator="equal">
      <formula>3</formula>
    </cfRule>
  </conditionalFormatting>
  <conditionalFormatting sqref="P4">
    <cfRule type="expression" dxfId="33817" priority="41" stopIfTrue="1">
      <formula>$D$1&lt;P4</formula>
    </cfRule>
    <cfRule type="expression" dxfId="33816" priority="42" stopIfTrue="1">
      <formula>$D$1&gt;P4</formula>
    </cfRule>
  </conditionalFormatting>
  <conditionalFormatting sqref="N5">
    <cfRule type="cellIs" dxfId="33815" priority="33" stopIfTrue="1" operator="equal">
      <formula>5</formula>
    </cfRule>
    <cfRule type="cellIs" dxfId="33814" priority="34" stopIfTrue="1" operator="equal">
      <formula>4</formula>
    </cfRule>
    <cfRule type="cellIs" dxfId="33813" priority="35" stopIfTrue="1" operator="equal">
      <formula>3</formula>
    </cfRule>
  </conditionalFormatting>
  <conditionalFormatting sqref="N4">
    <cfRule type="expression" dxfId="33812" priority="29" stopIfTrue="1">
      <formula>$D$1&lt;N4</formula>
    </cfRule>
    <cfRule type="expression" dxfId="33811" priority="30" stopIfTrue="1">
      <formula>$D$1&gt;N4</formula>
    </cfRule>
  </conditionalFormatting>
  <conditionalFormatting sqref="N4">
    <cfRule type="expression" dxfId="33810" priority="27" stopIfTrue="1">
      <formula>$D$1&lt;N4</formula>
    </cfRule>
    <cfRule type="expression" dxfId="33809" priority="28" stopIfTrue="1">
      <formula>$D$1&gt;N4</formula>
    </cfRule>
  </conditionalFormatting>
  <conditionalFormatting sqref="N4">
    <cfRule type="expression" dxfId="33808" priority="25" stopIfTrue="1">
      <formula>$D$1&lt;N4</formula>
    </cfRule>
    <cfRule type="expression" dxfId="33807" priority="26" stopIfTrue="1">
      <formula>$D$1&gt;N4</formula>
    </cfRule>
  </conditionalFormatting>
  <conditionalFormatting sqref="N4">
    <cfRule type="expression" dxfId="33806" priority="23" stopIfTrue="1">
      <formula>$D$1&lt;N4</formula>
    </cfRule>
    <cfRule type="expression" dxfId="33805" priority="24" stopIfTrue="1">
      <formula>$D$1&gt;N4</formula>
    </cfRule>
  </conditionalFormatting>
  <conditionalFormatting sqref="G5 L5">
    <cfRule type="cellIs" dxfId="33804" priority="119" stopIfTrue="1" operator="equal">
      <formula>5</formula>
    </cfRule>
    <cfRule type="cellIs" dxfId="33803" priority="120" stopIfTrue="1" operator="equal">
      <formula>4</formula>
    </cfRule>
    <cfRule type="cellIs" dxfId="33802" priority="121" stopIfTrue="1" operator="equal">
      <formula>3</formula>
    </cfRule>
  </conditionalFormatting>
  <conditionalFormatting sqref="G3 L4">
    <cfRule type="expression" dxfId="33801" priority="117" stopIfTrue="1">
      <formula>$D$1&lt;G3</formula>
    </cfRule>
    <cfRule type="expression" dxfId="33800" priority="118" stopIfTrue="1">
      <formula>$D$1&gt;G3</formula>
    </cfRule>
  </conditionalFormatting>
  <conditionalFormatting sqref="L5">
    <cfRule type="cellIs" dxfId="33799" priority="114" stopIfTrue="1" operator="equal">
      <formula>5</formula>
    </cfRule>
    <cfRule type="cellIs" dxfId="33798" priority="115" stopIfTrue="1" operator="equal">
      <formula>4</formula>
    </cfRule>
    <cfRule type="cellIs" dxfId="33797" priority="116" stopIfTrue="1" operator="equal">
      <formula>3</formula>
    </cfRule>
  </conditionalFormatting>
  <conditionalFormatting sqref="L4">
    <cfRule type="expression" dxfId="33796" priority="112" stopIfTrue="1">
      <formula>$D$1&lt;L4</formula>
    </cfRule>
    <cfRule type="expression" dxfId="33795" priority="113" stopIfTrue="1">
      <formula>$D$1&gt;L4</formula>
    </cfRule>
  </conditionalFormatting>
  <conditionalFormatting sqref="L5">
    <cfRule type="cellIs" dxfId="33794" priority="109" stopIfTrue="1" operator="equal">
      <formula>5</formula>
    </cfRule>
    <cfRule type="cellIs" dxfId="33793" priority="110" stopIfTrue="1" operator="equal">
      <formula>4</formula>
    </cfRule>
    <cfRule type="cellIs" dxfId="33792" priority="111" stopIfTrue="1" operator="equal">
      <formula>3</formula>
    </cfRule>
  </conditionalFormatting>
  <conditionalFormatting sqref="L4">
    <cfRule type="expression" dxfId="33791" priority="107" stopIfTrue="1">
      <formula>$D$1&lt;L4</formula>
    </cfRule>
    <cfRule type="expression" dxfId="33790" priority="108" stopIfTrue="1">
      <formula>$D$1&gt;L4</formula>
    </cfRule>
  </conditionalFormatting>
  <conditionalFormatting sqref="H5">
    <cfRule type="cellIs" dxfId="33789" priority="104" stopIfTrue="1" operator="equal">
      <formula>5</formula>
    </cfRule>
    <cfRule type="cellIs" dxfId="33788" priority="105" stopIfTrue="1" operator="equal">
      <formula>4</formula>
    </cfRule>
    <cfRule type="cellIs" dxfId="33787" priority="106" stopIfTrue="1" operator="equal">
      <formula>3</formula>
    </cfRule>
  </conditionalFormatting>
  <conditionalFormatting sqref="H4 H3:I3">
    <cfRule type="expression" dxfId="33786" priority="102" stopIfTrue="1">
      <formula>$D$1&lt;H3</formula>
    </cfRule>
    <cfRule type="expression" dxfId="33785" priority="103" stopIfTrue="1">
      <formula>$D$1&gt;H3</formula>
    </cfRule>
  </conditionalFormatting>
  <conditionalFormatting sqref="H5">
    <cfRule type="cellIs" dxfId="33784" priority="99" stopIfTrue="1" operator="equal">
      <formula>5</formula>
    </cfRule>
    <cfRule type="cellIs" dxfId="33783" priority="100" stopIfTrue="1" operator="equal">
      <formula>4</formula>
    </cfRule>
    <cfRule type="cellIs" dxfId="33782" priority="101" stopIfTrue="1" operator="equal">
      <formula>3</formula>
    </cfRule>
  </conditionalFormatting>
  <conditionalFormatting sqref="H4">
    <cfRule type="expression" dxfId="33781" priority="97" stopIfTrue="1">
      <formula>$D$1&lt;H4</formula>
    </cfRule>
    <cfRule type="expression" dxfId="33780" priority="98" stopIfTrue="1">
      <formula>$D$1&gt;H4</formula>
    </cfRule>
  </conditionalFormatting>
  <conditionalFormatting sqref="H4">
    <cfRule type="expression" dxfId="33779" priority="95" stopIfTrue="1">
      <formula>$D$1&lt;H4</formula>
    </cfRule>
    <cfRule type="expression" dxfId="33778" priority="96" stopIfTrue="1">
      <formula>$D$1&gt;H4</formula>
    </cfRule>
  </conditionalFormatting>
  <conditionalFormatting sqref="H5">
    <cfRule type="cellIs" dxfId="33777" priority="92" stopIfTrue="1" operator="equal">
      <formula>5</formula>
    </cfRule>
    <cfRule type="cellIs" dxfId="33776" priority="93" stopIfTrue="1" operator="equal">
      <formula>4</formula>
    </cfRule>
    <cfRule type="cellIs" dxfId="33775" priority="94" stopIfTrue="1" operator="equal">
      <formula>3</formula>
    </cfRule>
  </conditionalFormatting>
  <conditionalFormatting sqref="H3:H4">
    <cfRule type="expression" dxfId="33774" priority="90" stopIfTrue="1">
      <formula>$D$1&lt;H3</formula>
    </cfRule>
    <cfRule type="expression" dxfId="33773" priority="91" stopIfTrue="1">
      <formula>$D$1&gt;H3</formula>
    </cfRule>
  </conditionalFormatting>
  <conditionalFormatting sqref="H5">
    <cfRule type="cellIs" dxfId="33772" priority="87" stopIfTrue="1" operator="equal">
      <formula>5</formula>
    </cfRule>
    <cfRule type="cellIs" dxfId="33771" priority="88" stopIfTrue="1" operator="equal">
      <formula>4</formula>
    </cfRule>
    <cfRule type="cellIs" dxfId="33770" priority="89" stopIfTrue="1" operator="equal">
      <formula>3</formula>
    </cfRule>
  </conditionalFormatting>
  <conditionalFormatting sqref="H3:H4">
    <cfRule type="expression" dxfId="33769" priority="85" stopIfTrue="1">
      <formula>$D$1&lt;H3</formula>
    </cfRule>
    <cfRule type="expression" dxfId="33768" priority="86" stopIfTrue="1">
      <formula>$D$1&gt;H3</formula>
    </cfRule>
  </conditionalFormatting>
  <conditionalFormatting sqref="I4">
    <cfRule type="expression" dxfId="33767" priority="83" stopIfTrue="1">
      <formula>$D$1&lt;I4</formula>
    </cfRule>
    <cfRule type="expression" dxfId="33766" priority="84" stopIfTrue="1">
      <formula>$D$1&gt;I4</formula>
    </cfRule>
  </conditionalFormatting>
  <conditionalFormatting sqref="G4">
    <cfRule type="expression" dxfId="33765" priority="81" stopIfTrue="1">
      <formula>$D$1&lt;G4</formula>
    </cfRule>
    <cfRule type="expression" dxfId="33764" priority="82" stopIfTrue="1">
      <formula>$D$1&gt;G4</formula>
    </cfRule>
  </conditionalFormatting>
  <conditionalFormatting sqref="J5">
    <cfRule type="cellIs" dxfId="33763" priority="70" stopIfTrue="1" operator="equal">
      <formula>5</formula>
    </cfRule>
    <cfRule type="cellIs" dxfId="33762" priority="71" stopIfTrue="1" operator="equal">
      <formula>4</formula>
    </cfRule>
    <cfRule type="cellIs" dxfId="33761" priority="72" stopIfTrue="1" operator="equal">
      <formula>3</formula>
    </cfRule>
  </conditionalFormatting>
  <conditionalFormatting sqref="J3:J4">
    <cfRule type="expression" dxfId="33760" priority="68" stopIfTrue="1">
      <formula>$D$4&lt;J3</formula>
    </cfRule>
    <cfRule type="expression" dxfId="33759" priority="69" stopIfTrue="1">
      <formula>$D$4&gt;J3</formula>
    </cfRule>
  </conditionalFormatting>
  <conditionalFormatting sqref="J3:J4">
    <cfRule type="expression" dxfId="33758" priority="66" stopIfTrue="1">
      <formula>$D$1&lt;J3</formula>
    </cfRule>
    <cfRule type="expression" dxfId="33757" priority="67" stopIfTrue="1">
      <formula>$D$1&gt;J3</formula>
    </cfRule>
  </conditionalFormatting>
  <conditionalFormatting sqref="J4">
    <cfRule type="expression" dxfId="33756" priority="64" stopIfTrue="1">
      <formula>$D$4&lt;J4</formula>
    </cfRule>
    <cfRule type="expression" dxfId="33755" priority="65" stopIfTrue="1">
      <formula>$D$4&gt;J4</formula>
    </cfRule>
  </conditionalFormatting>
  <conditionalFormatting sqref="K3">
    <cfRule type="expression" dxfId="33754" priority="62" stopIfTrue="1">
      <formula>$D$1&lt;K3</formula>
    </cfRule>
    <cfRule type="expression" dxfId="33753" priority="63" stopIfTrue="1">
      <formula>$D$1&gt;K3</formula>
    </cfRule>
  </conditionalFormatting>
  <conditionalFormatting sqref="K5">
    <cfRule type="cellIs" dxfId="33752" priority="59" stopIfTrue="1" operator="equal">
      <formula>5</formula>
    </cfRule>
    <cfRule type="cellIs" dxfId="33751" priority="60" stopIfTrue="1" operator="equal">
      <formula>4</formula>
    </cfRule>
    <cfRule type="cellIs" dxfId="33750" priority="61" stopIfTrue="1" operator="equal">
      <formula>3</formula>
    </cfRule>
  </conditionalFormatting>
  <conditionalFormatting sqref="K4">
    <cfRule type="expression" dxfId="33749" priority="57" stopIfTrue="1">
      <formula>$D$1&lt;K4</formula>
    </cfRule>
    <cfRule type="expression" dxfId="33748" priority="58" stopIfTrue="1">
      <formula>$D$1&gt;K4</formula>
    </cfRule>
  </conditionalFormatting>
  <conditionalFormatting sqref="I5">
    <cfRule type="cellIs" dxfId="33747" priority="54" stopIfTrue="1" operator="equal">
      <formula>5</formula>
    </cfRule>
    <cfRule type="cellIs" dxfId="33746" priority="55" stopIfTrue="1" operator="equal">
      <formula>4</formula>
    </cfRule>
    <cfRule type="cellIs" dxfId="33745" priority="56" stopIfTrue="1" operator="equal">
      <formula>3</formula>
    </cfRule>
  </conditionalFormatting>
  <conditionalFormatting sqref="M4">
    <cfRule type="expression" dxfId="33744" priority="52" stopIfTrue="1">
      <formula>$D$4&lt;M4</formula>
    </cfRule>
    <cfRule type="expression" dxfId="33743" priority="53" stopIfTrue="1">
      <formula>$D$4&gt;M4</formula>
    </cfRule>
  </conditionalFormatting>
  <conditionalFormatting sqref="M4">
    <cfRule type="expression" dxfId="33742" priority="50" stopIfTrue="1">
      <formula>$D$1&lt;M4</formula>
    </cfRule>
    <cfRule type="expression" dxfId="33741" priority="51" stopIfTrue="1">
      <formula>$D$1&gt;M4</formula>
    </cfRule>
  </conditionalFormatting>
  <conditionalFormatting sqref="M4">
    <cfRule type="expression" dxfId="33740" priority="48" stopIfTrue="1">
      <formula>$D$4&lt;M4</formula>
    </cfRule>
    <cfRule type="expression" dxfId="33739" priority="49" stopIfTrue="1">
      <formula>$D$4&gt;M4</formula>
    </cfRule>
  </conditionalFormatting>
  <conditionalFormatting sqref="P4">
    <cfRule type="expression" dxfId="33738" priority="43" stopIfTrue="1">
      <formula>$D$4&lt;P4</formula>
    </cfRule>
    <cfRule type="expression" dxfId="33737" priority="44" stopIfTrue="1">
      <formula>$D$4&gt;P4</formula>
    </cfRule>
  </conditionalFormatting>
  <conditionalFormatting sqref="P4">
    <cfRule type="expression" dxfId="33736" priority="39" stopIfTrue="1">
      <formula>$D$4&lt;P4</formula>
    </cfRule>
    <cfRule type="expression" dxfId="33735" priority="40" stopIfTrue="1">
      <formula>$D$4&gt;P4</formula>
    </cfRule>
  </conditionalFormatting>
  <conditionalFormatting sqref="P5">
    <cfRule type="cellIs" dxfId="33734" priority="36" stopIfTrue="1" operator="equal">
      <formula>5</formula>
    </cfRule>
    <cfRule type="cellIs" dxfId="33733" priority="37" stopIfTrue="1" operator="equal">
      <formula>4</formula>
    </cfRule>
    <cfRule type="cellIs" dxfId="33732" priority="38" stopIfTrue="1" operator="equal">
      <formula>3</formula>
    </cfRule>
  </conditionalFormatting>
  <conditionalFormatting sqref="F5">
    <cfRule type="cellIs" dxfId="33731" priority="10" stopIfTrue="1" operator="equal">
      <formula>5</formula>
    </cfRule>
    <cfRule type="cellIs" dxfId="33730" priority="11" stopIfTrue="1" operator="equal">
      <formula>4</formula>
    </cfRule>
    <cfRule type="cellIs" dxfId="33729" priority="12" stopIfTrue="1" operator="equal">
      <formula>3</formula>
    </cfRule>
  </conditionalFormatting>
  <conditionalFormatting sqref="F4">
    <cfRule type="expression" dxfId="33728" priority="17" stopIfTrue="1">
      <formula>$D$4&lt;F4</formula>
    </cfRule>
    <cfRule type="expression" dxfId="33727" priority="18" stopIfTrue="1">
      <formula>$D$4&gt;F4</formula>
    </cfRule>
  </conditionalFormatting>
  <conditionalFormatting sqref="F4">
    <cfRule type="expression" dxfId="33726" priority="15" stopIfTrue="1">
      <formula>$D$1&lt;F4</formula>
    </cfRule>
    <cfRule type="expression" dxfId="33725" priority="16" stopIfTrue="1">
      <formula>$D$1&gt;F4</formula>
    </cfRule>
  </conditionalFormatting>
  <conditionalFormatting sqref="F4">
    <cfRule type="expression" dxfId="33724" priority="13" stopIfTrue="1">
      <formula>$D$4&lt;F4</formula>
    </cfRule>
    <cfRule type="expression" dxfId="33723" priority="14" stopIfTrue="1">
      <formula>$D$4&gt;F4</formula>
    </cfRule>
  </conditionalFormatting>
  <conditionalFormatting sqref="F6:F28">
    <cfRule type="cellIs" dxfId="33722" priority="4" stopIfTrue="1" operator="equal">
      <formula>5</formula>
    </cfRule>
    <cfRule type="cellIs" dxfId="33721" priority="5" stopIfTrue="1" operator="equal">
      <formula>4</formula>
    </cfRule>
    <cfRule type="cellIs" dxfId="33720" priority="6" stopIfTrue="1" operator="equal">
      <formula>3</formula>
    </cfRule>
  </conditionalFormatting>
  <conditionalFormatting sqref="F30:F34">
    <cfRule type="cellIs" dxfId="33719" priority="1" stopIfTrue="1" operator="equal">
      <formula>5</formula>
    </cfRule>
    <cfRule type="cellIs" dxfId="33718" priority="2" stopIfTrue="1" operator="equal">
      <formula>4</formula>
    </cfRule>
    <cfRule type="cellIs" dxfId="33717" priority="3" stopIfTrue="1" operator="equal">
      <formula>3</formula>
    </cfRule>
  </conditionalFormatting>
  <pageMargins left="0.7" right="0.7" top="0.75" bottom="0.75" header="0.3" footer="0.3"/>
  <pageSetup paperSize="9" scale="62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4"/>
  <sheetViews>
    <sheetView zoomScale="70" zoomScaleNormal="70" workbookViewId="0">
      <selection activeCell="F2" sqref="F2:M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5.42578125" style="13" bestFit="1" customWidth="1"/>
    <col min="5" max="5" width="5.5703125" style="13" customWidth="1"/>
    <col min="6" max="16" width="6.85546875" style="340" customWidth="1"/>
    <col min="17" max="21" width="6.85546875" style="340" hidden="1" customWidth="1"/>
    <col min="22" max="22" width="5.8554687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1" width="3.42578125" style="30" hidden="1" customWidth="1"/>
    <col min="82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239" t="s">
        <v>41</v>
      </c>
      <c r="G2" s="734" t="s">
        <v>40</v>
      </c>
      <c r="H2" s="734"/>
      <c r="I2" s="734"/>
      <c r="J2" s="734"/>
      <c r="K2" s="734" t="s">
        <v>43</v>
      </c>
      <c r="L2" s="734"/>
      <c r="M2" s="734"/>
      <c r="N2" s="302"/>
      <c r="O2" s="341"/>
      <c r="P2" s="341"/>
      <c r="Q2" s="392"/>
      <c r="R2" s="392"/>
      <c r="S2" s="392"/>
      <c r="T2" s="444" t="s">
        <v>42</v>
      </c>
      <c r="U2" s="444"/>
      <c r="V2" s="674"/>
      <c r="W2" s="675"/>
      <c r="X2" s="675"/>
      <c r="Y2" s="676"/>
      <c r="Z2" s="676"/>
      <c r="AA2" s="676"/>
      <c r="AB2" s="676"/>
      <c r="AC2" s="676"/>
      <c r="AD2" s="676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2531</v>
      </c>
      <c r="B3" s="723"/>
      <c r="C3" s="723"/>
      <c r="D3" s="196" t="s">
        <v>0</v>
      </c>
      <c r="E3" s="197"/>
      <c r="F3" s="153">
        <v>43090</v>
      </c>
      <c r="G3" s="240">
        <v>43116</v>
      </c>
      <c r="H3" s="240">
        <v>43053</v>
      </c>
      <c r="I3" s="240">
        <v>43124</v>
      </c>
      <c r="J3" s="240">
        <v>43125</v>
      </c>
      <c r="K3" s="240">
        <v>43144</v>
      </c>
      <c r="L3" s="240">
        <v>43130</v>
      </c>
      <c r="M3" s="240">
        <v>43139</v>
      </c>
      <c r="N3" s="153"/>
      <c r="O3" s="153"/>
      <c r="P3" s="153"/>
      <c r="Q3" s="153"/>
      <c r="R3" s="476"/>
      <c r="S3" s="382"/>
      <c r="T3" s="153"/>
      <c r="U3" s="153"/>
      <c r="V3" s="477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475</v>
      </c>
      <c r="G4" s="156" t="s">
        <v>476</v>
      </c>
      <c r="H4" s="156" t="s">
        <v>489</v>
      </c>
      <c r="I4" s="156" t="s">
        <v>451</v>
      </c>
      <c r="J4" s="156" t="s">
        <v>474</v>
      </c>
      <c r="K4" s="156" t="s">
        <v>461</v>
      </c>
      <c r="L4" s="343" t="s">
        <v>478</v>
      </c>
      <c r="M4" s="156" t="s">
        <v>480</v>
      </c>
      <c r="N4" s="156"/>
      <c r="O4" s="156"/>
      <c r="P4" s="156"/>
      <c r="Q4" s="156"/>
      <c r="R4" s="156"/>
      <c r="S4" s="156"/>
      <c r="T4" s="282"/>
      <c r="U4" s="282"/>
      <c r="V4" s="478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80.2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482</v>
      </c>
      <c r="G5" s="246" t="s">
        <v>483</v>
      </c>
      <c r="H5" s="247" t="s">
        <v>490</v>
      </c>
      <c r="I5" s="246" t="s">
        <v>472</v>
      </c>
      <c r="J5" s="246" t="s">
        <v>481</v>
      </c>
      <c r="K5" s="246" t="s">
        <v>455</v>
      </c>
      <c r="L5" s="246" t="s">
        <v>485</v>
      </c>
      <c r="M5" s="246" t="s">
        <v>487</v>
      </c>
      <c r="N5" s="246"/>
      <c r="O5" s="246"/>
      <c r="P5" s="246"/>
      <c r="Q5" s="246"/>
      <c r="R5" s="247"/>
      <c r="S5" s="246"/>
      <c r="T5" s="246"/>
      <c r="U5" s="246"/>
      <c r="V5" s="479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5">
      <c r="A6" s="267">
        <v>1</v>
      </c>
      <c r="B6" s="315" t="s">
        <v>28</v>
      </c>
      <c r="C6" s="472" t="s">
        <v>34</v>
      </c>
      <c r="D6" s="329" t="s">
        <v>908</v>
      </c>
      <c r="E6" s="223">
        <v>2531</v>
      </c>
      <c r="F6" s="91" t="s">
        <v>1141</v>
      </c>
      <c r="G6" s="91">
        <v>3</v>
      </c>
      <c r="H6" s="91">
        <v>4</v>
      </c>
      <c r="I6" s="91">
        <v>5</v>
      </c>
      <c r="J6" s="91">
        <v>5</v>
      </c>
      <c r="K6" s="91">
        <v>5</v>
      </c>
      <c r="L6" s="91" t="s">
        <v>1321</v>
      </c>
      <c r="M6" s="91" t="s">
        <v>1338</v>
      </c>
      <c r="N6" s="91"/>
      <c r="O6" s="91"/>
      <c r="P6" s="91"/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2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2</v>
      </c>
      <c r="Z6" s="258">
        <f t="shared" ref="Z6:Z34" si="4">COUNTIF(AG6:AV6,Z$5)</f>
        <v>1</v>
      </c>
      <c r="AA6" s="258">
        <f t="shared" ref="AA6:AA34" si="5">COUNTIF(AG6:AV6,AA$5)</f>
        <v>1</v>
      </c>
      <c r="AB6" s="258">
        <f t="shared" ref="AB6:AB34" si="6">COUNTIF(AG6:AV6,AB$5)</f>
        <v>3</v>
      </c>
      <c r="AC6" s="258">
        <f t="shared" ref="AC6:AC38" si="7">SUM(X6:AB6)</f>
        <v>7</v>
      </c>
      <c r="AD6" s="317">
        <f>IF(ISERROR(((X6+Y6)*2+Z6*3+AA6*4+AB6*5)/SUM(X6,Y6:AB6)),"",((X6+Y6)*2+Z6*3+AA6*4+AB6*5)/SUM(X6,Y6:AB6))</f>
        <v>3.7142857142857144</v>
      </c>
      <c r="AE6" s="259">
        <f t="shared" ref="AE6:AE34" si="8">IF(AX6=5,0.5,IF(AX6=4,0.25,IF(AX6&lt;=3,0)))</f>
        <v>0</v>
      </c>
      <c r="AG6" s="318" t="str">
        <f t="shared" ref="AG6:AV6" si="9">IF(ISERROR(VALUE(LEFT(F6))),LEFT(F6),VALUE(LEFT(F6)))</f>
        <v>з</v>
      </c>
      <c r="AH6" s="318">
        <f t="shared" si="9"/>
        <v>3</v>
      </c>
      <c r="AI6" s="318">
        <f t="shared" si="9"/>
        <v>4</v>
      </c>
      <c r="AJ6" s="318">
        <f t="shared" si="9"/>
        <v>5</v>
      </c>
      <c r="AK6" s="318">
        <f t="shared" si="9"/>
        <v>5</v>
      </c>
      <c r="AL6" s="318">
        <f t="shared" si="9"/>
        <v>5</v>
      </c>
      <c r="AM6" s="318">
        <f t="shared" si="9"/>
        <v>2</v>
      </c>
      <c r="AN6" s="318">
        <f t="shared" si="9"/>
        <v>2</v>
      </c>
      <c r="AO6" s="318" t="str">
        <f t="shared" si="9"/>
        <v/>
      </c>
      <c r="AP6" s="318" t="str">
        <f t="shared" si="9"/>
        <v/>
      </c>
      <c r="AQ6" s="318" t="str">
        <f t="shared" si="9"/>
        <v/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5">
      <c r="A7" s="267">
        <v>2</v>
      </c>
      <c r="B7" s="315" t="s">
        <v>28</v>
      </c>
      <c r="C7" s="472" t="s">
        <v>443</v>
      </c>
      <c r="D7" s="329" t="s">
        <v>909</v>
      </c>
      <c r="E7" s="223">
        <v>2531</v>
      </c>
      <c r="F7" s="91" t="s">
        <v>1141</v>
      </c>
      <c r="G7" s="91">
        <v>4</v>
      </c>
      <c r="H7" s="91">
        <v>5</v>
      </c>
      <c r="I7" s="91">
        <v>5</v>
      </c>
      <c r="J7" s="91">
        <v>4</v>
      </c>
      <c r="K7" s="91">
        <v>5</v>
      </c>
      <c r="L7" s="91">
        <v>3</v>
      </c>
      <c r="M7" s="91">
        <v>4</v>
      </c>
      <c r="N7" s="91"/>
      <c r="O7" s="91"/>
      <c r="P7" s="91"/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1</v>
      </c>
      <c r="AA7" s="258">
        <f t="shared" si="5"/>
        <v>3</v>
      </c>
      <c r="AB7" s="258">
        <f t="shared" si="6"/>
        <v>3</v>
      </c>
      <c r="AC7" s="258">
        <f t="shared" si="7"/>
        <v>7</v>
      </c>
      <c r="AD7" s="317">
        <f t="shared" ref="AD7:AD37" si="11">IF(ISERROR(((X7+Y7)*2+Z7*3+AA7*4+AB7*5)/SUM(X7,Y7:AB7)),"",((X7+Y7)*2+Z7*3+AA7*4+AB7*5)/SUM(X7,Y7:AB7))</f>
        <v>4.2857142857142856</v>
      </c>
      <c r="AE7" s="259">
        <f t="shared" si="8"/>
        <v>0</v>
      </c>
      <c r="AG7" s="318" t="str">
        <f t="shared" ref="AG7:AG36" si="12">IF(ISERROR(VALUE(LEFT(F7))),LEFT(F7),VALUE(LEFT(F7)))</f>
        <v>з</v>
      </c>
      <c r="AH7" s="318">
        <f t="shared" ref="AH7:AH36" si="13">IF(ISERROR(VALUE(LEFT(G7))),LEFT(G7),VALUE(LEFT(G7)))</f>
        <v>4</v>
      </c>
      <c r="AI7" s="318">
        <f t="shared" ref="AI7:AI36" si="14">IF(ISERROR(VALUE(LEFT(H7))),LEFT(H7),VALUE(LEFT(H7)))</f>
        <v>5</v>
      </c>
      <c r="AJ7" s="318">
        <f t="shared" ref="AJ7:AJ36" si="15">IF(ISERROR(VALUE(LEFT(I7))),LEFT(I7),VALUE(LEFT(I7)))</f>
        <v>5</v>
      </c>
      <c r="AK7" s="318">
        <f t="shared" ref="AK7:AK36" si="16">IF(ISERROR(VALUE(LEFT(J7))),LEFT(J7),VALUE(LEFT(J7)))</f>
        <v>4</v>
      </c>
      <c r="AL7" s="318">
        <f t="shared" ref="AL7:AL36" si="17">IF(ISERROR(VALUE(LEFT(K7))),LEFT(K7),VALUE(LEFT(K7)))</f>
        <v>5</v>
      </c>
      <c r="AM7" s="318">
        <f t="shared" ref="AM7:AM36" si="18">IF(ISERROR(VALUE(LEFT(L7))),LEFT(L7),VALUE(LEFT(L7)))</f>
        <v>3</v>
      </c>
      <c r="AN7" s="318">
        <f t="shared" ref="AN7:AN36" si="19">IF(ISERROR(VALUE(LEFT(M7))),LEFT(M7),VALUE(LEFT(M7)))</f>
        <v>4</v>
      </c>
      <c r="AO7" s="318" t="str">
        <f t="shared" ref="AO7:AO36" si="20">IF(ISERROR(VALUE(LEFT(N7))),LEFT(N7),VALUE(LEFT(N7)))</f>
        <v/>
      </c>
      <c r="AP7" s="318" t="str">
        <f t="shared" ref="AP7:AP36" si="21">IF(ISERROR(VALUE(LEFT(O7))),LEFT(O7),VALUE(LEFT(O7)))</f>
        <v/>
      </c>
      <c r="AQ7" s="318" t="str">
        <f t="shared" ref="AQ7:AQ36" si="22">IF(ISERROR(VALUE(LEFT(P7))),LEFT(P7),VALUE(LEFT(P7)))</f>
        <v/>
      </c>
      <c r="AR7" s="318" t="str">
        <f t="shared" ref="AR7:AR36" si="23">IF(ISERROR(VALUE(LEFT(Q7))),LEFT(Q7),VALUE(LEFT(Q7)))</f>
        <v/>
      </c>
      <c r="AS7" s="318" t="str">
        <f t="shared" ref="AS7:AS36" si="24">IF(ISERROR(VALUE(LEFT(R7))),LEFT(R7),VALUE(LEFT(R7)))</f>
        <v/>
      </c>
      <c r="AT7" s="318" t="str">
        <f t="shared" ref="AT7:AT36" si="25">IF(ISERROR(VALUE(LEFT(S7))),LEFT(S7),VALUE(LEFT(S7)))</f>
        <v/>
      </c>
      <c r="AU7" s="318" t="str">
        <f t="shared" ref="AU7:AU36" si="26">IF(ISERROR(VALUE(LEFT(T7))),LEFT(T7),VALUE(LEFT(T7)))</f>
        <v/>
      </c>
      <c r="AV7" s="318" t="str">
        <f t="shared" ref="AV7:AV36" si="27">IF(ISERROR(VALUE(LEFT(U7))),LEFT(U7),VALUE(LEFT(U7)))</f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5">
      <c r="A8" s="267">
        <v>3</v>
      </c>
      <c r="B8" s="315" t="s">
        <v>28</v>
      </c>
      <c r="C8" s="472" t="s">
        <v>34</v>
      </c>
      <c r="D8" s="329" t="s">
        <v>910</v>
      </c>
      <c r="E8" s="223">
        <v>2531</v>
      </c>
      <c r="F8" s="91" t="s">
        <v>1146</v>
      </c>
      <c r="G8" s="91">
        <v>3</v>
      </c>
      <c r="H8" s="91">
        <v>4</v>
      </c>
      <c r="I8" s="91">
        <v>5</v>
      </c>
      <c r="J8" s="91">
        <v>4</v>
      </c>
      <c r="K8" s="91">
        <v>5</v>
      </c>
      <c r="L8" s="91">
        <v>3</v>
      </c>
      <c r="M8" s="91">
        <v>4</v>
      </c>
      <c r="N8" s="91"/>
      <c r="O8" s="91"/>
      <c r="P8" s="91"/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2</v>
      </c>
      <c r="AA8" s="258">
        <f t="shared" si="5"/>
        <v>3</v>
      </c>
      <c r="AB8" s="258">
        <f t="shared" si="6"/>
        <v>2</v>
      </c>
      <c r="AC8" s="258">
        <f t="shared" si="7"/>
        <v>7</v>
      </c>
      <c r="AD8" s="317">
        <f t="shared" si="11"/>
        <v>4</v>
      </c>
      <c r="AE8" s="259">
        <f t="shared" si="8"/>
        <v>0</v>
      </c>
      <c r="AG8" s="318" t="str">
        <f t="shared" si="12"/>
        <v>а</v>
      </c>
      <c r="AH8" s="318">
        <f t="shared" si="13"/>
        <v>3</v>
      </c>
      <c r="AI8" s="318">
        <f t="shared" si="14"/>
        <v>4</v>
      </c>
      <c r="AJ8" s="318">
        <f t="shared" si="15"/>
        <v>5</v>
      </c>
      <c r="AK8" s="318">
        <f t="shared" si="16"/>
        <v>4</v>
      </c>
      <c r="AL8" s="318">
        <f t="shared" si="17"/>
        <v>5</v>
      </c>
      <c r="AM8" s="318">
        <f t="shared" si="18"/>
        <v>3</v>
      </c>
      <c r="AN8" s="318">
        <f t="shared" si="19"/>
        <v>4</v>
      </c>
      <c r="AO8" s="318" t="str">
        <f t="shared" si="20"/>
        <v/>
      </c>
      <c r="AP8" s="318" t="str">
        <f t="shared" si="21"/>
        <v/>
      </c>
      <c r="AQ8" s="318" t="str">
        <f t="shared" si="22"/>
        <v/>
      </c>
      <c r="AR8" s="318" t="str">
        <f t="shared" si="23"/>
        <v/>
      </c>
      <c r="AS8" s="318" t="str">
        <f t="shared" si="24"/>
        <v/>
      </c>
      <c r="AT8" s="318" t="str">
        <f t="shared" si="25"/>
        <v/>
      </c>
      <c r="AU8" s="318" t="str">
        <f t="shared" si="26"/>
        <v/>
      </c>
      <c r="AV8" s="318" t="str">
        <f t="shared" si="27"/>
        <v/>
      </c>
      <c r="AW8" s="316">
        <f t="shared" si="10"/>
        <v>0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5">
      <c r="A9" s="267">
        <v>4</v>
      </c>
      <c r="B9" s="315" t="s">
        <v>28</v>
      </c>
      <c r="C9" s="472" t="s">
        <v>34</v>
      </c>
      <c r="D9" s="329" t="s">
        <v>911</v>
      </c>
      <c r="E9" s="223">
        <v>2531</v>
      </c>
      <c r="F9" s="91" t="s">
        <v>1141</v>
      </c>
      <c r="G9" s="91">
        <v>3</v>
      </c>
      <c r="H9" s="91">
        <v>4</v>
      </c>
      <c r="I9" s="91">
        <v>5</v>
      </c>
      <c r="J9" s="91">
        <v>3</v>
      </c>
      <c r="K9" s="91">
        <v>5</v>
      </c>
      <c r="L9" s="91">
        <v>3</v>
      </c>
      <c r="M9" s="91" t="s">
        <v>1321</v>
      </c>
      <c r="N9" s="91"/>
      <c r="O9" s="91"/>
      <c r="P9" s="91"/>
      <c r="Q9" s="91"/>
      <c r="R9" s="91"/>
      <c r="S9" s="91"/>
      <c r="T9" s="91"/>
      <c r="U9" s="91"/>
      <c r="V9" s="316">
        <f t="shared" si="0"/>
        <v>2</v>
      </c>
      <c r="W9" s="258">
        <f t="shared" si="1"/>
        <v>0</v>
      </c>
      <c r="X9" s="258">
        <f t="shared" si="2"/>
        <v>0</v>
      </c>
      <c r="Y9" s="258">
        <f t="shared" si="3"/>
        <v>1</v>
      </c>
      <c r="Z9" s="258">
        <f t="shared" si="4"/>
        <v>3</v>
      </c>
      <c r="AA9" s="258">
        <f t="shared" si="5"/>
        <v>1</v>
      </c>
      <c r="AB9" s="258">
        <f t="shared" si="6"/>
        <v>2</v>
      </c>
      <c r="AC9" s="258">
        <f t="shared" si="7"/>
        <v>7</v>
      </c>
      <c r="AD9" s="317">
        <f t="shared" si="11"/>
        <v>3.5714285714285716</v>
      </c>
      <c r="AE9" s="259">
        <f t="shared" si="8"/>
        <v>0</v>
      </c>
      <c r="AG9" s="318" t="str">
        <f t="shared" si="12"/>
        <v>з</v>
      </c>
      <c r="AH9" s="318">
        <f t="shared" si="13"/>
        <v>3</v>
      </c>
      <c r="AI9" s="318">
        <f t="shared" si="14"/>
        <v>4</v>
      </c>
      <c r="AJ9" s="318">
        <f t="shared" si="15"/>
        <v>5</v>
      </c>
      <c r="AK9" s="318">
        <f t="shared" si="16"/>
        <v>3</v>
      </c>
      <c r="AL9" s="318">
        <f t="shared" si="17"/>
        <v>5</v>
      </c>
      <c r="AM9" s="318">
        <f t="shared" si="18"/>
        <v>3</v>
      </c>
      <c r="AN9" s="318">
        <f t="shared" si="19"/>
        <v>2</v>
      </c>
      <c r="AO9" s="318" t="str">
        <f t="shared" si="20"/>
        <v/>
      </c>
      <c r="AP9" s="318" t="str">
        <f t="shared" si="21"/>
        <v/>
      </c>
      <c r="AQ9" s="318" t="str">
        <f t="shared" si="22"/>
        <v/>
      </c>
      <c r="AR9" s="318" t="str">
        <f t="shared" si="23"/>
        <v/>
      </c>
      <c r="AS9" s="318" t="str">
        <f t="shared" si="24"/>
        <v/>
      </c>
      <c r="AT9" s="318" t="str">
        <f t="shared" si="25"/>
        <v/>
      </c>
      <c r="AU9" s="318" t="str">
        <f t="shared" si="26"/>
        <v/>
      </c>
      <c r="AV9" s="318" t="str">
        <f t="shared" si="27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5">
      <c r="A10" s="267">
        <v>5</v>
      </c>
      <c r="B10" s="315" t="s">
        <v>28</v>
      </c>
      <c r="C10" s="472" t="s">
        <v>34</v>
      </c>
      <c r="D10" s="329" t="s">
        <v>912</v>
      </c>
      <c r="E10" s="223">
        <v>2531</v>
      </c>
      <c r="F10" s="91" t="s">
        <v>1141</v>
      </c>
      <c r="G10" s="91">
        <v>3</v>
      </c>
      <c r="H10" s="91">
        <v>4</v>
      </c>
      <c r="I10" s="91">
        <v>5</v>
      </c>
      <c r="J10" s="91">
        <v>4</v>
      </c>
      <c r="K10" s="91">
        <v>4</v>
      </c>
      <c r="L10" s="91" t="s">
        <v>1321</v>
      </c>
      <c r="M10" s="91">
        <v>3</v>
      </c>
      <c r="N10" s="91"/>
      <c r="O10" s="91"/>
      <c r="P10" s="91"/>
      <c r="Q10" s="91"/>
      <c r="R10" s="91"/>
      <c r="S10" s="91"/>
      <c r="T10" s="91"/>
      <c r="U10" s="91"/>
      <c r="V10" s="316">
        <f t="shared" si="0"/>
        <v>2</v>
      </c>
      <c r="W10" s="258">
        <f t="shared" si="1"/>
        <v>0</v>
      </c>
      <c r="X10" s="258">
        <f t="shared" si="2"/>
        <v>0</v>
      </c>
      <c r="Y10" s="258">
        <f t="shared" si="3"/>
        <v>1</v>
      </c>
      <c r="Z10" s="258">
        <f t="shared" si="4"/>
        <v>2</v>
      </c>
      <c r="AA10" s="258">
        <f t="shared" si="5"/>
        <v>3</v>
      </c>
      <c r="AB10" s="258">
        <f t="shared" si="6"/>
        <v>1</v>
      </c>
      <c r="AC10" s="258">
        <f t="shared" si="7"/>
        <v>7</v>
      </c>
      <c r="AD10" s="317">
        <f t="shared" si="11"/>
        <v>3.5714285714285716</v>
      </c>
      <c r="AE10" s="259">
        <f t="shared" si="8"/>
        <v>0</v>
      </c>
      <c r="AG10" s="318" t="str">
        <f t="shared" si="12"/>
        <v>з</v>
      </c>
      <c r="AH10" s="318">
        <f t="shared" si="13"/>
        <v>3</v>
      </c>
      <c r="AI10" s="318">
        <f t="shared" si="14"/>
        <v>4</v>
      </c>
      <c r="AJ10" s="318">
        <f t="shared" si="15"/>
        <v>5</v>
      </c>
      <c r="AK10" s="318">
        <f t="shared" si="16"/>
        <v>4</v>
      </c>
      <c r="AL10" s="318">
        <f t="shared" si="17"/>
        <v>4</v>
      </c>
      <c r="AM10" s="318">
        <f t="shared" si="18"/>
        <v>2</v>
      </c>
      <c r="AN10" s="318">
        <f t="shared" si="19"/>
        <v>3</v>
      </c>
      <c r="AO10" s="318" t="str">
        <f t="shared" si="20"/>
        <v/>
      </c>
      <c r="AP10" s="318" t="str">
        <f t="shared" si="21"/>
        <v/>
      </c>
      <c r="AQ10" s="318" t="str">
        <f t="shared" si="22"/>
        <v/>
      </c>
      <c r="AR10" s="318" t="str">
        <f t="shared" si="23"/>
        <v/>
      </c>
      <c r="AS10" s="318" t="str">
        <f t="shared" si="24"/>
        <v/>
      </c>
      <c r="AT10" s="318" t="str">
        <f t="shared" si="25"/>
        <v/>
      </c>
      <c r="AU10" s="318" t="str">
        <f t="shared" si="26"/>
        <v/>
      </c>
      <c r="AV10" s="318" t="str">
        <f t="shared" si="27"/>
        <v/>
      </c>
      <c r="AW10" s="316">
        <f t="shared" si="10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5">
      <c r="A11" s="267">
        <v>6</v>
      </c>
      <c r="B11" s="315" t="s">
        <v>28</v>
      </c>
      <c r="C11" s="472" t="s">
        <v>34</v>
      </c>
      <c r="D11" s="329" t="s">
        <v>913</v>
      </c>
      <c r="E11" s="223">
        <v>2531</v>
      </c>
      <c r="F11" s="91" t="s">
        <v>1141</v>
      </c>
      <c r="G11" s="91">
        <v>4</v>
      </c>
      <c r="H11" s="91">
        <v>5</v>
      </c>
      <c r="I11" s="91">
        <v>5</v>
      </c>
      <c r="J11" s="91">
        <v>5</v>
      </c>
      <c r="K11" s="91">
        <v>5</v>
      </c>
      <c r="L11" s="91">
        <v>5</v>
      </c>
      <c r="M11" s="91">
        <v>5</v>
      </c>
      <c r="N11" s="91"/>
      <c r="O11" s="91"/>
      <c r="P11" s="91"/>
      <c r="Q11" s="91"/>
      <c r="R11" s="91"/>
      <c r="S11" s="91"/>
      <c r="T11" s="91"/>
      <c r="U11" s="91"/>
      <c r="V11" s="316">
        <f t="shared" si="0"/>
        <v>4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1</v>
      </c>
      <c r="AB11" s="258">
        <f t="shared" si="6"/>
        <v>6</v>
      </c>
      <c r="AC11" s="258">
        <f t="shared" si="7"/>
        <v>7</v>
      </c>
      <c r="AD11" s="317">
        <f t="shared" si="11"/>
        <v>4.8571428571428568</v>
      </c>
      <c r="AE11" s="259">
        <f t="shared" si="8"/>
        <v>0</v>
      </c>
      <c r="AG11" s="318" t="str">
        <f t="shared" si="12"/>
        <v>з</v>
      </c>
      <c r="AH11" s="318">
        <f t="shared" si="13"/>
        <v>4</v>
      </c>
      <c r="AI11" s="318">
        <f t="shared" si="14"/>
        <v>5</v>
      </c>
      <c r="AJ11" s="318">
        <f t="shared" si="15"/>
        <v>5</v>
      </c>
      <c r="AK11" s="318">
        <f t="shared" si="16"/>
        <v>5</v>
      </c>
      <c r="AL11" s="318">
        <f t="shared" si="17"/>
        <v>5</v>
      </c>
      <c r="AM11" s="318">
        <f t="shared" si="18"/>
        <v>5</v>
      </c>
      <c r="AN11" s="318">
        <f t="shared" si="19"/>
        <v>5</v>
      </c>
      <c r="AO11" s="318" t="str">
        <f t="shared" si="20"/>
        <v/>
      </c>
      <c r="AP11" s="318" t="str">
        <f t="shared" si="21"/>
        <v/>
      </c>
      <c r="AQ11" s="318" t="str">
        <f t="shared" si="22"/>
        <v/>
      </c>
      <c r="AR11" s="318" t="str">
        <f t="shared" si="23"/>
        <v/>
      </c>
      <c r="AS11" s="318" t="str">
        <f t="shared" si="24"/>
        <v/>
      </c>
      <c r="AT11" s="318" t="str">
        <f t="shared" si="25"/>
        <v/>
      </c>
      <c r="AU11" s="318" t="str">
        <f t="shared" si="26"/>
        <v/>
      </c>
      <c r="AV11" s="318" t="str">
        <f t="shared" si="27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315" t="s">
        <v>28</v>
      </c>
      <c r="C12" s="472" t="s">
        <v>34</v>
      </c>
      <c r="D12" s="329" t="s">
        <v>1136</v>
      </c>
      <c r="E12" s="223">
        <v>2531</v>
      </c>
      <c r="F12" s="91" t="s">
        <v>1141</v>
      </c>
      <c r="G12" s="91">
        <v>4</v>
      </c>
      <c r="H12" s="91">
        <v>4</v>
      </c>
      <c r="I12" s="91">
        <v>5</v>
      </c>
      <c r="J12" s="91">
        <v>4</v>
      </c>
      <c r="K12" s="91">
        <v>5</v>
      </c>
      <c r="L12" s="91">
        <v>3</v>
      </c>
      <c r="M12" s="91">
        <v>3</v>
      </c>
      <c r="N12" s="91"/>
      <c r="O12" s="91"/>
      <c r="P12" s="91"/>
      <c r="Q12" s="91"/>
      <c r="R12" s="91"/>
      <c r="S12" s="91"/>
      <c r="T12" s="91"/>
      <c r="U12" s="91"/>
      <c r="V12" s="316">
        <f>IF(AC12&gt;0,IF(SUM(X12:Y12)/AC12&gt;0,2,IF(AND(SUM(X12:Y12)/AC12=0,Z12/AC12&gt;0),3,IF(AND((AB12/AC12+AA12/AC12)=1,AA12/AC12&gt;0),4,5))),0)</f>
        <v>3</v>
      </c>
      <c r="W12" s="258">
        <f>COUNTIF(AG12:AV12,"б")</f>
        <v>0</v>
      </c>
      <c r="X12" s="258">
        <f>COUNTIF(AG12:AV12,"д")</f>
        <v>0</v>
      </c>
      <c r="Y12" s="258">
        <f>COUNTIF(AG12:AV12,2)+COUNTIF(AG12:AV12,"н")+COUNTIF(AG12:AV12,"д")</f>
        <v>0</v>
      </c>
      <c r="Z12" s="258">
        <f>COUNTIF(AG12:AV12,Z$5)</f>
        <v>2</v>
      </c>
      <c r="AA12" s="258">
        <f>COUNTIF(AG12:AV12,AA$5)</f>
        <v>3</v>
      </c>
      <c r="AB12" s="258">
        <f>COUNTIF(AG12:AV12,AB$5)</f>
        <v>2</v>
      </c>
      <c r="AC12" s="258">
        <f>SUM(X12:AB12)</f>
        <v>7</v>
      </c>
      <c r="AD12" s="317">
        <f t="shared" si="11"/>
        <v>4</v>
      </c>
      <c r="AE12" s="259">
        <f t="shared" si="8"/>
        <v>0</v>
      </c>
      <c r="AG12" s="318" t="str">
        <f t="shared" si="12"/>
        <v>з</v>
      </c>
      <c r="AH12" s="318">
        <f t="shared" si="13"/>
        <v>4</v>
      </c>
      <c r="AI12" s="318">
        <f t="shared" si="14"/>
        <v>4</v>
      </c>
      <c r="AJ12" s="318">
        <f t="shared" si="15"/>
        <v>5</v>
      </c>
      <c r="AK12" s="318">
        <f t="shared" si="16"/>
        <v>4</v>
      </c>
      <c r="AL12" s="318">
        <f t="shared" si="17"/>
        <v>5</v>
      </c>
      <c r="AM12" s="318">
        <f t="shared" si="18"/>
        <v>3</v>
      </c>
      <c r="AN12" s="318">
        <f t="shared" si="19"/>
        <v>3</v>
      </c>
      <c r="AO12" s="318" t="str">
        <f t="shared" si="20"/>
        <v/>
      </c>
      <c r="AP12" s="318" t="str">
        <f t="shared" si="21"/>
        <v/>
      </c>
      <c r="AQ12" s="318" t="str">
        <f t="shared" si="22"/>
        <v/>
      </c>
      <c r="AR12" s="318" t="str">
        <f t="shared" si="23"/>
        <v/>
      </c>
      <c r="AS12" s="318" t="str">
        <f t="shared" si="24"/>
        <v/>
      </c>
      <c r="AT12" s="318" t="str">
        <f t="shared" si="25"/>
        <v/>
      </c>
      <c r="AU12" s="318" t="str">
        <f t="shared" si="26"/>
        <v/>
      </c>
      <c r="AV12" s="318" t="str">
        <f t="shared" si="27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5">
      <c r="A13" s="267">
        <v>8</v>
      </c>
      <c r="B13" s="315" t="s">
        <v>28</v>
      </c>
      <c r="C13" s="472" t="s">
        <v>443</v>
      </c>
      <c r="D13" s="329" t="s">
        <v>914</v>
      </c>
      <c r="E13" s="223">
        <v>2531</v>
      </c>
      <c r="F13" s="91" t="s">
        <v>1141</v>
      </c>
      <c r="G13" s="91">
        <v>3</v>
      </c>
      <c r="H13" s="91">
        <v>4</v>
      </c>
      <c r="I13" s="91">
        <v>5</v>
      </c>
      <c r="J13" s="91">
        <v>4</v>
      </c>
      <c r="K13" s="91">
        <v>5</v>
      </c>
      <c r="L13" s="91">
        <v>3</v>
      </c>
      <c r="M13" s="91">
        <v>3</v>
      </c>
      <c r="N13" s="91"/>
      <c r="O13" s="91"/>
      <c r="P13" s="91"/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3</v>
      </c>
      <c r="AA13" s="258">
        <f t="shared" si="5"/>
        <v>2</v>
      </c>
      <c r="AB13" s="258">
        <f t="shared" si="6"/>
        <v>2</v>
      </c>
      <c r="AC13" s="258">
        <f t="shared" si="7"/>
        <v>7</v>
      </c>
      <c r="AD13" s="317">
        <f t="shared" si="11"/>
        <v>3.8571428571428572</v>
      </c>
      <c r="AE13" s="259">
        <f t="shared" si="8"/>
        <v>0</v>
      </c>
      <c r="AG13" s="318" t="str">
        <f t="shared" si="12"/>
        <v>з</v>
      </c>
      <c r="AH13" s="318">
        <f t="shared" si="13"/>
        <v>3</v>
      </c>
      <c r="AI13" s="318">
        <f t="shared" si="14"/>
        <v>4</v>
      </c>
      <c r="AJ13" s="318">
        <f t="shared" si="15"/>
        <v>5</v>
      </c>
      <c r="AK13" s="318">
        <f t="shared" si="16"/>
        <v>4</v>
      </c>
      <c r="AL13" s="318">
        <f t="shared" si="17"/>
        <v>5</v>
      </c>
      <c r="AM13" s="318">
        <f t="shared" si="18"/>
        <v>3</v>
      </c>
      <c r="AN13" s="318">
        <f t="shared" si="19"/>
        <v>3</v>
      </c>
      <c r="AO13" s="318" t="str">
        <f t="shared" si="20"/>
        <v/>
      </c>
      <c r="AP13" s="318" t="str">
        <f t="shared" si="21"/>
        <v/>
      </c>
      <c r="AQ13" s="318" t="str">
        <f t="shared" si="22"/>
        <v/>
      </c>
      <c r="AR13" s="318" t="str">
        <f t="shared" si="23"/>
        <v/>
      </c>
      <c r="AS13" s="318" t="str">
        <f t="shared" si="24"/>
        <v/>
      </c>
      <c r="AT13" s="318" t="str">
        <f t="shared" si="25"/>
        <v/>
      </c>
      <c r="AU13" s="318" t="str">
        <f t="shared" si="26"/>
        <v/>
      </c>
      <c r="AV13" s="318" t="str">
        <f t="shared" si="27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5">
      <c r="A14" s="267">
        <v>9</v>
      </c>
      <c r="B14" s="319"/>
      <c r="C14" s="472" t="s">
        <v>35</v>
      </c>
      <c r="D14" s="329" t="s">
        <v>915</v>
      </c>
      <c r="E14" s="223">
        <v>2531</v>
      </c>
      <c r="F14" s="91" t="s">
        <v>1141</v>
      </c>
      <c r="G14" s="91">
        <v>5</v>
      </c>
      <c r="H14" s="91">
        <v>5</v>
      </c>
      <c r="I14" s="91">
        <v>5</v>
      </c>
      <c r="J14" s="91">
        <v>5</v>
      </c>
      <c r="K14" s="91">
        <v>5</v>
      </c>
      <c r="L14" s="91">
        <v>4</v>
      </c>
      <c r="M14" s="91">
        <v>4</v>
      </c>
      <c r="N14" s="91"/>
      <c r="O14" s="91"/>
      <c r="P14" s="91"/>
      <c r="Q14" s="91"/>
      <c r="R14" s="94"/>
      <c r="S14" s="91"/>
      <c r="T14" s="91"/>
      <c r="U14" s="91"/>
      <c r="V14" s="27">
        <f t="shared" si="0"/>
        <v>4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0</v>
      </c>
      <c r="AA14" s="93">
        <f t="shared" si="5"/>
        <v>2</v>
      </c>
      <c r="AB14" s="93">
        <f t="shared" si="6"/>
        <v>5</v>
      </c>
      <c r="AC14" s="93">
        <f t="shared" si="7"/>
        <v>7</v>
      </c>
      <c r="AD14" s="320">
        <f t="shared" si="11"/>
        <v>4.7142857142857144</v>
      </c>
      <c r="AE14" s="25">
        <f t="shared" si="8"/>
        <v>0</v>
      </c>
      <c r="AF14" s="13"/>
      <c r="AG14" s="318" t="str">
        <f t="shared" si="12"/>
        <v>з</v>
      </c>
      <c r="AH14" s="318">
        <f t="shared" si="13"/>
        <v>5</v>
      </c>
      <c r="AI14" s="318">
        <f t="shared" si="14"/>
        <v>5</v>
      </c>
      <c r="AJ14" s="318">
        <f t="shared" si="15"/>
        <v>5</v>
      </c>
      <c r="AK14" s="318">
        <f t="shared" si="16"/>
        <v>5</v>
      </c>
      <c r="AL14" s="318">
        <f t="shared" si="17"/>
        <v>5</v>
      </c>
      <c r="AM14" s="318">
        <f t="shared" si="18"/>
        <v>4</v>
      </c>
      <c r="AN14" s="318">
        <f t="shared" si="19"/>
        <v>4</v>
      </c>
      <c r="AO14" s="318" t="str">
        <f t="shared" si="20"/>
        <v/>
      </c>
      <c r="AP14" s="318" t="str">
        <f t="shared" si="21"/>
        <v/>
      </c>
      <c r="AQ14" s="318" t="str">
        <f t="shared" si="22"/>
        <v/>
      </c>
      <c r="AR14" s="318" t="str">
        <f t="shared" si="23"/>
        <v/>
      </c>
      <c r="AS14" s="318" t="str">
        <f t="shared" si="24"/>
        <v/>
      </c>
      <c r="AT14" s="318" t="str">
        <f t="shared" si="25"/>
        <v/>
      </c>
      <c r="AU14" s="318" t="str">
        <f t="shared" si="26"/>
        <v/>
      </c>
      <c r="AV14" s="318" t="str">
        <f t="shared" si="27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5">
      <c r="A15" s="267">
        <v>10</v>
      </c>
      <c r="B15" s="319"/>
      <c r="C15" s="472" t="s">
        <v>34</v>
      </c>
      <c r="D15" s="329" t="s">
        <v>916</v>
      </c>
      <c r="E15" s="223">
        <v>2531</v>
      </c>
      <c r="F15" s="91" t="s">
        <v>1141</v>
      </c>
      <c r="G15" s="91">
        <v>3</v>
      </c>
      <c r="H15" s="91">
        <v>4</v>
      </c>
      <c r="I15" s="91">
        <v>5</v>
      </c>
      <c r="J15" s="91">
        <v>4</v>
      </c>
      <c r="K15" s="91">
        <v>5</v>
      </c>
      <c r="L15" s="91">
        <v>3</v>
      </c>
      <c r="M15" s="91">
        <v>3</v>
      </c>
      <c r="N15" s="91"/>
      <c r="O15" s="91"/>
      <c r="P15" s="91"/>
      <c r="Q15" s="91"/>
      <c r="R15" s="94"/>
      <c r="S15" s="91"/>
      <c r="T15" s="91"/>
      <c r="U15" s="91"/>
      <c r="V15" s="27">
        <f t="shared" si="0"/>
        <v>3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3</v>
      </c>
      <c r="AA15" s="93">
        <f t="shared" si="5"/>
        <v>2</v>
      </c>
      <c r="AB15" s="93">
        <f t="shared" si="6"/>
        <v>2</v>
      </c>
      <c r="AC15" s="93">
        <f t="shared" si="7"/>
        <v>7</v>
      </c>
      <c r="AD15" s="320">
        <f t="shared" si="11"/>
        <v>3.8571428571428572</v>
      </c>
      <c r="AE15" s="25">
        <f t="shared" si="8"/>
        <v>0</v>
      </c>
      <c r="AF15" s="13"/>
      <c r="AG15" s="318" t="str">
        <f t="shared" si="12"/>
        <v>з</v>
      </c>
      <c r="AH15" s="318">
        <f t="shared" si="13"/>
        <v>3</v>
      </c>
      <c r="AI15" s="318">
        <f t="shared" si="14"/>
        <v>4</v>
      </c>
      <c r="AJ15" s="318">
        <f t="shared" si="15"/>
        <v>5</v>
      </c>
      <c r="AK15" s="318">
        <f t="shared" si="16"/>
        <v>4</v>
      </c>
      <c r="AL15" s="318">
        <f t="shared" si="17"/>
        <v>5</v>
      </c>
      <c r="AM15" s="318">
        <f t="shared" si="18"/>
        <v>3</v>
      </c>
      <c r="AN15" s="318">
        <f t="shared" si="19"/>
        <v>3</v>
      </c>
      <c r="AO15" s="318" t="str">
        <f t="shared" si="20"/>
        <v/>
      </c>
      <c r="AP15" s="318" t="str">
        <f t="shared" si="21"/>
        <v/>
      </c>
      <c r="AQ15" s="318" t="str">
        <f t="shared" si="22"/>
        <v/>
      </c>
      <c r="AR15" s="318" t="str">
        <f t="shared" si="23"/>
        <v/>
      </c>
      <c r="AS15" s="318" t="str">
        <f t="shared" si="24"/>
        <v/>
      </c>
      <c r="AT15" s="318" t="str">
        <f t="shared" si="25"/>
        <v/>
      </c>
      <c r="AU15" s="318" t="str">
        <f t="shared" si="26"/>
        <v/>
      </c>
      <c r="AV15" s="318" t="str">
        <f t="shared" si="27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25">
      <c r="A16" s="267">
        <v>11</v>
      </c>
      <c r="B16" s="319"/>
      <c r="C16" s="472" t="s">
        <v>34</v>
      </c>
      <c r="D16" s="329" t="s">
        <v>917</v>
      </c>
      <c r="E16" s="223">
        <v>2531</v>
      </c>
      <c r="F16" s="91" t="s">
        <v>1141</v>
      </c>
      <c r="G16" s="91">
        <v>4</v>
      </c>
      <c r="H16" s="91">
        <v>5</v>
      </c>
      <c r="I16" s="91">
        <v>5</v>
      </c>
      <c r="J16" s="91">
        <v>5</v>
      </c>
      <c r="K16" s="91">
        <v>5</v>
      </c>
      <c r="L16" s="91">
        <v>4</v>
      </c>
      <c r="M16" s="91">
        <v>4</v>
      </c>
      <c r="N16" s="91"/>
      <c r="O16" s="91"/>
      <c r="P16" s="91"/>
      <c r="Q16" s="91"/>
      <c r="R16" s="94"/>
      <c r="S16" s="91"/>
      <c r="T16" s="91"/>
      <c r="U16" s="91"/>
      <c r="V16" s="27">
        <f t="shared" si="0"/>
        <v>4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0</v>
      </c>
      <c r="AA16" s="93">
        <f t="shared" si="5"/>
        <v>3</v>
      </c>
      <c r="AB16" s="93">
        <f t="shared" si="6"/>
        <v>4</v>
      </c>
      <c r="AC16" s="93">
        <f t="shared" si="7"/>
        <v>7</v>
      </c>
      <c r="AD16" s="320">
        <f t="shared" si="11"/>
        <v>4.5714285714285712</v>
      </c>
      <c r="AE16" s="25">
        <f t="shared" si="8"/>
        <v>0</v>
      </c>
      <c r="AF16" s="13"/>
      <c r="AG16" s="318" t="str">
        <f t="shared" si="12"/>
        <v>з</v>
      </c>
      <c r="AH16" s="318">
        <f t="shared" si="13"/>
        <v>4</v>
      </c>
      <c r="AI16" s="318">
        <f t="shared" si="14"/>
        <v>5</v>
      </c>
      <c r="AJ16" s="318">
        <f t="shared" si="15"/>
        <v>5</v>
      </c>
      <c r="AK16" s="318">
        <f t="shared" si="16"/>
        <v>5</v>
      </c>
      <c r="AL16" s="318">
        <f t="shared" si="17"/>
        <v>5</v>
      </c>
      <c r="AM16" s="318">
        <f t="shared" si="18"/>
        <v>4</v>
      </c>
      <c r="AN16" s="318">
        <f t="shared" si="19"/>
        <v>4</v>
      </c>
      <c r="AO16" s="318" t="str">
        <f t="shared" si="20"/>
        <v/>
      </c>
      <c r="AP16" s="318" t="str">
        <f t="shared" si="21"/>
        <v/>
      </c>
      <c r="AQ16" s="318" t="str">
        <f t="shared" si="22"/>
        <v/>
      </c>
      <c r="AR16" s="318" t="str">
        <f t="shared" si="23"/>
        <v/>
      </c>
      <c r="AS16" s="318" t="str">
        <f t="shared" si="24"/>
        <v/>
      </c>
      <c r="AT16" s="318" t="str">
        <f t="shared" si="25"/>
        <v/>
      </c>
      <c r="AU16" s="318" t="str">
        <f t="shared" si="26"/>
        <v/>
      </c>
      <c r="AV16" s="318" t="str">
        <f t="shared" si="27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25">
      <c r="A17" s="267">
        <v>12</v>
      </c>
      <c r="B17" s="225"/>
      <c r="C17" s="472" t="s">
        <v>443</v>
      </c>
      <c r="D17" s="329" t="s">
        <v>918</v>
      </c>
      <c r="E17" s="223">
        <v>2531</v>
      </c>
      <c r="F17" s="91" t="s">
        <v>1141</v>
      </c>
      <c r="G17" s="91">
        <v>3</v>
      </c>
      <c r="H17" s="91">
        <v>4</v>
      </c>
      <c r="I17" s="91">
        <v>5</v>
      </c>
      <c r="J17" s="91">
        <v>4</v>
      </c>
      <c r="K17" s="91">
        <v>5</v>
      </c>
      <c r="L17" s="91">
        <v>3</v>
      </c>
      <c r="M17" s="91">
        <v>4</v>
      </c>
      <c r="N17" s="91"/>
      <c r="O17" s="91"/>
      <c r="P17" s="91"/>
      <c r="Q17" s="91"/>
      <c r="R17" s="94"/>
      <c r="S17" s="91"/>
      <c r="T17" s="91"/>
      <c r="U17" s="91"/>
      <c r="V17" s="27">
        <f t="shared" si="0"/>
        <v>3</v>
      </c>
      <c r="W17" s="93">
        <f t="shared" si="1"/>
        <v>0</v>
      </c>
      <c r="X17" s="93">
        <f t="shared" ref="X17:X34" si="28">COUNTIF(AF17:AU17,"д")</f>
        <v>0</v>
      </c>
      <c r="Y17" s="93">
        <f t="shared" si="3"/>
        <v>0</v>
      </c>
      <c r="Z17" s="93">
        <f t="shared" si="4"/>
        <v>2</v>
      </c>
      <c r="AA17" s="93">
        <f t="shared" si="5"/>
        <v>3</v>
      </c>
      <c r="AB17" s="93">
        <f t="shared" si="6"/>
        <v>2</v>
      </c>
      <c r="AC17" s="93">
        <f t="shared" si="7"/>
        <v>7</v>
      </c>
      <c r="AD17" s="320">
        <f t="shared" si="11"/>
        <v>4</v>
      </c>
      <c r="AE17" s="25">
        <f t="shared" si="8"/>
        <v>0</v>
      </c>
      <c r="AF17" s="13"/>
      <c r="AG17" s="318" t="str">
        <f t="shared" si="12"/>
        <v>з</v>
      </c>
      <c r="AH17" s="318">
        <f t="shared" si="13"/>
        <v>3</v>
      </c>
      <c r="AI17" s="318">
        <f t="shared" si="14"/>
        <v>4</v>
      </c>
      <c r="AJ17" s="318">
        <f t="shared" si="15"/>
        <v>5</v>
      </c>
      <c r="AK17" s="318">
        <f t="shared" si="16"/>
        <v>4</v>
      </c>
      <c r="AL17" s="318">
        <f t="shared" si="17"/>
        <v>5</v>
      </c>
      <c r="AM17" s="318">
        <f t="shared" si="18"/>
        <v>3</v>
      </c>
      <c r="AN17" s="318">
        <f t="shared" si="19"/>
        <v>4</v>
      </c>
      <c r="AO17" s="318" t="str">
        <f t="shared" si="20"/>
        <v/>
      </c>
      <c r="AP17" s="318" t="str">
        <f t="shared" si="21"/>
        <v/>
      </c>
      <c r="AQ17" s="318" t="str">
        <f t="shared" si="22"/>
        <v/>
      </c>
      <c r="AR17" s="318" t="str">
        <f t="shared" si="23"/>
        <v/>
      </c>
      <c r="AS17" s="318" t="str">
        <f t="shared" si="24"/>
        <v/>
      </c>
      <c r="AT17" s="318" t="str">
        <f t="shared" si="25"/>
        <v/>
      </c>
      <c r="AU17" s="318" t="str">
        <f t="shared" si="26"/>
        <v/>
      </c>
      <c r="AV17" s="318" t="str">
        <f t="shared" si="27"/>
        <v/>
      </c>
      <c r="AW17" s="316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25">
      <c r="A18" s="267">
        <v>13</v>
      </c>
      <c r="B18" s="163"/>
      <c r="C18" s="472" t="s">
        <v>34</v>
      </c>
      <c r="D18" s="329" t="s">
        <v>919</v>
      </c>
      <c r="E18" s="223">
        <v>2531</v>
      </c>
      <c r="F18" s="91" t="s">
        <v>1141</v>
      </c>
      <c r="G18" s="91">
        <v>3</v>
      </c>
      <c r="H18" s="91">
        <v>4</v>
      </c>
      <c r="I18" s="91">
        <v>5</v>
      </c>
      <c r="J18" s="91">
        <v>4</v>
      </c>
      <c r="K18" s="91">
        <v>4</v>
      </c>
      <c r="L18" s="91">
        <v>3</v>
      </c>
      <c r="M18" s="91" t="s">
        <v>1321</v>
      </c>
      <c r="N18" s="91"/>
      <c r="O18" s="91"/>
      <c r="P18" s="91"/>
      <c r="Q18" s="91"/>
      <c r="R18" s="94"/>
      <c r="S18" s="91"/>
      <c r="T18" s="91"/>
      <c r="U18" s="91"/>
      <c r="V18" s="27">
        <f t="shared" si="0"/>
        <v>2</v>
      </c>
      <c r="W18" s="93">
        <f t="shared" si="1"/>
        <v>0</v>
      </c>
      <c r="X18" s="93">
        <f t="shared" si="28"/>
        <v>0</v>
      </c>
      <c r="Y18" s="93">
        <f t="shared" si="3"/>
        <v>1</v>
      </c>
      <c r="Z18" s="93">
        <f t="shared" si="4"/>
        <v>2</v>
      </c>
      <c r="AA18" s="93">
        <f t="shared" si="5"/>
        <v>3</v>
      </c>
      <c r="AB18" s="93">
        <f t="shared" si="6"/>
        <v>1</v>
      </c>
      <c r="AC18" s="93">
        <f t="shared" si="7"/>
        <v>7</v>
      </c>
      <c r="AD18" s="320">
        <f t="shared" si="11"/>
        <v>3.5714285714285716</v>
      </c>
      <c r="AE18" s="25">
        <f t="shared" si="8"/>
        <v>0</v>
      </c>
      <c r="AF18" s="13"/>
      <c r="AG18" s="318" t="str">
        <f t="shared" si="12"/>
        <v>з</v>
      </c>
      <c r="AH18" s="318">
        <f t="shared" si="13"/>
        <v>3</v>
      </c>
      <c r="AI18" s="318">
        <f t="shared" si="14"/>
        <v>4</v>
      </c>
      <c r="AJ18" s="318">
        <f t="shared" si="15"/>
        <v>5</v>
      </c>
      <c r="AK18" s="318">
        <f t="shared" si="16"/>
        <v>4</v>
      </c>
      <c r="AL18" s="318">
        <f t="shared" si="17"/>
        <v>4</v>
      </c>
      <c r="AM18" s="318">
        <f t="shared" si="18"/>
        <v>3</v>
      </c>
      <c r="AN18" s="318">
        <f t="shared" si="19"/>
        <v>2</v>
      </c>
      <c r="AO18" s="318" t="str">
        <f t="shared" si="20"/>
        <v/>
      </c>
      <c r="AP18" s="318" t="str">
        <f t="shared" si="21"/>
        <v/>
      </c>
      <c r="AQ18" s="318" t="str">
        <f t="shared" si="22"/>
        <v/>
      </c>
      <c r="AR18" s="318" t="str">
        <f t="shared" si="23"/>
        <v/>
      </c>
      <c r="AS18" s="318" t="str">
        <f t="shared" si="24"/>
        <v/>
      </c>
      <c r="AT18" s="318" t="str">
        <f t="shared" si="25"/>
        <v/>
      </c>
      <c r="AU18" s="318" t="str">
        <f t="shared" si="26"/>
        <v/>
      </c>
      <c r="AV18" s="318" t="str">
        <f t="shared" si="27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5">
      <c r="A19" s="267">
        <v>14</v>
      </c>
      <c r="B19" s="163"/>
      <c r="C19" s="472" t="s">
        <v>34</v>
      </c>
      <c r="D19" s="329" t="s">
        <v>920</v>
      </c>
      <c r="E19" s="223">
        <v>2531</v>
      </c>
      <c r="F19" s="91" t="s">
        <v>1141</v>
      </c>
      <c r="G19" s="91">
        <v>3</v>
      </c>
      <c r="H19" s="91">
        <v>4</v>
      </c>
      <c r="I19" s="91">
        <v>5</v>
      </c>
      <c r="J19" s="91">
        <v>4</v>
      </c>
      <c r="K19" s="91">
        <v>4</v>
      </c>
      <c r="L19" s="91" t="s">
        <v>1321</v>
      </c>
      <c r="M19" s="91" t="s">
        <v>1338</v>
      </c>
      <c r="N19" s="91"/>
      <c r="O19" s="91"/>
      <c r="P19" s="91"/>
      <c r="Q19" s="91"/>
      <c r="R19" s="91"/>
      <c r="S19" s="91"/>
      <c r="T19" s="91"/>
      <c r="U19" s="91"/>
      <c r="V19" s="27">
        <f t="shared" si="0"/>
        <v>2</v>
      </c>
      <c r="W19" s="93">
        <f t="shared" si="1"/>
        <v>0</v>
      </c>
      <c r="X19" s="93">
        <f t="shared" si="28"/>
        <v>0</v>
      </c>
      <c r="Y19" s="93">
        <f t="shared" si="3"/>
        <v>2</v>
      </c>
      <c r="Z19" s="93">
        <f t="shared" si="4"/>
        <v>1</v>
      </c>
      <c r="AA19" s="93">
        <f t="shared" si="5"/>
        <v>3</v>
      </c>
      <c r="AB19" s="93">
        <f t="shared" si="6"/>
        <v>1</v>
      </c>
      <c r="AC19" s="93">
        <f t="shared" si="7"/>
        <v>7</v>
      </c>
      <c r="AD19" s="320">
        <f t="shared" si="11"/>
        <v>3.4285714285714284</v>
      </c>
      <c r="AE19" s="25">
        <f t="shared" si="8"/>
        <v>0</v>
      </c>
      <c r="AF19" s="13"/>
      <c r="AG19" s="318" t="str">
        <f t="shared" si="12"/>
        <v>з</v>
      </c>
      <c r="AH19" s="318">
        <f t="shared" si="13"/>
        <v>3</v>
      </c>
      <c r="AI19" s="318">
        <f t="shared" si="14"/>
        <v>4</v>
      </c>
      <c r="AJ19" s="318">
        <f t="shared" si="15"/>
        <v>5</v>
      </c>
      <c r="AK19" s="318">
        <f t="shared" si="16"/>
        <v>4</v>
      </c>
      <c r="AL19" s="318">
        <f t="shared" si="17"/>
        <v>4</v>
      </c>
      <c r="AM19" s="318">
        <f t="shared" si="18"/>
        <v>2</v>
      </c>
      <c r="AN19" s="318">
        <f t="shared" si="19"/>
        <v>2</v>
      </c>
      <c r="AO19" s="318" t="str">
        <f t="shared" si="20"/>
        <v/>
      </c>
      <c r="AP19" s="318" t="str">
        <f t="shared" si="21"/>
        <v/>
      </c>
      <c r="AQ19" s="318" t="str">
        <f t="shared" si="22"/>
        <v/>
      </c>
      <c r="AR19" s="318" t="str">
        <f t="shared" si="23"/>
        <v/>
      </c>
      <c r="AS19" s="318" t="str">
        <f t="shared" si="24"/>
        <v/>
      </c>
      <c r="AT19" s="318" t="str">
        <f t="shared" si="25"/>
        <v/>
      </c>
      <c r="AU19" s="318" t="str">
        <f t="shared" si="26"/>
        <v/>
      </c>
      <c r="AV19" s="318" t="str">
        <f t="shared" si="27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25">
      <c r="A20" s="267">
        <v>15</v>
      </c>
      <c r="B20" s="163"/>
      <c r="C20" s="472" t="s">
        <v>443</v>
      </c>
      <c r="D20" s="329" t="s">
        <v>921</v>
      </c>
      <c r="E20" s="223">
        <v>2531</v>
      </c>
      <c r="F20" s="91" t="s">
        <v>1141</v>
      </c>
      <c r="G20" s="91">
        <v>4</v>
      </c>
      <c r="H20" s="91">
        <v>5</v>
      </c>
      <c r="I20" s="91">
        <v>5</v>
      </c>
      <c r="J20" s="91">
        <v>4</v>
      </c>
      <c r="K20" s="91">
        <v>5</v>
      </c>
      <c r="L20" s="91">
        <v>3</v>
      </c>
      <c r="M20" s="91">
        <v>3</v>
      </c>
      <c r="N20" s="91"/>
      <c r="O20" s="91"/>
      <c r="P20" s="91"/>
      <c r="Q20" s="91"/>
      <c r="R20" s="94"/>
      <c r="S20" s="91"/>
      <c r="T20" s="91"/>
      <c r="U20" s="91"/>
      <c r="V20" s="27">
        <f t="shared" si="0"/>
        <v>3</v>
      </c>
      <c r="W20" s="93">
        <f t="shared" si="1"/>
        <v>0</v>
      </c>
      <c r="X20" s="93">
        <f t="shared" si="28"/>
        <v>0</v>
      </c>
      <c r="Y20" s="93">
        <f t="shared" si="3"/>
        <v>0</v>
      </c>
      <c r="Z20" s="93">
        <f t="shared" si="4"/>
        <v>2</v>
      </c>
      <c r="AA20" s="93">
        <f t="shared" si="5"/>
        <v>2</v>
      </c>
      <c r="AB20" s="93">
        <f t="shared" si="6"/>
        <v>3</v>
      </c>
      <c r="AC20" s="93">
        <f t="shared" si="7"/>
        <v>7</v>
      </c>
      <c r="AD20" s="320">
        <f t="shared" si="11"/>
        <v>4.1428571428571432</v>
      </c>
      <c r="AE20" s="25">
        <f t="shared" si="8"/>
        <v>0</v>
      </c>
      <c r="AF20" s="13"/>
      <c r="AG20" s="318" t="str">
        <f t="shared" si="12"/>
        <v>з</v>
      </c>
      <c r="AH20" s="318">
        <f t="shared" si="13"/>
        <v>4</v>
      </c>
      <c r="AI20" s="318">
        <f t="shared" si="14"/>
        <v>5</v>
      </c>
      <c r="AJ20" s="318">
        <f t="shared" si="15"/>
        <v>5</v>
      </c>
      <c r="AK20" s="318">
        <f t="shared" si="16"/>
        <v>4</v>
      </c>
      <c r="AL20" s="318">
        <f t="shared" si="17"/>
        <v>5</v>
      </c>
      <c r="AM20" s="318">
        <f t="shared" si="18"/>
        <v>3</v>
      </c>
      <c r="AN20" s="318">
        <f t="shared" si="19"/>
        <v>3</v>
      </c>
      <c r="AO20" s="318" t="str">
        <f t="shared" si="20"/>
        <v/>
      </c>
      <c r="AP20" s="318" t="str">
        <f t="shared" si="21"/>
        <v/>
      </c>
      <c r="AQ20" s="318" t="str">
        <f t="shared" si="22"/>
        <v/>
      </c>
      <c r="AR20" s="318" t="str">
        <f t="shared" si="23"/>
        <v/>
      </c>
      <c r="AS20" s="318" t="str">
        <f t="shared" si="24"/>
        <v/>
      </c>
      <c r="AT20" s="318" t="str">
        <f t="shared" si="25"/>
        <v/>
      </c>
      <c r="AU20" s="318" t="str">
        <f t="shared" si="26"/>
        <v/>
      </c>
      <c r="AV20" s="318" t="str">
        <f t="shared" si="27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25">
      <c r="A21" s="267">
        <v>16</v>
      </c>
      <c r="B21" s="163"/>
      <c r="C21" s="472" t="s">
        <v>34</v>
      </c>
      <c r="D21" s="329" t="s">
        <v>922</v>
      </c>
      <c r="E21" s="223">
        <v>2531</v>
      </c>
      <c r="F21" s="91" t="s">
        <v>1141</v>
      </c>
      <c r="G21" s="91">
        <v>5</v>
      </c>
      <c r="H21" s="91">
        <v>4</v>
      </c>
      <c r="I21" s="91">
        <v>5</v>
      </c>
      <c r="J21" s="91">
        <v>4</v>
      </c>
      <c r="K21" s="91">
        <v>5</v>
      </c>
      <c r="L21" s="91">
        <v>4</v>
      </c>
      <c r="M21" s="91">
        <v>4</v>
      </c>
      <c r="N21" s="91"/>
      <c r="O21" s="91"/>
      <c r="P21" s="91"/>
      <c r="Q21" s="91"/>
      <c r="R21" s="94"/>
      <c r="S21" s="91"/>
      <c r="T21" s="91"/>
      <c r="U21" s="91"/>
      <c r="V21" s="27">
        <f t="shared" si="0"/>
        <v>4</v>
      </c>
      <c r="W21" s="93">
        <f t="shared" si="1"/>
        <v>0</v>
      </c>
      <c r="X21" s="93">
        <f t="shared" si="28"/>
        <v>0</v>
      </c>
      <c r="Y21" s="93">
        <f t="shared" si="3"/>
        <v>0</v>
      </c>
      <c r="Z21" s="93">
        <f t="shared" si="4"/>
        <v>0</v>
      </c>
      <c r="AA21" s="93">
        <f t="shared" si="5"/>
        <v>4</v>
      </c>
      <c r="AB21" s="93">
        <f t="shared" si="6"/>
        <v>3</v>
      </c>
      <c r="AC21" s="93">
        <f t="shared" si="7"/>
        <v>7</v>
      </c>
      <c r="AD21" s="320">
        <f t="shared" si="11"/>
        <v>4.4285714285714288</v>
      </c>
      <c r="AE21" s="25">
        <f t="shared" si="8"/>
        <v>0</v>
      </c>
      <c r="AF21" s="13"/>
      <c r="AG21" s="318" t="str">
        <f t="shared" si="12"/>
        <v>з</v>
      </c>
      <c r="AH21" s="318">
        <f t="shared" si="13"/>
        <v>5</v>
      </c>
      <c r="AI21" s="318">
        <f t="shared" si="14"/>
        <v>4</v>
      </c>
      <c r="AJ21" s="318">
        <f t="shared" si="15"/>
        <v>5</v>
      </c>
      <c r="AK21" s="318">
        <f t="shared" si="16"/>
        <v>4</v>
      </c>
      <c r="AL21" s="318">
        <f t="shared" si="17"/>
        <v>5</v>
      </c>
      <c r="AM21" s="318">
        <f t="shared" si="18"/>
        <v>4</v>
      </c>
      <c r="AN21" s="318">
        <f t="shared" si="19"/>
        <v>4</v>
      </c>
      <c r="AO21" s="318" t="str">
        <f t="shared" si="20"/>
        <v/>
      </c>
      <c r="AP21" s="318" t="str">
        <f t="shared" si="21"/>
        <v/>
      </c>
      <c r="AQ21" s="318" t="str">
        <f t="shared" si="22"/>
        <v/>
      </c>
      <c r="AR21" s="318" t="str">
        <f t="shared" si="23"/>
        <v/>
      </c>
      <c r="AS21" s="318" t="str">
        <f t="shared" si="24"/>
        <v/>
      </c>
      <c r="AT21" s="318" t="str">
        <f t="shared" si="25"/>
        <v/>
      </c>
      <c r="AU21" s="318" t="str">
        <f t="shared" si="26"/>
        <v/>
      </c>
      <c r="AV21" s="318" t="str">
        <f t="shared" si="27"/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25">
      <c r="A22" s="267">
        <v>17</v>
      </c>
      <c r="B22" s="163"/>
      <c r="C22" s="472" t="s">
        <v>34</v>
      </c>
      <c r="D22" s="329" t="s">
        <v>923</v>
      </c>
      <c r="E22" s="223">
        <v>2531</v>
      </c>
      <c r="F22" s="91" t="s">
        <v>1141</v>
      </c>
      <c r="G22" s="91">
        <v>4</v>
      </c>
      <c r="H22" s="91">
        <v>4</v>
      </c>
      <c r="I22" s="91">
        <v>5</v>
      </c>
      <c r="J22" s="91">
        <v>4</v>
      </c>
      <c r="K22" s="91">
        <v>5</v>
      </c>
      <c r="L22" s="91">
        <v>3</v>
      </c>
      <c r="M22" s="91">
        <v>3</v>
      </c>
      <c r="N22" s="91"/>
      <c r="O22" s="91"/>
      <c r="P22" s="91"/>
      <c r="Q22" s="91"/>
      <c r="R22" s="94"/>
      <c r="S22" s="91"/>
      <c r="T22" s="91"/>
      <c r="U22" s="91"/>
      <c r="V22" s="27">
        <f t="shared" si="0"/>
        <v>3</v>
      </c>
      <c r="W22" s="93">
        <f t="shared" si="1"/>
        <v>0</v>
      </c>
      <c r="X22" s="93">
        <f t="shared" si="28"/>
        <v>0</v>
      </c>
      <c r="Y22" s="93">
        <f t="shared" si="3"/>
        <v>0</v>
      </c>
      <c r="Z22" s="93">
        <f t="shared" si="4"/>
        <v>2</v>
      </c>
      <c r="AA22" s="93">
        <f t="shared" si="5"/>
        <v>3</v>
      </c>
      <c r="AB22" s="93">
        <f t="shared" si="6"/>
        <v>2</v>
      </c>
      <c r="AC22" s="93">
        <f t="shared" si="7"/>
        <v>7</v>
      </c>
      <c r="AD22" s="320">
        <f t="shared" si="11"/>
        <v>4</v>
      </c>
      <c r="AE22" s="25">
        <f t="shared" si="8"/>
        <v>0</v>
      </c>
      <c r="AF22" s="13"/>
      <c r="AG22" s="318" t="str">
        <f t="shared" si="12"/>
        <v>з</v>
      </c>
      <c r="AH22" s="318">
        <f t="shared" si="13"/>
        <v>4</v>
      </c>
      <c r="AI22" s="318">
        <f t="shared" si="14"/>
        <v>4</v>
      </c>
      <c r="AJ22" s="318">
        <f t="shared" si="15"/>
        <v>5</v>
      </c>
      <c r="AK22" s="318">
        <f t="shared" si="16"/>
        <v>4</v>
      </c>
      <c r="AL22" s="318">
        <f t="shared" si="17"/>
        <v>5</v>
      </c>
      <c r="AM22" s="318">
        <f t="shared" si="18"/>
        <v>3</v>
      </c>
      <c r="AN22" s="318">
        <f t="shared" si="19"/>
        <v>3</v>
      </c>
      <c r="AO22" s="318" t="str">
        <f t="shared" si="20"/>
        <v/>
      </c>
      <c r="AP22" s="318" t="str">
        <f t="shared" si="21"/>
        <v/>
      </c>
      <c r="AQ22" s="318" t="str">
        <f t="shared" si="22"/>
        <v/>
      </c>
      <c r="AR22" s="318" t="str">
        <f t="shared" si="23"/>
        <v/>
      </c>
      <c r="AS22" s="318" t="str">
        <f t="shared" si="24"/>
        <v/>
      </c>
      <c r="AT22" s="318" t="str">
        <f t="shared" si="25"/>
        <v/>
      </c>
      <c r="AU22" s="318" t="str">
        <f t="shared" si="26"/>
        <v/>
      </c>
      <c r="AV22" s="318" t="str">
        <f t="shared" si="27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25">
      <c r="A23" s="267">
        <v>18</v>
      </c>
      <c r="B23" s="163"/>
      <c r="C23" s="472" t="s">
        <v>34</v>
      </c>
      <c r="D23" s="329" t="s">
        <v>924</v>
      </c>
      <c r="E23" s="223">
        <v>2531</v>
      </c>
      <c r="F23" s="91" t="s">
        <v>1141</v>
      </c>
      <c r="G23" s="91">
        <v>3</v>
      </c>
      <c r="H23" s="91">
        <v>4</v>
      </c>
      <c r="I23" s="91">
        <v>5</v>
      </c>
      <c r="J23" s="91">
        <v>4</v>
      </c>
      <c r="K23" s="91">
        <v>4</v>
      </c>
      <c r="L23" s="91">
        <v>3</v>
      </c>
      <c r="M23" s="91" t="s">
        <v>1321</v>
      </c>
      <c r="N23" s="91"/>
      <c r="O23" s="91"/>
      <c r="P23" s="91"/>
      <c r="Q23" s="91"/>
      <c r="R23" s="94"/>
      <c r="S23" s="91"/>
      <c r="T23" s="91"/>
      <c r="U23" s="91"/>
      <c r="V23" s="27">
        <f t="shared" si="0"/>
        <v>2</v>
      </c>
      <c r="W23" s="93">
        <f t="shared" si="1"/>
        <v>0</v>
      </c>
      <c r="X23" s="93">
        <f t="shared" si="28"/>
        <v>0</v>
      </c>
      <c r="Y23" s="93">
        <f t="shared" si="3"/>
        <v>1</v>
      </c>
      <c r="Z23" s="93">
        <f t="shared" si="4"/>
        <v>2</v>
      </c>
      <c r="AA23" s="93">
        <f t="shared" si="5"/>
        <v>3</v>
      </c>
      <c r="AB23" s="93">
        <f t="shared" si="6"/>
        <v>1</v>
      </c>
      <c r="AC23" s="93">
        <f t="shared" si="7"/>
        <v>7</v>
      </c>
      <c r="AD23" s="320">
        <f t="shared" si="11"/>
        <v>3.5714285714285716</v>
      </c>
      <c r="AE23" s="25">
        <f t="shared" si="8"/>
        <v>0</v>
      </c>
      <c r="AF23" s="13"/>
      <c r="AG23" s="318" t="str">
        <f t="shared" si="12"/>
        <v>з</v>
      </c>
      <c r="AH23" s="318">
        <f t="shared" si="13"/>
        <v>3</v>
      </c>
      <c r="AI23" s="318">
        <f t="shared" si="14"/>
        <v>4</v>
      </c>
      <c r="AJ23" s="318">
        <f t="shared" si="15"/>
        <v>5</v>
      </c>
      <c r="AK23" s="318">
        <f t="shared" si="16"/>
        <v>4</v>
      </c>
      <c r="AL23" s="318">
        <f t="shared" si="17"/>
        <v>4</v>
      </c>
      <c r="AM23" s="318">
        <f t="shared" si="18"/>
        <v>3</v>
      </c>
      <c r="AN23" s="318">
        <f t="shared" si="19"/>
        <v>2</v>
      </c>
      <c r="AO23" s="318" t="str">
        <f t="shared" si="20"/>
        <v/>
      </c>
      <c r="AP23" s="318" t="str">
        <f t="shared" si="21"/>
        <v/>
      </c>
      <c r="AQ23" s="318" t="str">
        <f t="shared" si="22"/>
        <v/>
      </c>
      <c r="AR23" s="318" t="str">
        <f t="shared" si="23"/>
        <v/>
      </c>
      <c r="AS23" s="318" t="str">
        <f t="shared" si="24"/>
        <v/>
      </c>
      <c r="AT23" s="318" t="str">
        <f t="shared" si="25"/>
        <v/>
      </c>
      <c r="AU23" s="318" t="str">
        <f t="shared" si="26"/>
        <v/>
      </c>
      <c r="AV23" s="318" t="str">
        <f t="shared" si="27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25">
      <c r="A24" s="267">
        <v>19</v>
      </c>
      <c r="B24" s="163"/>
      <c r="C24" s="472" t="s">
        <v>34</v>
      </c>
      <c r="D24" s="329" t="s">
        <v>925</v>
      </c>
      <c r="E24" s="223">
        <v>2531</v>
      </c>
      <c r="F24" s="91" t="s">
        <v>1141</v>
      </c>
      <c r="G24" s="91">
        <v>3</v>
      </c>
      <c r="H24" s="91">
        <v>4</v>
      </c>
      <c r="I24" s="91">
        <v>5</v>
      </c>
      <c r="J24" s="91">
        <v>4</v>
      </c>
      <c r="K24" s="91">
        <v>4</v>
      </c>
      <c r="L24" s="91">
        <v>3</v>
      </c>
      <c r="M24" s="91">
        <v>3</v>
      </c>
      <c r="N24" s="91"/>
      <c r="O24" s="91"/>
      <c r="P24" s="91"/>
      <c r="Q24" s="91"/>
      <c r="R24" s="91"/>
      <c r="S24" s="91"/>
      <c r="T24" s="91"/>
      <c r="U24" s="91"/>
      <c r="V24" s="27">
        <f t="shared" si="0"/>
        <v>3</v>
      </c>
      <c r="W24" s="93">
        <f t="shared" si="1"/>
        <v>0</v>
      </c>
      <c r="X24" s="93">
        <f t="shared" si="28"/>
        <v>0</v>
      </c>
      <c r="Y24" s="93">
        <f t="shared" si="3"/>
        <v>0</v>
      </c>
      <c r="Z24" s="93">
        <f t="shared" si="4"/>
        <v>3</v>
      </c>
      <c r="AA24" s="93">
        <f t="shared" si="5"/>
        <v>3</v>
      </c>
      <c r="AB24" s="93">
        <f t="shared" si="6"/>
        <v>1</v>
      </c>
      <c r="AC24" s="93">
        <f t="shared" si="7"/>
        <v>7</v>
      </c>
      <c r="AD24" s="320">
        <f t="shared" si="11"/>
        <v>3.7142857142857144</v>
      </c>
      <c r="AE24" s="25">
        <f t="shared" si="8"/>
        <v>0</v>
      </c>
      <c r="AF24" s="13"/>
      <c r="AG24" s="318" t="str">
        <f t="shared" si="12"/>
        <v>з</v>
      </c>
      <c r="AH24" s="318">
        <f t="shared" si="13"/>
        <v>3</v>
      </c>
      <c r="AI24" s="318">
        <f t="shared" si="14"/>
        <v>4</v>
      </c>
      <c r="AJ24" s="318">
        <f t="shared" si="15"/>
        <v>5</v>
      </c>
      <c r="AK24" s="318">
        <f t="shared" si="16"/>
        <v>4</v>
      </c>
      <c r="AL24" s="318">
        <f t="shared" si="17"/>
        <v>4</v>
      </c>
      <c r="AM24" s="318">
        <f t="shared" si="18"/>
        <v>3</v>
      </c>
      <c r="AN24" s="318">
        <f t="shared" si="19"/>
        <v>3</v>
      </c>
      <c r="AO24" s="318" t="str">
        <f t="shared" si="20"/>
        <v/>
      </c>
      <c r="AP24" s="318" t="str">
        <f t="shared" si="21"/>
        <v/>
      </c>
      <c r="AQ24" s="318" t="str">
        <f t="shared" si="22"/>
        <v/>
      </c>
      <c r="AR24" s="318" t="str">
        <f t="shared" si="23"/>
        <v/>
      </c>
      <c r="AS24" s="318" t="str">
        <f t="shared" si="24"/>
        <v/>
      </c>
      <c r="AT24" s="318" t="str">
        <f t="shared" si="25"/>
        <v/>
      </c>
      <c r="AU24" s="318" t="str">
        <f t="shared" si="26"/>
        <v/>
      </c>
      <c r="AV24" s="318" t="str">
        <f t="shared" si="27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25">
      <c r="A25" s="267">
        <v>20</v>
      </c>
      <c r="B25" s="163"/>
      <c r="C25" s="472" t="s">
        <v>34</v>
      </c>
      <c r="D25" s="329" t="s">
        <v>926</v>
      </c>
      <c r="E25" s="223">
        <v>2531</v>
      </c>
      <c r="F25" s="91" t="s">
        <v>1141</v>
      </c>
      <c r="G25" s="91">
        <v>4</v>
      </c>
      <c r="H25" s="91">
        <v>5</v>
      </c>
      <c r="I25" s="91">
        <v>5</v>
      </c>
      <c r="J25" s="91">
        <v>4</v>
      </c>
      <c r="K25" s="91">
        <v>4</v>
      </c>
      <c r="L25" s="91">
        <v>4</v>
      </c>
      <c r="M25" s="91">
        <v>4</v>
      </c>
      <c r="N25" s="91"/>
      <c r="O25" s="91"/>
      <c r="P25" s="91"/>
      <c r="Q25" s="91"/>
      <c r="R25" s="94"/>
      <c r="S25" s="91"/>
      <c r="T25" s="91"/>
      <c r="U25" s="91"/>
      <c r="V25" s="27">
        <f t="shared" si="0"/>
        <v>4</v>
      </c>
      <c r="W25" s="93">
        <f t="shared" si="1"/>
        <v>0</v>
      </c>
      <c r="X25" s="93">
        <f t="shared" si="28"/>
        <v>0</v>
      </c>
      <c r="Y25" s="93">
        <f t="shared" si="3"/>
        <v>0</v>
      </c>
      <c r="Z25" s="93">
        <f t="shared" si="4"/>
        <v>0</v>
      </c>
      <c r="AA25" s="93">
        <f t="shared" si="5"/>
        <v>5</v>
      </c>
      <c r="AB25" s="93">
        <f t="shared" si="6"/>
        <v>2</v>
      </c>
      <c r="AC25" s="93">
        <f t="shared" si="7"/>
        <v>7</v>
      </c>
      <c r="AD25" s="320">
        <f t="shared" si="11"/>
        <v>4.2857142857142856</v>
      </c>
      <c r="AE25" s="25">
        <f t="shared" si="8"/>
        <v>0</v>
      </c>
      <c r="AF25" s="13"/>
      <c r="AG25" s="318" t="str">
        <f t="shared" si="12"/>
        <v>з</v>
      </c>
      <c r="AH25" s="318">
        <f t="shared" si="13"/>
        <v>4</v>
      </c>
      <c r="AI25" s="318">
        <f t="shared" si="14"/>
        <v>5</v>
      </c>
      <c r="AJ25" s="318">
        <f t="shared" si="15"/>
        <v>5</v>
      </c>
      <c r="AK25" s="318">
        <f t="shared" si="16"/>
        <v>4</v>
      </c>
      <c r="AL25" s="318">
        <f t="shared" si="17"/>
        <v>4</v>
      </c>
      <c r="AM25" s="318">
        <f t="shared" si="18"/>
        <v>4</v>
      </c>
      <c r="AN25" s="318">
        <f t="shared" si="19"/>
        <v>4</v>
      </c>
      <c r="AO25" s="318" t="str">
        <f t="shared" si="20"/>
        <v/>
      </c>
      <c r="AP25" s="318" t="str">
        <f t="shared" si="21"/>
        <v/>
      </c>
      <c r="AQ25" s="318" t="str">
        <f t="shared" si="22"/>
        <v/>
      </c>
      <c r="AR25" s="318" t="str">
        <f t="shared" si="23"/>
        <v/>
      </c>
      <c r="AS25" s="318" t="str">
        <f t="shared" si="24"/>
        <v/>
      </c>
      <c r="AT25" s="318" t="str">
        <f t="shared" si="25"/>
        <v/>
      </c>
      <c r="AU25" s="318" t="str">
        <f t="shared" si="26"/>
        <v/>
      </c>
      <c r="AV25" s="318" t="str">
        <f t="shared" si="27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25">
      <c r="A26" s="267">
        <v>21</v>
      </c>
      <c r="B26" s="163"/>
      <c r="C26" s="472" t="s">
        <v>34</v>
      </c>
      <c r="D26" s="329" t="s">
        <v>927</v>
      </c>
      <c r="E26" s="223">
        <v>2531</v>
      </c>
      <c r="F26" s="91" t="s">
        <v>1141</v>
      </c>
      <c r="G26" s="91">
        <v>4</v>
      </c>
      <c r="H26" s="91">
        <v>5</v>
      </c>
      <c r="I26" s="91">
        <v>5</v>
      </c>
      <c r="J26" s="91">
        <v>5</v>
      </c>
      <c r="K26" s="91">
        <v>5</v>
      </c>
      <c r="L26" s="91">
        <v>4</v>
      </c>
      <c r="M26" s="91">
        <v>3</v>
      </c>
      <c r="N26" s="91"/>
      <c r="O26" s="91"/>
      <c r="P26" s="91"/>
      <c r="Q26" s="91"/>
      <c r="R26" s="94"/>
      <c r="S26" s="91"/>
      <c r="T26" s="91"/>
      <c r="U26" s="91"/>
      <c r="V26" s="27">
        <f t="shared" si="0"/>
        <v>3</v>
      </c>
      <c r="W26" s="93">
        <f t="shared" si="1"/>
        <v>0</v>
      </c>
      <c r="X26" s="93">
        <f t="shared" si="28"/>
        <v>0</v>
      </c>
      <c r="Y26" s="93">
        <f t="shared" si="3"/>
        <v>0</v>
      </c>
      <c r="Z26" s="93">
        <f t="shared" si="4"/>
        <v>1</v>
      </c>
      <c r="AA26" s="93">
        <f t="shared" si="5"/>
        <v>2</v>
      </c>
      <c r="AB26" s="93">
        <f t="shared" si="6"/>
        <v>4</v>
      </c>
      <c r="AC26" s="93">
        <f t="shared" si="7"/>
        <v>7</v>
      </c>
      <c r="AD26" s="320">
        <f t="shared" si="11"/>
        <v>4.4285714285714288</v>
      </c>
      <c r="AE26" s="25">
        <f t="shared" si="8"/>
        <v>0</v>
      </c>
      <c r="AF26" s="13"/>
      <c r="AG26" s="318" t="str">
        <f t="shared" si="12"/>
        <v>з</v>
      </c>
      <c r="AH26" s="318">
        <f t="shared" si="13"/>
        <v>4</v>
      </c>
      <c r="AI26" s="318">
        <f t="shared" si="14"/>
        <v>5</v>
      </c>
      <c r="AJ26" s="318">
        <f t="shared" si="15"/>
        <v>5</v>
      </c>
      <c r="AK26" s="318">
        <f t="shared" si="16"/>
        <v>5</v>
      </c>
      <c r="AL26" s="318">
        <f t="shared" si="17"/>
        <v>5</v>
      </c>
      <c r="AM26" s="318">
        <f t="shared" si="18"/>
        <v>4</v>
      </c>
      <c r="AN26" s="318">
        <f t="shared" si="19"/>
        <v>3</v>
      </c>
      <c r="AO26" s="318" t="str">
        <f t="shared" si="20"/>
        <v/>
      </c>
      <c r="AP26" s="318" t="str">
        <f t="shared" si="21"/>
        <v/>
      </c>
      <c r="AQ26" s="318" t="str">
        <f t="shared" si="22"/>
        <v/>
      </c>
      <c r="AR26" s="318" t="str">
        <f t="shared" si="23"/>
        <v/>
      </c>
      <c r="AS26" s="318" t="str">
        <f t="shared" si="24"/>
        <v/>
      </c>
      <c r="AT26" s="318" t="str">
        <f t="shared" si="25"/>
        <v/>
      </c>
      <c r="AU26" s="318" t="str">
        <f t="shared" si="26"/>
        <v/>
      </c>
      <c r="AV26" s="318" t="str">
        <f t="shared" si="27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x14ac:dyDescent="0.25">
      <c r="A27" s="267">
        <v>22</v>
      </c>
      <c r="B27" s="163"/>
      <c r="C27" s="472" t="s">
        <v>34</v>
      </c>
      <c r="D27" s="480" t="s">
        <v>928</v>
      </c>
      <c r="E27" s="223">
        <v>2531</v>
      </c>
      <c r="F27" s="91" t="s">
        <v>1141</v>
      </c>
      <c r="G27" s="91">
        <v>4</v>
      </c>
      <c r="H27" s="91">
        <v>5</v>
      </c>
      <c r="I27" s="91">
        <v>5</v>
      </c>
      <c r="J27" s="91">
        <v>4</v>
      </c>
      <c r="K27" s="91">
        <v>5</v>
      </c>
      <c r="L27" s="91">
        <v>4</v>
      </c>
      <c r="M27" s="91">
        <v>4</v>
      </c>
      <c r="N27" s="91"/>
      <c r="O27" s="91"/>
      <c r="P27" s="91"/>
      <c r="Q27" s="91"/>
      <c r="R27" s="94"/>
      <c r="S27" s="91"/>
      <c r="T27" s="91"/>
      <c r="U27" s="91"/>
      <c r="V27" s="27">
        <f t="shared" si="0"/>
        <v>4</v>
      </c>
      <c r="W27" s="93">
        <f t="shared" si="1"/>
        <v>0</v>
      </c>
      <c r="X27" s="93">
        <f t="shared" si="28"/>
        <v>0</v>
      </c>
      <c r="Y27" s="93">
        <f t="shared" si="3"/>
        <v>0</v>
      </c>
      <c r="Z27" s="93">
        <f t="shared" si="4"/>
        <v>0</v>
      </c>
      <c r="AA27" s="93">
        <f t="shared" si="5"/>
        <v>4</v>
      </c>
      <c r="AB27" s="93">
        <f t="shared" si="6"/>
        <v>3</v>
      </c>
      <c r="AC27" s="93">
        <f t="shared" si="7"/>
        <v>7</v>
      </c>
      <c r="AD27" s="320">
        <f t="shared" si="11"/>
        <v>4.4285714285714288</v>
      </c>
      <c r="AE27" s="25">
        <f t="shared" si="8"/>
        <v>0</v>
      </c>
      <c r="AF27" s="13"/>
      <c r="AG27" s="318" t="str">
        <f t="shared" si="12"/>
        <v>з</v>
      </c>
      <c r="AH27" s="318">
        <f t="shared" si="13"/>
        <v>4</v>
      </c>
      <c r="AI27" s="318">
        <f t="shared" si="14"/>
        <v>5</v>
      </c>
      <c r="AJ27" s="318">
        <f t="shared" si="15"/>
        <v>5</v>
      </c>
      <c r="AK27" s="318">
        <f t="shared" si="16"/>
        <v>4</v>
      </c>
      <c r="AL27" s="318">
        <f t="shared" si="17"/>
        <v>5</v>
      </c>
      <c r="AM27" s="318">
        <f t="shared" si="18"/>
        <v>4</v>
      </c>
      <c r="AN27" s="318">
        <f t="shared" si="19"/>
        <v>4</v>
      </c>
      <c r="AO27" s="318" t="str">
        <f t="shared" si="20"/>
        <v/>
      </c>
      <c r="AP27" s="318" t="str">
        <f t="shared" si="21"/>
        <v/>
      </c>
      <c r="AQ27" s="318" t="str">
        <f t="shared" si="22"/>
        <v/>
      </c>
      <c r="AR27" s="318" t="str">
        <f t="shared" si="23"/>
        <v/>
      </c>
      <c r="AS27" s="318" t="str">
        <f t="shared" si="24"/>
        <v/>
      </c>
      <c r="AT27" s="318" t="str">
        <f t="shared" si="25"/>
        <v/>
      </c>
      <c r="AU27" s="318" t="str">
        <f t="shared" si="26"/>
        <v/>
      </c>
      <c r="AV27" s="318" t="str">
        <f t="shared" si="27"/>
        <v/>
      </c>
      <c r="AW27" s="316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x14ac:dyDescent="0.25">
      <c r="A28" s="267">
        <v>23</v>
      </c>
      <c r="B28" s="163"/>
      <c r="C28" s="472" t="s">
        <v>34</v>
      </c>
      <c r="D28" s="329" t="s">
        <v>929</v>
      </c>
      <c r="E28" s="223">
        <v>2531</v>
      </c>
      <c r="F28" s="91" t="s">
        <v>1141</v>
      </c>
      <c r="G28" s="91">
        <v>3</v>
      </c>
      <c r="H28" s="91">
        <v>4</v>
      </c>
      <c r="I28" s="365">
        <v>5</v>
      </c>
      <c r="J28" s="91">
        <v>4</v>
      </c>
      <c r="K28" s="91">
        <v>4</v>
      </c>
      <c r="L28" s="91" t="s">
        <v>1321</v>
      </c>
      <c r="M28" s="91">
        <v>3</v>
      </c>
      <c r="N28" s="91"/>
      <c r="O28" s="91"/>
      <c r="P28" s="91"/>
      <c r="Q28" s="91"/>
      <c r="R28" s="94"/>
      <c r="S28" s="91"/>
      <c r="T28" s="91"/>
      <c r="U28" s="91"/>
      <c r="V28" s="27">
        <f t="shared" si="0"/>
        <v>2</v>
      </c>
      <c r="W28" s="93">
        <f t="shared" si="1"/>
        <v>0</v>
      </c>
      <c r="X28" s="93">
        <f t="shared" si="28"/>
        <v>0</v>
      </c>
      <c r="Y28" s="93">
        <f t="shared" si="3"/>
        <v>1</v>
      </c>
      <c r="Z28" s="93">
        <f t="shared" si="4"/>
        <v>2</v>
      </c>
      <c r="AA28" s="93">
        <f t="shared" si="5"/>
        <v>3</v>
      </c>
      <c r="AB28" s="93">
        <f t="shared" si="6"/>
        <v>1</v>
      </c>
      <c r="AC28" s="93">
        <f t="shared" si="7"/>
        <v>7</v>
      </c>
      <c r="AD28" s="320">
        <f t="shared" si="11"/>
        <v>3.5714285714285716</v>
      </c>
      <c r="AE28" s="25">
        <f t="shared" si="8"/>
        <v>0</v>
      </c>
      <c r="AF28" s="13"/>
      <c r="AG28" s="318" t="str">
        <f t="shared" si="12"/>
        <v>з</v>
      </c>
      <c r="AH28" s="318">
        <f t="shared" si="13"/>
        <v>3</v>
      </c>
      <c r="AI28" s="318">
        <f t="shared" si="14"/>
        <v>4</v>
      </c>
      <c r="AJ28" s="318">
        <f t="shared" si="15"/>
        <v>5</v>
      </c>
      <c r="AK28" s="318">
        <f t="shared" si="16"/>
        <v>4</v>
      </c>
      <c r="AL28" s="318">
        <f t="shared" si="17"/>
        <v>4</v>
      </c>
      <c r="AM28" s="318">
        <f t="shared" si="18"/>
        <v>2</v>
      </c>
      <c r="AN28" s="318">
        <f t="shared" si="19"/>
        <v>3</v>
      </c>
      <c r="AO28" s="318" t="str">
        <f t="shared" si="20"/>
        <v/>
      </c>
      <c r="AP28" s="318" t="str">
        <f t="shared" si="21"/>
        <v/>
      </c>
      <c r="AQ28" s="318" t="str">
        <f t="shared" si="22"/>
        <v/>
      </c>
      <c r="AR28" s="318" t="str">
        <f t="shared" si="23"/>
        <v/>
      </c>
      <c r="AS28" s="318" t="str">
        <f t="shared" si="24"/>
        <v/>
      </c>
      <c r="AT28" s="318" t="str">
        <f t="shared" si="25"/>
        <v/>
      </c>
      <c r="AU28" s="318" t="str">
        <f t="shared" si="26"/>
        <v/>
      </c>
      <c r="AV28" s="318" t="str">
        <f t="shared" si="27"/>
        <v/>
      </c>
      <c r="AW28" s="316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x14ac:dyDescent="0.25">
      <c r="A29" s="267">
        <v>24</v>
      </c>
      <c r="B29" s="163"/>
      <c r="C29" s="472" t="s">
        <v>34</v>
      </c>
      <c r="D29" s="329" t="s">
        <v>930</v>
      </c>
      <c r="E29" s="223">
        <v>2531</v>
      </c>
      <c r="F29" s="91" t="s">
        <v>1141</v>
      </c>
      <c r="G29" s="91">
        <v>4</v>
      </c>
      <c r="H29" s="91">
        <v>4</v>
      </c>
      <c r="I29" s="365">
        <v>5</v>
      </c>
      <c r="J29" s="91">
        <v>4</v>
      </c>
      <c r="K29" s="91">
        <v>5</v>
      </c>
      <c r="L29" s="91">
        <v>4</v>
      </c>
      <c r="M29" s="91">
        <v>3</v>
      </c>
      <c r="N29" s="91"/>
      <c r="O29" s="91"/>
      <c r="P29" s="91"/>
      <c r="Q29" s="91"/>
      <c r="R29" s="94"/>
      <c r="S29" s="91"/>
      <c r="T29" s="91"/>
      <c r="U29" s="91"/>
      <c r="V29" s="27">
        <f t="shared" si="0"/>
        <v>3</v>
      </c>
      <c r="W29" s="93">
        <f t="shared" si="1"/>
        <v>0</v>
      </c>
      <c r="X29" s="93">
        <f t="shared" si="28"/>
        <v>0</v>
      </c>
      <c r="Y29" s="93">
        <f t="shared" si="3"/>
        <v>0</v>
      </c>
      <c r="Z29" s="93">
        <f t="shared" si="4"/>
        <v>1</v>
      </c>
      <c r="AA29" s="93">
        <f t="shared" si="5"/>
        <v>4</v>
      </c>
      <c r="AB29" s="93">
        <f t="shared" si="6"/>
        <v>2</v>
      </c>
      <c r="AC29" s="93">
        <f t="shared" si="7"/>
        <v>7</v>
      </c>
      <c r="AD29" s="320">
        <f t="shared" si="11"/>
        <v>4.1428571428571432</v>
      </c>
      <c r="AE29" s="25">
        <f t="shared" si="8"/>
        <v>0</v>
      </c>
      <c r="AF29" s="13"/>
      <c r="AG29" s="318" t="str">
        <f t="shared" si="12"/>
        <v>з</v>
      </c>
      <c r="AH29" s="318">
        <f t="shared" si="13"/>
        <v>4</v>
      </c>
      <c r="AI29" s="318">
        <f t="shared" si="14"/>
        <v>4</v>
      </c>
      <c r="AJ29" s="318">
        <f t="shared" si="15"/>
        <v>5</v>
      </c>
      <c r="AK29" s="318">
        <f t="shared" si="16"/>
        <v>4</v>
      </c>
      <c r="AL29" s="318">
        <f t="shared" si="17"/>
        <v>5</v>
      </c>
      <c r="AM29" s="318">
        <f t="shared" si="18"/>
        <v>4</v>
      </c>
      <c r="AN29" s="318">
        <f t="shared" si="19"/>
        <v>3</v>
      </c>
      <c r="AO29" s="318" t="str">
        <f t="shared" si="20"/>
        <v/>
      </c>
      <c r="AP29" s="318" t="str">
        <f t="shared" si="21"/>
        <v/>
      </c>
      <c r="AQ29" s="318" t="str">
        <f t="shared" si="22"/>
        <v/>
      </c>
      <c r="AR29" s="318" t="str">
        <f t="shared" si="23"/>
        <v/>
      </c>
      <c r="AS29" s="318" t="str">
        <f t="shared" si="24"/>
        <v/>
      </c>
      <c r="AT29" s="318" t="str">
        <f t="shared" si="25"/>
        <v/>
      </c>
      <c r="AU29" s="318" t="str">
        <f t="shared" si="26"/>
        <v/>
      </c>
      <c r="AV29" s="318" t="str">
        <f t="shared" si="27"/>
        <v/>
      </c>
      <c r="AW29" s="316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x14ac:dyDescent="0.25">
      <c r="A30" s="267">
        <v>25</v>
      </c>
      <c r="B30" s="163"/>
      <c r="C30" s="472" t="s">
        <v>34</v>
      </c>
      <c r="D30" s="329" t="s">
        <v>931</v>
      </c>
      <c r="E30" s="223">
        <v>2531</v>
      </c>
      <c r="F30" s="91" t="s">
        <v>1141</v>
      </c>
      <c r="G30" s="91">
        <v>4</v>
      </c>
      <c r="H30" s="91">
        <v>5</v>
      </c>
      <c r="I30" s="91">
        <v>5</v>
      </c>
      <c r="J30" s="91">
        <v>4</v>
      </c>
      <c r="K30" s="91">
        <v>4</v>
      </c>
      <c r="L30" s="91">
        <v>3</v>
      </c>
      <c r="M30" s="91">
        <v>3</v>
      </c>
      <c r="N30" s="91"/>
      <c r="O30" s="91"/>
      <c r="P30" s="91"/>
      <c r="Q30" s="91"/>
      <c r="R30" s="94"/>
      <c r="S30" s="91"/>
      <c r="T30" s="91"/>
      <c r="U30" s="91"/>
      <c r="V30" s="27">
        <f t="shared" si="0"/>
        <v>3</v>
      </c>
      <c r="W30" s="93">
        <f t="shared" si="1"/>
        <v>0</v>
      </c>
      <c r="X30" s="93">
        <f t="shared" si="28"/>
        <v>0</v>
      </c>
      <c r="Y30" s="93">
        <f t="shared" si="3"/>
        <v>0</v>
      </c>
      <c r="Z30" s="93">
        <f t="shared" si="4"/>
        <v>2</v>
      </c>
      <c r="AA30" s="93">
        <f t="shared" si="5"/>
        <v>3</v>
      </c>
      <c r="AB30" s="93">
        <f t="shared" si="6"/>
        <v>2</v>
      </c>
      <c r="AC30" s="93">
        <f t="shared" si="7"/>
        <v>7</v>
      </c>
      <c r="AD30" s="320">
        <f t="shared" si="11"/>
        <v>4</v>
      </c>
      <c r="AE30" s="25">
        <f t="shared" si="8"/>
        <v>0</v>
      </c>
      <c r="AF30" s="13"/>
      <c r="AG30" s="318" t="str">
        <f t="shared" si="12"/>
        <v>з</v>
      </c>
      <c r="AH30" s="318">
        <f t="shared" si="13"/>
        <v>4</v>
      </c>
      <c r="AI30" s="318">
        <f t="shared" si="14"/>
        <v>5</v>
      </c>
      <c r="AJ30" s="318">
        <f t="shared" si="15"/>
        <v>5</v>
      </c>
      <c r="AK30" s="318">
        <f t="shared" si="16"/>
        <v>4</v>
      </c>
      <c r="AL30" s="318">
        <f t="shared" si="17"/>
        <v>4</v>
      </c>
      <c r="AM30" s="318">
        <f t="shared" si="18"/>
        <v>3</v>
      </c>
      <c r="AN30" s="318">
        <f t="shared" si="19"/>
        <v>3</v>
      </c>
      <c r="AO30" s="318" t="str">
        <f t="shared" si="20"/>
        <v/>
      </c>
      <c r="AP30" s="318" t="str">
        <f t="shared" si="21"/>
        <v/>
      </c>
      <c r="AQ30" s="318" t="str">
        <f t="shared" si="22"/>
        <v/>
      </c>
      <c r="AR30" s="318" t="str">
        <f t="shared" si="23"/>
        <v/>
      </c>
      <c r="AS30" s="318" t="str">
        <f t="shared" si="24"/>
        <v/>
      </c>
      <c r="AT30" s="318" t="str">
        <f t="shared" si="25"/>
        <v/>
      </c>
      <c r="AU30" s="318" t="str">
        <f t="shared" si="26"/>
        <v/>
      </c>
      <c r="AV30" s="318" t="str">
        <f t="shared" si="27"/>
        <v/>
      </c>
      <c r="AW30" s="316">
        <f t="shared" si="10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x14ac:dyDescent="0.25">
      <c r="A31" s="267">
        <v>26</v>
      </c>
      <c r="B31" s="163"/>
      <c r="C31" s="472" t="s">
        <v>34</v>
      </c>
      <c r="D31" s="329" t="s">
        <v>932</v>
      </c>
      <c r="E31" s="223">
        <v>2531</v>
      </c>
      <c r="F31" s="91" t="s">
        <v>1141</v>
      </c>
      <c r="G31" s="91">
        <v>3</v>
      </c>
      <c r="H31" s="91">
        <v>4</v>
      </c>
      <c r="I31" s="91">
        <v>5</v>
      </c>
      <c r="J31" s="91">
        <v>4</v>
      </c>
      <c r="K31" s="91">
        <v>5</v>
      </c>
      <c r="L31" s="91" t="s">
        <v>1321</v>
      </c>
      <c r="M31" s="91" t="s">
        <v>1321</v>
      </c>
      <c r="N31" s="91"/>
      <c r="O31" s="91"/>
      <c r="P31" s="91"/>
      <c r="Q31" s="91"/>
      <c r="R31" s="94"/>
      <c r="S31" s="91"/>
      <c r="T31" s="91"/>
      <c r="U31" s="91"/>
      <c r="V31" s="27">
        <f t="shared" si="0"/>
        <v>2</v>
      </c>
      <c r="W31" s="93">
        <f t="shared" si="1"/>
        <v>0</v>
      </c>
      <c r="X31" s="93">
        <f t="shared" si="28"/>
        <v>0</v>
      </c>
      <c r="Y31" s="93">
        <f t="shared" si="3"/>
        <v>2</v>
      </c>
      <c r="Z31" s="93">
        <f t="shared" si="4"/>
        <v>1</v>
      </c>
      <c r="AA31" s="93">
        <f t="shared" si="5"/>
        <v>2</v>
      </c>
      <c r="AB31" s="93">
        <f t="shared" si="6"/>
        <v>2</v>
      </c>
      <c r="AC31" s="93">
        <f t="shared" si="7"/>
        <v>7</v>
      </c>
      <c r="AD31" s="320">
        <f t="shared" si="11"/>
        <v>3.5714285714285716</v>
      </c>
      <c r="AE31" s="25">
        <f t="shared" si="8"/>
        <v>0</v>
      </c>
      <c r="AF31" s="13"/>
      <c r="AG31" s="318" t="str">
        <f t="shared" si="12"/>
        <v>з</v>
      </c>
      <c r="AH31" s="318">
        <f t="shared" si="13"/>
        <v>3</v>
      </c>
      <c r="AI31" s="318">
        <f t="shared" si="14"/>
        <v>4</v>
      </c>
      <c r="AJ31" s="318">
        <f t="shared" si="15"/>
        <v>5</v>
      </c>
      <c r="AK31" s="318">
        <f t="shared" si="16"/>
        <v>4</v>
      </c>
      <c r="AL31" s="318">
        <f t="shared" si="17"/>
        <v>5</v>
      </c>
      <c r="AM31" s="318">
        <f t="shared" si="18"/>
        <v>2</v>
      </c>
      <c r="AN31" s="318">
        <f t="shared" si="19"/>
        <v>2</v>
      </c>
      <c r="AO31" s="318" t="str">
        <f t="shared" si="20"/>
        <v/>
      </c>
      <c r="AP31" s="318" t="str">
        <f t="shared" si="21"/>
        <v/>
      </c>
      <c r="AQ31" s="318" t="str">
        <f t="shared" si="22"/>
        <v/>
      </c>
      <c r="AR31" s="318" t="str">
        <f t="shared" si="23"/>
        <v/>
      </c>
      <c r="AS31" s="318" t="str">
        <f t="shared" si="24"/>
        <v/>
      </c>
      <c r="AT31" s="318" t="str">
        <f t="shared" si="25"/>
        <v/>
      </c>
      <c r="AU31" s="318" t="str">
        <f t="shared" si="26"/>
        <v/>
      </c>
      <c r="AV31" s="318" t="str">
        <f t="shared" si="27"/>
        <v/>
      </c>
      <c r="AW31" s="316">
        <f t="shared" si="10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x14ac:dyDescent="0.25">
      <c r="A32" s="267">
        <v>27</v>
      </c>
      <c r="B32" s="211"/>
      <c r="C32" s="472" t="s">
        <v>34</v>
      </c>
      <c r="D32" s="329" t="s">
        <v>933</v>
      </c>
      <c r="E32" s="223">
        <v>2531</v>
      </c>
      <c r="F32" s="91" t="s">
        <v>1141</v>
      </c>
      <c r="G32" s="91">
        <v>3</v>
      </c>
      <c r="H32" s="91">
        <v>4</v>
      </c>
      <c r="I32" s="91">
        <v>5</v>
      </c>
      <c r="J32" s="91">
        <v>3</v>
      </c>
      <c r="K32" s="91">
        <v>5</v>
      </c>
      <c r="L32" s="91">
        <v>3</v>
      </c>
      <c r="M32" s="91" t="s">
        <v>1321</v>
      </c>
      <c r="N32" s="91"/>
      <c r="O32" s="321"/>
      <c r="P32" s="91"/>
      <c r="Q32" s="321"/>
      <c r="R32" s="94"/>
      <c r="S32" s="91"/>
      <c r="T32" s="91"/>
      <c r="U32" s="91"/>
      <c r="V32" s="27">
        <f t="shared" si="0"/>
        <v>2</v>
      </c>
      <c r="W32" s="93">
        <f t="shared" si="1"/>
        <v>0</v>
      </c>
      <c r="X32" s="93">
        <f t="shared" si="28"/>
        <v>0</v>
      </c>
      <c r="Y32" s="93">
        <f t="shared" si="3"/>
        <v>1</v>
      </c>
      <c r="Z32" s="93">
        <f t="shared" si="4"/>
        <v>3</v>
      </c>
      <c r="AA32" s="93">
        <f t="shared" si="5"/>
        <v>1</v>
      </c>
      <c r="AB32" s="93">
        <f t="shared" si="6"/>
        <v>2</v>
      </c>
      <c r="AC32" s="93">
        <f t="shared" si="7"/>
        <v>7</v>
      </c>
      <c r="AD32" s="320">
        <f t="shared" si="11"/>
        <v>3.5714285714285716</v>
      </c>
      <c r="AE32" s="25">
        <f t="shared" si="8"/>
        <v>0</v>
      </c>
      <c r="AF32" s="13"/>
      <c r="AG32" s="318" t="str">
        <f t="shared" si="12"/>
        <v>з</v>
      </c>
      <c r="AH32" s="318">
        <f t="shared" si="13"/>
        <v>3</v>
      </c>
      <c r="AI32" s="318">
        <f t="shared" si="14"/>
        <v>4</v>
      </c>
      <c r="AJ32" s="318">
        <f t="shared" si="15"/>
        <v>5</v>
      </c>
      <c r="AK32" s="318">
        <f t="shared" si="16"/>
        <v>3</v>
      </c>
      <c r="AL32" s="318">
        <f t="shared" si="17"/>
        <v>5</v>
      </c>
      <c r="AM32" s="318">
        <f t="shared" si="18"/>
        <v>3</v>
      </c>
      <c r="AN32" s="318">
        <f t="shared" si="19"/>
        <v>2</v>
      </c>
      <c r="AO32" s="318" t="str">
        <f t="shared" si="20"/>
        <v/>
      </c>
      <c r="AP32" s="318" t="str">
        <f t="shared" si="21"/>
        <v/>
      </c>
      <c r="AQ32" s="318" t="str">
        <f t="shared" si="22"/>
        <v/>
      </c>
      <c r="AR32" s="318" t="str">
        <f t="shared" si="23"/>
        <v/>
      </c>
      <c r="AS32" s="318" t="str">
        <f t="shared" si="24"/>
        <v/>
      </c>
      <c r="AT32" s="318" t="str">
        <f t="shared" si="25"/>
        <v/>
      </c>
      <c r="AU32" s="318" t="str">
        <f t="shared" si="26"/>
        <v/>
      </c>
      <c r="AV32" s="318" t="str">
        <f t="shared" si="27"/>
        <v/>
      </c>
      <c r="AW32" s="27">
        <f t="shared" si="10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267">
        <v>28</v>
      </c>
      <c r="B33" s="211"/>
      <c r="C33" s="472" t="s">
        <v>34</v>
      </c>
      <c r="D33" s="329" t="s">
        <v>934</v>
      </c>
      <c r="E33" s="223">
        <v>2531</v>
      </c>
      <c r="F33" s="91" t="s">
        <v>1141</v>
      </c>
      <c r="G33" s="91">
        <v>4</v>
      </c>
      <c r="H33" s="91">
        <v>4</v>
      </c>
      <c r="I33" s="91">
        <v>5</v>
      </c>
      <c r="J33" s="91">
        <v>3</v>
      </c>
      <c r="K33" s="91">
        <v>5</v>
      </c>
      <c r="L33" s="91">
        <v>4</v>
      </c>
      <c r="M33" s="91">
        <v>4</v>
      </c>
      <c r="N33" s="91"/>
      <c r="O33" s="321"/>
      <c r="P33" s="91"/>
      <c r="Q33" s="321"/>
      <c r="R33" s="94"/>
      <c r="S33" s="91"/>
      <c r="T33" s="91"/>
      <c r="U33" s="91"/>
      <c r="V33" s="27">
        <f t="shared" si="0"/>
        <v>3</v>
      </c>
      <c r="W33" s="93">
        <f t="shared" si="1"/>
        <v>0</v>
      </c>
      <c r="X33" s="93">
        <f t="shared" si="28"/>
        <v>0</v>
      </c>
      <c r="Y33" s="93">
        <f t="shared" si="3"/>
        <v>0</v>
      </c>
      <c r="Z33" s="93">
        <f t="shared" si="4"/>
        <v>1</v>
      </c>
      <c r="AA33" s="93">
        <f t="shared" si="5"/>
        <v>4</v>
      </c>
      <c r="AB33" s="93">
        <f t="shared" si="6"/>
        <v>2</v>
      </c>
      <c r="AC33" s="93">
        <f t="shared" si="7"/>
        <v>7</v>
      </c>
      <c r="AD33" s="320">
        <f t="shared" si="11"/>
        <v>4.1428571428571432</v>
      </c>
      <c r="AE33" s="25">
        <f t="shared" si="8"/>
        <v>0</v>
      </c>
      <c r="AF33" s="13"/>
      <c r="AG33" s="318" t="str">
        <f t="shared" si="12"/>
        <v>з</v>
      </c>
      <c r="AH33" s="318">
        <f t="shared" si="13"/>
        <v>4</v>
      </c>
      <c r="AI33" s="318">
        <f t="shared" si="14"/>
        <v>4</v>
      </c>
      <c r="AJ33" s="318">
        <f t="shared" si="15"/>
        <v>5</v>
      </c>
      <c r="AK33" s="318">
        <f t="shared" si="16"/>
        <v>3</v>
      </c>
      <c r="AL33" s="318">
        <f t="shared" si="17"/>
        <v>5</v>
      </c>
      <c r="AM33" s="318">
        <f t="shared" si="18"/>
        <v>4</v>
      </c>
      <c r="AN33" s="318">
        <f t="shared" si="19"/>
        <v>4</v>
      </c>
      <c r="AO33" s="318" t="str">
        <f t="shared" si="20"/>
        <v/>
      </c>
      <c r="AP33" s="318" t="str">
        <f t="shared" si="21"/>
        <v/>
      </c>
      <c r="AQ33" s="318" t="str">
        <f t="shared" si="22"/>
        <v/>
      </c>
      <c r="AR33" s="318" t="str">
        <f t="shared" si="23"/>
        <v/>
      </c>
      <c r="AS33" s="318" t="str">
        <f t="shared" si="24"/>
        <v/>
      </c>
      <c r="AT33" s="318" t="str">
        <f t="shared" si="25"/>
        <v/>
      </c>
      <c r="AU33" s="318" t="str">
        <f t="shared" si="26"/>
        <v/>
      </c>
      <c r="AV33" s="318" t="str">
        <f t="shared" si="27"/>
        <v/>
      </c>
      <c r="AW33" s="27">
        <f t="shared" si="10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5">
      <c r="A34" s="267">
        <v>29</v>
      </c>
      <c r="B34" s="212"/>
      <c r="C34" s="472" t="s">
        <v>34</v>
      </c>
      <c r="D34" s="329" t="s">
        <v>935</v>
      </c>
      <c r="E34" s="223">
        <v>2531</v>
      </c>
      <c r="F34" s="91" t="s">
        <v>1141</v>
      </c>
      <c r="G34" s="91">
        <v>4</v>
      </c>
      <c r="H34" s="91">
        <v>4</v>
      </c>
      <c r="I34" s="91">
        <v>5</v>
      </c>
      <c r="J34" s="94">
        <v>4</v>
      </c>
      <c r="K34" s="91">
        <v>4</v>
      </c>
      <c r="L34" s="91">
        <v>4</v>
      </c>
      <c r="M34" s="91">
        <v>3</v>
      </c>
      <c r="N34" s="91"/>
      <c r="O34" s="94"/>
      <c r="P34" s="91"/>
      <c r="Q34" s="94"/>
      <c r="R34" s="94"/>
      <c r="S34" s="91"/>
      <c r="T34" s="91"/>
      <c r="U34" s="91"/>
      <c r="V34" s="27">
        <f t="shared" si="0"/>
        <v>3</v>
      </c>
      <c r="W34" s="93">
        <f t="shared" si="1"/>
        <v>0</v>
      </c>
      <c r="X34" s="93">
        <f t="shared" si="28"/>
        <v>0</v>
      </c>
      <c r="Y34" s="93">
        <f t="shared" si="3"/>
        <v>0</v>
      </c>
      <c r="Z34" s="93">
        <f t="shared" si="4"/>
        <v>1</v>
      </c>
      <c r="AA34" s="93">
        <f t="shared" si="5"/>
        <v>5</v>
      </c>
      <c r="AB34" s="93">
        <f t="shared" si="6"/>
        <v>1</v>
      </c>
      <c r="AC34" s="93">
        <f t="shared" si="7"/>
        <v>7</v>
      </c>
      <c r="AD34" s="320">
        <f t="shared" si="11"/>
        <v>4</v>
      </c>
      <c r="AE34" s="25">
        <f t="shared" si="8"/>
        <v>0</v>
      </c>
      <c r="AF34" s="13"/>
      <c r="AG34" s="318" t="str">
        <f t="shared" si="12"/>
        <v>з</v>
      </c>
      <c r="AH34" s="318">
        <f t="shared" si="13"/>
        <v>4</v>
      </c>
      <c r="AI34" s="318">
        <f t="shared" si="14"/>
        <v>4</v>
      </c>
      <c r="AJ34" s="318">
        <f t="shared" si="15"/>
        <v>5</v>
      </c>
      <c r="AK34" s="318">
        <f t="shared" si="16"/>
        <v>4</v>
      </c>
      <c r="AL34" s="318">
        <f t="shared" si="17"/>
        <v>4</v>
      </c>
      <c r="AM34" s="318">
        <f t="shared" si="18"/>
        <v>4</v>
      </c>
      <c r="AN34" s="318">
        <f t="shared" si="19"/>
        <v>3</v>
      </c>
      <c r="AO34" s="318" t="str">
        <f t="shared" si="20"/>
        <v/>
      </c>
      <c r="AP34" s="318" t="str">
        <f t="shared" si="21"/>
        <v/>
      </c>
      <c r="AQ34" s="318" t="str">
        <f t="shared" si="22"/>
        <v/>
      </c>
      <c r="AR34" s="318" t="str">
        <f t="shared" si="23"/>
        <v/>
      </c>
      <c r="AS34" s="318" t="str">
        <f t="shared" si="24"/>
        <v/>
      </c>
      <c r="AT34" s="318" t="str">
        <f t="shared" si="25"/>
        <v/>
      </c>
      <c r="AU34" s="318" t="str">
        <f t="shared" si="26"/>
        <v/>
      </c>
      <c r="AV34" s="318" t="str">
        <f t="shared" si="27"/>
        <v/>
      </c>
      <c r="AW34" s="27">
        <f t="shared" si="10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5">
      <c r="A35" s="267">
        <v>30</v>
      </c>
      <c r="B35" s="212"/>
      <c r="C35" s="472" t="s">
        <v>34</v>
      </c>
      <c r="D35" s="329" t="s">
        <v>936</v>
      </c>
      <c r="E35" s="223">
        <v>2531</v>
      </c>
      <c r="F35" s="91" t="s">
        <v>1141</v>
      </c>
      <c r="G35" s="91">
        <v>4</v>
      </c>
      <c r="H35" s="91">
        <v>5</v>
      </c>
      <c r="I35" s="91">
        <v>5</v>
      </c>
      <c r="J35" s="94">
        <v>5</v>
      </c>
      <c r="K35" s="91">
        <v>5</v>
      </c>
      <c r="L35" s="91">
        <v>5</v>
      </c>
      <c r="M35" s="91">
        <v>4</v>
      </c>
      <c r="N35" s="91"/>
      <c r="O35" s="94"/>
      <c r="P35" s="91"/>
      <c r="Q35" s="94"/>
      <c r="R35" s="94"/>
      <c r="S35" s="91"/>
      <c r="T35" s="91"/>
      <c r="U35" s="91"/>
      <c r="V35" s="27">
        <f t="shared" si="0"/>
        <v>4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2</v>
      </c>
      <c r="AB35" s="93">
        <f>COUNTIF(AG35:AV35,AB$5)</f>
        <v>5</v>
      </c>
      <c r="AC35" s="93">
        <f t="shared" si="7"/>
        <v>7</v>
      </c>
      <c r="AD35" s="320">
        <f t="shared" si="11"/>
        <v>4.7142857142857144</v>
      </c>
      <c r="AE35" s="25">
        <f>IF(AX35=5,0.5,IF(AX35=4,0.25,IF(AX35&lt;=3,0)))</f>
        <v>0</v>
      </c>
      <c r="AF35" s="13"/>
      <c r="AG35" s="318" t="str">
        <f t="shared" si="12"/>
        <v>з</v>
      </c>
      <c r="AH35" s="318">
        <f t="shared" si="13"/>
        <v>4</v>
      </c>
      <c r="AI35" s="318">
        <f t="shared" si="14"/>
        <v>5</v>
      </c>
      <c r="AJ35" s="318">
        <f t="shared" si="15"/>
        <v>5</v>
      </c>
      <c r="AK35" s="318">
        <f t="shared" si="16"/>
        <v>5</v>
      </c>
      <c r="AL35" s="318">
        <f t="shared" si="17"/>
        <v>5</v>
      </c>
      <c r="AM35" s="318">
        <f t="shared" si="18"/>
        <v>5</v>
      </c>
      <c r="AN35" s="318">
        <f t="shared" si="19"/>
        <v>4</v>
      </c>
      <c r="AO35" s="318" t="str">
        <f t="shared" si="20"/>
        <v/>
      </c>
      <c r="AP35" s="318" t="str">
        <f t="shared" si="21"/>
        <v/>
      </c>
      <c r="AQ35" s="318" t="str">
        <f t="shared" si="22"/>
        <v/>
      </c>
      <c r="AR35" s="318" t="str">
        <f t="shared" si="23"/>
        <v/>
      </c>
      <c r="AS35" s="318" t="str">
        <f t="shared" si="24"/>
        <v/>
      </c>
      <c r="AT35" s="318" t="str">
        <f t="shared" si="25"/>
        <v/>
      </c>
      <c r="AU35" s="318" t="str">
        <f t="shared" si="26"/>
        <v/>
      </c>
      <c r="AV35" s="318" t="str">
        <f t="shared" si="27"/>
        <v/>
      </c>
      <c r="AW35" s="27">
        <f t="shared" si="10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5">
      <c r="A36" s="267">
        <v>31</v>
      </c>
      <c r="B36" s="212"/>
      <c r="C36" s="472" t="s">
        <v>34</v>
      </c>
      <c r="D36" s="329" t="s">
        <v>937</v>
      </c>
      <c r="E36" s="223">
        <v>2531</v>
      </c>
      <c r="F36" s="91" t="s">
        <v>1141</v>
      </c>
      <c r="G36" s="91">
        <v>5</v>
      </c>
      <c r="H36" s="91" t="s">
        <v>1132</v>
      </c>
      <c r="I36" s="91">
        <v>5</v>
      </c>
      <c r="J36" s="94">
        <v>5</v>
      </c>
      <c r="K36" s="91" t="s">
        <v>1132</v>
      </c>
      <c r="L36" s="91">
        <v>5</v>
      </c>
      <c r="M36" s="91">
        <v>5</v>
      </c>
      <c r="N36" s="91"/>
      <c r="O36" s="94"/>
      <c r="P36" s="91"/>
      <c r="Q36" s="94"/>
      <c r="R36" s="94"/>
      <c r="S36" s="91"/>
      <c r="T36" s="91"/>
      <c r="U36" s="91"/>
      <c r="V36" s="27">
        <f t="shared" si="0"/>
        <v>5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5</v>
      </c>
      <c r="AC36" s="93">
        <f t="shared" si="7"/>
        <v>5</v>
      </c>
      <c r="AD36" s="320">
        <f t="shared" si="11"/>
        <v>5</v>
      </c>
      <c r="AE36" s="25">
        <f>IF(AX36=5,0.5,IF(AX36=4,0.25,IF(AX36&lt;=3,0)))</f>
        <v>0</v>
      </c>
      <c r="AF36" s="13"/>
      <c r="AG36" s="318" t="str">
        <f t="shared" si="12"/>
        <v>з</v>
      </c>
      <c r="AH36" s="318">
        <f t="shared" si="13"/>
        <v>5</v>
      </c>
      <c r="AI36" s="318" t="str">
        <f t="shared" si="14"/>
        <v>а</v>
      </c>
      <c r="AJ36" s="318">
        <f t="shared" si="15"/>
        <v>5</v>
      </c>
      <c r="AK36" s="318">
        <f t="shared" si="16"/>
        <v>5</v>
      </c>
      <c r="AL36" s="318" t="str">
        <f t="shared" si="17"/>
        <v>а</v>
      </c>
      <c r="AM36" s="318">
        <f t="shared" si="18"/>
        <v>5</v>
      </c>
      <c r="AN36" s="318">
        <f t="shared" si="19"/>
        <v>5</v>
      </c>
      <c r="AO36" s="318" t="str">
        <f t="shared" si="20"/>
        <v/>
      </c>
      <c r="AP36" s="318" t="str">
        <f t="shared" si="21"/>
        <v/>
      </c>
      <c r="AQ36" s="318" t="str">
        <f t="shared" si="22"/>
        <v/>
      </c>
      <c r="AR36" s="318" t="str">
        <f t="shared" si="23"/>
        <v/>
      </c>
      <c r="AS36" s="318" t="str">
        <f t="shared" si="24"/>
        <v/>
      </c>
      <c r="AT36" s="318" t="str">
        <f t="shared" si="25"/>
        <v/>
      </c>
      <c r="AU36" s="318" t="str">
        <f t="shared" si="26"/>
        <v/>
      </c>
      <c r="AV36" s="318" t="str">
        <f t="shared" si="27"/>
        <v/>
      </c>
      <c r="AW36" s="27">
        <f t="shared" si="10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09"/>
      <c r="B37" s="110"/>
      <c r="C37" s="110"/>
      <c r="D37" s="110"/>
      <c r="E37" s="27">
        <f>COUNTIF(E6:E36,"2531")</f>
        <v>31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29">IF(ISERROR(VALUE(LEFT(F37))),LEFT(F37),VALUE(LEFT(F37)))</f>
        <v/>
      </c>
      <c r="AH37" s="26" t="str">
        <f t="shared" si="29"/>
        <v/>
      </c>
      <c r="AI37" s="26" t="str">
        <f t="shared" si="29"/>
        <v/>
      </c>
      <c r="AJ37" s="26" t="str">
        <f t="shared" si="29"/>
        <v/>
      </c>
      <c r="AK37" s="26" t="str">
        <f t="shared" si="29"/>
        <v/>
      </c>
      <c r="AL37" s="26" t="str">
        <f t="shared" si="29"/>
        <v/>
      </c>
      <c r="AM37" s="26" t="str">
        <f t="shared" si="29"/>
        <v/>
      </c>
      <c r="AN37" s="26" t="str">
        <f t="shared" si="29"/>
        <v/>
      </c>
      <c r="AO37" s="26" t="str">
        <f t="shared" si="29"/>
        <v/>
      </c>
      <c r="AP37" s="26" t="str">
        <f t="shared" si="29"/>
        <v/>
      </c>
      <c r="AQ37" s="26" t="str">
        <f t="shared" si="29"/>
        <v/>
      </c>
      <c r="AR37" s="26" t="str">
        <f t="shared" si="29"/>
        <v/>
      </c>
      <c r="AS37" s="26" t="str">
        <f t="shared" si="29"/>
        <v/>
      </c>
      <c r="AT37" s="26" t="str">
        <f t="shared" si="29"/>
        <v/>
      </c>
      <c r="AU37" s="26" t="str">
        <f t="shared" si="29"/>
        <v/>
      </c>
      <c r="AV37" s="26" t="str">
        <f t="shared" si="29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>
        <v>3.6451612903225805</v>
      </c>
      <c r="H38" s="336">
        <v>4.333333333333333</v>
      </c>
      <c r="I38" s="336">
        <v>5</v>
      </c>
      <c r="J38" s="336">
        <v>4.129032258064516</v>
      </c>
      <c r="K38" s="336">
        <v>4.7</v>
      </c>
      <c r="L38" s="336">
        <v>3.3225806451612905</v>
      </c>
      <c r="M38" s="336">
        <v>3.225806451612903</v>
      </c>
      <c r="N38" s="336" t="str">
        <v xml:space="preserve"> </v>
      </c>
      <c r="O38" s="216" t="str">
        <v xml:space="preserve"> </v>
      </c>
      <c r="P38" s="216" t="str">
        <v xml:space="preserve"> 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сводн.!T33</f>
        <v>4</v>
      </c>
      <c r="W38" s="93">
        <f>SUM(W6:W37)</f>
        <v>0</v>
      </c>
      <c r="X38" s="93">
        <f>SUM(X6:X37)</f>
        <v>0</v>
      </c>
      <c r="Y38" s="93">
        <f>SUM(Y6:Y37)-X38</f>
        <v>12</v>
      </c>
      <c r="Z38" s="93">
        <f>SUM(Z6:Z37)</f>
        <v>43</v>
      </c>
      <c r="AA38" s="93">
        <f>SUM(AA6:AA37)</f>
        <v>83</v>
      </c>
      <c r="AB38" s="93">
        <f>SUM(AB6:AB37)</f>
        <v>77</v>
      </c>
      <c r="AC38" s="93">
        <f t="shared" si="7"/>
        <v>215</v>
      </c>
      <c r="AD38" s="320">
        <f>IF(ISERROR(((X38+Y38)*2+Z38*3+AA38*4+AB38*5)/SUM(X38,Y38:AB38)),"",((X38+Y38)*2+Z38*3+AA38*4+AB38*5)/SUM(X38,Y38:AB38))</f>
        <v>4.0465116279069768</v>
      </c>
      <c r="AE38" s="414"/>
      <c r="AF38" s="13"/>
      <c r="AG38" s="415" t="str">
        <f t="shared" ref="AG38:AV38" si="30">IF(COUNT(AG6:AG37)=0," ",SUM(AG6:AG37)/COUNT(AG6:AG37))</f>
        <v xml:space="preserve"> </v>
      </c>
      <c r="AH38" s="415">
        <f t="shared" si="30"/>
        <v>3.6451612903225805</v>
      </c>
      <c r="AI38" s="415">
        <f t="shared" si="30"/>
        <v>4.333333333333333</v>
      </c>
      <c r="AJ38" s="415">
        <f t="shared" si="30"/>
        <v>5</v>
      </c>
      <c r="AK38" s="415">
        <f t="shared" si="30"/>
        <v>4.129032258064516</v>
      </c>
      <c r="AL38" s="415">
        <f t="shared" si="30"/>
        <v>4.7</v>
      </c>
      <c r="AM38" s="415">
        <f t="shared" si="30"/>
        <v>3.3225806451612905</v>
      </c>
      <c r="AN38" s="415">
        <f t="shared" si="30"/>
        <v>3.225806451612903</v>
      </c>
      <c r="AO38" s="415" t="str">
        <f t="shared" si="30"/>
        <v xml:space="preserve"> </v>
      </c>
      <c r="AP38" s="415" t="str">
        <f t="shared" si="30"/>
        <v xml:space="preserve"> </v>
      </c>
      <c r="AQ38" s="415" t="str">
        <f t="shared" si="30"/>
        <v xml:space="preserve"> </v>
      </c>
      <c r="AR38" s="415" t="str">
        <f t="shared" si="30"/>
        <v xml:space="preserve"> </v>
      </c>
      <c r="AS38" s="415" t="str">
        <f t="shared" si="30"/>
        <v xml:space="preserve"> </v>
      </c>
      <c r="AT38" s="415" t="str">
        <f t="shared" si="30"/>
        <v xml:space="preserve"> </v>
      </c>
      <c r="AU38" s="415" t="str">
        <f t="shared" si="30"/>
        <v xml:space="preserve"> </v>
      </c>
      <c r="AV38" s="416" t="str">
        <f t="shared" si="30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>
        <v>3</v>
      </c>
      <c r="H39" s="337">
        <v>10</v>
      </c>
      <c r="I39" s="337">
        <v>31</v>
      </c>
      <c r="J39" s="337">
        <v>7</v>
      </c>
      <c r="K39" s="337">
        <v>21</v>
      </c>
      <c r="L39" s="337">
        <v>3</v>
      </c>
      <c r="M39" s="337">
        <v>2</v>
      </c>
      <c r="N39" s="337" t="str">
        <v>0</v>
      </c>
      <c r="O39" s="417" t="str">
        <v>0</v>
      </c>
      <c r="P39" s="417" t="str">
        <v>0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1</v>
      </c>
      <c r="W39" s="187"/>
      <c r="X39" s="727">
        <f>SUM(X38:AB38)</f>
        <v>215</v>
      </c>
      <c r="Y39" s="727"/>
      <c r="Z39" s="727"/>
      <c r="AA39" s="727"/>
      <c r="AB39" s="727"/>
      <c r="AC39" s="463"/>
      <c r="AD39" s="320"/>
      <c r="AE39" s="420"/>
      <c r="AG39" s="421" t="str">
        <f t="shared" ref="AG39:AU39" si="31">IF(COUNTIF(AG6:AG37,5)=0,"0",COUNTIF(AG6:AG37,5))</f>
        <v>0</v>
      </c>
      <c r="AH39" s="421">
        <f t="shared" si="31"/>
        <v>3</v>
      </c>
      <c r="AI39" s="421">
        <f t="shared" si="31"/>
        <v>10</v>
      </c>
      <c r="AJ39" s="421">
        <f t="shared" si="31"/>
        <v>31</v>
      </c>
      <c r="AK39" s="421">
        <f t="shared" si="31"/>
        <v>7</v>
      </c>
      <c r="AL39" s="421">
        <f t="shared" si="31"/>
        <v>21</v>
      </c>
      <c r="AM39" s="421">
        <f t="shared" si="31"/>
        <v>3</v>
      </c>
      <c r="AN39" s="421">
        <f t="shared" si="31"/>
        <v>2</v>
      </c>
      <c r="AO39" s="421" t="str">
        <f t="shared" si="31"/>
        <v>0</v>
      </c>
      <c r="AP39" s="421" t="str">
        <f t="shared" si="31"/>
        <v>0</v>
      </c>
      <c r="AQ39" s="421" t="str">
        <f t="shared" si="31"/>
        <v>0</v>
      </c>
      <c r="AR39" s="421" t="str">
        <f t="shared" si="31"/>
        <v>0</v>
      </c>
      <c r="AS39" s="421" t="str">
        <f t="shared" si="31"/>
        <v>0</v>
      </c>
      <c r="AT39" s="421" t="str">
        <f t="shared" si="31"/>
        <v>0</v>
      </c>
      <c r="AU39" s="421" t="str">
        <f t="shared" si="31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>
        <v>14</v>
      </c>
      <c r="H40" s="338">
        <v>20</v>
      </c>
      <c r="I40" s="338" t="str">
        <v>0</v>
      </c>
      <c r="J40" s="338">
        <v>21</v>
      </c>
      <c r="K40" s="338">
        <v>9</v>
      </c>
      <c r="L40" s="338">
        <v>9</v>
      </c>
      <c r="M40" s="338">
        <v>10</v>
      </c>
      <c r="N40" s="338" t="str">
        <v>0</v>
      </c>
      <c r="O40" s="426" t="str">
        <v>0</v>
      </c>
      <c r="P40" s="426" t="str">
        <v>0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7</v>
      </c>
      <c r="W40" s="428"/>
      <c r="X40" s="428"/>
      <c r="Y40" s="428" t="str">
        <f>IF(COUNTIF(Y6:Y37,4)=0," ",COUNTIF(Y6:Y37,4))</f>
        <v xml:space="preserve"> </v>
      </c>
      <c r="Z40" s="428" t="str">
        <f>IF(COUNTIF(Z6:Z37,4)=0," ",COUNTIF(Z6:Z37,4))</f>
        <v xml:space="preserve"> </v>
      </c>
      <c r="AA40" s="428">
        <f>IF(COUNTIF(AA6:AA37,4)=0," ",COUNTIF(AA6:AA37,4))</f>
        <v>4</v>
      </c>
      <c r="AB40" s="428">
        <f>IF(COUNTIF(AB6:AB37,4)=0," ",COUNTIF(AB6:AB37,4))</f>
        <v>2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32">IF(COUNTIF(AG6:AG37,4)=0,"0",COUNTIF(AG6:AG37,4))</f>
        <v>0</v>
      </c>
      <c r="AH40" s="428">
        <f t="shared" si="32"/>
        <v>14</v>
      </c>
      <c r="AI40" s="428">
        <f t="shared" si="32"/>
        <v>20</v>
      </c>
      <c r="AJ40" s="428" t="str">
        <f t="shared" si="32"/>
        <v>0</v>
      </c>
      <c r="AK40" s="428">
        <f t="shared" si="32"/>
        <v>21</v>
      </c>
      <c r="AL40" s="428">
        <f t="shared" si="32"/>
        <v>9</v>
      </c>
      <c r="AM40" s="428">
        <f t="shared" si="32"/>
        <v>9</v>
      </c>
      <c r="AN40" s="428">
        <f t="shared" si="32"/>
        <v>10</v>
      </c>
      <c r="AO40" s="428" t="str">
        <f t="shared" si="32"/>
        <v>0</v>
      </c>
      <c r="AP40" s="428" t="str">
        <f t="shared" si="32"/>
        <v>0</v>
      </c>
      <c r="AQ40" s="428" t="str">
        <f t="shared" si="32"/>
        <v>0</v>
      </c>
      <c r="AR40" s="428" t="str">
        <f t="shared" si="32"/>
        <v>0</v>
      </c>
      <c r="AS40" s="428" t="str">
        <f t="shared" si="32"/>
        <v>0</v>
      </c>
      <c r="AT40" s="428" t="str">
        <f t="shared" si="32"/>
        <v>0</v>
      </c>
      <c r="AU40" s="428" t="str">
        <f t="shared" si="32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>
        <v>14</v>
      </c>
      <c r="H41" s="339" t="str">
        <v>0</v>
      </c>
      <c r="I41" s="339" t="str">
        <v>0</v>
      </c>
      <c r="J41" s="339">
        <v>3</v>
      </c>
      <c r="K41" s="339" t="str">
        <v>0</v>
      </c>
      <c r="L41" s="339">
        <v>14</v>
      </c>
      <c r="M41" s="339">
        <v>12</v>
      </c>
      <c r="N41" s="339" t="str">
        <v>0</v>
      </c>
      <c r="O41" s="434" t="str">
        <v>0</v>
      </c>
      <c r="P41" s="434" t="str">
        <v>0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14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5</v>
      </c>
      <c r="AA41" s="436">
        <f>IF(COUNTIF(AA6:AA37,3)=0," ",COUNTIF(AA6:AA37,3))</f>
        <v>13</v>
      </c>
      <c r="AB41" s="436">
        <f>IF(COUNTIF(AB6:AB37,3)=0," ",COUNTIF(AB6:AB37,3))</f>
        <v>5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33">IF(COUNTIF(AG6:AG37,3)=0,"0",COUNTIF(AG6:AG37,3))</f>
        <v>0</v>
      </c>
      <c r="AH41" s="436">
        <f t="shared" si="33"/>
        <v>14</v>
      </c>
      <c r="AI41" s="436" t="str">
        <f t="shared" si="33"/>
        <v>0</v>
      </c>
      <c r="AJ41" s="436" t="str">
        <f t="shared" si="33"/>
        <v>0</v>
      </c>
      <c r="AK41" s="436">
        <f t="shared" si="33"/>
        <v>3</v>
      </c>
      <c r="AL41" s="436" t="str">
        <f t="shared" si="33"/>
        <v>0</v>
      </c>
      <c r="AM41" s="436">
        <f t="shared" si="33"/>
        <v>14</v>
      </c>
      <c r="AN41" s="436">
        <f t="shared" si="33"/>
        <v>12</v>
      </c>
      <c r="AO41" s="436" t="str">
        <f t="shared" si="33"/>
        <v>0</v>
      </c>
      <c r="AP41" s="436" t="str">
        <f t="shared" si="33"/>
        <v>0</v>
      </c>
      <c r="AQ41" s="436" t="str">
        <f t="shared" si="33"/>
        <v>0</v>
      </c>
      <c r="AR41" s="436" t="str">
        <f t="shared" si="33"/>
        <v>0</v>
      </c>
      <c r="AS41" s="436" t="str">
        <f t="shared" si="33"/>
        <v>0</v>
      </c>
      <c r="AT41" s="436" t="str">
        <f t="shared" si="33"/>
        <v>0</v>
      </c>
      <c r="AU41" s="436" t="str">
        <f t="shared" si="33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5</v>
      </c>
      <c r="M42" s="91">
        <v>7</v>
      </c>
      <c r="N42" s="91">
        <v>0</v>
      </c>
      <c r="O42" s="94">
        <v>0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>
        <f>IF(COUNTIF(V6:V37,2)=0,"0",COUNTIF(V6:V37,2))</f>
        <v>9</v>
      </c>
      <c r="W42" s="316"/>
      <c r="X42" s="316"/>
      <c r="Y42" s="316">
        <f>IF(COUNTIF(Y6:Y37,2)=0," ",COUNTIF(Y6:Y37,2))</f>
        <v>3</v>
      </c>
      <c r="Z42" s="316">
        <f>IF(COUNTIF(Z6:Z37,2)=0," ",COUNTIF(Z6:Z37,2))</f>
        <v>10</v>
      </c>
      <c r="AA42" s="316">
        <f>IF(COUNTIF(AA6:AA37,2)=0," ",COUNTIF(AA6:AA37,2))</f>
        <v>7</v>
      </c>
      <c r="AB42" s="316">
        <f>IF(COUNTIF(AB6:AB37,2)=0," ",COUNTIF(AB6:AB37,2))</f>
        <v>13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34">COUNTIF(AG6:AG36,2)+COUNTIF(AG6:AG36,"д")</f>
        <v>0</v>
      </c>
      <c r="AH42" s="316">
        <f t="shared" si="34"/>
        <v>0</v>
      </c>
      <c r="AI42" s="316">
        <f t="shared" si="34"/>
        <v>0</v>
      </c>
      <c r="AJ42" s="316">
        <f t="shared" si="34"/>
        <v>0</v>
      </c>
      <c r="AK42" s="316">
        <f t="shared" si="34"/>
        <v>0</v>
      </c>
      <c r="AL42" s="316">
        <f t="shared" si="34"/>
        <v>0</v>
      </c>
      <c r="AM42" s="316">
        <f t="shared" si="34"/>
        <v>5</v>
      </c>
      <c r="AN42" s="316">
        <f t="shared" si="34"/>
        <v>7</v>
      </c>
      <c r="AO42" s="316">
        <f t="shared" si="34"/>
        <v>0</v>
      </c>
      <c r="AP42" s="316">
        <f t="shared" si="34"/>
        <v>0</v>
      </c>
      <c r="AQ42" s="316">
        <f t="shared" si="34"/>
        <v>0</v>
      </c>
      <c r="AR42" s="316">
        <f t="shared" si="34"/>
        <v>0</v>
      </c>
      <c r="AS42" s="316">
        <f t="shared" si="34"/>
        <v>0</v>
      </c>
      <c r="AT42" s="316">
        <f t="shared" si="34"/>
        <v>0</v>
      </c>
      <c r="AU42" s="316">
        <f t="shared" si="34"/>
        <v>0</v>
      </c>
      <c r="AV42" s="316">
        <f t="shared" si="34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1</v>
      </c>
      <c r="G43" s="91">
        <v>0</v>
      </c>
      <c r="H43" s="91">
        <v>1</v>
      </c>
      <c r="I43" s="91">
        <v>0</v>
      </c>
      <c r="J43" s="91">
        <v>0</v>
      </c>
      <c r="K43" s="91">
        <v>1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35">COUNTBLANK(V6:V26)</f>
        <v>0</v>
      </c>
      <c r="W43" s="316">
        <f t="shared" si="35"/>
        <v>0</v>
      </c>
      <c r="X43" s="316">
        <f t="shared" si="35"/>
        <v>0</v>
      </c>
      <c r="Y43" s="316">
        <f t="shared" si="35"/>
        <v>0</v>
      </c>
      <c r="Z43" s="316">
        <f t="shared" si="35"/>
        <v>0</v>
      </c>
      <c r="AA43" s="316">
        <f t="shared" si="35"/>
        <v>0</v>
      </c>
      <c r="AB43" s="316">
        <f t="shared" si="35"/>
        <v>0</v>
      </c>
      <c r="AC43" s="316"/>
      <c r="AD43" s="316">
        <f>COUNTBLANK(AD6:AD36)</f>
        <v>0</v>
      </c>
      <c r="AE43" s="442" t="str">
        <f>IF(COUNTIF(AE6:AE37,"б")=0," ",COUNTIF(AE6:AE37,"б"))</f>
        <v xml:space="preserve"> </v>
      </c>
      <c r="AF43" s="443">
        <f t="shared" ref="AF43:CB43" si="36">IF(COUNTIF(AF6:AF37,"б")=0+COUNTIF(AF6:AF37,"а")=0,"0",COUNTIF(AF6:AF37,"б")+COUNTIF(AF6:AF37,"а"))</f>
        <v>0</v>
      </c>
      <c r="AG43" s="443">
        <f t="shared" si="36"/>
        <v>1</v>
      </c>
      <c r="AH43" s="443">
        <f t="shared" si="36"/>
        <v>0</v>
      </c>
      <c r="AI43" s="443">
        <f t="shared" si="36"/>
        <v>1</v>
      </c>
      <c r="AJ43" s="443">
        <f t="shared" si="36"/>
        <v>0</v>
      </c>
      <c r="AK43" s="443">
        <f t="shared" si="36"/>
        <v>0</v>
      </c>
      <c r="AL43" s="443">
        <f t="shared" si="36"/>
        <v>1</v>
      </c>
      <c r="AM43" s="443">
        <f t="shared" si="36"/>
        <v>0</v>
      </c>
      <c r="AN43" s="443">
        <f t="shared" si="36"/>
        <v>0</v>
      </c>
      <c r="AO43" s="443">
        <f t="shared" si="36"/>
        <v>0</v>
      </c>
      <c r="AP43" s="443">
        <f t="shared" si="36"/>
        <v>0</v>
      </c>
      <c r="AQ43" s="443">
        <f t="shared" si="36"/>
        <v>0</v>
      </c>
      <c r="AR43" s="443">
        <f t="shared" si="36"/>
        <v>0</v>
      </c>
      <c r="AS43" s="443">
        <f t="shared" si="36"/>
        <v>0</v>
      </c>
      <c r="AT43" s="443">
        <f t="shared" si="36"/>
        <v>0</v>
      </c>
      <c r="AU43" s="443">
        <f t="shared" si="36"/>
        <v>0</v>
      </c>
      <c r="AV43" s="443">
        <f t="shared" si="36"/>
        <v>0</v>
      </c>
      <c r="AW43" s="443">
        <f t="shared" si="36"/>
        <v>0</v>
      </c>
      <c r="AX43" s="443">
        <f t="shared" si="36"/>
        <v>0</v>
      </c>
      <c r="AY43" s="443">
        <f t="shared" si="36"/>
        <v>0</v>
      </c>
      <c r="AZ43" s="443">
        <f t="shared" si="36"/>
        <v>0</v>
      </c>
      <c r="BA43" s="443">
        <f t="shared" si="36"/>
        <v>0</v>
      </c>
      <c r="BB43" s="443">
        <f t="shared" si="36"/>
        <v>0</v>
      </c>
      <c r="BC43" s="443">
        <f t="shared" si="36"/>
        <v>0</v>
      </c>
      <c r="BD43" s="443">
        <f t="shared" si="36"/>
        <v>0</v>
      </c>
      <c r="BE43" s="443">
        <f t="shared" si="36"/>
        <v>0</v>
      </c>
      <c r="BF43" s="443">
        <f t="shared" si="36"/>
        <v>0</v>
      </c>
      <c r="BG43" s="443">
        <f t="shared" si="36"/>
        <v>0</v>
      </c>
      <c r="BH43" s="443">
        <f t="shared" si="36"/>
        <v>0</v>
      </c>
      <c r="BI43" s="443">
        <f t="shared" si="36"/>
        <v>0</v>
      </c>
      <c r="BJ43" s="443">
        <f t="shared" si="36"/>
        <v>0</v>
      </c>
      <c r="BK43" s="443">
        <f t="shared" si="36"/>
        <v>0</v>
      </c>
      <c r="BL43" s="443">
        <f t="shared" si="36"/>
        <v>0</v>
      </c>
      <c r="BM43" s="443">
        <f t="shared" si="36"/>
        <v>0</v>
      </c>
      <c r="BN43" s="443">
        <f t="shared" si="36"/>
        <v>0</v>
      </c>
      <c r="BO43" s="443">
        <f t="shared" si="36"/>
        <v>0</v>
      </c>
      <c r="BP43" s="443">
        <f t="shared" si="36"/>
        <v>0</v>
      </c>
      <c r="BQ43" s="443">
        <f t="shared" si="36"/>
        <v>0</v>
      </c>
      <c r="BR43" s="443">
        <f t="shared" si="36"/>
        <v>0</v>
      </c>
      <c r="BS43" s="443">
        <f t="shared" si="36"/>
        <v>0</v>
      </c>
      <c r="BT43" s="443">
        <f t="shared" si="36"/>
        <v>0</v>
      </c>
      <c r="BU43" s="443">
        <f t="shared" si="36"/>
        <v>0</v>
      </c>
      <c r="BV43" s="443">
        <f t="shared" si="36"/>
        <v>0</v>
      </c>
      <c r="BW43" s="443">
        <f t="shared" si="36"/>
        <v>0</v>
      </c>
      <c r="BX43" s="443">
        <f t="shared" si="36"/>
        <v>0</v>
      </c>
      <c r="BY43" s="443">
        <f t="shared" si="36"/>
        <v>0</v>
      </c>
      <c r="BZ43" s="443">
        <f t="shared" si="36"/>
        <v>0</v>
      </c>
      <c r="CA43" s="443">
        <f t="shared" si="36"/>
        <v>0</v>
      </c>
      <c r="CB43" s="443">
        <f t="shared" si="36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>
        <v>30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>
        <f t="shared" ref="AG44:AW44" si="37">IF(COUNTIF(AG6:AG37,"з")=0,"0",COUNTIF(AG6:AG37,"з"))</f>
        <v>30</v>
      </c>
      <c r="AH44" s="316" t="str">
        <f t="shared" si="37"/>
        <v>0</v>
      </c>
      <c r="AI44" s="316" t="str">
        <f t="shared" si="37"/>
        <v>0</v>
      </c>
      <c r="AJ44" s="316" t="str">
        <f t="shared" si="37"/>
        <v>0</v>
      </c>
      <c r="AK44" s="316" t="str">
        <f t="shared" si="37"/>
        <v>0</v>
      </c>
      <c r="AL44" s="316" t="str">
        <f t="shared" si="37"/>
        <v>0</v>
      </c>
      <c r="AM44" s="316" t="str">
        <f t="shared" si="37"/>
        <v>0</v>
      </c>
      <c r="AN44" s="316" t="str">
        <f t="shared" si="37"/>
        <v>0</v>
      </c>
      <c r="AO44" s="316" t="str">
        <f t="shared" si="37"/>
        <v>0</v>
      </c>
      <c r="AP44" s="316" t="str">
        <f t="shared" si="37"/>
        <v>0</v>
      </c>
      <c r="AQ44" s="316" t="str">
        <f t="shared" si="37"/>
        <v>0</v>
      </c>
      <c r="AR44" s="316" t="str">
        <f t="shared" si="37"/>
        <v>0</v>
      </c>
      <c r="AS44" s="316" t="str">
        <f t="shared" si="37"/>
        <v>0</v>
      </c>
      <c r="AT44" s="316" t="str">
        <f t="shared" si="37"/>
        <v>0</v>
      </c>
      <c r="AU44" s="316" t="str">
        <f t="shared" si="37"/>
        <v>0</v>
      </c>
      <c r="AV44" s="316" t="str">
        <f t="shared" si="37"/>
        <v>0</v>
      </c>
      <c r="AW44" s="316" t="str">
        <f t="shared" si="37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38">IF(COUNTIF(AG6:AG37,"н")=0,"0",COUNTIF(AG6:AG37,"н"))</f>
        <v>0</v>
      </c>
      <c r="AH45" s="316" t="str">
        <f t="shared" si="38"/>
        <v>0</v>
      </c>
      <c r="AI45" s="316" t="str">
        <f t="shared" si="38"/>
        <v>0</v>
      </c>
      <c r="AJ45" s="316" t="str">
        <f t="shared" si="38"/>
        <v>0</v>
      </c>
      <c r="AK45" s="316" t="str">
        <f t="shared" si="38"/>
        <v>0</v>
      </c>
      <c r="AL45" s="316" t="str">
        <f t="shared" si="38"/>
        <v>0</v>
      </c>
      <c r="AM45" s="316" t="str">
        <f t="shared" si="38"/>
        <v>0</v>
      </c>
      <c r="AN45" s="316" t="str">
        <f t="shared" si="38"/>
        <v>0</v>
      </c>
      <c r="AO45" s="316" t="str">
        <f t="shared" si="38"/>
        <v>0</v>
      </c>
      <c r="AP45" s="316" t="str">
        <f t="shared" si="38"/>
        <v>0</v>
      </c>
      <c r="AQ45" s="316" t="str">
        <f t="shared" si="38"/>
        <v>0</v>
      </c>
      <c r="AR45" s="316" t="str">
        <f t="shared" si="38"/>
        <v>0</v>
      </c>
      <c r="AS45" s="316" t="str">
        <f t="shared" si="38"/>
        <v>0</v>
      </c>
      <c r="AT45" s="316" t="str">
        <f t="shared" si="38"/>
        <v>0</v>
      </c>
      <c r="AU45" s="316" t="str">
        <f t="shared" si="38"/>
        <v>0</v>
      </c>
      <c r="AV45" s="316" t="str">
        <f t="shared" si="38"/>
        <v>0</v>
      </c>
      <c r="AW45" s="316" t="str">
        <f t="shared" si="38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8">
    <mergeCell ref="AG3:AW3"/>
    <mergeCell ref="AX3:BM3"/>
    <mergeCell ref="BP3:CE3"/>
    <mergeCell ref="X39:AB39"/>
    <mergeCell ref="A3:C4"/>
    <mergeCell ref="AD3:AD5"/>
    <mergeCell ref="K2:M2"/>
    <mergeCell ref="G2:J2"/>
  </mergeCells>
  <conditionalFormatting sqref="C5 Y5 AI5 AG5">
    <cfRule type="cellIs" dxfId="33716" priority="2601" stopIfTrue="1" operator="equal">
      <formula>5</formula>
    </cfRule>
    <cfRule type="cellIs" dxfId="33715" priority="2602" stopIfTrue="1" operator="equal">
      <formula>4</formula>
    </cfRule>
    <cfRule type="cellIs" dxfId="33714" priority="2603" stopIfTrue="1" operator="equal">
      <formula>3</formula>
    </cfRule>
  </conditionalFormatting>
  <conditionalFormatting sqref="E6:E11 E13:E45">
    <cfRule type="cellIs" dxfId="33713" priority="2599" stopIfTrue="1" operator="equal">
      <formula>4</formula>
    </cfRule>
    <cfRule type="cellIs" dxfId="33712" priority="2600" stopIfTrue="1" operator="equal">
      <formula>3</formula>
    </cfRule>
  </conditionalFormatting>
  <conditionalFormatting sqref="Z5:AC5 W40:AF43 AE6:AE39 W39 F37:Q45 AG43:CB43 W44:AW45 R31:V45 R6:S30 V6:V30 AG6:AW42 O34:Q36 O6:Q31 F6:M6 G13:L30 G7:L11 F7:G36 H6:M31 H32:J33 F34:M36">
    <cfRule type="cellIs" dxfId="33711" priority="2596" stopIfTrue="1" operator="equal">
      <formula>5</formula>
    </cfRule>
    <cfRule type="cellIs" dxfId="33710" priority="2597" stopIfTrue="1" operator="equal">
      <formula>4</formula>
    </cfRule>
    <cfRule type="cellIs" dxfId="33709" priority="2598" stopIfTrue="1" operator="equal">
      <formula>3</formula>
    </cfRule>
  </conditionalFormatting>
  <conditionalFormatting sqref="AF6:AF37">
    <cfRule type="expression" dxfId="33708" priority="2594" stopIfTrue="1">
      <formula>VALUE(RIGHT(AF6))&gt;AE6</formula>
    </cfRule>
    <cfRule type="expression" dxfId="33707" priority="2595" stopIfTrue="1">
      <formula>EXACT(RIGHT(AF6,3),"зач")</formula>
    </cfRule>
  </conditionalFormatting>
  <conditionalFormatting sqref="AE3:AJ4 V3:AC4 R3:S3">
    <cfRule type="expression" dxfId="33706" priority="2592" stopIfTrue="1">
      <formula>$D$1&lt;R3</formula>
    </cfRule>
    <cfRule type="expression" dxfId="33705" priority="2593" stopIfTrue="1">
      <formula>$D$1&gt;R3</formula>
    </cfRule>
  </conditionalFormatting>
  <conditionalFormatting sqref="F6:F31">
    <cfRule type="cellIs" dxfId="33704" priority="2589" stopIfTrue="1" operator="equal">
      <formula>5</formula>
    </cfRule>
    <cfRule type="cellIs" dxfId="33703" priority="2590" stopIfTrue="1" operator="equal">
      <formula>4</formula>
    </cfRule>
    <cfRule type="cellIs" dxfId="33702" priority="2591" stopIfTrue="1" operator="equal">
      <formula>3</formula>
    </cfRule>
  </conditionalFormatting>
  <conditionalFormatting sqref="R4">
    <cfRule type="expression" dxfId="33701" priority="2571" stopIfTrue="1">
      <formula>$D$1&lt;R4</formula>
    </cfRule>
    <cfRule type="expression" dxfId="33700" priority="2572" stopIfTrue="1">
      <formula>$D$1&gt;R4</formula>
    </cfRule>
  </conditionalFormatting>
  <conditionalFormatting sqref="S5">
    <cfRule type="cellIs" dxfId="33699" priority="2566" stopIfTrue="1" operator="equal">
      <formula>5</formula>
    </cfRule>
    <cfRule type="cellIs" dxfId="33698" priority="2567" stopIfTrue="1" operator="equal">
      <formula>4</formula>
    </cfRule>
    <cfRule type="cellIs" dxfId="33697" priority="2568" stopIfTrue="1" operator="equal">
      <formula>3</formula>
    </cfRule>
  </conditionalFormatting>
  <conditionalFormatting sqref="S4">
    <cfRule type="expression" dxfId="33696" priority="2564" stopIfTrue="1">
      <formula>$D$1&lt;S4</formula>
    </cfRule>
    <cfRule type="expression" dxfId="33695" priority="2565" stopIfTrue="1">
      <formula>$D$1&gt;S4</formula>
    </cfRule>
  </conditionalFormatting>
  <conditionalFormatting sqref="U4">
    <cfRule type="expression" dxfId="33694" priority="2539" stopIfTrue="1">
      <formula>$D$4&lt;U4</formula>
    </cfRule>
    <cfRule type="expression" dxfId="33693" priority="2540" stopIfTrue="1">
      <formula>$D$4&gt;U4</formula>
    </cfRule>
  </conditionalFormatting>
  <conditionalFormatting sqref="T6:U30">
    <cfRule type="cellIs" dxfId="33692" priority="2586" stopIfTrue="1" operator="equal">
      <formula>5</formula>
    </cfRule>
    <cfRule type="cellIs" dxfId="33691" priority="2587" stopIfTrue="1" operator="equal">
      <formula>4</formula>
    </cfRule>
    <cfRule type="cellIs" dxfId="33690" priority="2588" stopIfTrue="1" operator="equal">
      <formula>3</formula>
    </cfRule>
  </conditionalFormatting>
  <conditionalFormatting sqref="T3">
    <cfRule type="expression" dxfId="33689" priority="2584" stopIfTrue="1">
      <formula>$D$4&lt;T3</formula>
    </cfRule>
    <cfRule type="expression" dxfId="33688" priority="2585" stopIfTrue="1">
      <formula>$D$4&gt;T3</formula>
    </cfRule>
  </conditionalFormatting>
  <conditionalFormatting sqref="T3">
    <cfRule type="expression" dxfId="33687" priority="2582" stopIfTrue="1">
      <formula>$D$1&lt;T3</formula>
    </cfRule>
    <cfRule type="expression" dxfId="33686" priority="2583" stopIfTrue="1">
      <formula>$D$1&gt;T3</formula>
    </cfRule>
  </conditionalFormatting>
  <conditionalFormatting sqref="U3">
    <cfRule type="expression" dxfId="33685" priority="2578" stopIfTrue="1">
      <formula>$D$1&lt;U3</formula>
    </cfRule>
    <cfRule type="expression" dxfId="33684" priority="2579" stopIfTrue="1">
      <formula>$D$1&gt;U3</formula>
    </cfRule>
  </conditionalFormatting>
  <conditionalFormatting sqref="U3">
    <cfRule type="expression" dxfId="33683" priority="2580" stopIfTrue="1">
      <formula>$D$4&lt;U3</formula>
    </cfRule>
    <cfRule type="expression" dxfId="33682" priority="2581" stopIfTrue="1">
      <formula>$D$4&gt;U3</formula>
    </cfRule>
  </conditionalFormatting>
  <conditionalFormatting sqref="R5">
    <cfRule type="cellIs" dxfId="33681" priority="2573" stopIfTrue="1" operator="equal">
      <formula>5</formula>
    </cfRule>
    <cfRule type="cellIs" dxfId="33680" priority="2574" stopIfTrue="1" operator="equal">
      <formula>4</formula>
    </cfRule>
    <cfRule type="cellIs" dxfId="33679" priority="2575" stopIfTrue="1" operator="equal">
      <formula>3</formula>
    </cfRule>
  </conditionalFormatting>
  <conditionalFormatting sqref="S4">
    <cfRule type="expression" dxfId="33678" priority="2562" stopIfTrue="1">
      <formula>$D$1&lt;S4</formula>
    </cfRule>
    <cfRule type="expression" dxfId="33677" priority="2563" stopIfTrue="1">
      <formula>$D$1&gt;S4</formula>
    </cfRule>
  </conditionalFormatting>
  <conditionalFormatting sqref="R4">
    <cfRule type="expression" dxfId="33676" priority="2576" stopIfTrue="1">
      <formula>$D$1&lt;R4</formula>
    </cfRule>
    <cfRule type="expression" dxfId="33675" priority="2577" stopIfTrue="1">
      <formula>$D$1&gt;R4</formula>
    </cfRule>
  </conditionalFormatting>
  <conditionalFormatting sqref="R4">
    <cfRule type="expression" dxfId="33674" priority="2569" stopIfTrue="1">
      <formula>$D$1&lt;R4</formula>
    </cfRule>
    <cfRule type="expression" dxfId="33673" priority="2570" stopIfTrue="1">
      <formula>$D$1&gt;R4</formula>
    </cfRule>
  </conditionalFormatting>
  <conditionalFormatting sqref="S4">
    <cfRule type="expression" dxfId="33672" priority="2554" stopIfTrue="1">
      <formula>$D$1&lt;S4</formula>
    </cfRule>
    <cfRule type="expression" dxfId="33671" priority="2555" stopIfTrue="1">
      <formula>$D$1&gt;S4</formula>
    </cfRule>
  </conditionalFormatting>
  <conditionalFormatting sqref="S4">
    <cfRule type="expression" dxfId="33670" priority="2560" stopIfTrue="1">
      <formula>$D$1&lt;S4</formula>
    </cfRule>
    <cfRule type="expression" dxfId="33669" priority="2561" stopIfTrue="1">
      <formula>$D$1&gt;S4</formula>
    </cfRule>
  </conditionalFormatting>
  <conditionalFormatting sqref="S4">
    <cfRule type="expression" dxfId="33668" priority="2558" stopIfTrue="1">
      <formula>$D$1&lt;S4</formula>
    </cfRule>
    <cfRule type="expression" dxfId="33667" priority="2559" stopIfTrue="1">
      <formula>$D$1&gt;S4</formula>
    </cfRule>
  </conditionalFormatting>
  <conditionalFormatting sqref="S4">
    <cfRule type="expression" dxfId="33666" priority="2556" stopIfTrue="1">
      <formula>$D$1&lt;S4</formula>
    </cfRule>
    <cfRule type="expression" dxfId="33665" priority="2557" stopIfTrue="1">
      <formula>$D$1&gt;S4</formula>
    </cfRule>
  </conditionalFormatting>
  <conditionalFormatting sqref="T5">
    <cfRule type="cellIs" dxfId="33664" priority="2545" stopIfTrue="1" operator="equal">
      <formula>5</formula>
    </cfRule>
    <cfRule type="cellIs" dxfId="33663" priority="2546" stopIfTrue="1" operator="equal">
      <formula>4</formula>
    </cfRule>
    <cfRule type="cellIs" dxfId="33662" priority="2547" stopIfTrue="1" operator="equal">
      <formula>3</formula>
    </cfRule>
  </conditionalFormatting>
  <conditionalFormatting sqref="U4">
    <cfRule type="expression" dxfId="33661" priority="2541" stopIfTrue="1">
      <formula>$D$1&lt;U4</formula>
    </cfRule>
    <cfRule type="expression" dxfId="33660" priority="2542" stopIfTrue="1">
      <formula>$D$1&gt;U4</formula>
    </cfRule>
  </conditionalFormatting>
  <conditionalFormatting sqref="T4">
    <cfRule type="expression" dxfId="33659" priority="2552" stopIfTrue="1">
      <formula>$D$4&lt;T4</formula>
    </cfRule>
    <cfRule type="expression" dxfId="33658" priority="2553" stopIfTrue="1">
      <formula>$D$4&gt;T4</formula>
    </cfRule>
  </conditionalFormatting>
  <conditionalFormatting sqref="T4">
    <cfRule type="expression" dxfId="33657" priority="2550" stopIfTrue="1">
      <formula>$D$1&lt;T4</formula>
    </cfRule>
    <cfRule type="expression" dxfId="33656" priority="2551" stopIfTrue="1">
      <formula>$D$1&gt;T4</formula>
    </cfRule>
  </conditionalFormatting>
  <conditionalFormatting sqref="T4">
    <cfRule type="expression" dxfId="33655" priority="2548" stopIfTrue="1">
      <formula>$D$4&lt;T4</formula>
    </cfRule>
    <cfRule type="expression" dxfId="33654" priority="2549" stopIfTrue="1">
      <formula>$D$4&gt;T4</formula>
    </cfRule>
  </conditionalFormatting>
  <conditionalFormatting sqref="U4">
    <cfRule type="expression" dxfId="33653" priority="2543" stopIfTrue="1">
      <formula>$D$4&lt;U4</formula>
    </cfRule>
    <cfRule type="expression" dxfId="33652" priority="2544" stopIfTrue="1">
      <formula>$D$4&gt;U4</formula>
    </cfRule>
  </conditionalFormatting>
  <conditionalFormatting sqref="U5">
    <cfRule type="cellIs" dxfId="33651" priority="2536" stopIfTrue="1" operator="equal">
      <formula>5</formula>
    </cfRule>
    <cfRule type="cellIs" dxfId="33650" priority="2537" stopIfTrue="1" operator="equal">
      <formula>4</formula>
    </cfRule>
    <cfRule type="cellIs" dxfId="33649" priority="2538" stopIfTrue="1" operator="equal">
      <formula>3</formula>
    </cfRule>
  </conditionalFormatting>
  <conditionalFormatting sqref="Q5">
    <cfRule type="cellIs" dxfId="33648" priority="2533" stopIfTrue="1" operator="equal">
      <formula>5</formula>
    </cfRule>
    <cfRule type="cellIs" dxfId="33647" priority="2534" stopIfTrue="1" operator="equal">
      <formula>4</formula>
    </cfRule>
    <cfRule type="cellIs" dxfId="33646" priority="2535" stopIfTrue="1" operator="equal">
      <formula>3</formula>
    </cfRule>
  </conditionalFormatting>
  <conditionalFormatting sqref="Q3:Q4">
    <cfRule type="expression" dxfId="33645" priority="2531" stopIfTrue="1">
      <formula>$D$1&lt;Q3</formula>
    </cfRule>
    <cfRule type="expression" dxfId="33644" priority="2532" stopIfTrue="1">
      <formula>$D$1&gt;Q3</formula>
    </cfRule>
  </conditionalFormatting>
  <conditionalFormatting sqref="Q5">
    <cfRule type="cellIs" dxfId="33643" priority="2528" stopIfTrue="1" operator="equal">
      <formula>5</formula>
    </cfRule>
    <cfRule type="cellIs" dxfId="33642" priority="2529" stopIfTrue="1" operator="equal">
      <formula>4</formula>
    </cfRule>
    <cfRule type="cellIs" dxfId="33641" priority="2530" stopIfTrue="1" operator="equal">
      <formula>3</formula>
    </cfRule>
  </conditionalFormatting>
  <conditionalFormatting sqref="Q3:Q4">
    <cfRule type="expression" dxfId="33640" priority="2526" stopIfTrue="1">
      <formula>$D$1&lt;Q3</formula>
    </cfRule>
    <cfRule type="expression" dxfId="33639" priority="2527" stopIfTrue="1">
      <formula>$D$1&gt;Q3</formula>
    </cfRule>
  </conditionalFormatting>
  <conditionalFormatting sqref="Q5">
    <cfRule type="cellIs" dxfId="33638" priority="2523" stopIfTrue="1" operator="equal">
      <formula>5</formula>
    </cfRule>
    <cfRule type="cellIs" dxfId="33637" priority="2524" stopIfTrue="1" operator="equal">
      <formula>4</formula>
    </cfRule>
    <cfRule type="cellIs" dxfId="33636" priority="2525" stopIfTrue="1" operator="equal">
      <formula>3</formula>
    </cfRule>
  </conditionalFormatting>
  <conditionalFormatting sqref="Q3:Q4">
    <cfRule type="expression" dxfId="33635" priority="2521" stopIfTrue="1">
      <formula>$D$1&lt;Q3</formula>
    </cfRule>
    <cfRule type="expression" dxfId="33634" priority="2522" stopIfTrue="1">
      <formula>$D$1&gt;Q3</formula>
    </cfRule>
  </conditionalFormatting>
  <conditionalFormatting sqref="Q4">
    <cfRule type="expression" dxfId="33633" priority="2498" stopIfTrue="1">
      <formula>$D$1&lt;Q4</formula>
    </cfRule>
    <cfRule type="expression" dxfId="33632" priority="2499" stopIfTrue="1">
      <formula>$D$1&gt;Q4</formula>
    </cfRule>
  </conditionalFormatting>
  <conditionalFormatting sqref="Q4">
    <cfRule type="expression" dxfId="33631" priority="2496" stopIfTrue="1">
      <formula>$D$1&lt;Q4</formula>
    </cfRule>
    <cfRule type="expression" dxfId="33630" priority="2497" stopIfTrue="1">
      <formula>$D$1&gt;Q4</formula>
    </cfRule>
  </conditionalFormatting>
  <conditionalFormatting sqref="Q4">
    <cfRule type="expression" dxfId="33629" priority="2471" stopIfTrue="1">
      <formula>$D$1&lt;Q4</formula>
    </cfRule>
    <cfRule type="expression" dxfId="33628" priority="2472" stopIfTrue="1">
      <formula>$D$1&gt;Q4</formula>
    </cfRule>
  </conditionalFormatting>
  <conditionalFormatting sqref="Q5">
    <cfRule type="cellIs" dxfId="33627" priority="2468" stopIfTrue="1" operator="equal">
      <formula>5</formula>
    </cfRule>
    <cfRule type="cellIs" dxfId="33626" priority="2469" stopIfTrue="1" operator="equal">
      <formula>4</formula>
    </cfRule>
    <cfRule type="cellIs" dxfId="33625" priority="2470" stopIfTrue="1" operator="equal">
      <formula>3</formula>
    </cfRule>
  </conditionalFormatting>
  <conditionalFormatting sqref="Q4">
    <cfRule type="expression" dxfId="33624" priority="2464" stopIfTrue="1">
      <formula>$D$1&lt;Q4</formula>
    </cfRule>
    <cfRule type="expression" dxfId="33623" priority="2465" stopIfTrue="1">
      <formula>$D$1&gt;Q4</formula>
    </cfRule>
  </conditionalFormatting>
  <conditionalFormatting sqref="Q5">
    <cfRule type="cellIs" dxfId="33622" priority="2518" stopIfTrue="1" operator="equal">
      <formula>5</formula>
    </cfRule>
    <cfRule type="cellIs" dxfId="33621" priority="2519" stopIfTrue="1" operator="equal">
      <formula>4</formula>
    </cfRule>
    <cfRule type="cellIs" dxfId="33620" priority="2520" stopIfTrue="1" operator="equal">
      <formula>3</formula>
    </cfRule>
  </conditionalFormatting>
  <conditionalFormatting sqref="Q3:Q4">
    <cfRule type="expression" dxfId="33619" priority="2516" stopIfTrue="1">
      <formula>$D$1&lt;Q3</formula>
    </cfRule>
    <cfRule type="expression" dxfId="33618" priority="2517" stopIfTrue="1">
      <formula>$D$1&gt;Q3</formula>
    </cfRule>
  </conditionalFormatting>
  <conditionalFormatting sqref="Q5">
    <cfRule type="cellIs" dxfId="33617" priority="2513" stopIfTrue="1" operator="equal">
      <formula>5</formula>
    </cfRule>
    <cfRule type="cellIs" dxfId="33616" priority="2514" stopIfTrue="1" operator="equal">
      <formula>4</formula>
    </cfRule>
    <cfRule type="cellIs" dxfId="33615" priority="2515" stopIfTrue="1" operator="equal">
      <formula>3</formula>
    </cfRule>
  </conditionalFormatting>
  <conditionalFormatting sqref="Q3:Q4">
    <cfRule type="expression" dxfId="33614" priority="2511" stopIfTrue="1">
      <formula>$D$1&lt;Q3</formula>
    </cfRule>
    <cfRule type="expression" dxfId="33613" priority="2512" stopIfTrue="1">
      <formula>$D$1&gt;Q3</formula>
    </cfRule>
  </conditionalFormatting>
  <conditionalFormatting sqref="Q5">
    <cfRule type="cellIs" dxfId="33612" priority="2508" stopIfTrue="1" operator="equal">
      <formula>5</formula>
    </cfRule>
    <cfRule type="cellIs" dxfId="33611" priority="2509" stopIfTrue="1" operator="equal">
      <formula>4</formula>
    </cfRule>
    <cfRule type="cellIs" dxfId="33610" priority="2510" stopIfTrue="1" operator="equal">
      <formula>3</formula>
    </cfRule>
  </conditionalFormatting>
  <conditionalFormatting sqref="Q4">
    <cfRule type="expression" dxfId="33609" priority="2506" stopIfTrue="1">
      <formula>$D$1&lt;Q4</formula>
    </cfRule>
    <cfRule type="expression" dxfId="33608" priority="2507" stopIfTrue="1">
      <formula>$D$1&gt;Q4</formula>
    </cfRule>
  </conditionalFormatting>
  <conditionalFormatting sqref="Q4">
    <cfRule type="expression" dxfId="33607" priority="2504" stopIfTrue="1">
      <formula>$D$1&lt;Q4</formula>
    </cfRule>
    <cfRule type="expression" dxfId="33606" priority="2505" stopIfTrue="1">
      <formula>$D$1&gt;Q4</formula>
    </cfRule>
  </conditionalFormatting>
  <conditionalFormatting sqref="Q4">
    <cfRule type="expression" dxfId="33605" priority="2502" stopIfTrue="1">
      <formula>$D$1&lt;Q4</formula>
    </cfRule>
    <cfRule type="expression" dxfId="33604" priority="2503" stopIfTrue="1">
      <formula>$D$1&gt;Q4</formula>
    </cfRule>
  </conditionalFormatting>
  <conditionalFormatting sqref="Q4">
    <cfRule type="expression" dxfId="33603" priority="2500" stopIfTrue="1">
      <formula>$D$1&lt;Q4</formula>
    </cfRule>
    <cfRule type="expression" dxfId="33602" priority="2501" stopIfTrue="1">
      <formula>$D$1&gt;Q4</formula>
    </cfRule>
  </conditionalFormatting>
  <conditionalFormatting sqref="Q4">
    <cfRule type="expression" dxfId="33601" priority="2494" stopIfTrue="1">
      <formula>$D$1&lt;Q4</formula>
    </cfRule>
    <cfRule type="expression" dxfId="33600" priority="2495" stopIfTrue="1">
      <formula>$D$1&gt;Q4</formula>
    </cfRule>
  </conditionalFormatting>
  <conditionalFormatting sqref="Q4">
    <cfRule type="expression" dxfId="33599" priority="2492" stopIfTrue="1">
      <formula>$D$1&lt;Q4</formula>
    </cfRule>
    <cfRule type="expression" dxfId="33598" priority="2493" stopIfTrue="1">
      <formula>$D$1&gt;Q4</formula>
    </cfRule>
  </conditionalFormatting>
  <conditionalFormatting sqref="Q4">
    <cfRule type="expression" dxfId="33597" priority="2490" stopIfTrue="1">
      <formula>$D$1&lt;Q4</formula>
    </cfRule>
    <cfRule type="expression" dxfId="33596" priority="2491" stopIfTrue="1">
      <formula>$D$1&gt;Q4</formula>
    </cfRule>
  </conditionalFormatting>
  <conditionalFormatting sqref="Q4">
    <cfRule type="expression" dxfId="33595" priority="2488" stopIfTrue="1">
      <formula>$D$1&lt;Q4</formula>
    </cfRule>
    <cfRule type="expression" dxfId="33594" priority="2489" stopIfTrue="1">
      <formula>$D$1&gt;Q4</formula>
    </cfRule>
  </conditionalFormatting>
  <conditionalFormatting sqref="Q4">
    <cfRule type="expression" dxfId="33593" priority="2486" stopIfTrue="1">
      <formula>$D$1&lt;Q4</formula>
    </cfRule>
    <cfRule type="expression" dxfId="33592" priority="2487" stopIfTrue="1">
      <formula>$D$1&gt;Q4</formula>
    </cfRule>
  </conditionalFormatting>
  <conditionalFormatting sqref="Q5">
    <cfRule type="cellIs" dxfId="33591" priority="2483" stopIfTrue="1" operator="equal">
      <formula>5</formula>
    </cfRule>
    <cfRule type="cellIs" dxfId="33590" priority="2484" stopIfTrue="1" operator="equal">
      <formula>4</formula>
    </cfRule>
    <cfRule type="cellIs" dxfId="33589" priority="2485" stopIfTrue="1" operator="equal">
      <formula>3</formula>
    </cfRule>
  </conditionalFormatting>
  <conditionalFormatting sqref="Q3:Q4">
    <cfRule type="expression" dxfId="33588" priority="2481" stopIfTrue="1">
      <formula>$D$1&lt;Q3</formula>
    </cfRule>
    <cfRule type="expression" dxfId="33587" priority="2482" stopIfTrue="1">
      <formula>$D$1&gt;Q3</formula>
    </cfRule>
  </conditionalFormatting>
  <conditionalFormatting sqref="Q5">
    <cfRule type="cellIs" dxfId="33586" priority="2478" stopIfTrue="1" operator="equal">
      <formula>5</formula>
    </cfRule>
    <cfRule type="cellIs" dxfId="33585" priority="2479" stopIfTrue="1" operator="equal">
      <formula>4</formula>
    </cfRule>
    <cfRule type="cellIs" dxfId="33584" priority="2480" stopIfTrue="1" operator="equal">
      <formula>3</formula>
    </cfRule>
  </conditionalFormatting>
  <conditionalFormatting sqref="Q4">
    <cfRule type="expression" dxfId="33583" priority="2476" stopIfTrue="1">
      <formula>$D$1&lt;Q4</formula>
    </cfRule>
    <cfRule type="expression" dxfId="33582" priority="2477" stopIfTrue="1">
      <formula>$D$1&gt;Q4</formula>
    </cfRule>
  </conditionalFormatting>
  <conditionalFormatting sqref="Q5">
    <cfRule type="cellIs" dxfId="33581" priority="2473" stopIfTrue="1" operator="equal">
      <formula>5</formula>
    </cfRule>
    <cfRule type="cellIs" dxfId="33580" priority="2474" stopIfTrue="1" operator="equal">
      <formula>4</formula>
    </cfRule>
    <cfRule type="cellIs" dxfId="33579" priority="2475" stopIfTrue="1" operator="equal">
      <formula>3</formula>
    </cfRule>
  </conditionalFormatting>
  <conditionalFormatting sqref="Q4">
    <cfRule type="expression" dxfId="33578" priority="2466" stopIfTrue="1">
      <formula>$D$1&lt;Q4</formula>
    </cfRule>
    <cfRule type="expression" dxfId="33577" priority="2467" stopIfTrue="1">
      <formula>$D$1&gt;Q4</formula>
    </cfRule>
  </conditionalFormatting>
  <conditionalFormatting sqref="Q4">
    <cfRule type="expression" dxfId="33576" priority="2462" stopIfTrue="1">
      <formula>$D$1&lt;Q4</formula>
    </cfRule>
    <cfRule type="expression" dxfId="33575" priority="2463" stopIfTrue="1">
      <formula>$D$1&gt;Q4</formula>
    </cfRule>
  </conditionalFormatting>
  <conditionalFormatting sqref="Q4">
    <cfRule type="expression" dxfId="33574" priority="2460" stopIfTrue="1">
      <formula>$D$1&lt;Q4</formula>
    </cfRule>
    <cfRule type="expression" dxfId="33573" priority="2461" stopIfTrue="1">
      <formula>$D$1&gt;Q4</formula>
    </cfRule>
  </conditionalFormatting>
  <conditionalFormatting sqref="Q4">
    <cfRule type="expression" dxfId="33572" priority="2458" stopIfTrue="1">
      <formula>$D$1&lt;Q4</formula>
    </cfRule>
    <cfRule type="expression" dxfId="33571" priority="2459" stopIfTrue="1">
      <formula>$D$1&gt;Q4</formula>
    </cfRule>
  </conditionalFormatting>
  <conditionalFormatting sqref="Q4">
    <cfRule type="expression" dxfId="33570" priority="2456" stopIfTrue="1">
      <formula>$D$1&lt;Q4</formula>
    </cfRule>
    <cfRule type="expression" dxfId="33569" priority="2457" stopIfTrue="1">
      <formula>$D$1&gt;Q4</formula>
    </cfRule>
  </conditionalFormatting>
  <conditionalFormatting sqref="Q4">
    <cfRule type="expression" dxfId="33568" priority="2454" stopIfTrue="1">
      <formula>$D$1&lt;Q4</formula>
    </cfRule>
    <cfRule type="expression" dxfId="33567" priority="2455" stopIfTrue="1">
      <formula>$D$1&gt;Q4</formula>
    </cfRule>
  </conditionalFormatting>
  <conditionalFormatting sqref="Q4">
    <cfRule type="expression" dxfId="33566" priority="2452" stopIfTrue="1">
      <formula>$D$1&lt;Q4</formula>
    </cfRule>
    <cfRule type="expression" dxfId="33565" priority="2453" stopIfTrue="1">
      <formula>$D$1&gt;Q4</formula>
    </cfRule>
  </conditionalFormatting>
  <conditionalFormatting sqref="Q4">
    <cfRule type="expression" dxfId="33564" priority="2450" stopIfTrue="1">
      <formula>$D$1&lt;Q4</formula>
    </cfRule>
    <cfRule type="expression" dxfId="33563" priority="2451" stopIfTrue="1">
      <formula>$D$1&gt;Q4</formula>
    </cfRule>
  </conditionalFormatting>
  <conditionalFormatting sqref="Q4">
    <cfRule type="expression" dxfId="33562" priority="2448" stopIfTrue="1">
      <formula>$D$1&lt;Q4</formula>
    </cfRule>
    <cfRule type="expression" dxfId="33561" priority="2449" stopIfTrue="1">
      <formula>$D$1&gt;Q4</formula>
    </cfRule>
  </conditionalFormatting>
  <conditionalFormatting sqref="Q4">
    <cfRule type="expression" dxfId="33560" priority="2446" stopIfTrue="1">
      <formula>$D$1&lt;Q4</formula>
    </cfRule>
    <cfRule type="expression" dxfId="33559" priority="2447" stopIfTrue="1">
      <formula>$D$1&gt;Q4</formula>
    </cfRule>
  </conditionalFormatting>
  <conditionalFormatting sqref="O5:P5 G5:M5">
    <cfRule type="cellIs" dxfId="33558" priority="2443" stopIfTrue="1" operator="equal">
      <formula>5</formula>
    </cfRule>
    <cfRule type="cellIs" dxfId="33557" priority="2444" stopIfTrue="1" operator="equal">
      <formula>4</formula>
    </cfRule>
    <cfRule type="cellIs" dxfId="33556" priority="2445" stopIfTrue="1" operator="equal">
      <formula>3</formula>
    </cfRule>
  </conditionalFormatting>
  <conditionalFormatting sqref="O3:P4 G3:K3 K3:M4 G4:L4">
    <cfRule type="expression" dxfId="33555" priority="2441" stopIfTrue="1">
      <formula>$D$1&lt;G3</formula>
    </cfRule>
    <cfRule type="expression" dxfId="33554" priority="2442" stopIfTrue="1">
      <formula>$D$1&gt;G3</formula>
    </cfRule>
  </conditionalFormatting>
  <conditionalFormatting sqref="P3:P4">
    <cfRule type="expression" dxfId="33553" priority="1786" stopIfTrue="1">
      <formula>$D$1&lt;P3</formula>
    </cfRule>
    <cfRule type="expression" dxfId="33552" priority="1787" stopIfTrue="1">
      <formula>$D$1&gt;P3</formula>
    </cfRule>
  </conditionalFormatting>
  <conditionalFormatting sqref="P4">
    <cfRule type="expression" dxfId="33551" priority="1761" stopIfTrue="1">
      <formula>$D$1&lt;P4</formula>
    </cfRule>
    <cfRule type="expression" dxfId="33550" priority="1762" stopIfTrue="1">
      <formula>$D$1&gt;P4</formula>
    </cfRule>
  </conditionalFormatting>
  <conditionalFormatting sqref="F4">
    <cfRule type="expression" dxfId="33549" priority="2203" stopIfTrue="1">
      <formula>$D$1&lt;F4</formula>
    </cfRule>
    <cfRule type="expression" dxfId="33548" priority="2204" stopIfTrue="1">
      <formula>$D$1&gt;F4</formula>
    </cfRule>
  </conditionalFormatting>
  <conditionalFormatting sqref="F4">
    <cfRule type="expression" dxfId="33547" priority="2213" stopIfTrue="1">
      <formula>$D$1&lt;F4</formula>
    </cfRule>
    <cfRule type="expression" dxfId="33546" priority="2214" stopIfTrue="1">
      <formula>$D$1&gt;F4</formula>
    </cfRule>
  </conditionalFormatting>
  <conditionalFormatting sqref="F4">
    <cfRule type="expression" dxfId="33545" priority="2211" stopIfTrue="1">
      <formula>$D$1&lt;F4</formula>
    </cfRule>
    <cfRule type="expression" dxfId="33544" priority="2212" stopIfTrue="1">
      <formula>$D$1&gt;F4</formula>
    </cfRule>
  </conditionalFormatting>
  <conditionalFormatting sqref="F4">
    <cfRule type="expression" dxfId="33543" priority="2209" stopIfTrue="1">
      <formula>$D$1&lt;F4</formula>
    </cfRule>
    <cfRule type="expression" dxfId="33542" priority="2210" stopIfTrue="1">
      <formula>$D$1&gt;F4</formula>
    </cfRule>
  </conditionalFormatting>
  <conditionalFormatting sqref="F4">
    <cfRule type="expression" dxfId="33541" priority="2207" stopIfTrue="1">
      <formula>$D$1&lt;F4</formula>
    </cfRule>
    <cfRule type="expression" dxfId="33540" priority="2208" stopIfTrue="1">
      <formula>$D$1&gt;F4</formula>
    </cfRule>
  </conditionalFormatting>
  <conditionalFormatting sqref="F4">
    <cfRule type="expression" dxfId="33539" priority="2205" stopIfTrue="1">
      <formula>$D$1&lt;F4</formula>
    </cfRule>
    <cfRule type="expression" dxfId="33538" priority="2206" stopIfTrue="1">
      <formula>$D$1&gt;F4</formula>
    </cfRule>
  </conditionalFormatting>
  <conditionalFormatting sqref="F5">
    <cfRule type="cellIs" dxfId="33537" priority="2438" stopIfTrue="1" operator="equal">
      <formula>5</formula>
    </cfRule>
    <cfRule type="cellIs" dxfId="33536" priority="2439" stopIfTrue="1" operator="equal">
      <formula>4</formula>
    </cfRule>
    <cfRule type="cellIs" dxfId="33535" priority="2440" stopIfTrue="1" operator="equal">
      <formula>3</formula>
    </cfRule>
  </conditionalFormatting>
  <conditionalFormatting sqref="F3">
    <cfRule type="expression" dxfId="33534" priority="2436" stopIfTrue="1">
      <formula>$D$1&lt;F3</formula>
    </cfRule>
    <cfRule type="expression" dxfId="33533" priority="2437" stopIfTrue="1">
      <formula>$D$1&gt;F3</formula>
    </cfRule>
  </conditionalFormatting>
  <conditionalFormatting sqref="F5">
    <cfRule type="cellIs" dxfId="33532" priority="2433" stopIfTrue="1" operator="equal">
      <formula>5</formula>
    </cfRule>
    <cfRule type="cellIs" dxfId="33531" priority="2434" stopIfTrue="1" operator="equal">
      <formula>4</formula>
    </cfRule>
    <cfRule type="cellIs" dxfId="33530" priority="2435" stopIfTrue="1" operator="equal">
      <formula>3</formula>
    </cfRule>
  </conditionalFormatting>
  <conditionalFormatting sqref="F3">
    <cfRule type="expression" dxfId="33529" priority="2431" stopIfTrue="1">
      <formula>$D$1&lt;F3</formula>
    </cfRule>
    <cfRule type="expression" dxfId="33528" priority="2432" stopIfTrue="1">
      <formula>$D$1&gt;F3</formula>
    </cfRule>
  </conditionalFormatting>
  <conditionalFormatting sqref="J3">
    <cfRule type="expression" dxfId="33527" priority="2429" stopIfTrue="1">
      <formula>$D$1&lt;J3</formula>
    </cfRule>
    <cfRule type="expression" dxfId="33526" priority="2430" stopIfTrue="1">
      <formula>$D$1&gt;J3</formula>
    </cfRule>
  </conditionalFormatting>
  <conditionalFormatting sqref="M5">
    <cfRule type="cellIs" dxfId="33525" priority="2426" stopIfTrue="1" operator="equal">
      <formula>5</formula>
    </cfRule>
    <cfRule type="cellIs" dxfId="33524" priority="2427" stopIfTrue="1" operator="equal">
      <formula>4</formula>
    </cfRule>
    <cfRule type="cellIs" dxfId="33523" priority="2428" stopIfTrue="1" operator="equal">
      <formula>3</formula>
    </cfRule>
  </conditionalFormatting>
  <conditionalFormatting sqref="O4:P4 K3:M4">
    <cfRule type="expression" dxfId="33522" priority="2424" stopIfTrue="1">
      <formula>$D$1&lt;K3</formula>
    </cfRule>
    <cfRule type="expression" dxfId="33521" priority="2425" stopIfTrue="1">
      <formula>$D$1&gt;K3</formula>
    </cfRule>
  </conditionalFormatting>
  <conditionalFormatting sqref="O4:P4 K4:M4">
    <cfRule type="expression" dxfId="33520" priority="2422" stopIfTrue="1">
      <formula>$D$1&lt;K4</formula>
    </cfRule>
    <cfRule type="expression" dxfId="33519" priority="2423" stopIfTrue="1">
      <formula>$D$1&gt;K4</formula>
    </cfRule>
  </conditionalFormatting>
  <conditionalFormatting sqref="M4">
    <cfRule type="expression" dxfId="33518" priority="2354" stopIfTrue="1">
      <formula>$D$1&lt;M4</formula>
    </cfRule>
    <cfRule type="expression" dxfId="33517" priority="2355" stopIfTrue="1">
      <formula>$D$1&gt;M4</formula>
    </cfRule>
  </conditionalFormatting>
  <conditionalFormatting sqref="H5">
    <cfRule type="cellIs" dxfId="33516" priority="2419" stopIfTrue="1" operator="equal">
      <formula>5</formula>
    </cfRule>
    <cfRule type="cellIs" dxfId="33515" priority="2420" stopIfTrue="1" operator="equal">
      <formula>4</formula>
    </cfRule>
    <cfRule type="cellIs" dxfId="33514" priority="2421" stopIfTrue="1" operator="equal">
      <formula>3</formula>
    </cfRule>
  </conditionalFormatting>
  <conditionalFormatting sqref="G3:I4">
    <cfRule type="expression" dxfId="33513" priority="2417" stopIfTrue="1">
      <formula>$D$1&lt;G3</formula>
    </cfRule>
    <cfRule type="expression" dxfId="33512" priority="2418" stopIfTrue="1">
      <formula>$D$1&gt;G3</formula>
    </cfRule>
  </conditionalFormatting>
  <conditionalFormatting sqref="M5">
    <cfRule type="cellIs" dxfId="33511" priority="2414" stopIfTrue="1" operator="equal">
      <formula>5</formula>
    </cfRule>
    <cfRule type="cellIs" dxfId="33510" priority="2415" stopIfTrue="1" operator="equal">
      <formula>4</formula>
    </cfRule>
    <cfRule type="cellIs" dxfId="33509" priority="2416" stopIfTrue="1" operator="equal">
      <formula>3</formula>
    </cfRule>
  </conditionalFormatting>
  <conditionalFormatting sqref="M4">
    <cfRule type="expression" dxfId="33508" priority="2412" stopIfTrue="1">
      <formula>$D$1&lt;M4</formula>
    </cfRule>
    <cfRule type="expression" dxfId="33507" priority="2413" stopIfTrue="1">
      <formula>$D$1&gt;M4</formula>
    </cfRule>
  </conditionalFormatting>
  <conditionalFormatting sqref="M5">
    <cfRule type="cellIs" dxfId="33506" priority="2409" stopIfTrue="1" operator="equal">
      <formula>5</formula>
    </cfRule>
    <cfRule type="cellIs" dxfId="33505" priority="2410" stopIfTrue="1" operator="equal">
      <formula>4</formula>
    </cfRule>
    <cfRule type="cellIs" dxfId="33504" priority="2411" stopIfTrue="1" operator="equal">
      <formula>3</formula>
    </cfRule>
  </conditionalFormatting>
  <conditionalFormatting sqref="M4">
    <cfRule type="expression" dxfId="33503" priority="2407" stopIfTrue="1">
      <formula>$D$1&lt;M4</formula>
    </cfRule>
    <cfRule type="expression" dxfId="33502" priority="2408" stopIfTrue="1">
      <formula>$D$1&gt;M4</formula>
    </cfRule>
  </conditionalFormatting>
  <conditionalFormatting sqref="M5">
    <cfRule type="cellIs" dxfId="33501" priority="2404" stopIfTrue="1" operator="equal">
      <formula>5</formula>
    </cfRule>
    <cfRule type="cellIs" dxfId="33500" priority="2405" stopIfTrue="1" operator="equal">
      <formula>4</formula>
    </cfRule>
    <cfRule type="cellIs" dxfId="33499" priority="2406" stopIfTrue="1" operator="equal">
      <formula>3</formula>
    </cfRule>
  </conditionalFormatting>
  <conditionalFormatting sqref="M4">
    <cfRule type="expression" dxfId="33498" priority="2402" stopIfTrue="1">
      <formula>$D$1&lt;M4</formula>
    </cfRule>
    <cfRule type="expression" dxfId="33497" priority="2403" stopIfTrue="1">
      <formula>$D$1&gt;M4</formula>
    </cfRule>
  </conditionalFormatting>
  <conditionalFormatting sqref="M4">
    <cfRule type="expression" dxfId="33496" priority="2400" stopIfTrue="1">
      <formula>$D$1&lt;M4</formula>
    </cfRule>
    <cfRule type="expression" dxfId="33495" priority="2401" stopIfTrue="1">
      <formula>$D$1&gt;M4</formula>
    </cfRule>
  </conditionalFormatting>
  <conditionalFormatting sqref="M4">
    <cfRule type="expression" dxfId="33494" priority="2398" stopIfTrue="1">
      <formula>$D$1&lt;M4</formula>
    </cfRule>
    <cfRule type="expression" dxfId="33493" priority="2399" stopIfTrue="1">
      <formula>$D$1&gt;M4</formula>
    </cfRule>
  </conditionalFormatting>
  <conditionalFormatting sqref="M4">
    <cfRule type="expression" dxfId="33492" priority="2396" stopIfTrue="1">
      <formula>$D$1&lt;M4</formula>
    </cfRule>
    <cfRule type="expression" dxfId="33491" priority="2397" stopIfTrue="1">
      <formula>$D$1&gt;M4</formula>
    </cfRule>
  </conditionalFormatting>
  <conditionalFormatting sqref="M4">
    <cfRule type="expression" dxfId="33490" priority="2394" stopIfTrue="1">
      <formula>$D$1&lt;M4</formula>
    </cfRule>
    <cfRule type="expression" dxfId="33489" priority="2395" stopIfTrue="1">
      <formula>$D$1&gt;M4</formula>
    </cfRule>
  </conditionalFormatting>
  <conditionalFormatting sqref="M4">
    <cfRule type="expression" dxfId="33488" priority="2392" stopIfTrue="1">
      <formula>$D$1&lt;M4</formula>
    </cfRule>
    <cfRule type="expression" dxfId="33487" priority="2393" stopIfTrue="1">
      <formula>$D$1&gt;M4</formula>
    </cfRule>
  </conditionalFormatting>
  <conditionalFormatting sqref="M4">
    <cfRule type="expression" dxfId="33486" priority="2390" stopIfTrue="1">
      <formula>$D$1&lt;M4</formula>
    </cfRule>
    <cfRule type="expression" dxfId="33485" priority="2391" stopIfTrue="1">
      <formula>$D$1&gt;M4</formula>
    </cfRule>
  </conditionalFormatting>
  <conditionalFormatting sqref="M4">
    <cfRule type="expression" dxfId="33484" priority="2388" stopIfTrue="1">
      <formula>$D$1&lt;M4</formula>
    </cfRule>
    <cfRule type="expression" dxfId="33483" priority="2389" stopIfTrue="1">
      <formula>$D$1&gt;M4</formula>
    </cfRule>
  </conditionalFormatting>
  <conditionalFormatting sqref="F5">
    <cfRule type="cellIs" dxfId="33482" priority="2385" stopIfTrue="1" operator="equal">
      <formula>5</formula>
    </cfRule>
    <cfRule type="cellIs" dxfId="33481" priority="2386" stopIfTrue="1" operator="equal">
      <formula>4</formula>
    </cfRule>
    <cfRule type="cellIs" dxfId="33480" priority="2387" stopIfTrue="1" operator="equal">
      <formula>3</formula>
    </cfRule>
  </conditionalFormatting>
  <conditionalFormatting sqref="I5">
    <cfRule type="cellIs" dxfId="33479" priority="2382" stopIfTrue="1" operator="equal">
      <formula>5</formula>
    </cfRule>
    <cfRule type="cellIs" dxfId="33478" priority="2383" stopIfTrue="1" operator="equal">
      <formula>4</formula>
    </cfRule>
    <cfRule type="cellIs" dxfId="33477" priority="2384" stopIfTrue="1" operator="equal">
      <formula>3</formula>
    </cfRule>
  </conditionalFormatting>
  <conditionalFormatting sqref="I4">
    <cfRule type="expression" dxfId="33476" priority="2380" stopIfTrue="1">
      <formula>$D$1&lt;I4</formula>
    </cfRule>
    <cfRule type="expression" dxfId="33475" priority="2381" stopIfTrue="1">
      <formula>$D$1&gt;I4</formula>
    </cfRule>
  </conditionalFormatting>
  <conditionalFormatting sqref="I5">
    <cfRule type="cellIs" dxfId="33474" priority="2377" stopIfTrue="1" operator="equal">
      <formula>5</formula>
    </cfRule>
    <cfRule type="cellIs" dxfId="33473" priority="2378" stopIfTrue="1" operator="equal">
      <formula>4</formula>
    </cfRule>
    <cfRule type="cellIs" dxfId="33472" priority="2379" stopIfTrue="1" operator="equal">
      <formula>3</formula>
    </cfRule>
  </conditionalFormatting>
  <conditionalFormatting sqref="I4">
    <cfRule type="expression" dxfId="33471" priority="2375" stopIfTrue="1">
      <formula>$D$1&lt;I4</formula>
    </cfRule>
    <cfRule type="expression" dxfId="33470" priority="2376" stopIfTrue="1">
      <formula>$D$1&gt;I4</formula>
    </cfRule>
  </conditionalFormatting>
  <conditionalFormatting sqref="I5">
    <cfRule type="cellIs" dxfId="33469" priority="2372" stopIfTrue="1" operator="equal">
      <formula>5</formula>
    </cfRule>
    <cfRule type="cellIs" dxfId="33468" priority="2373" stopIfTrue="1" operator="equal">
      <formula>4</formula>
    </cfRule>
    <cfRule type="cellIs" dxfId="33467" priority="2374" stopIfTrue="1" operator="equal">
      <formula>3</formula>
    </cfRule>
  </conditionalFormatting>
  <conditionalFormatting sqref="I4">
    <cfRule type="expression" dxfId="33466" priority="2370" stopIfTrue="1">
      <formula>$D$1&lt;I4</formula>
    </cfRule>
    <cfRule type="expression" dxfId="33465" priority="2371" stopIfTrue="1">
      <formula>$D$1&gt;I4</formula>
    </cfRule>
  </conditionalFormatting>
  <conditionalFormatting sqref="I5">
    <cfRule type="cellIs" dxfId="33464" priority="2367" stopIfTrue="1" operator="equal">
      <formula>5</formula>
    </cfRule>
    <cfRule type="cellIs" dxfId="33463" priority="2368" stopIfTrue="1" operator="equal">
      <formula>4</formula>
    </cfRule>
    <cfRule type="cellIs" dxfId="33462" priority="2369" stopIfTrue="1" operator="equal">
      <formula>3</formula>
    </cfRule>
  </conditionalFormatting>
  <conditionalFormatting sqref="I4">
    <cfRule type="expression" dxfId="33461" priority="2365" stopIfTrue="1">
      <formula>$D$1&lt;I4</formula>
    </cfRule>
    <cfRule type="expression" dxfId="33460" priority="2366" stopIfTrue="1">
      <formula>$D$1&gt;I4</formula>
    </cfRule>
  </conditionalFormatting>
  <conditionalFormatting sqref="I5">
    <cfRule type="cellIs" dxfId="33459" priority="2362" stopIfTrue="1" operator="equal">
      <formula>5</formula>
    </cfRule>
    <cfRule type="cellIs" dxfId="33458" priority="2363" stopIfTrue="1" operator="equal">
      <formula>4</formula>
    </cfRule>
    <cfRule type="cellIs" dxfId="33457" priority="2364" stopIfTrue="1" operator="equal">
      <formula>3</formula>
    </cfRule>
  </conditionalFormatting>
  <conditionalFormatting sqref="I4">
    <cfRule type="expression" dxfId="33456" priority="2360" stopIfTrue="1">
      <formula>$D$1&lt;I4</formula>
    </cfRule>
    <cfRule type="expression" dxfId="33455" priority="2361" stopIfTrue="1">
      <formula>$D$1&gt;I4</formula>
    </cfRule>
  </conditionalFormatting>
  <conditionalFormatting sqref="J3">
    <cfRule type="expression" dxfId="33454" priority="2358" stopIfTrue="1">
      <formula>$D$1&lt;J3</formula>
    </cfRule>
    <cfRule type="expression" dxfId="33453" priority="2359" stopIfTrue="1">
      <formula>$D$1&gt;J3</formula>
    </cfRule>
  </conditionalFormatting>
  <conditionalFormatting sqref="M4">
    <cfRule type="expression" dxfId="33452" priority="2356" stopIfTrue="1">
      <formula>$D$1&lt;M4</formula>
    </cfRule>
    <cfRule type="expression" dxfId="33451" priority="2357" stopIfTrue="1">
      <formula>$D$1&gt;M4</formula>
    </cfRule>
  </conditionalFormatting>
  <conditionalFormatting sqref="O5">
    <cfRule type="cellIs" dxfId="33450" priority="2346" stopIfTrue="1" operator="equal">
      <formula>5</formula>
    </cfRule>
    <cfRule type="cellIs" dxfId="33449" priority="2347" stopIfTrue="1" operator="equal">
      <formula>4</formula>
    </cfRule>
    <cfRule type="cellIs" dxfId="33448" priority="2348" stopIfTrue="1" operator="equal">
      <formula>3</formula>
    </cfRule>
  </conditionalFormatting>
  <conditionalFormatting sqref="O4">
    <cfRule type="expression" dxfId="33447" priority="2344" stopIfTrue="1">
      <formula>$D$1&lt;O4</formula>
    </cfRule>
    <cfRule type="expression" dxfId="33446" priority="2345" stopIfTrue="1">
      <formula>$D$1&gt;O4</formula>
    </cfRule>
  </conditionalFormatting>
  <conditionalFormatting sqref="O5">
    <cfRule type="cellIs" dxfId="33445" priority="2341" stopIfTrue="1" operator="equal">
      <formula>5</formula>
    </cfRule>
    <cfRule type="cellIs" dxfId="33444" priority="2342" stopIfTrue="1" operator="equal">
      <formula>4</formula>
    </cfRule>
    <cfRule type="cellIs" dxfId="33443" priority="2343" stopIfTrue="1" operator="equal">
      <formula>3</formula>
    </cfRule>
  </conditionalFormatting>
  <conditionalFormatting sqref="O4">
    <cfRule type="expression" dxfId="33442" priority="2339" stopIfTrue="1">
      <formula>$D$1&lt;O4</formula>
    </cfRule>
    <cfRule type="expression" dxfId="33441" priority="2340" stopIfTrue="1">
      <formula>$D$1&gt;O4</formula>
    </cfRule>
  </conditionalFormatting>
  <conditionalFormatting sqref="O4">
    <cfRule type="expression" dxfId="33440" priority="2337" stopIfTrue="1">
      <formula>$D$1&lt;O4</formula>
    </cfRule>
    <cfRule type="expression" dxfId="33439" priority="2338" stopIfTrue="1">
      <formula>$D$1&gt;O4</formula>
    </cfRule>
  </conditionalFormatting>
  <conditionalFormatting sqref="O4">
    <cfRule type="expression" dxfId="33438" priority="2335" stopIfTrue="1">
      <formula>$D$1&lt;O4</formula>
    </cfRule>
    <cfRule type="expression" dxfId="33437" priority="2336" stopIfTrue="1">
      <formula>$D$1&gt;O4</formula>
    </cfRule>
  </conditionalFormatting>
  <conditionalFormatting sqref="F5">
    <cfRule type="cellIs" dxfId="33436" priority="2332" stopIfTrue="1" operator="equal">
      <formula>5</formula>
    </cfRule>
    <cfRule type="cellIs" dxfId="33435" priority="2333" stopIfTrue="1" operator="equal">
      <formula>4</formula>
    </cfRule>
    <cfRule type="cellIs" dxfId="33434" priority="2334" stopIfTrue="1" operator="equal">
      <formula>3</formula>
    </cfRule>
  </conditionalFormatting>
  <conditionalFormatting sqref="F3">
    <cfRule type="expression" dxfId="33433" priority="2330" stopIfTrue="1">
      <formula>$D$1&lt;F3</formula>
    </cfRule>
    <cfRule type="expression" dxfId="33432" priority="2331" stopIfTrue="1">
      <formula>$D$1&gt;F3</formula>
    </cfRule>
  </conditionalFormatting>
  <conditionalFormatting sqref="F5">
    <cfRule type="cellIs" dxfId="33431" priority="2327" stopIfTrue="1" operator="equal">
      <formula>5</formula>
    </cfRule>
    <cfRule type="cellIs" dxfId="33430" priority="2328" stopIfTrue="1" operator="equal">
      <formula>4</formula>
    </cfRule>
    <cfRule type="cellIs" dxfId="33429" priority="2329" stopIfTrue="1" operator="equal">
      <formula>3</formula>
    </cfRule>
  </conditionalFormatting>
  <conditionalFormatting sqref="F5">
    <cfRule type="cellIs" dxfId="33428" priority="2324" stopIfTrue="1" operator="equal">
      <formula>5</formula>
    </cfRule>
    <cfRule type="cellIs" dxfId="33427" priority="2325" stopIfTrue="1" operator="equal">
      <formula>4</formula>
    </cfRule>
    <cfRule type="cellIs" dxfId="33426" priority="2326" stopIfTrue="1" operator="equal">
      <formula>3</formula>
    </cfRule>
  </conditionalFormatting>
  <conditionalFormatting sqref="F5">
    <cfRule type="cellIs" dxfId="33425" priority="2321" stopIfTrue="1" operator="equal">
      <formula>5</formula>
    </cfRule>
    <cfRule type="cellIs" dxfId="33424" priority="2322" stopIfTrue="1" operator="equal">
      <formula>4</formula>
    </cfRule>
    <cfRule type="cellIs" dxfId="33423" priority="2323" stopIfTrue="1" operator="equal">
      <formula>3</formula>
    </cfRule>
  </conditionalFormatting>
  <conditionalFormatting sqref="L5">
    <cfRule type="cellIs" dxfId="33422" priority="2318" stopIfTrue="1" operator="equal">
      <formula>5</formula>
    </cfRule>
    <cfRule type="cellIs" dxfId="33421" priority="2319" stopIfTrue="1" operator="equal">
      <formula>4</formula>
    </cfRule>
    <cfRule type="cellIs" dxfId="33420" priority="2320" stopIfTrue="1" operator="equal">
      <formula>3</formula>
    </cfRule>
  </conditionalFormatting>
  <conditionalFormatting sqref="L4">
    <cfRule type="expression" dxfId="33419" priority="2316" stopIfTrue="1">
      <formula>$D$1&lt;L4</formula>
    </cfRule>
    <cfRule type="expression" dxfId="33418" priority="2317" stopIfTrue="1">
      <formula>$D$1&gt;L4</formula>
    </cfRule>
  </conditionalFormatting>
  <conditionalFormatting sqref="L4">
    <cfRule type="expression" dxfId="33417" priority="2314" stopIfTrue="1">
      <formula>$D$1&lt;L4</formula>
    </cfRule>
    <cfRule type="expression" dxfId="33416" priority="2315" stopIfTrue="1">
      <formula>$D$1&gt;L4</formula>
    </cfRule>
  </conditionalFormatting>
  <conditionalFormatting sqref="L4">
    <cfRule type="expression" dxfId="33415" priority="2312" stopIfTrue="1">
      <formula>$D$1&lt;L4</formula>
    </cfRule>
    <cfRule type="expression" dxfId="33414" priority="2313" stopIfTrue="1">
      <formula>$D$1&gt;L4</formula>
    </cfRule>
  </conditionalFormatting>
  <conditionalFormatting sqref="L4">
    <cfRule type="expression" dxfId="33413" priority="2310" stopIfTrue="1">
      <formula>$D$1&lt;L4</formula>
    </cfRule>
    <cfRule type="expression" dxfId="33412" priority="2311" stopIfTrue="1">
      <formula>$D$1&gt;L4</formula>
    </cfRule>
  </conditionalFormatting>
  <conditionalFormatting sqref="L4">
    <cfRule type="expression" dxfId="33411" priority="2308" stopIfTrue="1">
      <formula>$D$1&lt;L4</formula>
    </cfRule>
    <cfRule type="expression" dxfId="33410" priority="2309" stopIfTrue="1">
      <formula>$D$1&gt;L4</formula>
    </cfRule>
  </conditionalFormatting>
  <conditionalFormatting sqref="L5">
    <cfRule type="cellIs" dxfId="33409" priority="2305" stopIfTrue="1" operator="equal">
      <formula>5</formula>
    </cfRule>
    <cfRule type="cellIs" dxfId="33408" priority="2306" stopIfTrue="1" operator="equal">
      <formula>4</formula>
    </cfRule>
    <cfRule type="cellIs" dxfId="33407" priority="2307" stopIfTrue="1" operator="equal">
      <formula>3</formula>
    </cfRule>
  </conditionalFormatting>
  <conditionalFormatting sqref="L4">
    <cfRule type="expression" dxfId="33406" priority="2303" stopIfTrue="1">
      <formula>$D$1&lt;L4</formula>
    </cfRule>
    <cfRule type="expression" dxfId="33405" priority="2304" stopIfTrue="1">
      <formula>$D$1&gt;L4</formula>
    </cfRule>
  </conditionalFormatting>
  <conditionalFormatting sqref="L5">
    <cfRule type="cellIs" dxfId="33404" priority="2300" stopIfTrue="1" operator="equal">
      <formula>5</formula>
    </cfRule>
    <cfRule type="cellIs" dxfId="33403" priority="2301" stopIfTrue="1" operator="equal">
      <formula>4</formula>
    </cfRule>
    <cfRule type="cellIs" dxfId="33402" priority="2302" stopIfTrue="1" operator="equal">
      <formula>3</formula>
    </cfRule>
  </conditionalFormatting>
  <conditionalFormatting sqref="L4">
    <cfRule type="expression" dxfId="33401" priority="2298" stopIfTrue="1">
      <formula>$D$1&lt;L4</formula>
    </cfRule>
    <cfRule type="expression" dxfId="33400" priority="2299" stopIfTrue="1">
      <formula>$D$1&gt;L4</formula>
    </cfRule>
  </conditionalFormatting>
  <conditionalFormatting sqref="L5">
    <cfRule type="cellIs" dxfId="33399" priority="2295" stopIfTrue="1" operator="equal">
      <formula>5</formula>
    </cfRule>
    <cfRule type="cellIs" dxfId="33398" priority="2296" stopIfTrue="1" operator="equal">
      <formula>4</formula>
    </cfRule>
    <cfRule type="cellIs" dxfId="33397" priority="2297" stopIfTrue="1" operator="equal">
      <formula>3</formula>
    </cfRule>
  </conditionalFormatting>
  <conditionalFormatting sqref="L4">
    <cfRule type="expression" dxfId="33396" priority="2293" stopIfTrue="1">
      <formula>$D$1&lt;L4</formula>
    </cfRule>
    <cfRule type="expression" dxfId="33395" priority="2294" stopIfTrue="1">
      <formula>$D$1&gt;L4</formula>
    </cfRule>
  </conditionalFormatting>
  <conditionalFormatting sqref="L4">
    <cfRule type="expression" dxfId="33394" priority="2291" stopIfTrue="1">
      <formula>$D$1&lt;L4</formula>
    </cfRule>
    <cfRule type="expression" dxfId="33393" priority="2292" stopIfTrue="1">
      <formula>$D$1&gt;L4</formula>
    </cfRule>
  </conditionalFormatting>
  <conditionalFormatting sqref="L4">
    <cfRule type="expression" dxfId="33392" priority="2289" stopIfTrue="1">
      <formula>$D$1&lt;L4</formula>
    </cfRule>
    <cfRule type="expression" dxfId="33391" priority="2290" stopIfTrue="1">
      <formula>$D$1&gt;L4</formula>
    </cfRule>
  </conditionalFormatting>
  <conditionalFormatting sqref="L4">
    <cfRule type="expression" dxfId="33390" priority="2287" stopIfTrue="1">
      <formula>$D$1&lt;L4</formula>
    </cfRule>
    <cfRule type="expression" dxfId="33389" priority="2288" stopIfTrue="1">
      <formula>$D$1&gt;L4</formula>
    </cfRule>
  </conditionalFormatting>
  <conditionalFormatting sqref="L4">
    <cfRule type="expression" dxfId="33388" priority="2285" stopIfTrue="1">
      <formula>$D$1&lt;L4</formula>
    </cfRule>
    <cfRule type="expression" dxfId="33387" priority="2286" stopIfTrue="1">
      <formula>$D$1&gt;L4</formula>
    </cfRule>
  </conditionalFormatting>
  <conditionalFormatting sqref="L4">
    <cfRule type="expression" dxfId="33386" priority="2283" stopIfTrue="1">
      <formula>$D$1&lt;L4</formula>
    </cfRule>
    <cfRule type="expression" dxfId="33385" priority="2284" stopIfTrue="1">
      <formula>$D$1&gt;L4</formula>
    </cfRule>
  </conditionalFormatting>
  <conditionalFormatting sqref="L4">
    <cfRule type="expression" dxfId="33384" priority="2281" stopIfTrue="1">
      <formula>$D$1&lt;L4</formula>
    </cfRule>
    <cfRule type="expression" dxfId="33383" priority="2282" stopIfTrue="1">
      <formula>$D$1&gt;L4</formula>
    </cfRule>
  </conditionalFormatting>
  <conditionalFormatting sqref="L4">
    <cfRule type="expression" dxfId="33382" priority="2279" stopIfTrue="1">
      <formula>$D$1&lt;L4</formula>
    </cfRule>
    <cfRule type="expression" dxfId="33381" priority="2280" stopIfTrue="1">
      <formula>$D$1&gt;L4</formula>
    </cfRule>
  </conditionalFormatting>
  <conditionalFormatting sqref="L4">
    <cfRule type="expression" dxfId="33380" priority="2277" stopIfTrue="1">
      <formula>$D$1&lt;L4</formula>
    </cfRule>
    <cfRule type="expression" dxfId="33379" priority="2278" stopIfTrue="1">
      <formula>$D$1&gt;L4</formula>
    </cfRule>
  </conditionalFormatting>
  <conditionalFormatting sqref="L4">
    <cfRule type="expression" dxfId="33378" priority="2275" stopIfTrue="1">
      <formula>$D$1&lt;L4</formula>
    </cfRule>
    <cfRule type="expression" dxfId="33377" priority="2276" stopIfTrue="1">
      <formula>$D$1&gt;L4</formula>
    </cfRule>
  </conditionalFormatting>
  <conditionalFormatting sqref="L4">
    <cfRule type="expression" dxfId="33376" priority="2273" stopIfTrue="1">
      <formula>$D$1&lt;L4</formula>
    </cfRule>
    <cfRule type="expression" dxfId="33375" priority="2274" stopIfTrue="1">
      <formula>$D$1&gt;L4</formula>
    </cfRule>
  </conditionalFormatting>
  <conditionalFormatting sqref="L4">
    <cfRule type="expression" dxfId="33374" priority="2271" stopIfTrue="1">
      <formula>$D$1&lt;L4</formula>
    </cfRule>
    <cfRule type="expression" dxfId="33373" priority="2272" stopIfTrue="1">
      <formula>$D$1&gt;L4</formula>
    </cfRule>
  </conditionalFormatting>
  <conditionalFormatting sqref="L4">
    <cfRule type="expression" dxfId="33372" priority="2269" stopIfTrue="1">
      <formula>$D$1&lt;L4</formula>
    </cfRule>
    <cfRule type="expression" dxfId="33371" priority="2270" stopIfTrue="1">
      <formula>$D$1&gt;L4</formula>
    </cfRule>
  </conditionalFormatting>
  <conditionalFormatting sqref="L4">
    <cfRule type="expression" dxfId="33370" priority="2267" stopIfTrue="1">
      <formula>$D$1&lt;L4</formula>
    </cfRule>
    <cfRule type="expression" dxfId="33369" priority="2268" stopIfTrue="1">
      <formula>$D$1&gt;L4</formula>
    </cfRule>
  </conditionalFormatting>
  <conditionalFormatting sqref="L4">
    <cfRule type="expression" dxfId="33368" priority="2265" stopIfTrue="1">
      <formula>$D$1&lt;L4</formula>
    </cfRule>
    <cfRule type="expression" dxfId="33367" priority="2266" stopIfTrue="1">
      <formula>$D$1&gt;L4</formula>
    </cfRule>
  </conditionalFormatting>
  <conditionalFormatting sqref="L4">
    <cfRule type="expression" dxfId="33366" priority="2263" stopIfTrue="1">
      <formula>$D$1&lt;L4</formula>
    </cfRule>
    <cfRule type="expression" dxfId="33365" priority="2264" stopIfTrue="1">
      <formula>$D$1&gt;L4</formula>
    </cfRule>
  </conditionalFormatting>
  <conditionalFormatting sqref="L4">
    <cfRule type="expression" dxfId="33364" priority="2261" stopIfTrue="1">
      <formula>$D$1&lt;L4</formula>
    </cfRule>
    <cfRule type="expression" dxfId="33363" priority="2262" stopIfTrue="1">
      <formula>$D$1&gt;L4</formula>
    </cfRule>
  </conditionalFormatting>
  <conditionalFormatting sqref="L4">
    <cfRule type="expression" dxfId="33362" priority="2259" stopIfTrue="1">
      <formula>$D$1&lt;L4</formula>
    </cfRule>
    <cfRule type="expression" dxfId="33361" priority="2260" stopIfTrue="1">
      <formula>$D$1&gt;L4</formula>
    </cfRule>
  </conditionalFormatting>
  <conditionalFormatting sqref="G3">
    <cfRule type="expression" dxfId="33360" priority="2257" stopIfTrue="1">
      <formula>$D$1&lt;G3</formula>
    </cfRule>
    <cfRule type="expression" dxfId="33359" priority="2258" stopIfTrue="1">
      <formula>$D$1&gt;G3</formula>
    </cfRule>
  </conditionalFormatting>
  <conditionalFormatting sqref="G3">
    <cfRule type="expression" dxfId="33358" priority="2255" stopIfTrue="1">
      <formula>$D$1&lt;G3</formula>
    </cfRule>
    <cfRule type="expression" dxfId="33357" priority="2256" stopIfTrue="1">
      <formula>$D$1&gt;G3</formula>
    </cfRule>
  </conditionalFormatting>
  <conditionalFormatting sqref="G3">
    <cfRule type="expression" dxfId="33356" priority="2253" stopIfTrue="1">
      <formula>$D$1&lt;G3</formula>
    </cfRule>
    <cfRule type="expression" dxfId="33355" priority="2254" stopIfTrue="1">
      <formula>$D$1&gt;G3</formula>
    </cfRule>
  </conditionalFormatting>
  <conditionalFormatting sqref="F4">
    <cfRule type="expression" dxfId="33354" priority="2251" stopIfTrue="1">
      <formula>$D$1&lt;F4</formula>
    </cfRule>
    <cfRule type="expression" dxfId="33353" priority="2252" stopIfTrue="1">
      <formula>$D$1&gt;F4</formula>
    </cfRule>
  </conditionalFormatting>
  <conditionalFormatting sqref="F4">
    <cfRule type="expression" dxfId="33352" priority="2249" stopIfTrue="1">
      <formula>$D$1&lt;F4</formula>
    </cfRule>
    <cfRule type="expression" dxfId="33351" priority="2250" stopIfTrue="1">
      <formula>$D$1&gt;F4</formula>
    </cfRule>
  </conditionalFormatting>
  <conditionalFormatting sqref="F4">
    <cfRule type="expression" dxfId="33350" priority="2247" stopIfTrue="1">
      <formula>$D$1&lt;F4</formula>
    </cfRule>
    <cfRule type="expression" dxfId="33349" priority="2248" stopIfTrue="1">
      <formula>$D$1&gt;F4</formula>
    </cfRule>
  </conditionalFormatting>
  <conditionalFormatting sqref="F4">
    <cfRule type="expression" dxfId="33348" priority="2245" stopIfTrue="1">
      <formula>$D$1&lt;F4</formula>
    </cfRule>
    <cfRule type="expression" dxfId="33347" priority="2246" stopIfTrue="1">
      <formula>$D$1&gt;F4</formula>
    </cfRule>
  </conditionalFormatting>
  <conditionalFormatting sqref="F4">
    <cfRule type="expression" dxfId="33346" priority="2243" stopIfTrue="1">
      <formula>$D$1&lt;F4</formula>
    </cfRule>
    <cfRule type="expression" dxfId="33345" priority="2244" stopIfTrue="1">
      <formula>$D$1&gt;F4</formula>
    </cfRule>
  </conditionalFormatting>
  <conditionalFormatting sqref="F4">
    <cfRule type="expression" dxfId="33344" priority="2241" stopIfTrue="1">
      <formula>$D$1&lt;F4</formula>
    </cfRule>
    <cfRule type="expression" dxfId="33343" priority="2242" stopIfTrue="1">
      <formula>$D$1&gt;F4</formula>
    </cfRule>
  </conditionalFormatting>
  <conditionalFormatting sqref="F4">
    <cfRule type="expression" dxfId="33342" priority="2239" stopIfTrue="1">
      <formula>$D$1&lt;F4</formula>
    </cfRule>
    <cfRule type="expression" dxfId="33341" priority="2240" stopIfTrue="1">
      <formula>$D$1&gt;F4</formula>
    </cfRule>
  </conditionalFormatting>
  <conditionalFormatting sqref="F4">
    <cfRule type="expression" dxfId="33340" priority="2237" stopIfTrue="1">
      <formula>$D$1&lt;F4</formula>
    </cfRule>
    <cfRule type="expression" dxfId="33339" priority="2238" stopIfTrue="1">
      <formula>$D$1&gt;F4</formula>
    </cfRule>
  </conditionalFormatting>
  <conditionalFormatting sqref="F4">
    <cfRule type="expression" dxfId="33338" priority="2235" stopIfTrue="1">
      <formula>$D$1&lt;F4</formula>
    </cfRule>
    <cfRule type="expression" dxfId="33337" priority="2236" stopIfTrue="1">
      <formula>$D$1&gt;F4</formula>
    </cfRule>
  </conditionalFormatting>
  <conditionalFormatting sqref="F4">
    <cfRule type="expression" dxfId="33336" priority="2233" stopIfTrue="1">
      <formula>$D$1&lt;F4</formula>
    </cfRule>
    <cfRule type="expression" dxfId="33335" priority="2234" stopIfTrue="1">
      <formula>$D$1&gt;F4</formula>
    </cfRule>
  </conditionalFormatting>
  <conditionalFormatting sqref="F4">
    <cfRule type="expression" dxfId="33334" priority="2231" stopIfTrue="1">
      <formula>$D$1&lt;F4</formula>
    </cfRule>
    <cfRule type="expression" dxfId="33333" priority="2232" stopIfTrue="1">
      <formula>$D$1&gt;F4</formula>
    </cfRule>
  </conditionalFormatting>
  <conditionalFormatting sqref="F4">
    <cfRule type="expression" dxfId="33332" priority="2229" stopIfTrue="1">
      <formula>$D$1&lt;F4</formula>
    </cfRule>
    <cfRule type="expression" dxfId="33331" priority="2230" stopIfTrue="1">
      <formula>$D$1&gt;F4</formula>
    </cfRule>
  </conditionalFormatting>
  <conditionalFormatting sqref="F4">
    <cfRule type="expression" dxfId="33330" priority="2227" stopIfTrue="1">
      <formula>$D$1&lt;F4</formula>
    </cfRule>
    <cfRule type="expression" dxfId="33329" priority="2228" stopIfTrue="1">
      <formula>$D$1&gt;F4</formula>
    </cfRule>
  </conditionalFormatting>
  <conditionalFormatting sqref="F4">
    <cfRule type="expression" dxfId="33328" priority="2225" stopIfTrue="1">
      <formula>$D$1&lt;F4</formula>
    </cfRule>
    <cfRule type="expression" dxfId="33327" priority="2226" stopIfTrue="1">
      <formula>$D$1&gt;F4</formula>
    </cfRule>
  </conditionalFormatting>
  <conditionalFormatting sqref="F4">
    <cfRule type="expression" dxfId="33326" priority="2223" stopIfTrue="1">
      <formula>$D$1&lt;F4</formula>
    </cfRule>
    <cfRule type="expression" dxfId="33325" priority="2224" stopIfTrue="1">
      <formula>$D$1&gt;F4</formula>
    </cfRule>
  </conditionalFormatting>
  <conditionalFormatting sqref="F4">
    <cfRule type="expression" dxfId="33324" priority="2221" stopIfTrue="1">
      <formula>$D$1&lt;F4</formula>
    </cfRule>
    <cfRule type="expression" dxfId="33323" priority="2222" stopIfTrue="1">
      <formula>$D$1&gt;F4</formula>
    </cfRule>
  </conditionalFormatting>
  <conditionalFormatting sqref="F4">
    <cfRule type="expression" dxfId="33322" priority="2219" stopIfTrue="1">
      <formula>$D$1&lt;F4</formula>
    </cfRule>
    <cfRule type="expression" dxfId="33321" priority="2220" stopIfTrue="1">
      <formula>$D$1&gt;F4</formula>
    </cfRule>
  </conditionalFormatting>
  <conditionalFormatting sqref="F4">
    <cfRule type="expression" dxfId="33320" priority="2217" stopIfTrue="1">
      <formula>$D$1&lt;F4</formula>
    </cfRule>
    <cfRule type="expression" dxfId="33319" priority="2218" stopIfTrue="1">
      <formula>$D$1&gt;F4</formula>
    </cfRule>
  </conditionalFormatting>
  <conditionalFormatting sqref="F4">
    <cfRule type="expression" dxfId="33318" priority="2215" stopIfTrue="1">
      <formula>$D$1&lt;F4</formula>
    </cfRule>
    <cfRule type="expression" dxfId="33317" priority="2216" stopIfTrue="1">
      <formula>$D$1&gt;F4</formula>
    </cfRule>
  </conditionalFormatting>
  <conditionalFormatting sqref="F4">
    <cfRule type="expression" dxfId="33316" priority="2201" stopIfTrue="1">
      <formula>$D$1&lt;F4</formula>
    </cfRule>
    <cfRule type="expression" dxfId="33315" priority="2202" stopIfTrue="1">
      <formula>$D$1&gt;F4</formula>
    </cfRule>
  </conditionalFormatting>
  <conditionalFormatting sqref="H4">
    <cfRule type="expression" dxfId="33314" priority="2087" stopIfTrue="1">
      <formula>$D$1&lt;H4</formula>
    </cfRule>
    <cfRule type="expression" dxfId="33313" priority="2088" stopIfTrue="1">
      <formula>$D$1&gt;H4</formula>
    </cfRule>
  </conditionalFormatting>
  <conditionalFormatting sqref="H4">
    <cfRule type="expression" dxfId="33312" priority="2085" stopIfTrue="1">
      <formula>$D$1&lt;H4</formula>
    </cfRule>
    <cfRule type="expression" dxfId="33311" priority="2086" stopIfTrue="1">
      <formula>$D$1&gt;H4</formula>
    </cfRule>
  </conditionalFormatting>
  <conditionalFormatting sqref="H4">
    <cfRule type="expression" dxfId="33310" priority="2060" stopIfTrue="1">
      <formula>$D$1&lt;H4</formula>
    </cfRule>
    <cfRule type="expression" dxfId="33309" priority="2061" stopIfTrue="1">
      <formula>$D$1&gt;H4</formula>
    </cfRule>
  </conditionalFormatting>
  <conditionalFormatting sqref="H5">
    <cfRule type="cellIs" dxfId="33308" priority="2057" stopIfTrue="1" operator="equal">
      <formula>5</formula>
    </cfRule>
    <cfRule type="cellIs" dxfId="33307" priority="2058" stopIfTrue="1" operator="equal">
      <formula>4</formula>
    </cfRule>
    <cfRule type="cellIs" dxfId="33306" priority="2059" stopIfTrue="1" operator="equal">
      <formula>3</formula>
    </cfRule>
  </conditionalFormatting>
  <conditionalFormatting sqref="H4">
    <cfRule type="expression" dxfId="33305" priority="2053" stopIfTrue="1">
      <formula>$D$1&lt;H4</formula>
    </cfRule>
    <cfRule type="expression" dxfId="33304" priority="2054" stopIfTrue="1">
      <formula>$D$1&gt;H4</formula>
    </cfRule>
  </conditionalFormatting>
  <conditionalFormatting sqref="K3">
    <cfRule type="expression" dxfId="33303" priority="2199" stopIfTrue="1">
      <formula>$D$1&lt;K3</formula>
    </cfRule>
    <cfRule type="expression" dxfId="33302" priority="2200" stopIfTrue="1">
      <formula>$D$1&gt;K3</formula>
    </cfRule>
  </conditionalFormatting>
  <conditionalFormatting sqref="K4">
    <cfRule type="expression" dxfId="33301" priority="2141" stopIfTrue="1">
      <formula>$D$1&lt;K4</formula>
    </cfRule>
    <cfRule type="expression" dxfId="33300" priority="2142" stopIfTrue="1">
      <formula>$D$1&gt;K4</formula>
    </cfRule>
  </conditionalFormatting>
  <conditionalFormatting sqref="K4">
    <cfRule type="expression" dxfId="33299" priority="2139" stopIfTrue="1">
      <formula>$D$1&lt;K4</formula>
    </cfRule>
    <cfRule type="expression" dxfId="33298" priority="2140" stopIfTrue="1">
      <formula>$D$1&gt;K4</formula>
    </cfRule>
  </conditionalFormatting>
  <conditionalFormatting sqref="K4">
    <cfRule type="expression" dxfId="33297" priority="2137" stopIfTrue="1">
      <formula>$D$1&lt;K4</formula>
    </cfRule>
    <cfRule type="expression" dxfId="33296" priority="2138" stopIfTrue="1">
      <formula>$D$1&gt;K4</formula>
    </cfRule>
  </conditionalFormatting>
  <conditionalFormatting sqref="I5">
    <cfRule type="cellIs" dxfId="33295" priority="2193" stopIfTrue="1" operator="equal">
      <formula>5</formula>
    </cfRule>
    <cfRule type="cellIs" dxfId="33294" priority="2194" stopIfTrue="1" operator="equal">
      <formula>4</formula>
    </cfRule>
    <cfRule type="cellIs" dxfId="33293" priority="2195" stopIfTrue="1" operator="equal">
      <formula>3</formula>
    </cfRule>
  </conditionalFormatting>
  <conditionalFormatting sqref="H4">
    <cfRule type="expression" dxfId="33292" priority="2055" stopIfTrue="1">
      <formula>$D$1&lt;H4</formula>
    </cfRule>
    <cfRule type="expression" dxfId="33291" priority="2056" stopIfTrue="1">
      <formula>$D$1&gt;H4</formula>
    </cfRule>
  </conditionalFormatting>
  <conditionalFormatting sqref="K4">
    <cfRule type="expression" dxfId="33290" priority="978" stopIfTrue="1">
      <formula>$D$1&lt;K4</formula>
    </cfRule>
    <cfRule type="expression" dxfId="33289" priority="979" stopIfTrue="1">
      <formula>$D$1&gt;K4</formula>
    </cfRule>
  </conditionalFormatting>
  <conditionalFormatting sqref="H4">
    <cfRule type="expression" dxfId="33288" priority="2051" stopIfTrue="1">
      <formula>$D$1&lt;H4</formula>
    </cfRule>
    <cfRule type="expression" dxfId="33287" priority="2052" stopIfTrue="1">
      <formula>$D$1&gt;H4</formula>
    </cfRule>
  </conditionalFormatting>
  <conditionalFormatting sqref="H4">
    <cfRule type="expression" dxfId="33286" priority="2049" stopIfTrue="1">
      <formula>$D$1&lt;H4</formula>
    </cfRule>
    <cfRule type="expression" dxfId="33285" priority="2050" stopIfTrue="1">
      <formula>$D$1&gt;H4</formula>
    </cfRule>
  </conditionalFormatting>
  <conditionalFormatting sqref="H4">
    <cfRule type="expression" dxfId="33284" priority="2047" stopIfTrue="1">
      <formula>$D$1&lt;H4</formula>
    </cfRule>
    <cfRule type="expression" dxfId="33283" priority="2048" stopIfTrue="1">
      <formula>$D$1&gt;H4</formula>
    </cfRule>
  </conditionalFormatting>
  <conditionalFormatting sqref="H4">
    <cfRule type="expression" dxfId="33282" priority="2045" stopIfTrue="1">
      <formula>$D$1&lt;H4</formula>
    </cfRule>
    <cfRule type="expression" dxfId="33281" priority="2046" stopIfTrue="1">
      <formula>$D$1&gt;H4</formula>
    </cfRule>
  </conditionalFormatting>
  <conditionalFormatting sqref="K4">
    <cfRule type="expression" dxfId="33280" priority="2162" stopIfTrue="1">
      <formula>$D$1&lt;K4</formula>
    </cfRule>
    <cfRule type="expression" dxfId="33279" priority="2163" stopIfTrue="1">
      <formula>$D$1&gt;K4</formula>
    </cfRule>
  </conditionalFormatting>
  <conditionalFormatting sqref="K3">
    <cfRule type="expression" dxfId="33278" priority="2160" stopIfTrue="1">
      <formula>$D$1&lt;K3</formula>
    </cfRule>
    <cfRule type="expression" dxfId="33277" priority="2161" stopIfTrue="1">
      <formula>$D$1&gt;K3</formula>
    </cfRule>
  </conditionalFormatting>
  <conditionalFormatting sqref="K4">
    <cfRule type="expression" dxfId="33276" priority="2158" stopIfTrue="1">
      <formula>$D$1&lt;K4</formula>
    </cfRule>
    <cfRule type="expression" dxfId="33275" priority="2159" stopIfTrue="1">
      <formula>$D$1&gt;K4</formula>
    </cfRule>
  </conditionalFormatting>
  <conditionalFormatting sqref="K4">
    <cfRule type="expression" dxfId="33274" priority="2156" stopIfTrue="1">
      <formula>$D$1&lt;K4</formula>
    </cfRule>
    <cfRule type="expression" dxfId="33273" priority="2157" stopIfTrue="1">
      <formula>$D$1&gt;K4</formula>
    </cfRule>
  </conditionalFormatting>
  <conditionalFormatting sqref="K4">
    <cfRule type="expression" dxfId="33272" priority="2154" stopIfTrue="1">
      <formula>$D$1&lt;K4</formula>
    </cfRule>
    <cfRule type="expression" dxfId="33271" priority="2155" stopIfTrue="1">
      <formula>$D$1&gt;K4</formula>
    </cfRule>
  </conditionalFormatting>
  <conditionalFormatting sqref="K5">
    <cfRule type="cellIs" dxfId="33270" priority="2151" stopIfTrue="1" operator="equal">
      <formula>5</formula>
    </cfRule>
    <cfRule type="cellIs" dxfId="33269" priority="2152" stopIfTrue="1" operator="equal">
      <formula>4</formula>
    </cfRule>
    <cfRule type="cellIs" dxfId="33268" priority="2153" stopIfTrue="1" operator="equal">
      <formula>3</formula>
    </cfRule>
  </conditionalFormatting>
  <conditionalFormatting sqref="K4">
    <cfRule type="expression" dxfId="33267" priority="2149" stopIfTrue="1">
      <formula>$D$1&lt;K4</formula>
    </cfRule>
    <cfRule type="expression" dxfId="33266" priority="2150" stopIfTrue="1">
      <formula>$D$1&gt;K4</formula>
    </cfRule>
  </conditionalFormatting>
  <conditionalFormatting sqref="K4">
    <cfRule type="expression" dxfId="33265" priority="2147" stopIfTrue="1">
      <formula>$D$1&lt;K4</formula>
    </cfRule>
    <cfRule type="expression" dxfId="33264" priority="2148" stopIfTrue="1">
      <formula>$D$1&gt;K4</formula>
    </cfRule>
  </conditionalFormatting>
  <conditionalFormatting sqref="K4">
    <cfRule type="expression" dxfId="33263" priority="2145" stopIfTrue="1">
      <formula>$D$1&lt;K4</formula>
    </cfRule>
    <cfRule type="expression" dxfId="33262" priority="2146" stopIfTrue="1">
      <formula>$D$1&gt;K4</formula>
    </cfRule>
  </conditionalFormatting>
  <conditionalFormatting sqref="K4">
    <cfRule type="expression" dxfId="33261" priority="2143" stopIfTrue="1">
      <formula>$D$1&lt;K4</formula>
    </cfRule>
    <cfRule type="expression" dxfId="33260" priority="2144" stopIfTrue="1">
      <formula>$D$1&gt;K4</formula>
    </cfRule>
  </conditionalFormatting>
  <conditionalFormatting sqref="K4">
    <cfRule type="expression" dxfId="33259" priority="2135" stopIfTrue="1">
      <formula>$D$1&lt;K4</formula>
    </cfRule>
    <cfRule type="expression" dxfId="33258" priority="2136" stopIfTrue="1">
      <formula>$D$1&gt;K4</formula>
    </cfRule>
  </conditionalFormatting>
  <conditionalFormatting sqref="K4">
    <cfRule type="expression" dxfId="33257" priority="2133" stopIfTrue="1">
      <formula>$D$1&lt;K4</formula>
    </cfRule>
    <cfRule type="expression" dxfId="33256" priority="2134" stopIfTrue="1">
      <formula>$D$1&gt;K4</formula>
    </cfRule>
  </conditionalFormatting>
  <conditionalFormatting sqref="O5">
    <cfRule type="cellIs" dxfId="33255" priority="2126" stopIfTrue="1" operator="equal">
      <formula>5</formula>
    </cfRule>
    <cfRule type="cellIs" dxfId="33254" priority="2127" stopIfTrue="1" operator="equal">
      <formula>4</formula>
    </cfRule>
    <cfRule type="cellIs" dxfId="33253" priority="2128" stopIfTrue="1" operator="equal">
      <formula>3</formula>
    </cfRule>
  </conditionalFormatting>
  <conditionalFormatting sqref="O4">
    <cfRule type="expression" dxfId="33252" priority="2124" stopIfTrue="1">
      <formula>$D$1&lt;O4</formula>
    </cfRule>
    <cfRule type="expression" dxfId="33251" priority="2125" stopIfTrue="1">
      <formula>$D$1&gt;O4</formula>
    </cfRule>
  </conditionalFormatting>
  <conditionalFormatting sqref="P5">
    <cfRule type="cellIs" dxfId="33250" priority="2121" stopIfTrue="1" operator="equal">
      <formula>5</formula>
    </cfRule>
    <cfRule type="cellIs" dxfId="33249" priority="2122" stopIfTrue="1" operator="equal">
      <formula>4</formula>
    </cfRule>
    <cfRule type="cellIs" dxfId="33248" priority="2123" stopIfTrue="1" operator="equal">
      <formula>3</formula>
    </cfRule>
  </conditionalFormatting>
  <conditionalFormatting sqref="P4">
    <cfRule type="expression" dxfId="33247" priority="2119" stopIfTrue="1">
      <formula>$D$1&lt;P4</formula>
    </cfRule>
    <cfRule type="expression" dxfId="33246" priority="2120" stopIfTrue="1">
      <formula>$D$1&gt;P4</formula>
    </cfRule>
  </conditionalFormatting>
  <conditionalFormatting sqref="P5">
    <cfRule type="cellIs" dxfId="33245" priority="2116" stopIfTrue="1" operator="equal">
      <formula>5</formula>
    </cfRule>
    <cfRule type="cellIs" dxfId="33244" priority="2117" stopIfTrue="1" operator="equal">
      <formula>4</formula>
    </cfRule>
    <cfRule type="cellIs" dxfId="33243" priority="2118" stopIfTrue="1" operator="equal">
      <formula>3</formula>
    </cfRule>
  </conditionalFormatting>
  <conditionalFormatting sqref="P4">
    <cfRule type="expression" dxfId="33242" priority="2114" stopIfTrue="1">
      <formula>$D$1&lt;P4</formula>
    </cfRule>
    <cfRule type="expression" dxfId="33241" priority="2115" stopIfTrue="1">
      <formula>$D$1&gt;P4</formula>
    </cfRule>
  </conditionalFormatting>
  <conditionalFormatting sqref="P4">
    <cfRule type="expression" dxfId="33240" priority="2112" stopIfTrue="1">
      <formula>$D$1&lt;P4</formula>
    </cfRule>
    <cfRule type="expression" dxfId="33239" priority="2113" stopIfTrue="1">
      <formula>$D$1&gt;P4</formula>
    </cfRule>
  </conditionalFormatting>
  <conditionalFormatting sqref="P4">
    <cfRule type="expression" dxfId="33238" priority="2110" stopIfTrue="1">
      <formula>$D$1&lt;P4</formula>
    </cfRule>
    <cfRule type="expression" dxfId="33237" priority="2111" stopIfTrue="1">
      <formula>$D$1&gt;P4</formula>
    </cfRule>
  </conditionalFormatting>
  <conditionalFormatting sqref="H5">
    <cfRule type="cellIs" dxfId="33236" priority="2107" stopIfTrue="1" operator="equal">
      <formula>5</formula>
    </cfRule>
    <cfRule type="cellIs" dxfId="33235" priority="2108" stopIfTrue="1" operator="equal">
      <formula>4</formula>
    </cfRule>
    <cfRule type="cellIs" dxfId="33234" priority="2109" stopIfTrue="1" operator="equal">
      <formula>3</formula>
    </cfRule>
  </conditionalFormatting>
  <conditionalFormatting sqref="H3:H4">
    <cfRule type="expression" dxfId="33233" priority="2105" stopIfTrue="1">
      <formula>$D$1&lt;H3</formula>
    </cfRule>
    <cfRule type="expression" dxfId="33232" priority="2106" stopIfTrue="1">
      <formula>$D$1&gt;H3</formula>
    </cfRule>
  </conditionalFormatting>
  <conditionalFormatting sqref="H5">
    <cfRule type="cellIs" dxfId="33231" priority="2102" stopIfTrue="1" operator="equal">
      <formula>5</formula>
    </cfRule>
    <cfRule type="cellIs" dxfId="33230" priority="2103" stopIfTrue="1" operator="equal">
      <formula>4</formula>
    </cfRule>
    <cfRule type="cellIs" dxfId="33229" priority="2104" stopIfTrue="1" operator="equal">
      <formula>3</formula>
    </cfRule>
  </conditionalFormatting>
  <conditionalFormatting sqref="H3:H4">
    <cfRule type="expression" dxfId="33228" priority="2100" stopIfTrue="1">
      <formula>$D$1&lt;H3</formula>
    </cfRule>
    <cfRule type="expression" dxfId="33227" priority="2101" stopIfTrue="1">
      <formula>$D$1&gt;H3</formula>
    </cfRule>
  </conditionalFormatting>
  <conditionalFormatting sqref="H5">
    <cfRule type="cellIs" dxfId="33226" priority="2097" stopIfTrue="1" operator="equal">
      <formula>5</formula>
    </cfRule>
    <cfRule type="cellIs" dxfId="33225" priority="2098" stopIfTrue="1" operator="equal">
      <formula>4</formula>
    </cfRule>
    <cfRule type="cellIs" dxfId="33224" priority="2099" stopIfTrue="1" operator="equal">
      <formula>3</formula>
    </cfRule>
  </conditionalFormatting>
  <conditionalFormatting sqref="H4">
    <cfRule type="expression" dxfId="33223" priority="2095" stopIfTrue="1">
      <formula>$D$1&lt;H4</formula>
    </cfRule>
    <cfRule type="expression" dxfId="33222" priority="2096" stopIfTrue="1">
      <formula>$D$1&gt;H4</formula>
    </cfRule>
  </conditionalFormatting>
  <conditionalFormatting sqref="H4">
    <cfRule type="expression" dxfId="33221" priority="2093" stopIfTrue="1">
      <formula>$D$1&lt;H4</formula>
    </cfRule>
    <cfRule type="expression" dxfId="33220" priority="2094" stopIfTrue="1">
      <formula>$D$1&gt;H4</formula>
    </cfRule>
  </conditionalFormatting>
  <conditionalFormatting sqref="H4">
    <cfRule type="expression" dxfId="33219" priority="2091" stopIfTrue="1">
      <formula>$D$1&lt;H4</formula>
    </cfRule>
    <cfRule type="expression" dxfId="33218" priority="2092" stopIfTrue="1">
      <formula>$D$1&gt;H4</formula>
    </cfRule>
  </conditionalFormatting>
  <conditionalFormatting sqref="H4">
    <cfRule type="expression" dxfId="33217" priority="2089" stopIfTrue="1">
      <formula>$D$1&lt;H4</formula>
    </cfRule>
    <cfRule type="expression" dxfId="33216" priority="2090" stopIfTrue="1">
      <formula>$D$1&gt;H4</formula>
    </cfRule>
  </conditionalFormatting>
  <conditionalFormatting sqref="H4">
    <cfRule type="expression" dxfId="33215" priority="2083" stopIfTrue="1">
      <formula>$D$1&lt;H4</formula>
    </cfRule>
    <cfRule type="expression" dxfId="33214" priority="2084" stopIfTrue="1">
      <formula>$D$1&gt;H4</formula>
    </cfRule>
  </conditionalFormatting>
  <conditionalFormatting sqref="H4">
    <cfRule type="expression" dxfId="33213" priority="2081" stopIfTrue="1">
      <formula>$D$1&lt;H4</formula>
    </cfRule>
    <cfRule type="expression" dxfId="33212" priority="2082" stopIfTrue="1">
      <formula>$D$1&gt;H4</formula>
    </cfRule>
  </conditionalFormatting>
  <conditionalFormatting sqref="H4">
    <cfRule type="expression" dxfId="33211" priority="2079" stopIfTrue="1">
      <formula>$D$1&lt;H4</formula>
    </cfRule>
    <cfRule type="expression" dxfId="33210" priority="2080" stopIfTrue="1">
      <formula>$D$1&gt;H4</formula>
    </cfRule>
  </conditionalFormatting>
  <conditionalFormatting sqref="H4">
    <cfRule type="expression" dxfId="33209" priority="2077" stopIfTrue="1">
      <formula>$D$1&lt;H4</formula>
    </cfRule>
    <cfRule type="expression" dxfId="33208" priority="2078" stopIfTrue="1">
      <formula>$D$1&gt;H4</formula>
    </cfRule>
  </conditionalFormatting>
  <conditionalFormatting sqref="H4">
    <cfRule type="expression" dxfId="33207" priority="2075" stopIfTrue="1">
      <formula>$D$1&lt;H4</formula>
    </cfRule>
    <cfRule type="expression" dxfId="33206" priority="2076" stopIfTrue="1">
      <formula>$D$1&gt;H4</formula>
    </cfRule>
  </conditionalFormatting>
  <conditionalFormatting sqref="H5">
    <cfRule type="cellIs" dxfId="33205" priority="2072" stopIfTrue="1" operator="equal">
      <formula>5</formula>
    </cfRule>
    <cfRule type="cellIs" dxfId="33204" priority="2073" stopIfTrue="1" operator="equal">
      <formula>4</formula>
    </cfRule>
    <cfRule type="cellIs" dxfId="33203" priority="2074" stopIfTrue="1" operator="equal">
      <formula>3</formula>
    </cfRule>
  </conditionalFormatting>
  <conditionalFormatting sqref="H3:H4">
    <cfRule type="expression" dxfId="33202" priority="2070" stopIfTrue="1">
      <formula>$D$1&lt;H3</formula>
    </cfRule>
    <cfRule type="expression" dxfId="33201" priority="2071" stopIfTrue="1">
      <formula>$D$1&gt;H3</formula>
    </cfRule>
  </conditionalFormatting>
  <conditionalFormatting sqref="H5">
    <cfRule type="cellIs" dxfId="33200" priority="2067" stopIfTrue="1" operator="equal">
      <formula>5</formula>
    </cfRule>
    <cfRule type="cellIs" dxfId="33199" priority="2068" stopIfTrue="1" operator="equal">
      <formula>4</formula>
    </cfRule>
    <cfRule type="cellIs" dxfId="33198" priority="2069" stopIfTrue="1" operator="equal">
      <formula>3</formula>
    </cfRule>
  </conditionalFormatting>
  <conditionalFormatting sqref="H4">
    <cfRule type="expression" dxfId="33197" priority="2065" stopIfTrue="1">
      <formula>$D$1&lt;H4</formula>
    </cfRule>
    <cfRule type="expression" dxfId="33196" priority="2066" stopIfTrue="1">
      <formula>$D$1&gt;H4</formula>
    </cfRule>
  </conditionalFormatting>
  <conditionalFormatting sqref="H5">
    <cfRule type="cellIs" dxfId="33195" priority="2062" stopIfTrue="1" operator="equal">
      <formula>5</formula>
    </cfRule>
    <cfRule type="cellIs" dxfId="33194" priority="2063" stopIfTrue="1" operator="equal">
      <formula>4</formula>
    </cfRule>
    <cfRule type="cellIs" dxfId="33193" priority="2064" stopIfTrue="1" operator="equal">
      <formula>3</formula>
    </cfRule>
  </conditionalFormatting>
  <conditionalFormatting sqref="K4">
    <cfRule type="expression" dxfId="33192" priority="980" stopIfTrue="1">
      <formula>$D$1&lt;K4</formula>
    </cfRule>
    <cfRule type="expression" dxfId="33191" priority="981" stopIfTrue="1">
      <formula>$D$1&gt;K4</formula>
    </cfRule>
  </conditionalFormatting>
  <conditionalFormatting sqref="K4">
    <cfRule type="expression" dxfId="33190" priority="976" stopIfTrue="1">
      <formula>$D$1&lt;K4</formula>
    </cfRule>
    <cfRule type="expression" dxfId="33189" priority="977" stopIfTrue="1">
      <formula>$D$1&gt;K4</formula>
    </cfRule>
  </conditionalFormatting>
  <conditionalFormatting sqref="K4">
    <cfRule type="expression" dxfId="33188" priority="974" stopIfTrue="1">
      <formula>$D$1&lt;K4</formula>
    </cfRule>
    <cfRule type="expression" dxfId="33187" priority="975" stopIfTrue="1">
      <formula>$D$1&gt;K4</formula>
    </cfRule>
  </conditionalFormatting>
  <conditionalFormatting sqref="K4">
    <cfRule type="expression" dxfId="33186" priority="972" stopIfTrue="1">
      <formula>$D$1&lt;K4</formula>
    </cfRule>
    <cfRule type="expression" dxfId="33185" priority="973" stopIfTrue="1">
      <formula>$D$1&gt;K4</formula>
    </cfRule>
  </conditionalFormatting>
  <conditionalFormatting sqref="K4">
    <cfRule type="expression" dxfId="33184" priority="970" stopIfTrue="1">
      <formula>$D$1&lt;K4</formula>
    </cfRule>
    <cfRule type="expression" dxfId="33183" priority="971" stopIfTrue="1">
      <formula>$D$1&gt;K4</formula>
    </cfRule>
  </conditionalFormatting>
  <conditionalFormatting sqref="H4">
    <cfRule type="expression" dxfId="33182" priority="2043" stopIfTrue="1">
      <formula>$D$1&lt;H4</formula>
    </cfRule>
    <cfRule type="expression" dxfId="33181" priority="2044" stopIfTrue="1">
      <formula>$D$1&gt;H4</formula>
    </cfRule>
  </conditionalFormatting>
  <conditionalFormatting sqref="H4">
    <cfRule type="expression" dxfId="33180" priority="2041" stopIfTrue="1">
      <formula>$D$1&lt;H4</formula>
    </cfRule>
    <cfRule type="expression" dxfId="33179" priority="2042" stopIfTrue="1">
      <formula>$D$1&gt;H4</formula>
    </cfRule>
  </conditionalFormatting>
  <conditionalFormatting sqref="H4">
    <cfRule type="expression" dxfId="33178" priority="2039" stopIfTrue="1">
      <formula>$D$1&lt;H4</formula>
    </cfRule>
    <cfRule type="expression" dxfId="33177" priority="2040" stopIfTrue="1">
      <formula>$D$1&gt;H4</formula>
    </cfRule>
  </conditionalFormatting>
  <conditionalFormatting sqref="H4">
    <cfRule type="expression" dxfId="33176" priority="2037" stopIfTrue="1">
      <formula>$D$1&lt;H4</formula>
    </cfRule>
    <cfRule type="expression" dxfId="33175" priority="2038" stopIfTrue="1">
      <formula>$D$1&gt;H4</formula>
    </cfRule>
  </conditionalFormatting>
  <conditionalFormatting sqref="H4">
    <cfRule type="expression" dxfId="33174" priority="2035" stopIfTrue="1">
      <formula>$D$1&lt;H4</formula>
    </cfRule>
    <cfRule type="expression" dxfId="33173" priority="2036" stopIfTrue="1">
      <formula>$D$1&gt;H4</formula>
    </cfRule>
  </conditionalFormatting>
  <conditionalFormatting sqref="G5">
    <cfRule type="cellIs" dxfId="33172" priority="2027" stopIfTrue="1" operator="equal">
      <formula>5</formula>
    </cfRule>
    <cfRule type="cellIs" dxfId="33171" priority="2028" stopIfTrue="1" operator="equal">
      <formula>4</formula>
    </cfRule>
    <cfRule type="cellIs" dxfId="33170" priority="2029" stopIfTrue="1" operator="equal">
      <formula>3</formula>
    </cfRule>
  </conditionalFormatting>
  <conditionalFormatting sqref="G5">
    <cfRule type="cellIs" dxfId="33169" priority="2032" stopIfTrue="1" operator="equal">
      <formula>5</formula>
    </cfRule>
    <cfRule type="cellIs" dxfId="33168" priority="2033" stopIfTrue="1" operator="equal">
      <formula>4</formula>
    </cfRule>
    <cfRule type="cellIs" dxfId="33167" priority="2034" stopIfTrue="1" operator="equal">
      <formula>3</formula>
    </cfRule>
  </conditionalFormatting>
  <conditionalFormatting sqref="G4">
    <cfRule type="expression" dxfId="33166" priority="2030" stopIfTrue="1">
      <formula>$D$1&lt;G4</formula>
    </cfRule>
    <cfRule type="expression" dxfId="33165" priority="2031" stopIfTrue="1">
      <formula>$D$1&gt;G4</formula>
    </cfRule>
  </conditionalFormatting>
  <conditionalFormatting sqref="G4">
    <cfRule type="expression" dxfId="33164" priority="2025" stopIfTrue="1">
      <formula>$D$1&lt;G4</formula>
    </cfRule>
    <cfRule type="expression" dxfId="33163" priority="2026" stopIfTrue="1">
      <formula>$D$1&gt;G4</formula>
    </cfRule>
  </conditionalFormatting>
  <conditionalFormatting sqref="G5">
    <cfRule type="cellIs" dxfId="33162" priority="2022" stopIfTrue="1" operator="equal">
      <formula>5</formula>
    </cfRule>
    <cfRule type="cellIs" dxfId="33161" priority="2023" stopIfTrue="1" operator="equal">
      <formula>4</formula>
    </cfRule>
    <cfRule type="cellIs" dxfId="33160" priority="2024" stopIfTrue="1" operator="equal">
      <formula>3</formula>
    </cfRule>
  </conditionalFormatting>
  <conditionalFormatting sqref="G4">
    <cfRule type="expression" dxfId="33159" priority="2020" stopIfTrue="1">
      <formula>$D$1&lt;G4</formula>
    </cfRule>
    <cfRule type="expression" dxfId="33158" priority="2021" stopIfTrue="1">
      <formula>$D$1&gt;G4</formula>
    </cfRule>
  </conditionalFormatting>
  <conditionalFormatting sqref="G5">
    <cfRule type="cellIs" dxfId="33157" priority="2017" stopIfTrue="1" operator="equal">
      <formula>5</formula>
    </cfRule>
    <cfRule type="cellIs" dxfId="33156" priority="2018" stopIfTrue="1" operator="equal">
      <formula>4</formula>
    </cfRule>
    <cfRule type="cellIs" dxfId="33155" priority="2019" stopIfTrue="1" operator="equal">
      <formula>3</formula>
    </cfRule>
  </conditionalFormatting>
  <conditionalFormatting sqref="G4">
    <cfRule type="expression" dxfId="33154" priority="2015" stopIfTrue="1">
      <formula>$D$1&lt;G4</formula>
    </cfRule>
    <cfRule type="expression" dxfId="33153" priority="2016" stopIfTrue="1">
      <formula>$D$1&gt;G4</formula>
    </cfRule>
  </conditionalFormatting>
  <conditionalFormatting sqref="G4">
    <cfRule type="expression" dxfId="33152" priority="2013" stopIfTrue="1">
      <formula>$D$1&lt;G4</formula>
    </cfRule>
    <cfRule type="expression" dxfId="33151" priority="2014" stopIfTrue="1">
      <formula>$D$1&gt;G4</formula>
    </cfRule>
  </conditionalFormatting>
  <conditionalFormatting sqref="G4">
    <cfRule type="expression" dxfId="33150" priority="2011" stopIfTrue="1">
      <formula>$D$1&lt;G4</formula>
    </cfRule>
    <cfRule type="expression" dxfId="33149" priority="2012" stopIfTrue="1">
      <formula>$D$1&gt;G4</formula>
    </cfRule>
  </conditionalFormatting>
  <conditionalFormatting sqref="G4">
    <cfRule type="expression" dxfId="33148" priority="2009" stopIfTrue="1">
      <formula>$D$1&lt;G4</formula>
    </cfRule>
    <cfRule type="expression" dxfId="33147" priority="2010" stopIfTrue="1">
      <formula>$D$1&gt;G4</formula>
    </cfRule>
  </conditionalFormatting>
  <conditionalFormatting sqref="G4">
    <cfRule type="expression" dxfId="33146" priority="2007" stopIfTrue="1">
      <formula>$D$1&lt;G4</formula>
    </cfRule>
    <cfRule type="expression" dxfId="33145" priority="2008" stopIfTrue="1">
      <formula>$D$1&gt;G4</formula>
    </cfRule>
  </conditionalFormatting>
  <conditionalFormatting sqref="G4">
    <cfRule type="expression" dxfId="33144" priority="2005" stopIfTrue="1">
      <formula>$D$1&lt;G4</formula>
    </cfRule>
    <cfRule type="expression" dxfId="33143" priority="2006" stopIfTrue="1">
      <formula>$D$1&gt;G4</formula>
    </cfRule>
  </conditionalFormatting>
  <conditionalFormatting sqref="G4">
    <cfRule type="expression" dxfId="33142" priority="2003" stopIfTrue="1">
      <formula>$D$1&lt;G4</formula>
    </cfRule>
    <cfRule type="expression" dxfId="33141" priority="2004" stopIfTrue="1">
      <formula>$D$1&gt;G4</formula>
    </cfRule>
  </conditionalFormatting>
  <conditionalFormatting sqref="G4">
    <cfRule type="expression" dxfId="33140" priority="2001" stopIfTrue="1">
      <formula>$D$1&lt;G4</formula>
    </cfRule>
    <cfRule type="expression" dxfId="33139" priority="2002" stopIfTrue="1">
      <formula>$D$1&gt;G4</formula>
    </cfRule>
  </conditionalFormatting>
  <conditionalFormatting sqref="G4">
    <cfRule type="expression" dxfId="33138" priority="1999" stopIfTrue="1">
      <formula>$D$1&lt;G4</formula>
    </cfRule>
    <cfRule type="expression" dxfId="33137" priority="2000" stopIfTrue="1">
      <formula>$D$1&gt;G4</formula>
    </cfRule>
  </conditionalFormatting>
  <conditionalFormatting sqref="G4">
    <cfRule type="expression" dxfId="33136" priority="1997" stopIfTrue="1">
      <formula>$D$1&lt;G4</formula>
    </cfRule>
    <cfRule type="expression" dxfId="33135" priority="1998" stopIfTrue="1">
      <formula>$D$1&gt;G4</formula>
    </cfRule>
  </conditionalFormatting>
  <conditionalFormatting sqref="G4">
    <cfRule type="expression" dxfId="33134" priority="1995" stopIfTrue="1">
      <formula>$D$1&lt;G4</formula>
    </cfRule>
    <cfRule type="expression" dxfId="33133" priority="1996" stopIfTrue="1">
      <formula>$D$1&gt;G4</formula>
    </cfRule>
  </conditionalFormatting>
  <conditionalFormatting sqref="I3">
    <cfRule type="expression" dxfId="33132" priority="1993" stopIfTrue="1">
      <formula>$D$1&lt;I3</formula>
    </cfRule>
    <cfRule type="expression" dxfId="33131" priority="1994" stopIfTrue="1">
      <formula>$D$1&gt;I3</formula>
    </cfRule>
  </conditionalFormatting>
  <conditionalFormatting sqref="K5">
    <cfRule type="cellIs" dxfId="33130" priority="1990" stopIfTrue="1" operator="equal">
      <formula>5</formula>
    </cfRule>
    <cfRule type="cellIs" dxfId="33129" priority="1991" stopIfTrue="1" operator="equal">
      <formula>4</formula>
    </cfRule>
    <cfRule type="cellIs" dxfId="33128" priority="1992" stopIfTrue="1" operator="equal">
      <formula>3</formula>
    </cfRule>
  </conditionalFormatting>
  <conditionalFormatting sqref="K3:K4">
    <cfRule type="expression" dxfId="33127" priority="1988" stopIfTrue="1">
      <formula>$D$1&lt;K3</formula>
    </cfRule>
    <cfRule type="expression" dxfId="33126" priority="1989" stopIfTrue="1">
      <formula>$D$1&gt;K3</formula>
    </cfRule>
  </conditionalFormatting>
  <conditionalFormatting sqref="K4">
    <cfRule type="expression" dxfId="33125" priority="1986" stopIfTrue="1">
      <formula>$D$1&lt;K4</formula>
    </cfRule>
    <cfRule type="expression" dxfId="33124" priority="1987" stopIfTrue="1">
      <formula>$D$1&gt;K4</formula>
    </cfRule>
  </conditionalFormatting>
  <conditionalFormatting sqref="I4">
    <cfRule type="expression" dxfId="33123" priority="1909" stopIfTrue="1">
      <formula>$D$1&lt;I4</formula>
    </cfRule>
    <cfRule type="expression" dxfId="33122" priority="1910" stopIfTrue="1">
      <formula>$D$1&gt;I4</formula>
    </cfRule>
  </conditionalFormatting>
  <conditionalFormatting sqref="I4">
    <cfRule type="expression" dxfId="33121" priority="1907" stopIfTrue="1">
      <formula>$D$1&lt;I4</formula>
    </cfRule>
    <cfRule type="expression" dxfId="33120" priority="1908" stopIfTrue="1">
      <formula>$D$1&gt;I4</formula>
    </cfRule>
  </conditionalFormatting>
  <conditionalFormatting sqref="I4">
    <cfRule type="expression" dxfId="33119" priority="1905" stopIfTrue="1">
      <formula>$D$1&lt;I4</formula>
    </cfRule>
    <cfRule type="expression" dxfId="33118" priority="1906" stopIfTrue="1">
      <formula>$D$1&gt;I4</formula>
    </cfRule>
  </conditionalFormatting>
  <conditionalFormatting sqref="K4">
    <cfRule type="expression" dxfId="33117" priority="1897" stopIfTrue="1">
      <formula>$D$1&lt;K4</formula>
    </cfRule>
    <cfRule type="expression" dxfId="33116" priority="1898" stopIfTrue="1">
      <formula>$D$1&gt;K4</formula>
    </cfRule>
  </conditionalFormatting>
  <conditionalFormatting sqref="K5">
    <cfRule type="cellIs" dxfId="33115" priority="1983" stopIfTrue="1" operator="equal">
      <formula>5</formula>
    </cfRule>
    <cfRule type="cellIs" dxfId="33114" priority="1984" stopIfTrue="1" operator="equal">
      <formula>4</formula>
    </cfRule>
    <cfRule type="cellIs" dxfId="33113" priority="1985" stopIfTrue="1" operator="equal">
      <formula>3</formula>
    </cfRule>
  </conditionalFormatting>
  <conditionalFormatting sqref="K4">
    <cfRule type="expression" dxfId="33112" priority="1981" stopIfTrue="1">
      <formula>$D$1&lt;K4</formula>
    </cfRule>
    <cfRule type="expression" dxfId="33111" priority="1982" stopIfTrue="1">
      <formula>$D$1&gt;K4</formula>
    </cfRule>
  </conditionalFormatting>
  <conditionalFormatting sqref="K5">
    <cfRule type="cellIs" dxfId="33110" priority="1978" stopIfTrue="1" operator="equal">
      <formula>5</formula>
    </cfRule>
    <cfRule type="cellIs" dxfId="33109" priority="1979" stopIfTrue="1" operator="equal">
      <formula>4</formula>
    </cfRule>
    <cfRule type="cellIs" dxfId="33108" priority="1980" stopIfTrue="1" operator="equal">
      <formula>3</formula>
    </cfRule>
  </conditionalFormatting>
  <conditionalFormatting sqref="K4">
    <cfRule type="expression" dxfId="33107" priority="1976" stopIfTrue="1">
      <formula>$D$1&lt;K4</formula>
    </cfRule>
    <cfRule type="expression" dxfId="33106" priority="1977" stopIfTrue="1">
      <formula>$D$1&gt;K4</formula>
    </cfRule>
  </conditionalFormatting>
  <conditionalFormatting sqref="K5">
    <cfRule type="cellIs" dxfId="33105" priority="1973" stopIfTrue="1" operator="equal">
      <formula>5</formula>
    </cfRule>
    <cfRule type="cellIs" dxfId="33104" priority="1974" stopIfTrue="1" operator="equal">
      <formula>4</formula>
    </cfRule>
    <cfRule type="cellIs" dxfId="33103" priority="1975" stopIfTrue="1" operator="equal">
      <formula>3</formula>
    </cfRule>
  </conditionalFormatting>
  <conditionalFormatting sqref="K4">
    <cfRule type="expression" dxfId="33102" priority="1971" stopIfTrue="1">
      <formula>$D$1&lt;K4</formula>
    </cfRule>
    <cfRule type="expression" dxfId="33101" priority="1972" stopIfTrue="1">
      <formula>$D$1&gt;K4</formula>
    </cfRule>
  </conditionalFormatting>
  <conditionalFormatting sqref="K4">
    <cfRule type="expression" dxfId="33100" priority="1969" stopIfTrue="1">
      <formula>$D$1&lt;K4</formula>
    </cfRule>
    <cfRule type="expression" dxfId="33099" priority="1970" stopIfTrue="1">
      <formula>$D$1&gt;K4</formula>
    </cfRule>
  </conditionalFormatting>
  <conditionalFormatting sqref="K4">
    <cfRule type="expression" dxfId="33098" priority="1967" stopIfTrue="1">
      <formula>$D$1&lt;K4</formula>
    </cfRule>
    <cfRule type="expression" dxfId="33097" priority="1968" stopIfTrue="1">
      <formula>$D$1&gt;K4</formula>
    </cfRule>
  </conditionalFormatting>
  <conditionalFormatting sqref="K4">
    <cfRule type="expression" dxfId="33096" priority="1965" stopIfTrue="1">
      <formula>$D$1&lt;K4</formula>
    </cfRule>
    <cfRule type="expression" dxfId="33095" priority="1966" stopIfTrue="1">
      <formula>$D$1&gt;K4</formula>
    </cfRule>
  </conditionalFormatting>
  <conditionalFormatting sqref="K4">
    <cfRule type="expression" dxfId="33094" priority="1963" stopIfTrue="1">
      <formula>$D$1&lt;K4</formula>
    </cfRule>
    <cfRule type="expression" dxfId="33093" priority="1964" stopIfTrue="1">
      <formula>$D$1&gt;K4</formula>
    </cfRule>
  </conditionalFormatting>
  <conditionalFormatting sqref="K4">
    <cfRule type="expression" dxfId="33092" priority="1961" stopIfTrue="1">
      <formula>$D$1&lt;K4</formula>
    </cfRule>
    <cfRule type="expression" dxfId="33091" priority="1962" stopIfTrue="1">
      <formula>$D$1&gt;K4</formula>
    </cfRule>
  </conditionalFormatting>
  <conditionalFormatting sqref="K4">
    <cfRule type="expression" dxfId="33090" priority="1959" stopIfTrue="1">
      <formula>$D$1&lt;K4</formula>
    </cfRule>
    <cfRule type="expression" dxfId="33089" priority="1960" stopIfTrue="1">
      <formula>$D$1&gt;K4</formula>
    </cfRule>
  </conditionalFormatting>
  <conditionalFormatting sqref="K4">
    <cfRule type="expression" dxfId="33088" priority="1957" stopIfTrue="1">
      <formula>$D$1&lt;K4</formula>
    </cfRule>
    <cfRule type="expression" dxfId="33087" priority="1958" stopIfTrue="1">
      <formula>$D$1&gt;K4</formula>
    </cfRule>
  </conditionalFormatting>
  <conditionalFormatting sqref="H5">
    <cfRule type="cellIs" dxfId="33086" priority="1954" stopIfTrue="1" operator="equal">
      <formula>5</formula>
    </cfRule>
    <cfRule type="cellIs" dxfId="33085" priority="1955" stopIfTrue="1" operator="equal">
      <formula>4</formula>
    </cfRule>
    <cfRule type="cellIs" dxfId="33084" priority="1956" stopIfTrue="1" operator="equal">
      <formula>3</formula>
    </cfRule>
  </conditionalFormatting>
  <conditionalFormatting sqref="H4">
    <cfRule type="expression" dxfId="33083" priority="1952" stopIfTrue="1">
      <formula>$D$1&lt;H4</formula>
    </cfRule>
    <cfRule type="expression" dxfId="33082" priority="1953" stopIfTrue="1">
      <formula>$D$1&gt;H4</formula>
    </cfRule>
  </conditionalFormatting>
  <conditionalFormatting sqref="H5">
    <cfRule type="cellIs" dxfId="33081" priority="1949" stopIfTrue="1" operator="equal">
      <formula>5</formula>
    </cfRule>
    <cfRule type="cellIs" dxfId="33080" priority="1950" stopIfTrue="1" operator="equal">
      <formula>4</formula>
    </cfRule>
    <cfRule type="cellIs" dxfId="33079" priority="1951" stopIfTrue="1" operator="equal">
      <formula>3</formula>
    </cfRule>
  </conditionalFormatting>
  <conditionalFormatting sqref="H4">
    <cfRule type="expression" dxfId="33078" priority="1947" stopIfTrue="1">
      <formula>$D$1&lt;H4</formula>
    </cfRule>
    <cfRule type="expression" dxfId="33077" priority="1948" stopIfTrue="1">
      <formula>$D$1&gt;H4</formula>
    </cfRule>
  </conditionalFormatting>
  <conditionalFormatting sqref="H5">
    <cfRule type="cellIs" dxfId="33076" priority="1944" stopIfTrue="1" operator="equal">
      <formula>5</formula>
    </cfRule>
    <cfRule type="cellIs" dxfId="33075" priority="1945" stopIfTrue="1" operator="equal">
      <formula>4</formula>
    </cfRule>
    <cfRule type="cellIs" dxfId="33074" priority="1946" stopIfTrue="1" operator="equal">
      <formula>3</formula>
    </cfRule>
  </conditionalFormatting>
  <conditionalFormatting sqref="H4">
    <cfRule type="expression" dxfId="33073" priority="1942" stopIfTrue="1">
      <formula>$D$1&lt;H4</formula>
    </cfRule>
    <cfRule type="expression" dxfId="33072" priority="1943" stopIfTrue="1">
      <formula>$D$1&gt;H4</formula>
    </cfRule>
  </conditionalFormatting>
  <conditionalFormatting sqref="H5">
    <cfRule type="cellIs" dxfId="33071" priority="1939" stopIfTrue="1" operator="equal">
      <formula>5</formula>
    </cfRule>
    <cfRule type="cellIs" dxfId="33070" priority="1940" stopIfTrue="1" operator="equal">
      <formula>4</formula>
    </cfRule>
    <cfRule type="cellIs" dxfId="33069" priority="1941" stopIfTrue="1" operator="equal">
      <formula>3</formula>
    </cfRule>
  </conditionalFormatting>
  <conditionalFormatting sqref="H4">
    <cfRule type="expression" dxfId="33068" priority="1937" stopIfTrue="1">
      <formula>$D$1&lt;H4</formula>
    </cfRule>
    <cfRule type="expression" dxfId="33067" priority="1938" stopIfTrue="1">
      <formula>$D$1&gt;H4</formula>
    </cfRule>
  </conditionalFormatting>
  <conditionalFormatting sqref="H5">
    <cfRule type="cellIs" dxfId="33066" priority="1934" stopIfTrue="1" operator="equal">
      <formula>5</formula>
    </cfRule>
    <cfRule type="cellIs" dxfId="33065" priority="1935" stopIfTrue="1" operator="equal">
      <formula>4</formula>
    </cfRule>
    <cfRule type="cellIs" dxfId="33064" priority="1936" stopIfTrue="1" operator="equal">
      <formula>3</formula>
    </cfRule>
  </conditionalFormatting>
  <conditionalFormatting sqref="H4">
    <cfRule type="expression" dxfId="33063" priority="1932" stopIfTrue="1">
      <formula>$D$1&lt;H4</formula>
    </cfRule>
    <cfRule type="expression" dxfId="33062" priority="1933" stopIfTrue="1">
      <formula>$D$1&gt;H4</formula>
    </cfRule>
  </conditionalFormatting>
  <conditionalFormatting sqref="I4">
    <cfRule type="expression" dxfId="33061" priority="1930" stopIfTrue="1">
      <formula>$D$1&lt;I4</formula>
    </cfRule>
    <cfRule type="expression" dxfId="33060" priority="1931" stopIfTrue="1">
      <formula>$D$1&gt;I4</formula>
    </cfRule>
  </conditionalFormatting>
  <conditionalFormatting sqref="I3">
    <cfRule type="expression" dxfId="33059" priority="1928" stopIfTrue="1">
      <formula>$D$1&lt;I3</formula>
    </cfRule>
    <cfRule type="expression" dxfId="33058" priority="1929" stopIfTrue="1">
      <formula>$D$1&gt;I3</formula>
    </cfRule>
  </conditionalFormatting>
  <conditionalFormatting sqref="I4">
    <cfRule type="expression" dxfId="33057" priority="1926" stopIfTrue="1">
      <formula>$D$1&lt;I4</formula>
    </cfRule>
    <cfRule type="expression" dxfId="33056" priority="1927" stopIfTrue="1">
      <formula>$D$1&gt;I4</formula>
    </cfRule>
  </conditionalFormatting>
  <conditionalFormatting sqref="I4">
    <cfRule type="expression" dxfId="33055" priority="1924" stopIfTrue="1">
      <formula>$D$1&lt;I4</formula>
    </cfRule>
    <cfRule type="expression" dxfId="33054" priority="1925" stopIfTrue="1">
      <formula>$D$1&gt;I4</formula>
    </cfRule>
  </conditionalFormatting>
  <conditionalFormatting sqref="I4">
    <cfRule type="expression" dxfId="33053" priority="1922" stopIfTrue="1">
      <formula>$D$1&lt;I4</formula>
    </cfRule>
    <cfRule type="expression" dxfId="33052" priority="1923" stopIfTrue="1">
      <formula>$D$1&gt;I4</formula>
    </cfRule>
  </conditionalFormatting>
  <conditionalFormatting sqref="I5">
    <cfRule type="cellIs" dxfId="33051" priority="1919" stopIfTrue="1" operator="equal">
      <formula>5</formula>
    </cfRule>
    <cfRule type="cellIs" dxfId="33050" priority="1920" stopIfTrue="1" operator="equal">
      <formula>4</formula>
    </cfRule>
    <cfRule type="cellIs" dxfId="33049" priority="1921" stopIfTrue="1" operator="equal">
      <formula>3</formula>
    </cfRule>
  </conditionalFormatting>
  <conditionalFormatting sqref="I4">
    <cfRule type="expression" dxfId="33048" priority="1917" stopIfTrue="1">
      <formula>$D$1&lt;I4</formula>
    </cfRule>
    <cfRule type="expression" dxfId="33047" priority="1918" stopIfTrue="1">
      <formula>$D$1&gt;I4</formula>
    </cfRule>
  </conditionalFormatting>
  <conditionalFormatting sqref="I4">
    <cfRule type="expression" dxfId="33046" priority="1915" stopIfTrue="1">
      <formula>$D$1&lt;I4</formula>
    </cfRule>
    <cfRule type="expression" dxfId="33045" priority="1916" stopIfTrue="1">
      <formula>$D$1&gt;I4</formula>
    </cfRule>
  </conditionalFormatting>
  <conditionalFormatting sqref="I4">
    <cfRule type="expression" dxfId="33044" priority="1913" stopIfTrue="1">
      <formula>$D$1&lt;I4</formula>
    </cfRule>
    <cfRule type="expression" dxfId="33043" priority="1914" stopIfTrue="1">
      <formula>$D$1&gt;I4</formula>
    </cfRule>
  </conditionalFormatting>
  <conditionalFormatting sqref="I4">
    <cfRule type="expression" dxfId="33042" priority="1911" stopIfTrue="1">
      <formula>$D$1&lt;I4</formula>
    </cfRule>
    <cfRule type="expression" dxfId="33041" priority="1912" stopIfTrue="1">
      <formula>$D$1&gt;I4</formula>
    </cfRule>
  </conditionalFormatting>
  <conditionalFormatting sqref="I4">
    <cfRule type="expression" dxfId="33040" priority="1903" stopIfTrue="1">
      <formula>$D$1&lt;I4</formula>
    </cfRule>
    <cfRule type="expression" dxfId="33039" priority="1904" stopIfTrue="1">
      <formula>$D$1&gt;I4</formula>
    </cfRule>
  </conditionalFormatting>
  <conditionalFormatting sqref="I4">
    <cfRule type="expression" dxfId="33038" priority="1901" stopIfTrue="1">
      <formula>$D$1&lt;I4</formula>
    </cfRule>
    <cfRule type="expression" dxfId="33037" priority="1902" stopIfTrue="1">
      <formula>$D$1&gt;I4</formula>
    </cfRule>
  </conditionalFormatting>
  <conditionalFormatting sqref="K4">
    <cfRule type="expression" dxfId="33036" priority="1899" stopIfTrue="1">
      <formula>$D$1&lt;K4</formula>
    </cfRule>
    <cfRule type="expression" dxfId="33035" priority="1900" stopIfTrue="1">
      <formula>$D$1&gt;K4</formula>
    </cfRule>
  </conditionalFormatting>
  <conditionalFormatting sqref="J3">
    <cfRule type="expression" dxfId="33034" priority="1895" stopIfTrue="1">
      <formula>$D$1&lt;J3</formula>
    </cfRule>
    <cfRule type="expression" dxfId="33033" priority="1896" stopIfTrue="1">
      <formula>$D$1&gt;J3</formula>
    </cfRule>
  </conditionalFormatting>
  <conditionalFormatting sqref="H5">
    <cfRule type="cellIs" dxfId="33032" priority="1892" stopIfTrue="1" operator="equal">
      <formula>5</formula>
    </cfRule>
    <cfRule type="cellIs" dxfId="33031" priority="1893" stopIfTrue="1" operator="equal">
      <formula>4</formula>
    </cfRule>
    <cfRule type="cellIs" dxfId="33030" priority="1894" stopIfTrue="1" operator="equal">
      <formula>3</formula>
    </cfRule>
  </conditionalFormatting>
  <conditionalFormatting sqref="I5">
    <cfRule type="cellIs" dxfId="33029" priority="1889" stopIfTrue="1" operator="equal">
      <formula>5</formula>
    </cfRule>
    <cfRule type="cellIs" dxfId="33028" priority="1890" stopIfTrue="1" operator="equal">
      <formula>4</formula>
    </cfRule>
    <cfRule type="cellIs" dxfId="33027" priority="1891" stopIfTrue="1" operator="equal">
      <formula>3</formula>
    </cfRule>
  </conditionalFormatting>
  <conditionalFormatting sqref="I4">
    <cfRule type="expression" dxfId="33026" priority="1887" stopIfTrue="1">
      <formula>$D$1&lt;I4</formula>
    </cfRule>
    <cfRule type="expression" dxfId="33025" priority="1888" stopIfTrue="1">
      <formula>$D$1&gt;I4</formula>
    </cfRule>
  </conditionalFormatting>
  <conditionalFormatting sqref="I5">
    <cfRule type="cellIs" dxfId="33024" priority="1884" stopIfTrue="1" operator="equal">
      <formula>5</formula>
    </cfRule>
    <cfRule type="cellIs" dxfId="33023" priority="1885" stopIfTrue="1" operator="equal">
      <formula>4</formula>
    </cfRule>
    <cfRule type="cellIs" dxfId="33022" priority="1886" stopIfTrue="1" operator="equal">
      <formula>3</formula>
    </cfRule>
  </conditionalFormatting>
  <conditionalFormatting sqref="I4">
    <cfRule type="expression" dxfId="33021" priority="1882" stopIfTrue="1">
      <formula>$D$1&lt;I4</formula>
    </cfRule>
    <cfRule type="expression" dxfId="33020" priority="1883" stopIfTrue="1">
      <formula>$D$1&gt;I4</formula>
    </cfRule>
  </conditionalFormatting>
  <conditionalFormatting sqref="I5">
    <cfRule type="cellIs" dxfId="33019" priority="1879" stopIfTrue="1" operator="equal">
      <formula>5</formula>
    </cfRule>
    <cfRule type="cellIs" dxfId="33018" priority="1880" stopIfTrue="1" operator="equal">
      <formula>4</formula>
    </cfRule>
    <cfRule type="cellIs" dxfId="33017" priority="1881" stopIfTrue="1" operator="equal">
      <formula>3</formula>
    </cfRule>
  </conditionalFormatting>
  <conditionalFormatting sqref="I4">
    <cfRule type="expression" dxfId="33016" priority="1877" stopIfTrue="1">
      <formula>$D$1&lt;I4</formula>
    </cfRule>
    <cfRule type="expression" dxfId="33015" priority="1878" stopIfTrue="1">
      <formula>$D$1&gt;I4</formula>
    </cfRule>
  </conditionalFormatting>
  <conditionalFormatting sqref="I5">
    <cfRule type="cellIs" dxfId="33014" priority="1874" stopIfTrue="1" operator="equal">
      <formula>5</formula>
    </cfRule>
    <cfRule type="cellIs" dxfId="33013" priority="1875" stopIfTrue="1" operator="equal">
      <formula>4</formula>
    </cfRule>
    <cfRule type="cellIs" dxfId="33012" priority="1876" stopIfTrue="1" operator="equal">
      <formula>3</formula>
    </cfRule>
  </conditionalFormatting>
  <conditionalFormatting sqref="I4">
    <cfRule type="expression" dxfId="33011" priority="1872" stopIfTrue="1">
      <formula>$D$1&lt;I4</formula>
    </cfRule>
    <cfRule type="expression" dxfId="33010" priority="1873" stopIfTrue="1">
      <formula>$D$1&gt;I4</formula>
    </cfRule>
  </conditionalFormatting>
  <conditionalFormatting sqref="I5">
    <cfRule type="cellIs" dxfId="33009" priority="1869" stopIfTrue="1" operator="equal">
      <formula>5</formula>
    </cfRule>
    <cfRule type="cellIs" dxfId="33008" priority="1870" stopIfTrue="1" operator="equal">
      <formula>4</formula>
    </cfRule>
    <cfRule type="cellIs" dxfId="33007" priority="1871" stopIfTrue="1" operator="equal">
      <formula>3</formula>
    </cfRule>
  </conditionalFormatting>
  <conditionalFormatting sqref="I4">
    <cfRule type="expression" dxfId="33006" priority="1867" stopIfTrue="1">
      <formula>$D$1&lt;I4</formula>
    </cfRule>
    <cfRule type="expression" dxfId="33005" priority="1868" stopIfTrue="1">
      <formula>$D$1&gt;I4</formula>
    </cfRule>
  </conditionalFormatting>
  <conditionalFormatting sqref="J3">
    <cfRule type="expression" dxfId="33004" priority="1865" stopIfTrue="1">
      <formula>$D$1&lt;J3</formula>
    </cfRule>
    <cfRule type="expression" dxfId="33003" priority="1866" stopIfTrue="1">
      <formula>$D$1&gt;J3</formula>
    </cfRule>
  </conditionalFormatting>
  <conditionalFormatting sqref="M5">
    <cfRule type="cellIs" dxfId="33002" priority="1862" stopIfTrue="1" operator="equal">
      <formula>5</formula>
    </cfRule>
    <cfRule type="cellIs" dxfId="33001" priority="1863" stopIfTrue="1" operator="equal">
      <formula>4</formula>
    </cfRule>
    <cfRule type="cellIs" dxfId="33000" priority="1864" stopIfTrue="1" operator="equal">
      <formula>3</formula>
    </cfRule>
  </conditionalFormatting>
  <conditionalFormatting sqref="M4">
    <cfRule type="expression" dxfId="32999" priority="1860" stopIfTrue="1">
      <formula>$D$1&lt;M4</formula>
    </cfRule>
    <cfRule type="expression" dxfId="32998" priority="1861" stopIfTrue="1">
      <formula>$D$1&gt;M4</formula>
    </cfRule>
  </conditionalFormatting>
  <conditionalFormatting sqref="P5">
    <cfRule type="cellIs" dxfId="32997" priority="1738" stopIfTrue="1" operator="equal">
      <formula>5</formula>
    </cfRule>
    <cfRule type="cellIs" dxfId="32996" priority="1739" stopIfTrue="1" operator="equal">
      <formula>4</formula>
    </cfRule>
    <cfRule type="cellIs" dxfId="32995" priority="1740" stopIfTrue="1" operator="equal">
      <formula>3</formula>
    </cfRule>
  </conditionalFormatting>
  <conditionalFormatting sqref="P3:P4">
    <cfRule type="expression" dxfId="32994" priority="1736" stopIfTrue="1">
      <formula>$D$1&lt;P3</formula>
    </cfRule>
    <cfRule type="expression" dxfId="32993" priority="1737" stopIfTrue="1">
      <formula>$D$1&gt;P3</formula>
    </cfRule>
  </conditionalFormatting>
  <conditionalFormatting sqref="P5">
    <cfRule type="cellIs" dxfId="32992" priority="1733" stopIfTrue="1" operator="equal">
      <formula>5</formula>
    </cfRule>
    <cfRule type="cellIs" dxfId="32991" priority="1734" stopIfTrue="1" operator="equal">
      <formula>4</formula>
    </cfRule>
    <cfRule type="cellIs" dxfId="32990" priority="1735" stopIfTrue="1" operator="equal">
      <formula>3</formula>
    </cfRule>
  </conditionalFormatting>
  <conditionalFormatting sqref="P4">
    <cfRule type="expression" dxfId="32989" priority="1731" stopIfTrue="1">
      <formula>$D$1&lt;P4</formula>
    </cfRule>
    <cfRule type="expression" dxfId="32988" priority="1732" stopIfTrue="1">
      <formula>$D$1&gt;P4</formula>
    </cfRule>
  </conditionalFormatting>
  <conditionalFormatting sqref="L4">
    <cfRule type="expression" dxfId="32987" priority="654" stopIfTrue="1">
      <formula>$D$1&lt;L4</formula>
    </cfRule>
    <cfRule type="expression" dxfId="32986" priority="655" stopIfTrue="1">
      <formula>$D$1&gt;L4</formula>
    </cfRule>
  </conditionalFormatting>
  <conditionalFormatting sqref="M5">
    <cfRule type="cellIs" dxfId="32985" priority="1843" stopIfTrue="1" operator="equal">
      <formula>5</formula>
    </cfRule>
    <cfRule type="cellIs" dxfId="32984" priority="1844" stopIfTrue="1" operator="equal">
      <formula>4</formula>
    </cfRule>
    <cfRule type="cellIs" dxfId="32983" priority="1845" stopIfTrue="1" operator="equal">
      <formula>3</formula>
    </cfRule>
  </conditionalFormatting>
  <conditionalFormatting sqref="M4">
    <cfRule type="expression" dxfId="32982" priority="1810" stopIfTrue="1">
      <formula>$D$1&lt;M4</formula>
    </cfRule>
    <cfRule type="expression" dxfId="32981" priority="1811" stopIfTrue="1">
      <formula>$D$1&gt;M4</formula>
    </cfRule>
  </conditionalFormatting>
  <conditionalFormatting sqref="M5">
    <cfRule type="cellIs" dxfId="32980" priority="1840" stopIfTrue="1" operator="equal">
      <formula>5</formula>
    </cfRule>
    <cfRule type="cellIs" dxfId="32979" priority="1841" stopIfTrue="1" operator="equal">
      <formula>4</formula>
    </cfRule>
    <cfRule type="cellIs" dxfId="32978" priority="1842" stopIfTrue="1" operator="equal">
      <formula>3</formula>
    </cfRule>
  </conditionalFormatting>
  <conditionalFormatting sqref="M4">
    <cfRule type="expression" dxfId="32977" priority="1838" stopIfTrue="1">
      <formula>$D$1&lt;M4</formula>
    </cfRule>
    <cfRule type="expression" dxfId="32976" priority="1839" stopIfTrue="1">
      <formula>$D$1&gt;M4</formula>
    </cfRule>
  </conditionalFormatting>
  <conditionalFormatting sqref="M5">
    <cfRule type="cellIs" dxfId="32975" priority="1835" stopIfTrue="1" operator="equal">
      <formula>5</formula>
    </cfRule>
    <cfRule type="cellIs" dxfId="32974" priority="1836" stopIfTrue="1" operator="equal">
      <formula>4</formula>
    </cfRule>
    <cfRule type="cellIs" dxfId="32973" priority="1837" stopIfTrue="1" operator="equal">
      <formula>3</formula>
    </cfRule>
  </conditionalFormatting>
  <conditionalFormatting sqref="M4">
    <cfRule type="expression" dxfId="32972" priority="1833" stopIfTrue="1">
      <formula>$D$1&lt;M4</formula>
    </cfRule>
    <cfRule type="expression" dxfId="32971" priority="1834" stopIfTrue="1">
      <formula>$D$1&gt;M4</formula>
    </cfRule>
  </conditionalFormatting>
  <conditionalFormatting sqref="M5">
    <cfRule type="cellIs" dxfId="32970" priority="1830" stopIfTrue="1" operator="equal">
      <formula>5</formula>
    </cfRule>
    <cfRule type="cellIs" dxfId="32969" priority="1831" stopIfTrue="1" operator="equal">
      <formula>4</formula>
    </cfRule>
    <cfRule type="cellIs" dxfId="32968" priority="1832" stopIfTrue="1" operator="equal">
      <formula>3</formula>
    </cfRule>
  </conditionalFormatting>
  <conditionalFormatting sqref="M4">
    <cfRule type="expression" dxfId="32967" priority="1828" stopIfTrue="1">
      <formula>$D$1&lt;M4</formula>
    </cfRule>
    <cfRule type="expression" dxfId="32966" priority="1829" stopIfTrue="1">
      <formula>$D$1&gt;M4</formula>
    </cfRule>
  </conditionalFormatting>
  <conditionalFormatting sqref="M4">
    <cfRule type="expression" dxfId="32965" priority="1826" stopIfTrue="1">
      <formula>$D$1&lt;M4</formula>
    </cfRule>
    <cfRule type="expression" dxfId="32964" priority="1827" stopIfTrue="1">
      <formula>$D$1&gt;M4</formula>
    </cfRule>
  </conditionalFormatting>
  <conditionalFormatting sqref="M4">
    <cfRule type="expression" dxfId="32963" priority="1824" stopIfTrue="1">
      <formula>$D$1&lt;M4</formula>
    </cfRule>
    <cfRule type="expression" dxfId="32962" priority="1825" stopIfTrue="1">
      <formula>$D$1&gt;M4</formula>
    </cfRule>
  </conditionalFormatting>
  <conditionalFormatting sqref="M4">
    <cfRule type="expression" dxfId="32961" priority="1822" stopIfTrue="1">
      <formula>$D$1&lt;M4</formula>
    </cfRule>
    <cfRule type="expression" dxfId="32960" priority="1823" stopIfTrue="1">
      <formula>$D$1&gt;M4</formula>
    </cfRule>
  </conditionalFormatting>
  <conditionalFormatting sqref="M4">
    <cfRule type="expression" dxfId="32959" priority="1820" stopIfTrue="1">
      <formula>$D$1&lt;M4</formula>
    </cfRule>
    <cfRule type="expression" dxfId="32958" priority="1821" stopIfTrue="1">
      <formula>$D$1&gt;M4</formula>
    </cfRule>
  </conditionalFormatting>
  <conditionalFormatting sqref="M4">
    <cfRule type="expression" dxfId="32957" priority="1818" stopIfTrue="1">
      <formula>$D$1&lt;M4</formula>
    </cfRule>
    <cfRule type="expression" dxfId="32956" priority="1819" stopIfTrue="1">
      <formula>$D$1&gt;M4</formula>
    </cfRule>
  </conditionalFormatting>
  <conditionalFormatting sqref="M4">
    <cfRule type="expression" dxfId="32955" priority="1816" stopIfTrue="1">
      <formula>$D$1&lt;M4</formula>
    </cfRule>
    <cfRule type="expression" dxfId="32954" priority="1817" stopIfTrue="1">
      <formula>$D$1&gt;M4</formula>
    </cfRule>
  </conditionalFormatting>
  <conditionalFormatting sqref="M4">
    <cfRule type="expression" dxfId="32953" priority="1814" stopIfTrue="1">
      <formula>$D$1&lt;M4</formula>
    </cfRule>
    <cfRule type="expression" dxfId="32952" priority="1815" stopIfTrue="1">
      <formula>$D$1&gt;M4</formula>
    </cfRule>
  </conditionalFormatting>
  <conditionalFormatting sqref="M4">
    <cfRule type="expression" dxfId="32951" priority="1812" stopIfTrue="1">
      <formula>$D$1&lt;M4</formula>
    </cfRule>
    <cfRule type="expression" dxfId="32950" priority="1813" stopIfTrue="1">
      <formula>$D$1&gt;M4</formula>
    </cfRule>
  </conditionalFormatting>
  <conditionalFormatting sqref="J4">
    <cfRule type="expression" dxfId="32949" priority="1686" stopIfTrue="1">
      <formula>$D$1&lt;J4</formula>
    </cfRule>
    <cfRule type="expression" dxfId="32948" priority="1687" stopIfTrue="1">
      <formula>$D$1&gt;J4</formula>
    </cfRule>
  </conditionalFormatting>
  <conditionalFormatting sqref="O5">
    <cfRule type="cellIs" dxfId="32947" priority="1802" stopIfTrue="1" operator="equal">
      <formula>5</formula>
    </cfRule>
    <cfRule type="cellIs" dxfId="32946" priority="1803" stopIfTrue="1" operator="equal">
      <formula>4</formula>
    </cfRule>
    <cfRule type="cellIs" dxfId="32945" priority="1804" stopIfTrue="1" operator="equal">
      <formula>3</formula>
    </cfRule>
  </conditionalFormatting>
  <conditionalFormatting sqref="O4">
    <cfRule type="expression" dxfId="32944" priority="1800" stopIfTrue="1">
      <formula>$D$1&lt;O4</formula>
    </cfRule>
    <cfRule type="expression" dxfId="32943" priority="1801" stopIfTrue="1">
      <formula>$D$1&gt;O4</formula>
    </cfRule>
  </conditionalFormatting>
  <conditionalFormatting sqref="O5">
    <cfRule type="cellIs" dxfId="32942" priority="1797" stopIfTrue="1" operator="equal">
      <formula>5</formula>
    </cfRule>
    <cfRule type="cellIs" dxfId="32941" priority="1798" stopIfTrue="1" operator="equal">
      <formula>4</formula>
    </cfRule>
    <cfRule type="cellIs" dxfId="32940" priority="1799" stopIfTrue="1" operator="equal">
      <formula>3</formula>
    </cfRule>
  </conditionalFormatting>
  <conditionalFormatting sqref="O4">
    <cfRule type="expression" dxfId="32939" priority="1795" stopIfTrue="1">
      <formula>$D$1&lt;O4</formula>
    </cfRule>
    <cfRule type="expression" dxfId="32938" priority="1796" stopIfTrue="1">
      <formula>$D$1&gt;O4</formula>
    </cfRule>
  </conditionalFormatting>
  <conditionalFormatting sqref="O4">
    <cfRule type="expression" dxfId="32937" priority="1793" stopIfTrue="1">
      <formula>$D$1&lt;O4</formula>
    </cfRule>
    <cfRule type="expression" dxfId="32936" priority="1794" stopIfTrue="1">
      <formula>$D$1&gt;O4</formula>
    </cfRule>
  </conditionalFormatting>
  <conditionalFormatting sqref="O4">
    <cfRule type="expression" dxfId="32935" priority="1791" stopIfTrue="1">
      <formula>$D$1&lt;O4</formula>
    </cfRule>
    <cfRule type="expression" dxfId="32934" priority="1792" stopIfTrue="1">
      <formula>$D$1&gt;O4</formula>
    </cfRule>
  </conditionalFormatting>
  <conditionalFormatting sqref="P5">
    <cfRule type="cellIs" dxfId="32933" priority="1788" stopIfTrue="1" operator="equal">
      <formula>5</formula>
    </cfRule>
    <cfRule type="cellIs" dxfId="32932" priority="1789" stopIfTrue="1" operator="equal">
      <formula>4</formula>
    </cfRule>
    <cfRule type="cellIs" dxfId="32931" priority="1790" stopIfTrue="1" operator="equal">
      <formula>3</formula>
    </cfRule>
  </conditionalFormatting>
  <conditionalFormatting sqref="P5">
    <cfRule type="cellIs" dxfId="32930" priority="1783" stopIfTrue="1" operator="equal">
      <formula>5</formula>
    </cfRule>
    <cfRule type="cellIs" dxfId="32929" priority="1784" stopIfTrue="1" operator="equal">
      <formula>4</formula>
    </cfRule>
    <cfRule type="cellIs" dxfId="32928" priority="1785" stopIfTrue="1" operator="equal">
      <formula>3</formula>
    </cfRule>
  </conditionalFormatting>
  <conditionalFormatting sqref="P3:P4">
    <cfRule type="expression" dxfId="32927" priority="1781" stopIfTrue="1">
      <formula>$D$1&lt;P3</formula>
    </cfRule>
    <cfRule type="expression" dxfId="32926" priority="1782" stopIfTrue="1">
      <formula>$D$1&gt;P3</formula>
    </cfRule>
  </conditionalFormatting>
  <conditionalFormatting sqref="P5">
    <cfRule type="cellIs" dxfId="32925" priority="1778" stopIfTrue="1" operator="equal">
      <formula>5</formula>
    </cfRule>
    <cfRule type="cellIs" dxfId="32924" priority="1779" stopIfTrue="1" operator="equal">
      <formula>4</formula>
    </cfRule>
    <cfRule type="cellIs" dxfId="32923" priority="1780" stopIfTrue="1" operator="equal">
      <formula>3</formula>
    </cfRule>
  </conditionalFormatting>
  <conditionalFormatting sqref="P3:P4">
    <cfRule type="expression" dxfId="32922" priority="1776" stopIfTrue="1">
      <formula>$D$1&lt;P3</formula>
    </cfRule>
    <cfRule type="expression" dxfId="32921" priority="1777" stopIfTrue="1">
      <formula>$D$1&gt;P3</formula>
    </cfRule>
  </conditionalFormatting>
  <conditionalFormatting sqref="P4">
    <cfRule type="expression" dxfId="32920" priority="1753" stopIfTrue="1">
      <formula>$D$1&lt;P4</formula>
    </cfRule>
    <cfRule type="expression" dxfId="32919" priority="1754" stopIfTrue="1">
      <formula>$D$1&gt;P4</formula>
    </cfRule>
  </conditionalFormatting>
  <conditionalFormatting sqref="P4">
    <cfRule type="expression" dxfId="32918" priority="1751" stopIfTrue="1">
      <formula>$D$1&lt;P4</formula>
    </cfRule>
    <cfRule type="expression" dxfId="32917" priority="1752" stopIfTrue="1">
      <formula>$D$1&gt;P4</formula>
    </cfRule>
  </conditionalFormatting>
  <conditionalFormatting sqref="P4">
    <cfRule type="expression" dxfId="32916" priority="1726" stopIfTrue="1">
      <formula>$D$1&lt;P4</formula>
    </cfRule>
    <cfRule type="expression" dxfId="32915" priority="1727" stopIfTrue="1">
      <formula>$D$1&gt;P4</formula>
    </cfRule>
  </conditionalFormatting>
  <conditionalFormatting sqref="P5">
    <cfRule type="cellIs" dxfId="32914" priority="1723" stopIfTrue="1" operator="equal">
      <formula>5</formula>
    </cfRule>
    <cfRule type="cellIs" dxfId="32913" priority="1724" stopIfTrue="1" operator="equal">
      <formula>4</formula>
    </cfRule>
    <cfRule type="cellIs" dxfId="32912" priority="1725" stopIfTrue="1" operator="equal">
      <formula>3</formula>
    </cfRule>
  </conditionalFormatting>
  <conditionalFormatting sqref="P4">
    <cfRule type="expression" dxfId="32911" priority="1719" stopIfTrue="1">
      <formula>$D$1&lt;P4</formula>
    </cfRule>
    <cfRule type="expression" dxfId="32910" priority="1720" stopIfTrue="1">
      <formula>$D$1&gt;P4</formula>
    </cfRule>
  </conditionalFormatting>
  <conditionalFormatting sqref="P5">
    <cfRule type="cellIs" dxfId="32909" priority="1773" stopIfTrue="1" operator="equal">
      <formula>5</formula>
    </cfRule>
    <cfRule type="cellIs" dxfId="32908" priority="1774" stopIfTrue="1" operator="equal">
      <formula>4</formula>
    </cfRule>
    <cfRule type="cellIs" dxfId="32907" priority="1775" stopIfTrue="1" operator="equal">
      <formula>3</formula>
    </cfRule>
  </conditionalFormatting>
  <conditionalFormatting sqref="P3:P4">
    <cfRule type="expression" dxfId="32906" priority="1771" stopIfTrue="1">
      <formula>$D$1&lt;P3</formula>
    </cfRule>
    <cfRule type="expression" dxfId="32905" priority="1772" stopIfTrue="1">
      <formula>$D$1&gt;P3</formula>
    </cfRule>
  </conditionalFormatting>
  <conditionalFormatting sqref="P5">
    <cfRule type="cellIs" dxfId="32904" priority="1768" stopIfTrue="1" operator="equal">
      <formula>5</formula>
    </cfRule>
    <cfRule type="cellIs" dxfId="32903" priority="1769" stopIfTrue="1" operator="equal">
      <formula>4</formula>
    </cfRule>
    <cfRule type="cellIs" dxfId="32902" priority="1770" stopIfTrue="1" operator="equal">
      <formula>3</formula>
    </cfRule>
  </conditionalFormatting>
  <conditionalFormatting sqref="P3:P4">
    <cfRule type="expression" dxfId="32901" priority="1766" stopIfTrue="1">
      <formula>$D$1&lt;P3</formula>
    </cfRule>
    <cfRule type="expression" dxfId="32900" priority="1767" stopIfTrue="1">
      <formula>$D$1&gt;P3</formula>
    </cfRule>
  </conditionalFormatting>
  <conditionalFormatting sqref="P5">
    <cfRule type="cellIs" dxfId="32899" priority="1763" stopIfTrue="1" operator="equal">
      <formula>5</formula>
    </cfRule>
    <cfRule type="cellIs" dxfId="32898" priority="1764" stopIfTrue="1" operator="equal">
      <formula>4</formula>
    </cfRule>
    <cfRule type="cellIs" dxfId="32897" priority="1765" stopIfTrue="1" operator="equal">
      <formula>3</formula>
    </cfRule>
  </conditionalFormatting>
  <conditionalFormatting sqref="P4">
    <cfRule type="expression" dxfId="32896" priority="1759" stopIfTrue="1">
      <formula>$D$1&lt;P4</formula>
    </cfRule>
    <cfRule type="expression" dxfId="32895" priority="1760" stopIfTrue="1">
      <formula>$D$1&gt;P4</formula>
    </cfRule>
  </conditionalFormatting>
  <conditionalFormatting sqref="P4">
    <cfRule type="expression" dxfId="32894" priority="1757" stopIfTrue="1">
      <formula>$D$1&lt;P4</formula>
    </cfRule>
    <cfRule type="expression" dxfId="32893" priority="1758" stopIfTrue="1">
      <formula>$D$1&gt;P4</formula>
    </cfRule>
  </conditionalFormatting>
  <conditionalFormatting sqref="P4">
    <cfRule type="expression" dxfId="32892" priority="1755" stopIfTrue="1">
      <formula>$D$1&lt;P4</formula>
    </cfRule>
    <cfRule type="expression" dxfId="32891" priority="1756" stopIfTrue="1">
      <formula>$D$1&gt;P4</formula>
    </cfRule>
  </conditionalFormatting>
  <conditionalFormatting sqref="P4">
    <cfRule type="expression" dxfId="32890" priority="1749" stopIfTrue="1">
      <formula>$D$1&lt;P4</formula>
    </cfRule>
    <cfRule type="expression" dxfId="32889" priority="1750" stopIfTrue="1">
      <formula>$D$1&gt;P4</formula>
    </cfRule>
  </conditionalFormatting>
  <conditionalFormatting sqref="P4">
    <cfRule type="expression" dxfId="32888" priority="1747" stopIfTrue="1">
      <formula>$D$1&lt;P4</formula>
    </cfRule>
    <cfRule type="expression" dxfId="32887" priority="1748" stopIfTrue="1">
      <formula>$D$1&gt;P4</formula>
    </cfRule>
  </conditionalFormatting>
  <conditionalFormatting sqref="P4">
    <cfRule type="expression" dxfId="32886" priority="1745" stopIfTrue="1">
      <formula>$D$1&lt;P4</formula>
    </cfRule>
    <cfRule type="expression" dxfId="32885" priority="1746" stopIfTrue="1">
      <formula>$D$1&gt;P4</formula>
    </cfRule>
  </conditionalFormatting>
  <conditionalFormatting sqref="P4">
    <cfRule type="expression" dxfId="32884" priority="1743" stopIfTrue="1">
      <formula>$D$1&lt;P4</formula>
    </cfRule>
    <cfRule type="expression" dxfId="32883" priority="1744" stopIfTrue="1">
      <formula>$D$1&gt;P4</formula>
    </cfRule>
  </conditionalFormatting>
  <conditionalFormatting sqref="P4">
    <cfRule type="expression" dxfId="32882" priority="1741" stopIfTrue="1">
      <formula>$D$1&lt;P4</formula>
    </cfRule>
    <cfRule type="expression" dxfId="32881" priority="1742" stopIfTrue="1">
      <formula>$D$1&gt;P4</formula>
    </cfRule>
  </conditionalFormatting>
  <conditionalFormatting sqref="H5">
    <cfRule type="cellIs" dxfId="32880" priority="663" stopIfTrue="1" operator="equal">
      <formula>5</formula>
    </cfRule>
    <cfRule type="cellIs" dxfId="32879" priority="664" stopIfTrue="1" operator="equal">
      <formula>4</formula>
    </cfRule>
    <cfRule type="cellIs" dxfId="32878" priority="665" stopIfTrue="1" operator="equal">
      <formula>3</formula>
    </cfRule>
  </conditionalFormatting>
  <conditionalFormatting sqref="H4">
    <cfRule type="expression" dxfId="32877" priority="661" stopIfTrue="1">
      <formula>$D$1&lt;H4</formula>
    </cfRule>
    <cfRule type="expression" dxfId="32876" priority="662" stopIfTrue="1">
      <formula>$D$1&gt;H4</formula>
    </cfRule>
  </conditionalFormatting>
  <conditionalFormatting sqref="P5">
    <cfRule type="cellIs" dxfId="32875" priority="1728" stopIfTrue="1" operator="equal">
      <formula>5</formula>
    </cfRule>
    <cfRule type="cellIs" dxfId="32874" priority="1729" stopIfTrue="1" operator="equal">
      <formula>4</formula>
    </cfRule>
    <cfRule type="cellIs" dxfId="32873" priority="1730" stopIfTrue="1" operator="equal">
      <formula>3</formula>
    </cfRule>
  </conditionalFormatting>
  <conditionalFormatting sqref="P4">
    <cfRule type="expression" dxfId="32872" priority="1721" stopIfTrue="1">
      <formula>$D$1&lt;P4</formula>
    </cfRule>
    <cfRule type="expression" dxfId="32871" priority="1722" stopIfTrue="1">
      <formula>$D$1&gt;P4</formula>
    </cfRule>
  </conditionalFormatting>
  <conditionalFormatting sqref="P4">
    <cfRule type="expression" dxfId="32870" priority="1717" stopIfTrue="1">
      <formula>$D$1&lt;P4</formula>
    </cfRule>
    <cfRule type="expression" dxfId="32869" priority="1718" stopIfTrue="1">
      <formula>$D$1&gt;P4</formula>
    </cfRule>
  </conditionalFormatting>
  <conditionalFormatting sqref="P4">
    <cfRule type="expression" dxfId="32868" priority="1715" stopIfTrue="1">
      <formula>$D$1&lt;P4</formula>
    </cfRule>
    <cfRule type="expression" dxfId="32867" priority="1716" stopIfTrue="1">
      <formula>$D$1&gt;P4</formula>
    </cfRule>
  </conditionalFormatting>
  <conditionalFormatting sqref="P4">
    <cfRule type="expression" dxfId="32866" priority="1713" stopIfTrue="1">
      <formula>$D$1&lt;P4</formula>
    </cfRule>
    <cfRule type="expression" dxfId="32865" priority="1714" stopIfTrue="1">
      <formula>$D$1&gt;P4</formula>
    </cfRule>
  </conditionalFormatting>
  <conditionalFormatting sqref="P4">
    <cfRule type="expression" dxfId="32864" priority="1711" stopIfTrue="1">
      <formula>$D$1&lt;P4</formula>
    </cfRule>
    <cfRule type="expression" dxfId="32863" priority="1712" stopIfTrue="1">
      <formula>$D$1&gt;P4</formula>
    </cfRule>
  </conditionalFormatting>
  <conditionalFormatting sqref="P4">
    <cfRule type="expression" dxfId="32862" priority="1709" stopIfTrue="1">
      <formula>$D$1&lt;P4</formula>
    </cfRule>
    <cfRule type="expression" dxfId="32861" priority="1710" stopIfTrue="1">
      <formula>$D$1&gt;P4</formula>
    </cfRule>
  </conditionalFormatting>
  <conditionalFormatting sqref="P4">
    <cfRule type="expression" dxfId="32860" priority="1707" stopIfTrue="1">
      <formula>$D$1&lt;P4</formula>
    </cfRule>
    <cfRule type="expression" dxfId="32859" priority="1708" stopIfTrue="1">
      <formula>$D$1&gt;P4</formula>
    </cfRule>
  </conditionalFormatting>
  <conditionalFormatting sqref="P4">
    <cfRule type="expression" dxfId="32858" priority="1705" stopIfTrue="1">
      <formula>$D$1&lt;P4</formula>
    </cfRule>
    <cfRule type="expression" dxfId="32857" priority="1706" stopIfTrue="1">
      <formula>$D$1&gt;P4</formula>
    </cfRule>
  </conditionalFormatting>
  <conditionalFormatting sqref="P4">
    <cfRule type="expression" dxfId="32856" priority="1703" stopIfTrue="1">
      <formula>$D$1&lt;P4</formula>
    </cfRule>
    <cfRule type="expression" dxfId="32855" priority="1704" stopIfTrue="1">
      <formula>$D$1&gt;P4</formula>
    </cfRule>
  </conditionalFormatting>
  <conditionalFormatting sqref="P4">
    <cfRule type="expression" dxfId="32854" priority="1701" stopIfTrue="1">
      <formula>$D$1&lt;P4</formula>
    </cfRule>
    <cfRule type="expression" dxfId="32853" priority="1702" stopIfTrue="1">
      <formula>$D$1&gt;P4</formula>
    </cfRule>
  </conditionalFormatting>
  <conditionalFormatting sqref="J4">
    <cfRule type="expression" dxfId="32852" priority="1665" stopIfTrue="1">
      <formula>$D$1&lt;J4</formula>
    </cfRule>
    <cfRule type="expression" dxfId="32851" priority="1666" stopIfTrue="1">
      <formula>$D$1&gt;J4</formula>
    </cfRule>
  </conditionalFormatting>
  <conditionalFormatting sqref="J4">
    <cfRule type="expression" dxfId="32850" priority="1617" stopIfTrue="1">
      <formula>$D$1&lt;J4</formula>
    </cfRule>
    <cfRule type="expression" dxfId="32849" priority="1618" stopIfTrue="1">
      <formula>$D$1&gt;J4</formula>
    </cfRule>
  </conditionalFormatting>
  <conditionalFormatting sqref="J5">
    <cfRule type="cellIs" dxfId="32848" priority="1698" stopIfTrue="1" operator="equal">
      <formula>5</formula>
    </cfRule>
    <cfRule type="cellIs" dxfId="32847" priority="1699" stopIfTrue="1" operator="equal">
      <formula>4</formula>
    </cfRule>
    <cfRule type="cellIs" dxfId="32846" priority="1700" stopIfTrue="1" operator="equal">
      <formula>3</formula>
    </cfRule>
  </conditionalFormatting>
  <conditionalFormatting sqref="J4">
    <cfRule type="expression" dxfId="32845" priority="1696" stopIfTrue="1">
      <formula>$D$1&lt;J4</formula>
    </cfRule>
    <cfRule type="expression" dxfId="32844" priority="1697" stopIfTrue="1">
      <formula>$D$1&gt;J4</formula>
    </cfRule>
  </conditionalFormatting>
  <conditionalFormatting sqref="I4">
    <cfRule type="expression" dxfId="32843" priority="611" stopIfTrue="1">
      <formula>$D$1&lt;I4</formula>
    </cfRule>
    <cfRule type="expression" dxfId="32842" priority="612" stopIfTrue="1">
      <formula>$D$1&gt;I4</formula>
    </cfRule>
  </conditionalFormatting>
  <conditionalFormatting sqref="J4">
    <cfRule type="expression" dxfId="32841" priority="1619" stopIfTrue="1">
      <formula>$D$1&lt;J4</formula>
    </cfRule>
    <cfRule type="expression" dxfId="32840" priority="1620" stopIfTrue="1">
      <formula>$D$1&gt;J4</formula>
    </cfRule>
  </conditionalFormatting>
  <conditionalFormatting sqref="J4">
    <cfRule type="expression" dxfId="32839" priority="1636" stopIfTrue="1">
      <formula>$D$1&lt;J4</formula>
    </cfRule>
    <cfRule type="expression" dxfId="32838" priority="1637" stopIfTrue="1">
      <formula>$D$1&gt;J4</formula>
    </cfRule>
  </conditionalFormatting>
  <conditionalFormatting sqref="J5">
    <cfRule type="cellIs" dxfId="32837" priority="1683" stopIfTrue="1" operator="equal">
      <formula>5</formula>
    </cfRule>
    <cfRule type="cellIs" dxfId="32836" priority="1684" stopIfTrue="1" operator="equal">
      <formula>4</formula>
    </cfRule>
    <cfRule type="cellIs" dxfId="32835" priority="1685" stopIfTrue="1" operator="equal">
      <formula>3</formula>
    </cfRule>
  </conditionalFormatting>
  <conditionalFormatting sqref="J4">
    <cfRule type="expression" dxfId="32834" priority="1681" stopIfTrue="1">
      <formula>$D$1&lt;J4</formula>
    </cfRule>
    <cfRule type="expression" dxfId="32833" priority="1682" stopIfTrue="1">
      <formula>$D$1&gt;J4</formula>
    </cfRule>
  </conditionalFormatting>
  <conditionalFormatting sqref="J4">
    <cfRule type="expression" dxfId="32832" priority="1671" stopIfTrue="1">
      <formula>$D$1&lt;J4</formula>
    </cfRule>
    <cfRule type="expression" dxfId="32831" priority="1672" stopIfTrue="1">
      <formula>$D$1&gt;J4</formula>
    </cfRule>
  </conditionalFormatting>
  <conditionalFormatting sqref="J4">
    <cfRule type="expression" dxfId="32830" priority="1669" stopIfTrue="1">
      <formula>$D$1&lt;J4</formula>
    </cfRule>
    <cfRule type="expression" dxfId="32829" priority="1670" stopIfTrue="1">
      <formula>$D$1&gt;J4</formula>
    </cfRule>
  </conditionalFormatting>
  <conditionalFormatting sqref="J4">
    <cfRule type="expression" dxfId="32828" priority="1667" stopIfTrue="1">
      <formula>$D$1&lt;J4</formula>
    </cfRule>
    <cfRule type="expression" dxfId="32827" priority="1668" stopIfTrue="1">
      <formula>$D$1&gt;J4</formula>
    </cfRule>
  </conditionalFormatting>
  <conditionalFormatting sqref="J4">
    <cfRule type="expression" dxfId="32826" priority="1655" stopIfTrue="1">
      <formula>$D$1&lt;J4</formula>
    </cfRule>
    <cfRule type="expression" dxfId="32825" priority="1656" stopIfTrue="1">
      <formula>$D$1&gt;J4</formula>
    </cfRule>
  </conditionalFormatting>
  <conditionalFormatting sqref="J4">
    <cfRule type="expression" dxfId="32824" priority="1627" stopIfTrue="1">
      <formula>$D$1&lt;J4</formula>
    </cfRule>
    <cfRule type="expression" dxfId="32823" priority="1628" stopIfTrue="1">
      <formula>$D$1&gt;J4</formula>
    </cfRule>
  </conditionalFormatting>
  <conditionalFormatting sqref="J4">
    <cfRule type="expression" dxfId="32822" priority="1625" stopIfTrue="1">
      <formula>$D$1&lt;J4</formula>
    </cfRule>
    <cfRule type="expression" dxfId="32821" priority="1626" stopIfTrue="1">
      <formula>$D$1&gt;J4</formula>
    </cfRule>
  </conditionalFormatting>
  <conditionalFormatting sqref="J4">
    <cfRule type="expression" dxfId="32820" priority="1623" stopIfTrue="1">
      <formula>$D$1&lt;J4</formula>
    </cfRule>
    <cfRule type="expression" dxfId="32819" priority="1624" stopIfTrue="1">
      <formula>$D$1&gt;J4</formula>
    </cfRule>
  </conditionalFormatting>
  <conditionalFormatting sqref="J4">
    <cfRule type="expression" dxfId="32818" priority="1621" stopIfTrue="1">
      <formula>$D$1&lt;J4</formula>
    </cfRule>
    <cfRule type="expression" dxfId="32817" priority="1622" stopIfTrue="1">
      <formula>$D$1&gt;J4</formula>
    </cfRule>
  </conditionalFormatting>
  <conditionalFormatting sqref="J4">
    <cfRule type="expression" dxfId="32816" priority="1615" stopIfTrue="1">
      <formula>$D$1&lt;J4</formula>
    </cfRule>
    <cfRule type="expression" dxfId="32815" priority="1616" stopIfTrue="1">
      <formula>$D$1&gt;J4</formula>
    </cfRule>
  </conditionalFormatting>
  <conditionalFormatting sqref="J4">
    <cfRule type="expression" dxfId="32814" priority="1613" stopIfTrue="1">
      <formula>$D$1&lt;J4</formula>
    </cfRule>
    <cfRule type="expression" dxfId="32813" priority="1614" stopIfTrue="1">
      <formula>$D$1&gt;J4</formula>
    </cfRule>
  </conditionalFormatting>
  <conditionalFormatting sqref="J4">
    <cfRule type="expression" dxfId="32812" priority="1611" stopIfTrue="1">
      <formula>$D$1&lt;J4</formula>
    </cfRule>
    <cfRule type="expression" dxfId="32811" priority="1612" stopIfTrue="1">
      <formula>$D$1&gt;J4</formula>
    </cfRule>
  </conditionalFormatting>
  <conditionalFormatting sqref="J4">
    <cfRule type="expression" dxfId="32810" priority="1673" stopIfTrue="1">
      <formula>$D$1&lt;J4</formula>
    </cfRule>
    <cfRule type="expression" dxfId="32809" priority="1674" stopIfTrue="1">
      <formula>$D$1&gt;J4</formula>
    </cfRule>
  </conditionalFormatting>
  <conditionalFormatting sqref="J4">
    <cfRule type="expression" dxfId="32808" priority="1694" stopIfTrue="1">
      <formula>$D$1&lt;J4</formula>
    </cfRule>
    <cfRule type="expression" dxfId="32807" priority="1695" stopIfTrue="1">
      <formula>$D$1&gt;J4</formula>
    </cfRule>
  </conditionalFormatting>
  <conditionalFormatting sqref="J4">
    <cfRule type="expression" dxfId="32806" priority="1692" stopIfTrue="1">
      <formula>$D$1&lt;J4</formula>
    </cfRule>
    <cfRule type="expression" dxfId="32805" priority="1693" stopIfTrue="1">
      <formula>$D$1&gt;J4</formula>
    </cfRule>
  </conditionalFormatting>
  <conditionalFormatting sqref="J4">
    <cfRule type="expression" dxfId="32804" priority="1690" stopIfTrue="1">
      <formula>$D$1&lt;J4</formula>
    </cfRule>
    <cfRule type="expression" dxfId="32803" priority="1691" stopIfTrue="1">
      <formula>$D$1&gt;J4</formula>
    </cfRule>
  </conditionalFormatting>
  <conditionalFormatting sqref="J4">
    <cfRule type="expression" dxfId="32802" priority="1688" stopIfTrue="1">
      <formula>$D$1&lt;J4</formula>
    </cfRule>
    <cfRule type="expression" dxfId="32801" priority="1689" stopIfTrue="1">
      <formula>$D$1&gt;J4</formula>
    </cfRule>
  </conditionalFormatting>
  <conditionalFormatting sqref="J4">
    <cfRule type="expression" dxfId="32800" priority="1679" stopIfTrue="1">
      <formula>$D$1&lt;J4</formula>
    </cfRule>
    <cfRule type="expression" dxfId="32799" priority="1680" stopIfTrue="1">
      <formula>$D$1&gt;J4</formula>
    </cfRule>
  </conditionalFormatting>
  <conditionalFormatting sqref="J4">
    <cfRule type="expression" dxfId="32798" priority="1677" stopIfTrue="1">
      <formula>$D$1&lt;J4</formula>
    </cfRule>
    <cfRule type="expression" dxfId="32797" priority="1678" stopIfTrue="1">
      <formula>$D$1&gt;J4</formula>
    </cfRule>
  </conditionalFormatting>
  <conditionalFormatting sqref="J4">
    <cfRule type="expression" dxfId="32796" priority="1675" stopIfTrue="1">
      <formula>$D$1&lt;J4</formula>
    </cfRule>
    <cfRule type="expression" dxfId="32795" priority="1676" stopIfTrue="1">
      <formula>$D$1&gt;J4</formula>
    </cfRule>
  </conditionalFormatting>
  <conditionalFormatting sqref="J5">
    <cfRule type="cellIs" dxfId="32794" priority="1662" stopIfTrue="1" operator="equal">
      <formula>5</formula>
    </cfRule>
    <cfRule type="cellIs" dxfId="32793" priority="1663" stopIfTrue="1" operator="equal">
      <formula>4</formula>
    </cfRule>
    <cfRule type="cellIs" dxfId="32792" priority="1664" stopIfTrue="1" operator="equal">
      <formula>3</formula>
    </cfRule>
  </conditionalFormatting>
  <conditionalFormatting sqref="J4">
    <cfRule type="expression" dxfId="32791" priority="1660" stopIfTrue="1">
      <formula>$D$1&lt;J4</formula>
    </cfRule>
    <cfRule type="expression" dxfId="32790" priority="1661" stopIfTrue="1">
      <formula>$D$1&gt;J4</formula>
    </cfRule>
  </conditionalFormatting>
  <conditionalFormatting sqref="J5">
    <cfRule type="cellIs" dxfId="32789" priority="1657" stopIfTrue="1" operator="equal">
      <formula>5</formula>
    </cfRule>
    <cfRule type="cellIs" dxfId="32788" priority="1658" stopIfTrue="1" operator="equal">
      <formula>4</formula>
    </cfRule>
    <cfRule type="cellIs" dxfId="32787" priority="1659" stopIfTrue="1" operator="equal">
      <formula>3</formula>
    </cfRule>
  </conditionalFormatting>
  <conditionalFormatting sqref="J5">
    <cfRule type="cellIs" dxfId="32786" priority="1652" stopIfTrue="1" operator="equal">
      <formula>5</formula>
    </cfRule>
    <cfRule type="cellIs" dxfId="32785" priority="1653" stopIfTrue="1" operator="equal">
      <formula>4</formula>
    </cfRule>
    <cfRule type="cellIs" dxfId="32784" priority="1654" stopIfTrue="1" operator="equal">
      <formula>3</formula>
    </cfRule>
  </conditionalFormatting>
  <conditionalFormatting sqref="J4">
    <cfRule type="expression" dxfId="32783" priority="1650" stopIfTrue="1">
      <formula>$D$1&lt;J4</formula>
    </cfRule>
    <cfRule type="expression" dxfId="32782" priority="1651" stopIfTrue="1">
      <formula>$D$1&gt;J4</formula>
    </cfRule>
  </conditionalFormatting>
  <conditionalFormatting sqref="J5">
    <cfRule type="cellIs" dxfId="32781" priority="1647" stopIfTrue="1" operator="equal">
      <formula>5</formula>
    </cfRule>
    <cfRule type="cellIs" dxfId="32780" priority="1648" stopIfTrue="1" operator="equal">
      <formula>4</formula>
    </cfRule>
    <cfRule type="cellIs" dxfId="32779" priority="1649" stopIfTrue="1" operator="equal">
      <formula>3</formula>
    </cfRule>
  </conditionalFormatting>
  <conditionalFormatting sqref="J4">
    <cfRule type="expression" dxfId="32778" priority="1645" stopIfTrue="1">
      <formula>$D$1&lt;J4</formula>
    </cfRule>
    <cfRule type="expression" dxfId="32777" priority="1646" stopIfTrue="1">
      <formula>$D$1&gt;J4</formula>
    </cfRule>
  </conditionalFormatting>
  <conditionalFormatting sqref="J5">
    <cfRule type="cellIs" dxfId="32776" priority="1642" stopIfTrue="1" operator="equal">
      <formula>5</formula>
    </cfRule>
    <cfRule type="cellIs" dxfId="32775" priority="1643" stopIfTrue="1" operator="equal">
      <formula>4</formula>
    </cfRule>
    <cfRule type="cellIs" dxfId="32774" priority="1644" stopIfTrue="1" operator="equal">
      <formula>3</formula>
    </cfRule>
  </conditionalFormatting>
  <conditionalFormatting sqref="J4">
    <cfRule type="expression" dxfId="32773" priority="1640" stopIfTrue="1">
      <formula>$D$1&lt;J4</formula>
    </cfRule>
    <cfRule type="expression" dxfId="32772" priority="1641" stopIfTrue="1">
      <formula>$D$1&gt;J4</formula>
    </cfRule>
  </conditionalFormatting>
  <conditionalFormatting sqref="J4">
    <cfRule type="expression" dxfId="32771" priority="1638" stopIfTrue="1">
      <formula>$D$1&lt;J4</formula>
    </cfRule>
    <cfRule type="expression" dxfId="32770" priority="1639" stopIfTrue="1">
      <formula>$D$1&gt;J4</formula>
    </cfRule>
  </conditionalFormatting>
  <conditionalFormatting sqref="J4">
    <cfRule type="expression" dxfId="32769" priority="1634" stopIfTrue="1">
      <formula>$D$1&lt;J4</formula>
    </cfRule>
    <cfRule type="expression" dxfId="32768" priority="1635" stopIfTrue="1">
      <formula>$D$1&gt;J4</formula>
    </cfRule>
  </conditionalFormatting>
  <conditionalFormatting sqref="J4">
    <cfRule type="expression" dxfId="32767" priority="1632" stopIfTrue="1">
      <formula>$D$1&lt;J4</formula>
    </cfRule>
    <cfRule type="expression" dxfId="32766" priority="1633" stopIfTrue="1">
      <formula>$D$1&gt;J4</formula>
    </cfRule>
  </conditionalFormatting>
  <conditionalFormatting sqref="J5">
    <cfRule type="cellIs" dxfId="32765" priority="1629" stopIfTrue="1" operator="equal">
      <formula>5</formula>
    </cfRule>
    <cfRule type="cellIs" dxfId="32764" priority="1630" stopIfTrue="1" operator="equal">
      <formula>4</formula>
    </cfRule>
    <cfRule type="cellIs" dxfId="32763" priority="1631" stopIfTrue="1" operator="equal">
      <formula>3</formula>
    </cfRule>
  </conditionalFormatting>
  <conditionalFormatting sqref="E12">
    <cfRule type="cellIs" dxfId="32762" priority="1609" stopIfTrue="1" operator="equal">
      <formula>4</formula>
    </cfRule>
    <cfRule type="cellIs" dxfId="32761" priority="1610" stopIfTrue="1" operator="equal">
      <formula>3</formula>
    </cfRule>
  </conditionalFormatting>
  <conditionalFormatting sqref="J12">
    <cfRule type="cellIs" dxfId="32760" priority="1606" stopIfTrue="1" operator="equal">
      <formula>5</formula>
    </cfRule>
    <cfRule type="cellIs" dxfId="32759" priority="1607" stopIfTrue="1" operator="equal">
      <formula>4</formula>
    </cfRule>
    <cfRule type="cellIs" dxfId="32758" priority="1608" stopIfTrue="1" operator="equal">
      <formula>3</formula>
    </cfRule>
  </conditionalFormatting>
  <conditionalFormatting sqref="H31:H33">
    <cfRule type="cellIs" dxfId="32757" priority="1603" stopIfTrue="1" operator="equal">
      <formula>5</formula>
    </cfRule>
    <cfRule type="cellIs" dxfId="32756" priority="1604" stopIfTrue="1" operator="equal">
      <formula>4</formula>
    </cfRule>
    <cfRule type="cellIs" dxfId="32755" priority="1605" stopIfTrue="1" operator="equal">
      <formula>3</formula>
    </cfRule>
  </conditionalFormatting>
  <conditionalFormatting sqref="K32:K33">
    <cfRule type="cellIs" dxfId="32754" priority="1600" stopIfTrue="1" operator="equal">
      <formula>5</formula>
    </cfRule>
    <cfRule type="cellIs" dxfId="32753" priority="1601" stopIfTrue="1" operator="equal">
      <formula>4</formula>
    </cfRule>
    <cfRule type="cellIs" dxfId="32752" priority="1602" stopIfTrue="1" operator="equal">
      <formula>3</formula>
    </cfRule>
  </conditionalFormatting>
  <conditionalFormatting sqref="L32:L33">
    <cfRule type="cellIs" dxfId="32751" priority="1597" stopIfTrue="1" operator="equal">
      <formula>5</formula>
    </cfRule>
    <cfRule type="cellIs" dxfId="32750" priority="1598" stopIfTrue="1" operator="equal">
      <formula>4</formula>
    </cfRule>
    <cfRule type="cellIs" dxfId="32749" priority="1599" stopIfTrue="1" operator="equal">
      <formula>3</formula>
    </cfRule>
  </conditionalFormatting>
  <conditionalFormatting sqref="P32:P33">
    <cfRule type="cellIs" dxfId="32748" priority="1591" stopIfTrue="1" operator="equal">
      <formula>5</formula>
    </cfRule>
    <cfRule type="cellIs" dxfId="32747" priority="1592" stopIfTrue="1" operator="equal">
      <formula>4</formula>
    </cfRule>
    <cfRule type="cellIs" dxfId="32746" priority="1593" stopIfTrue="1" operator="equal">
      <formula>3</formula>
    </cfRule>
  </conditionalFormatting>
  <conditionalFormatting sqref="M32:M33">
    <cfRule type="cellIs" dxfId="32745" priority="1588" stopIfTrue="1" operator="equal">
      <formula>5</formula>
    </cfRule>
    <cfRule type="cellIs" dxfId="32744" priority="1589" stopIfTrue="1" operator="equal">
      <formula>4</formula>
    </cfRule>
    <cfRule type="cellIs" dxfId="32743" priority="1590" stopIfTrue="1" operator="equal">
      <formula>3</formula>
    </cfRule>
  </conditionalFormatting>
  <conditionalFormatting sqref="L3">
    <cfRule type="expression" dxfId="32742" priority="1586" stopIfTrue="1">
      <formula>$D$1&lt;L3</formula>
    </cfRule>
    <cfRule type="expression" dxfId="32741" priority="1587" stopIfTrue="1">
      <formula>$D$1&gt;L3</formula>
    </cfRule>
  </conditionalFormatting>
  <conditionalFormatting sqref="L3">
    <cfRule type="expression" dxfId="32740" priority="1584" stopIfTrue="1">
      <formula>$D$1&lt;L3</formula>
    </cfRule>
    <cfRule type="expression" dxfId="32739" priority="1585" stopIfTrue="1">
      <formula>$D$1&gt;L3</formula>
    </cfRule>
  </conditionalFormatting>
  <conditionalFormatting sqref="I3">
    <cfRule type="expression" dxfId="32738" priority="1582" stopIfTrue="1">
      <formula>$D$1&lt;I3</formula>
    </cfRule>
    <cfRule type="expression" dxfId="32737" priority="1583" stopIfTrue="1">
      <formula>$D$1&gt;I3</formula>
    </cfRule>
  </conditionalFormatting>
  <conditionalFormatting sqref="L5">
    <cfRule type="cellIs" dxfId="32736" priority="1579" stopIfTrue="1" operator="equal">
      <formula>5</formula>
    </cfRule>
    <cfRule type="cellIs" dxfId="32735" priority="1580" stopIfTrue="1" operator="equal">
      <formula>4</formula>
    </cfRule>
    <cfRule type="cellIs" dxfId="32734" priority="1581" stopIfTrue="1" operator="equal">
      <formula>3</formula>
    </cfRule>
  </conditionalFormatting>
  <conditionalFormatting sqref="L4">
    <cfRule type="expression" dxfId="32733" priority="1544" stopIfTrue="1">
      <formula>$D$1&lt;L4</formula>
    </cfRule>
    <cfRule type="expression" dxfId="32732" priority="1545" stopIfTrue="1">
      <formula>$D$1&gt;L4</formula>
    </cfRule>
  </conditionalFormatting>
  <conditionalFormatting sqref="L5">
    <cfRule type="cellIs" dxfId="32731" priority="1576" stopIfTrue="1" operator="equal">
      <formula>5</formula>
    </cfRule>
    <cfRule type="cellIs" dxfId="32730" priority="1577" stopIfTrue="1" operator="equal">
      <formula>4</formula>
    </cfRule>
    <cfRule type="cellIs" dxfId="32729" priority="1578" stopIfTrue="1" operator="equal">
      <formula>3</formula>
    </cfRule>
  </conditionalFormatting>
  <conditionalFormatting sqref="L4">
    <cfRule type="expression" dxfId="32728" priority="1574" stopIfTrue="1">
      <formula>$D$1&lt;L4</formula>
    </cfRule>
    <cfRule type="expression" dxfId="32727" priority="1575" stopIfTrue="1">
      <formula>$D$1&gt;L4</formula>
    </cfRule>
  </conditionalFormatting>
  <conditionalFormatting sqref="L5">
    <cfRule type="cellIs" dxfId="32726" priority="1571" stopIfTrue="1" operator="equal">
      <formula>5</formula>
    </cfRule>
    <cfRule type="cellIs" dxfId="32725" priority="1572" stopIfTrue="1" operator="equal">
      <formula>4</formula>
    </cfRule>
    <cfRule type="cellIs" dxfId="32724" priority="1573" stopIfTrue="1" operator="equal">
      <formula>3</formula>
    </cfRule>
  </conditionalFormatting>
  <conditionalFormatting sqref="L4">
    <cfRule type="expression" dxfId="32723" priority="1569" stopIfTrue="1">
      <formula>$D$1&lt;L4</formula>
    </cfRule>
    <cfRule type="expression" dxfId="32722" priority="1570" stopIfTrue="1">
      <formula>$D$1&gt;L4</formula>
    </cfRule>
  </conditionalFormatting>
  <conditionalFormatting sqref="L5">
    <cfRule type="cellIs" dxfId="32721" priority="1566" stopIfTrue="1" operator="equal">
      <formula>5</formula>
    </cfRule>
    <cfRule type="cellIs" dxfId="32720" priority="1567" stopIfTrue="1" operator="equal">
      <formula>4</formula>
    </cfRule>
    <cfRule type="cellIs" dxfId="32719" priority="1568" stopIfTrue="1" operator="equal">
      <formula>3</formula>
    </cfRule>
  </conditionalFormatting>
  <conditionalFormatting sqref="L4">
    <cfRule type="expression" dxfId="32718" priority="1564" stopIfTrue="1">
      <formula>$D$1&lt;L4</formula>
    </cfRule>
    <cfRule type="expression" dxfId="32717" priority="1565" stopIfTrue="1">
      <formula>$D$1&gt;L4</formula>
    </cfRule>
  </conditionalFormatting>
  <conditionalFormatting sqref="L4">
    <cfRule type="expression" dxfId="32716" priority="1562" stopIfTrue="1">
      <formula>$D$1&lt;L4</formula>
    </cfRule>
    <cfRule type="expression" dxfId="32715" priority="1563" stopIfTrue="1">
      <formula>$D$1&gt;L4</formula>
    </cfRule>
  </conditionalFormatting>
  <conditionalFormatting sqref="L4">
    <cfRule type="expression" dxfId="32714" priority="1560" stopIfTrue="1">
      <formula>$D$1&lt;L4</formula>
    </cfRule>
    <cfRule type="expression" dxfId="32713" priority="1561" stopIfTrue="1">
      <formula>$D$1&gt;L4</formula>
    </cfRule>
  </conditionalFormatting>
  <conditionalFormatting sqref="L4">
    <cfRule type="expression" dxfId="32712" priority="1558" stopIfTrue="1">
      <formula>$D$1&lt;L4</formula>
    </cfRule>
    <cfRule type="expression" dxfId="32711" priority="1559" stopIfTrue="1">
      <formula>$D$1&gt;L4</formula>
    </cfRule>
  </conditionalFormatting>
  <conditionalFormatting sqref="L4">
    <cfRule type="expression" dxfId="32710" priority="1556" stopIfTrue="1">
      <formula>$D$1&lt;L4</formula>
    </cfRule>
    <cfRule type="expression" dxfId="32709" priority="1557" stopIfTrue="1">
      <formula>$D$1&gt;L4</formula>
    </cfRule>
  </conditionalFormatting>
  <conditionalFormatting sqref="L4">
    <cfRule type="expression" dxfId="32708" priority="1554" stopIfTrue="1">
      <formula>$D$1&lt;L4</formula>
    </cfRule>
    <cfRule type="expression" dxfId="32707" priority="1555" stopIfTrue="1">
      <formula>$D$1&gt;L4</formula>
    </cfRule>
  </conditionalFormatting>
  <conditionalFormatting sqref="L4">
    <cfRule type="expression" dxfId="32706" priority="1552" stopIfTrue="1">
      <formula>$D$1&lt;L4</formula>
    </cfRule>
    <cfRule type="expression" dxfId="32705" priority="1553" stopIfTrue="1">
      <formula>$D$1&gt;L4</formula>
    </cfRule>
  </conditionalFormatting>
  <conditionalFormatting sqref="L4">
    <cfRule type="expression" dxfId="32704" priority="1550" stopIfTrue="1">
      <formula>$D$1&lt;L4</formula>
    </cfRule>
    <cfRule type="expression" dxfId="32703" priority="1551" stopIfTrue="1">
      <formula>$D$1&gt;L4</formula>
    </cfRule>
  </conditionalFormatting>
  <conditionalFormatting sqref="I3">
    <cfRule type="expression" dxfId="32702" priority="1548" stopIfTrue="1">
      <formula>$D$1&lt;I3</formula>
    </cfRule>
    <cfRule type="expression" dxfId="32701" priority="1549" stopIfTrue="1">
      <formula>$D$1&gt;I3</formula>
    </cfRule>
  </conditionalFormatting>
  <conditionalFormatting sqref="L4">
    <cfRule type="expression" dxfId="32700" priority="1546" stopIfTrue="1">
      <formula>$D$1&lt;L4</formula>
    </cfRule>
    <cfRule type="expression" dxfId="32699" priority="1547" stopIfTrue="1">
      <formula>$D$1&gt;L4</formula>
    </cfRule>
  </conditionalFormatting>
  <conditionalFormatting sqref="M5">
    <cfRule type="cellIs" dxfId="32698" priority="1541" stopIfTrue="1" operator="equal">
      <formula>5</formula>
    </cfRule>
    <cfRule type="cellIs" dxfId="32697" priority="1542" stopIfTrue="1" operator="equal">
      <formula>4</formula>
    </cfRule>
    <cfRule type="cellIs" dxfId="32696" priority="1543" stopIfTrue="1" operator="equal">
      <formula>3</formula>
    </cfRule>
  </conditionalFormatting>
  <conditionalFormatting sqref="M4">
    <cfRule type="expression" dxfId="32695" priority="1539" stopIfTrue="1">
      <formula>$D$1&lt;M4</formula>
    </cfRule>
    <cfRule type="expression" dxfId="32694" priority="1540" stopIfTrue="1">
      <formula>$D$1&gt;M4</formula>
    </cfRule>
  </conditionalFormatting>
  <conditionalFormatting sqref="K5">
    <cfRule type="cellIs" dxfId="32693" priority="1536" stopIfTrue="1" operator="equal">
      <formula>5</formula>
    </cfRule>
    <cfRule type="cellIs" dxfId="32692" priority="1537" stopIfTrue="1" operator="equal">
      <formula>4</formula>
    </cfRule>
    <cfRule type="cellIs" dxfId="32691" priority="1538" stopIfTrue="1" operator="equal">
      <formula>3</formula>
    </cfRule>
  </conditionalFormatting>
  <conditionalFormatting sqref="K4">
    <cfRule type="expression" dxfId="32690" priority="1534" stopIfTrue="1">
      <formula>$D$1&lt;K4</formula>
    </cfRule>
    <cfRule type="expression" dxfId="32689" priority="1535" stopIfTrue="1">
      <formula>$D$1&gt;K4</formula>
    </cfRule>
  </conditionalFormatting>
  <conditionalFormatting sqref="K4">
    <cfRule type="expression" dxfId="32688" priority="1532" stopIfTrue="1">
      <formula>$D$1&lt;K4</formula>
    </cfRule>
    <cfRule type="expression" dxfId="32687" priority="1533" stopIfTrue="1">
      <formula>$D$1&gt;K4</formula>
    </cfRule>
  </conditionalFormatting>
  <conditionalFormatting sqref="K4">
    <cfRule type="expression" dxfId="32686" priority="1530" stopIfTrue="1">
      <formula>$D$1&lt;K4</formula>
    </cfRule>
    <cfRule type="expression" dxfId="32685" priority="1531" stopIfTrue="1">
      <formula>$D$1&gt;K4</formula>
    </cfRule>
  </conditionalFormatting>
  <conditionalFormatting sqref="K4">
    <cfRule type="expression" dxfId="32684" priority="1528" stopIfTrue="1">
      <formula>$D$1&lt;K4</formula>
    </cfRule>
    <cfRule type="expression" dxfId="32683" priority="1529" stopIfTrue="1">
      <formula>$D$1&gt;K4</formula>
    </cfRule>
  </conditionalFormatting>
  <conditionalFormatting sqref="K4">
    <cfRule type="expression" dxfId="32682" priority="1526" stopIfTrue="1">
      <formula>$D$1&lt;K4</formula>
    </cfRule>
    <cfRule type="expression" dxfId="32681" priority="1527" stopIfTrue="1">
      <formula>$D$1&gt;K4</formula>
    </cfRule>
  </conditionalFormatting>
  <conditionalFormatting sqref="K5">
    <cfRule type="cellIs" dxfId="32680" priority="1523" stopIfTrue="1" operator="equal">
      <formula>5</formula>
    </cfRule>
    <cfRule type="cellIs" dxfId="32679" priority="1524" stopIfTrue="1" operator="equal">
      <formula>4</formula>
    </cfRule>
    <cfRule type="cellIs" dxfId="32678" priority="1525" stopIfTrue="1" operator="equal">
      <formula>3</formula>
    </cfRule>
  </conditionalFormatting>
  <conditionalFormatting sqref="K4">
    <cfRule type="expression" dxfId="32677" priority="1521" stopIfTrue="1">
      <formula>$D$1&lt;K4</formula>
    </cfRule>
    <cfRule type="expression" dxfId="32676" priority="1522" stopIfTrue="1">
      <formula>$D$1&gt;K4</formula>
    </cfRule>
  </conditionalFormatting>
  <conditionalFormatting sqref="K5">
    <cfRule type="cellIs" dxfId="32675" priority="1518" stopIfTrue="1" operator="equal">
      <formula>5</formula>
    </cfRule>
    <cfRule type="cellIs" dxfId="32674" priority="1519" stopIfTrue="1" operator="equal">
      <formula>4</formula>
    </cfRule>
    <cfRule type="cellIs" dxfId="32673" priority="1520" stopIfTrue="1" operator="equal">
      <formula>3</formula>
    </cfRule>
  </conditionalFormatting>
  <conditionalFormatting sqref="K4">
    <cfRule type="expression" dxfId="32672" priority="1516" stopIfTrue="1">
      <formula>$D$1&lt;K4</formula>
    </cfRule>
    <cfRule type="expression" dxfId="32671" priority="1517" stopIfTrue="1">
      <formula>$D$1&gt;K4</formula>
    </cfRule>
  </conditionalFormatting>
  <conditionalFormatting sqref="K5">
    <cfRule type="cellIs" dxfId="32670" priority="1513" stopIfTrue="1" operator="equal">
      <formula>5</formula>
    </cfRule>
    <cfRule type="cellIs" dxfId="32669" priority="1514" stopIfTrue="1" operator="equal">
      <formula>4</formula>
    </cfRule>
    <cfRule type="cellIs" dxfId="32668" priority="1515" stopIfTrue="1" operator="equal">
      <formula>3</formula>
    </cfRule>
  </conditionalFormatting>
  <conditionalFormatting sqref="K4">
    <cfRule type="expression" dxfId="32667" priority="1511" stopIfTrue="1">
      <formula>$D$1&lt;K4</formula>
    </cfRule>
    <cfRule type="expression" dxfId="32666" priority="1512" stopIfTrue="1">
      <formula>$D$1&gt;K4</formula>
    </cfRule>
  </conditionalFormatting>
  <conditionalFormatting sqref="K4">
    <cfRule type="expression" dxfId="32665" priority="1509" stopIfTrue="1">
      <formula>$D$1&lt;K4</formula>
    </cfRule>
    <cfRule type="expression" dxfId="32664" priority="1510" stopIfTrue="1">
      <formula>$D$1&gt;K4</formula>
    </cfRule>
  </conditionalFormatting>
  <conditionalFormatting sqref="K4">
    <cfRule type="expression" dxfId="32663" priority="1507" stopIfTrue="1">
      <formula>$D$1&lt;K4</formula>
    </cfRule>
    <cfRule type="expression" dxfId="32662" priority="1508" stopIfTrue="1">
      <formula>$D$1&gt;K4</formula>
    </cfRule>
  </conditionalFormatting>
  <conditionalFormatting sqref="K4">
    <cfRule type="expression" dxfId="32661" priority="1505" stopIfTrue="1">
      <formula>$D$1&lt;K4</formula>
    </cfRule>
    <cfRule type="expression" dxfId="32660" priority="1506" stopIfTrue="1">
      <formula>$D$1&gt;K4</formula>
    </cfRule>
  </conditionalFormatting>
  <conditionalFormatting sqref="K4">
    <cfRule type="expression" dxfId="32659" priority="1503" stopIfTrue="1">
      <formula>$D$1&lt;K4</formula>
    </cfRule>
    <cfRule type="expression" dxfId="32658" priority="1504" stopIfTrue="1">
      <formula>$D$1&gt;K4</formula>
    </cfRule>
  </conditionalFormatting>
  <conditionalFormatting sqref="K4">
    <cfRule type="expression" dxfId="32657" priority="1501" stopIfTrue="1">
      <formula>$D$1&lt;K4</formula>
    </cfRule>
    <cfRule type="expression" dxfId="32656" priority="1502" stopIfTrue="1">
      <formula>$D$1&gt;K4</formula>
    </cfRule>
  </conditionalFormatting>
  <conditionalFormatting sqref="K4">
    <cfRule type="expression" dxfId="32655" priority="1499" stopIfTrue="1">
      <formula>$D$1&lt;K4</formula>
    </cfRule>
    <cfRule type="expression" dxfId="32654" priority="1500" stopIfTrue="1">
      <formula>$D$1&gt;K4</formula>
    </cfRule>
  </conditionalFormatting>
  <conditionalFormatting sqref="K4">
    <cfRule type="expression" dxfId="32653" priority="1497" stopIfTrue="1">
      <formula>$D$1&lt;K4</formula>
    </cfRule>
    <cfRule type="expression" dxfId="32652" priority="1498" stopIfTrue="1">
      <formula>$D$1&gt;K4</formula>
    </cfRule>
  </conditionalFormatting>
  <conditionalFormatting sqref="K4">
    <cfRule type="expression" dxfId="32651" priority="1495" stopIfTrue="1">
      <formula>$D$1&lt;K4</formula>
    </cfRule>
    <cfRule type="expression" dxfId="32650" priority="1496" stopIfTrue="1">
      <formula>$D$1&gt;K4</formula>
    </cfRule>
  </conditionalFormatting>
  <conditionalFormatting sqref="K4">
    <cfRule type="expression" dxfId="32649" priority="1493" stopIfTrue="1">
      <formula>$D$1&lt;K4</formula>
    </cfRule>
    <cfRule type="expression" dxfId="32648" priority="1494" stopIfTrue="1">
      <formula>$D$1&gt;K4</formula>
    </cfRule>
  </conditionalFormatting>
  <conditionalFormatting sqref="K4">
    <cfRule type="expression" dxfId="32647" priority="1491" stopIfTrue="1">
      <formula>$D$1&lt;K4</formula>
    </cfRule>
    <cfRule type="expression" dxfId="32646" priority="1492" stopIfTrue="1">
      <formula>$D$1&gt;K4</formula>
    </cfRule>
  </conditionalFormatting>
  <conditionalFormatting sqref="K4">
    <cfRule type="expression" dxfId="32645" priority="1489" stopIfTrue="1">
      <formula>$D$1&lt;K4</formula>
    </cfRule>
    <cfRule type="expression" dxfId="32644" priority="1490" stopIfTrue="1">
      <formula>$D$1&gt;K4</formula>
    </cfRule>
  </conditionalFormatting>
  <conditionalFormatting sqref="K4">
    <cfRule type="expression" dxfId="32643" priority="1487" stopIfTrue="1">
      <formula>$D$1&lt;K4</formula>
    </cfRule>
    <cfRule type="expression" dxfId="32642" priority="1488" stopIfTrue="1">
      <formula>$D$1&gt;K4</formula>
    </cfRule>
  </conditionalFormatting>
  <conditionalFormatting sqref="K4">
    <cfRule type="expression" dxfId="32641" priority="1485" stopIfTrue="1">
      <formula>$D$1&lt;K4</formula>
    </cfRule>
    <cfRule type="expression" dxfId="32640" priority="1486" stopIfTrue="1">
      <formula>$D$1&gt;K4</formula>
    </cfRule>
  </conditionalFormatting>
  <conditionalFormatting sqref="K4">
    <cfRule type="expression" dxfId="32639" priority="1483" stopIfTrue="1">
      <formula>$D$1&lt;K4</formula>
    </cfRule>
    <cfRule type="expression" dxfId="32638" priority="1484" stopIfTrue="1">
      <formula>$D$1&gt;K4</formula>
    </cfRule>
  </conditionalFormatting>
  <conditionalFormatting sqref="K4">
    <cfRule type="expression" dxfId="32637" priority="1481" stopIfTrue="1">
      <formula>$D$1&lt;K4</formula>
    </cfRule>
    <cfRule type="expression" dxfId="32636" priority="1482" stopIfTrue="1">
      <formula>$D$1&gt;K4</formula>
    </cfRule>
  </conditionalFormatting>
  <conditionalFormatting sqref="K4">
    <cfRule type="expression" dxfId="32635" priority="1479" stopIfTrue="1">
      <formula>$D$1&lt;K4</formula>
    </cfRule>
    <cfRule type="expression" dxfId="32634" priority="1480" stopIfTrue="1">
      <formula>$D$1&gt;K4</formula>
    </cfRule>
  </conditionalFormatting>
  <conditionalFormatting sqref="K4">
    <cfRule type="expression" dxfId="32633" priority="1477" stopIfTrue="1">
      <formula>$D$1&lt;K4</formula>
    </cfRule>
    <cfRule type="expression" dxfId="32632" priority="1478" stopIfTrue="1">
      <formula>$D$1&gt;K4</formula>
    </cfRule>
  </conditionalFormatting>
  <conditionalFormatting sqref="J3">
    <cfRule type="expression" dxfId="32631" priority="1475" stopIfTrue="1">
      <formula>$D$1&lt;J3</formula>
    </cfRule>
    <cfRule type="expression" dxfId="32630" priority="1476" stopIfTrue="1">
      <formula>$D$1&gt;J3</formula>
    </cfRule>
  </conditionalFormatting>
  <conditionalFormatting sqref="M5">
    <cfRule type="cellIs" dxfId="32629" priority="1472" stopIfTrue="1" operator="equal">
      <formula>5</formula>
    </cfRule>
    <cfRule type="cellIs" dxfId="32628" priority="1473" stopIfTrue="1" operator="equal">
      <formula>4</formula>
    </cfRule>
    <cfRule type="cellIs" dxfId="32627" priority="1474" stopIfTrue="1" operator="equal">
      <formula>3</formula>
    </cfRule>
  </conditionalFormatting>
  <conditionalFormatting sqref="J4">
    <cfRule type="expression" dxfId="32626" priority="1420" stopIfTrue="1">
      <formula>$D$1&lt;J4</formula>
    </cfRule>
    <cfRule type="expression" dxfId="32625" priority="1421" stopIfTrue="1">
      <formula>$D$1&gt;J4</formula>
    </cfRule>
  </conditionalFormatting>
  <conditionalFormatting sqref="J4">
    <cfRule type="expression" dxfId="32624" priority="1418" stopIfTrue="1">
      <formula>$D$1&lt;J4</formula>
    </cfRule>
    <cfRule type="expression" dxfId="32623" priority="1419" stopIfTrue="1">
      <formula>$D$1&gt;J4</formula>
    </cfRule>
  </conditionalFormatting>
  <conditionalFormatting sqref="J4">
    <cfRule type="expression" dxfId="32622" priority="1416" stopIfTrue="1">
      <formula>$D$1&lt;J4</formula>
    </cfRule>
    <cfRule type="expression" dxfId="32621" priority="1417" stopIfTrue="1">
      <formula>$D$1&gt;J4</formula>
    </cfRule>
  </conditionalFormatting>
  <conditionalFormatting sqref="M4">
    <cfRule type="expression" dxfId="32620" priority="1408" stopIfTrue="1">
      <formula>$D$1&lt;M4</formula>
    </cfRule>
    <cfRule type="expression" dxfId="32619" priority="1409" stopIfTrue="1">
      <formula>$D$1&gt;M4</formula>
    </cfRule>
  </conditionalFormatting>
  <conditionalFormatting sqref="M5">
    <cfRule type="cellIs" dxfId="32618" priority="1469" stopIfTrue="1" operator="equal">
      <formula>5</formula>
    </cfRule>
    <cfRule type="cellIs" dxfId="32617" priority="1470" stopIfTrue="1" operator="equal">
      <formula>4</formula>
    </cfRule>
    <cfRule type="cellIs" dxfId="32616" priority="1471" stopIfTrue="1" operator="equal">
      <formula>3</formula>
    </cfRule>
  </conditionalFormatting>
  <conditionalFormatting sqref="M4">
    <cfRule type="expression" dxfId="32615" priority="1467" stopIfTrue="1">
      <formula>$D$1&lt;M4</formula>
    </cfRule>
    <cfRule type="expression" dxfId="32614" priority="1468" stopIfTrue="1">
      <formula>$D$1&gt;M4</formula>
    </cfRule>
  </conditionalFormatting>
  <conditionalFormatting sqref="M5">
    <cfRule type="cellIs" dxfId="32613" priority="1464" stopIfTrue="1" operator="equal">
      <formula>5</formula>
    </cfRule>
    <cfRule type="cellIs" dxfId="32612" priority="1465" stopIfTrue="1" operator="equal">
      <formula>4</formula>
    </cfRule>
    <cfRule type="cellIs" dxfId="32611" priority="1466" stopIfTrue="1" operator="equal">
      <formula>3</formula>
    </cfRule>
  </conditionalFormatting>
  <conditionalFormatting sqref="M4">
    <cfRule type="expression" dxfId="32610" priority="1462" stopIfTrue="1">
      <formula>$D$1&lt;M4</formula>
    </cfRule>
    <cfRule type="expression" dxfId="32609" priority="1463" stopIfTrue="1">
      <formula>$D$1&gt;M4</formula>
    </cfRule>
  </conditionalFormatting>
  <conditionalFormatting sqref="M5">
    <cfRule type="cellIs" dxfId="32608" priority="1459" stopIfTrue="1" operator="equal">
      <formula>5</formula>
    </cfRule>
    <cfRule type="cellIs" dxfId="32607" priority="1460" stopIfTrue="1" operator="equal">
      <formula>4</formula>
    </cfRule>
    <cfRule type="cellIs" dxfId="32606" priority="1461" stopIfTrue="1" operator="equal">
      <formula>3</formula>
    </cfRule>
  </conditionalFormatting>
  <conditionalFormatting sqref="M4">
    <cfRule type="expression" dxfId="32605" priority="1457" stopIfTrue="1">
      <formula>$D$1&lt;M4</formula>
    </cfRule>
    <cfRule type="expression" dxfId="32604" priority="1458" stopIfTrue="1">
      <formula>$D$1&gt;M4</formula>
    </cfRule>
  </conditionalFormatting>
  <conditionalFormatting sqref="M4">
    <cfRule type="expression" dxfId="32603" priority="1455" stopIfTrue="1">
      <formula>$D$1&lt;M4</formula>
    </cfRule>
    <cfRule type="expression" dxfId="32602" priority="1456" stopIfTrue="1">
      <formula>$D$1&gt;M4</formula>
    </cfRule>
  </conditionalFormatting>
  <conditionalFormatting sqref="M4">
    <cfRule type="expression" dxfId="32601" priority="1453" stopIfTrue="1">
      <formula>$D$1&lt;M4</formula>
    </cfRule>
    <cfRule type="expression" dxfId="32600" priority="1454" stopIfTrue="1">
      <formula>$D$1&gt;M4</formula>
    </cfRule>
  </conditionalFormatting>
  <conditionalFormatting sqref="M4">
    <cfRule type="expression" dxfId="32599" priority="1451" stopIfTrue="1">
      <formula>$D$1&lt;M4</formula>
    </cfRule>
    <cfRule type="expression" dxfId="32598" priority="1452" stopIfTrue="1">
      <formula>$D$1&gt;M4</formula>
    </cfRule>
  </conditionalFormatting>
  <conditionalFormatting sqref="M4">
    <cfRule type="expression" dxfId="32597" priority="1449" stopIfTrue="1">
      <formula>$D$1&lt;M4</formula>
    </cfRule>
    <cfRule type="expression" dxfId="32596" priority="1450" stopIfTrue="1">
      <formula>$D$1&gt;M4</formula>
    </cfRule>
  </conditionalFormatting>
  <conditionalFormatting sqref="M4">
    <cfRule type="expression" dxfId="32595" priority="1447" stopIfTrue="1">
      <formula>$D$1&lt;M4</formula>
    </cfRule>
    <cfRule type="expression" dxfId="32594" priority="1448" stopIfTrue="1">
      <formula>$D$1&gt;M4</formula>
    </cfRule>
  </conditionalFormatting>
  <conditionalFormatting sqref="M4">
    <cfRule type="expression" dxfId="32593" priority="1445" stopIfTrue="1">
      <formula>$D$1&lt;M4</formula>
    </cfRule>
    <cfRule type="expression" dxfId="32592" priority="1446" stopIfTrue="1">
      <formula>$D$1&gt;M4</formula>
    </cfRule>
  </conditionalFormatting>
  <conditionalFormatting sqref="M4">
    <cfRule type="expression" dxfId="32591" priority="1443" stopIfTrue="1">
      <formula>$D$1&lt;M4</formula>
    </cfRule>
    <cfRule type="expression" dxfId="32590" priority="1444" stopIfTrue="1">
      <formula>$D$1&gt;M4</formula>
    </cfRule>
  </conditionalFormatting>
  <conditionalFormatting sqref="J4">
    <cfRule type="expression" dxfId="32589" priority="1441" stopIfTrue="1">
      <formula>$D$1&lt;J4</formula>
    </cfRule>
    <cfRule type="expression" dxfId="32588" priority="1442" stopIfTrue="1">
      <formula>$D$1&gt;J4</formula>
    </cfRule>
  </conditionalFormatting>
  <conditionalFormatting sqref="J3">
    <cfRule type="expression" dxfId="32587" priority="1439" stopIfTrue="1">
      <formula>$D$1&lt;J3</formula>
    </cfRule>
    <cfRule type="expression" dxfId="32586" priority="1440" stopIfTrue="1">
      <formula>$D$1&gt;J3</formula>
    </cfRule>
  </conditionalFormatting>
  <conditionalFormatting sqref="J4">
    <cfRule type="expression" dxfId="32585" priority="1437" stopIfTrue="1">
      <formula>$D$1&lt;J4</formula>
    </cfRule>
    <cfRule type="expression" dxfId="32584" priority="1438" stopIfTrue="1">
      <formula>$D$1&gt;J4</formula>
    </cfRule>
  </conditionalFormatting>
  <conditionalFormatting sqref="J4">
    <cfRule type="expression" dxfId="32583" priority="1435" stopIfTrue="1">
      <formula>$D$1&lt;J4</formula>
    </cfRule>
    <cfRule type="expression" dxfId="32582" priority="1436" stopIfTrue="1">
      <formula>$D$1&gt;J4</formula>
    </cfRule>
  </conditionalFormatting>
  <conditionalFormatting sqref="J4">
    <cfRule type="expression" dxfId="32581" priority="1433" stopIfTrue="1">
      <formula>$D$1&lt;J4</formula>
    </cfRule>
    <cfRule type="expression" dxfId="32580" priority="1434" stopIfTrue="1">
      <formula>$D$1&gt;J4</formula>
    </cfRule>
  </conditionalFormatting>
  <conditionalFormatting sqref="J5">
    <cfRule type="cellIs" dxfId="32579" priority="1430" stopIfTrue="1" operator="equal">
      <formula>5</formula>
    </cfRule>
    <cfRule type="cellIs" dxfId="32578" priority="1431" stopIfTrue="1" operator="equal">
      <formula>4</formula>
    </cfRule>
    <cfRule type="cellIs" dxfId="32577" priority="1432" stopIfTrue="1" operator="equal">
      <formula>3</formula>
    </cfRule>
  </conditionalFormatting>
  <conditionalFormatting sqref="J4">
    <cfRule type="expression" dxfId="32576" priority="1428" stopIfTrue="1">
      <formula>$D$1&lt;J4</formula>
    </cfRule>
    <cfRule type="expression" dxfId="32575" priority="1429" stopIfTrue="1">
      <formula>$D$1&gt;J4</formula>
    </cfRule>
  </conditionalFormatting>
  <conditionalFormatting sqref="J4">
    <cfRule type="expression" dxfId="32574" priority="1426" stopIfTrue="1">
      <formula>$D$1&lt;J4</formula>
    </cfRule>
    <cfRule type="expression" dxfId="32573" priority="1427" stopIfTrue="1">
      <formula>$D$1&gt;J4</formula>
    </cfRule>
  </conditionalFormatting>
  <conditionalFormatting sqref="J4">
    <cfRule type="expression" dxfId="32572" priority="1424" stopIfTrue="1">
      <formula>$D$1&lt;J4</formula>
    </cfRule>
    <cfRule type="expression" dxfId="32571" priority="1425" stopIfTrue="1">
      <formula>$D$1&gt;J4</formula>
    </cfRule>
  </conditionalFormatting>
  <conditionalFormatting sqref="J4">
    <cfRule type="expression" dxfId="32570" priority="1422" stopIfTrue="1">
      <formula>$D$1&lt;J4</formula>
    </cfRule>
    <cfRule type="expression" dxfId="32569" priority="1423" stopIfTrue="1">
      <formula>$D$1&gt;J4</formula>
    </cfRule>
  </conditionalFormatting>
  <conditionalFormatting sqref="J4">
    <cfRule type="expression" dxfId="32568" priority="1414" stopIfTrue="1">
      <formula>$D$1&lt;J4</formula>
    </cfRule>
    <cfRule type="expression" dxfId="32567" priority="1415" stopIfTrue="1">
      <formula>$D$1&gt;J4</formula>
    </cfRule>
  </conditionalFormatting>
  <conditionalFormatting sqref="J4">
    <cfRule type="expression" dxfId="32566" priority="1412" stopIfTrue="1">
      <formula>$D$1&lt;J4</formula>
    </cfRule>
    <cfRule type="expression" dxfId="32565" priority="1413" stopIfTrue="1">
      <formula>$D$1&gt;J4</formula>
    </cfRule>
  </conditionalFormatting>
  <conditionalFormatting sqref="M4">
    <cfRule type="expression" dxfId="32564" priority="1410" stopIfTrue="1">
      <formula>$D$1&lt;M4</formula>
    </cfRule>
    <cfRule type="expression" dxfId="32563" priority="1411" stopIfTrue="1">
      <formula>$D$1&gt;M4</formula>
    </cfRule>
  </conditionalFormatting>
  <conditionalFormatting sqref="J5">
    <cfRule type="cellIs" dxfId="32562" priority="1405" stopIfTrue="1" operator="equal">
      <formula>5</formula>
    </cfRule>
    <cfRule type="cellIs" dxfId="32561" priority="1406" stopIfTrue="1" operator="equal">
      <formula>4</formula>
    </cfRule>
    <cfRule type="cellIs" dxfId="32560" priority="1407" stopIfTrue="1" operator="equal">
      <formula>3</formula>
    </cfRule>
  </conditionalFormatting>
  <conditionalFormatting sqref="J3:J4">
    <cfRule type="expression" dxfId="32559" priority="1403" stopIfTrue="1">
      <formula>$D$1&lt;J3</formula>
    </cfRule>
    <cfRule type="expression" dxfId="32558" priority="1404" stopIfTrue="1">
      <formula>$D$1&gt;J3</formula>
    </cfRule>
  </conditionalFormatting>
  <conditionalFormatting sqref="J4">
    <cfRule type="expression" dxfId="32557" priority="1401" stopIfTrue="1">
      <formula>$D$1&lt;J4</formula>
    </cfRule>
    <cfRule type="expression" dxfId="32556" priority="1402" stopIfTrue="1">
      <formula>$D$1&gt;J4</formula>
    </cfRule>
  </conditionalFormatting>
  <conditionalFormatting sqref="J4">
    <cfRule type="expression" dxfId="32555" priority="1368" stopIfTrue="1">
      <formula>$D$1&lt;J4</formula>
    </cfRule>
    <cfRule type="expression" dxfId="32554" priority="1369" stopIfTrue="1">
      <formula>$D$1&gt;J4</formula>
    </cfRule>
  </conditionalFormatting>
  <conditionalFormatting sqref="J5">
    <cfRule type="cellIs" dxfId="32553" priority="1398" stopIfTrue="1" operator="equal">
      <formula>5</formula>
    </cfRule>
    <cfRule type="cellIs" dxfId="32552" priority="1399" stopIfTrue="1" operator="equal">
      <formula>4</formula>
    </cfRule>
    <cfRule type="cellIs" dxfId="32551" priority="1400" stopIfTrue="1" operator="equal">
      <formula>3</formula>
    </cfRule>
  </conditionalFormatting>
  <conditionalFormatting sqref="J4">
    <cfRule type="expression" dxfId="32550" priority="1396" stopIfTrue="1">
      <formula>$D$1&lt;J4</formula>
    </cfRule>
    <cfRule type="expression" dxfId="32549" priority="1397" stopIfTrue="1">
      <formula>$D$1&gt;J4</formula>
    </cfRule>
  </conditionalFormatting>
  <conditionalFormatting sqref="J5">
    <cfRule type="cellIs" dxfId="32548" priority="1393" stopIfTrue="1" operator="equal">
      <formula>5</formula>
    </cfRule>
    <cfRule type="cellIs" dxfId="32547" priority="1394" stopIfTrue="1" operator="equal">
      <formula>4</formula>
    </cfRule>
    <cfRule type="cellIs" dxfId="32546" priority="1395" stopIfTrue="1" operator="equal">
      <formula>3</formula>
    </cfRule>
  </conditionalFormatting>
  <conditionalFormatting sqref="J4">
    <cfRule type="expression" dxfId="32545" priority="1391" stopIfTrue="1">
      <formula>$D$1&lt;J4</formula>
    </cfRule>
    <cfRule type="expression" dxfId="32544" priority="1392" stopIfTrue="1">
      <formula>$D$1&gt;J4</formula>
    </cfRule>
  </conditionalFormatting>
  <conditionalFormatting sqref="J5">
    <cfRule type="cellIs" dxfId="32543" priority="1388" stopIfTrue="1" operator="equal">
      <formula>5</formula>
    </cfRule>
    <cfRule type="cellIs" dxfId="32542" priority="1389" stopIfTrue="1" operator="equal">
      <formula>4</formula>
    </cfRule>
    <cfRule type="cellIs" dxfId="32541" priority="1390" stopIfTrue="1" operator="equal">
      <formula>3</formula>
    </cfRule>
  </conditionalFormatting>
  <conditionalFormatting sqref="J4">
    <cfRule type="expression" dxfId="32540" priority="1386" stopIfTrue="1">
      <formula>$D$1&lt;J4</formula>
    </cfRule>
    <cfRule type="expression" dxfId="32539" priority="1387" stopIfTrue="1">
      <formula>$D$1&gt;J4</formula>
    </cfRule>
  </conditionalFormatting>
  <conditionalFormatting sqref="J4">
    <cfRule type="expression" dxfId="32538" priority="1384" stopIfTrue="1">
      <formula>$D$1&lt;J4</formula>
    </cfRule>
    <cfRule type="expression" dxfId="32537" priority="1385" stopIfTrue="1">
      <formula>$D$1&gt;J4</formula>
    </cfRule>
  </conditionalFormatting>
  <conditionalFormatting sqref="J4">
    <cfRule type="expression" dxfId="32536" priority="1382" stopIfTrue="1">
      <formula>$D$1&lt;J4</formula>
    </cfRule>
    <cfRule type="expression" dxfId="32535" priority="1383" stopIfTrue="1">
      <formula>$D$1&gt;J4</formula>
    </cfRule>
  </conditionalFormatting>
  <conditionalFormatting sqref="J4">
    <cfRule type="expression" dxfId="32534" priority="1380" stopIfTrue="1">
      <formula>$D$1&lt;J4</formula>
    </cfRule>
    <cfRule type="expression" dxfId="32533" priority="1381" stopIfTrue="1">
      <formula>$D$1&gt;J4</formula>
    </cfRule>
  </conditionalFormatting>
  <conditionalFormatting sqref="J4">
    <cfRule type="expression" dxfId="32532" priority="1378" stopIfTrue="1">
      <formula>$D$1&lt;J4</formula>
    </cfRule>
    <cfRule type="expression" dxfId="32531" priority="1379" stopIfTrue="1">
      <formula>$D$1&gt;J4</formula>
    </cfRule>
  </conditionalFormatting>
  <conditionalFormatting sqref="J4">
    <cfRule type="expression" dxfId="32530" priority="1376" stopIfTrue="1">
      <formula>$D$1&lt;J4</formula>
    </cfRule>
    <cfRule type="expression" dxfId="32529" priority="1377" stopIfTrue="1">
      <formula>$D$1&gt;J4</formula>
    </cfRule>
  </conditionalFormatting>
  <conditionalFormatting sqref="J4">
    <cfRule type="expression" dxfId="32528" priority="1374" stopIfTrue="1">
      <formula>$D$1&lt;J4</formula>
    </cfRule>
    <cfRule type="expression" dxfId="32527" priority="1375" stopIfTrue="1">
      <formula>$D$1&gt;J4</formula>
    </cfRule>
  </conditionalFormatting>
  <conditionalFormatting sqref="J4">
    <cfRule type="expression" dxfId="32526" priority="1372" stopIfTrue="1">
      <formula>$D$1&lt;J4</formula>
    </cfRule>
    <cfRule type="expression" dxfId="32525" priority="1373" stopIfTrue="1">
      <formula>$D$1&gt;J4</formula>
    </cfRule>
  </conditionalFormatting>
  <conditionalFormatting sqref="J4">
    <cfRule type="expression" dxfId="32524" priority="1370" stopIfTrue="1">
      <formula>$D$1&lt;J4</formula>
    </cfRule>
    <cfRule type="expression" dxfId="32523" priority="1371" stopIfTrue="1">
      <formula>$D$1&gt;J4</formula>
    </cfRule>
  </conditionalFormatting>
  <conditionalFormatting sqref="I3">
    <cfRule type="expression" dxfId="32522" priority="1366" stopIfTrue="1">
      <formula>$D$1&lt;I3</formula>
    </cfRule>
    <cfRule type="expression" dxfId="32521" priority="1367" stopIfTrue="1">
      <formula>$D$1&gt;I3</formula>
    </cfRule>
  </conditionalFormatting>
  <conditionalFormatting sqref="I3">
    <cfRule type="expression" dxfId="32520" priority="1364" stopIfTrue="1">
      <formula>$D$1&lt;I3</formula>
    </cfRule>
    <cfRule type="expression" dxfId="32519" priority="1365" stopIfTrue="1">
      <formula>$D$1&gt;I3</formula>
    </cfRule>
  </conditionalFormatting>
  <conditionalFormatting sqref="L5">
    <cfRule type="cellIs" dxfId="32518" priority="1361" stopIfTrue="1" operator="equal">
      <formula>5</formula>
    </cfRule>
    <cfRule type="cellIs" dxfId="32517" priority="1362" stopIfTrue="1" operator="equal">
      <formula>4</formula>
    </cfRule>
    <cfRule type="cellIs" dxfId="32516" priority="1363" stopIfTrue="1" operator="equal">
      <formula>3</formula>
    </cfRule>
  </conditionalFormatting>
  <conditionalFormatting sqref="L4">
    <cfRule type="expression" dxfId="32515" priority="1359" stopIfTrue="1">
      <formula>$D$1&lt;L4</formula>
    </cfRule>
    <cfRule type="expression" dxfId="32514" priority="1360" stopIfTrue="1">
      <formula>$D$1&gt;L4</formula>
    </cfRule>
  </conditionalFormatting>
  <conditionalFormatting sqref="M5">
    <cfRule type="cellIs" dxfId="32513" priority="1356" stopIfTrue="1" operator="equal">
      <formula>5</formula>
    </cfRule>
    <cfRule type="cellIs" dxfId="32512" priority="1357" stopIfTrue="1" operator="equal">
      <formula>4</formula>
    </cfRule>
    <cfRule type="cellIs" dxfId="32511" priority="1358" stopIfTrue="1" operator="equal">
      <formula>3</formula>
    </cfRule>
  </conditionalFormatting>
  <conditionalFormatting sqref="M4">
    <cfRule type="expression" dxfId="32510" priority="1354" stopIfTrue="1">
      <formula>$D$1&lt;M4</formula>
    </cfRule>
    <cfRule type="expression" dxfId="32509" priority="1355" stopIfTrue="1">
      <formula>$D$1&gt;M4</formula>
    </cfRule>
  </conditionalFormatting>
  <conditionalFormatting sqref="M5">
    <cfRule type="cellIs" dxfId="32508" priority="1351" stopIfTrue="1" operator="equal">
      <formula>5</formula>
    </cfRule>
    <cfRule type="cellIs" dxfId="32507" priority="1352" stopIfTrue="1" operator="equal">
      <formula>4</formula>
    </cfRule>
    <cfRule type="cellIs" dxfId="32506" priority="1353" stopIfTrue="1" operator="equal">
      <formula>3</formula>
    </cfRule>
  </conditionalFormatting>
  <conditionalFormatting sqref="M4">
    <cfRule type="expression" dxfId="32505" priority="1349" stopIfTrue="1">
      <formula>$D$1&lt;M4</formula>
    </cfRule>
    <cfRule type="expression" dxfId="32504" priority="1350" stopIfTrue="1">
      <formula>$D$1&gt;M4</formula>
    </cfRule>
  </conditionalFormatting>
  <conditionalFormatting sqref="M4">
    <cfRule type="expression" dxfId="32503" priority="1347" stopIfTrue="1">
      <formula>$D$1&lt;M4</formula>
    </cfRule>
    <cfRule type="expression" dxfId="32502" priority="1348" stopIfTrue="1">
      <formula>$D$1&gt;M4</formula>
    </cfRule>
  </conditionalFormatting>
  <conditionalFormatting sqref="M4">
    <cfRule type="expression" dxfId="32501" priority="1345" stopIfTrue="1">
      <formula>$D$1&lt;M4</formula>
    </cfRule>
    <cfRule type="expression" dxfId="32500" priority="1346" stopIfTrue="1">
      <formula>$D$1&gt;M4</formula>
    </cfRule>
  </conditionalFormatting>
  <conditionalFormatting sqref="L5">
    <cfRule type="cellIs" dxfId="32499" priority="1342" stopIfTrue="1" operator="equal">
      <formula>5</formula>
    </cfRule>
    <cfRule type="cellIs" dxfId="32498" priority="1343" stopIfTrue="1" operator="equal">
      <formula>4</formula>
    </cfRule>
    <cfRule type="cellIs" dxfId="32497" priority="1344" stopIfTrue="1" operator="equal">
      <formula>3</formula>
    </cfRule>
  </conditionalFormatting>
  <conditionalFormatting sqref="L4">
    <cfRule type="expression" dxfId="32496" priority="1309" stopIfTrue="1">
      <formula>$D$1&lt;L4</formula>
    </cfRule>
    <cfRule type="expression" dxfId="32495" priority="1310" stopIfTrue="1">
      <formula>$D$1&gt;L4</formula>
    </cfRule>
  </conditionalFormatting>
  <conditionalFormatting sqref="L5">
    <cfRule type="cellIs" dxfId="32494" priority="1339" stopIfTrue="1" operator="equal">
      <formula>5</formula>
    </cfRule>
    <cfRule type="cellIs" dxfId="32493" priority="1340" stopIfTrue="1" operator="equal">
      <formula>4</formula>
    </cfRule>
    <cfRule type="cellIs" dxfId="32492" priority="1341" stopIfTrue="1" operator="equal">
      <formula>3</formula>
    </cfRule>
  </conditionalFormatting>
  <conditionalFormatting sqref="L4">
    <cfRule type="expression" dxfId="32491" priority="1337" stopIfTrue="1">
      <formula>$D$1&lt;L4</formula>
    </cfRule>
    <cfRule type="expression" dxfId="32490" priority="1338" stopIfTrue="1">
      <formula>$D$1&gt;L4</formula>
    </cfRule>
  </conditionalFormatting>
  <conditionalFormatting sqref="L5">
    <cfRule type="cellIs" dxfId="32489" priority="1334" stopIfTrue="1" operator="equal">
      <formula>5</formula>
    </cfRule>
    <cfRule type="cellIs" dxfId="32488" priority="1335" stopIfTrue="1" operator="equal">
      <formula>4</formula>
    </cfRule>
    <cfRule type="cellIs" dxfId="32487" priority="1336" stopIfTrue="1" operator="equal">
      <formula>3</formula>
    </cfRule>
  </conditionalFormatting>
  <conditionalFormatting sqref="L4">
    <cfRule type="expression" dxfId="32486" priority="1332" stopIfTrue="1">
      <formula>$D$1&lt;L4</formula>
    </cfRule>
    <cfRule type="expression" dxfId="32485" priority="1333" stopIfTrue="1">
      <formula>$D$1&gt;L4</formula>
    </cfRule>
  </conditionalFormatting>
  <conditionalFormatting sqref="L5">
    <cfRule type="cellIs" dxfId="32484" priority="1329" stopIfTrue="1" operator="equal">
      <formula>5</formula>
    </cfRule>
    <cfRule type="cellIs" dxfId="32483" priority="1330" stopIfTrue="1" operator="equal">
      <formula>4</formula>
    </cfRule>
    <cfRule type="cellIs" dxfId="32482" priority="1331" stopIfTrue="1" operator="equal">
      <formula>3</formula>
    </cfRule>
  </conditionalFormatting>
  <conditionalFormatting sqref="L4">
    <cfRule type="expression" dxfId="32481" priority="1327" stopIfTrue="1">
      <formula>$D$1&lt;L4</formula>
    </cfRule>
    <cfRule type="expression" dxfId="32480" priority="1328" stopIfTrue="1">
      <formula>$D$1&gt;L4</formula>
    </cfRule>
  </conditionalFormatting>
  <conditionalFormatting sqref="L4">
    <cfRule type="expression" dxfId="32479" priority="1325" stopIfTrue="1">
      <formula>$D$1&lt;L4</formula>
    </cfRule>
    <cfRule type="expression" dxfId="32478" priority="1326" stopIfTrue="1">
      <formula>$D$1&gt;L4</formula>
    </cfRule>
  </conditionalFormatting>
  <conditionalFormatting sqref="L4">
    <cfRule type="expression" dxfId="32477" priority="1323" stopIfTrue="1">
      <formula>$D$1&lt;L4</formula>
    </cfRule>
    <cfRule type="expression" dxfId="32476" priority="1324" stopIfTrue="1">
      <formula>$D$1&gt;L4</formula>
    </cfRule>
  </conditionalFormatting>
  <conditionalFormatting sqref="L4">
    <cfRule type="expression" dxfId="32475" priority="1321" stopIfTrue="1">
      <formula>$D$1&lt;L4</formula>
    </cfRule>
    <cfRule type="expression" dxfId="32474" priority="1322" stopIfTrue="1">
      <formula>$D$1&gt;L4</formula>
    </cfRule>
  </conditionalFormatting>
  <conditionalFormatting sqref="L4">
    <cfRule type="expression" dxfId="32473" priority="1319" stopIfTrue="1">
      <formula>$D$1&lt;L4</formula>
    </cfRule>
    <cfRule type="expression" dxfId="32472" priority="1320" stopIfTrue="1">
      <formula>$D$1&gt;L4</formula>
    </cfRule>
  </conditionalFormatting>
  <conditionalFormatting sqref="L4">
    <cfRule type="expression" dxfId="32471" priority="1317" stopIfTrue="1">
      <formula>$D$1&lt;L4</formula>
    </cfRule>
    <cfRule type="expression" dxfId="32470" priority="1318" stopIfTrue="1">
      <formula>$D$1&gt;L4</formula>
    </cfRule>
  </conditionalFormatting>
  <conditionalFormatting sqref="L4">
    <cfRule type="expression" dxfId="32469" priority="1315" stopIfTrue="1">
      <formula>$D$1&lt;L4</formula>
    </cfRule>
    <cfRule type="expression" dxfId="32468" priority="1316" stopIfTrue="1">
      <formula>$D$1&gt;L4</formula>
    </cfRule>
  </conditionalFormatting>
  <conditionalFormatting sqref="L4">
    <cfRule type="expression" dxfId="32467" priority="1313" stopIfTrue="1">
      <formula>$D$1&lt;L4</formula>
    </cfRule>
    <cfRule type="expression" dxfId="32466" priority="1314" stopIfTrue="1">
      <formula>$D$1&gt;L4</formula>
    </cfRule>
  </conditionalFormatting>
  <conditionalFormatting sqref="L4">
    <cfRule type="expression" dxfId="32465" priority="1311" stopIfTrue="1">
      <formula>$D$1&lt;L4</formula>
    </cfRule>
    <cfRule type="expression" dxfId="32464" priority="1312" stopIfTrue="1">
      <formula>$D$1&gt;L4</formula>
    </cfRule>
  </conditionalFormatting>
  <conditionalFormatting sqref="M5">
    <cfRule type="cellIs" dxfId="32463" priority="1306" stopIfTrue="1" operator="equal">
      <formula>5</formula>
    </cfRule>
    <cfRule type="cellIs" dxfId="32462" priority="1307" stopIfTrue="1" operator="equal">
      <formula>4</formula>
    </cfRule>
    <cfRule type="cellIs" dxfId="32461" priority="1308" stopIfTrue="1" operator="equal">
      <formula>3</formula>
    </cfRule>
  </conditionalFormatting>
  <conditionalFormatting sqref="M4">
    <cfRule type="expression" dxfId="32460" priority="1304" stopIfTrue="1">
      <formula>$D$1&lt;M4</formula>
    </cfRule>
    <cfRule type="expression" dxfId="32459" priority="1305" stopIfTrue="1">
      <formula>$D$1&gt;M4</formula>
    </cfRule>
  </conditionalFormatting>
  <conditionalFormatting sqref="I4">
    <cfRule type="expression" dxfId="32458" priority="1268" stopIfTrue="1">
      <formula>$D$1&lt;I4</formula>
    </cfRule>
    <cfRule type="expression" dxfId="32457" priority="1269" stopIfTrue="1">
      <formula>$D$1&gt;I4</formula>
    </cfRule>
  </conditionalFormatting>
  <conditionalFormatting sqref="I4">
    <cfRule type="expression" dxfId="32456" priority="1220" stopIfTrue="1">
      <formula>$D$1&lt;I4</formula>
    </cfRule>
    <cfRule type="expression" dxfId="32455" priority="1221" stopIfTrue="1">
      <formula>$D$1&gt;I4</formula>
    </cfRule>
  </conditionalFormatting>
  <conditionalFormatting sqref="I5">
    <cfRule type="cellIs" dxfId="32454" priority="1301" stopIfTrue="1" operator="equal">
      <formula>5</formula>
    </cfRule>
    <cfRule type="cellIs" dxfId="32453" priority="1302" stopIfTrue="1" operator="equal">
      <formula>4</formula>
    </cfRule>
    <cfRule type="cellIs" dxfId="32452" priority="1303" stopIfTrue="1" operator="equal">
      <formula>3</formula>
    </cfRule>
  </conditionalFormatting>
  <conditionalFormatting sqref="I4">
    <cfRule type="expression" dxfId="32451" priority="1299" stopIfTrue="1">
      <formula>$D$1&lt;I4</formula>
    </cfRule>
    <cfRule type="expression" dxfId="32450" priority="1300" stopIfTrue="1">
      <formula>$D$1&gt;I4</formula>
    </cfRule>
  </conditionalFormatting>
  <conditionalFormatting sqref="I4">
    <cfRule type="expression" dxfId="32449" priority="1289" stopIfTrue="1">
      <formula>$D$1&lt;I4</formula>
    </cfRule>
    <cfRule type="expression" dxfId="32448" priority="1290" stopIfTrue="1">
      <formula>$D$1&gt;I4</formula>
    </cfRule>
  </conditionalFormatting>
  <conditionalFormatting sqref="I4">
    <cfRule type="expression" dxfId="32447" priority="1222" stopIfTrue="1">
      <formula>$D$1&lt;I4</formula>
    </cfRule>
    <cfRule type="expression" dxfId="32446" priority="1223" stopIfTrue="1">
      <formula>$D$1&gt;I4</formula>
    </cfRule>
  </conditionalFormatting>
  <conditionalFormatting sqref="I4">
    <cfRule type="expression" dxfId="32445" priority="1239" stopIfTrue="1">
      <formula>$D$1&lt;I4</formula>
    </cfRule>
    <cfRule type="expression" dxfId="32444" priority="1240" stopIfTrue="1">
      <formula>$D$1&gt;I4</formula>
    </cfRule>
  </conditionalFormatting>
  <conditionalFormatting sqref="I5">
    <cfRule type="cellIs" dxfId="32443" priority="1286" stopIfTrue="1" operator="equal">
      <formula>5</formula>
    </cfRule>
    <cfRule type="cellIs" dxfId="32442" priority="1287" stopIfTrue="1" operator="equal">
      <formula>4</formula>
    </cfRule>
    <cfRule type="cellIs" dxfId="32441" priority="1288" stopIfTrue="1" operator="equal">
      <formula>3</formula>
    </cfRule>
  </conditionalFormatting>
  <conditionalFormatting sqref="I4">
    <cfRule type="expression" dxfId="32440" priority="1284" stopIfTrue="1">
      <formula>$D$1&lt;I4</formula>
    </cfRule>
    <cfRule type="expression" dxfId="32439" priority="1285" stopIfTrue="1">
      <formula>$D$1&gt;I4</formula>
    </cfRule>
  </conditionalFormatting>
  <conditionalFormatting sqref="I4">
    <cfRule type="expression" dxfId="32438" priority="1274" stopIfTrue="1">
      <formula>$D$1&lt;I4</formula>
    </cfRule>
    <cfRule type="expression" dxfId="32437" priority="1275" stopIfTrue="1">
      <formula>$D$1&gt;I4</formula>
    </cfRule>
  </conditionalFormatting>
  <conditionalFormatting sqref="I4">
    <cfRule type="expression" dxfId="32436" priority="1272" stopIfTrue="1">
      <formula>$D$1&lt;I4</formula>
    </cfRule>
    <cfRule type="expression" dxfId="32435" priority="1273" stopIfTrue="1">
      <formula>$D$1&gt;I4</formula>
    </cfRule>
  </conditionalFormatting>
  <conditionalFormatting sqref="I4">
    <cfRule type="expression" dxfId="32434" priority="1270" stopIfTrue="1">
      <formula>$D$1&lt;I4</formula>
    </cfRule>
    <cfRule type="expression" dxfId="32433" priority="1271" stopIfTrue="1">
      <formula>$D$1&gt;I4</formula>
    </cfRule>
  </conditionalFormatting>
  <conditionalFormatting sqref="I4">
    <cfRule type="expression" dxfId="32432" priority="1258" stopIfTrue="1">
      <formula>$D$1&lt;I4</formula>
    </cfRule>
    <cfRule type="expression" dxfId="32431" priority="1259" stopIfTrue="1">
      <formula>$D$1&gt;I4</formula>
    </cfRule>
  </conditionalFormatting>
  <conditionalFormatting sqref="I4">
    <cfRule type="expression" dxfId="32430" priority="1230" stopIfTrue="1">
      <formula>$D$1&lt;I4</formula>
    </cfRule>
    <cfRule type="expression" dxfId="32429" priority="1231" stopIfTrue="1">
      <formula>$D$1&gt;I4</formula>
    </cfRule>
  </conditionalFormatting>
  <conditionalFormatting sqref="I4">
    <cfRule type="expression" dxfId="32428" priority="1228" stopIfTrue="1">
      <formula>$D$1&lt;I4</formula>
    </cfRule>
    <cfRule type="expression" dxfId="32427" priority="1229" stopIfTrue="1">
      <formula>$D$1&gt;I4</formula>
    </cfRule>
  </conditionalFormatting>
  <conditionalFormatting sqref="I4">
    <cfRule type="expression" dxfId="32426" priority="1226" stopIfTrue="1">
      <formula>$D$1&lt;I4</formula>
    </cfRule>
    <cfRule type="expression" dxfId="32425" priority="1227" stopIfTrue="1">
      <formula>$D$1&gt;I4</formula>
    </cfRule>
  </conditionalFormatting>
  <conditionalFormatting sqref="I4">
    <cfRule type="expression" dxfId="32424" priority="1224" stopIfTrue="1">
      <formula>$D$1&lt;I4</formula>
    </cfRule>
    <cfRule type="expression" dxfId="32423" priority="1225" stopIfTrue="1">
      <formula>$D$1&gt;I4</formula>
    </cfRule>
  </conditionalFormatting>
  <conditionalFormatting sqref="I4">
    <cfRule type="expression" dxfId="32422" priority="1218" stopIfTrue="1">
      <formula>$D$1&lt;I4</formula>
    </cfRule>
    <cfRule type="expression" dxfId="32421" priority="1219" stopIfTrue="1">
      <formula>$D$1&gt;I4</formula>
    </cfRule>
  </conditionalFormatting>
  <conditionalFormatting sqref="I4">
    <cfRule type="expression" dxfId="32420" priority="1216" stopIfTrue="1">
      <formula>$D$1&lt;I4</formula>
    </cfRule>
    <cfRule type="expression" dxfId="32419" priority="1217" stopIfTrue="1">
      <formula>$D$1&gt;I4</formula>
    </cfRule>
  </conditionalFormatting>
  <conditionalFormatting sqref="I4">
    <cfRule type="expression" dxfId="32418" priority="1214" stopIfTrue="1">
      <formula>$D$1&lt;I4</formula>
    </cfRule>
    <cfRule type="expression" dxfId="32417" priority="1215" stopIfTrue="1">
      <formula>$D$1&gt;I4</formula>
    </cfRule>
  </conditionalFormatting>
  <conditionalFormatting sqref="I4">
    <cfRule type="expression" dxfId="32416" priority="1276" stopIfTrue="1">
      <formula>$D$1&lt;I4</formula>
    </cfRule>
    <cfRule type="expression" dxfId="32415" priority="1277" stopIfTrue="1">
      <formula>$D$1&gt;I4</formula>
    </cfRule>
  </conditionalFormatting>
  <conditionalFormatting sqref="I4">
    <cfRule type="expression" dxfId="32414" priority="1297" stopIfTrue="1">
      <formula>$D$1&lt;I4</formula>
    </cfRule>
    <cfRule type="expression" dxfId="32413" priority="1298" stopIfTrue="1">
      <formula>$D$1&gt;I4</formula>
    </cfRule>
  </conditionalFormatting>
  <conditionalFormatting sqref="I4">
    <cfRule type="expression" dxfId="32412" priority="1295" stopIfTrue="1">
      <formula>$D$1&lt;I4</formula>
    </cfRule>
    <cfRule type="expression" dxfId="32411" priority="1296" stopIfTrue="1">
      <formula>$D$1&gt;I4</formula>
    </cfRule>
  </conditionalFormatting>
  <conditionalFormatting sqref="I4">
    <cfRule type="expression" dxfId="32410" priority="1293" stopIfTrue="1">
      <formula>$D$1&lt;I4</formula>
    </cfRule>
    <cfRule type="expression" dxfId="32409" priority="1294" stopIfTrue="1">
      <formula>$D$1&gt;I4</formula>
    </cfRule>
  </conditionalFormatting>
  <conditionalFormatting sqref="I4">
    <cfRule type="expression" dxfId="32408" priority="1291" stopIfTrue="1">
      <formula>$D$1&lt;I4</formula>
    </cfRule>
    <cfRule type="expression" dxfId="32407" priority="1292" stopIfTrue="1">
      <formula>$D$1&gt;I4</formula>
    </cfRule>
  </conditionalFormatting>
  <conditionalFormatting sqref="I4">
    <cfRule type="expression" dxfId="32406" priority="1282" stopIfTrue="1">
      <formula>$D$1&lt;I4</formula>
    </cfRule>
    <cfRule type="expression" dxfId="32405" priority="1283" stopIfTrue="1">
      <formula>$D$1&gt;I4</formula>
    </cfRule>
  </conditionalFormatting>
  <conditionalFormatting sqref="I4">
    <cfRule type="expression" dxfId="32404" priority="1280" stopIfTrue="1">
      <formula>$D$1&lt;I4</formula>
    </cfRule>
    <cfRule type="expression" dxfId="32403" priority="1281" stopIfTrue="1">
      <formula>$D$1&gt;I4</formula>
    </cfRule>
  </conditionalFormatting>
  <conditionalFormatting sqref="I4">
    <cfRule type="expression" dxfId="32402" priority="1278" stopIfTrue="1">
      <formula>$D$1&lt;I4</formula>
    </cfRule>
    <cfRule type="expression" dxfId="32401" priority="1279" stopIfTrue="1">
      <formula>$D$1&gt;I4</formula>
    </cfRule>
  </conditionalFormatting>
  <conditionalFormatting sqref="I5">
    <cfRule type="cellIs" dxfId="32400" priority="1265" stopIfTrue="1" operator="equal">
      <formula>5</formula>
    </cfRule>
    <cfRule type="cellIs" dxfId="32399" priority="1266" stopIfTrue="1" operator="equal">
      <formula>4</formula>
    </cfRule>
    <cfRule type="cellIs" dxfId="32398" priority="1267" stopIfTrue="1" operator="equal">
      <formula>3</formula>
    </cfRule>
  </conditionalFormatting>
  <conditionalFormatting sqref="I4">
    <cfRule type="expression" dxfId="32397" priority="1263" stopIfTrue="1">
      <formula>$D$1&lt;I4</formula>
    </cfRule>
    <cfRule type="expression" dxfId="32396" priority="1264" stopIfTrue="1">
      <formula>$D$1&gt;I4</formula>
    </cfRule>
  </conditionalFormatting>
  <conditionalFormatting sqref="I5">
    <cfRule type="cellIs" dxfId="32395" priority="1260" stopIfTrue="1" operator="equal">
      <formula>5</formula>
    </cfRule>
    <cfRule type="cellIs" dxfId="32394" priority="1261" stopIfTrue="1" operator="equal">
      <formula>4</formula>
    </cfRule>
    <cfRule type="cellIs" dxfId="32393" priority="1262" stopIfTrue="1" operator="equal">
      <formula>3</formula>
    </cfRule>
  </conditionalFormatting>
  <conditionalFormatting sqref="I5">
    <cfRule type="cellIs" dxfId="32392" priority="1255" stopIfTrue="1" operator="equal">
      <formula>5</formula>
    </cfRule>
    <cfRule type="cellIs" dxfId="32391" priority="1256" stopIfTrue="1" operator="equal">
      <formula>4</formula>
    </cfRule>
    <cfRule type="cellIs" dxfId="32390" priority="1257" stopIfTrue="1" operator="equal">
      <formula>3</formula>
    </cfRule>
  </conditionalFormatting>
  <conditionalFormatting sqref="I4">
    <cfRule type="expression" dxfId="32389" priority="1253" stopIfTrue="1">
      <formula>$D$1&lt;I4</formula>
    </cfRule>
    <cfRule type="expression" dxfId="32388" priority="1254" stopIfTrue="1">
      <formula>$D$1&gt;I4</formula>
    </cfRule>
  </conditionalFormatting>
  <conditionalFormatting sqref="I5">
    <cfRule type="cellIs" dxfId="32387" priority="1250" stopIfTrue="1" operator="equal">
      <formula>5</formula>
    </cfRule>
    <cfRule type="cellIs" dxfId="32386" priority="1251" stopIfTrue="1" operator="equal">
      <formula>4</formula>
    </cfRule>
    <cfRule type="cellIs" dxfId="32385" priority="1252" stopIfTrue="1" operator="equal">
      <formula>3</formula>
    </cfRule>
  </conditionalFormatting>
  <conditionalFormatting sqref="I4">
    <cfRule type="expression" dxfId="32384" priority="1248" stopIfTrue="1">
      <formula>$D$1&lt;I4</formula>
    </cfRule>
    <cfRule type="expression" dxfId="32383" priority="1249" stopIfTrue="1">
      <formula>$D$1&gt;I4</formula>
    </cfRule>
  </conditionalFormatting>
  <conditionalFormatting sqref="I5">
    <cfRule type="cellIs" dxfId="32382" priority="1245" stopIfTrue="1" operator="equal">
      <formula>5</formula>
    </cfRule>
    <cfRule type="cellIs" dxfId="32381" priority="1246" stopIfTrue="1" operator="equal">
      <formula>4</formula>
    </cfRule>
    <cfRule type="cellIs" dxfId="32380" priority="1247" stopIfTrue="1" operator="equal">
      <formula>3</formula>
    </cfRule>
  </conditionalFormatting>
  <conditionalFormatting sqref="I4">
    <cfRule type="expression" dxfId="32379" priority="1243" stopIfTrue="1">
      <formula>$D$1&lt;I4</formula>
    </cfRule>
    <cfRule type="expression" dxfId="32378" priority="1244" stopIfTrue="1">
      <formula>$D$1&gt;I4</formula>
    </cfRule>
  </conditionalFormatting>
  <conditionalFormatting sqref="I4">
    <cfRule type="expression" dxfId="32377" priority="1241" stopIfTrue="1">
      <formula>$D$1&lt;I4</formula>
    </cfRule>
    <cfRule type="expression" dxfId="32376" priority="1242" stopIfTrue="1">
      <formula>$D$1&gt;I4</formula>
    </cfRule>
  </conditionalFormatting>
  <conditionalFormatting sqref="I4">
    <cfRule type="expression" dxfId="32375" priority="1237" stopIfTrue="1">
      <formula>$D$1&lt;I4</formula>
    </cfRule>
    <cfRule type="expression" dxfId="32374" priority="1238" stopIfTrue="1">
      <formula>$D$1&gt;I4</formula>
    </cfRule>
  </conditionalFormatting>
  <conditionalFormatting sqref="I4">
    <cfRule type="expression" dxfId="32373" priority="1235" stopIfTrue="1">
      <formula>$D$1&lt;I4</formula>
    </cfRule>
    <cfRule type="expression" dxfId="32372" priority="1236" stopIfTrue="1">
      <formula>$D$1&gt;I4</formula>
    </cfRule>
  </conditionalFormatting>
  <conditionalFormatting sqref="I5">
    <cfRule type="cellIs" dxfId="32371" priority="1232" stopIfTrue="1" operator="equal">
      <formula>5</formula>
    </cfRule>
    <cfRule type="cellIs" dxfId="32370" priority="1233" stopIfTrue="1" operator="equal">
      <formula>4</formula>
    </cfRule>
    <cfRule type="cellIs" dxfId="32369" priority="1234" stopIfTrue="1" operator="equal">
      <formula>3</formula>
    </cfRule>
  </conditionalFormatting>
  <conditionalFormatting sqref="I12">
    <cfRule type="cellIs" dxfId="32368" priority="1211" stopIfTrue="1" operator="equal">
      <formula>5</formula>
    </cfRule>
    <cfRule type="cellIs" dxfId="32367" priority="1212" stopIfTrue="1" operator="equal">
      <formula>4</formula>
    </cfRule>
    <cfRule type="cellIs" dxfId="32366" priority="1213" stopIfTrue="1" operator="equal">
      <formula>3</formula>
    </cfRule>
  </conditionalFormatting>
  <conditionalFormatting sqref="J32:J33">
    <cfRule type="cellIs" dxfId="32365" priority="1208" stopIfTrue="1" operator="equal">
      <formula>5</formula>
    </cfRule>
    <cfRule type="cellIs" dxfId="32364" priority="1209" stopIfTrue="1" operator="equal">
      <formula>4</formula>
    </cfRule>
    <cfRule type="cellIs" dxfId="32363" priority="1210" stopIfTrue="1" operator="equal">
      <formula>3</formula>
    </cfRule>
  </conditionalFormatting>
  <conditionalFormatting sqref="K32:K33">
    <cfRule type="cellIs" dxfId="32362" priority="1205" stopIfTrue="1" operator="equal">
      <formula>5</formula>
    </cfRule>
    <cfRule type="cellIs" dxfId="32361" priority="1206" stopIfTrue="1" operator="equal">
      <formula>4</formula>
    </cfRule>
    <cfRule type="cellIs" dxfId="32360" priority="1207" stopIfTrue="1" operator="equal">
      <formula>3</formula>
    </cfRule>
  </conditionalFormatting>
  <conditionalFormatting sqref="M32:M33">
    <cfRule type="cellIs" dxfId="32359" priority="1202" stopIfTrue="1" operator="equal">
      <formula>5</formula>
    </cfRule>
    <cfRule type="cellIs" dxfId="32358" priority="1203" stopIfTrue="1" operator="equal">
      <formula>4</formula>
    </cfRule>
    <cfRule type="cellIs" dxfId="32357" priority="1204" stopIfTrue="1" operator="equal">
      <formula>3</formula>
    </cfRule>
  </conditionalFormatting>
  <conditionalFormatting sqref="L32:L33">
    <cfRule type="cellIs" dxfId="32356" priority="1199" stopIfTrue="1" operator="equal">
      <formula>5</formula>
    </cfRule>
    <cfRule type="cellIs" dxfId="32355" priority="1200" stopIfTrue="1" operator="equal">
      <formula>4</formula>
    </cfRule>
    <cfRule type="cellIs" dxfId="32354" priority="1201" stopIfTrue="1" operator="equal">
      <formula>3</formula>
    </cfRule>
  </conditionalFormatting>
  <conditionalFormatting sqref="K3">
    <cfRule type="expression" dxfId="32353" priority="1197" stopIfTrue="1">
      <formula>$D$1&lt;K3</formula>
    </cfRule>
    <cfRule type="expression" dxfId="32352" priority="1198" stopIfTrue="1">
      <formula>$D$1&gt;K3</formula>
    </cfRule>
  </conditionalFormatting>
  <conditionalFormatting sqref="K3">
    <cfRule type="expression" dxfId="32351" priority="1195" stopIfTrue="1">
      <formula>$D$1&lt;K3</formula>
    </cfRule>
    <cfRule type="expression" dxfId="32350" priority="1196" stopIfTrue="1">
      <formula>$D$1&gt;K3</formula>
    </cfRule>
  </conditionalFormatting>
  <conditionalFormatting sqref="N34:N36 N6:N31">
    <cfRule type="cellIs" dxfId="32349" priority="1192" stopIfTrue="1" operator="equal">
      <formula>5</formula>
    </cfRule>
    <cfRule type="cellIs" dxfId="32348" priority="1193" stopIfTrue="1" operator="equal">
      <formula>4</formula>
    </cfRule>
    <cfRule type="cellIs" dxfId="32347" priority="1194" stopIfTrue="1" operator="equal">
      <formula>3</formula>
    </cfRule>
  </conditionalFormatting>
  <conditionalFormatting sqref="N5">
    <cfRule type="cellIs" dxfId="32346" priority="1189" stopIfTrue="1" operator="equal">
      <formula>5</formula>
    </cfRule>
    <cfRule type="cellIs" dxfId="32345" priority="1190" stopIfTrue="1" operator="equal">
      <formula>4</formula>
    </cfRule>
    <cfRule type="cellIs" dxfId="32344" priority="1191" stopIfTrue="1" operator="equal">
      <formula>3</formula>
    </cfRule>
  </conditionalFormatting>
  <conditionalFormatting sqref="N3:N4">
    <cfRule type="expression" dxfId="32343" priority="1187" stopIfTrue="1">
      <formula>$D$1&lt;N3</formula>
    </cfRule>
    <cfRule type="expression" dxfId="32342" priority="1188" stopIfTrue="1">
      <formula>$D$1&gt;N3</formula>
    </cfRule>
  </conditionalFormatting>
  <conditionalFormatting sqref="N3:N4">
    <cfRule type="expression" dxfId="32341" priority="1164" stopIfTrue="1">
      <formula>$D$1&lt;N3</formula>
    </cfRule>
    <cfRule type="expression" dxfId="32340" priority="1165" stopIfTrue="1">
      <formula>$D$1&gt;N3</formula>
    </cfRule>
  </conditionalFormatting>
  <conditionalFormatting sqref="N4">
    <cfRule type="expression" dxfId="32339" priority="1139" stopIfTrue="1">
      <formula>$D$1&lt;N4</formula>
    </cfRule>
    <cfRule type="expression" dxfId="32338" priority="1140" stopIfTrue="1">
      <formula>$D$1&gt;N4</formula>
    </cfRule>
  </conditionalFormatting>
  <conditionalFormatting sqref="N4">
    <cfRule type="expression" dxfId="32337" priority="1185" stopIfTrue="1">
      <formula>$D$1&lt;N4</formula>
    </cfRule>
    <cfRule type="expression" dxfId="32336" priority="1186" stopIfTrue="1">
      <formula>$D$1&gt;N4</formula>
    </cfRule>
  </conditionalFormatting>
  <conditionalFormatting sqref="N4">
    <cfRule type="expression" dxfId="32335" priority="1183" stopIfTrue="1">
      <formula>$D$1&lt;N4</formula>
    </cfRule>
    <cfRule type="expression" dxfId="32334" priority="1184" stopIfTrue="1">
      <formula>$D$1&gt;N4</formula>
    </cfRule>
  </conditionalFormatting>
  <conditionalFormatting sqref="N5">
    <cfRule type="cellIs" dxfId="32333" priority="1180" stopIfTrue="1" operator="equal">
      <formula>5</formula>
    </cfRule>
    <cfRule type="cellIs" dxfId="32332" priority="1181" stopIfTrue="1" operator="equal">
      <formula>4</formula>
    </cfRule>
    <cfRule type="cellIs" dxfId="32331" priority="1182" stopIfTrue="1" operator="equal">
      <formula>3</formula>
    </cfRule>
  </conditionalFormatting>
  <conditionalFormatting sqref="N4">
    <cfRule type="expression" dxfId="32330" priority="1178" stopIfTrue="1">
      <formula>$D$1&lt;N4</formula>
    </cfRule>
    <cfRule type="expression" dxfId="32329" priority="1179" stopIfTrue="1">
      <formula>$D$1&gt;N4</formula>
    </cfRule>
  </conditionalFormatting>
  <conditionalFormatting sqref="N5">
    <cfRule type="cellIs" dxfId="32328" priority="1175" stopIfTrue="1" operator="equal">
      <formula>5</formula>
    </cfRule>
    <cfRule type="cellIs" dxfId="32327" priority="1176" stopIfTrue="1" operator="equal">
      <formula>4</formula>
    </cfRule>
    <cfRule type="cellIs" dxfId="32326" priority="1177" stopIfTrue="1" operator="equal">
      <formula>3</formula>
    </cfRule>
  </conditionalFormatting>
  <conditionalFormatting sqref="N4">
    <cfRule type="expression" dxfId="32325" priority="1173" stopIfTrue="1">
      <formula>$D$1&lt;N4</formula>
    </cfRule>
    <cfRule type="expression" dxfId="32324" priority="1174" stopIfTrue="1">
      <formula>$D$1&gt;N4</formula>
    </cfRule>
  </conditionalFormatting>
  <conditionalFormatting sqref="N4">
    <cfRule type="expression" dxfId="32323" priority="1171" stopIfTrue="1">
      <formula>$D$1&lt;N4</formula>
    </cfRule>
    <cfRule type="expression" dxfId="32322" priority="1172" stopIfTrue="1">
      <formula>$D$1&gt;N4</formula>
    </cfRule>
  </conditionalFormatting>
  <conditionalFormatting sqref="N4">
    <cfRule type="expression" dxfId="32321" priority="1169" stopIfTrue="1">
      <formula>$D$1&lt;N4</formula>
    </cfRule>
    <cfRule type="expression" dxfId="32320" priority="1170" stopIfTrue="1">
      <formula>$D$1&gt;N4</formula>
    </cfRule>
  </conditionalFormatting>
  <conditionalFormatting sqref="N5">
    <cfRule type="cellIs" dxfId="32319" priority="1166" stopIfTrue="1" operator="equal">
      <formula>5</formula>
    </cfRule>
    <cfRule type="cellIs" dxfId="32318" priority="1167" stopIfTrue="1" operator="equal">
      <formula>4</formula>
    </cfRule>
    <cfRule type="cellIs" dxfId="32317" priority="1168" stopIfTrue="1" operator="equal">
      <formula>3</formula>
    </cfRule>
  </conditionalFormatting>
  <conditionalFormatting sqref="N5">
    <cfRule type="cellIs" dxfId="32316" priority="1161" stopIfTrue="1" operator="equal">
      <formula>5</formula>
    </cfRule>
    <cfRule type="cellIs" dxfId="32315" priority="1162" stopIfTrue="1" operator="equal">
      <formula>4</formula>
    </cfRule>
    <cfRule type="cellIs" dxfId="32314" priority="1163" stopIfTrue="1" operator="equal">
      <formula>3</formula>
    </cfRule>
  </conditionalFormatting>
  <conditionalFormatting sqref="N3:N4">
    <cfRule type="expression" dxfId="32313" priority="1159" stopIfTrue="1">
      <formula>$D$1&lt;N3</formula>
    </cfRule>
    <cfRule type="expression" dxfId="32312" priority="1160" stopIfTrue="1">
      <formula>$D$1&gt;N3</formula>
    </cfRule>
  </conditionalFormatting>
  <conditionalFormatting sqref="N5">
    <cfRule type="cellIs" dxfId="32311" priority="1156" stopIfTrue="1" operator="equal">
      <formula>5</formula>
    </cfRule>
    <cfRule type="cellIs" dxfId="32310" priority="1157" stopIfTrue="1" operator="equal">
      <formula>4</formula>
    </cfRule>
    <cfRule type="cellIs" dxfId="32309" priority="1158" stopIfTrue="1" operator="equal">
      <formula>3</formula>
    </cfRule>
  </conditionalFormatting>
  <conditionalFormatting sqref="N3:N4">
    <cfRule type="expression" dxfId="32308" priority="1154" stopIfTrue="1">
      <formula>$D$1&lt;N3</formula>
    </cfRule>
    <cfRule type="expression" dxfId="32307" priority="1155" stopIfTrue="1">
      <formula>$D$1&gt;N3</formula>
    </cfRule>
  </conditionalFormatting>
  <conditionalFormatting sqref="N4">
    <cfRule type="expression" dxfId="32306" priority="1131" stopIfTrue="1">
      <formula>$D$1&lt;N4</formula>
    </cfRule>
    <cfRule type="expression" dxfId="32305" priority="1132" stopIfTrue="1">
      <formula>$D$1&gt;N4</formula>
    </cfRule>
  </conditionalFormatting>
  <conditionalFormatting sqref="N4">
    <cfRule type="expression" dxfId="32304" priority="1129" stopIfTrue="1">
      <formula>$D$1&lt;N4</formula>
    </cfRule>
    <cfRule type="expression" dxfId="32303" priority="1130" stopIfTrue="1">
      <formula>$D$1&gt;N4</formula>
    </cfRule>
  </conditionalFormatting>
  <conditionalFormatting sqref="N4">
    <cfRule type="expression" dxfId="32302" priority="1104" stopIfTrue="1">
      <formula>$D$1&lt;N4</formula>
    </cfRule>
    <cfRule type="expression" dxfId="32301" priority="1105" stopIfTrue="1">
      <formula>$D$1&gt;N4</formula>
    </cfRule>
  </conditionalFormatting>
  <conditionalFormatting sqref="N5">
    <cfRule type="cellIs" dxfId="32300" priority="1101" stopIfTrue="1" operator="equal">
      <formula>5</formula>
    </cfRule>
    <cfRule type="cellIs" dxfId="32299" priority="1102" stopIfTrue="1" operator="equal">
      <formula>4</formula>
    </cfRule>
    <cfRule type="cellIs" dxfId="32298" priority="1103" stopIfTrue="1" operator="equal">
      <formula>3</formula>
    </cfRule>
  </conditionalFormatting>
  <conditionalFormatting sqref="N4">
    <cfRule type="expression" dxfId="32297" priority="1097" stopIfTrue="1">
      <formula>$D$1&lt;N4</formula>
    </cfRule>
    <cfRule type="expression" dxfId="32296" priority="1098" stopIfTrue="1">
      <formula>$D$1&gt;N4</formula>
    </cfRule>
  </conditionalFormatting>
  <conditionalFormatting sqref="N5">
    <cfRule type="cellIs" dxfId="32295" priority="1151" stopIfTrue="1" operator="equal">
      <formula>5</formula>
    </cfRule>
    <cfRule type="cellIs" dxfId="32294" priority="1152" stopIfTrue="1" operator="equal">
      <formula>4</formula>
    </cfRule>
    <cfRule type="cellIs" dxfId="32293" priority="1153" stopIfTrue="1" operator="equal">
      <formula>3</formula>
    </cfRule>
  </conditionalFormatting>
  <conditionalFormatting sqref="N3:N4">
    <cfRule type="expression" dxfId="32292" priority="1149" stopIfTrue="1">
      <formula>$D$1&lt;N3</formula>
    </cfRule>
    <cfRule type="expression" dxfId="32291" priority="1150" stopIfTrue="1">
      <formula>$D$1&gt;N3</formula>
    </cfRule>
  </conditionalFormatting>
  <conditionalFormatting sqref="N5">
    <cfRule type="cellIs" dxfId="32290" priority="1146" stopIfTrue="1" operator="equal">
      <formula>5</formula>
    </cfRule>
    <cfRule type="cellIs" dxfId="32289" priority="1147" stopIfTrue="1" operator="equal">
      <formula>4</formula>
    </cfRule>
    <cfRule type="cellIs" dxfId="32288" priority="1148" stopIfTrue="1" operator="equal">
      <formula>3</formula>
    </cfRule>
  </conditionalFormatting>
  <conditionalFormatting sqref="N3:N4">
    <cfRule type="expression" dxfId="32287" priority="1144" stopIfTrue="1">
      <formula>$D$1&lt;N3</formula>
    </cfRule>
    <cfRule type="expression" dxfId="32286" priority="1145" stopIfTrue="1">
      <formula>$D$1&gt;N3</formula>
    </cfRule>
  </conditionalFormatting>
  <conditionalFormatting sqref="N5">
    <cfRule type="cellIs" dxfId="32285" priority="1141" stopIfTrue="1" operator="equal">
      <formula>5</formula>
    </cfRule>
    <cfRule type="cellIs" dxfId="32284" priority="1142" stopIfTrue="1" operator="equal">
      <formula>4</formula>
    </cfRule>
    <cfRule type="cellIs" dxfId="32283" priority="1143" stopIfTrue="1" operator="equal">
      <formula>3</formula>
    </cfRule>
  </conditionalFormatting>
  <conditionalFormatting sqref="N4">
    <cfRule type="expression" dxfId="32282" priority="1137" stopIfTrue="1">
      <formula>$D$1&lt;N4</formula>
    </cfRule>
    <cfRule type="expression" dxfId="32281" priority="1138" stopIfTrue="1">
      <formula>$D$1&gt;N4</formula>
    </cfRule>
  </conditionalFormatting>
  <conditionalFormatting sqref="N4">
    <cfRule type="expression" dxfId="32280" priority="1135" stopIfTrue="1">
      <formula>$D$1&lt;N4</formula>
    </cfRule>
    <cfRule type="expression" dxfId="32279" priority="1136" stopIfTrue="1">
      <formula>$D$1&gt;N4</formula>
    </cfRule>
  </conditionalFormatting>
  <conditionalFormatting sqref="N4">
    <cfRule type="expression" dxfId="32278" priority="1133" stopIfTrue="1">
      <formula>$D$1&lt;N4</formula>
    </cfRule>
    <cfRule type="expression" dxfId="32277" priority="1134" stopIfTrue="1">
      <formula>$D$1&gt;N4</formula>
    </cfRule>
  </conditionalFormatting>
  <conditionalFormatting sqref="N4">
    <cfRule type="expression" dxfId="32276" priority="1127" stopIfTrue="1">
      <formula>$D$1&lt;N4</formula>
    </cfRule>
    <cfRule type="expression" dxfId="32275" priority="1128" stopIfTrue="1">
      <formula>$D$1&gt;N4</formula>
    </cfRule>
  </conditionalFormatting>
  <conditionalFormatting sqref="N4">
    <cfRule type="expression" dxfId="32274" priority="1125" stopIfTrue="1">
      <formula>$D$1&lt;N4</formula>
    </cfRule>
    <cfRule type="expression" dxfId="32273" priority="1126" stopIfTrue="1">
      <formula>$D$1&gt;N4</formula>
    </cfRule>
  </conditionalFormatting>
  <conditionalFormatting sqref="N4">
    <cfRule type="expression" dxfId="32272" priority="1123" stopIfTrue="1">
      <formula>$D$1&lt;N4</formula>
    </cfRule>
    <cfRule type="expression" dxfId="32271" priority="1124" stopIfTrue="1">
      <formula>$D$1&gt;N4</formula>
    </cfRule>
  </conditionalFormatting>
  <conditionalFormatting sqref="N4">
    <cfRule type="expression" dxfId="32270" priority="1121" stopIfTrue="1">
      <formula>$D$1&lt;N4</formula>
    </cfRule>
    <cfRule type="expression" dxfId="32269" priority="1122" stopIfTrue="1">
      <formula>$D$1&gt;N4</formula>
    </cfRule>
  </conditionalFormatting>
  <conditionalFormatting sqref="N4">
    <cfRule type="expression" dxfId="32268" priority="1119" stopIfTrue="1">
      <formula>$D$1&lt;N4</formula>
    </cfRule>
    <cfRule type="expression" dxfId="32267" priority="1120" stopIfTrue="1">
      <formula>$D$1&gt;N4</formula>
    </cfRule>
  </conditionalFormatting>
  <conditionalFormatting sqref="N5">
    <cfRule type="cellIs" dxfId="32266" priority="1116" stopIfTrue="1" operator="equal">
      <formula>5</formula>
    </cfRule>
    <cfRule type="cellIs" dxfId="32265" priority="1117" stopIfTrue="1" operator="equal">
      <formula>4</formula>
    </cfRule>
    <cfRule type="cellIs" dxfId="32264" priority="1118" stopIfTrue="1" operator="equal">
      <formula>3</formula>
    </cfRule>
  </conditionalFormatting>
  <conditionalFormatting sqref="N3:N4">
    <cfRule type="expression" dxfId="32263" priority="1114" stopIfTrue="1">
      <formula>$D$1&lt;N3</formula>
    </cfRule>
    <cfRule type="expression" dxfId="32262" priority="1115" stopIfTrue="1">
      <formula>$D$1&gt;N3</formula>
    </cfRule>
  </conditionalFormatting>
  <conditionalFormatting sqref="N5">
    <cfRule type="cellIs" dxfId="32261" priority="1111" stopIfTrue="1" operator="equal">
      <formula>5</formula>
    </cfRule>
    <cfRule type="cellIs" dxfId="32260" priority="1112" stopIfTrue="1" operator="equal">
      <formula>4</formula>
    </cfRule>
    <cfRule type="cellIs" dxfId="32259" priority="1113" stopIfTrue="1" operator="equal">
      <formula>3</formula>
    </cfRule>
  </conditionalFormatting>
  <conditionalFormatting sqref="N4">
    <cfRule type="expression" dxfId="32258" priority="1109" stopIfTrue="1">
      <formula>$D$1&lt;N4</formula>
    </cfRule>
    <cfRule type="expression" dxfId="32257" priority="1110" stopIfTrue="1">
      <formula>$D$1&gt;N4</formula>
    </cfRule>
  </conditionalFormatting>
  <conditionalFormatting sqref="N5">
    <cfRule type="cellIs" dxfId="32256" priority="1106" stopIfTrue="1" operator="equal">
      <formula>5</formula>
    </cfRule>
    <cfRule type="cellIs" dxfId="32255" priority="1107" stopIfTrue="1" operator="equal">
      <formula>4</formula>
    </cfRule>
    <cfRule type="cellIs" dxfId="32254" priority="1108" stopIfTrue="1" operator="equal">
      <formula>3</formula>
    </cfRule>
  </conditionalFormatting>
  <conditionalFormatting sqref="N4">
    <cfRule type="expression" dxfId="32253" priority="1099" stopIfTrue="1">
      <formula>$D$1&lt;N4</formula>
    </cfRule>
    <cfRule type="expression" dxfId="32252" priority="1100" stopIfTrue="1">
      <formula>$D$1&gt;N4</formula>
    </cfRule>
  </conditionalFormatting>
  <conditionalFormatting sqref="N4">
    <cfRule type="expression" dxfId="32251" priority="1095" stopIfTrue="1">
      <formula>$D$1&lt;N4</formula>
    </cfRule>
    <cfRule type="expression" dxfId="32250" priority="1096" stopIfTrue="1">
      <formula>$D$1&gt;N4</formula>
    </cfRule>
  </conditionalFormatting>
  <conditionalFormatting sqref="N4">
    <cfRule type="expression" dxfId="32249" priority="1093" stopIfTrue="1">
      <formula>$D$1&lt;N4</formula>
    </cfRule>
    <cfRule type="expression" dxfId="32248" priority="1094" stopIfTrue="1">
      <formula>$D$1&gt;N4</formula>
    </cfRule>
  </conditionalFormatting>
  <conditionalFormatting sqref="N4">
    <cfRule type="expression" dxfId="32247" priority="1091" stopIfTrue="1">
      <formula>$D$1&lt;N4</formula>
    </cfRule>
    <cfRule type="expression" dxfId="32246" priority="1092" stopIfTrue="1">
      <formula>$D$1&gt;N4</formula>
    </cfRule>
  </conditionalFormatting>
  <conditionalFormatting sqref="N4">
    <cfRule type="expression" dxfId="32245" priority="1089" stopIfTrue="1">
      <formula>$D$1&lt;N4</formula>
    </cfRule>
    <cfRule type="expression" dxfId="32244" priority="1090" stopIfTrue="1">
      <formula>$D$1&gt;N4</formula>
    </cfRule>
  </conditionalFormatting>
  <conditionalFormatting sqref="N4">
    <cfRule type="expression" dxfId="32243" priority="1087" stopIfTrue="1">
      <formula>$D$1&lt;N4</formula>
    </cfRule>
    <cfRule type="expression" dxfId="32242" priority="1088" stopIfTrue="1">
      <formula>$D$1&gt;N4</formula>
    </cfRule>
  </conditionalFormatting>
  <conditionalFormatting sqref="N4">
    <cfRule type="expression" dxfId="32241" priority="1085" stopIfTrue="1">
      <formula>$D$1&lt;N4</formula>
    </cfRule>
    <cfRule type="expression" dxfId="32240" priority="1086" stopIfTrue="1">
      <formula>$D$1&gt;N4</formula>
    </cfRule>
  </conditionalFormatting>
  <conditionalFormatting sqref="N4">
    <cfRule type="expression" dxfId="32239" priority="1083" stopIfTrue="1">
      <formula>$D$1&lt;N4</formula>
    </cfRule>
    <cfRule type="expression" dxfId="32238" priority="1084" stopIfTrue="1">
      <formula>$D$1&gt;N4</formula>
    </cfRule>
  </conditionalFormatting>
  <conditionalFormatting sqref="N4">
    <cfRule type="expression" dxfId="32237" priority="1081" stopIfTrue="1">
      <formula>$D$1&lt;N4</formula>
    </cfRule>
    <cfRule type="expression" dxfId="32236" priority="1082" stopIfTrue="1">
      <formula>$D$1&gt;N4</formula>
    </cfRule>
  </conditionalFormatting>
  <conditionalFormatting sqref="N4">
    <cfRule type="expression" dxfId="32235" priority="1079" stopIfTrue="1">
      <formula>$D$1&lt;N4</formula>
    </cfRule>
    <cfRule type="expression" dxfId="32234" priority="1080" stopIfTrue="1">
      <formula>$D$1&gt;N4</formula>
    </cfRule>
  </conditionalFormatting>
  <conditionalFormatting sqref="N32:N33">
    <cfRule type="cellIs" dxfId="32233" priority="1076" stopIfTrue="1" operator="equal">
      <formula>5</formula>
    </cfRule>
    <cfRule type="cellIs" dxfId="32232" priority="1077" stopIfTrue="1" operator="equal">
      <formula>4</formula>
    </cfRule>
    <cfRule type="cellIs" dxfId="32231" priority="1078" stopIfTrue="1" operator="equal">
      <formula>3</formula>
    </cfRule>
  </conditionalFormatting>
  <conditionalFormatting sqref="I3">
    <cfRule type="expression" dxfId="32230" priority="1074" stopIfTrue="1">
      <formula>$D$1&lt;I3</formula>
    </cfRule>
    <cfRule type="expression" dxfId="32229" priority="1075" stopIfTrue="1">
      <formula>$D$1&gt;I3</formula>
    </cfRule>
  </conditionalFormatting>
  <conditionalFormatting sqref="L5">
    <cfRule type="cellIs" dxfId="32228" priority="1071" stopIfTrue="1" operator="equal">
      <formula>5</formula>
    </cfRule>
    <cfRule type="cellIs" dxfId="32227" priority="1072" stopIfTrue="1" operator="equal">
      <formula>4</formula>
    </cfRule>
    <cfRule type="cellIs" dxfId="32226" priority="1073" stopIfTrue="1" operator="equal">
      <formula>3</formula>
    </cfRule>
  </conditionalFormatting>
  <conditionalFormatting sqref="L4">
    <cfRule type="expression" dxfId="32225" priority="1008" stopIfTrue="1">
      <formula>$D$1&lt;L4</formula>
    </cfRule>
    <cfRule type="expression" dxfId="32224" priority="1009" stopIfTrue="1">
      <formula>$D$1&gt;L4</formula>
    </cfRule>
  </conditionalFormatting>
  <conditionalFormatting sqref="G5">
    <cfRule type="cellIs" dxfId="32223" priority="1068" stopIfTrue="1" operator="equal">
      <formula>5</formula>
    </cfRule>
    <cfRule type="cellIs" dxfId="32222" priority="1069" stopIfTrue="1" operator="equal">
      <formula>4</formula>
    </cfRule>
    <cfRule type="cellIs" dxfId="32221" priority="1070" stopIfTrue="1" operator="equal">
      <formula>3</formula>
    </cfRule>
  </conditionalFormatting>
  <conditionalFormatting sqref="L5">
    <cfRule type="cellIs" dxfId="32220" priority="1065" stopIfTrue="1" operator="equal">
      <formula>5</formula>
    </cfRule>
    <cfRule type="cellIs" dxfId="32219" priority="1066" stopIfTrue="1" operator="equal">
      <formula>4</formula>
    </cfRule>
    <cfRule type="cellIs" dxfId="32218" priority="1067" stopIfTrue="1" operator="equal">
      <formula>3</formula>
    </cfRule>
  </conditionalFormatting>
  <conditionalFormatting sqref="L4">
    <cfRule type="expression" dxfId="32217" priority="1063" stopIfTrue="1">
      <formula>$D$1&lt;L4</formula>
    </cfRule>
    <cfRule type="expression" dxfId="32216" priority="1064" stopIfTrue="1">
      <formula>$D$1&gt;L4</formula>
    </cfRule>
  </conditionalFormatting>
  <conditionalFormatting sqref="L5">
    <cfRule type="cellIs" dxfId="32215" priority="1060" stopIfTrue="1" operator="equal">
      <formula>5</formula>
    </cfRule>
    <cfRule type="cellIs" dxfId="32214" priority="1061" stopIfTrue="1" operator="equal">
      <formula>4</formula>
    </cfRule>
    <cfRule type="cellIs" dxfId="32213" priority="1062" stopIfTrue="1" operator="equal">
      <formula>3</formula>
    </cfRule>
  </conditionalFormatting>
  <conditionalFormatting sqref="L4">
    <cfRule type="expression" dxfId="32212" priority="1058" stopIfTrue="1">
      <formula>$D$1&lt;L4</formula>
    </cfRule>
    <cfRule type="expression" dxfId="32211" priority="1059" stopIfTrue="1">
      <formula>$D$1&gt;L4</formula>
    </cfRule>
  </conditionalFormatting>
  <conditionalFormatting sqref="L5">
    <cfRule type="cellIs" dxfId="32210" priority="1055" stopIfTrue="1" operator="equal">
      <formula>5</formula>
    </cfRule>
    <cfRule type="cellIs" dxfId="32209" priority="1056" stopIfTrue="1" operator="equal">
      <formula>4</formula>
    </cfRule>
    <cfRule type="cellIs" dxfId="32208" priority="1057" stopIfTrue="1" operator="equal">
      <formula>3</formula>
    </cfRule>
  </conditionalFormatting>
  <conditionalFormatting sqref="L4">
    <cfRule type="expression" dxfId="32207" priority="1053" stopIfTrue="1">
      <formula>$D$1&lt;L4</formula>
    </cfRule>
    <cfRule type="expression" dxfId="32206" priority="1054" stopIfTrue="1">
      <formula>$D$1&gt;L4</formula>
    </cfRule>
  </conditionalFormatting>
  <conditionalFormatting sqref="L4">
    <cfRule type="expression" dxfId="32205" priority="1051" stopIfTrue="1">
      <formula>$D$1&lt;L4</formula>
    </cfRule>
    <cfRule type="expression" dxfId="32204" priority="1052" stopIfTrue="1">
      <formula>$D$1&gt;L4</formula>
    </cfRule>
  </conditionalFormatting>
  <conditionalFormatting sqref="L4">
    <cfRule type="expression" dxfId="32203" priority="1049" stopIfTrue="1">
      <formula>$D$1&lt;L4</formula>
    </cfRule>
    <cfRule type="expression" dxfId="32202" priority="1050" stopIfTrue="1">
      <formula>$D$1&gt;L4</formula>
    </cfRule>
  </conditionalFormatting>
  <conditionalFormatting sqref="L4">
    <cfRule type="expression" dxfId="32201" priority="1047" stopIfTrue="1">
      <formula>$D$1&lt;L4</formula>
    </cfRule>
    <cfRule type="expression" dxfId="32200" priority="1048" stopIfTrue="1">
      <formula>$D$1&gt;L4</formula>
    </cfRule>
  </conditionalFormatting>
  <conditionalFormatting sqref="L4">
    <cfRule type="expression" dxfId="32199" priority="1045" stopIfTrue="1">
      <formula>$D$1&lt;L4</formula>
    </cfRule>
    <cfRule type="expression" dxfId="32198" priority="1046" stopIfTrue="1">
      <formula>$D$1&gt;L4</formula>
    </cfRule>
  </conditionalFormatting>
  <conditionalFormatting sqref="L4">
    <cfRule type="expression" dxfId="32197" priority="1043" stopIfTrue="1">
      <formula>$D$1&lt;L4</formula>
    </cfRule>
    <cfRule type="expression" dxfId="32196" priority="1044" stopIfTrue="1">
      <formula>$D$1&gt;L4</formula>
    </cfRule>
  </conditionalFormatting>
  <conditionalFormatting sqref="L4">
    <cfRule type="expression" dxfId="32195" priority="1041" stopIfTrue="1">
      <formula>$D$1&lt;L4</formula>
    </cfRule>
    <cfRule type="expression" dxfId="32194" priority="1042" stopIfTrue="1">
      <formula>$D$1&gt;L4</formula>
    </cfRule>
  </conditionalFormatting>
  <conditionalFormatting sqref="L4">
    <cfRule type="expression" dxfId="32193" priority="1039" stopIfTrue="1">
      <formula>$D$1&lt;L4</formula>
    </cfRule>
    <cfRule type="expression" dxfId="32192" priority="1040" stopIfTrue="1">
      <formula>$D$1&gt;L4</formula>
    </cfRule>
  </conditionalFormatting>
  <conditionalFormatting sqref="H5">
    <cfRule type="cellIs" dxfId="32191" priority="1036" stopIfTrue="1" operator="equal">
      <formula>5</formula>
    </cfRule>
    <cfRule type="cellIs" dxfId="32190" priority="1037" stopIfTrue="1" operator="equal">
      <formula>4</formula>
    </cfRule>
    <cfRule type="cellIs" dxfId="32189" priority="1038" stopIfTrue="1" operator="equal">
      <formula>3</formula>
    </cfRule>
  </conditionalFormatting>
  <conditionalFormatting sqref="H4">
    <cfRule type="expression" dxfId="32188" priority="1034" stopIfTrue="1">
      <formula>$D$1&lt;H4</formula>
    </cfRule>
    <cfRule type="expression" dxfId="32187" priority="1035" stopIfTrue="1">
      <formula>$D$1&gt;H4</formula>
    </cfRule>
  </conditionalFormatting>
  <conditionalFormatting sqref="H5">
    <cfRule type="cellIs" dxfId="32186" priority="1031" stopIfTrue="1" operator="equal">
      <formula>5</formula>
    </cfRule>
    <cfRule type="cellIs" dxfId="32185" priority="1032" stopIfTrue="1" operator="equal">
      <formula>4</formula>
    </cfRule>
    <cfRule type="cellIs" dxfId="32184" priority="1033" stopIfTrue="1" operator="equal">
      <formula>3</formula>
    </cfRule>
  </conditionalFormatting>
  <conditionalFormatting sqref="H4">
    <cfRule type="expression" dxfId="32183" priority="1029" stopIfTrue="1">
      <formula>$D$1&lt;H4</formula>
    </cfRule>
    <cfRule type="expression" dxfId="32182" priority="1030" stopIfTrue="1">
      <formula>$D$1&gt;H4</formula>
    </cfRule>
  </conditionalFormatting>
  <conditionalFormatting sqref="H5">
    <cfRule type="cellIs" dxfId="32181" priority="1026" stopIfTrue="1" operator="equal">
      <formula>5</formula>
    </cfRule>
    <cfRule type="cellIs" dxfId="32180" priority="1027" stopIfTrue="1" operator="equal">
      <formula>4</formula>
    </cfRule>
    <cfRule type="cellIs" dxfId="32179" priority="1028" stopIfTrue="1" operator="equal">
      <formula>3</formula>
    </cfRule>
  </conditionalFormatting>
  <conditionalFormatting sqref="H4">
    <cfRule type="expression" dxfId="32178" priority="1024" stopIfTrue="1">
      <formula>$D$1&lt;H4</formula>
    </cfRule>
    <cfRule type="expression" dxfId="32177" priority="1025" stopIfTrue="1">
      <formula>$D$1&gt;H4</formula>
    </cfRule>
  </conditionalFormatting>
  <conditionalFormatting sqref="H5">
    <cfRule type="cellIs" dxfId="32176" priority="1021" stopIfTrue="1" operator="equal">
      <formula>5</formula>
    </cfRule>
    <cfRule type="cellIs" dxfId="32175" priority="1022" stopIfTrue="1" operator="equal">
      <formula>4</formula>
    </cfRule>
    <cfRule type="cellIs" dxfId="32174" priority="1023" stopIfTrue="1" operator="equal">
      <formula>3</formula>
    </cfRule>
  </conditionalFormatting>
  <conditionalFormatting sqref="H4">
    <cfRule type="expression" dxfId="32173" priority="1019" stopIfTrue="1">
      <formula>$D$1&lt;H4</formula>
    </cfRule>
    <cfRule type="expression" dxfId="32172" priority="1020" stopIfTrue="1">
      <formula>$D$1&gt;H4</formula>
    </cfRule>
  </conditionalFormatting>
  <conditionalFormatting sqref="H5">
    <cfRule type="cellIs" dxfId="32171" priority="1016" stopIfTrue="1" operator="equal">
      <formula>5</formula>
    </cfRule>
    <cfRule type="cellIs" dxfId="32170" priority="1017" stopIfTrue="1" operator="equal">
      <formula>4</formula>
    </cfRule>
    <cfRule type="cellIs" dxfId="32169" priority="1018" stopIfTrue="1" operator="equal">
      <formula>3</formula>
    </cfRule>
  </conditionalFormatting>
  <conditionalFormatting sqref="H4">
    <cfRule type="expression" dxfId="32168" priority="1014" stopIfTrue="1">
      <formula>$D$1&lt;H4</formula>
    </cfRule>
    <cfRule type="expression" dxfId="32167" priority="1015" stopIfTrue="1">
      <formula>$D$1&gt;H4</formula>
    </cfRule>
  </conditionalFormatting>
  <conditionalFormatting sqref="I3">
    <cfRule type="expression" dxfId="32166" priority="1012" stopIfTrue="1">
      <formula>$D$1&lt;I3</formula>
    </cfRule>
    <cfRule type="expression" dxfId="32165" priority="1013" stopIfTrue="1">
      <formula>$D$1&gt;I3</formula>
    </cfRule>
  </conditionalFormatting>
  <conditionalFormatting sqref="L4">
    <cfRule type="expression" dxfId="32164" priority="1010" stopIfTrue="1">
      <formula>$D$1&lt;L4</formula>
    </cfRule>
    <cfRule type="expression" dxfId="32163" priority="1011" stopIfTrue="1">
      <formula>$D$1&gt;L4</formula>
    </cfRule>
  </conditionalFormatting>
  <conditionalFormatting sqref="K5">
    <cfRule type="cellIs" dxfId="32162" priority="1005" stopIfTrue="1" operator="equal">
      <formula>5</formula>
    </cfRule>
    <cfRule type="cellIs" dxfId="32161" priority="1006" stopIfTrue="1" operator="equal">
      <formula>4</formula>
    </cfRule>
    <cfRule type="cellIs" dxfId="32160" priority="1007" stopIfTrue="1" operator="equal">
      <formula>3</formula>
    </cfRule>
  </conditionalFormatting>
  <conditionalFormatting sqref="K4">
    <cfRule type="expression" dxfId="32159" priority="1003" stopIfTrue="1">
      <formula>$D$1&lt;K4</formula>
    </cfRule>
    <cfRule type="expression" dxfId="32158" priority="1004" stopIfTrue="1">
      <formula>$D$1&gt;K4</formula>
    </cfRule>
  </conditionalFormatting>
  <conditionalFormatting sqref="K4">
    <cfRule type="expression" dxfId="32157" priority="1001" stopIfTrue="1">
      <formula>$D$1&lt;K4</formula>
    </cfRule>
    <cfRule type="expression" dxfId="32156" priority="1002" stopIfTrue="1">
      <formula>$D$1&gt;K4</formula>
    </cfRule>
  </conditionalFormatting>
  <conditionalFormatting sqref="K4">
    <cfRule type="expression" dxfId="32155" priority="999" stopIfTrue="1">
      <formula>$D$1&lt;K4</formula>
    </cfRule>
    <cfRule type="expression" dxfId="32154" priority="1000" stopIfTrue="1">
      <formula>$D$1&gt;K4</formula>
    </cfRule>
  </conditionalFormatting>
  <conditionalFormatting sqref="K4">
    <cfRule type="expression" dxfId="32153" priority="997" stopIfTrue="1">
      <formula>$D$1&lt;K4</formula>
    </cfRule>
    <cfRule type="expression" dxfId="32152" priority="998" stopIfTrue="1">
      <formula>$D$1&gt;K4</formula>
    </cfRule>
  </conditionalFormatting>
  <conditionalFormatting sqref="K4">
    <cfRule type="expression" dxfId="32151" priority="995" stopIfTrue="1">
      <formula>$D$1&lt;K4</formula>
    </cfRule>
    <cfRule type="expression" dxfId="32150" priority="996" stopIfTrue="1">
      <formula>$D$1&gt;K4</formula>
    </cfRule>
  </conditionalFormatting>
  <conditionalFormatting sqref="K5">
    <cfRule type="cellIs" dxfId="32149" priority="992" stopIfTrue="1" operator="equal">
      <formula>5</formula>
    </cfRule>
    <cfRule type="cellIs" dxfId="32148" priority="993" stopIfTrue="1" operator="equal">
      <formula>4</formula>
    </cfRule>
    <cfRule type="cellIs" dxfId="32147" priority="994" stopIfTrue="1" operator="equal">
      <formula>3</formula>
    </cfRule>
  </conditionalFormatting>
  <conditionalFormatting sqref="K4">
    <cfRule type="expression" dxfId="32146" priority="990" stopIfTrue="1">
      <formula>$D$1&lt;K4</formula>
    </cfRule>
    <cfRule type="expression" dxfId="32145" priority="991" stopIfTrue="1">
      <formula>$D$1&gt;K4</formula>
    </cfRule>
  </conditionalFormatting>
  <conditionalFormatting sqref="K5">
    <cfRule type="cellIs" dxfId="32144" priority="987" stopIfTrue="1" operator="equal">
      <formula>5</formula>
    </cfRule>
    <cfRule type="cellIs" dxfId="32143" priority="988" stopIfTrue="1" operator="equal">
      <formula>4</formula>
    </cfRule>
    <cfRule type="cellIs" dxfId="32142" priority="989" stopIfTrue="1" operator="equal">
      <formula>3</formula>
    </cfRule>
  </conditionalFormatting>
  <conditionalFormatting sqref="K4">
    <cfRule type="expression" dxfId="32141" priority="985" stopIfTrue="1">
      <formula>$D$1&lt;K4</formula>
    </cfRule>
    <cfRule type="expression" dxfId="32140" priority="986" stopIfTrue="1">
      <formula>$D$1&gt;K4</formula>
    </cfRule>
  </conditionalFormatting>
  <conditionalFormatting sqref="K5">
    <cfRule type="cellIs" dxfId="32139" priority="982" stopIfTrue="1" operator="equal">
      <formula>5</formula>
    </cfRule>
    <cfRule type="cellIs" dxfId="32138" priority="983" stopIfTrue="1" operator="equal">
      <formula>4</formula>
    </cfRule>
    <cfRule type="cellIs" dxfId="32137" priority="984" stopIfTrue="1" operator="equal">
      <formula>3</formula>
    </cfRule>
  </conditionalFormatting>
  <conditionalFormatting sqref="K4">
    <cfRule type="expression" dxfId="32136" priority="968" stopIfTrue="1">
      <formula>$D$1&lt;K4</formula>
    </cfRule>
    <cfRule type="expression" dxfId="32135" priority="969" stopIfTrue="1">
      <formula>$D$1&gt;K4</formula>
    </cfRule>
  </conditionalFormatting>
  <conditionalFormatting sqref="K4">
    <cfRule type="expression" dxfId="32134" priority="966" stopIfTrue="1">
      <formula>$D$1&lt;K4</formula>
    </cfRule>
    <cfRule type="expression" dxfId="32133" priority="967" stopIfTrue="1">
      <formula>$D$1&gt;K4</formula>
    </cfRule>
  </conditionalFormatting>
  <conditionalFormatting sqref="K4">
    <cfRule type="expression" dxfId="32132" priority="964" stopIfTrue="1">
      <formula>$D$1&lt;K4</formula>
    </cfRule>
    <cfRule type="expression" dxfId="32131" priority="965" stopIfTrue="1">
      <formula>$D$1&gt;K4</formula>
    </cfRule>
  </conditionalFormatting>
  <conditionalFormatting sqref="K4">
    <cfRule type="expression" dxfId="32130" priority="962" stopIfTrue="1">
      <formula>$D$1&lt;K4</formula>
    </cfRule>
    <cfRule type="expression" dxfId="32129" priority="963" stopIfTrue="1">
      <formula>$D$1&gt;K4</formula>
    </cfRule>
  </conditionalFormatting>
  <conditionalFormatting sqref="K4">
    <cfRule type="expression" dxfId="32128" priority="960" stopIfTrue="1">
      <formula>$D$1&lt;K4</formula>
    </cfRule>
    <cfRule type="expression" dxfId="32127" priority="961" stopIfTrue="1">
      <formula>$D$1&gt;K4</formula>
    </cfRule>
  </conditionalFormatting>
  <conditionalFormatting sqref="K4">
    <cfRule type="expression" dxfId="32126" priority="958" stopIfTrue="1">
      <formula>$D$1&lt;K4</formula>
    </cfRule>
    <cfRule type="expression" dxfId="32125" priority="959" stopIfTrue="1">
      <formula>$D$1&gt;K4</formula>
    </cfRule>
  </conditionalFormatting>
  <conditionalFormatting sqref="K4">
    <cfRule type="expression" dxfId="32124" priority="956" stopIfTrue="1">
      <formula>$D$1&lt;K4</formula>
    </cfRule>
    <cfRule type="expression" dxfId="32123" priority="957" stopIfTrue="1">
      <formula>$D$1&gt;K4</formula>
    </cfRule>
  </conditionalFormatting>
  <conditionalFormatting sqref="K4">
    <cfRule type="expression" dxfId="32122" priority="954" stopIfTrue="1">
      <formula>$D$1&lt;K4</formula>
    </cfRule>
    <cfRule type="expression" dxfId="32121" priority="955" stopIfTrue="1">
      <formula>$D$1&gt;K4</formula>
    </cfRule>
  </conditionalFormatting>
  <conditionalFormatting sqref="K4">
    <cfRule type="expression" dxfId="32120" priority="952" stopIfTrue="1">
      <formula>$D$1&lt;K4</formula>
    </cfRule>
    <cfRule type="expression" dxfId="32119" priority="953" stopIfTrue="1">
      <formula>$D$1&gt;K4</formula>
    </cfRule>
  </conditionalFormatting>
  <conditionalFormatting sqref="K4">
    <cfRule type="expression" dxfId="32118" priority="950" stopIfTrue="1">
      <formula>$D$1&lt;K4</formula>
    </cfRule>
    <cfRule type="expression" dxfId="32117" priority="951" stopIfTrue="1">
      <formula>$D$1&gt;K4</formula>
    </cfRule>
  </conditionalFormatting>
  <conditionalFormatting sqref="K4">
    <cfRule type="expression" dxfId="32116" priority="948" stopIfTrue="1">
      <formula>$D$1&lt;K4</formula>
    </cfRule>
    <cfRule type="expression" dxfId="32115" priority="949" stopIfTrue="1">
      <formula>$D$1&gt;K4</formula>
    </cfRule>
  </conditionalFormatting>
  <conditionalFormatting sqref="K4">
    <cfRule type="expression" dxfId="32114" priority="946" stopIfTrue="1">
      <formula>$D$1&lt;K4</formula>
    </cfRule>
    <cfRule type="expression" dxfId="32113" priority="947" stopIfTrue="1">
      <formula>$D$1&gt;K4</formula>
    </cfRule>
  </conditionalFormatting>
  <conditionalFormatting sqref="F3">
    <cfRule type="expression" dxfId="32112" priority="944" stopIfTrue="1">
      <formula>$D$1&lt;F3</formula>
    </cfRule>
    <cfRule type="expression" dxfId="32111" priority="945" stopIfTrue="1">
      <formula>$D$1&gt;F3</formula>
    </cfRule>
  </conditionalFormatting>
  <conditionalFormatting sqref="F3">
    <cfRule type="expression" dxfId="32110" priority="942" stopIfTrue="1">
      <formula>$D$1&lt;F3</formula>
    </cfRule>
    <cfRule type="expression" dxfId="32109" priority="943" stopIfTrue="1">
      <formula>$D$1&gt;F3</formula>
    </cfRule>
  </conditionalFormatting>
  <conditionalFormatting sqref="F3">
    <cfRule type="expression" dxfId="32108" priority="940" stopIfTrue="1">
      <formula>$D$1&lt;F3</formula>
    </cfRule>
    <cfRule type="expression" dxfId="32107" priority="941" stopIfTrue="1">
      <formula>$D$1&gt;F3</formula>
    </cfRule>
  </conditionalFormatting>
  <conditionalFormatting sqref="G4">
    <cfRule type="expression" dxfId="32106" priority="881" stopIfTrue="1">
      <formula>$D$1&lt;G4</formula>
    </cfRule>
    <cfRule type="expression" dxfId="32105" priority="882" stopIfTrue="1">
      <formula>$D$1&gt;G4</formula>
    </cfRule>
  </conditionalFormatting>
  <conditionalFormatting sqref="G4">
    <cfRule type="expression" dxfId="32104" priority="879" stopIfTrue="1">
      <formula>$D$1&lt;G4</formula>
    </cfRule>
    <cfRule type="expression" dxfId="32103" priority="880" stopIfTrue="1">
      <formula>$D$1&gt;G4</formula>
    </cfRule>
  </conditionalFormatting>
  <conditionalFormatting sqref="G4">
    <cfRule type="expression" dxfId="32102" priority="854" stopIfTrue="1">
      <formula>$D$1&lt;G4</formula>
    </cfRule>
    <cfRule type="expression" dxfId="32101" priority="855" stopIfTrue="1">
      <formula>$D$1&gt;G4</formula>
    </cfRule>
  </conditionalFormatting>
  <conditionalFormatting sqref="G5">
    <cfRule type="cellIs" dxfId="32100" priority="851" stopIfTrue="1" operator="equal">
      <formula>5</formula>
    </cfRule>
    <cfRule type="cellIs" dxfId="32099" priority="852" stopIfTrue="1" operator="equal">
      <formula>4</formula>
    </cfRule>
    <cfRule type="cellIs" dxfId="32098" priority="853" stopIfTrue="1" operator="equal">
      <formula>3</formula>
    </cfRule>
  </conditionalFormatting>
  <conditionalFormatting sqref="G4">
    <cfRule type="expression" dxfId="32097" priority="847" stopIfTrue="1">
      <formula>$D$1&lt;G4</formula>
    </cfRule>
    <cfRule type="expression" dxfId="32096" priority="848" stopIfTrue="1">
      <formula>$D$1&gt;G4</formula>
    </cfRule>
  </conditionalFormatting>
  <conditionalFormatting sqref="J3">
    <cfRule type="expression" dxfId="32095" priority="938" stopIfTrue="1">
      <formula>$D$1&lt;J3</formula>
    </cfRule>
    <cfRule type="expression" dxfId="32094" priority="939" stopIfTrue="1">
      <formula>$D$1&gt;J3</formula>
    </cfRule>
  </conditionalFormatting>
  <conditionalFormatting sqref="J4">
    <cfRule type="expression" dxfId="32093" priority="912" stopIfTrue="1">
      <formula>$D$1&lt;J4</formula>
    </cfRule>
    <cfRule type="expression" dxfId="32092" priority="913" stopIfTrue="1">
      <formula>$D$1&gt;J4</formula>
    </cfRule>
  </conditionalFormatting>
  <conditionalFormatting sqref="J4">
    <cfRule type="expression" dxfId="32091" priority="910" stopIfTrue="1">
      <formula>$D$1&lt;J4</formula>
    </cfRule>
    <cfRule type="expression" dxfId="32090" priority="911" stopIfTrue="1">
      <formula>$D$1&gt;J4</formula>
    </cfRule>
  </conditionalFormatting>
  <conditionalFormatting sqref="J4">
    <cfRule type="expression" dxfId="32089" priority="908" stopIfTrue="1">
      <formula>$D$1&lt;J4</formula>
    </cfRule>
    <cfRule type="expression" dxfId="32088" priority="909" stopIfTrue="1">
      <formula>$D$1&gt;J4</formula>
    </cfRule>
  </conditionalFormatting>
  <conditionalFormatting sqref="H5">
    <cfRule type="cellIs" dxfId="32087" priority="935" stopIfTrue="1" operator="equal">
      <formula>5</formula>
    </cfRule>
    <cfRule type="cellIs" dxfId="32086" priority="936" stopIfTrue="1" operator="equal">
      <formula>4</formula>
    </cfRule>
    <cfRule type="cellIs" dxfId="32085" priority="937" stopIfTrue="1" operator="equal">
      <formula>3</formula>
    </cfRule>
  </conditionalFormatting>
  <conditionalFormatting sqref="G4">
    <cfRule type="expression" dxfId="32084" priority="849" stopIfTrue="1">
      <formula>$D$1&lt;G4</formula>
    </cfRule>
    <cfRule type="expression" dxfId="32083" priority="850" stopIfTrue="1">
      <formula>$D$1&gt;G4</formula>
    </cfRule>
  </conditionalFormatting>
  <conditionalFormatting sqref="G4">
    <cfRule type="expression" dxfId="32082" priority="845" stopIfTrue="1">
      <formula>$D$1&lt;G4</formula>
    </cfRule>
    <cfRule type="expression" dxfId="32081" priority="846" stopIfTrue="1">
      <formula>$D$1&gt;G4</formula>
    </cfRule>
  </conditionalFormatting>
  <conditionalFormatting sqref="G4">
    <cfRule type="expression" dxfId="32080" priority="843" stopIfTrue="1">
      <formula>$D$1&lt;G4</formula>
    </cfRule>
    <cfRule type="expression" dxfId="32079" priority="844" stopIfTrue="1">
      <formula>$D$1&gt;G4</formula>
    </cfRule>
  </conditionalFormatting>
  <conditionalFormatting sqref="G4">
    <cfRule type="expression" dxfId="32078" priority="841" stopIfTrue="1">
      <formula>$D$1&lt;G4</formula>
    </cfRule>
    <cfRule type="expression" dxfId="32077" priority="842" stopIfTrue="1">
      <formula>$D$1&gt;G4</formula>
    </cfRule>
  </conditionalFormatting>
  <conditionalFormatting sqref="G4">
    <cfRule type="expression" dxfId="32076" priority="839" stopIfTrue="1">
      <formula>$D$1&lt;G4</formula>
    </cfRule>
    <cfRule type="expression" dxfId="32075" priority="840" stopIfTrue="1">
      <formula>$D$1&gt;G4</formula>
    </cfRule>
  </conditionalFormatting>
  <conditionalFormatting sqref="J4">
    <cfRule type="expression" dxfId="32074" priority="933" stopIfTrue="1">
      <formula>$D$1&lt;J4</formula>
    </cfRule>
    <cfRule type="expression" dxfId="32073" priority="934" stopIfTrue="1">
      <formula>$D$1&gt;J4</formula>
    </cfRule>
  </conditionalFormatting>
  <conditionalFormatting sqref="J3">
    <cfRule type="expression" dxfId="32072" priority="931" stopIfTrue="1">
      <formula>$D$1&lt;J3</formula>
    </cfRule>
    <cfRule type="expression" dxfId="32071" priority="932" stopIfTrue="1">
      <formula>$D$1&gt;J3</formula>
    </cfRule>
  </conditionalFormatting>
  <conditionalFormatting sqref="J4">
    <cfRule type="expression" dxfId="32070" priority="929" stopIfTrue="1">
      <formula>$D$1&lt;J4</formula>
    </cfRule>
    <cfRule type="expression" dxfId="32069" priority="930" stopIfTrue="1">
      <formula>$D$1&gt;J4</formula>
    </cfRule>
  </conditionalFormatting>
  <conditionalFormatting sqref="J4">
    <cfRule type="expression" dxfId="32068" priority="927" stopIfTrue="1">
      <formula>$D$1&lt;J4</formula>
    </cfRule>
    <cfRule type="expression" dxfId="32067" priority="928" stopIfTrue="1">
      <formula>$D$1&gt;J4</formula>
    </cfRule>
  </conditionalFormatting>
  <conditionalFormatting sqref="J4">
    <cfRule type="expression" dxfId="32066" priority="925" stopIfTrue="1">
      <formula>$D$1&lt;J4</formula>
    </cfRule>
    <cfRule type="expression" dxfId="32065" priority="926" stopIfTrue="1">
      <formula>$D$1&gt;J4</formula>
    </cfRule>
  </conditionalFormatting>
  <conditionalFormatting sqref="J5">
    <cfRule type="cellIs" dxfId="32064" priority="922" stopIfTrue="1" operator="equal">
      <formula>5</formula>
    </cfRule>
    <cfRule type="cellIs" dxfId="32063" priority="923" stopIfTrue="1" operator="equal">
      <formula>4</formula>
    </cfRule>
    <cfRule type="cellIs" dxfId="32062" priority="924" stopIfTrue="1" operator="equal">
      <formula>3</formula>
    </cfRule>
  </conditionalFormatting>
  <conditionalFormatting sqref="J4">
    <cfRule type="expression" dxfId="32061" priority="920" stopIfTrue="1">
      <formula>$D$1&lt;J4</formula>
    </cfRule>
    <cfRule type="expression" dxfId="32060" priority="921" stopIfTrue="1">
      <formula>$D$1&gt;J4</formula>
    </cfRule>
  </conditionalFormatting>
  <conditionalFormatting sqref="J4">
    <cfRule type="expression" dxfId="32059" priority="918" stopIfTrue="1">
      <formula>$D$1&lt;J4</formula>
    </cfRule>
    <cfRule type="expression" dxfId="32058" priority="919" stopIfTrue="1">
      <formula>$D$1&gt;J4</formula>
    </cfRule>
  </conditionalFormatting>
  <conditionalFormatting sqref="J4">
    <cfRule type="expression" dxfId="32057" priority="916" stopIfTrue="1">
      <formula>$D$1&lt;J4</formula>
    </cfRule>
    <cfRule type="expression" dxfId="32056" priority="917" stopIfTrue="1">
      <formula>$D$1&gt;J4</formula>
    </cfRule>
  </conditionalFormatting>
  <conditionalFormatting sqref="J4">
    <cfRule type="expression" dxfId="32055" priority="914" stopIfTrue="1">
      <formula>$D$1&lt;J4</formula>
    </cfRule>
    <cfRule type="expression" dxfId="32054" priority="915" stopIfTrue="1">
      <formula>$D$1&gt;J4</formula>
    </cfRule>
  </conditionalFormatting>
  <conditionalFormatting sqref="J4">
    <cfRule type="expression" dxfId="32053" priority="906" stopIfTrue="1">
      <formula>$D$1&lt;J4</formula>
    </cfRule>
    <cfRule type="expression" dxfId="32052" priority="907" stopIfTrue="1">
      <formula>$D$1&gt;J4</formula>
    </cfRule>
  </conditionalFormatting>
  <conditionalFormatting sqref="J4">
    <cfRule type="expression" dxfId="32051" priority="904" stopIfTrue="1">
      <formula>$D$1&lt;J4</formula>
    </cfRule>
    <cfRule type="expression" dxfId="32050" priority="905" stopIfTrue="1">
      <formula>$D$1&gt;J4</formula>
    </cfRule>
  </conditionalFormatting>
  <conditionalFormatting sqref="G5">
    <cfRule type="cellIs" dxfId="32049" priority="901" stopIfTrue="1" operator="equal">
      <formula>5</formula>
    </cfRule>
    <cfRule type="cellIs" dxfId="32048" priority="902" stopIfTrue="1" operator="equal">
      <formula>4</formula>
    </cfRule>
    <cfRule type="cellIs" dxfId="32047" priority="903" stopIfTrue="1" operator="equal">
      <formula>3</formula>
    </cfRule>
  </conditionalFormatting>
  <conditionalFormatting sqref="G3:G4">
    <cfRule type="expression" dxfId="32046" priority="899" stopIfTrue="1">
      <formula>$D$1&lt;G3</formula>
    </cfRule>
    <cfRule type="expression" dxfId="32045" priority="900" stopIfTrue="1">
      <formula>$D$1&gt;G3</formula>
    </cfRule>
  </conditionalFormatting>
  <conditionalFormatting sqref="G5">
    <cfRule type="cellIs" dxfId="32044" priority="896" stopIfTrue="1" operator="equal">
      <formula>5</formula>
    </cfRule>
    <cfRule type="cellIs" dxfId="32043" priority="897" stopIfTrue="1" operator="equal">
      <formula>4</formula>
    </cfRule>
    <cfRule type="cellIs" dxfId="32042" priority="898" stopIfTrue="1" operator="equal">
      <formula>3</formula>
    </cfRule>
  </conditionalFormatting>
  <conditionalFormatting sqref="G3:G4">
    <cfRule type="expression" dxfId="32041" priority="894" stopIfTrue="1">
      <formula>$D$1&lt;G3</formula>
    </cfRule>
    <cfRule type="expression" dxfId="32040" priority="895" stopIfTrue="1">
      <formula>$D$1&gt;G3</formula>
    </cfRule>
  </conditionalFormatting>
  <conditionalFormatting sqref="G5">
    <cfRule type="cellIs" dxfId="32039" priority="891" stopIfTrue="1" operator="equal">
      <formula>5</formula>
    </cfRule>
    <cfRule type="cellIs" dxfId="32038" priority="892" stopIfTrue="1" operator="equal">
      <formula>4</formula>
    </cfRule>
    <cfRule type="cellIs" dxfId="32037" priority="893" stopIfTrue="1" operator="equal">
      <formula>3</formula>
    </cfRule>
  </conditionalFormatting>
  <conditionalFormatting sqref="G4">
    <cfRule type="expression" dxfId="32036" priority="889" stopIfTrue="1">
      <formula>$D$1&lt;G4</formula>
    </cfRule>
    <cfRule type="expression" dxfId="32035" priority="890" stopIfTrue="1">
      <formula>$D$1&gt;G4</formula>
    </cfRule>
  </conditionalFormatting>
  <conditionalFormatting sqref="G4">
    <cfRule type="expression" dxfId="32034" priority="887" stopIfTrue="1">
      <formula>$D$1&lt;G4</formula>
    </cfRule>
    <cfRule type="expression" dxfId="32033" priority="888" stopIfTrue="1">
      <formula>$D$1&gt;G4</formula>
    </cfRule>
  </conditionalFormatting>
  <conditionalFormatting sqref="G4">
    <cfRule type="expression" dxfId="32032" priority="885" stopIfTrue="1">
      <formula>$D$1&lt;G4</formula>
    </cfRule>
    <cfRule type="expression" dxfId="32031" priority="886" stopIfTrue="1">
      <formula>$D$1&gt;G4</formula>
    </cfRule>
  </conditionalFormatting>
  <conditionalFormatting sqref="G4">
    <cfRule type="expression" dxfId="32030" priority="883" stopIfTrue="1">
      <formula>$D$1&lt;G4</formula>
    </cfRule>
    <cfRule type="expression" dxfId="32029" priority="884" stopIfTrue="1">
      <formula>$D$1&gt;G4</formula>
    </cfRule>
  </conditionalFormatting>
  <conditionalFormatting sqref="G4">
    <cfRule type="expression" dxfId="32028" priority="877" stopIfTrue="1">
      <formula>$D$1&lt;G4</formula>
    </cfRule>
    <cfRule type="expression" dxfId="32027" priority="878" stopIfTrue="1">
      <formula>$D$1&gt;G4</formula>
    </cfRule>
  </conditionalFormatting>
  <conditionalFormatting sqref="G4">
    <cfRule type="expression" dxfId="32026" priority="875" stopIfTrue="1">
      <formula>$D$1&lt;G4</formula>
    </cfRule>
    <cfRule type="expression" dxfId="32025" priority="876" stopIfTrue="1">
      <formula>$D$1&gt;G4</formula>
    </cfRule>
  </conditionalFormatting>
  <conditionalFormatting sqref="G4">
    <cfRule type="expression" dxfId="32024" priority="873" stopIfTrue="1">
      <formula>$D$1&lt;G4</formula>
    </cfRule>
    <cfRule type="expression" dxfId="32023" priority="874" stopIfTrue="1">
      <formula>$D$1&gt;G4</formula>
    </cfRule>
  </conditionalFormatting>
  <conditionalFormatting sqref="G4">
    <cfRule type="expression" dxfId="32022" priority="871" stopIfTrue="1">
      <formula>$D$1&lt;G4</formula>
    </cfRule>
    <cfRule type="expression" dxfId="32021" priority="872" stopIfTrue="1">
      <formula>$D$1&gt;G4</formula>
    </cfRule>
  </conditionalFormatting>
  <conditionalFormatting sqref="G4">
    <cfRule type="expression" dxfId="32020" priority="869" stopIfTrue="1">
      <formula>$D$1&lt;G4</formula>
    </cfRule>
    <cfRule type="expression" dxfId="32019" priority="870" stopIfTrue="1">
      <formula>$D$1&gt;G4</formula>
    </cfRule>
  </conditionalFormatting>
  <conditionalFormatting sqref="G5">
    <cfRule type="cellIs" dxfId="32018" priority="866" stopIfTrue="1" operator="equal">
      <formula>5</formula>
    </cfRule>
    <cfRule type="cellIs" dxfId="32017" priority="867" stopIfTrue="1" operator="equal">
      <formula>4</formula>
    </cfRule>
    <cfRule type="cellIs" dxfId="32016" priority="868" stopIfTrue="1" operator="equal">
      <formula>3</formula>
    </cfRule>
  </conditionalFormatting>
  <conditionalFormatting sqref="G3:G4">
    <cfRule type="expression" dxfId="32015" priority="864" stopIfTrue="1">
      <formula>$D$1&lt;G3</formula>
    </cfRule>
    <cfRule type="expression" dxfId="32014" priority="865" stopIfTrue="1">
      <formula>$D$1&gt;G3</formula>
    </cfRule>
  </conditionalFormatting>
  <conditionalFormatting sqref="G5">
    <cfRule type="cellIs" dxfId="32013" priority="861" stopIfTrue="1" operator="equal">
      <formula>5</formula>
    </cfRule>
    <cfRule type="cellIs" dxfId="32012" priority="862" stopIfTrue="1" operator="equal">
      <formula>4</formula>
    </cfRule>
    <cfRule type="cellIs" dxfId="32011" priority="863" stopIfTrue="1" operator="equal">
      <formula>3</formula>
    </cfRule>
  </conditionalFormatting>
  <conditionalFormatting sqref="G4">
    <cfRule type="expression" dxfId="32010" priority="859" stopIfTrue="1">
      <formula>$D$1&lt;G4</formula>
    </cfRule>
    <cfRule type="expression" dxfId="32009" priority="860" stopIfTrue="1">
      <formula>$D$1&gt;G4</formula>
    </cfRule>
  </conditionalFormatting>
  <conditionalFormatting sqref="G5">
    <cfRule type="cellIs" dxfId="32008" priority="856" stopIfTrue="1" operator="equal">
      <formula>5</formula>
    </cfRule>
    <cfRule type="cellIs" dxfId="32007" priority="857" stopIfTrue="1" operator="equal">
      <formula>4</formula>
    </cfRule>
    <cfRule type="cellIs" dxfId="32006" priority="858" stopIfTrue="1" operator="equal">
      <formula>3</formula>
    </cfRule>
  </conditionalFormatting>
  <conditionalFormatting sqref="G4">
    <cfRule type="expression" dxfId="32005" priority="837" stopIfTrue="1">
      <formula>$D$1&lt;G4</formula>
    </cfRule>
    <cfRule type="expression" dxfId="32004" priority="838" stopIfTrue="1">
      <formula>$D$1&gt;G4</formula>
    </cfRule>
  </conditionalFormatting>
  <conditionalFormatting sqref="G4">
    <cfRule type="expression" dxfId="32003" priority="835" stopIfTrue="1">
      <formula>$D$1&lt;G4</formula>
    </cfRule>
    <cfRule type="expression" dxfId="32002" priority="836" stopIfTrue="1">
      <formula>$D$1&gt;G4</formula>
    </cfRule>
  </conditionalFormatting>
  <conditionalFormatting sqref="G4">
    <cfRule type="expression" dxfId="32001" priority="833" stopIfTrue="1">
      <formula>$D$1&lt;G4</formula>
    </cfRule>
    <cfRule type="expression" dxfId="32000" priority="834" stopIfTrue="1">
      <formula>$D$1&gt;G4</formula>
    </cfRule>
  </conditionalFormatting>
  <conditionalFormatting sqref="G4">
    <cfRule type="expression" dxfId="31999" priority="831" stopIfTrue="1">
      <formula>$D$1&lt;G4</formula>
    </cfRule>
    <cfRule type="expression" dxfId="31998" priority="832" stopIfTrue="1">
      <formula>$D$1&gt;G4</formula>
    </cfRule>
  </conditionalFormatting>
  <conditionalFormatting sqref="G4">
    <cfRule type="expression" dxfId="31997" priority="829" stopIfTrue="1">
      <formula>$D$1&lt;G4</formula>
    </cfRule>
    <cfRule type="expression" dxfId="31996" priority="830" stopIfTrue="1">
      <formula>$D$1&gt;G4</formula>
    </cfRule>
  </conditionalFormatting>
  <conditionalFormatting sqref="F5">
    <cfRule type="cellIs" dxfId="31995" priority="821" stopIfTrue="1" operator="equal">
      <formula>5</formula>
    </cfRule>
    <cfRule type="cellIs" dxfId="31994" priority="822" stopIfTrue="1" operator="equal">
      <formula>4</formula>
    </cfRule>
    <cfRule type="cellIs" dxfId="31993" priority="823" stopIfTrue="1" operator="equal">
      <formula>3</formula>
    </cfRule>
  </conditionalFormatting>
  <conditionalFormatting sqref="F5">
    <cfRule type="cellIs" dxfId="31992" priority="826" stopIfTrue="1" operator="equal">
      <formula>5</formula>
    </cfRule>
    <cfRule type="cellIs" dxfId="31991" priority="827" stopIfTrue="1" operator="equal">
      <formula>4</formula>
    </cfRule>
    <cfRule type="cellIs" dxfId="31990" priority="828" stopIfTrue="1" operator="equal">
      <formula>3</formula>
    </cfRule>
  </conditionalFormatting>
  <conditionalFormatting sqref="F4">
    <cfRule type="expression" dxfId="31989" priority="824" stopIfTrue="1">
      <formula>$D$1&lt;F4</formula>
    </cfRule>
    <cfRule type="expression" dxfId="31988" priority="825" stopIfTrue="1">
      <formula>$D$1&gt;F4</formula>
    </cfRule>
  </conditionalFormatting>
  <conditionalFormatting sqref="F4">
    <cfRule type="expression" dxfId="31987" priority="819" stopIfTrue="1">
      <formula>$D$1&lt;F4</formula>
    </cfRule>
    <cfRule type="expression" dxfId="31986" priority="820" stopIfTrue="1">
      <formula>$D$1&gt;F4</formula>
    </cfRule>
  </conditionalFormatting>
  <conditionalFormatting sqref="F5">
    <cfRule type="cellIs" dxfId="31985" priority="816" stopIfTrue="1" operator="equal">
      <formula>5</formula>
    </cfRule>
    <cfRule type="cellIs" dxfId="31984" priority="817" stopIfTrue="1" operator="equal">
      <formula>4</formula>
    </cfRule>
    <cfRule type="cellIs" dxfId="31983" priority="818" stopIfTrue="1" operator="equal">
      <formula>3</formula>
    </cfRule>
  </conditionalFormatting>
  <conditionalFormatting sqref="F4">
    <cfRule type="expression" dxfId="31982" priority="814" stopIfTrue="1">
      <formula>$D$1&lt;F4</formula>
    </cfRule>
    <cfRule type="expression" dxfId="31981" priority="815" stopIfTrue="1">
      <formula>$D$1&gt;F4</formula>
    </cfRule>
  </conditionalFormatting>
  <conditionalFormatting sqref="F5">
    <cfRule type="cellIs" dxfId="31980" priority="811" stopIfTrue="1" operator="equal">
      <formula>5</formula>
    </cfRule>
    <cfRule type="cellIs" dxfId="31979" priority="812" stopIfTrue="1" operator="equal">
      <formula>4</formula>
    </cfRule>
    <cfRule type="cellIs" dxfId="31978" priority="813" stopIfTrue="1" operator="equal">
      <formula>3</formula>
    </cfRule>
  </conditionalFormatting>
  <conditionalFormatting sqref="F4">
    <cfRule type="expression" dxfId="31977" priority="809" stopIfTrue="1">
      <formula>$D$1&lt;F4</formula>
    </cfRule>
    <cfRule type="expression" dxfId="31976" priority="810" stopIfTrue="1">
      <formula>$D$1&gt;F4</formula>
    </cfRule>
  </conditionalFormatting>
  <conditionalFormatting sqref="F4">
    <cfRule type="expression" dxfId="31975" priority="807" stopIfTrue="1">
      <formula>$D$1&lt;F4</formula>
    </cfRule>
    <cfRule type="expression" dxfId="31974" priority="808" stopIfTrue="1">
      <formula>$D$1&gt;F4</formula>
    </cfRule>
  </conditionalFormatting>
  <conditionalFormatting sqref="F4">
    <cfRule type="expression" dxfId="31973" priority="805" stopIfTrue="1">
      <formula>$D$1&lt;F4</formula>
    </cfRule>
    <cfRule type="expression" dxfId="31972" priority="806" stopIfTrue="1">
      <formula>$D$1&gt;F4</formula>
    </cfRule>
  </conditionalFormatting>
  <conditionalFormatting sqref="F4">
    <cfRule type="expression" dxfId="31971" priority="803" stopIfTrue="1">
      <formula>$D$1&lt;F4</formula>
    </cfRule>
    <cfRule type="expression" dxfId="31970" priority="804" stopIfTrue="1">
      <formula>$D$1&gt;F4</formula>
    </cfRule>
  </conditionalFormatting>
  <conditionalFormatting sqref="F4">
    <cfRule type="expression" dxfId="31969" priority="801" stopIfTrue="1">
      <formula>$D$1&lt;F4</formula>
    </cfRule>
    <cfRule type="expression" dxfId="31968" priority="802" stopIfTrue="1">
      <formula>$D$1&gt;F4</formula>
    </cfRule>
  </conditionalFormatting>
  <conditionalFormatting sqref="F4">
    <cfRule type="expression" dxfId="31967" priority="799" stopIfTrue="1">
      <formula>$D$1&lt;F4</formula>
    </cfRule>
    <cfRule type="expression" dxfId="31966" priority="800" stopIfTrue="1">
      <formula>$D$1&gt;F4</formula>
    </cfRule>
  </conditionalFormatting>
  <conditionalFormatting sqref="F4">
    <cfRule type="expression" dxfId="31965" priority="797" stopIfTrue="1">
      <formula>$D$1&lt;F4</formula>
    </cfRule>
    <cfRule type="expression" dxfId="31964" priority="798" stopIfTrue="1">
      <formula>$D$1&gt;F4</formula>
    </cfRule>
  </conditionalFormatting>
  <conditionalFormatting sqref="F4">
    <cfRule type="expression" dxfId="31963" priority="795" stopIfTrue="1">
      <formula>$D$1&lt;F4</formula>
    </cfRule>
    <cfRule type="expression" dxfId="31962" priority="796" stopIfTrue="1">
      <formula>$D$1&gt;F4</formula>
    </cfRule>
  </conditionalFormatting>
  <conditionalFormatting sqref="F4">
    <cfRule type="expression" dxfId="31961" priority="793" stopIfTrue="1">
      <formula>$D$1&lt;F4</formula>
    </cfRule>
    <cfRule type="expression" dxfId="31960" priority="794" stopIfTrue="1">
      <formula>$D$1&gt;F4</formula>
    </cfRule>
  </conditionalFormatting>
  <conditionalFormatting sqref="F4">
    <cfRule type="expression" dxfId="31959" priority="791" stopIfTrue="1">
      <formula>$D$1&lt;F4</formula>
    </cfRule>
    <cfRule type="expression" dxfId="31958" priority="792" stopIfTrue="1">
      <formula>$D$1&gt;F4</formula>
    </cfRule>
  </conditionalFormatting>
  <conditionalFormatting sqref="F4">
    <cfRule type="expression" dxfId="31957" priority="789" stopIfTrue="1">
      <formula>$D$1&lt;F4</formula>
    </cfRule>
    <cfRule type="expression" dxfId="31956" priority="790" stopIfTrue="1">
      <formula>$D$1&gt;F4</formula>
    </cfRule>
  </conditionalFormatting>
  <conditionalFormatting sqref="H3">
    <cfRule type="expression" dxfId="31955" priority="787" stopIfTrue="1">
      <formula>$D$1&lt;H3</formula>
    </cfRule>
    <cfRule type="expression" dxfId="31954" priority="788" stopIfTrue="1">
      <formula>$D$1&gt;H3</formula>
    </cfRule>
  </conditionalFormatting>
  <conditionalFormatting sqref="J5">
    <cfRule type="cellIs" dxfId="31953" priority="784" stopIfTrue="1" operator="equal">
      <formula>5</formula>
    </cfRule>
    <cfRule type="cellIs" dxfId="31952" priority="785" stopIfTrue="1" operator="equal">
      <formula>4</formula>
    </cfRule>
    <cfRule type="cellIs" dxfId="31951" priority="786" stopIfTrue="1" operator="equal">
      <formula>3</formula>
    </cfRule>
  </conditionalFormatting>
  <conditionalFormatting sqref="J3:J4">
    <cfRule type="expression" dxfId="31950" priority="782" stopIfTrue="1">
      <formula>$D$1&lt;J3</formula>
    </cfRule>
    <cfRule type="expression" dxfId="31949" priority="783" stopIfTrue="1">
      <formula>$D$1&gt;J3</formula>
    </cfRule>
  </conditionalFormatting>
  <conditionalFormatting sqref="J4">
    <cfRule type="expression" dxfId="31948" priority="780" stopIfTrue="1">
      <formula>$D$1&lt;J4</formula>
    </cfRule>
    <cfRule type="expression" dxfId="31947" priority="781" stopIfTrue="1">
      <formula>$D$1&gt;J4</formula>
    </cfRule>
  </conditionalFormatting>
  <conditionalFormatting sqref="H4">
    <cfRule type="expression" dxfId="31946" priority="703" stopIfTrue="1">
      <formula>$D$1&lt;H4</formula>
    </cfRule>
    <cfRule type="expression" dxfId="31945" priority="704" stopIfTrue="1">
      <formula>$D$1&gt;H4</formula>
    </cfRule>
  </conditionalFormatting>
  <conditionalFormatting sqref="H4">
    <cfRule type="expression" dxfId="31944" priority="701" stopIfTrue="1">
      <formula>$D$1&lt;H4</formula>
    </cfRule>
    <cfRule type="expression" dxfId="31943" priority="702" stopIfTrue="1">
      <formula>$D$1&gt;H4</formula>
    </cfRule>
  </conditionalFormatting>
  <conditionalFormatting sqref="H4">
    <cfRule type="expression" dxfId="31942" priority="699" stopIfTrue="1">
      <formula>$D$1&lt;H4</formula>
    </cfRule>
    <cfRule type="expression" dxfId="31941" priority="700" stopIfTrue="1">
      <formula>$D$1&gt;H4</formula>
    </cfRule>
  </conditionalFormatting>
  <conditionalFormatting sqref="J4">
    <cfRule type="expression" dxfId="31940" priority="691" stopIfTrue="1">
      <formula>$D$1&lt;J4</formula>
    </cfRule>
    <cfRule type="expression" dxfId="31939" priority="692" stopIfTrue="1">
      <formula>$D$1&gt;J4</formula>
    </cfRule>
  </conditionalFormatting>
  <conditionalFormatting sqref="J5">
    <cfRule type="cellIs" dxfId="31938" priority="777" stopIfTrue="1" operator="equal">
      <formula>5</formula>
    </cfRule>
    <cfRule type="cellIs" dxfId="31937" priority="778" stopIfTrue="1" operator="equal">
      <formula>4</formula>
    </cfRule>
    <cfRule type="cellIs" dxfId="31936" priority="779" stopIfTrue="1" operator="equal">
      <formula>3</formula>
    </cfRule>
  </conditionalFormatting>
  <conditionalFormatting sqref="J4">
    <cfRule type="expression" dxfId="31935" priority="775" stopIfTrue="1">
      <formula>$D$1&lt;J4</formula>
    </cfRule>
    <cfRule type="expression" dxfId="31934" priority="776" stopIfTrue="1">
      <formula>$D$1&gt;J4</formula>
    </cfRule>
  </conditionalFormatting>
  <conditionalFormatting sqref="J5">
    <cfRule type="cellIs" dxfId="31933" priority="772" stopIfTrue="1" operator="equal">
      <formula>5</formula>
    </cfRule>
    <cfRule type="cellIs" dxfId="31932" priority="773" stopIfTrue="1" operator="equal">
      <formula>4</formula>
    </cfRule>
    <cfRule type="cellIs" dxfId="31931" priority="774" stopIfTrue="1" operator="equal">
      <formula>3</formula>
    </cfRule>
  </conditionalFormatting>
  <conditionalFormatting sqref="J4">
    <cfRule type="expression" dxfId="31930" priority="770" stopIfTrue="1">
      <formula>$D$1&lt;J4</formula>
    </cfRule>
    <cfRule type="expression" dxfId="31929" priority="771" stopIfTrue="1">
      <formula>$D$1&gt;J4</formula>
    </cfRule>
  </conditionalFormatting>
  <conditionalFormatting sqref="J5">
    <cfRule type="cellIs" dxfId="31928" priority="767" stopIfTrue="1" operator="equal">
      <formula>5</formula>
    </cfRule>
    <cfRule type="cellIs" dxfId="31927" priority="768" stopIfTrue="1" operator="equal">
      <formula>4</formula>
    </cfRule>
    <cfRule type="cellIs" dxfId="31926" priority="769" stopIfTrue="1" operator="equal">
      <formula>3</formula>
    </cfRule>
  </conditionalFormatting>
  <conditionalFormatting sqref="J4">
    <cfRule type="expression" dxfId="31925" priority="765" stopIfTrue="1">
      <formula>$D$1&lt;J4</formula>
    </cfRule>
    <cfRule type="expression" dxfId="31924" priority="766" stopIfTrue="1">
      <formula>$D$1&gt;J4</formula>
    </cfRule>
  </conditionalFormatting>
  <conditionalFormatting sqref="J4">
    <cfRule type="expression" dxfId="31923" priority="763" stopIfTrue="1">
      <formula>$D$1&lt;J4</formula>
    </cfRule>
    <cfRule type="expression" dxfId="31922" priority="764" stopIfTrue="1">
      <formula>$D$1&gt;J4</formula>
    </cfRule>
  </conditionalFormatting>
  <conditionalFormatting sqref="J4">
    <cfRule type="expression" dxfId="31921" priority="761" stopIfTrue="1">
      <formula>$D$1&lt;J4</formula>
    </cfRule>
    <cfRule type="expression" dxfId="31920" priority="762" stopIfTrue="1">
      <formula>$D$1&gt;J4</formula>
    </cfRule>
  </conditionalFormatting>
  <conditionalFormatting sqref="J4">
    <cfRule type="expression" dxfId="31919" priority="759" stopIfTrue="1">
      <formula>$D$1&lt;J4</formula>
    </cfRule>
    <cfRule type="expression" dxfId="31918" priority="760" stopIfTrue="1">
      <formula>$D$1&gt;J4</formula>
    </cfRule>
  </conditionalFormatting>
  <conditionalFormatting sqref="J4">
    <cfRule type="expression" dxfId="31917" priority="757" stopIfTrue="1">
      <formula>$D$1&lt;J4</formula>
    </cfRule>
    <cfRule type="expression" dxfId="31916" priority="758" stopIfTrue="1">
      <formula>$D$1&gt;J4</formula>
    </cfRule>
  </conditionalFormatting>
  <conditionalFormatting sqref="J4">
    <cfRule type="expression" dxfId="31915" priority="755" stopIfTrue="1">
      <formula>$D$1&lt;J4</formula>
    </cfRule>
    <cfRule type="expression" dxfId="31914" priority="756" stopIfTrue="1">
      <formula>$D$1&gt;J4</formula>
    </cfRule>
  </conditionalFormatting>
  <conditionalFormatting sqref="J4">
    <cfRule type="expression" dxfId="31913" priority="753" stopIfTrue="1">
      <formula>$D$1&lt;J4</formula>
    </cfRule>
    <cfRule type="expression" dxfId="31912" priority="754" stopIfTrue="1">
      <formula>$D$1&gt;J4</formula>
    </cfRule>
  </conditionalFormatting>
  <conditionalFormatting sqref="J4">
    <cfRule type="expression" dxfId="31911" priority="751" stopIfTrue="1">
      <formula>$D$1&lt;J4</formula>
    </cfRule>
    <cfRule type="expression" dxfId="31910" priority="752" stopIfTrue="1">
      <formula>$D$1&gt;J4</formula>
    </cfRule>
  </conditionalFormatting>
  <conditionalFormatting sqref="G5">
    <cfRule type="cellIs" dxfId="31909" priority="748" stopIfTrue="1" operator="equal">
      <formula>5</formula>
    </cfRule>
    <cfRule type="cellIs" dxfId="31908" priority="749" stopIfTrue="1" operator="equal">
      <formula>4</formula>
    </cfRule>
    <cfRule type="cellIs" dxfId="31907" priority="750" stopIfTrue="1" operator="equal">
      <formula>3</formula>
    </cfRule>
  </conditionalFormatting>
  <conditionalFormatting sqref="G4">
    <cfRule type="expression" dxfId="31906" priority="746" stopIfTrue="1">
      <formula>$D$1&lt;G4</formula>
    </cfRule>
    <cfRule type="expression" dxfId="31905" priority="747" stopIfTrue="1">
      <formula>$D$1&gt;G4</formula>
    </cfRule>
  </conditionalFormatting>
  <conditionalFormatting sqref="G5">
    <cfRule type="cellIs" dxfId="31904" priority="743" stopIfTrue="1" operator="equal">
      <formula>5</formula>
    </cfRule>
    <cfRule type="cellIs" dxfId="31903" priority="744" stopIfTrue="1" operator="equal">
      <formula>4</formula>
    </cfRule>
    <cfRule type="cellIs" dxfId="31902" priority="745" stopIfTrue="1" operator="equal">
      <formula>3</formula>
    </cfRule>
  </conditionalFormatting>
  <conditionalFormatting sqref="G4">
    <cfRule type="expression" dxfId="31901" priority="741" stopIfTrue="1">
      <formula>$D$1&lt;G4</formula>
    </cfRule>
    <cfRule type="expression" dxfId="31900" priority="742" stopIfTrue="1">
      <formula>$D$1&gt;G4</formula>
    </cfRule>
  </conditionalFormatting>
  <conditionalFormatting sqref="G5">
    <cfRule type="cellIs" dxfId="31899" priority="738" stopIfTrue="1" operator="equal">
      <formula>5</formula>
    </cfRule>
    <cfRule type="cellIs" dxfId="31898" priority="739" stopIfTrue="1" operator="equal">
      <formula>4</formula>
    </cfRule>
    <cfRule type="cellIs" dxfId="31897" priority="740" stopIfTrue="1" operator="equal">
      <formula>3</formula>
    </cfRule>
  </conditionalFormatting>
  <conditionalFormatting sqref="G4">
    <cfRule type="expression" dxfId="31896" priority="736" stopIfTrue="1">
      <formula>$D$1&lt;G4</formula>
    </cfRule>
    <cfRule type="expression" dxfId="31895" priority="737" stopIfTrue="1">
      <formula>$D$1&gt;G4</formula>
    </cfRule>
  </conditionalFormatting>
  <conditionalFormatting sqref="G5">
    <cfRule type="cellIs" dxfId="31894" priority="733" stopIfTrue="1" operator="equal">
      <formula>5</formula>
    </cfRule>
    <cfRule type="cellIs" dxfId="31893" priority="734" stopIfTrue="1" operator="equal">
      <formula>4</formula>
    </cfRule>
    <cfRule type="cellIs" dxfId="31892" priority="735" stopIfTrue="1" operator="equal">
      <formula>3</formula>
    </cfRule>
  </conditionalFormatting>
  <conditionalFormatting sqref="G4">
    <cfRule type="expression" dxfId="31891" priority="731" stopIfTrue="1">
      <formula>$D$1&lt;G4</formula>
    </cfRule>
    <cfRule type="expression" dxfId="31890" priority="732" stopIfTrue="1">
      <formula>$D$1&gt;G4</formula>
    </cfRule>
  </conditionalFormatting>
  <conditionalFormatting sqref="G5">
    <cfRule type="cellIs" dxfId="31889" priority="728" stopIfTrue="1" operator="equal">
      <formula>5</formula>
    </cfRule>
    <cfRule type="cellIs" dxfId="31888" priority="729" stopIfTrue="1" operator="equal">
      <formula>4</formula>
    </cfRule>
    <cfRule type="cellIs" dxfId="31887" priority="730" stopIfTrue="1" operator="equal">
      <formula>3</formula>
    </cfRule>
  </conditionalFormatting>
  <conditionalFormatting sqref="G4">
    <cfRule type="expression" dxfId="31886" priority="726" stopIfTrue="1">
      <formula>$D$1&lt;G4</formula>
    </cfRule>
    <cfRule type="expression" dxfId="31885" priority="727" stopIfTrue="1">
      <formula>$D$1&gt;G4</formula>
    </cfRule>
  </conditionalFormatting>
  <conditionalFormatting sqref="H4">
    <cfRule type="expression" dxfId="31884" priority="724" stopIfTrue="1">
      <formula>$D$1&lt;H4</formula>
    </cfRule>
    <cfRule type="expression" dxfId="31883" priority="725" stopIfTrue="1">
      <formula>$D$1&gt;H4</formula>
    </cfRule>
  </conditionalFormatting>
  <conditionalFormatting sqref="H3">
    <cfRule type="expression" dxfId="31882" priority="722" stopIfTrue="1">
      <formula>$D$1&lt;H3</formula>
    </cfRule>
    <cfRule type="expression" dxfId="31881" priority="723" stopIfTrue="1">
      <formula>$D$1&gt;H3</formula>
    </cfRule>
  </conditionalFormatting>
  <conditionalFormatting sqref="H4">
    <cfRule type="expression" dxfId="31880" priority="720" stopIfTrue="1">
      <formula>$D$1&lt;H4</formula>
    </cfRule>
    <cfRule type="expression" dxfId="31879" priority="721" stopIfTrue="1">
      <formula>$D$1&gt;H4</formula>
    </cfRule>
  </conditionalFormatting>
  <conditionalFormatting sqref="H4">
    <cfRule type="expression" dxfId="31878" priority="718" stopIfTrue="1">
      <formula>$D$1&lt;H4</formula>
    </cfRule>
    <cfRule type="expression" dxfId="31877" priority="719" stopIfTrue="1">
      <formula>$D$1&gt;H4</formula>
    </cfRule>
  </conditionalFormatting>
  <conditionalFormatting sqref="H4">
    <cfRule type="expression" dxfId="31876" priority="716" stopIfTrue="1">
      <formula>$D$1&lt;H4</formula>
    </cfRule>
    <cfRule type="expression" dxfId="31875" priority="717" stopIfTrue="1">
      <formula>$D$1&gt;H4</formula>
    </cfRule>
  </conditionalFormatting>
  <conditionalFormatting sqref="H5">
    <cfRule type="cellIs" dxfId="31874" priority="713" stopIfTrue="1" operator="equal">
      <formula>5</formula>
    </cfRule>
    <cfRule type="cellIs" dxfId="31873" priority="714" stopIfTrue="1" operator="equal">
      <formula>4</formula>
    </cfRule>
    <cfRule type="cellIs" dxfId="31872" priority="715" stopIfTrue="1" operator="equal">
      <formula>3</formula>
    </cfRule>
  </conditionalFormatting>
  <conditionalFormatting sqref="H4">
    <cfRule type="expression" dxfId="31871" priority="711" stopIfTrue="1">
      <formula>$D$1&lt;H4</formula>
    </cfRule>
    <cfRule type="expression" dxfId="31870" priority="712" stopIfTrue="1">
      <formula>$D$1&gt;H4</formula>
    </cfRule>
  </conditionalFormatting>
  <conditionalFormatting sqref="H4">
    <cfRule type="expression" dxfId="31869" priority="709" stopIfTrue="1">
      <formula>$D$1&lt;H4</formula>
    </cfRule>
    <cfRule type="expression" dxfId="31868" priority="710" stopIfTrue="1">
      <formula>$D$1&gt;H4</formula>
    </cfRule>
  </conditionalFormatting>
  <conditionalFormatting sqref="H4">
    <cfRule type="expression" dxfId="31867" priority="707" stopIfTrue="1">
      <formula>$D$1&lt;H4</formula>
    </cfRule>
    <cfRule type="expression" dxfId="31866" priority="708" stopIfTrue="1">
      <formula>$D$1&gt;H4</formula>
    </cfRule>
  </conditionalFormatting>
  <conditionalFormatting sqref="H4">
    <cfRule type="expression" dxfId="31865" priority="705" stopIfTrue="1">
      <formula>$D$1&lt;H4</formula>
    </cfRule>
    <cfRule type="expression" dxfId="31864" priority="706" stopIfTrue="1">
      <formula>$D$1&gt;H4</formula>
    </cfRule>
  </conditionalFormatting>
  <conditionalFormatting sqref="H4">
    <cfRule type="expression" dxfId="31863" priority="697" stopIfTrue="1">
      <formula>$D$1&lt;H4</formula>
    </cfRule>
    <cfRule type="expression" dxfId="31862" priority="698" stopIfTrue="1">
      <formula>$D$1&gt;H4</formula>
    </cfRule>
  </conditionalFormatting>
  <conditionalFormatting sqref="H4">
    <cfRule type="expression" dxfId="31861" priority="695" stopIfTrue="1">
      <formula>$D$1&lt;H4</formula>
    </cfRule>
    <cfRule type="expression" dxfId="31860" priority="696" stopIfTrue="1">
      <formula>$D$1&gt;H4</formula>
    </cfRule>
  </conditionalFormatting>
  <conditionalFormatting sqref="J4">
    <cfRule type="expression" dxfId="31859" priority="693" stopIfTrue="1">
      <formula>$D$1&lt;J4</formula>
    </cfRule>
    <cfRule type="expression" dxfId="31858" priority="694" stopIfTrue="1">
      <formula>$D$1&gt;J4</formula>
    </cfRule>
  </conditionalFormatting>
  <conditionalFormatting sqref="I3">
    <cfRule type="expression" dxfId="31857" priority="689" stopIfTrue="1">
      <formula>$D$1&lt;I3</formula>
    </cfRule>
    <cfRule type="expression" dxfId="31856" priority="690" stopIfTrue="1">
      <formula>$D$1&gt;I3</formula>
    </cfRule>
  </conditionalFormatting>
  <conditionalFormatting sqref="G5">
    <cfRule type="cellIs" dxfId="31855" priority="686" stopIfTrue="1" operator="equal">
      <formula>5</formula>
    </cfRule>
    <cfRule type="cellIs" dxfId="31854" priority="687" stopIfTrue="1" operator="equal">
      <formula>4</formula>
    </cfRule>
    <cfRule type="cellIs" dxfId="31853" priority="688" stopIfTrue="1" operator="equal">
      <formula>3</formula>
    </cfRule>
  </conditionalFormatting>
  <conditionalFormatting sqref="H5">
    <cfRule type="cellIs" dxfId="31852" priority="683" stopIfTrue="1" operator="equal">
      <formula>5</formula>
    </cfRule>
    <cfRule type="cellIs" dxfId="31851" priority="684" stopIfTrue="1" operator="equal">
      <formula>4</formula>
    </cfRule>
    <cfRule type="cellIs" dxfId="31850" priority="685" stopIfTrue="1" operator="equal">
      <formula>3</formula>
    </cfRule>
  </conditionalFormatting>
  <conditionalFormatting sqref="H4">
    <cfRule type="expression" dxfId="31849" priority="681" stopIfTrue="1">
      <formula>$D$1&lt;H4</formula>
    </cfRule>
    <cfRule type="expression" dxfId="31848" priority="682" stopIfTrue="1">
      <formula>$D$1&gt;H4</formula>
    </cfRule>
  </conditionalFormatting>
  <conditionalFormatting sqref="H5">
    <cfRule type="cellIs" dxfId="31847" priority="678" stopIfTrue="1" operator="equal">
      <formula>5</formula>
    </cfRule>
    <cfRule type="cellIs" dxfId="31846" priority="679" stopIfTrue="1" operator="equal">
      <formula>4</formula>
    </cfRule>
    <cfRule type="cellIs" dxfId="31845" priority="680" stopIfTrue="1" operator="equal">
      <formula>3</formula>
    </cfRule>
  </conditionalFormatting>
  <conditionalFormatting sqref="H4">
    <cfRule type="expression" dxfId="31844" priority="676" stopIfTrue="1">
      <formula>$D$1&lt;H4</formula>
    </cfRule>
    <cfRule type="expression" dxfId="31843" priority="677" stopIfTrue="1">
      <formula>$D$1&gt;H4</formula>
    </cfRule>
  </conditionalFormatting>
  <conditionalFormatting sqref="H5">
    <cfRule type="cellIs" dxfId="31842" priority="673" stopIfTrue="1" operator="equal">
      <formula>5</formula>
    </cfRule>
    <cfRule type="cellIs" dxfId="31841" priority="674" stopIfTrue="1" operator="equal">
      <formula>4</formula>
    </cfRule>
    <cfRule type="cellIs" dxfId="31840" priority="675" stopIfTrue="1" operator="equal">
      <formula>3</formula>
    </cfRule>
  </conditionalFormatting>
  <conditionalFormatting sqref="H4">
    <cfRule type="expression" dxfId="31839" priority="671" stopIfTrue="1">
      <formula>$D$1&lt;H4</formula>
    </cfRule>
    <cfRule type="expression" dxfId="31838" priority="672" stopIfTrue="1">
      <formula>$D$1&gt;H4</formula>
    </cfRule>
  </conditionalFormatting>
  <conditionalFormatting sqref="H5">
    <cfRule type="cellIs" dxfId="31837" priority="668" stopIfTrue="1" operator="equal">
      <formula>5</formula>
    </cfRule>
    <cfRule type="cellIs" dxfId="31836" priority="669" stopIfTrue="1" operator="equal">
      <formula>4</formula>
    </cfRule>
    <cfRule type="cellIs" dxfId="31835" priority="670" stopIfTrue="1" operator="equal">
      <formula>3</formula>
    </cfRule>
  </conditionalFormatting>
  <conditionalFormatting sqref="H4">
    <cfRule type="expression" dxfId="31834" priority="666" stopIfTrue="1">
      <formula>$D$1&lt;H4</formula>
    </cfRule>
    <cfRule type="expression" dxfId="31833" priority="667" stopIfTrue="1">
      <formula>$D$1&gt;H4</formula>
    </cfRule>
  </conditionalFormatting>
  <conditionalFormatting sqref="I3">
    <cfRule type="expression" dxfId="31832" priority="659" stopIfTrue="1">
      <formula>$D$1&lt;I3</formula>
    </cfRule>
    <cfRule type="expression" dxfId="31831" priority="660" stopIfTrue="1">
      <formula>$D$1&gt;I3</formula>
    </cfRule>
  </conditionalFormatting>
  <conditionalFormatting sqref="L5">
    <cfRule type="cellIs" dxfId="31830" priority="656" stopIfTrue="1" operator="equal">
      <formula>5</formula>
    </cfRule>
    <cfRule type="cellIs" dxfId="31829" priority="657" stopIfTrue="1" operator="equal">
      <formula>4</formula>
    </cfRule>
    <cfRule type="cellIs" dxfId="31828" priority="658" stopIfTrue="1" operator="equal">
      <formula>3</formula>
    </cfRule>
  </conditionalFormatting>
  <conditionalFormatting sqref="L5">
    <cfRule type="cellIs" dxfId="31827" priority="651" stopIfTrue="1" operator="equal">
      <formula>5</formula>
    </cfRule>
    <cfRule type="cellIs" dxfId="31826" priority="652" stopIfTrue="1" operator="equal">
      <formula>4</formula>
    </cfRule>
    <cfRule type="cellIs" dxfId="31825" priority="653" stopIfTrue="1" operator="equal">
      <formula>3</formula>
    </cfRule>
  </conditionalFormatting>
  <conditionalFormatting sqref="L4">
    <cfRule type="expression" dxfId="31824" priority="618" stopIfTrue="1">
      <formula>$D$1&lt;L4</formula>
    </cfRule>
    <cfRule type="expression" dxfId="31823" priority="619" stopIfTrue="1">
      <formula>$D$1&gt;L4</formula>
    </cfRule>
  </conditionalFormatting>
  <conditionalFormatting sqref="L5">
    <cfRule type="cellIs" dxfId="31822" priority="648" stopIfTrue="1" operator="equal">
      <formula>5</formula>
    </cfRule>
    <cfRule type="cellIs" dxfId="31821" priority="649" stopIfTrue="1" operator="equal">
      <formula>4</formula>
    </cfRule>
    <cfRule type="cellIs" dxfId="31820" priority="650" stopIfTrue="1" operator="equal">
      <formula>3</formula>
    </cfRule>
  </conditionalFormatting>
  <conditionalFormatting sqref="L4">
    <cfRule type="expression" dxfId="31819" priority="646" stopIfTrue="1">
      <formula>$D$1&lt;L4</formula>
    </cfRule>
    <cfRule type="expression" dxfId="31818" priority="647" stopIfTrue="1">
      <formula>$D$1&gt;L4</formula>
    </cfRule>
  </conditionalFormatting>
  <conditionalFormatting sqref="L5">
    <cfRule type="cellIs" dxfId="31817" priority="643" stopIfTrue="1" operator="equal">
      <formula>5</formula>
    </cfRule>
    <cfRule type="cellIs" dxfId="31816" priority="644" stopIfTrue="1" operator="equal">
      <formula>4</formula>
    </cfRule>
    <cfRule type="cellIs" dxfId="31815" priority="645" stopIfTrue="1" operator="equal">
      <formula>3</formula>
    </cfRule>
  </conditionalFormatting>
  <conditionalFormatting sqref="L4">
    <cfRule type="expression" dxfId="31814" priority="641" stopIfTrue="1">
      <formula>$D$1&lt;L4</formula>
    </cfRule>
    <cfRule type="expression" dxfId="31813" priority="642" stopIfTrue="1">
      <formula>$D$1&gt;L4</formula>
    </cfRule>
  </conditionalFormatting>
  <conditionalFormatting sqref="L5">
    <cfRule type="cellIs" dxfId="31812" priority="638" stopIfTrue="1" operator="equal">
      <formula>5</formula>
    </cfRule>
    <cfRule type="cellIs" dxfId="31811" priority="639" stopIfTrue="1" operator="equal">
      <formula>4</formula>
    </cfRule>
    <cfRule type="cellIs" dxfId="31810" priority="640" stopIfTrue="1" operator="equal">
      <formula>3</formula>
    </cfRule>
  </conditionalFormatting>
  <conditionalFormatting sqref="L4">
    <cfRule type="expression" dxfId="31809" priority="636" stopIfTrue="1">
      <formula>$D$1&lt;L4</formula>
    </cfRule>
    <cfRule type="expression" dxfId="31808" priority="637" stopIfTrue="1">
      <formula>$D$1&gt;L4</formula>
    </cfRule>
  </conditionalFormatting>
  <conditionalFormatting sqref="L4">
    <cfRule type="expression" dxfId="31807" priority="634" stopIfTrue="1">
      <formula>$D$1&lt;L4</formula>
    </cfRule>
    <cfRule type="expression" dxfId="31806" priority="635" stopIfTrue="1">
      <formula>$D$1&gt;L4</formula>
    </cfRule>
  </conditionalFormatting>
  <conditionalFormatting sqref="L4">
    <cfRule type="expression" dxfId="31805" priority="632" stopIfTrue="1">
      <formula>$D$1&lt;L4</formula>
    </cfRule>
    <cfRule type="expression" dxfId="31804" priority="633" stopIfTrue="1">
      <formula>$D$1&gt;L4</formula>
    </cfRule>
  </conditionalFormatting>
  <conditionalFormatting sqref="L4">
    <cfRule type="expression" dxfId="31803" priority="630" stopIfTrue="1">
      <formula>$D$1&lt;L4</formula>
    </cfRule>
    <cfRule type="expression" dxfId="31802" priority="631" stopIfTrue="1">
      <formula>$D$1&gt;L4</formula>
    </cfRule>
  </conditionalFormatting>
  <conditionalFormatting sqref="L4">
    <cfRule type="expression" dxfId="31801" priority="628" stopIfTrue="1">
      <formula>$D$1&lt;L4</formula>
    </cfRule>
    <cfRule type="expression" dxfId="31800" priority="629" stopIfTrue="1">
      <formula>$D$1&gt;L4</formula>
    </cfRule>
  </conditionalFormatting>
  <conditionalFormatting sqref="L4">
    <cfRule type="expression" dxfId="31799" priority="626" stopIfTrue="1">
      <formula>$D$1&lt;L4</formula>
    </cfRule>
    <cfRule type="expression" dxfId="31798" priority="627" stopIfTrue="1">
      <formula>$D$1&gt;L4</formula>
    </cfRule>
  </conditionalFormatting>
  <conditionalFormatting sqref="L4">
    <cfRule type="expression" dxfId="31797" priority="624" stopIfTrue="1">
      <formula>$D$1&lt;L4</formula>
    </cfRule>
    <cfRule type="expression" dxfId="31796" priority="625" stopIfTrue="1">
      <formula>$D$1&gt;L4</formula>
    </cfRule>
  </conditionalFormatting>
  <conditionalFormatting sqref="L4">
    <cfRule type="expression" dxfId="31795" priority="622" stopIfTrue="1">
      <formula>$D$1&lt;L4</formula>
    </cfRule>
    <cfRule type="expression" dxfId="31794" priority="623" stopIfTrue="1">
      <formula>$D$1&gt;L4</formula>
    </cfRule>
  </conditionalFormatting>
  <conditionalFormatting sqref="L4">
    <cfRule type="expression" dxfId="31793" priority="620" stopIfTrue="1">
      <formula>$D$1&lt;L4</formula>
    </cfRule>
    <cfRule type="expression" dxfId="31792" priority="621" stopIfTrue="1">
      <formula>$D$1&gt;L4</formula>
    </cfRule>
  </conditionalFormatting>
  <conditionalFormatting sqref="I4">
    <cfRule type="expression" dxfId="31791" priority="603" stopIfTrue="1">
      <formula>$D$1&lt;I4</formula>
    </cfRule>
    <cfRule type="expression" dxfId="31790" priority="604" stopIfTrue="1">
      <formula>$D$1&gt;I4</formula>
    </cfRule>
  </conditionalFormatting>
  <conditionalFormatting sqref="I4">
    <cfRule type="expression" dxfId="31789" priority="582" stopIfTrue="1">
      <formula>$D$1&lt;I4</formula>
    </cfRule>
    <cfRule type="expression" dxfId="31788" priority="583" stopIfTrue="1">
      <formula>$D$1&gt;I4</formula>
    </cfRule>
  </conditionalFormatting>
  <conditionalFormatting sqref="I4">
    <cfRule type="expression" dxfId="31787" priority="534" stopIfTrue="1">
      <formula>$D$1&lt;I4</formula>
    </cfRule>
    <cfRule type="expression" dxfId="31786" priority="535" stopIfTrue="1">
      <formula>$D$1&gt;I4</formula>
    </cfRule>
  </conditionalFormatting>
  <conditionalFormatting sqref="I5">
    <cfRule type="cellIs" dxfId="31785" priority="615" stopIfTrue="1" operator="equal">
      <formula>5</formula>
    </cfRule>
    <cfRule type="cellIs" dxfId="31784" priority="616" stopIfTrue="1" operator="equal">
      <formula>4</formula>
    </cfRule>
    <cfRule type="cellIs" dxfId="31783" priority="617" stopIfTrue="1" operator="equal">
      <formula>3</formula>
    </cfRule>
  </conditionalFormatting>
  <conditionalFormatting sqref="I4">
    <cfRule type="expression" dxfId="31782" priority="613" stopIfTrue="1">
      <formula>$D$1&lt;I4</formula>
    </cfRule>
    <cfRule type="expression" dxfId="31781" priority="614" stopIfTrue="1">
      <formula>$D$1&gt;I4</formula>
    </cfRule>
  </conditionalFormatting>
  <conditionalFormatting sqref="I4">
    <cfRule type="expression" dxfId="31780" priority="536" stopIfTrue="1">
      <formula>$D$1&lt;I4</formula>
    </cfRule>
    <cfRule type="expression" dxfId="31779" priority="537" stopIfTrue="1">
      <formula>$D$1&gt;I4</formula>
    </cfRule>
  </conditionalFormatting>
  <conditionalFormatting sqref="I4">
    <cfRule type="expression" dxfId="31778" priority="553" stopIfTrue="1">
      <formula>$D$1&lt;I4</formula>
    </cfRule>
    <cfRule type="expression" dxfId="31777" priority="554" stopIfTrue="1">
      <formula>$D$1&gt;I4</formula>
    </cfRule>
  </conditionalFormatting>
  <conditionalFormatting sqref="I5">
    <cfRule type="cellIs" dxfId="31776" priority="600" stopIfTrue="1" operator="equal">
      <formula>5</formula>
    </cfRule>
    <cfRule type="cellIs" dxfId="31775" priority="601" stopIfTrue="1" operator="equal">
      <formula>4</formula>
    </cfRule>
    <cfRule type="cellIs" dxfId="31774" priority="602" stopIfTrue="1" operator="equal">
      <formula>3</formula>
    </cfRule>
  </conditionalFormatting>
  <conditionalFormatting sqref="I4">
    <cfRule type="expression" dxfId="31773" priority="598" stopIfTrue="1">
      <formula>$D$1&lt;I4</formula>
    </cfRule>
    <cfRule type="expression" dxfId="31772" priority="599" stopIfTrue="1">
      <formula>$D$1&gt;I4</formula>
    </cfRule>
  </conditionalFormatting>
  <conditionalFormatting sqref="I4">
    <cfRule type="expression" dxfId="31771" priority="588" stopIfTrue="1">
      <formula>$D$1&lt;I4</formula>
    </cfRule>
    <cfRule type="expression" dxfId="31770" priority="589" stopIfTrue="1">
      <formula>$D$1&gt;I4</formula>
    </cfRule>
  </conditionalFormatting>
  <conditionalFormatting sqref="I4">
    <cfRule type="expression" dxfId="31769" priority="586" stopIfTrue="1">
      <formula>$D$1&lt;I4</formula>
    </cfRule>
    <cfRule type="expression" dxfId="31768" priority="587" stopIfTrue="1">
      <formula>$D$1&gt;I4</formula>
    </cfRule>
  </conditionalFormatting>
  <conditionalFormatting sqref="I4">
    <cfRule type="expression" dxfId="31767" priority="584" stopIfTrue="1">
      <formula>$D$1&lt;I4</formula>
    </cfRule>
    <cfRule type="expression" dxfId="31766" priority="585" stopIfTrue="1">
      <formula>$D$1&gt;I4</formula>
    </cfRule>
  </conditionalFormatting>
  <conditionalFormatting sqref="I4">
    <cfRule type="expression" dxfId="31765" priority="572" stopIfTrue="1">
      <formula>$D$1&lt;I4</formula>
    </cfRule>
    <cfRule type="expression" dxfId="31764" priority="573" stopIfTrue="1">
      <formula>$D$1&gt;I4</formula>
    </cfRule>
  </conditionalFormatting>
  <conditionalFormatting sqref="I4">
    <cfRule type="expression" dxfId="31763" priority="544" stopIfTrue="1">
      <formula>$D$1&lt;I4</formula>
    </cfRule>
    <cfRule type="expression" dxfId="31762" priority="545" stopIfTrue="1">
      <formula>$D$1&gt;I4</formula>
    </cfRule>
  </conditionalFormatting>
  <conditionalFormatting sqref="I4">
    <cfRule type="expression" dxfId="31761" priority="542" stopIfTrue="1">
      <formula>$D$1&lt;I4</formula>
    </cfRule>
    <cfRule type="expression" dxfId="31760" priority="543" stopIfTrue="1">
      <formula>$D$1&gt;I4</formula>
    </cfRule>
  </conditionalFormatting>
  <conditionalFormatting sqref="I4">
    <cfRule type="expression" dxfId="31759" priority="540" stopIfTrue="1">
      <formula>$D$1&lt;I4</formula>
    </cfRule>
    <cfRule type="expression" dxfId="31758" priority="541" stopIfTrue="1">
      <formula>$D$1&gt;I4</formula>
    </cfRule>
  </conditionalFormatting>
  <conditionalFormatting sqref="I4">
    <cfRule type="expression" dxfId="31757" priority="538" stopIfTrue="1">
      <formula>$D$1&lt;I4</formula>
    </cfRule>
    <cfRule type="expression" dxfId="31756" priority="539" stopIfTrue="1">
      <formula>$D$1&gt;I4</formula>
    </cfRule>
  </conditionalFormatting>
  <conditionalFormatting sqref="I4">
    <cfRule type="expression" dxfId="31755" priority="532" stopIfTrue="1">
      <formula>$D$1&lt;I4</formula>
    </cfRule>
    <cfRule type="expression" dxfId="31754" priority="533" stopIfTrue="1">
      <formula>$D$1&gt;I4</formula>
    </cfRule>
  </conditionalFormatting>
  <conditionalFormatting sqref="I4">
    <cfRule type="expression" dxfId="31753" priority="530" stopIfTrue="1">
      <formula>$D$1&lt;I4</formula>
    </cfRule>
    <cfRule type="expression" dxfId="31752" priority="531" stopIfTrue="1">
      <formula>$D$1&gt;I4</formula>
    </cfRule>
  </conditionalFormatting>
  <conditionalFormatting sqref="I4">
    <cfRule type="expression" dxfId="31751" priority="528" stopIfTrue="1">
      <formula>$D$1&lt;I4</formula>
    </cfRule>
    <cfRule type="expression" dxfId="31750" priority="529" stopIfTrue="1">
      <formula>$D$1&gt;I4</formula>
    </cfRule>
  </conditionalFormatting>
  <conditionalFormatting sqref="I4">
    <cfRule type="expression" dxfId="31749" priority="590" stopIfTrue="1">
      <formula>$D$1&lt;I4</formula>
    </cfRule>
    <cfRule type="expression" dxfId="31748" priority="591" stopIfTrue="1">
      <formula>$D$1&gt;I4</formula>
    </cfRule>
  </conditionalFormatting>
  <conditionalFormatting sqref="I4">
    <cfRule type="expression" dxfId="31747" priority="609" stopIfTrue="1">
      <formula>$D$1&lt;I4</formula>
    </cfRule>
    <cfRule type="expression" dxfId="31746" priority="610" stopIfTrue="1">
      <formula>$D$1&gt;I4</formula>
    </cfRule>
  </conditionalFormatting>
  <conditionalFormatting sqref="I4">
    <cfRule type="expression" dxfId="31745" priority="607" stopIfTrue="1">
      <formula>$D$1&lt;I4</formula>
    </cfRule>
    <cfRule type="expression" dxfId="31744" priority="608" stopIfTrue="1">
      <formula>$D$1&gt;I4</formula>
    </cfRule>
  </conditionalFormatting>
  <conditionalFormatting sqref="I4">
    <cfRule type="expression" dxfId="31743" priority="605" stopIfTrue="1">
      <formula>$D$1&lt;I4</formula>
    </cfRule>
    <cfRule type="expression" dxfId="31742" priority="606" stopIfTrue="1">
      <formula>$D$1&gt;I4</formula>
    </cfRule>
  </conditionalFormatting>
  <conditionalFormatting sqref="I4">
    <cfRule type="expression" dxfId="31741" priority="596" stopIfTrue="1">
      <formula>$D$1&lt;I4</formula>
    </cfRule>
    <cfRule type="expression" dxfId="31740" priority="597" stopIfTrue="1">
      <formula>$D$1&gt;I4</formula>
    </cfRule>
  </conditionalFormatting>
  <conditionalFormatting sqref="I4">
    <cfRule type="expression" dxfId="31739" priority="594" stopIfTrue="1">
      <formula>$D$1&lt;I4</formula>
    </cfRule>
    <cfRule type="expression" dxfId="31738" priority="595" stopIfTrue="1">
      <formula>$D$1&gt;I4</formula>
    </cfRule>
  </conditionalFormatting>
  <conditionalFormatting sqref="I4">
    <cfRule type="expression" dxfId="31737" priority="592" stopIfTrue="1">
      <formula>$D$1&lt;I4</formula>
    </cfRule>
    <cfRule type="expression" dxfId="31736" priority="593" stopIfTrue="1">
      <formula>$D$1&gt;I4</formula>
    </cfRule>
  </conditionalFormatting>
  <conditionalFormatting sqref="I5">
    <cfRule type="cellIs" dxfId="31735" priority="579" stopIfTrue="1" operator="equal">
      <formula>5</formula>
    </cfRule>
    <cfRule type="cellIs" dxfId="31734" priority="580" stopIfTrue="1" operator="equal">
      <formula>4</formula>
    </cfRule>
    <cfRule type="cellIs" dxfId="31733" priority="581" stopIfTrue="1" operator="equal">
      <formula>3</formula>
    </cfRule>
  </conditionalFormatting>
  <conditionalFormatting sqref="I4">
    <cfRule type="expression" dxfId="31732" priority="577" stopIfTrue="1">
      <formula>$D$1&lt;I4</formula>
    </cfRule>
    <cfRule type="expression" dxfId="31731" priority="578" stopIfTrue="1">
      <formula>$D$1&gt;I4</formula>
    </cfRule>
  </conditionalFormatting>
  <conditionalFormatting sqref="I5">
    <cfRule type="cellIs" dxfId="31730" priority="574" stopIfTrue="1" operator="equal">
      <formula>5</formula>
    </cfRule>
    <cfRule type="cellIs" dxfId="31729" priority="575" stopIfTrue="1" operator="equal">
      <formula>4</formula>
    </cfRule>
    <cfRule type="cellIs" dxfId="31728" priority="576" stopIfTrue="1" operator="equal">
      <formula>3</formula>
    </cfRule>
  </conditionalFormatting>
  <conditionalFormatting sqref="I5">
    <cfRule type="cellIs" dxfId="31727" priority="569" stopIfTrue="1" operator="equal">
      <formula>5</formula>
    </cfRule>
    <cfRule type="cellIs" dxfId="31726" priority="570" stopIfTrue="1" operator="equal">
      <formula>4</formula>
    </cfRule>
    <cfRule type="cellIs" dxfId="31725" priority="571" stopIfTrue="1" operator="equal">
      <formula>3</formula>
    </cfRule>
  </conditionalFormatting>
  <conditionalFormatting sqref="I4">
    <cfRule type="expression" dxfId="31724" priority="567" stopIfTrue="1">
      <formula>$D$1&lt;I4</formula>
    </cfRule>
    <cfRule type="expression" dxfId="31723" priority="568" stopIfTrue="1">
      <formula>$D$1&gt;I4</formula>
    </cfRule>
  </conditionalFormatting>
  <conditionalFormatting sqref="I5">
    <cfRule type="cellIs" dxfId="31722" priority="564" stopIfTrue="1" operator="equal">
      <formula>5</formula>
    </cfRule>
    <cfRule type="cellIs" dxfId="31721" priority="565" stopIfTrue="1" operator="equal">
      <formula>4</formula>
    </cfRule>
    <cfRule type="cellIs" dxfId="31720" priority="566" stopIfTrue="1" operator="equal">
      <formula>3</formula>
    </cfRule>
  </conditionalFormatting>
  <conditionalFormatting sqref="I4">
    <cfRule type="expression" dxfId="31719" priority="562" stopIfTrue="1">
      <formula>$D$1&lt;I4</formula>
    </cfRule>
    <cfRule type="expression" dxfId="31718" priority="563" stopIfTrue="1">
      <formula>$D$1&gt;I4</formula>
    </cfRule>
  </conditionalFormatting>
  <conditionalFormatting sqref="I5">
    <cfRule type="cellIs" dxfId="31717" priority="559" stopIfTrue="1" operator="equal">
      <formula>5</formula>
    </cfRule>
    <cfRule type="cellIs" dxfId="31716" priority="560" stopIfTrue="1" operator="equal">
      <formula>4</formula>
    </cfRule>
    <cfRule type="cellIs" dxfId="31715" priority="561" stopIfTrue="1" operator="equal">
      <formula>3</formula>
    </cfRule>
  </conditionalFormatting>
  <conditionalFormatting sqref="I4">
    <cfRule type="expression" dxfId="31714" priority="557" stopIfTrue="1">
      <formula>$D$1&lt;I4</formula>
    </cfRule>
    <cfRule type="expression" dxfId="31713" priority="558" stopIfTrue="1">
      <formula>$D$1&gt;I4</formula>
    </cfRule>
  </conditionalFormatting>
  <conditionalFormatting sqref="I4">
    <cfRule type="expression" dxfId="31712" priority="555" stopIfTrue="1">
      <formula>$D$1&lt;I4</formula>
    </cfRule>
    <cfRule type="expression" dxfId="31711" priority="556" stopIfTrue="1">
      <formula>$D$1&gt;I4</formula>
    </cfRule>
  </conditionalFormatting>
  <conditionalFormatting sqref="I4">
    <cfRule type="expression" dxfId="31710" priority="551" stopIfTrue="1">
      <formula>$D$1&lt;I4</formula>
    </cfRule>
    <cfRule type="expression" dxfId="31709" priority="552" stopIfTrue="1">
      <formula>$D$1&gt;I4</formula>
    </cfRule>
  </conditionalFormatting>
  <conditionalFormatting sqref="I4">
    <cfRule type="expression" dxfId="31708" priority="549" stopIfTrue="1">
      <formula>$D$1&lt;I4</formula>
    </cfRule>
    <cfRule type="expression" dxfId="31707" priority="550" stopIfTrue="1">
      <formula>$D$1&gt;I4</formula>
    </cfRule>
  </conditionalFormatting>
  <conditionalFormatting sqref="I5">
    <cfRule type="cellIs" dxfId="31706" priority="546" stopIfTrue="1" operator="equal">
      <formula>5</formula>
    </cfRule>
    <cfRule type="cellIs" dxfId="31705" priority="547" stopIfTrue="1" operator="equal">
      <formula>4</formula>
    </cfRule>
    <cfRule type="cellIs" dxfId="31704" priority="548" stopIfTrue="1" operator="equal">
      <formula>3</formula>
    </cfRule>
  </conditionalFormatting>
  <conditionalFormatting sqref="I12">
    <cfRule type="cellIs" dxfId="31703" priority="525" stopIfTrue="1" operator="equal">
      <formula>5</formula>
    </cfRule>
    <cfRule type="cellIs" dxfId="31702" priority="526" stopIfTrue="1" operator="equal">
      <formula>4</formula>
    </cfRule>
    <cfRule type="cellIs" dxfId="31701" priority="527" stopIfTrue="1" operator="equal">
      <formula>3</formula>
    </cfRule>
  </conditionalFormatting>
  <conditionalFormatting sqref="G31:G33">
    <cfRule type="cellIs" dxfId="31700" priority="522" stopIfTrue="1" operator="equal">
      <formula>5</formula>
    </cfRule>
    <cfRule type="cellIs" dxfId="31699" priority="523" stopIfTrue="1" operator="equal">
      <formula>4</formula>
    </cfRule>
    <cfRule type="cellIs" dxfId="31698" priority="524" stopIfTrue="1" operator="equal">
      <formula>3</formula>
    </cfRule>
  </conditionalFormatting>
  <conditionalFormatting sqref="J32:J33">
    <cfRule type="cellIs" dxfId="31697" priority="519" stopIfTrue="1" operator="equal">
      <formula>5</formula>
    </cfRule>
    <cfRule type="cellIs" dxfId="31696" priority="520" stopIfTrue="1" operator="equal">
      <formula>4</formula>
    </cfRule>
    <cfRule type="cellIs" dxfId="31695" priority="521" stopIfTrue="1" operator="equal">
      <formula>3</formula>
    </cfRule>
  </conditionalFormatting>
  <conditionalFormatting sqref="K32:K33">
    <cfRule type="cellIs" dxfId="31694" priority="516" stopIfTrue="1" operator="equal">
      <formula>5</formula>
    </cfRule>
    <cfRule type="cellIs" dxfId="31693" priority="517" stopIfTrue="1" operator="equal">
      <formula>4</formula>
    </cfRule>
    <cfRule type="cellIs" dxfId="31692" priority="518" stopIfTrue="1" operator="equal">
      <formula>3</formula>
    </cfRule>
  </conditionalFormatting>
  <conditionalFormatting sqref="L32:L33">
    <cfRule type="cellIs" dxfId="31691" priority="513" stopIfTrue="1" operator="equal">
      <formula>5</formula>
    </cfRule>
    <cfRule type="cellIs" dxfId="31690" priority="514" stopIfTrue="1" operator="equal">
      <formula>4</formula>
    </cfRule>
    <cfRule type="cellIs" dxfId="31689" priority="515" stopIfTrue="1" operator="equal">
      <formula>3</formula>
    </cfRule>
  </conditionalFormatting>
  <conditionalFormatting sqref="K3">
    <cfRule type="expression" dxfId="31688" priority="511" stopIfTrue="1">
      <formula>$D$1&lt;K3</formula>
    </cfRule>
    <cfRule type="expression" dxfId="31687" priority="512" stopIfTrue="1">
      <formula>$D$1&gt;K3</formula>
    </cfRule>
  </conditionalFormatting>
  <conditionalFormatting sqref="K3">
    <cfRule type="expression" dxfId="31686" priority="509" stopIfTrue="1">
      <formula>$D$1&lt;K3</formula>
    </cfRule>
    <cfRule type="expression" dxfId="31685" priority="510" stopIfTrue="1">
      <formula>$D$1&gt;K3</formula>
    </cfRule>
  </conditionalFormatting>
  <conditionalFormatting sqref="H3">
    <cfRule type="expression" dxfId="31684" priority="507" stopIfTrue="1">
      <formula>$D$1&lt;H3</formula>
    </cfRule>
    <cfRule type="expression" dxfId="31683" priority="508" stopIfTrue="1">
      <formula>$D$1&gt;H3</formula>
    </cfRule>
  </conditionalFormatting>
  <conditionalFormatting sqref="K5">
    <cfRule type="cellIs" dxfId="31682" priority="504" stopIfTrue="1" operator="equal">
      <formula>5</formula>
    </cfRule>
    <cfRule type="cellIs" dxfId="31681" priority="505" stopIfTrue="1" operator="equal">
      <formula>4</formula>
    </cfRule>
    <cfRule type="cellIs" dxfId="31680" priority="506" stopIfTrue="1" operator="equal">
      <formula>3</formula>
    </cfRule>
  </conditionalFormatting>
  <conditionalFormatting sqref="K4">
    <cfRule type="expression" dxfId="31679" priority="469" stopIfTrue="1">
      <formula>$D$1&lt;K4</formula>
    </cfRule>
    <cfRule type="expression" dxfId="31678" priority="470" stopIfTrue="1">
      <formula>$D$1&gt;K4</formula>
    </cfRule>
  </conditionalFormatting>
  <conditionalFormatting sqref="K5">
    <cfRule type="cellIs" dxfId="31677" priority="501" stopIfTrue="1" operator="equal">
      <formula>5</formula>
    </cfRule>
    <cfRule type="cellIs" dxfId="31676" priority="502" stopIfTrue="1" operator="equal">
      <formula>4</formula>
    </cfRule>
    <cfRule type="cellIs" dxfId="31675" priority="503" stopIfTrue="1" operator="equal">
      <formula>3</formula>
    </cfRule>
  </conditionalFormatting>
  <conditionalFormatting sqref="K4">
    <cfRule type="expression" dxfId="31674" priority="499" stopIfTrue="1">
      <formula>$D$1&lt;K4</formula>
    </cfRule>
    <cfRule type="expression" dxfId="31673" priority="500" stopIfTrue="1">
      <formula>$D$1&gt;K4</formula>
    </cfRule>
  </conditionalFormatting>
  <conditionalFormatting sqref="K5">
    <cfRule type="cellIs" dxfId="31672" priority="496" stopIfTrue="1" operator="equal">
      <formula>5</formula>
    </cfRule>
    <cfRule type="cellIs" dxfId="31671" priority="497" stopIfTrue="1" operator="equal">
      <formula>4</formula>
    </cfRule>
    <cfRule type="cellIs" dxfId="31670" priority="498" stopIfTrue="1" operator="equal">
      <formula>3</formula>
    </cfRule>
  </conditionalFormatting>
  <conditionalFormatting sqref="K4">
    <cfRule type="expression" dxfId="31669" priority="494" stopIfTrue="1">
      <formula>$D$1&lt;K4</formula>
    </cfRule>
    <cfRule type="expression" dxfId="31668" priority="495" stopIfTrue="1">
      <formula>$D$1&gt;K4</formula>
    </cfRule>
  </conditionalFormatting>
  <conditionalFormatting sqref="K5">
    <cfRule type="cellIs" dxfId="31667" priority="491" stopIfTrue="1" operator="equal">
      <formula>5</formula>
    </cfRule>
    <cfRule type="cellIs" dxfId="31666" priority="492" stopIfTrue="1" operator="equal">
      <formula>4</formula>
    </cfRule>
    <cfRule type="cellIs" dxfId="31665" priority="493" stopIfTrue="1" operator="equal">
      <formula>3</formula>
    </cfRule>
  </conditionalFormatting>
  <conditionalFormatting sqref="K4">
    <cfRule type="expression" dxfId="31664" priority="489" stopIfTrue="1">
      <formula>$D$1&lt;K4</formula>
    </cfRule>
    <cfRule type="expression" dxfId="31663" priority="490" stopIfTrue="1">
      <formula>$D$1&gt;K4</formula>
    </cfRule>
  </conditionalFormatting>
  <conditionalFormatting sqref="K4">
    <cfRule type="expression" dxfId="31662" priority="487" stopIfTrue="1">
      <formula>$D$1&lt;K4</formula>
    </cfRule>
    <cfRule type="expression" dxfId="31661" priority="488" stopIfTrue="1">
      <formula>$D$1&gt;K4</formula>
    </cfRule>
  </conditionalFormatting>
  <conditionalFormatting sqref="K4">
    <cfRule type="expression" dxfId="31660" priority="485" stopIfTrue="1">
      <formula>$D$1&lt;K4</formula>
    </cfRule>
    <cfRule type="expression" dxfId="31659" priority="486" stopIfTrue="1">
      <formula>$D$1&gt;K4</formula>
    </cfRule>
  </conditionalFormatting>
  <conditionalFormatting sqref="K4">
    <cfRule type="expression" dxfId="31658" priority="483" stopIfTrue="1">
      <formula>$D$1&lt;K4</formula>
    </cfRule>
    <cfRule type="expression" dxfId="31657" priority="484" stopIfTrue="1">
      <formula>$D$1&gt;K4</formula>
    </cfRule>
  </conditionalFormatting>
  <conditionalFormatting sqref="K4">
    <cfRule type="expression" dxfId="31656" priority="481" stopIfTrue="1">
      <formula>$D$1&lt;K4</formula>
    </cfRule>
    <cfRule type="expression" dxfId="31655" priority="482" stopIfTrue="1">
      <formula>$D$1&gt;K4</formula>
    </cfRule>
  </conditionalFormatting>
  <conditionalFormatting sqref="K4">
    <cfRule type="expression" dxfId="31654" priority="479" stopIfTrue="1">
      <formula>$D$1&lt;K4</formula>
    </cfRule>
    <cfRule type="expression" dxfId="31653" priority="480" stopIfTrue="1">
      <formula>$D$1&gt;K4</formula>
    </cfRule>
  </conditionalFormatting>
  <conditionalFormatting sqref="K4">
    <cfRule type="expression" dxfId="31652" priority="477" stopIfTrue="1">
      <formula>$D$1&lt;K4</formula>
    </cfRule>
    <cfRule type="expression" dxfId="31651" priority="478" stopIfTrue="1">
      <formula>$D$1&gt;K4</formula>
    </cfRule>
  </conditionalFormatting>
  <conditionalFormatting sqref="K4">
    <cfRule type="expression" dxfId="31650" priority="475" stopIfTrue="1">
      <formula>$D$1&lt;K4</formula>
    </cfRule>
    <cfRule type="expression" dxfId="31649" priority="476" stopIfTrue="1">
      <formula>$D$1&gt;K4</formula>
    </cfRule>
  </conditionalFormatting>
  <conditionalFormatting sqref="H3">
    <cfRule type="expression" dxfId="31648" priority="473" stopIfTrue="1">
      <formula>$D$1&lt;H3</formula>
    </cfRule>
    <cfRule type="expression" dxfId="31647" priority="474" stopIfTrue="1">
      <formula>$D$1&gt;H3</formula>
    </cfRule>
  </conditionalFormatting>
  <conditionalFormatting sqref="K4">
    <cfRule type="expression" dxfId="31646" priority="471" stopIfTrue="1">
      <formula>$D$1&lt;K4</formula>
    </cfRule>
    <cfRule type="expression" dxfId="31645" priority="472" stopIfTrue="1">
      <formula>$D$1&gt;K4</formula>
    </cfRule>
  </conditionalFormatting>
  <conditionalFormatting sqref="L5">
    <cfRule type="cellIs" dxfId="31644" priority="466" stopIfTrue="1" operator="equal">
      <formula>5</formula>
    </cfRule>
    <cfRule type="cellIs" dxfId="31643" priority="467" stopIfTrue="1" operator="equal">
      <formula>4</formula>
    </cfRule>
    <cfRule type="cellIs" dxfId="31642" priority="468" stopIfTrue="1" operator="equal">
      <formula>3</formula>
    </cfRule>
  </conditionalFormatting>
  <conditionalFormatting sqref="L4">
    <cfRule type="expression" dxfId="31641" priority="464" stopIfTrue="1">
      <formula>$D$1&lt;L4</formula>
    </cfRule>
    <cfRule type="expression" dxfId="31640" priority="465" stopIfTrue="1">
      <formula>$D$1&gt;L4</formula>
    </cfRule>
  </conditionalFormatting>
  <conditionalFormatting sqref="J5">
    <cfRule type="cellIs" dxfId="31639" priority="461" stopIfTrue="1" operator="equal">
      <formula>5</formula>
    </cfRule>
    <cfRule type="cellIs" dxfId="31638" priority="462" stopIfTrue="1" operator="equal">
      <formula>4</formula>
    </cfRule>
    <cfRule type="cellIs" dxfId="31637" priority="463" stopIfTrue="1" operator="equal">
      <formula>3</formula>
    </cfRule>
  </conditionalFormatting>
  <conditionalFormatting sqref="J4">
    <cfRule type="expression" dxfId="31636" priority="459" stopIfTrue="1">
      <formula>$D$1&lt;J4</formula>
    </cfRule>
    <cfRule type="expression" dxfId="31635" priority="460" stopIfTrue="1">
      <formula>$D$1&gt;J4</formula>
    </cfRule>
  </conditionalFormatting>
  <conditionalFormatting sqref="J4">
    <cfRule type="expression" dxfId="31634" priority="457" stopIfTrue="1">
      <formula>$D$1&lt;J4</formula>
    </cfRule>
    <cfRule type="expression" dxfId="31633" priority="458" stopIfTrue="1">
      <formula>$D$1&gt;J4</formula>
    </cfRule>
  </conditionalFormatting>
  <conditionalFormatting sqref="J4">
    <cfRule type="expression" dxfId="31632" priority="455" stopIfTrue="1">
      <formula>$D$1&lt;J4</formula>
    </cfRule>
    <cfRule type="expression" dxfId="31631" priority="456" stopIfTrue="1">
      <formula>$D$1&gt;J4</formula>
    </cfRule>
  </conditionalFormatting>
  <conditionalFormatting sqref="J4">
    <cfRule type="expression" dxfId="31630" priority="453" stopIfTrue="1">
      <formula>$D$1&lt;J4</formula>
    </cfRule>
    <cfRule type="expression" dxfId="31629" priority="454" stopIfTrue="1">
      <formula>$D$1&gt;J4</formula>
    </cfRule>
  </conditionalFormatting>
  <conditionalFormatting sqref="J4">
    <cfRule type="expression" dxfId="31628" priority="451" stopIfTrue="1">
      <formula>$D$1&lt;J4</formula>
    </cfRule>
    <cfRule type="expression" dxfId="31627" priority="452" stopIfTrue="1">
      <formula>$D$1&gt;J4</formula>
    </cfRule>
  </conditionalFormatting>
  <conditionalFormatting sqref="J5">
    <cfRule type="cellIs" dxfId="31626" priority="448" stopIfTrue="1" operator="equal">
      <formula>5</formula>
    </cfRule>
    <cfRule type="cellIs" dxfId="31625" priority="449" stopIfTrue="1" operator="equal">
      <formula>4</formula>
    </cfRule>
    <cfRule type="cellIs" dxfId="31624" priority="450" stopIfTrue="1" operator="equal">
      <formula>3</formula>
    </cfRule>
  </conditionalFormatting>
  <conditionalFormatting sqref="J4">
    <cfRule type="expression" dxfId="31623" priority="446" stopIfTrue="1">
      <formula>$D$1&lt;J4</formula>
    </cfRule>
    <cfRule type="expression" dxfId="31622" priority="447" stopIfTrue="1">
      <formula>$D$1&gt;J4</formula>
    </cfRule>
  </conditionalFormatting>
  <conditionalFormatting sqref="J5">
    <cfRule type="cellIs" dxfId="31621" priority="443" stopIfTrue="1" operator="equal">
      <formula>5</formula>
    </cfRule>
    <cfRule type="cellIs" dxfId="31620" priority="444" stopIfTrue="1" operator="equal">
      <formula>4</formula>
    </cfRule>
    <cfRule type="cellIs" dxfId="31619" priority="445" stopIfTrue="1" operator="equal">
      <formula>3</formula>
    </cfRule>
  </conditionalFormatting>
  <conditionalFormatting sqref="J4">
    <cfRule type="expression" dxfId="31618" priority="441" stopIfTrue="1">
      <formula>$D$1&lt;J4</formula>
    </cfRule>
    <cfRule type="expression" dxfId="31617" priority="442" stopIfTrue="1">
      <formula>$D$1&gt;J4</formula>
    </cfRule>
  </conditionalFormatting>
  <conditionalFormatting sqref="J5">
    <cfRule type="cellIs" dxfId="31616" priority="438" stopIfTrue="1" operator="equal">
      <formula>5</formula>
    </cfRule>
    <cfRule type="cellIs" dxfId="31615" priority="439" stopIfTrue="1" operator="equal">
      <formula>4</formula>
    </cfRule>
    <cfRule type="cellIs" dxfId="31614" priority="440" stopIfTrue="1" operator="equal">
      <formula>3</formula>
    </cfRule>
  </conditionalFormatting>
  <conditionalFormatting sqref="J4">
    <cfRule type="expression" dxfId="31613" priority="436" stopIfTrue="1">
      <formula>$D$1&lt;J4</formula>
    </cfRule>
    <cfRule type="expression" dxfId="31612" priority="437" stopIfTrue="1">
      <formula>$D$1&gt;J4</formula>
    </cfRule>
  </conditionalFormatting>
  <conditionalFormatting sqref="J4">
    <cfRule type="expression" dxfId="31611" priority="434" stopIfTrue="1">
      <formula>$D$1&lt;J4</formula>
    </cfRule>
    <cfRule type="expression" dxfId="31610" priority="435" stopIfTrue="1">
      <formula>$D$1&gt;J4</formula>
    </cfRule>
  </conditionalFormatting>
  <conditionalFormatting sqref="J4">
    <cfRule type="expression" dxfId="31609" priority="432" stopIfTrue="1">
      <formula>$D$1&lt;J4</formula>
    </cfRule>
    <cfRule type="expression" dxfId="31608" priority="433" stopIfTrue="1">
      <formula>$D$1&gt;J4</formula>
    </cfRule>
  </conditionalFormatting>
  <conditionalFormatting sqref="J4">
    <cfRule type="expression" dxfId="31607" priority="430" stopIfTrue="1">
      <formula>$D$1&lt;J4</formula>
    </cfRule>
    <cfRule type="expression" dxfId="31606" priority="431" stopIfTrue="1">
      <formula>$D$1&gt;J4</formula>
    </cfRule>
  </conditionalFormatting>
  <conditionalFormatting sqref="J4">
    <cfRule type="expression" dxfId="31605" priority="428" stopIfTrue="1">
      <formula>$D$1&lt;J4</formula>
    </cfRule>
    <cfRule type="expression" dxfId="31604" priority="429" stopIfTrue="1">
      <formula>$D$1&gt;J4</formula>
    </cfRule>
  </conditionalFormatting>
  <conditionalFormatting sqref="J4">
    <cfRule type="expression" dxfId="31603" priority="426" stopIfTrue="1">
      <formula>$D$1&lt;J4</formula>
    </cfRule>
    <cfRule type="expression" dxfId="31602" priority="427" stopIfTrue="1">
      <formula>$D$1&gt;J4</formula>
    </cfRule>
  </conditionalFormatting>
  <conditionalFormatting sqref="J4">
    <cfRule type="expression" dxfId="31601" priority="424" stopIfTrue="1">
      <formula>$D$1&lt;J4</formula>
    </cfRule>
    <cfRule type="expression" dxfId="31600" priority="425" stopIfTrue="1">
      <formula>$D$1&gt;J4</formula>
    </cfRule>
  </conditionalFormatting>
  <conditionalFormatting sqref="J4">
    <cfRule type="expression" dxfId="31599" priority="422" stopIfTrue="1">
      <formula>$D$1&lt;J4</formula>
    </cfRule>
    <cfRule type="expression" dxfId="31598" priority="423" stopIfTrue="1">
      <formula>$D$1&gt;J4</formula>
    </cfRule>
  </conditionalFormatting>
  <conditionalFormatting sqref="J4">
    <cfRule type="expression" dxfId="31597" priority="420" stopIfTrue="1">
      <formula>$D$1&lt;J4</formula>
    </cfRule>
    <cfRule type="expression" dxfId="31596" priority="421" stopIfTrue="1">
      <formula>$D$1&gt;J4</formula>
    </cfRule>
  </conditionalFormatting>
  <conditionalFormatting sqref="J4">
    <cfRule type="expression" dxfId="31595" priority="418" stopIfTrue="1">
      <formula>$D$1&lt;J4</formula>
    </cfRule>
    <cfRule type="expression" dxfId="31594" priority="419" stopIfTrue="1">
      <formula>$D$1&gt;J4</formula>
    </cfRule>
  </conditionalFormatting>
  <conditionalFormatting sqref="J4">
    <cfRule type="expression" dxfId="31593" priority="416" stopIfTrue="1">
      <formula>$D$1&lt;J4</formula>
    </cfRule>
    <cfRule type="expression" dxfId="31592" priority="417" stopIfTrue="1">
      <formula>$D$1&gt;J4</formula>
    </cfRule>
  </conditionalFormatting>
  <conditionalFormatting sqref="J4">
    <cfRule type="expression" dxfId="31591" priority="414" stopIfTrue="1">
      <formula>$D$1&lt;J4</formula>
    </cfRule>
    <cfRule type="expression" dxfId="31590" priority="415" stopIfTrue="1">
      <formula>$D$1&gt;J4</formula>
    </cfRule>
  </conditionalFormatting>
  <conditionalFormatting sqref="J4">
    <cfRule type="expression" dxfId="31589" priority="412" stopIfTrue="1">
      <formula>$D$1&lt;J4</formula>
    </cfRule>
    <cfRule type="expression" dxfId="31588" priority="413" stopIfTrue="1">
      <formula>$D$1&gt;J4</formula>
    </cfRule>
  </conditionalFormatting>
  <conditionalFormatting sqref="J4">
    <cfRule type="expression" dxfId="31587" priority="410" stopIfTrue="1">
      <formula>$D$1&lt;J4</formula>
    </cfRule>
    <cfRule type="expression" dxfId="31586" priority="411" stopIfTrue="1">
      <formula>$D$1&gt;J4</formula>
    </cfRule>
  </conditionalFormatting>
  <conditionalFormatting sqref="J4">
    <cfRule type="expression" dxfId="31585" priority="408" stopIfTrue="1">
      <formula>$D$1&lt;J4</formula>
    </cfRule>
    <cfRule type="expression" dxfId="31584" priority="409" stopIfTrue="1">
      <formula>$D$1&gt;J4</formula>
    </cfRule>
  </conditionalFormatting>
  <conditionalFormatting sqref="J4">
    <cfRule type="expression" dxfId="31583" priority="406" stopIfTrue="1">
      <formula>$D$1&lt;J4</formula>
    </cfRule>
    <cfRule type="expression" dxfId="31582" priority="407" stopIfTrue="1">
      <formula>$D$1&gt;J4</formula>
    </cfRule>
  </conditionalFormatting>
  <conditionalFormatting sqref="J4">
    <cfRule type="expression" dxfId="31581" priority="404" stopIfTrue="1">
      <formula>$D$1&lt;J4</formula>
    </cfRule>
    <cfRule type="expression" dxfId="31580" priority="405" stopIfTrue="1">
      <formula>$D$1&gt;J4</formula>
    </cfRule>
  </conditionalFormatting>
  <conditionalFormatting sqref="J4">
    <cfRule type="expression" dxfId="31579" priority="402" stopIfTrue="1">
      <formula>$D$1&lt;J4</formula>
    </cfRule>
    <cfRule type="expression" dxfId="31578" priority="403" stopIfTrue="1">
      <formula>$D$1&gt;J4</formula>
    </cfRule>
  </conditionalFormatting>
  <conditionalFormatting sqref="I3">
    <cfRule type="expression" dxfId="31577" priority="400" stopIfTrue="1">
      <formula>$D$1&lt;I3</formula>
    </cfRule>
    <cfRule type="expression" dxfId="31576" priority="401" stopIfTrue="1">
      <formula>$D$1&gt;I3</formula>
    </cfRule>
  </conditionalFormatting>
  <conditionalFormatting sqref="L5">
    <cfRule type="cellIs" dxfId="31575" priority="397" stopIfTrue="1" operator="equal">
      <formula>5</formula>
    </cfRule>
    <cfRule type="cellIs" dxfId="31574" priority="398" stopIfTrue="1" operator="equal">
      <formula>4</formula>
    </cfRule>
    <cfRule type="cellIs" dxfId="31573" priority="399" stopIfTrue="1" operator="equal">
      <formula>3</formula>
    </cfRule>
  </conditionalFormatting>
  <conditionalFormatting sqref="I4">
    <cfRule type="expression" dxfId="31572" priority="345" stopIfTrue="1">
      <formula>$D$1&lt;I4</formula>
    </cfRule>
    <cfRule type="expression" dxfId="31571" priority="346" stopIfTrue="1">
      <formula>$D$1&gt;I4</formula>
    </cfRule>
  </conditionalFormatting>
  <conditionalFormatting sqref="I4">
    <cfRule type="expression" dxfId="31570" priority="343" stopIfTrue="1">
      <formula>$D$1&lt;I4</formula>
    </cfRule>
    <cfRule type="expression" dxfId="31569" priority="344" stopIfTrue="1">
      <formula>$D$1&gt;I4</formula>
    </cfRule>
  </conditionalFormatting>
  <conditionalFormatting sqref="I4">
    <cfRule type="expression" dxfId="31568" priority="341" stopIfTrue="1">
      <formula>$D$1&lt;I4</formula>
    </cfRule>
    <cfRule type="expression" dxfId="31567" priority="342" stopIfTrue="1">
      <formula>$D$1&gt;I4</formula>
    </cfRule>
  </conditionalFormatting>
  <conditionalFormatting sqref="L4">
    <cfRule type="expression" dxfId="31566" priority="333" stopIfTrue="1">
      <formula>$D$1&lt;L4</formula>
    </cfRule>
    <cfRule type="expression" dxfId="31565" priority="334" stopIfTrue="1">
      <formula>$D$1&gt;L4</formula>
    </cfRule>
  </conditionalFormatting>
  <conditionalFormatting sqref="L5">
    <cfRule type="cellIs" dxfId="31564" priority="394" stopIfTrue="1" operator="equal">
      <formula>5</formula>
    </cfRule>
    <cfRule type="cellIs" dxfId="31563" priority="395" stopIfTrue="1" operator="equal">
      <formula>4</formula>
    </cfRule>
    <cfRule type="cellIs" dxfId="31562" priority="396" stopIfTrue="1" operator="equal">
      <formula>3</formula>
    </cfRule>
  </conditionalFormatting>
  <conditionalFormatting sqref="L4">
    <cfRule type="expression" dxfId="31561" priority="392" stopIfTrue="1">
      <formula>$D$1&lt;L4</formula>
    </cfRule>
    <cfRule type="expression" dxfId="31560" priority="393" stopIfTrue="1">
      <formula>$D$1&gt;L4</formula>
    </cfRule>
  </conditionalFormatting>
  <conditionalFormatting sqref="L5">
    <cfRule type="cellIs" dxfId="31559" priority="389" stopIfTrue="1" operator="equal">
      <formula>5</formula>
    </cfRule>
    <cfRule type="cellIs" dxfId="31558" priority="390" stopIfTrue="1" operator="equal">
      <formula>4</formula>
    </cfRule>
    <cfRule type="cellIs" dxfId="31557" priority="391" stopIfTrue="1" operator="equal">
      <formula>3</formula>
    </cfRule>
  </conditionalFormatting>
  <conditionalFormatting sqref="L4">
    <cfRule type="expression" dxfId="31556" priority="387" stopIfTrue="1">
      <formula>$D$1&lt;L4</formula>
    </cfRule>
    <cfRule type="expression" dxfId="31555" priority="388" stopIfTrue="1">
      <formula>$D$1&gt;L4</formula>
    </cfRule>
  </conditionalFormatting>
  <conditionalFormatting sqref="L5">
    <cfRule type="cellIs" dxfId="31554" priority="384" stopIfTrue="1" operator="equal">
      <formula>5</formula>
    </cfRule>
    <cfRule type="cellIs" dxfId="31553" priority="385" stopIfTrue="1" operator="equal">
      <formula>4</formula>
    </cfRule>
    <cfRule type="cellIs" dxfId="31552" priority="386" stopIfTrue="1" operator="equal">
      <formula>3</formula>
    </cfRule>
  </conditionalFormatting>
  <conditionalFormatting sqref="L4">
    <cfRule type="expression" dxfId="31551" priority="382" stopIfTrue="1">
      <formula>$D$1&lt;L4</formula>
    </cfRule>
    <cfRule type="expression" dxfId="31550" priority="383" stopIfTrue="1">
      <formula>$D$1&gt;L4</formula>
    </cfRule>
  </conditionalFormatting>
  <conditionalFormatting sqref="L4">
    <cfRule type="expression" dxfId="31549" priority="380" stopIfTrue="1">
      <formula>$D$1&lt;L4</formula>
    </cfRule>
    <cfRule type="expression" dxfId="31548" priority="381" stopIfTrue="1">
      <formula>$D$1&gt;L4</formula>
    </cfRule>
  </conditionalFormatting>
  <conditionalFormatting sqref="L4">
    <cfRule type="expression" dxfId="31547" priority="378" stopIfTrue="1">
      <formula>$D$1&lt;L4</formula>
    </cfRule>
    <cfRule type="expression" dxfId="31546" priority="379" stopIfTrue="1">
      <formula>$D$1&gt;L4</formula>
    </cfRule>
  </conditionalFormatting>
  <conditionalFormatting sqref="L4">
    <cfRule type="expression" dxfId="31545" priority="376" stopIfTrue="1">
      <formula>$D$1&lt;L4</formula>
    </cfRule>
    <cfRule type="expression" dxfId="31544" priority="377" stopIfTrue="1">
      <formula>$D$1&gt;L4</formula>
    </cfRule>
  </conditionalFormatting>
  <conditionalFormatting sqref="L4">
    <cfRule type="expression" dxfId="31543" priority="374" stopIfTrue="1">
      <formula>$D$1&lt;L4</formula>
    </cfRule>
    <cfRule type="expression" dxfId="31542" priority="375" stopIfTrue="1">
      <formula>$D$1&gt;L4</formula>
    </cfRule>
  </conditionalFormatting>
  <conditionalFormatting sqref="L4">
    <cfRule type="expression" dxfId="31541" priority="372" stopIfTrue="1">
      <formula>$D$1&lt;L4</formula>
    </cfRule>
    <cfRule type="expression" dxfId="31540" priority="373" stopIfTrue="1">
      <formula>$D$1&gt;L4</formula>
    </cfRule>
  </conditionalFormatting>
  <conditionalFormatting sqref="L4">
    <cfRule type="expression" dxfId="31539" priority="370" stopIfTrue="1">
      <formula>$D$1&lt;L4</formula>
    </cfRule>
    <cfRule type="expression" dxfId="31538" priority="371" stopIfTrue="1">
      <formula>$D$1&gt;L4</formula>
    </cfRule>
  </conditionalFormatting>
  <conditionalFormatting sqref="L4">
    <cfRule type="expression" dxfId="31537" priority="368" stopIfTrue="1">
      <formula>$D$1&lt;L4</formula>
    </cfRule>
    <cfRule type="expression" dxfId="31536" priority="369" stopIfTrue="1">
      <formula>$D$1&gt;L4</formula>
    </cfRule>
  </conditionalFormatting>
  <conditionalFormatting sqref="I4">
    <cfRule type="expression" dxfId="31535" priority="366" stopIfTrue="1">
      <formula>$D$1&lt;I4</formula>
    </cfRule>
    <cfRule type="expression" dxfId="31534" priority="367" stopIfTrue="1">
      <formula>$D$1&gt;I4</formula>
    </cfRule>
  </conditionalFormatting>
  <conditionalFormatting sqref="I3">
    <cfRule type="expression" dxfId="31533" priority="364" stopIfTrue="1">
      <formula>$D$1&lt;I3</formula>
    </cfRule>
    <cfRule type="expression" dxfId="31532" priority="365" stopIfTrue="1">
      <formula>$D$1&gt;I3</formula>
    </cfRule>
  </conditionalFormatting>
  <conditionalFormatting sqref="I4">
    <cfRule type="expression" dxfId="31531" priority="362" stopIfTrue="1">
      <formula>$D$1&lt;I4</formula>
    </cfRule>
    <cfRule type="expression" dxfId="31530" priority="363" stopIfTrue="1">
      <formula>$D$1&gt;I4</formula>
    </cfRule>
  </conditionalFormatting>
  <conditionalFormatting sqref="I4">
    <cfRule type="expression" dxfId="31529" priority="360" stopIfTrue="1">
      <formula>$D$1&lt;I4</formula>
    </cfRule>
    <cfRule type="expression" dxfId="31528" priority="361" stopIfTrue="1">
      <formula>$D$1&gt;I4</formula>
    </cfRule>
  </conditionalFormatting>
  <conditionalFormatting sqref="I4">
    <cfRule type="expression" dxfId="31527" priority="358" stopIfTrue="1">
      <formula>$D$1&lt;I4</formula>
    </cfRule>
    <cfRule type="expression" dxfId="31526" priority="359" stopIfTrue="1">
      <formula>$D$1&gt;I4</formula>
    </cfRule>
  </conditionalFormatting>
  <conditionalFormatting sqref="I5">
    <cfRule type="cellIs" dxfId="31525" priority="355" stopIfTrue="1" operator="equal">
      <formula>5</formula>
    </cfRule>
    <cfRule type="cellIs" dxfId="31524" priority="356" stopIfTrue="1" operator="equal">
      <formula>4</formula>
    </cfRule>
    <cfRule type="cellIs" dxfId="31523" priority="357" stopIfTrue="1" operator="equal">
      <formula>3</formula>
    </cfRule>
  </conditionalFormatting>
  <conditionalFormatting sqref="I4">
    <cfRule type="expression" dxfId="31522" priority="353" stopIfTrue="1">
      <formula>$D$1&lt;I4</formula>
    </cfRule>
    <cfRule type="expression" dxfId="31521" priority="354" stopIfTrue="1">
      <formula>$D$1&gt;I4</formula>
    </cfRule>
  </conditionalFormatting>
  <conditionalFormatting sqref="I4">
    <cfRule type="expression" dxfId="31520" priority="351" stopIfTrue="1">
      <formula>$D$1&lt;I4</formula>
    </cfRule>
    <cfRule type="expression" dxfId="31519" priority="352" stopIfTrue="1">
      <formula>$D$1&gt;I4</formula>
    </cfRule>
  </conditionalFormatting>
  <conditionalFormatting sqref="I4">
    <cfRule type="expression" dxfId="31518" priority="349" stopIfTrue="1">
      <formula>$D$1&lt;I4</formula>
    </cfRule>
    <cfRule type="expression" dxfId="31517" priority="350" stopIfTrue="1">
      <formula>$D$1&gt;I4</formula>
    </cfRule>
  </conditionalFormatting>
  <conditionalFormatting sqref="I4">
    <cfRule type="expression" dxfId="31516" priority="347" stopIfTrue="1">
      <formula>$D$1&lt;I4</formula>
    </cfRule>
    <cfRule type="expression" dxfId="31515" priority="348" stopIfTrue="1">
      <formula>$D$1&gt;I4</formula>
    </cfRule>
  </conditionalFormatting>
  <conditionalFormatting sqref="I4">
    <cfRule type="expression" dxfId="31514" priority="339" stopIfTrue="1">
      <formula>$D$1&lt;I4</formula>
    </cfRule>
    <cfRule type="expression" dxfId="31513" priority="340" stopIfTrue="1">
      <formula>$D$1&gt;I4</formula>
    </cfRule>
  </conditionalFormatting>
  <conditionalFormatting sqref="I4">
    <cfRule type="expression" dxfId="31512" priority="337" stopIfTrue="1">
      <formula>$D$1&lt;I4</formula>
    </cfRule>
    <cfRule type="expression" dxfId="31511" priority="338" stopIfTrue="1">
      <formula>$D$1&gt;I4</formula>
    </cfRule>
  </conditionalFormatting>
  <conditionalFormatting sqref="L4">
    <cfRule type="expression" dxfId="31510" priority="335" stopIfTrue="1">
      <formula>$D$1&lt;L4</formula>
    </cfRule>
    <cfRule type="expression" dxfId="31509" priority="336" stopIfTrue="1">
      <formula>$D$1&gt;L4</formula>
    </cfRule>
  </conditionalFormatting>
  <conditionalFormatting sqref="I5">
    <cfRule type="cellIs" dxfId="31508" priority="330" stopIfTrue="1" operator="equal">
      <formula>5</formula>
    </cfRule>
    <cfRule type="cellIs" dxfId="31507" priority="331" stopIfTrue="1" operator="equal">
      <formula>4</formula>
    </cfRule>
    <cfRule type="cellIs" dxfId="31506" priority="332" stopIfTrue="1" operator="equal">
      <formula>3</formula>
    </cfRule>
  </conditionalFormatting>
  <conditionalFormatting sqref="I3:I4">
    <cfRule type="expression" dxfId="31505" priority="328" stopIfTrue="1">
      <formula>$D$1&lt;I3</formula>
    </cfRule>
    <cfRule type="expression" dxfId="31504" priority="329" stopIfTrue="1">
      <formula>$D$1&gt;I3</formula>
    </cfRule>
  </conditionalFormatting>
  <conditionalFormatting sqref="I4">
    <cfRule type="expression" dxfId="31503" priority="326" stopIfTrue="1">
      <formula>$D$1&lt;I4</formula>
    </cfRule>
    <cfRule type="expression" dxfId="31502" priority="327" stopIfTrue="1">
      <formula>$D$1&gt;I4</formula>
    </cfRule>
  </conditionalFormatting>
  <conditionalFormatting sqref="I4">
    <cfRule type="expression" dxfId="31501" priority="293" stopIfTrue="1">
      <formula>$D$1&lt;I4</formula>
    </cfRule>
    <cfRule type="expression" dxfId="31500" priority="294" stopIfTrue="1">
      <formula>$D$1&gt;I4</formula>
    </cfRule>
  </conditionalFormatting>
  <conditionalFormatting sqref="I5">
    <cfRule type="cellIs" dxfId="31499" priority="323" stopIfTrue="1" operator="equal">
      <formula>5</formula>
    </cfRule>
    <cfRule type="cellIs" dxfId="31498" priority="324" stopIfTrue="1" operator="equal">
      <formula>4</formula>
    </cfRule>
    <cfRule type="cellIs" dxfId="31497" priority="325" stopIfTrue="1" operator="equal">
      <formula>3</formula>
    </cfRule>
  </conditionalFormatting>
  <conditionalFormatting sqref="I4">
    <cfRule type="expression" dxfId="31496" priority="321" stopIfTrue="1">
      <formula>$D$1&lt;I4</formula>
    </cfRule>
    <cfRule type="expression" dxfId="31495" priority="322" stopIfTrue="1">
      <formula>$D$1&gt;I4</formula>
    </cfRule>
  </conditionalFormatting>
  <conditionalFormatting sqref="I5">
    <cfRule type="cellIs" dxfId="31494" priority="318" stopIfTrue="1" operator="equal">
      <formula>5</formula>
    </cfRule>
    <cfRule type="cellIs" dxfId="31493" priority="319" stopIfTrue="1" operator="equal">
      <formula>4</formula>
    </cfRule>
    <cfRule type="cellIs" dxfId="31492" priority="320" stopIfTrue="1" operator="equal">
      <formula>3</formula>
    </cfRule>
  </conditionalFormatting>
  <conditionalFormatting sqref="I4">
    <cfRule type="expression" dxfId="31491" priority="316" stopIfTrue="1">
      <formula>$D$1&lt;I4</formula>
    </cfRule>
    <cfRule type="expression" dxfId="31490" priority="317" stopIfTrue="1">
      <formula>$D$1&gt;I4</formula>
    </cfRule>
  </conditionalFormatting>
  <conditionalFormatting sqref="I5">
    <cfRule type="cellIs" dxfId="31489" priority="313" stopIfTrue="1" operator="equal">
      <formula>5</formula>
    </cfRule>
    <cfRule type="cellIs" dxfId="31488" priority="314" stopIfTrue="1" operator="equal">
      <formula>4</formula>
    </cfRule>
    <cfRule type="cellIs" dxfId="31487" priority="315" stopIfTrue="1" operator="equal">
      <formula>3</formula>
    </cfRule>
  </conditionalFormatting>
  <conditionalFormatting sqref="I4">
    <cfRule type="expression" dxfId="31486" priority="311" stopIfTrue="1">
      <formula>$D$1&lt;I4</formula>
    </cfRule>
    <cfRule type="expression" dxfId="31485" priority="312" stopIfTrue="1">
      <formula>$D$1&gt;I4</formula>
    </cfRule>
  </conditionalFormatting>
  <conditionalFormatting sqref="I4">
    <cfRule type="expression" dxfId="31484" priority="309" stopIfTrue="1">
      <formula>$D$1&lt;I4</formula>
    </cfRule>
    <cfRule type="expression" dxfId="31483" priority="310" stopIfTrue="1">
      <formula>$D$1&gt;I4</formula>
    </cfRule>
  </conditionalFormatting>
  <conditionalFormatting sqref="I4">
    <cfRule type="expression" dxfId="31482" priority="307" stopIfTrue="1">
      <formula>$D$1&lt;I4</formula>
    </cfRule>
    <cfRule type="expression" dxfId="31481" priority="308" stopIfTrue="1">
      <formula>$D$1&gt;I4</formula>
    </cfRule>
  </conditionalFormatting>
  <conditionalFormatting sqref="I4">
    <cfRule type="expression" dxfId="31480" priority="305" stopIfTrue="1">
      <formula>$D$1&lt;I4</formula>
    </cfRule>
    <cfRule type="expression" dxfId="31479" priority="306" stopIfTrue="1">
      <formula>$D$1&gt;I4</formula>
    </cfRule>
  </conditionalFormatting>
  <conditionalFormatting sqref="I4">
    <cfRule type="expression" dxfId="31478" priority="303" stopIfTrue="1">
      <formula>$D$1&lt;I4</formula>
    </cfRule>
    <cfRule type="expression" dxfId="31477" priority="304" stopIfTrue="1">
      <formula>$D$1&gt;I4</formula>
    </cfRule>
  </conditionalFormatting>
  <conditionalFormatting sqref="I4">
    <cfRule type="expression" dxfId="31476" priority="301" stopIfTrue="1">
      <formula>$D$1&lt;I4</formula>
    </cfRule>
    <cfRule type="expression" dxfId="31475" priority="302" stopIfTrue="1">
      <formula>$D$1&gt;I4</formula>
    </cfRule>
  </conditionalFormatting>
  <conditionalFormatting sqref="I4">
    <cfRule type="expression" dxfId="31474" priority="299" stopIfTrue="1">
      <formula>$D$1&lt;I4</formula>
    </cfRule>
    <cfRule type="expression" dxfId="31473" priority="300" stopIfTrue="1">
      <formula>$D$1&gt;I4</formula>
    </cfRule>
  </conditionalFormatting>
  <conditionalFormatting sqref="I4">
    <cfRule type="expression" dxfId="31472" priority="297" stopIfTrue="1">
      <formula>$D$1&lt;I4</formula>
    </cfRule>
    <cfRule type="expression" dxfId="31471" priority="298" stopIfTrue="1">
      <formula>$D$1&gt;I4</formula>
    </cfRule>
  </conditionalFormatting>
  <conditionalFormatting sqref="I4">
    <cfRule type="expression" dxfId="31470" priority="295" stopIfTrue="1">
      <formula>$D$1&lt;I4</formula>
    </cfRule>
    <cfRule type="expression" dxfId="31469" priority="296" stopIfTrue="1">
      <formula>$D$1&gt;I4</formula>
    </cfRule>
  </conditionalFormatting>
  <conditionalFormatting sqref="H3">
    <cfRule type="expression" dxfId="31468" priority="291" stopIfTrue="1">
      <formula>$D$1&lt;H3</formula>
    </cfRule>
    <cfRule type="expression" dxfId="31467" priority="292" stopIfTrue="1">
      <formula>$D$1&gt;H3</formula>
    </cfRule>
  </conditionalFormatting>
  <conditionalFormatting sqref="H3">
    <cfRule type="expression" dxfId="31466" priority="289" stopIfTrue="1">
      <formula>$D$1&lt;H3</formula>
    </cfRule>
    <cfRule type="expression" dxfId="31465" priority="290" stopIfTrue="1">
      <formula>$D$1&gt;H3</formula>
    </cfRule>
  </conditionalFormatting>
  <conditionalFormatting sqref="K5">
    <cfRule type="cellIs" dxfId="31464" priority="286" stopIfTrue="1" operator="equal">
      <formula>5</formula>
    </cfRule>
    <cfRule type="cellIs" dxfId="31463" priority="287" stopIfTrue="1" operator="equal">
      <formula>4</formula>
    </cfRule>
    <cfRule type="cellIs" dxfId="31462" priority="288" stopIfTrue="1" operator="equal">
      <formula>3</formula>
    </cfRule>
  </conditionalFormatting>
  <conditionalFormatting sqref="K4">
    <cfRule type="expression" dxfId="31461" priority="284" stopIfTrue="1">
      <formula>$D$1&lt;K4</formula>
    </cfRule>
    <cfRule type="expression" dxfId="31460" priority="285" stopIfTrue="1">
      <formula>$D$1&gt;K4</formula>
    </cfRule>
  </conditionalFormatting>
  <conditionalFormatting sqref="L5">
    <cfRule type="cellIs" dxfId="31459" priority="281" stopIfTrue="1" operator="equal">
      <formula>5</formula>
    </cfRule>
    <cfRule type="cellIs" dxfId="31458" priority="282" stopIfTrue="1" operator="equal">
      <formula>4</formula>
    </cfRule>
    <cfRule type="cellIs" dxfId="31457" priority="283" stopIfTrue="1" operator="equal">
      <formula>3</formula>
    </cfRule>
  </conditionalFormatting>
  <conditionalFormatting sqref="L4">
    <cfRule type="expression" dxfId="31456" priority="279" stopIfTrue="1">
      <formula>$D$1&lt;L4</formula>
    </cfRule>
    <cfRule type="expression" dxfId="31455" priority="280" stopIfTrue="1">
      <formula>$D$1&gt;L4</formula>
    </cfRule>
  </conditionalFormatting>
  <conditionalFormatting sqref="L5">
    <cfRule type="cellIs" dxfId="31454" priority="276" stopIfTrue="1" operator="equal">
      <formula>5</formula>
    </cfRule>
    <cfRule type="cellIs" dxfId="31453" priority="277" stopIfTrue="1" operator="equal">
      <formula>4</formula>
    </cfRule>
    <cfRule type="cellIs" dxfId="31452" priority="278" stopIfTrue="1" operator="equal">
      <formula>3</formula>
    </cfRule>
  </conditionalFormatting>
  <conditionalFormatting sqref="L4">
    <cfRule type="expression" dxfId="31451" priority="274" stopIfTrue="1">
      <formula>$D$1&lt;L4</formula>
    </cfRule>
    <cfRule type="expression" dxfId="31450" priority="275" stopIfTrue="1">
      <formula>$D$1&gt;L4</formula>
    </cfRule>
  </conditionalFormatting>
  <conditionalFormatting sqref="L4">
    <cfRule type="expression" dxfId="31449" priority="272" stopIfTrue="1">
      <formula>$D$1&lt;L4</formula>
    </cfRule>
    <cfRule type="expression" dxfId="31448" priority="273" stopIfTrue="1">
      <formula>$D$1&gt;L4</formula>
    </cfRule>
  </conditionalFormatting>
  <conditionalFormatting sqref="L4">
    <cfRule type="expression" dxfId="31447" priority="270" stopIfTrue="1">
      <formula>$D$1&lt;L4</formula>
    </cfRule>
    <cfRule type="expression" dxfId="31446" priority="271" stopIfTrue="1">
      <formula>$D$1&gt;L4</formula>
    </cfRule>
  </conditionalFormatting>
  <conditionalFormatting sqref="K5">
    <cfRule type="cellIs" dxfId="31445" priority="267" stopIfTrue="1" operator="equal">
      <formula>5</formula>
    </cfRule>
    <cfRule type="cellIs" dxfId="31444" priority="268" stopIfTrue="1" operator="equal">
      <formula>4</formula>
    </cfRule>
    <cfRule type="cellIs" dxfId="31443" priority="269" stopIfTrue="1" operator="equal">
      <formula>3</formula>
    </cfRule>
  </conditionalFormatting>
  <conditionalFormatting sqref="K4">
    <cfRule type="expression" dxfId="31442" priority="234" stopIfTrue="1">
      <formula>$D$1&lt;K4</formula>
    </cfRule>
    <cfRule type="expression" dxfId="31441" priority="235" stopIfTrue="1">
      <formula>$D$1&gt;K4</formula>
    </cfRule>
  </conditionalFormatting>
  <conditionalFormatting sqref="K5">
    <cfRule type="cellIs" dxfId="31440" priority="264" stopIfTrue="1" operator="equal">
      <formula>5</formula>
    </cfRule>
    <cfRule type="cellIs" dxfId="31439" priority="265" stopIfTrue="1" operator="equal">
      <formula>4</formula>
    </cfRule>
    <cfRule type="cellIs" dxfId="31438" priority="266" stopIfTrue="1" operator="equal">
      <formula>3</formula>
    </cfRule>
  </conditionalFormatting>
  <conditionalFormatting sqref="K4">
    <cfRule type="expression" dxfId="31437" priority="262" stopIfTrue="1">
      <formula>$D$1&lt;K4</formula>
    </cfRule>
    <cfRule type="expression" dxfId="31436" priority="263" stopIfTrue="1">
      <formula>$D$1&gt;K4</formula>
    </cfRule>
  </conditionalFormatting>
  <conditionalFormatting sqref="K5">
    <cfRule type="cellIs" dxfId="31435" priority="259" stopIfTrue="1" operator="equal">
      <formula>5</formula>
    </cfRule>
    <cfRule type="cellIs" dxfId="31434" priority="260" stopIfTrue="1" operator="equal">
      <formula>4</formula>
    </cfRule>
    <cfRule type="cellIs" dxfId="31433" priority="261" stopIfTrue="1" operator="equal">
      <formula>3</formula>
    </cfRule>
  </conditionalFormatting>
  <conditionalFormatting sqref="K4">
    <cfRule type="expression" dxfId="31432" priority="257" stopIfTrue="1">
      <formula>$D$1&lt;K4</formula>
    </cfRule>
    <cfRule type="expression" dxfId="31431" priority="258" stopIfTrue="1">
      <formula>$D$1&gt;K4</formula>
    </cfRule>
  </conditionalFormatting>
  <conditionalFormatting sqref="K5">
    <cfRule type="cellIs" dxfId="31430" priority="254" stopIfTrue="1" operator="equal">
      <formula>5</formula>
    </cfRule>
    <cfRule type="cellIs" dxfId="31429" priority="255" stopIfTrue="1" operator="equal">
      <formula>4</formula>
    </cfRule>
    <cfRule type="cellIs" dxfId="31428" priority="256" stopIfTrue="1" operator="equal">
      <formula>3</formula>
    </cfRule>
  </conditionalFormatting>
  <conditionalFormatting sqref="K4">
    <cfRule type="expression" dxfId="31427" priority="252" stopIfTrue="1">
      <formula>$D$1&lt;K4</formula>
    </cfRule>
    <cfRule type="expression" dxfId="31426" priority="253" stopIfTrue="1">
      <formula>$D$1&gt;K4</formula>
    </cfRule>
  </conditionalFormatting>
  <conditionalFormatting sqref="K4">
    <cfRule type="expression" dxfId="31425" priority="250" stopIfTrue="1">
      <formula>$D$1&lt;K4</formula>
    </cfRule>
    <cfRule type="expression" dxfId="31424" priority="251" stopIfTrue="1">
      <formula>$D$1&gt;K4</formula>
    </cfRule>
  </conditionalFormatting>
  <conditionalFormatting sqref="K4">
    <cfRule type="expression" dxfId="31423" priority="248" stopIfTrue="1">
      <formula>$D$1&lt;K4</formula>
    </cfRule>
    <cfRule type="expression" dxfId="31422" priority="249" stopIfTrue="1">
      <formula>$D$1&gt;K4</formula>
    </cfRule>
  </conditionalFormatting>
  <conditionalFormatting sqref="K4">
    <cfRule type="expression" dxfId="31421" priority="246" stopIfTrue="1">
      <formula>$D$1&lt;K4</formula>
    </cfRule>
    <cfRule type="expression" dxfId="31420" priority="247" stopIfTrue="1">
      <formula>$D$1&gt;K4</formula>
    </cfRule>
  </conditionalFormatting>
  <conditionalFormatting sqref="K4">
    <cfRule type="expression" dxfId="31419" priority="244" stopIfTrue="1">
      <formula>$D$1&lt;K4</formula>
    </cfRule>
    <cfRule type="expression" dxfId="31418" priority="245" stopIfTrue="1">
      <formula>$D$1&gt;K4</formula>
    </cfRule>
  </conditionalFormatting>
  <conditionalFormatting sqref="K4">
    <cfRule type="expression" dxfId="31417" priority="242" stopIfTrue="1">
      <formula>$D$1&lt;K4</formula>
    </cfRule>
    <cfRule type="expression" dxfId="31416" priority="243" stopIfTrue="1">
      <formula>$D$1&gt;K4</formula>
    </cfRule>
  </conditionalFormatting>
  <conditionalFormatting sqref="K4">
    <cfRule type="expression" dxfId="31415" priority="240" stopIfTrue="1">
      <formula>$D$1&lt;K4</formula>
    </cfRule>
    <cfRule type="expression" dxfId="31414" priority="241" stopIfTrue="1">
      <formula>$D$1&gt;K4</formula>
    </cfRule>
  </conditionalFormatting>
  <conditionalFormatting sqref="K4">
    <cfRule type="expression" dxfId="31413" priority="238" stopIfTrue="1">
      <formula>$D$1&lt;K4</formula>
    </cfRule>
    <cfRule type="expression" dxfId="31412" priority="239" stopIfTrue="1">
      <formula>$D$1&gt;K4</formula>
    </cfRule>
  </conditionalFormatting>
  <conditionalFormatting sqref="K4">
    <cfRule type="expression" dxfId="31411" priority="236" stopIfTrue="1">
      <formula>$D$1&lt;K4</formula>
    </cfRule>
    <cfRule type="expression" dxfId="31410" priority="237" stopIfTrue="1">
      <formula>$D$1&gt;K4</formula>
    </cfRule>
  </conditionalFormatting>
  <conditionalFormatting sqref="L5">
    <cfRule type="cellIs" dxfId="31409" priority="231" stopIfTrue="1" operator="equal">
      <formula>5</formula>
    </cfRule>
    <cfRule type="cellIs" dxfId="31408" priority="232" stopIfTrue="1" operator="equal">
      <formula>4</formula>
    </cfRule>
    <cfRule type="cellIs" dxfId="31407" priority="233" stopIfTrue="1" operator="equal">
      <formula>3</formula>
    </cfRule>
  </conditionalFormatting>
  <conditionalFormatting sqref="L4">
    <cfRule type="expression" dxfId="31406" priority="229" stopIfTrue="1">
      <formula>$D$1&lt;L4</formula>
    </cfRule>
    <cfRule type="expression" dxfId="31405" priority="230" stopIfTrue="1">
      <formula>$D$1&gt;L4</formula>
    </cfRule>
  </conditionalFormatting>
  <conditionalFormatting sqref="H4">
    <cfRule type="expression" dxfId="31404" priority="193" stopIfTrue="1">
      <formula>$D$1&lt;H4</formula>
    </cfRule>
    <cfRule type="expression" dxfId="31403" priority="194" stopIfTrue="1">
      <formula>$D$1&gt;H4</formula>
    </cfRule>
  </conditionalFormatting>
  <conditionalFormatting sqref="H4">
    <cfRule type="expression" dxfId="31402" priority="145" stopIfTrue="1">
      <formula>$D$1&lt;H4</formula>
    </cfRule>
    <cfRule type="expression" dxfId="31401" priority="146" stopIfTrue="1">
      <formula>$D$1&gt;H4</formula>
    </cfRule>
  </conditionalFormatting>
  <conditionalFormatting sqref="H5">
    <cfRule type="cellIs" dxfId="31400" priority="226" stopIfTrue="1" operator="equal">
      <formula>5</formula>
    </cfRule>
    <cfRule type="cellIs" dxfId="31399" priority="227" stopIfTrue="1" operator="equal">
      <formula>4</formula>
    </cfRule>
    <cfRule type="cellIs" dxfId="31398" priority="228" stopIfTrue="1" operator="equal">
      <formula>3</formula>
    </cfRule>
  </conditionalFormatting>
  <conditionalFormatting sqref="H4">
    <cfRule type="expression" dxfId="31397" priority="224" stopIfTrue="1">
      <formula>$D$1&lt;H4</formula>
    </cfRule>
    <cfRule type="expression" dxfId="31396" priority="225" stopIfTrue="1">
      <formula>$D$1&gt;H4</formula>
    </cfRule>
  </conditionalFormatting>
  <conditionalFormatting sqref="H4">
    <cfRule type="expression" dxfId="31395" priority="214" stopIfTrue="1">
      <formula>$D$1&lt;H4</formula>
    </cfRule>
    <cfRule type="expression" dxfId="31394" priority="215" stopIfTrue="1">
      <formula>$D$1&gt;H4</formula>
    </cfRule>
  </conditionalFormatting>
  <conditionalFormatting sqref="H4">
    <cfRule type="expression" dxfId="31393" priority="147" stopIfTrue="1">
      <formula>$D$1&lt;H4</formula>
    </cfRule>
    <cfRule type="expression" dxfId="31392" priority="148" stopIfTrue="1">
      <formula>$D$1&gt;H4</formula>
    </cfRule>
  </conditionalFormatting>
  <conditionalFormatting sqref="H4">
    <cfRule type="expression" dxfId="31391" priority="164" stopIfTrue="1">
      <formula>$D$1&lt;H4</formula>
    </cfRule>
    <cfRule type="expression" dxfId="31390" priority="165" stopIfTrue="1">
      <formula>$D$1&gt;H4</formula>
    </cfRule>
  </conditionalFormatting>
  <conditionalFormatting sqref="H5">
    <cfRule type="cellIs" dxfId="31389" priority="211" stopIfTrue="1" operator="equal">
      <formula>5</formula>
    </cfRule>
    <cfRule type="cellIs" dxfId="31388" priority="212" stopIfTrue="1" operator="equal">
      <formula>4</formula>
    </cfRule>
    <cfRule type="cellIs" dxfId="31387" priority="213" stopIfTrue="1" operator="equal">
      <formula>3</formula>
    </cfRule>
  </conditionalFormatting>
  <conditionalFormatting sqref="H4">
    <cfRule type="expression" dxfId="31386" priority="209" stopIfTrue="1">
      <formula>$D$1&lt;H4</formula>
    </cfRule>
    <cfRule type="expression" dxfId="31385" priority="210" stopIfTrue="1">
      <formula>$D$1&gt;H4</formula>
    </cfRule>
  </conditionalFormatting>
  <conditionalFormatting sqref="H4">
    <cfRule type="expression" dxfId="31384" priority="199" stopIfTrue="1">
      <formula>$D$1&lt;H4</formula>
    </cfRule>
    <cfRule type="expression" dxfId="31383" priority="200" stopIfTrue="1">
      <formula>$D$1&gt;H4</formula>
    </cfRule>
  </conditionalFormatting>
  <conditionalFormatting sqref="H4">
    <cfRule type="expression" dxfId="31382" priority="197" stopIfTrue="1">
      <formula>$D$1&lt;H4</formula>
    </cfRule>
    <cfRule type="expression" dxfId="31381" priority="198" stopIfTrue="1">
      <formula>$D$1&gt;H4</formula>
    </cfRule>
  </conditionalFormatting>
  <conditionalFormatting sqref="H4">
    <cfRule type="expression" dxfId="31380" priority="195" stopIfTrue="1">
      <formula>$D$1&lt;H4</formula>
    </cfRule>
    <cfRule type="expression" dxfId="31379" priority="196" stopIfTrue="1">
      <formula>$D$1&gt;H4</formula>
    </cfRule>
  </conditionalFormatting>
  <conditionalFormatting sqref="H4">
    <cfRule type="expression" dxfId="31378" priority="183" stopIfTrue="1">
      <formula>$D$1&lt;H4</formula>
    </cfRule>
    <cfRule type="expression" dxfId="31377" priority="184" stopIfTrue="1">
      <formula>$D$1&gt;H4</formula>
    </cfRule>
  </conditionalFormatting>
  <conditionalFormatting sqref="H4">
    <cfRule type="expression" dxfId="31376" priority="155" stopIfTrue="1">
      <formula>$D$1&lt;H4</formula>
    </cfRule>
    <cfRule type="expression" dxfId="31375" priority="156" stopIfTrue="1">
      <formula>$D$1&gt;H4</formula>
    </cfRule>
  </conditionalFormatting>
  <conditionalFormatting sqref="H4">
    <cfRule type="expression" dxfId="31374" priority="153" stopIfTrue="1">
      <formula>$D$1&lt;H4</formula>
    </cfRule>
    <cfRule type="expression" dxfId="31373" priority="154" stopIfTrue="1">
      <formula>$D$1&gt;H4</formula>
    </cfRule>
  </conditionalFormatting>
  <conditionalFormatting sqref="H4">
    <cfRule type="expression" dxfId="31372" priority="151" stopIfTrue="1">
      <formula>$D$1&lt;H4</formula>
    </cfRule>
    <cfRule type="expression" dxfId="31371" priority="152" stopIfTrue="1">
      <formula>$D$1&gt;H4</formula>
    </cfRule>
  </conditionalFormatting>
  <conditionalFormatting sqref="H4">
    <cfRule type="expression" dxfId="31370" priority="149" stopIfTrue="1">
      <formula>$D$1&lt;H4</formula>
    </cfRule>
    <cfRule type="expression" dxfId="31369" priority="150" stopIfTrue="1">
      <formula>$D$1&gt;H4</formula>
    </cfRule>
  </conditionalFormatting>
  <conditionalFormatting sqref="H4">
    <cfRule type="expression" dxfId="31368" priority="143" stopIfTrue="1">
      <formula>$D$1&lt;H4</formula>
    </cfRule>
    <cfRule type="expression" dxfId="31367" priority="144" stopIfTrue="1">
      <formula>$D$1&gt;H4</formula>
    </cfRule>
  </conditionalFormatting>
  <conditionalFormatting sqref="H4">
    <cfRule type="expression" dxfId="31366" priority="141" stopIfTrue="1">
      <formula>$D$1&lt;H4</formula>
    </cfRule>
    <cfRule type="expression" dxfId="31365" priority="142" stopIfTrue="1">
      <formula>$D$1&gt;H4</formula>
    </cfRule>
  </conditionalFormatting>
  <conditionalFormatting sqref="H4">
    <cfRule type="expression" dxfId="31364" priority="139" stopIfTrue="1">
      <formula>$D$1&lt;H4</formula>
    </cfRule>
    <cfRule type="expression" dxfId="31363" priority="140" stopIfTrue="1">
      <formula>$D$1&gt;H4</formula>
    </cfRule>
  </conditionalFormatting>
  <conditionalFormatting sqref="H4">
    <cfRule type="expression" dxfId="31362" priority="201" stopIfTrue="1">
      <formula>$D$1&lt;H4</formula>
    </cfRule>
    <cfRule type="expression" dxfId="31361" priority="202" stopIfTrue="1">
      <formula>$D$1&gt;H4</formula>
    </cfRule>
  </conditionalFormatting>
  <conditionalFormatting sqref="H4">
    <cfRule type="expression" dxfId="31360" priority="222" stopIfTrue="1">
      <formula>$D$1&lt;H4</formula>
    </cfRule>
    <cfRule type="expression" dxfId="31359" priority="223" stopIfTrue="1">
      <formula>$D$1&gt;H4</formula>
    </cfRule>
  </conditionalFormatting>
  <conditionalFormatting sqref="H4">
    <cfRule type="expression" dxfId="31358" priority="220" stopIfTrue="1">
      <formula>$D$1&lt;H4</formula>
    </cfRule>
    <cfRule type="expression" dxfId="31357" priority="221" stopIfTrue="1">
      <formula>$D$1&gt;H4</formula>
    </cfRule>
  </conditionalFormatting>
  <conditionalFormatting sqref="H4">
    <cfRule type="expression" dxfId="31356" priority="218" stopIfTrue="1">
      <formula>$D$1&lt;H4</formula>
    </cfRule>
    <cfRule type="expression" dxfId="31355" priority="219" stopIfTrue="1">
      <formula>$D$1&gt;H4</formula>
    </cfRule>
  </conditionalFormatting>
  <conditionalFormatting sqref="H4">
    <cfRule type="expression" dxfId="31354" priority="216" stopIfTrue="1">
      <formula>$D$1&lt;H4</formula>
    </cfRule>
    <cfRule type="expression" dxfId="31353" priority="217" stopIfTrue="1">
      <formula>$D$1&gt;H4</formula>
    </cfRule>
  </conditionalFormatting>
  <conditionalFormatting sqref="H4">
    <cfRule type="expression" dxfId="31352" priority="207" stopIfTrue="1">
      <formula>$D$1&lt;H4</formula>
    </cfRule>
    <cfRule type="expression" dxfId="31351" priority="208" stopIfTrue="1">
      <formula>$D$1&gt;H4</formula>
    </cfRule>
  </conditionalFormatting>
  <conditionalFormatting sqref="H4">
    <cfRule type="expression" dxfId="31350" priority="205" stopIfTrue="1">
      <formula>$D$1&lt;H4</formula>
    </cfRule>
    <cfRule type="expression" dxfId="31349" priority="206" stopIfTrue="1">
      <formula>$D$1&gt;H4</formula>
    </cfRule>
  </conditionalFormatting>
  <conditionalFormatting sqref="H4">
    <cfRule type="expression" dxfId="31348" priority="203" stopIfTrue="1">
      <formula>$D$1&lt;H4</formula>
    </cfRule>
    <cfRule type="expression" dxfId="31347" priority="204" stopIfTrue="1">
      <formula>$D$1&gt;H4</formula>
    </cfRule>
  </conditionalFormatting>
  <conditionalFormatting sqref="H5">
    <cfRule type="cellIs" dxfId="31346" priority="190" stopIfTrue="1" operator="equal">
      <formula>5</formula>
    </cfRule>
    <cfRule type="cellIs" dxfId="31345" priority="191" stopIfTrue="1" operator="equal">
      <formula>4</formula>
    </cfRule>
    <cfRule type="cellIs" dxfId="31344" priority="192" stopIfTrue="1" operator="equal">
      <formula>3</formula>
    </cfRule>
  </conditionalFormatting>
  <conditionalFormatting sqref="H4">
    <cfRule type="expression" dxfId="31343" priority="188" stopIfTrue="1">
      <formula>$D$1&lt;H4</formula>
    </cfRule>
    <cfRule type="expression" dxfId="31342" priority="189" stopIfTrue="1">
      <formula>$D$1&gt;H4</formula>
    </cfRule>
  </conditionalFormatting>
  <conditionalFormatting sqref="H5">
    <cfRule type="cellIs" dxfId="31341" priority="185" stopIfTrue="1" operator="equal">
      <formula>5</formula>
    </cfRule>
    <cfRule type="cellIs" dxfId="31340" priority="186" stopIfTrue="1" operator="equal">
      <formula>4</formula>
    </cfRule>
    <cfRule type="cellIs" dxfId="31339" priority="187" stopIfTrue="1" operator="equal">
      <formula>3</formula>
    </cfRule>
  </conditionalFormatting>
  <conditionalFormatting sqref="H5">
    <cfRule type="cellIs" dxfId="31338" priority="180" stopIfTrue="1" operator="equal">
      <formula>5</formula>
    </cfRule>
    <cfRule type="cellIs" dxfId="31337" priority="181" stopIfTrue="1" operator="equal">
      <formula>4</formula>
    </cfRule>
    <cfRule type="cellIs" dxfId="31336" priority="182" stopIfTrue="1" operator="equal">
      <formula>3</formula>
    </cfRule>
  </conditionalFormatting>
  <conditionalFormatting sqref="H4">
    <cfRule type="expression" dxfId="31335" priority="178" stopIfTrue="1">
      <formula>$D$1&lt;H4</formula>
    </cfRule>
    <cfRule type="expression" dxfId="31334" priority="179" stopIfTrue="1">
      <formula>$D$1&gt;H4</formula>
    </cfRule>
  </conditionalFormatting>
  <conditionalFormatting sqref="H5">
    <cfRule type="cellIs" dxfId="31333" priority="175" stopIfTrue="1" operator="equal">
      <formula>5</formula>
    </cfRule>
    <cfRule type="cellIs" dxfId="31332" priority="176" stopIfTrue="1" operator="equal">
      <formula>4</formula>
    </cfRule>
    <cfRule type="cellIs" dxfId="31331" priority="177" stopIfTrue="1" operator="equal">
      <formula>3</formula>
    </cfRule>
  </conditionalFormatting>
  <conditionalFormatting sqref="H4">
    <cfRule type="expression" dxfId="31330" priority="173" stopIfTrue="1">
      <formula>$D$1&lt;H4</formula>
    </cfRule>
    <cfRule type="expression" dxfId="31329" priority="174" stopIfTrue="1">
      <formula>$D$1&gt;H4</formula>
    </cfRule>
  </conditionalFormatting>
  <conditionalFormatting sqref="H5">
    <cfRule type="cellIs" dxfId="31328" priority="170" stopIfTrue="1" operator="equal">
      <formula>5</formula>
    </cfRule>
    <cfRule type="cellIs" dxfId="31327" priority="171" stopIfTrue="1" operator="equal">
      <formula>4</formula>
    </cfRule>
    <cfRule type="cellIs" dxfId="31326" priority="172" stopIfTrue="1" operator="equal">
      <formula>3</formula>
    </cfRule>
  </conditionalFormatting>
  <conditionalFormatting sqref="H4">
    <cfRule type="expression" dxfId="31325" priority="168" stopIfTrue="1">
      <formula>$D$1&lt;H4</formula>
    </cfRule>
    <cfRule type="expression" dxfId="31324" priority="169" stopIfTrue="1">
      <formula>$D$1&gt;H4</formula>
    </cfRule>
  </conditionalFormatting>
  <conditionalFormatting sqref="H4">
    <cfRule type="expression" dxfId="31323" priority="166" stopIfTrue="1">
      <formula>$D$1&lt;H4</formula>
    </cfRule>
    <cfRule type="expression" dxfId="31322" priority="167" stopIfTrue="1">
      <formula>$D$1&gt;H4</formula>
    </cfRule>
  </conditionalFormatting>
  <conditionalFormatting sqref="H4">
    <cfRule type="expression" dxfId="31321" priority="162" stopIfTrue="1">
      <formula>$D$1&lt;H4</formula>
    </cfRule>
    <cfRule type="expression" dxfId="31320" priority="163" stopIfTrue="1">
      <formula>$D$1&gt;H4</formula>
    </cfRule>
  </conditionalFormatting>
  <conditionalFormatting sqref="H4">
    <cfRule type="expression" dxfId="31319" priority="160" stopIfTrue="1">
      <formula>$D$1&lt;H4</formula>
    </cfRule>
    <cfRule type="expression" dxfId="31318" priority="161" stopIfTrue="1">
      <formula>$D$1&gt;H4</formula>
    </cfRule>
  </conditionalFormatting>
  <conditionalFormatting sqref="H5">
    <cfRule type="cellIs" dxfId="31317" priority="157" stopIfTrue="1" operator="equal">
      <formula>5</formula>
    </cfRule>
    <cfRule type="cellIs" dxfId="31316" priority="158" stopIfTrue="1" operator="equal">
      <formula>4</formula>
    </cfRule>
    <cfRule type="cellIs" dxfId="31315" priority="159" stopIfTrue="1" operator="equal">
      <formula>3</formula>
    </cfRule>
  </conditionalFormatting>
  <conditionalFormatting sqref="H12">
    <cfRule type="cellIs" dxfId="31314" priority="136" stopIfTrue="1" operator="equal">
      <formula>5</formula>
    </cfRule>
    <cfRule type="cellIs" dxfId="31313" priority="137" stopIfTrue="1" operator="equal">
      <formula>4</formula>
    </cfRule>
    <cfRule type="cellIs" dxfId="31312" priority="138" stopIfTrue="1" operator="equal">
      <formula>3</formula>
    </cfRule>
  </conditionalFormatting>
  <conditionalFormatting sqref="I32:I33">
    <cfRule type="cellIs" dxfId="31311" priority="133" stopIfTrue="1" operator="equal">
      <formula>5</formula>
    </cfRule>
    <cfRule type="cellIs" dxfId="31310" priority="134" stopIfTrue="1" operator="equal">
      <formula>4</formula>
    </cfRule>
    <cfRule type="cellIs" dxfId="31309" priority="135" stopIfTrue="1" operator="equal">
      <formula>3</formula>
    </cfRule>
  </conditionalFormatting>
  <conditionalFormatting sqref="J32:J33">
    <cfRule type="cellIs" dxfId="31308" priority="130" stopIfTrue="1" operator="equal">
      <formula>5</formula>
    </cfRule>
    <cfRule type="cellIs" dxfId="31307" priority="131" stopIfTrue="1" operator="equal">
      <formula>4</formula>
    </cfRule>
    <cfRule type="cellIs" dxfId="31306" priority="132" stopIfTrue="1" operator="equal">
      <formula>3</formula>
    </cfRule>
  </conditionalFormatting>
  <conditionalFormatting sqref="L32:L33">
    <cfRule type="cellIs" dxfId="31305" priority="127" stopIfTrue="1" operator="equal">
      <formula>5</formula>
    </cfRule>
    <cfRule type="cellIs" dxfId="31304" priority="128" stopIfTrue="1" operator="equal">
      <formula>4</formula>
    </cfRule>
    <cfRule type="cellIs" dxfId="31303" priority="129" stopIfTrue="1" operator="equal">
      <formula>3</formula>
    </cfRule>
  </conditionalFormatting>
  <conditionalFormatting sqref="K32:K33">
    <cfRule type="cellIs" dxfId="31302" priority="124" stopIfTrue="1" operator="equal">
      <formula>5</formula>
    </cfRule>
    <cfRule type="cellIs" dxfId="31301" priority="125" stopIfTrue="1" operator="equal">
      <formula>4</formula>
    </cfRule>
    <cfRule type="cellIs" dxfId="31300" priority="126" stopIfTrue="1" operator="equal">
      <formula>3</formula>
    </cfRule>
  </conditionalFormatting>
  <conditionalFormatting sqref="J3">
    <cfRule type="expression" dxfId="31299" priority="122" stopIfTrue="1">
      <formula>$D$1&lt;J3</formula>
    </cfRule>
    <cfRule type="expression" dxfId="31298" priority="123" stopIfTrue="1">
      <formula>$D$1&gt;J3</formula>
    </cfRule>
  </conditionalFormatting>
  <conditionalFormatting sqref="J3">
    <cfRule type="expression" dxfId="31297" priority="120" stopIfTrue="1">
      <formula>$D$1&lt;J3</formula>
    </cfRule>
    <cfRule type="expression" dxfId="31296" priority="121" stopIfTrue="1">
      <formula>$D$1&gt;J3</formula>
    </cfRule>
  </conditionalFormatting>
  <conditionalFormatting sqref="M34:M36 M6:M31">
    <cfRule type="cellIs" dxfId="31295" priority="117" stopIfTrue="1" operator="equal">
      <formula>5</formula>
    </cfRule>
    <cfRule type="cellIs" dxfId="31294" priority="118" stopIfTrue="1" operator="equal">
      <formula>4</formula>
    </cfRule>
    <cfRule type="cellIs" dxfId="31293" priority="119" stopIfTrue="1" operator="equal">
      <formula>3</formula>
    </cfRule>
  </conditionalFormatting>
  <conditionalFormatting sqref="M5">
    <cfRule type="cellIs" dxfId="31292" priority="114" stopIfTrue="1" operator="equal">
      <formula>5</formula>
    </cfRule>
    <cfRule type="cellIs" dxfId="31291" priority="115" stopIfTrue="1" operator="equal">
      <formula>4</formula>
    </cfRule>
    <cfRule type="cellIs" dxfId="31290" priority="116" stopIfTrue="1" operator="equal">
      <formula>3</formula>
    </cfRule>
  </conditionalFormatting>
  <conditionalFormatting sqref="M3:M4">
    <cfRule type="expression" dxfId="31289" priority="112" stopIfTrue="1">
      <formula>$D$1&lt;M3</formula>
    </cfRule>
    <cfRule type="expression" dxfId="31288" priority="113" stopIfTrue="1">
      <formula>$D$1&gt;M3</formula>
    </cfRule>
  </conditionalFormatting>
  <conditionalFormatting sqref="M3:M4">
    <cfRule type="expression" dxfId="31287" priority="89" stopIfTrue="1">
      <formula>$D$1&lt;M3</formula>
    </cfRule>
    <cfRule type="expression" dxfId="31286" priority="90" stopIfTrue="1">
      <formula>$D$1&gt;M3</formula>
    </cfRule>
  </conditionalFormatting>
  <conditionalFormatting sqref="M4">
    <cfRule type="expression" dxfId="31285" priority="64" stopIfTrue="1">
      <formula>$D$1&lt;M4</formula>
    </cfRule>
    <cfRule type="expression" dxfId="31284" priority="65" stopIfTrue="1">
      <formula>$D$1&gt;M4</formula>
    </cfRule>
  </conditionalFormatting>
  <conditionalFormatting sqref="M4">
    <cfRule type="expression" dxfId="31283" priority="110" stopIfTrue="1">
      <formula>$D$1&lt;M4</formula>
    </cfRule>
    <cfRule type="expression" dxfId="31282" priority="111" stopIfTrue="1">
      <formula>$D$1&gt;M4</formula>
    </cfRule>
  </conditionalFormatting>
  <conditionalFormatting sqref="M4">
    <cfRule type="expression" dxfId="31281" priority="108" stopIfTrue="1">
      <formula>$D$1&lt;M4</formula>
    </cfRule>
    <cfRule type="expression" dxfId="31280" priority="109" stopIfTrue="1">
      <formula>$D$1&gt;M4</formula>
    </cfRule>
  </conditionalFormatting>
  <conditionalFormatting sqref="M5">
    <cfRule type="cellIs" dxfId="31279" priority="105" stopIfTrue="1" operator="equal">
      <formula>5</formula>
    </cfRule>
    <cfRule type="cellIs" dxfId="31278" priority="106" stopIfTrue="1" operator="equal">
      <formula>4</formula>
    </cfRule>
    <cfRule type="cellIs" dxfId="31277" priority="107" stopIfTrue="1" operator="equal">
      <formula>3</formula>
    </cfRule>
  </conditionalFormatting>
  <conditionalFormatting sqref="M4">
    <cfRule type="expression" dxfId="31276" priority="103" stopIfTrue="1">
      <formula>$D$1&lt;M4</formula>
    </cfRule>
    <cfRule type="expression" dxfId="31275" priority="104" stopIfTrue="1">
      <formula>$D$1&gt;M4</formula>
    </cfRule>
  </conditionalFormatting>
  <conditionalFormatting sqref="M5">
    <cfRule type="cellIs" dxfId="31274" priority="100" stopIfTrue="1" operator="equal">
      <formula>5</formula>
    </cfRule>
    <cfRule type="cellIs" dxfId="31273" priority="101" stopIfTrue="1" operator="equal">
      <formula>4</formula>
    </cfRule>
    <cfRule type="cellIs" dxfId="31272" priority="102" stopIfTrue="1" operator="equal">
      <formula>3</formula>
    </cfRule>
  </conditionalFormatting>
  <conditionalFormatting sqref="M4">
    <cfRule type="expression" dxfId="31271" priority="98" stopIfTrue="1">
      <formula>$D$1&lt;M4</formula>
    </cfRule>
    <cfRule type="expression" dxfId="31270" priority="99" stopIfTrue="1">
      <formula>$D$1&gt;M4</formula>
    </cfRule>
  </conditionalFormatting>
  <conditionalFormatting sqref="M4">
    <cfRule type="expression" dxfId="31269" priority="96" stopIfTrue="1">
      <formula>$D$1&lt;M4</formula>
    </cfRule>
    <cfRule type="expression" dxfId="31268" priority="97" stopIfTrue="1">
      <formula>$D$1&gt;M4</formula>
    </cfRule>
  </conditionalFormatting>
  <conditionalFormatting sqref="M4">
    <cfRule type="expression" dxfId="31267" priority="94" stopIfTrue="1">
      <formula>$D$1&lt;M4</formula>
    </cfRule>
    <cfRule type="expression" dxfId="31266" priority="95" stopIfTrue="1">
      <formula>$D$1&gt;M4</formula>
    </cfRule>
  </conditionalFormatting>
  <conditionalFormatting sqref="M5">
    <cfRule type="cellIs" dxfId="31265" priority="91" stopIfTrue="1" operator="equal">
      <formula>5</formula>
    </cfRule>
    <cfRule type="cellIs" dxfId="31264" priority="92" stopIfTrue="1" operator="equal">
      <formula>4</formula>
    </cfRule>
    <cfRule type="cellIs" dxfId="31263" priority="93" stopIfTrue="1" operator="equal">
      <formula>3</formula>
    </cfRule>
  </conditionalFormatting>
  <conditionalFormatting sqref="M5">
    <cfRule type="cellIs" dxfId="31262" priority="86" stopIfTrue="1" operator="equal">
      <formula>5</formula>
    </cfRule>
    <cfRule type="cellIs" dxfId="31261" priority="87" stopIfTrue="1" operator="equal">
      <formula>4</formula>
    </cfRule>
    <cfRule type="cellIs" dxfId="31260" priority="88" stopIfTrue="1" operator="equal">
      <formula>3</formula>
    </cfRule>
  </conditionalFormatting>
  <conditionalFormatting sqref="M3:M4">
    <cfRule type="expression" dxfId="31259" priority="84" stopIfTrue="1">
      <formula>$D$1&lt;M3</formula>
    </cfRule>
    <cfRule type="expression" dxfId="31258" priority="85" stopIfTrue="1">
      <formula>$D$1&gt;M3</formula>
    </cfRule>
  </conditionalFormatting>
  <conditionalFormatting sqref="M5">
    <cfRule type="cellIs" dxfId="31257" priority="81" stopIfTrue="1" operator="equal">
      <formula>5</formula>
    </cfRule>
    <cfRule type="cellIs" dxfId="31256" priority="82" stopIfTrue="1" operator="equal">
      <formula>4</formula>
    </cfRule>
    <cfRule type="cellIs" dxfId="31255" priority="83" stopIfTrue="1" operator="equal">
      <formula>3</formula>
    </cfRule>
  </conditionalFormatting>
  <conditionalFormatting sqref="M3:M4">
    <cfRule type="expression" dxfId="31254" priority="79" stopIfTrue="1">
      <formula>$D$1&lt;M3</formula>
    </cfRule>
    <cfRule type="expression" dxfId="31253" priority="80" stopIfTrue="1">
      <formula>$D$1&gt;M3</formula>
    </cfRule>
  </conditionalFormatting>
  <conditionalFormatting sqref="M4">
    <cfRule type="expression" dxfId="31252" priority="56" stopIfTrue="1">
      <formula>$D$1&lt;M4</formula>
    </cfRule>
    <cfRule type="expression" dxfId="31251" priority="57" stopIfTrue="1">
      <formula>$D$1&gt;M4</formula>
    </cfRule>
  </conditionalFormatting>
  <conditionalFormatting sqref="M4">
    <cfRule type="expression" dxfId="31250" priority="54" stopIfTrue="1">
      <formula>$D$1&lt;M4</formula>
    </cfRule>
    <cfRule type="expression" dxfId="31249" priority="55" stopIfTrue="1">
      <formula>$D$1&gt;M4</formula>
    </cfRule>
  </conditionalFormatting>
  <conditionalFormatting sqref="M4">
    <cfRule type="expression" dxfId="31248" priority="29" stopIfTrue="1">
      <formula>$D$1&lt;M4</formula>
    </cfRule>
    <cfRule type="expression" dxfId="31247" priority="30" stopIfTrue="1">
      <formula>$D$1&gt;M4</formula>
    </cfRule>
  </conditionalFormatting>
  <conditionalFormatting sqref="M5">
    <cfRule type="cellIs" dxfId="31246" priority="26" stopIfTrue="1" operator="equal">
      <formula>5</formula>
    </cfRule>
    <cfRule type="cellIs" dxfId="31245" priority="27" stopIfTrue="1" operator="equal">
      <formula>4</formula>
    </cfRule>
    <cfRule type="cellIs" dxfId="31244" priority="28" stopIfTrue="1" operator="equal">
      <formula>3</formula>
    </cfRule>
  </conditionalFormatting>
  <conditionalFormatting sqref="M4">
    <cfRule type="expression" dxfId="31243" priority="22" stopIfTrue="1">
      <formula>$D$1&lt;M4</formula>
    </cfRule>
    <cfRule type="expression" dxfId="31242" priority="23" stopIfTrue="1">
      <formula>$D$1&gt;M4</formula>
    </cfRule>
  </conditionalFormatting>
  <conditionalFormatting sqref="M5">
    <cfRule type="cellIs" dxfId="31241" priority="76" stopIfTrue="1" operator="equal">
      <formula>5</formula>
    </cfRule>
    <cfRule type="cellIs" dxfId="31240" priority="77" stopIfTrue="1" operator="equal">
      <formula>4</formula>
    </cfRule>
    <cfRule type="cellIs" dxfId="31239" priority="78" stopIfTrue="1" operator="equal">
      <formula>3</formula>
    </cfRule>
  </conditionalFormatting>
  <conditionalFormatting sqref="M3:M4">
    <cfRule type="expression" dxfId="31238" priority="74" stopIfTrue="1">
      <formula>$D$1&lt;M3</formula>
    </cfRule>
    <cfRule type="expression" dxfId="31237" priority="75" stopIfTrue="1">
      <formula>$D$1&gt;M3</formula>
    </cfRule>
  </conditionalFormatting>
  <conditionalFormatting sqref="M5">
    <cfRule type="cellIs" dxfId="31236" priority="71" stopIfTrue="1" operator="equal">
      <formula>5</formula>
    </cfRule>
    <cfRule type="cellIs" dxfId="31235" priority="72" stopIfTrue="1" operator="equal">
      <formula>4</formula>
    </cfRule>
    <cfRule type="cellIs" dxfId="31234" priority="73" stopIfTrue="1" operator="equal">
      <formula>3</formula>
    </cfRule>
  </conditionalFormatting>
  <conditionalFormatting sqref="M3:M4">
    <cfRule type="expression" dxfId="31233" priority="69" stopIfTrue="1">
      <formula>$D$1&lt;M3</formula>
    </cfRule>
    <cfRule type="expression" dxfId="31232" priority="70" stopIfTrue="1">
      <formula>$D$1&gt;M3</formula>
    </cfRule>
  </conditionalFormatting>
  <conditionalFormatting sqref="M5">
    <cfRule type="cellIs" dxfId="31231" priority="66" stopIfTrue="1" operator="equal">
      <formula>5</formula>
    </cfRule>
    <cfRule type="cellIs" dxfId="31230" priority="67" stopIfTrue="1" operator="equal">
      <formula>4</formula>
    </cfRule>
    <cfRule type="cellIs" dxfId="31229" priority="68" stopIfTrue="1" operator="equal">
      <formula>3</formula>
    </cfRule>
  </conditionalFormatting>
  <conditionalFormatting sqref="M4">
    <cfRule type="expression" dxfId="31228" priority="62" stopIfTrue="1">
      <formula>$D$1&lt;M4</formula>
    </cfRule>
    <cfRule type="expression" dxfId="31227" priority="63" stopIfTrue="1">
      <formula>$D$1&gt;M4</formula>
    </cfRule>
  </conditionalFormatting>
  <conditionalFormatting sqref="M4">
    <cfRule type="expression" dxfId="31226" priority="60" stopIfTrue="1">
      <formula>$D$1&lt;M4</formula>
    </cfRule>
    <cfRule type="expression" dxfId="31225" priority="61" stopIfTrue="1">
      <formula>$D$1&gt;M4</formula>
    </cfRule>
  </conditionalFormatting>
  <conditionalFormatting sqref="M4">
    <cfRule type="expression" dxfId="31224" priority="58" stopIfTrue="1">
      <formula>$D$1&lt;M4</formula>
    </cfRule>
    <cfRule type="expression" dxfId="31223" priority="59" stopIfTrue="1">
      <formula>$D$1&gt;M4</formula>
    </cfRule>
  </conditionalFormatting>
  <conditionalFormatting sqref="M4">
    <cfRule type="expression" dxfId="31222" priority="52" stopIfTrue="1">
      <formula>$D$1&lt;M4</formula>
    </cfRule>
    <cfRule type="expression" dxfId="31221" priority="53" stopIfTrue="1">
      <formula>$D$1&gt;M4</formula>
    </cfRule>
  </conditionalFormatting>
  <conditionalFormatting sqref="M4">
    <cfRule type="expression" dxfId="31220" priority="50" stopIfTrue="1">
      <formula>$D$1&lt;M4</formula>
    </cfRule>
    <cfRule type="expression" dxfId="31219" priority="51" stopIfTrue="1">
      <formula>$D$1&gt;M4</formula>
    </cfRule>
  </conditionalFormatting>
  <conditionalFormatting sqref="M4">
    <cfRule type="expression" dxfId="31218" priority="48" stopIfTrue="1">
      <formula>$D$1&lt;M4</formula>
    </cfRule>
    <cfRule type="expression" dxfId="31217" priority="49" stopIfTrue="1">
      <formula>$D$1&gt;M4</formula>
    </cfRule>
  </conditionalFormatting>
  <conditionalFormatting sqref="M4">
    <cfRule type="expression" dxfId="31216" priority="46" stopIfTrue="1">
      <formula>$D$1&lt;M4</formula>
    </cfRule>
    <cfRule type="expression" dxfId="31215" priority="47" stopIfTrue="1">
      <formula>$D$1&gt;M4</formula>
    </cfRule>
  </conditionalFormatting>
  <conditionalFormatting sqref="M4">
    <cfRule type="expression" dxfId="31214" priority="44" stopIfTrue="1">
      <formula>$D$1&lt;M4</formula>
    </cfRule>
    <cfRule type="expression" dxfId="31213" priority="45" stopIfTrue="1">
      <formula>$D$1&gt;M4</formula>
    </cfRule>
  </conditionalFormatting>
  <conditionalFormatting sqref="M5">
    <cfRule type="cellIs" dxfId="31212" priority="41" stopIfTrue="1" operator="equal">
      <formula>5</formula>
    </cfRule>
    <cfRule type="cellIs" dxfId="31211" priority="42" stopIfTrue="1" operator="equal">
      <formula>4</formula>
    </cfRule>
    <cfRule type="cellIs" dxfId="31210" priority="43" stopIfTrue="1" operator="equal">
      <formula>3</formula>
    </cfRule>
  </conditionalFormatting>
  <conditionalFormatting sqref="M3:M4">
    <cfRule type="expression" dxfId="31209" priority="39" stopIfTrue="1">
      <formula>$D$1&lt;M3</formula>
    </cfRule>
    <cfRule type="expression" dxfId="31208" priority="40" stopIfTrue="1">
      <formula>$D$1&gt;M3</formula>
    </cfRule>
  </conditionalFormatting>
  <conditionalFormatting sqref="M5">
    <cfRule type="cellIs" dxfId="31207" priority="36" stopIfTrue="1" operator="equal">
      <formula>5</formula>
    </cfRule>
    <cfRule type="cellIs" dxfId="31206" priority="37" stopIfTrue="1" operator="equal">
      <formula>4</formula>
    </cfRule>
    <cfRule type="cellIs" dxfId="31205" priority="38" stopIfTrue="1" operator="equal">
      <formula>3</formula>
    </cfRule>
  </conditionalFormatting>
  <conditionalFormatting sqref="M4">
    <cfRule type="expression" dxfId="31204" priority="34" stopIfTrue="1">
      <formula>$D$1&lt;M4</formula>
    </cfRule>
    <cfRule type="expression" dxfId="31203" priority="35" stopIfTrue="1">
      <formula>$D$1&gt;M4</formula>
    </cfRule>
  </conditionalFormatting>
  <conditionalFormatting sqref="M5">
    <cfRule type="cellIs" dxfId="31202" priority="31" stopIfTrue="1" operator="equal">
      <formula>5</formula>
    </cfRule>
    <cfRule type="cellIs" dxfId="31201" priority="32" stopIfTrue="1" operator="equal">
      <formula>4</formula>
    </cfRule>
    <cfRule type="cellIs" dxfId="31200" priority="33" stopIfTrue="1" operator="equal">
      <formula>3</formula>
    </cfRule>
  </conditionalFormatting>
  <conditionalFormatting sqref="M4">
    <cfRule type="expression" dxfId="31199" priority="24" stopIfTrue="1">
      <formula>$D$1&lt;M4</formula>
    </cfRule>
    <cfRule type="expression" dxfId="31198" priority="25" stopIfTrue="1">
      <formula>$D$1&gt;M4</formula>
    </cfRule>
  </conditionalFormatting>
  <conditionalFormatting sqref="M4">
    <cfRule type="expression" dxfId="31197" priority="20" stopIfTrue="1">
      <formula>$D$1&lt;M4</formula>
    </cfRule>
    <cfRule type="expression" dxfId="31196" priority="21" stopIfTrue="1">
      <formula>$D$1&gt;M4</formula>
    </cfRule>
  </conditionalFormatting>
  <conditionalFormatting sqref="M4">
    <cfRule type="expression" dxfId="31195" priority="18" stopIfTrue="1">
      <formula>$D$1&lt;M4</formula>
    </cfRule>
    <cfRule type="expression" dxfId="31194" priority="19" stopIfTrue="1">
      <formula>$D$1&gt;M4</formula>
    </cfRule>
  </conditionalFormatting>
  <conditionalFormatting sqref="M4">
    <cfRule type="expression" dxfId="31193" priority="16" stopIfTrue="1">
      <formula>$D$1&lt;M4</formula>
    </cfRule>
    <cfRule type="expression" dxfId="31192" priority="17" stopIfTrue="1">
      <formula>$D$1&gt;M4</formula>
    </cfRule>
  </conditionalFormatting>
  <conditionalFormatting sqref="M4">
    <cfRule type="expression" dxfId="31191" priority="14" stopIfTrue="1">
      <formula>$D$1&lt;M4</formula>
    </cfRule>
    <cfRule type="expression" dxfId="31190" priority="15" stopIfTrue="1">
      <formula>$D$1&gt;M4</formula>
    </cfRule>
  </conditionalFormatting>
  <conditionalFormatting sqref="M4">
    <cfRule type="expression" dxfId="31189" priority="12" stopIfTrue="1">
      <formula>$D$1&lt;M4</formula>
    </cfRule>
    <cfRule type="expression" dxfId="31188" priority="13" stopIfTrue="1">
      <formula>$D$1&gt;M4</formula>
    </cfRule>
  </conditionalFormatting>
  <conditionalFormatting sqref="M4">
    <cfRule type="expression" dxfId="31187" priority="10" stopIfTrue="1">
      <formula>$D$1&lt;M4</formula>
    </cfRule>
    <cfRule type="expression" dxfId="31186" priority="11" stopIfTrue="1">
      <formula>$D$1&gt;M4</formula>
    </cfRule>
  </conditionalFormatting>
  <conditionalFormatting sqref="M4">
    <cfRule type="expression" dxfId="31185" priority="8" stopIfTrue="1">
      <formula>$D$1&lt;M4</formula>
    </cfRule>
    <cfRule type="expression" dxfId="31184" priority="9" stopIfTrue="1">
      <formula>$D$1&gt;M4</formula>
    </cfRule>
  </conditionalFormatting>
  <conditionalFormatting sqref="M4">
    <cfRule type="expression" dxfId="31183" priority="6" stopIfTrue="1">
      <formula>$D$1&lt;M4</formula>
    </cfRule>
    <cfRule type="expression" dxfId="31182" priority="7" stopIfTrue="1">
      <formula>$D$1&gt;M4</formula>
    </cfRule>
  </conditionalFormatting>
  <conditionalFormatting sqref="M4">
    <cfRule type="expression" dxfId="31181" priority="4" stopIfTrue="1">
      <formula>$D$1&lt;M4</formula>
    </cfRule>
    <cfRule type="expression" dxfId="31180" priority="5" stopIfTrue="1">
      <formula>$D$1&gt;M4</formula>
    </cfRule>
  </conditionalFormatting>
  <conditionalFormatting sqref="M32:M33">
    <cfRule type="cellIs" dxfId="31179" priority="1" stopIfTrue="1" operator="equal">
      <formula>5</formula>
    </cfRule>
    <cfRule type="cellIs" dxfId="31178" priority="2" stopIfTrue="1" operator="equal">
      <formula>4</formula>
    </cfRule>
    <cfRule type="cellIs" dxfId="31177" priority="3" stopIfTrue="1" operator="equal">
      <formula>3</formula>
    </cfRule>
  </conditionalFormatting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4"/>
  <sheetViews>
    <sheetView zoomScale="70" zoomScaleNormal="70" workbookViewId="0">
      <selection activeCell="L21" sqref="L2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.5703125" style="13" bestFit="1" customWidth="1"/>
    <col min="5" max="5" width="5.85546875" style="13" hidden="1" customWidth="1"/>
    <col min="6" max="6" width="7.85546875" style="340" hidden="1" customWidth="1"/>
    <col min="7" max="8" width="7" style="340" customWidth="1"/>
    <col min="9" max="9" width="7" style="340" hidden="1" customWidth="1"/>
    <col min="10" max="10" width="7" style="340" customWidth="1"/>
    <col min="11" max="14" width="7.140625" style="340" customWidth="1"/>
    <col min="15" max="15" width="7.140625" style="340" hidden="1" customWidth="1"/>
    <col min="16" max="16" width="8.7109375" style="340" customWidth="1"/>
    <col min="17" max="17" width="7.140625" style="340" hidden="1" customWidth="1"/>
    <col min="18" max="19" width="6.42578125" style="340" hidden="1" customWidth="1"/>
    <col min="20" max="21" width="5.85546875" style="340" hidden="1" customWidth="1"/>
    <col min="22" max="22" width="5.8554687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3" width="3.42578125" style="30" hidden="1" customWidth="1"/>
    <col min="84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735" t="s">
        <v>41</v>
      </c>
      <c r="G2" s="736"/>
      <c r="H2" s="734" t="s">
        <v>40</v>
      </c>
      <c r="I2" s="734"/>
      <c r="J2" s="734"/>
      <c r="K2" s="734"/>
      <c r="L2" s="734"/>
      <c r="M2" s="735" t="s">
        <v>43</v>
      </c>
      <c r="N2" s="737"/>
      <c r="O2" s="737"/>
      <c r="P2" s="737"/>
      <c r="Q2" s="392"/>
      <c r="R2" s="393"/>
      <c r="S2" s="393"/>
      <c r="T2" s="394" t="s">
        <v>42</v>
      </c>
      <c r="U2" s="394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2532</v>
      </c>
      <c r="B3" s="723"/>
      <c r="C3" s="723"/>
      <c r="D3" s="196" t="s">
        <v>0</v>
      </c>
      <c r="E3" s="197"/>
      <c r="F3" s="153"/>
      <c r="G3" s="153">
        <v>43119</v>
      </c>
      <c r="H3" s="240" t="s">
        <v>1148</v>
      </c>
      <c r="I3" s="240"/>
      <c r="J3" s="240">
        <v>43070</v>
      </c>
      <c r="K3" s="240">
        <v>43124</v>
      </c>
      <c r="L3" s="240">
        <v>43120</v>
      </c>
      <c r="M3" s="153">
        <v>43140</v>
      </c>
      <c r="N3" s="153">
        <v>43136</v>
      </c>
      <c r="O3" s="153"/>
      <c r="P3" s="153">
        <v>43144</v>
      </c>
      <c r="Q3" s="335"/>
      <c r="R3" s="335"/>
      <c r="S3" s="335"/>
      <c r="T3" s="153"/>
      <c r="U3" s="153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475</v>
      </c>
      <c r="H4" s="156" t="s">
        <v>476</v>
      </c>
      <c r="I4" s="156" t="s">
        <v>477</v>
      </c>
      <c r="J4" s="156" t="s">
        <v>489</v>
      </c>
      <c r="K4" s="156" t="s">
        <v>451</v>
      </c>
      <c r="L4" s="156" t="s">
        <v>474</v>
      </c>
      <c r="M4" s="156" t="s">
        <v>461</v>
      </c>
      <c r="N4" s="343" t="s">
        <v>478</v>
      </c>
      <c r="O4" s="156" t="s">
        <v>479</v>
      </c>
      <c r="P4" s="156" t="s">
        <v>480</v>
      </c>
      <c r="Q4" s="343"/>
      <c r="R4" s="156"/>
      <c r="S4" s="156"/>
      <c r="T4" s="282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9.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483</v>
      </c>
      <c r="I5" s="279" t="s">
        <v>484</v>
      </c>
      <c r="J5" s="247" t="s">
        <v>490</v>
      </c>
      <c r="K5" s="246" t="s">
        <v>472</v>
      </c>
      <c r="L5" s="246" t="s">
        <v>481</v>
      </c>
      <c r="M5" s="246" t="s">
        <v>455</v>
      </c>
      <c r="N5" s="246" t="s">
        <v>485</v>
      </c>
      <c r="O5" s="246" t="s">
        <v>486</v>
      </c>
      <c r="P5" s="246" t="s">
        <v>487</v>
      </c>
      <c r="Q5" s="246"/>
      <c r="R5" s="247"/>
      <c r="S5" s="246"/>
      <c r="T5" s="246"/>
      <c r="U5" s="24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">
      <c r="A6" s="267">
        <v>1</v>
      </c>
      <c r="B6" s="315" t="s">
        <v>28</v>
      </c>
      <c r="C6" s="472" t="s">
        <v>34</v>
      </c>
      <c r="D6" s="481" t="s">
        <v>938</v>
      </c>
      <c r="E6" s="223">
        <v>2532</v>
      </c>
      <c r="F6" s="91"/>
      <c r="G6" s="91" t="s">
        <v>1141</v>
      </c>
      <c r="H6" s="91">
        <v>4</v>
      </c>
      <c r="I6" s="91"/>
      <c r="J6" s="91">
        <v>5</v>
      </c>
      <c r="K6" s="91">
        <v>5</v>
      </c>
      <c r="L6" s="91">
        <v>5</v>
      </c>
      <c r="M6" s="91">
        <v>5</v>
      </c>
      <c r="N6" s="91">
        <v>4</v>
      </c>
      <c r="O6" s="91"/>
      <c r="P6" s="91">
        <v>4</v>
      </c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4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0</v>
      </c>
      <c r="Z6" s="258">
        <f t="shared" ref="Z6:Z34" si="4">COUNTIF(AG6:AV6,Z$5)</f>
        <v>0</v>
      </c>
      <c r="AA6" s="258">
        <f t="shared" ref="AA6:AA34" si="5">COUNTIF(AG6:AV6,AA$5)</f>
        <v>3</v>
      </c>
      <c r="AB6" s="258">
        <f t="shared" ref="AB6:AB34" si="6">COUNTIF(AG6:AV6,AB$5)</f>
        <v>4</v>
      </c>
      <c r="AC6" s="258">
        <f t="shared" ref="AC6:AC38" si="7">SUM(X6:AB6)</f>
        <v>7</v>
      </c>
      <c r="AD6" s="317">
        <f>IF(ISERROR(((X6+Y6)*2+Z6*3+AA6*4+AB6*5)/SUM(X6,Y6:AB6)),"",((X6+Y6)*2+Z6*3+AA6*4+AB6*5)/SUM(X6,Y6:AB6))</f>
        <v>4.5714285714285712</v>
      </c>
      <c r="AE6" s="259">
        <f t="shared" ref="AE6:AE34" si="8">IF(AX6=5,0.5,IF(AX6=4,0.25,IF(AX6&lt;=3,0)))</f>
        <v>0</v>
      </c>
      <c r="AG6" s="318" t="str">
        <f t="shared" ref="AG6:AV21" si="9">IF(ISERROR(VALUE(LEFT(F6))),LEFT(F6),VALUE(LEFT(F6)))</f>
        <v/>
      </c>
      <c r="AH6" s="318" t="str">
        <f t="shared" si="9"/>
        <v>з</v>
      </c>
      <c r="AI6" s="318">
        <f t="shared" si="9"/>
        <v>4</v>
      </c>
      <c r="AJ6" s="318" t="str">
        <f t="shared" si="9"/>
        <v/>
      </c>
      <c r="AK6" s="318">
        <f t="shared" si="9"/>
        <v>5</v>
      </c>
      <c r="AL6" s="318">
        <f t="shared" si="9"/>
        <v>5</v>
      </c>
      <c r="AM6" s="318">
        <f t="shared" si="9"/>
        <v>5</v>
      </c>
      <c r="AN6" s="318">
        <f t="shared" si="9"/>
        <v>5</v>
      </c>
      <c r="AO6" s="318">
        <f t="shared" si="9"/>
        <v>4</v>
      </c>
      <c r="AP6" s="318" t="str">
        <f t="shared" si="9"/>
        <v/>
      </c>
      <c r="AQ6" s="318">
        <f t="shared" si="9"/>
        <v>4</v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">
      <c r="A7" s="267">
        <v>2</v>
      </c>
      <c r="B7" s="315" t="s">
        <v>28</v>
      </c>
      <c r="C7" s="472" t="s">
        <v>34</v>
      </c>
      <c r="D7" s="481" t="s">
        <v>939</v>
      </c>
      <c r="E7" s="223">
        <v>2532</v>
      </c>
      <c r="F7" s="91"/>
      <c r="G7" s="91" t="s">
        <v>1141</v>
      </c>
      <c r="H7" s="91">
        <v>4</v>
      </c>
      <c r="I7" s="91"/>
      <c r="J7" s="91">
        <v>4</v>
      </c>
      <c r="K7" s="91">
        <v>5</v>
      </c>
      <c r="L7" s="91">
        <v>5</v>
      </c>
      <c r="M7" s="91">
        <v>5</v>
      </c>
      <c r="N7" s="91">
        <v>4</v>
      </c>
      <c r="O7" s="91"/>
      <c r="P7" s="91">
        <v>4</v>
      </c>
      <c r="Q7" s="91"/>
      <c r="R7" s="91"/>
      <c r="S7" s="91"/>
      <c r="T7" s="91"/>
      <c r="U7" s="91"/>
      <c r="V7" s="316">
        <f t="shared" si="0"/>
        <v>4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0</v>
      </c>
      <c r="AA7" s="258">
        <f t="shared" si="5"/>
        <v>4</v>
      </c>
      <c r="AB7" s="258">
        <f t="shared" si="6"/>
        <v>3</v>
      </c>
      <c r="AC7" s="258">
        <f t="shared" si="7"/>
        <v>7</v>
      </c>
      <c r="AD7" s="317">
        <f t="shared" ref="AD7:AD37" si="11">IF(ISERROR(((X7+Y7)*2+Z7*3+AA7*4+AB7*5)/SUM(X7,Y7:AB7)),"",((X7+Y7)*2+Z7*3+AA7*4+AB7*5)/SUM(X7,Y7:AB7))</f>
        <v>4.4285714285714288</v>
      </c>
      <c r="AE7" s="259">
        <f t="shared" si="8"/>
        <v>0</v>
      </c>
      <c r="AG7" s="318" t="str">
        <f t="shared" si="9"/>
        <v/>
      </c>
      <c r="AH7" s="318" t="str">
        <f t="shared" si="9"/>
        <v>з</v>
      </c>
      <c r="AI7" s="318">
        <f t="shared" si="9"/>
        <v>4</v>
      </c>
      <c r="AJ7" s="318" t="str">
        <f t="shared" si="9"/>
        <v/>
      </c>
      <c r="AK7" s="318">
        <f t="shared" si="9"/>
        <v>4</v>
      </c>
      <c r="AL7" s="318">
        <f t="shared" si="9"/>
        <v>5</v>
      </c>
      <c r="AM7" s="318">
        <f t="shared" si="9"/>
        <v>5</v>
      </c>
      <c r="AN7" s="318">
        <f t="shared" si="9"/>
        <v>5</v>
      </c>
      <c r="AO7" s="318">
        <f t="shared" si="9"/>
        <v>4</v>
      </c>
      <c r="AP7" s="318" t="str">
        <f t="shared" si="9"/>
        <v/>
      </c>
      <c r="AQ7" s="318">
        <f t="shared" si="9"/>
        <v>4</v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">
      <c r="A8" s="267">
        <v>3</v>
      </c>
      <c r="B8" s="315" t="s">
        <v>28</v>
      </c>
      <c r="C8" s="472" t="s">
        <v>34</v>
      </c>
      <c r="D8" s="481" t="s">
        <v>940</v>
      </c>
      <c r="E8" s="223">
        <v>2532</v>
      </c>
      <c r="F8" s="91"/>
      <c r="G8" s="91" t="s">
        <v>1141</v>
      </c>
      <c r="H8" s="91">
        <v>5</v>
      </c>
      <c r="I8" s="91"/>
      <c r="J8" s="91">
        <v>5</v>
      </c>
      <c r="K8" s="91">
        <v>5</v>
      </c>
      <c r="L8" s="91">
        <v>5</v>
      </c>
      <c r="M8" s="91">
        <v>4</v>
      </c>
      <c r="N8" s="91">
        <v>3</v>
      </c>
      <c r="O8" s="91"/>
      <c r="P8" s="91">
        <v>4</v>
      </c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1</v>
      </c>
      <c r="AA8" s="258">
        <f t="shared" si="5"/>
        <v>2</v>
      </c>
      <c r="AB8" s="258">
        <f t="shared" si="6"/>
        <v>4</v>
      </c>
      <c r="AC8" s="258">
        <f t="shared" si="7"/>
        <v>7</v>
      </c>
      <c r="AD8" s="317">
        <f t="shared" si="11"/>
        <v>4.4285714285714288</v>
      </c>
      <c r="AE8" s="259">
        <f t="shared" si="8"/>
        <v>0</v>
      </c>
      <c r="AG8" s="318" t="str">
        <f t="shared" si="9"/>
        <v/>
      </c>
      <c r="AH8" s="318" t="str">
        <f t="shared" si="9"/>
        <v>з</v>
      </c>
      <c r="AI8" s="318">
        <f t="shared" si="9"/>
        <v>5</v>
      </c>
      <c r="AJ8" s="318" t="str">
        <f t="shared" si="9"/>
        <v/>
      </c>
      <c r="AK8" s="318">
        <f t="shared" si="9"/>
        <v>5</v>
      </c>
      <c r="AL8" s="318">
        <f t="shared" si="9"/>
        <v>5</v>
      </c>
      <c r="AM8" s="318">
        <f t="shared" si="9"/>
        <v>5</v>
      </c>
      <c r="AN8" s="318">
        <f t="shared" si="9"/>
        <v>4</v>
      </c>
      <c r="AO8" s="318">
        <f t="shared" si="9"/>
        <v>3</v>
      </c>
      <c r="AP8" s="318" t="str">
        <f t="shared" si="9"/>
        <v/>
      </c>
      <c r="AQ8" s="318">
        <f t="shared" si="9"/>
        <v>4</v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">
      <c r="A9" s="267">
        <v>4</v>
      </c>
      <c r="B9" s="315" t="s">
        <v>28</v>
      </c>
      <c r="C9" s="472" t="s">
        <v>34</v>
      </c>
      <c r="D9" s="481" t="s">
        <v>941</v>
      </c>
      <c r="E9" s="223">
        <v>2532</v>
      </c>
      <c r="F9" s="91"/>
      <c r="G9" s="91" t="s">
        <v>1141</v>
      </c>
      <c r="H9" s="91">
        <v>4</v>
      </c>
      <c r="I9" s="91"/>
      <c r="J9" s="91" t="s">
        <v>1132</v>
      </c>
      <c r="K9" s="91">
        <v>5</v>
      </c>
      <c r="L9" s="91">
        <v>5</v>
      </c>
      <c r="M9" s="91">
        <v>5</v>
      </c>
      <c r="N9" s="91">
        <v>5</v>
      </c>
      <c r="O9" s="91"/>
      <c r="P9" s="91">
        <v>3</v>
      </c>
      <c r="Q9" s="91"/>
      <c r="R9" s="91"/>
      <c r="S9" s="91"/>
      <c r="T9" s="91"/>
      <c r="U9" s="91"/>
      <c r="V9" s="316">
        <f t="shared" si="0"/>
        <v>3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1</v>
      </c>
      <c r="AA9" s="258">
        <f t="shared" si="5"/>
        <v>1</v>
      </c>
      <c r="AB9" s="258">
        <f t="shared" si="6"/>
        <v>4</v>
      </c>
      <c r="AC9" s="258">
        <f t="shared" si="7"/>
        <v>6</v>
      </c>
      <c r="AD9" s="317">
        <f t="shared" si="11"/>
        <v>4.5</v>
      </c>
      <c r="AE9" s="259">
        <f t="shared" si="8"/>
        <v>0</v>
      </c>
      <c r="AG9" s="318" t="str">
        <f t="shared" si="9"/>
        <v/>
      </c>
      <c r="AH9" s="318" t="str">
        <f t="shared" si="9"/>
        <v>з</v>
      </c>
      <c r="AI9" s="318">
        <f t="shared" si="9"/>
        <v>4</v>
      </c>
      <c r="AJ9" s="318" t="str">
        <f t="shared" si="9"/>
        <v/>
      </c>
      <c r="AK9" s="318" t="str">
        <f t="shared" si="9"/>
        <v>а</v>
      </c>
      <c r="AL9" s="318">
        <f t="shared" si="9"/>
        <v>5</v>
      </c>
      <c r="AM9" s="318">
        <f t="shared" si="9"/>
        <v>5</v>
      </c>
      <c r="AN9" s="318">
        <f t="shared" si="9"/>
        <v>5</v>
      </c>
      <c r="AO9" s="318">
        <f t="shared" si="9"/>
        <v>5</v>
      </c>
      <c r="AP9" s="318" t="str">
        <f t="shared" si="9"/>
        <v/>
      </c>
      <c r="AQ9" s="318">
        <f t="shared" si="9"/>
        <v>3</v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">
      <c r="A10" s="267">
        <v>5</v>
      </c>
      <c r="B10" s="315" t="s">
        <v>28</v>
      </c>
      <c r="C10" s="472" t="s">
        <v>34</v>
      </c>
      <c r="D10" s="481" t="s">
        <v>942</v>
      </c>
      <c r="E10" s="223">
        <v>2532</v>
      </c>
      <c r="F10" s="91"/>
      <c r="G10" s="91" t="s">
        <v>1141</v>
      </c>
      <c r="H10" s="91">
        <v>4</v>
      </c>
      <c r="I10" s="91"/>
      <c r="J10" s="91">
        <v>4</v>
      </c>
      <c r="K10" s="91">
        <v>4</v>
      </c>
      <c r="L10" s="91">
        <v>4</v>
      </c>
      <c r="M10" s="91">
        <v>4</v>
      </c>
      <c r="N10" s="91">
        <v>3</v>
      </c>
      <c r="O10" s="91"/>
      <c r="P10" s="91" t="s">
        <v>1321</v>
      </c>
      <c r="Q10" s="91"/>
      <c r="R10" s="91"/>
      <c r="S10" s="91"/>
      <c r="T10" s="91"/>
      <c r="U10" s="91"/>
      <c r="V10" s="316">
        <f t="shared" si="0"/>
        <v>2</v>
      </c>
      <c r="W10" s="258">
        <f t="shared" si="1"/>
        <v>0</v>
      </c>
      <c r="X10" s="258">
        <f t="shared" si="2"/>
        <v>0</v>
      </c>
      <c r="Y10" s="258">
        <f t="shared" si="3"/>
        <v>1</v>
      </c>
      <c r="Z10" s="258">
        <f t="shared" si="4"/>
        <v>1</v>
      </c>
      <c r="AA10" s="258">
        <f t="shared" si="5"/>
        <v>5</v>
      </c>
      <c r="AB10" s="258">
        <f t="shared" si="6"/>
        <v>0</v>
      </c>
      <c r="AC10" s="258">
        <f t="shared" si="7"/>
        <v>7</v>
      </c>
      <c r="AD10" s="317">
        <f t="shared" si="11"/>
        <v>3.5714285714285716</v>
      </c>
      <c r="AE10" s="259">
        <f t="shared" si="8"/>
        <v>0</v>
      </c>
      <c r="AG10" s="318" t="str">
        <f t="shared" si="9"/>
        <v/>
      </c>
      <c r="AH10" s="318" t="str">
        <f t="shared" si="9"/>
        <v>з</v>
      </c>
      <c r="AI10" s="318">
        <f t="shared" si="9"/>
        <v>4</v>
      </c>
      <c r="AJ10" s="318" t="str">
        <f t="shared" si="9"/>
        <v/>
      </c>
      <c r="AK10" s="318">
        <f t="shared" si="9"/>
        <v>4</v>
      </c>
      <c r="AL10" s="318">
        <f t="shared" si="9"/>
        <v>4</v>
      </c>
      <c r="AM10" s="318">
        <f t="shared" si="9"/>
        <v>4</v>
      </c>
      <c r="AN10" s="318">
        <f t="shared" si="9"/>
        <v>4</v>
      </c>
      <c r="AO10" s="318">
        <f t="shared" si="9"/>
        <v>3</v>
      </c>
      <c r="AP10" s="318" t="str">
        <f t="shared" si="9"/>
        <v/>
      </c>
      <c r="AQ10" s="318">
        <f t="shared" si="9"/>
        <v>2</v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">
      <c r="A11" s="267">
        <v>6</v>
      </c>
      <c r="B11" s="315" t="s">
        <v>28</v>
      </c>
      <c r="C11" s="472" t="s">
        <v>34</v>
      </c>
      <c r="D11" s="481" t="s">
        <v>943</v>
      </c>
      <c r="E11" s="223">
        <v>2532</v>
      </c>
      <c r="F11" s="91"/>
      <c r="G11" s="91" t="s">
        <v>1141</v>
      </c>
      <c r="H11" s="91">
        <v>5</v>
      </c>
      <c r="I11" s="91"/>
      <c r="J11" s="91">
        <v>5</v>
      </c>
      <c r="K11" s="91">
        <v>5</v>
      </c>
      <c r="L11" s="91">
        <v>5</v>
      </c>
      <c r="M11" s="91">
        <v>5</v>
      </c>
      <c r="N11" s="91">
        <v>4</v>
      </c>
      <c r="O11" s="91"/>
      <c r="P11" s="91">
        <v>4</v>
      </c>
      <c r="Q11" s="91"/>
      <c r="R11" s="91"/>
      <c r="S11" s="91"/>
      <c r="T11" s="91"/>
      <c r="U11" s="91"/>
      <c r="V11" s="316">
        <f t="shared" si="0"/>
        <v>4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2</v>
      </c>
      <c r="AB11" s="258">
        <f t="shared" si="6"/>
        <v>5</v>
      </c>
      <c r="AC11" s="258">
        <f t="shared" si="7"/>
        <v>7</v>
      </c>
      <c r="AD11" s="317">
        <f t="shared" si="11"/>
        <v>4.7142857142857144</v>
      </c>
      <c r="AE11" s="259">
        <f t="shared" si="8"/>
        <v>0</v>
      </c>
      <c r="AG11" s="318" t="str">
        <f t="shared" si="9"/>
        <v/>
      </c>
      <c r="AH11" s="318" t="str">
        <f t="shared" si="9"/>
        <v>з</v>
      </c>
      <c r="AI11" s="318">
        <f t="shared" si="9"/>
        <v>5</v>
      </c>
      <c r="AJ11" s="318" t="str">
        <f t="shared" si="9"/>
        <v/>
      </c>
      <c r="AK11" s="318">
        <f t="shared" si="9"/>
        <v>5</v>
      </c>
      <c r="AL11" s="318">
        <f t="shared" si="9"/>
        <v>5</v>
      </c>
      <c r="AM11" s="318">
        <f t="shared" si="9"/>
        <v>5</v>
      </c>
      <c r="AN11" s="318">
        <f t="shared" si="9"/>
        <v>5</v>
      </c>
      <c r="AO11" s="318">
        <f t="shared" si="9"/>
        <v>4</v>
      </c>
      <c r="AP11" s="318" t="str">
        <f t="shared" si="9"/>
        <v/>
      </c>
      <c r="AQ11" s="318">
        <f t="shared" si="9"/>
        <v>4</v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">
      <c r="A12" s="267">
        <v>7</v>
      </c>
      <c r="B12" s="315" t="s">
        <v>28</v>
      </c>
      <c r="C12" s="472" t="s">
        <v>34</v>
      </c>
      <c r="D12" s="481" t="s">
        <v>944</v>
      </c>
      <c r="E12" s="223">
        <v>2532</v>
      </c>
      <c r="F12" s="91"/>
      <c r="G12" s="91" t="s">
        <v>1141</v>
      </c>
      <c r="H12" s="91">
        <v>5</v>
      </c>
      <c r="I12" s="91"/>
      <c r="J12" s="91">
        <v>5</v>
      </c>
      <c r="K12" s="91">
        <v>4</v>
      </c>
      <c r="L12" s="91">
        <v>5</v>
      </c>
      <c r="M12" s="91">
        <v>4</v>
      </c>
      <c r="N12" s="91">
        <v>4</v>
      </c>
      <c r="O12" s="91"/>
      <c r="P12" s="91">
        <v>4</v>
      </c>
      <c r="Q12" s="91"/>
      <c r="R12" s="91"/>
      <c r="S12" s="91"/>
      <c r="T12" s="91"/>
      <c r="U12" s="91"/>
      <c r="V12" s="316">
        <f t="shared" si="0"/>
        <v>4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0</v>
      </c>
      <c r="AA12" s="258">
        <f t="shared" si="5"/>
        <v>4</v>
      </c>
      <c r="AB12" s="258">
        <f t="shared" si="6"/>
        <v>3</v>
      </c>
      <c r="AC12" s="258">
        <f t="shared" si="7"/>
        <v>7</v>
      </c>
      <c r="AD12" s="317">
        <f t="shared" si="11"/>
        <v>4.4285714285714288</v>
      </c>
      <c r="AE12" s="259">
        <f t="shared" si="8"/>
        <v>0</v>
      </c>
      <c r="AG12" s="318" t="str">
        <f t="shared" si="9"/>
        <v/>
      </c>
      <c r="AH12" s="318" t="str">
        <f t="shared" si="9"/>
        <v>з</v>
      </c>
      <c r="AI12" s="318">
        <f t="shared" si="9"/>
        <v>5</v>
      </c>
      <c r="AJ12" s="318" t="str">
        <f t="shared" si="9"/>
        <v/>
      </c>
      <c r="AK12" s="318">
        <f t="shared" si="9"/>
        <v>5</v>
      </c>
      <c r="AL12" s="318">
        <f t="shared" si="9"/>
        <v>4</v>
      </c>
      <c r="AM12" s="318">
        <f t="shared" si="9"/>
        <v>5</v>
      </c>
      <c r="AN12" s="318">
        <f t="shared" si="9"/>
        <v>4</v>
      </c>
      <c r="AO12" s="318">
        <f t="shared" si="9"/>
        <v>4</v>
      </c>
      <c r="AP12" s="318" t="str">
        <f t="shared" si="9"/>
        <v/>
      </c>
      <c r="AQ12" s="318">
        <f t="shared" si="9"/>
        <v>4</v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">
      <c r="A13" s="267">
        <v>8</v>
      </c>
      <c r="B13" s="315" t="s">
        <v>28</v>
      </c>
      <c r="C13" s="472" t="s">
        <v>34</v>
      </c>
      <c r="D13" s="481" t="s">
        <v>945</v>
      </c>
      <c r="E13" s="223">
        <v>2532</v>
      </c>
      <c r="F13" s="91"/>
      <c r="G13" s="91" t="s">
        <v>1141</v>
      </c>
      <c r="H13" s="91">
        <v>4</v>
      </c>
      <c r="I13" s="91"/>
      <c r="J13" s="91">
        <v>5</v>
      </c>
      <c r="K13" s="91">
        <v>5</v>
      </c>
      <c r="L13" s="91">
        <v>5</v>
      </c>
      <c r="M13" s="91">
        <v>5</v>
      </c>
      <c r="N13" s="91">
        <v>4</v>
      </c>
      <c r="O13" s="91"/>
      <c r="P13" s="91">
        <v>3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1</v>
      </c>
      <c r="AA13" s="258">
        <f t="shared" si="5"/>
        <v>2</v>
      </c>
      <c r="AB13" s="258">
        <f t="shared" si="6"/>
        <v>4</v>
      </c>
      <c r="AC13" s="258">
        <f t="shared" si="7"/>
        <v>7</v>
      </c>
      <c r="AD13" s="317">
        <f t="shared" si="11"/>
        <v>4.4285714285714288</v>
      </c>
      <c r="AE13" s="259">
        <f t="shared" si="8"/>
        <v>0</v>
      </c>
      <c r="AG13" s="318" t="str">
        <f t="shared" si="9"/>
        <v/>
      </c>
      <c r="AH13" s="318" t="str">
        <f t="shared" si="9"/>
        <v>з</v>
      </c>
      <c r="AI13" s="318">
        <f t="shared" si="9"/>
        <v>4</v>
      </c>
      <c r="AJ13" s="318" t="str">
        <f t="shared" si="9"/>
        <v/>
      </c>
      <c r="AK13" s="318">
        <f t="shared" si="9"/>
        <v>5</v>
      </c>
      <c r="AL13" s="318">
        <f t="shared" si="9"/>
        <v>5</v>
      </c>
      <c r="AM13" s="318">
        <f t="shared" si="9"/>
        <v>5</v>
      </c>
      <c r="AN13" s="318">
        <f t="shared" si="9"/>
        <v>5</v>
      </c>
      <c r="AO13" s="318">
        <f t="shared" si="9"/>
        <v>4</v>
      </c>
      <c r="AP13" s="318" t="str">
        <f t="shared" si="9"/>
        <v/>
      </c>
      <c r="AQ13" s="318">
        <f t="shared" si="9"/>
        <v>3</v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">
      <c r="A14" s="267">
        <v>9</v>
      </c>
      <c r="B14" s="319"/>
      <c r="C14" s="472" t="s">
        <v>443</v>
      </c>
      <c r="D14" s="482" t="s">
        <v>946</v>
      </c>
      <c r="E14" s="223">
        <v>2532</v>
      </c>
      <c r="F14" s="91"/>
      <c r="G14" s="91" t="s">
        <v>1141</v>
      </c>
      <c r="H14" s="91">
        <v>5</v>
      </c>
      <c r="I14" s="91"/>
      <c r="J14" s="91">
        <v>5</v>
      </c>
      <c r="K14" s="91">
        <v>5</v>
      </c>
      <c r="L14" s="91">
        <v>5</v>
      </c>
      <c r="M14" s="91">
        <v>5</v>
      </c>
      <c r="N14" s="91">
        <v>5</v>
      </c>
      <c r="O14" s="91"/>
      <c r="P14" s="91">
        <v>4</v>
      </c>
      <c r="Q14" s="91"/>
      <c r="R14" s="94"/>
      <c r="S14" s="91"/>
      <c r="T14" s="91"/>
      <c r="U14" s="91"/>
      <c r="V14" s="27">
        <f t="shared" si="0"/>
        <v>4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0</v>
      </c>
      <c r="AA14" s="93">
        <f t="shared" si="5"/>
        <v>1</v>
      </c>
      <c r="AB14" s="93">
        <f t="shared" si="6"/>
        <v>6</v>
      </c>
      <c r="AC14" s="93">
        <f t="shared" si="7"/>
        <v>7</v>
      </c>
      <c r="AD14" s="320">
        <f t="shared" si="11"/>
        <v>4.8571428571428568</v>
      </c>
      <c r="AE14" s="25">
        <f t="shared" si="8"/>
        <v>0</v>
      </c>
      <c r="AF14" s="13"/>
      <c r="AG14" s="318" t="str">
        <f t="shared" si="9"/>
        <v/>
      </c>
      <c r="AH14" s="318" t="str">
        <f t="shared" si="9"/>
        <v>з</v>
      </c>
      <c r="AI14" s="318">
        <f t="shared" si="9"/>
        <v>5</v>
      </c>
      <c r="AJ14" s="318" t="str">
        <f t="shared" si="9"/>
        <v/>
      </c>
      <c r="AK14" s="318">
        <f t="shared" si="9"/>
        <v>5</v>
      </c>
      <c r="AL14" s="318">
        <f t="shared" si="9"/>
        <v>5</v>
      </c>
      <c r="AM14" s="318">
        <f t="shared" si="9"/>
        <v>5</v>
      </c>
      <c r="AN14" s="318">
        <f t="shared" si="9"/>
        <v>5</v>
      </c>
      <c r="AO14" s="318">
        <f t="shared" si="9"/>
        <v>5</v>
      </c>
      <c r="AP14" s="318" t="str">
        <f t="shared" si="9"/>
        <v/>
      </c>
      <c r="AQ14" s="318">
        <f t="shared" si="9"/>
        <v>4</v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">
      <c r="A15" s="267">
        <v>10</v>
      </c>
      <c r="B15" s="319"/>
      <c r="C15" s="472" t="s">
        <v>34</v>
      </c>
      <c r="D15" s="481" t="s">
        <v>947</v>
      </c>
      <c r="E15" s="223">
        <v>2532</v>
      </c>
      <c r="F15" s="91"/>
      <c r="G15" s="91" t="s">
        <v>1141</v>
      </c>
      <c r="H15" s="91">
        <v>3</v>
      </c>
      <c r="I15" s="91"/>
      <c r="J15" s="91">
        <v>3</v>
      </c>
      <c r="K15" s="91">
        <v>5</v>
      </c>
      <c r="L15" s="91">
        <v>4</v>
      </c>
      <c r="M15" s="91">
        <v>4</v>
      </c>
      <c r="N15" s="91" t="s">
        <v>1321</v>
      </c>
      <c r="O15" s="91"/>
      <c r="P15" s="91">
        <v>3</v>
      </c>
      <c r="Q15" s="91"/>
      <c r="R15" s="94"/>
      <c r="S15" s="91"/>
      <c r="T15" s="91"/>
      <c r="U15" s="91"/>
      <c r="V15" s="27">
        <f t="shared" si="0"/>
        <v>2</v>
      </c>
      <c r="W15" s="93">
        <f t="shared" si="1"/>
        <v>0</v>
      </c>
      <c r="X15" s="93">
        <f t="shared" si="2"/>
        <v>0</v>
      </c>
      <c r="Y15" s="93">
        <f t="shared" si="3"/>
        <v>1</v>
      </c>
      <c r="Z15" s="93">
        <f t="shared" si="4"/>
        <v>3</v>
      </c>
      <c r="AA15" s="93">
        <f t="shared" si="5"/>
        <v>2</v>
      </c>
      <c r="AB15" s="93">
        <f t="shared" si="6"/>
        <v>1</v>
      </c>
      <c r="AC15" s="93">
        <f t="shared" si="7"/>
        <v>7</v>
      </c>
      <c r="AD15" s="320">
        <f t="shared" si="11"/>
        <v>3.4285714285714284</v>
      </c>
      <c r="AE15" s="25">
        <f t="shared" si="8"/>
        <v>0</v>
      </c>
      <c r="AF15" s="13"/>
      <c r="AG15" s="318" t="str">
        <f t="shared" si="9"/>
        <v/>
      </c>
      <c r="AH15" s="318" t="str">
        <f t="shared" si="9"/>
        <v>з</v>
      </c>
      <c r="AI15" s="318">
        <f t="shared" si="9"/>
        <v>3</v>
      </c>
      <c r="AJ15" s="318" t="str">
        <f t="shared" si="9"/>
        <v/>
      </c>
      <c r="AK15" s="318">
        <f t="shared" si="9"/>
        <v>3</v>
      </c>
      <c r="AL15" s="318">
        <f t="shared" si="9"/>
        <v>5</v>
      </c>
      <c r="AM15" s="318">
        <f t="shared" si="9"/>
        <v>4</v>
      </c>
      <c r="AN15" s="318">
        <f t="shared" si="9"/>
        <v>4</v>
      </c>
      <c r="AO15" s="318">
        <f t="shared" si="9"/>
        <v>2</v>
      </c>
      <c r="AP15" s="318" t="str">
        <f t="shared" si="9"/>
        <v/>
      </c>
      <c r="AQ15" s="318">
        <f t="shared" si="9"/>
        <v>3</v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2">
      <c r="A16" s="267">
        <v>11</v>
      </c>
      <c r="B16" s="319"/>
      <c r="C16" s="472" t="s">
        <v>34</v>
      </c>
      <c r="D16" s="481" t="s">
        <v>948</v>
      </c>
      <c r="E16" s="223">
        <v>2532</v>
      </c>
      <c r="F16" s="91"/>
      <c r="G16" s="91" t="s">
        <v>1141</v>
      </c>
      <c r="H16" s="91">
        <v>4</v>
      </c>
      <c r="I16" s="91"/>
      <c r="J16" s="91">
        <v>4</v>
      </c>
      <c r="K16" s="91">
        <v>5</v>
      </c>
      <c r="L16" s="91">
        <v>5</v>
      </c>
      <c r="M16" s="91">
        <v>4</v>
      </c>
      <c r="N16" s="91">
        <v>3</v>
      </c>
      <c r="O16" s="91"/>
      <c r="P16" s="91">
        <v>3</v>
      </c>
      <c r="Q16" s="91"/>
      <c r="R16" s="94"/>
      <c r="S16" s="91"/>
      <c r="T16" s="91"/>
      <c r="U16" s="91"/>
      <c r="V16" s="27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2</v>
      </c>
      <c r="AA16" s="93">
        <f t="shared" si="5"/>
        <v>3</v>
      </c>
      <c r="AB16" s="93">
        <f t="shared" si="6"/>
        <v>2</v>
      </c>
      <c r="AC16" s="93">
        <f t="shared" si="7"/>
        <v>7</v>
      </c>
      <c r="AD16" s="320">
        <f t="shared" si="11"/>
        <v>4</v>
      </c>
      <c r="AE16" s="25">
        <f t="shared" si="8"/>
        <v>0</v>
      </c>
      <c r="AF16" s="13"/>
      <c r="AG16" s="318" t="str">
        <f t="shared" si="9"/>
        <v/>
      </c>
      <c r="AH16" s="318" t="str">
        <f t="shared" si="9"/>
        <v>з</v>
      </c>
      <c r="AI16" s="318">
        <f t="shared" si="9"/>
        <v>4</v>
      </c>
      <c r="AJ16" s="318" t="str">
        <f t="shared" si="9"/>
        <v/>
      </c>
      <c r="AK16" s="318">
        <f t="shared" si="9"/>
        <v>4</v>
      </c>
      <c r="AL16" s="318">
        <f t="shared" si="9"/>
        <v>5</v>
      </c>
      <c r="AM16" s="318">
        <f t="shared" si="9"/>
        <v>5</v>
      </c>
      <c r="AN16" s="318">
        <f t="shared" si="9"/>
        <v>4</v>
      </c>
      <c r="AO16" s="318">
        <f t="shared" si="9"/>
        <v>3</v>
      </c>
      <c r="AP16" s="318" t="str">
        <f t="shared" si="9"/>
        <v/>
      </c>
      <c r="AQ16" s="318">
        <f t="shared" si="9"/>
        <v>3</v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2">
      <c r="A17" s="267">
        <v>12</v>
      </c>
      <c r="B17" s="225"/>
      <c r="C17" s="472" t="s">
        <v>34</v>
      </c>
      <c r="D17" s="481" t="s">
        <v>949</v>
      </c>
      <c r="E17" s="223">
        <v>2532</v>
      </c>
      <c r="F17" s="91"/>
      <c r="G17" s="91" t="s">
        <v>1141</v>
      </c>
      <c r="H17" s="91">
        <v>5</v>
      </c>
      <c r="I17" s="91"/>
      <c r="J17" s="91">
        <v>4</v>
      </c>
      <c r="K17" s="91">
        <v>4</v>
      </c>
      <c r="L17" s="91">
        <v>4</v>
      </c>
      <c r="M17" s="91">
        <v>5</v>
      </c>
      <c r="N17" s="91">
        <v>3</v>
      </c>
      <c r="O17" s="91"/>
      <c r="P17" s="91">
        <v>4</v>
      </c>
      <c r="Q17" s="91"/>
      <c r="R17" s="94"/>
      <c r="S17" s="91"/>
      <c r="T17" s="91"/>
      <c r="U17" s="91"/>
      <c r="V17" s="27">
        <f t="shared" si="0"/>
        <v>3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1</v>
      </c>
      <c r="AA17" s="93">
        <f t="shared" si="5"/>
        <v>4</v>
      </c>
      <c r="AB17" s="93">
        <f t="shared" si="6"/>
        <v>2</v>
      </c>
      <c r="AC17" s="93">
        <f t="shared" si="7"/>
        <v>7</v>
      </c>
      <c r="AD17" s="320">
        <f t="shared" si="11"/>
        <v>4.1428571428571432</v>
      </c>
      <c r="AE17" s="25">
        <f t="shared" si="8"/>
        <v>0</v>
      </c>
      <c r="AF17" s="13"/>
      <c r="AG17" s="318" t="str">
        <f t="shared" si="9"/>
        <v/>
      </c>
      <c r="AH17" s="318" t="str">
        <f t="shared" si="9"/>
        <v>з</v>
      </c>
      <c r="AI17" s="318">
        <f t="shared" si="9"/>
        <v>5</v>
      </c>
      <c r="AJ17" s="318" t="str">
        <f t="shared" si="9"/>
        <v/>
      </c>
      <c r="AK17" s="318">
        <f t="shared" si="9"/>
        <v>4</v>
      </c>
      <c r="AL17" s="318">
        <f t="shared" si="9"/>
        <v>4</v>
      </c>
      <c r="AM17" s="318">
        <f t="shared" si="9"/>
        <v>4</v>
      </c>
      <c r="AN17" s="318">
        <f t="shared" si="9"/>
        <v>5</v>
      </c>
      <c r="AO17" s="318">
        <f t="shared" si="9"/>
        <v>3</v>
      </c>
      <c r="AP17" s="318" t="str">
        <f t="shared" si="9"/>
        <v/>
      </c>
      <c r="AQ17" s="318">
        <f t="shared" si="9"/>
        <v>4</v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2">
      <c r="A18" s="267">
        <v>13</v>
      </c>
      <c r="B18" s="163"/>
      <c r="C18" s="472" t="s">
        <v>34</v>
      </c>
      <c r="D18" s="481" t="s">
        <v>950</v>
      </c>
      <c r="E18" s="223">
        <v>2532</v>
      </c>
      <c r="F18" s="91"/>
      <c r="G18" s="91" t="s">
        <v>1141</v>
      </c>
      <c r="H18" s="91">
        <v>4</v>
      </c>
      <c r="I18" s="91"/>
      <c r="J18" s="91">
        <v>5</v>
      </c>
      <c r="K18" s="91" t="s">
        <v>1132</v>
      </c>
      <c r="L18" s="91">
        <v>5</v>
      </c>
      <c r="M18" s="91">
        <v>5</v>
      </c>
      <c r="N18" s="91">
        <v>3</v>
      </c>
      <c r="O18" s="91"/>
      <c r="P18" s="91">
        <v>3</v>
      </c>
      <c r="Q18" s="91"/>
      <c r="R18" s="94"/>
      <c r="S18" s="91"/>
      <c r="T18" s="91"/>
      <c r="U18" s="91"/>
      <c r="V18" s="27">
        <f t="shared" si="0"/>
        <v>3</v>
      </c>
      <c r="W18" s="93">
        <f t="shared" si="1"/>
        <v>0</v>
      </c>
      <c r="X18" s="93">
        <f t="shared" si="12"/>
        <v>0</v>
      </c>
      <c r="Y18" s="93">
        <f t="shared" si="3"/>
        <v>0</v>
      </c>
      <c r="Z18" s="93">
        <f t="shared" si="4"/>
        <v>2</v>
      </c>
      <c r="AA18" s="93">
        <f t="shared" si="5"/>
        <v>1</v>
      </c>
      <c r="AB18" s="93">
        <f t="shared" si="6"/>
        <v>3</v>
      </c>
      <c r="AC18" s="93">
        <f t="shared" si="7"/>
        <v>6</v>
      </c>
      <c r="AD18" s="320">
        <f t="shared" si="11"/>
        <v>4.166666666666667</v>
      </c>
      <c r="AE18" s="25">
        <f t="shared" si="8"/>
        <v>0</v>
      </c>
      <c r="AF18" s="13"/>
      <c r="AG18" s="318" t="str">
        <f t="shared" si="9"/>
        <v/>
      </c>
      <c r="AH18" s="318" t="str">
        <f t="shared" si="9"/>
        <v>з</v>
      </c>
      <c r="AI18" s="318">
        <f t="shared" si="9"/>
        <v>4</v>
      </c>
      <c r="AJ18" s="318" t="str">
        <f t="shared" si="9"/>
        <v/>
      </c>
      <c r="AK18" s="318">
        <f t="shared" si="9"/>
        <v>5</v>
      </c>
      <c r="AL18" s="318" t="str">
        <f t="shared" si="9"/>
        <v>а</v>
      </c>
      <c r="AM18" s="318">
        <f t="shared" si="9"/>
        <v>5</v>
      </c>
      <c r="AN18" s="318">
        <f t="shared" si="9"/>
        <v>5</v>
      </c>
      <c r="AO18" s="318">
        <f t="shared" si="9"/>
        <v>3</v>
      </c>
      <c r="AP18" s="318" t="str">
        <f t="shared" si="9"/>
        <v/>
      </c>
      <c r="AQ18" s="318">
        <f t="shared" si="9"/>
        <v>3</v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">
      <c r="A19" s="267">
        <v>14</v>
      </c>
      <c r="B19" s="163"/>
      <c r="C19" s="472" t="s">
        <v>34</v>
      </c>
      <c r="D19" s="481" t="s">
        <v>951</v>
      </c>
      <c r="E19" s="223">
        <v>2532</v>
      </c>
      <c r="F19" s="91"/>
      <c r="G19" s="91" t="s">
        <v>1141</v>
      </c>
      <c r="H19" s="91">
        <v>4</v>
      </c>
      <c r="I19" s="91"/>
      <c r="J19" s="91">
        <v>4</v>
      </c>
      <c r="K19" s="91">
        <v>5</v>
      </c>
      <c r="L19" s="91">
        <v>4</v>
      </c>
      <c r="M19" s="91">
        <v>5</v>
      </c>
      <c r="N19" s="91">
        <v>3</v>
      </c>
      <c r="O19" s="91"/>
      <c r="P19" s="91">
        <v>3</v>
      </c>
      <c r="Q19" s="91"/>
      <c r="R19" s="91"/>
      <c r="S19" s="91"/>
      <c r="T19" s="91"/>
      <c r="U19" s="91"/>
      <c r="V19" s="27">
        <f t="shared" si="0"/>
        <v>3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2</v>
      </c>
      <c r="AA19" s="93">
        <f t="shared" si="5"/>
        <v>3</v>
      </c>
      <c r="AB19" s="93">
        <f t="shared" si="6"/>
        <v>2</v>
      </c>
      <c r="AC19" s="93">
        <f t="shared" si="7"/>
        <v>7</v>
      </c>
      <c r="AD19" s="320">
        <f t="shared" si="11"/>
        <v>4</v>
      </c>
      <c r="AE19" s="25">
        <f t="shared" si="8"/>
        <v>0</v>
      </c>
      <c r="AF19" s="13"/>
      <c r="AG19" s="318" t="str">
        <f t="shared" si="9"/>
        <v/>
      </c>
      <c r="AH19" s="318" t="str">
        <f t="shared" si="9"/>
        <v>з</v>
      </c>
      <c r="AI19" s="318">
        <f t="shared" si="9"/>
        <v>4</v>
      </c>
      <c r="AJ19" s="318" t="str">
        <f t="shared" si="9"/>
        <v/>
      </c>
      <c r="AK19" s="318">
        <f t="shared" si="9"/>
        <v>4</v>
      </c>
      <c r="AL19" s="318">
        <f t="shared" si="9"/>
        <v>5</v>
      </c>
      <c r="AM19" s="318">
        <f t="shared" si="9"/>
        <v>4</v>
      </c>
      <c r="AN19" s="318">
        <f t="shared" si="9"/>
        <v>5</v>
      </c>
      <c r="AO19" s="318">
        <f t="shared" si="9"/>
        <v>3</v>
      </c>
      <c r="AP19" s="318" t="str">
        <f t="shared" si="9"/>
        <v/>
      </c>
      <c r="AQ19" s="318">
        <f t="shared" si="9"/>
        <v>3</v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2">
      <c r="A20" s="267">
        <v>15</v>
      </c>
      <c r="B20" s="163"/>
      <c r="C20" s="472" t="s">
        <v>34</v>
      </c>
      <c r="D20" s="481" t="s">
        <v>952</v>
      </c>
      <c r="E20" s="223">
        <v>2532</v>
      </c>
      <c r="F20" s="91"/>
      <c r="G20" s="91" t="s">
        <v>1141</v>
      </c>
      <c r="H20" s="91">
        <v>4</v>
      </c>
      <c r="I20" s="91"/>
      <c r="J20" s="91">
        <v>5</v>
      </c>
      <c r="K20" s="91">
        <v>5</v>
      </c>
      <c r="L20" s="91">
        <v>4</v>
      </c>
      <c r="M20" s="91">
        <v>4</v>
      </c>
      <c r="N20" s="91">
        <v>4</v>
      </c>
      <c r="O20" s="91"/>
      <c r="P20" s="91">
        <v>4</v>
      </c>
      <c r="Q20" s="91"/>
      <c r="R20" s="94"/>
      <c r="S20" s="91"/>
      <c r="T20" s="91"/>
      <c r="U20" s="91"/>
      <c r="V20" s="27">
        <f t="shared" si="0"/>
        <v>4</v>
      </c>
      <c r="W20" s="93">
        <f t="shared" si="1"/>
        <v>0</v>
      </c>
      <c r="X20" s="93">
        <f t="shared" si="12"/>
        <v>0</v>
      </c>
      <c r="Y20" s="93">
        <f t="shared" si="3"/>
        <v>0</v>
      </c>
      <c r="Z20" s="93">
        <f t="shared" si="4"/>
        <v>0</v>
      </c>
      <c r="AA20" s="93">
        <f t="shared" si="5"/>
        <v>5</v>
      </c>
      <c r="AB20" s="93">
        <f t="shared" si="6"/>
        <v>2</v>
      </c>
      <c r="AC20" s="93">
        <f t="shared" si="7"/>
        <v>7</v>
      </c>
      <c r="AD20" s="320">
        <f t="shared" si="11"/>
        <v>4.2857142857142856</v>
      </c>
      <c r="AE20" s="25">
        <f t="shared" si="8"/>
        <v>0</v>
      </c>
      <c r="AF20" s="13"/>
      <c r="AG20" s="318" t="str">
        <f t="shared" si="9"/>
        <v/>
      </c>
      <c r="AH20" s="318" t="str">
        <f t="shared" si="9"/>
        <v>з</v>
      </c>
      <c r="AI20" s="318">
        <f t="shared" si="9"/>
        <v>4</v>
      </c>
      <c r="AJ20" s="318" t="str">
        <f t="shared" si="9"/>
        <v/>
      </c>
      <c r="AK20" s="318">
        <f t="shared" si="9"/>
        <v>5</v>
      </c>
      <c r="AL20" s="318">
        <f t="shared" si="9"/>
        <v>5</v>
      </c>
      <c r="AM20" s="318">
        <f t="shared" si="9"/>
        <v>4</v>
      </c>
      <c r="AN20" s="318">
        <f t="shared" si="9"/>
        <v>4</v>
      </c>
      <c r="AO20" s="318">
        <f t="shared" si="9"/>
        <v>4</v>
      </c>
      <c r="AP20" s="318" t="str">
        <f t="shared" si="9"/>
        <v/>
      </c>
      <c r="AQ20" s="318">
        <f t="shared" si="9"/>
        <v>4</v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2">
      <c r="A21" s="267">
        <v>16</v>
      </c>
      <c r="B21" s="163"/>
      <c r="C21" s="472" t="s">
        <v>34</v>
      </c>
      <c r="D21" s="481" t="s">
        <v>953</v>
      </c>
      <c r="E21" s="223">
        <v>2532</v>
      </c>
      <c r="F21" s="91"/>
      <c r="G21" s="91" t="s">
        <v>1141</v>
      </c>
      <c r="H21" s="91">
        <v>4</v>
      </c>
      <c r="I21" s="91"/>
      <c r="J21" s="91">
        <v>4</v>
      </c>
      <c r="K21" s="91">
        <v>5</v>
      </c>
      <c r="L21" s="91">
        <v>4</v>
      </c>
      <c r="M21" s="91">
        <v>4</v>
      </c>
      <c r="N21" s="91">
        <v>3</v>
      </c>
      <c r="O21" s="91"/>
      <c r="P21" s="91">
        <v>3</v>
      </c>
      <c r="Q21" s="91"/>
      <c r="R21" s="94"/>
      <c r="S21" s="91"/>
      <c r="T21" s="91"/>
      <c r="U21" s="91"/>
      <c r="V21" s="27">
        <f t="shared" si="0"/>
        <v>3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2</v>
      </c>
      <c r="AA21" s="93">
        <f t="shared" si="5"/>
        <v>4</v>
      </c>
      <c r="AB21" s="93">
        <f t="shared" si="6"/>
        <v>1</v>
      </c>
      <c r="AC21" s="93">
        <f t="shared" si="7"/>
        <v>7</v>
      </c>
      <c r="AD21" s="320">
        <f t="shared" si="11"/>
        <v>3.8571428571428572</v>
      </c>
      <c r="AE21" s="25">
        <f t="shared" si="8"/>
        <v>0</v>
      </c>
      <c r="AF21" s="13"/>
      <c r="AG21" s="318" t="str">
        <f t="shared" si="9"/>
        <v/>
      </c>
      <c r="AH21" s="318" t="str">
        <f t="shared" si="9"/>
        <v>з</v>
      </c>
      <c r="AI21" s="318">
        <f t="shared" si="9"/>
        <v>4</v>
      </c>
      <c r="AJ21" s="318" t="str">
        <f t="shared" si="9"/>
        <v/>
      </c>
      <c r="AK21" s="318">
        <f t="shared" si="9"/>
        <v>4</v>
      </c>
      <c r="AL21" s="318">
        <f t="shared" si="9"/>
        <v>5</v>
      </c>
      <c r="AM21" s="318">
        <f t="shared" si="9"/>
        <v>4</v>
      </c>
      <c r="AN21" s="318">
        <f t="shared" si="9"/>
        <v>4</v>
      </c>
      <c r="AO21" s="318">
        <f t="shared" si="9"/>
        <v>3</v>
      </c>
      <c r="AP21" s="318" t="str">
        <f t="shared" si="9"/>
        <v/>
      </c>
      <c r="AQ21" s="318">
        <f t="shared" si="9"/>
        <v>3</v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6" si="13">IF(ISERROR(VALUE(LEFT(U21))),LEFT(U21),VALUE(LEFT(U21)))</f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2">
      <c r="A22" s="267">
        <v>17</v>
      </c>
      <c r="B22" s="163"/>
      <c r="C22" s="472" t="s">
        <v>34</v>
      </c>
      <c r="D22" s="481" t="s">
        <v>954</v>
      </c>
      <c r="E22" s="223">
        <v>2532</v>
      </c>
      <c r="F22" s="91"/>
      <c r="G22" s="91" t="s">
        <v>1141</v>
      </c>
      <c r="H22" s="91">
        <v>5</v>
      </c>
      <c r="I22" s="91"/>
      <c r="J22" s="91">
        <v>5</v>
      </c>
      <c r="K22" s="91">
        <v>5</v>
      </c>
      <c r="L22" s="91">
        <v>4</v>
      </c>
      <c r="M22" s="91">
        <v>4</v>
      </c>
      <c r="N22" s="91">
        <v>4</v>
      </c>
      <c r="O22" s="91"/>
      <c r="P22" s="91">
        <v>4</v>
      </c>
      <c r="Q22" s="91"/>
      <c r="R22" s="94"/>
      <c r="S22" s="91"/>
      <c r="T22" s="91"/>
      <c r="U22" s="91"/>
      <c r="V22" s="27">
        <f t="shared" si="0"/>
        <v>4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0</v>
      </c>
      <c r="AA22" s="93">
        <f t="shared" si="5"/>
        <v>4</v>
      </c>
      <c r="AB22" s="93">
        <f t="shared" si="6"/>
        <v>3</v>
      </c>
      <c r="AC22" s="93">
        <f t="shared" si="7"/>
        <v>7</v>
      </c>
      <c r="AD22" s="320">
        <f t="shared" si="11"/>
        <v>4.4285714285714288</v>
      </c>
      <c r="AE22" s="25">
        <f t="shared" si="8"/>
        <v>0</v>
      </c>
      <c r="AF22" s="13"/>
      <c r="AG22" s="318" t="str">
        <f t="shared" si="13"/>
        <v/>
      </c>
      <c r="AH22" s="318" t="str">
        <f t="shared" si="13"/>
        <v>з</v>
      </c>
      <c r="AI22" s="318">
        <f t="shared" si="13"/>
        <v>5</v>
      </c>
      <c r="AJ22" s="318" t="str">
        <f t="shared" si="13"/>
        <v/>
      </c>
      <c r="AK22" s="318">
        <f t="shared" si="13"/>
        <v>5</v>
      </c>
      <c r="AL22" s="318">
        <f t="shared" si="13"/>
        <v>5</v>
      </c>
      <c r="AM22" s="318">
        <f t="shared" si="13"/>
        <v>4</v>
      </c>
      <c r="AN22" s="318">
        <f t="shared" si="13"/>
        <v>4</v>
      </c>
      <c r="AO22" s="318">
        <f t="shared" si="13"/>
        <v>4</v>
      </c>
      <c r="AP22" s="318" t="str">
        <f t="shared" si="13"/>
        <v/>
      </c>
      <c r="AQ22" s="318">
        <f t="shared" si="13"/>
        <v>4</v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2">
      <c r="A23" s="267">
        <v>18</v>
      </c>
      <c r="B23" s="163"/>
      <c r="C23" s="472" t="s">
        <v>34</v>
      </c>
      <c r="D23" s="481" t="s">
        <v>955</v>
      </c>
      <c r="E23" s="223">
        <v>2532</v>
      </c>
      <c r="F23" s="91"/>
      <c r="G23" s="91" t="s">
        <v>1141</v>
      </c>
      <c r="H23" s="91">
        <v>5</v>
      </c>
      <c r="I23" s="91"/>
      <c r="J23" s="91">
        <v>5</v>
      </c>
      <c r="K23" s="91">
        <v>5</v>
      </c>
      <c r="L23" s="91">
        <v>4</v>
      </c>
      <c r="M23" s="91">
        <v>5</v>
      </c>
      <c r="N23" s="91">
        <v>4</v>
      </c>
      <c r="O23" s="91"/>
      <c r="P23" s="91">
        <v>5</v>
      </c>
      <c r="Q23" s="91"/>
      <c r="R23" s="94"/>
      <c r="S23" s="91"/>
      <c r="T23" s="91"/>
      <c r="U23" s="91"/>
      <c r="V23" s="27">
        <f t="shared" si="0"/>
        <v>4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0</v>
      </c>
      <c r="AA23" s="93">
        <f t="shared" si="5"/>
        <v>2</v>
      </c>
      <c r="AB23" s="93">
        <f t="shared" si="6"/>
        <v>5</v>
      </c>
      <c r="AC23" s="93">
        <f t="shared" si="7"/>
        <v>7</v>
      </c>
      <c r="AD23" s="320">
        <f t="shared" si="11"/>
        <v>4.7142857142857144</v>
      </c>
      <c r="AE23" s="25">
        <f t="shared" si="8"/>
        <v>0</v>
      </c>
      <c r="AF23" s="13"/>
      <c r="AG23" s="318" t="str">
        <f t="shared" si="13"/>
        <v/>
      </c>
      <c r="AH23" s="318" t="str">
        <f t="shared" si="13"/>
        <v>з</v>
      </c>
      <c r="AI23" s="318">
        <f t="shared" si="13"/>
        <v>5</v>
      </c>
      <c r="AJ23" s="318" t="str">
        <f t="shared" si="13"/>
        <v/>
      </c>
      <c r="AK23" s="318">
        <f t="shared" si="13"/>
        <v>5</v>
      </c>
      <c r="AL23" s="318">
        <f t="shared" si="13"/>
        <v>5</v>
      </c>
      <c r="AM23" s="318">
        <f t="shared" si="13"/>
        <v>4</v>
      </c>
      <c r="AN23" s="318">
        <f t="shared" si="13"/>
        <v>5</v>
      </c>
      <c r="AO23" s="318">
        <f t="shared" si="13"/>
        <v>4</v>
      </c>
      <c r="AP23" s="318" t="str">
        <f t="shared" si="13"/>
        <v/>
      </c>
      <c r="AQ23" s="318">
        <f t="shared" si="13"/>
        <v>5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2">
      <c r="A24" s="267">
        <v>19</v>
      </c>
      <c r="B24" s="163"/>
      <c r="C24" s="472" t="s">
        <v>34</v>
      </c>
      <c r="D24" s="481" t="s">
        <v>956</v>
      </c>
      <c r="E24" s="223">
        <v>2532</v>
      </c>
      <c r="F24" s="91"/>
      <c r="G24" s="91" t="s">
        <v>1141</v>
      </c>
      <c r="H24" s="91">
        <v>3</v>
      </c>
      <c r="I24" s="91"/>
      <c r="J24" s="91">
        <v>3</v>
      </c>
      <c r="K24" s="91">
        <v>5</v>
      </c>
      <c r="L24" s="91">
        <v>5</v>
      </c>
      <c r="M24" s="91">
        <v>4</v>
      </c>
      <c r="N24" s="91">
        <v>3</v>
      </c>
      <c r="O24" s="91"/>
      <c r="P24" s="91">
        <v>3</v>
      </c>
      <c r="Q24" s="91"/>
      <c r="R24" s="94"/>
      <c r="S24" s="91"/>
      <c r="T24" s="91"/>
      <c r="U24" s="91"/>
      <c r="V24" s="27">
        <f t="shared" si="0"/>
        <v>3</v>
      </c>
      <c r="W24" s="93">
        <f t="shared" si="1"/>
        <v>0</v>
      </c>
      <c r="X24" s="93">
        <f t="shared" si="12"/>
        <v>0</v>
      </c>
      <c r="Y24" s="93">
        <f t="shared" si="3"/>
        <v>0</v>
      </c>
      <c r="Z24" s="93">
        <f t="shared" si="4"/>
        <v>4</v>
      </c>
      <c r="AA24" s="93">
        <f t="shared" si="5"/>
        <v>1</v>
      </c>
      <c r="AB24" s="93">
        <f t="shared" si="6"/>
        <v>2</v>
      </c>
      <c r="AC24" s="93">
        <f t="shared" si="7"/>
        <v>7</v>
      </c>
      <c r="AD24" s="320">
        <f t="shared" si="11"/>
        <v>3.7142857142857144</v>
      </c>
      <c r="AE24" s="25">
        <f t="shared" si="8"/>
        <v>0</v>
      </c>
      <c r="AF24" s="13"/>
      <c r="AG24" s="318" t="str">
        <f t="shared" si="13"/>
        <v/>
      </c>
      <c r="AH24" s="318" t="str">
        <f t="shared" si="13"/>
        <v>з</v>
      </c>
      <c r="AI24" s="318">
        <f t="shared" si="13"/>
        <v>3</v>
      </c>
      <c r="AJ24" s="318" t="str">
        <f t="shared" si="13"/>
        <v/>
      </c>
      <c r="AK24" s="318">
        <f t="shared" si="13"/>
        <v>3</v>
      </c>
      <c r="AL24" s="318">
        <f t="shared" si="13"/>
        <v>5</v>
      </c>
      <c r="AM24" s="318">
        <f t="shared" si="13"/>
        <v>5</v>
      </c>
      <c r="AN24" s="318">
        <f t="shared" si="13"/>
        <v>4</v>
      </c>
      <c r="AO24" s="318">
        <f t="shared" si="13"/>
        <v>3</v>
      </c>
      <c r="AP24" s="318" t="str">
        <f t="shared" si="13"/>
        <v/>
      </c>
      <c r="AQ24" s="318">
        <f t="shared" si="13"/>
        <v>3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2">
      <c r="A25" s="267">
        <v>20</v>
      </c>
      <c r="B25" s="163"/>
      <c r="C25" s="472" t="s">
        <v>34</v>
      </c>
      <c r="D25" s="481" t="s">
        <v>957</v>
      </c>
      <c r="E25" s="223">
        <v>2532</v>
      </c>
      <c r="F25" s="91"/>
      <c r="G25" s="91" t="s">
        <v>1141</v>
      </c>
      <c r="H25" s="91">
        <v>4</v>
      </c>
      <c r="I25" s="91"/>
      <c r="J25" s="91">
        <v>5</v>
      </c>
      <c r="K25" s="91">
        <v>5</v>
      </c>
      <c r="L25" s="91">
        <v>5</v>
      </c>
      <c r="M25" s="91">
        <v>3</v>
      </c>
      <c r="N25" s="91">
        <v>3</v>
      </c>
      <c r="O25" s="91"/>
      <c r="P25" s="91" t="s">
        <v>1321</v>
      </c>
      <c r="Q25" s="91"/>
      <c r="R25" s="94"/>
      <c r="S25" s="91"/>
      <c r="T25" s="91"/>
      <c r="U25" s="91"/>
      <c r="V25" s="27">
        <f t="shared" si="0"/>
        <v>2</v>
      </c>
      <c r="W25" s="93">
        <f t="shared" si="1"/>
        <v>0</v>
      </c>
      <c r="X25" s="93">
        <f t="shared" si="12"/>
        <v>0</v>
      </c>
      <c r="Y25" s="93">
        <f t="shared" si="3"/>
        <v>1</v>
      </c>
      <c r="Z25" s="93">
        <f t="shared" si="4"/>
        <v>2</v>
      </c>
      <c r="AA25" s="93">
        <f t="shared" si="5"/>
        <v>1</v>
      </c>
      <c r="AB25" s="93">
        <f t="shared" si="6"/>
        <v>3</v>
      </c>
      <c r="AC25" s="93">
        <f t="shared" si="7"/>
        <v>7</v>
      </c>
      <c r="AD25" s="320">
        <f t="shared" si="11"/>
        <v>3.8571428571428572</v>
      </c>
      <c r="AE25" s="25">
        <f t="shared" si="8"/>
        <v>0</v>
      </c>
      <c r="AF25" s="13"/>
      <c r="AG25" s="318" t="str">
        <f t="shared" si="13"/>
        <v/>
      </c>
      <c r="AH25" s="318" t="str">
        <f t="shared" si="13"/>
        <v>з</v>
      </c>
      <c r="AI25" s="318">
        <f t="shared" si="13"/>
        <v>4</v>
      </c>
      <c r="AJ25" s="318" t="str">
        <f t="shared" si="13"/>
        <v/>
      </c>
      <c r="AK25" s="318">
        <f t="shared" si="13"/>
        <v>5</v>
      </c>
      <c r="AL25" s="318">
        <f t="shared" si="13"/>
        <v>5</v>
      </c>
      <c r="AM25" s="318">
        <f t="shared" si="13"/>
        <v>5</v>
      </c>
      <c r="AN25" s="318">
        <f t="shared" si="13"/>
        <v>3</v>
      </c>
      <c r="AO25" s="318">
        <f t="shared" si="13"/>
        <v>3</v>
      </c>
      <c r="AP25" s="318" t="str">
        <f t="shared" si="13"/>
        <v/>
      </c>
      <c r="AQ25" s="318">
        <f t="shared" si="13"/>
        <v>2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2">
      <c r="A26" s="267">
        <v>21</v>
      </c>
      <c r="B26" s="163"/>
      <c r="C26" s="472" t="s">
        <v>443</v>
      </c>
      <c r="D26" s="481" t="s">
        <v>958</v>
      </c>
      <c r="E26" s="223">
        <v>2532</v>
      </c>
      <c r="F26" s="91"/>
      <c r="G26" s="91" t="s">
        <v>1141</v>
      </c>
      <c r="H26" s="91">
        <v>4</v>
      </c>
      <c r="I26" s="91"/>
      <c r="J26" s="91">
        <v>5</v>
      </c>
      <c r="K26" s="91">
        <v>5</v>
      </c>
      <c r="L26" s="91">
        <v>5</v>
      </c>
      <c r="M26" s="91">
        <v>4</v>
      </c>
      <c r="N26" s="91">
        <v>3</v>
      </c>
      <c r="O26" s="91"/>
      <c r="P26" s="91">
        <v>3</v>
      </c>
      <c r="Q26" s="91"/>
      <c r="R26" s="94"/>
      <c r="S26" s="91"/>
      <c r="T26" s="91"/>
      <c r="U26" s="91"/>
      <c r="V26" s="27">
        <f t="shared" si="0"/>
        <v>3</v>
      </c>
      <c r="W26" s="93">
        <f t="shared" si="1"/>
        <v>0</v>
      </c>
      <c r="X26" s="93">
        <f t="shared" si="12"/>
        <v>0</v>
      </c>
      <c r="Y26" s="93">
        <f t="shared" si="3"/>
        <v>0</v>
      </c>
      <c r="Z26" s="93">
        <f t="shared" si="4"/>
        <v>2</v>
      </c>
      <c r="AA26" s="93">
        <f t="shared" si="5"/>
        <v>2</v>
      </c>
      <c r="AB26" s="93">
        <f t="shared" si="6"/>
        <v>3</v>
      </c>
      <c r="AC26" s="93">
        <f t="shared" si="7"/>
        <v>7</v>
      </c>
      <c r="AD26" s="320">
        <f t="shared" si="11"/>
        <v>4.1428571428571432</v>
      </c>
      <c r="AE26" s="25">
        <f t="shared" si="8"/>
        <v>0</v>
      </c>
      <c r="AF26" s="13"/>
      <c r="AG26" s="318" t="str">
        <f t="shared" si="13"/>
        <v/>
      </c>
      <c r="AH26" s="318" t="str">
        <f t="shared" si="13"/>
        <v>з</v>
      </c>
      <c r="AI26" s="318">
        <f t="shared" si="13"/>
        <v>4</v>
      </c>
      <c r="AJ26" s="318" t="str">
        <f t="shared" si="13"/>
        <v/>
      </c>
      <c r="AK26" s="318">
        <f t="shared" si="13"/>
        <v>5</v>
      </c>
      <c r="AL26" s="318">
        <f t="shared" si="13"/>
        <v>5</v>
      </c>
      <c r="AM26" s="318">
        <f t="shared" si="13"/>
        <v>5</v>
      </c>
      <c r="AN26" s="318">
        <f t="shared" si="13"/>
        <v>4</v>
      </c>
      <c r="AO26" s="318">
        <f t="shared" si="13"/>
        <v>3</v>
      </c>
      <c r="AP26" s="318" t="str">
        <f t="shared" si="13"/>
        <v/>
      </c>
      <c r="AQ26" s="318">
        <f t="shared" si="13"/>
        <v>3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x14ac:dyDescent="0.2">
      <c r="A27" s="267">
        <v>22</v>
      </c>
      <c r="B27" s="163"/>
      <c r="C27" s="472" t="s">
        <v>34</v>
      </c>
      <c r="D27" s="481" t="s">
        <v>959</v>
      </c>
      <c r="E27" s="223">
        <v>2532</v>
      </c>
      <c r="F27" s="91"/>
      <c r="G27" s="91" t="s">
        <v>1141</v>
      </c>
      <c r="H27" s="91">
        <v>3</v>
      </c>
      <c r="I27" s="91"/>
      <c r="J27" s="91">
        <v>5</v>
      </c>
      <c r="K27" s="91">
        <v>5</v>
      </c>
      <c r="L27" s="91">
        <v>4</v>
      </c>
      <c r="M27" s="91">
        <v>3</v>
      </c>
      <c r="N27" s="91">
        <v>3</v>
      </c>
      <c r="O27" s="91"/>
      <c r="P27" s="91" t="s">
        <v>1321</v>
      </c>
      <c r="Q27" s="91"/>
      <c r="R27" s="94"/>
      <c r="S27" s="91"/>
      <c r="T27" s="91"/>
      <c r="U27" s="91"/>
      <c r="V27" s="27">
        <f t="shared" si="0"/>
        <v>2</v>
      </c>
      <c r="W27" s="93">
        <f t="shared" si="1"/>
        <v>0</v>
      </c>
      <c r="X27" s="93">
        <f t="shared" si="12"/>
        <v>0</v>
      </c>
      <c r="Y27" s="93">
        <f t="shared" si="3"/>
        <v>1</v>
      </c>
      <c r="Z27" s="93">
        <f t="shared" si="4"/>
        <v>3</v>
      </c>
      <c r="AA27" s="93">
        <f t="shared" si="5"/>
        <v>1</v>
      </c>
      <c r="AB27" s="93">
        <f t="shared" si="6"/>
        <v>2</v>
      </c>
      <c r="AC27" s="93">
        <f t="shared" si="7"/>
        <v>7</v>
      </c>
      <c r="AD27" s="320">
        <f t="shared" si="11"/>
        <v>3.5714285714285716</v>
      </c>
      <c r="AE27" s="25">
        <f t="shared" si="8"/>
        <v>0</v>
      </c>
      <c r="AF27" s="13"/>
      <c r="AG27" s="318" t="str">
        <f t="shared" si="13"/>
        <v/>
      </c>
      <c r="AH27" s="318" t="str">
        <f t="shared" si="13"/>
        <v>з</v>
      </c>
      <c r="AI27" s="318">
        <f t="shared" si="13"/>
        <v>3</v>
      </c>
      <c r="AJ27" s="318" t="str">
        <f t="shared" si="13"/>
        <v/>
      </c>
      <c r="AK27" s="318">
        <f t="shared" si="13"/>
        <v>5</v>
      </c>
      <c r="AL27" s="318">
        <f t="shared" si="13"/>
        <v>5</v>
      </c>
      <c r="AM27" s="318">
        <f t="shared" si="13"/>
        <v>4</v>
      </c>
      <c r="AN27" s="318">
        <f t="shared" si="13"/>
        <v>3</v>
      </c>
      <c r="AO27" s="318">
        <f t="shared" si="13"/>
        <v>3</v>
      </c>
      <c r="AP27" s="318" t="str">
        <f t="shared" si="13"/>
        <v/>
      </c>
      <c r="AQ27" s="318">
        <f t="shared" si="13"/>
        <v>2</v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x14ac:dyDescent="0.2">
      <c r="A28" s="267">
        <v>23</v>
      </c>
      <c r="B28" s="163"/>
      <c r="C28" s="472" t="s">
        <v>34</v>
      </c>
      <c r="D28" s="481" t="s">
        <v>960</v>
      </c>
      <c r="E28" s="223">
        <v>2532</v>
      </c>
      <c r="F28" s="91"/>
      <c r="G28" s="91" t="s">
        <v>1141</v>
      </c>
      <c r="H28" s="91">
        <v>3</v>
      </c>
      <c r="I28" s="91"/>
      <c r="J28" s="91">
        <v>5</v>
      </c>
      <c r="K28" s="91">
        <v>5</v>
      </c>
      <c r="L28" s="91">
        <v>4</v>
      </c>
      <c r="M28" s="91">
        <v>3</v>
      </c>
      <c r="N28" s="91">
        <v>3</v>
      </c>
      <c r="O28" s="91"/>
      <c r="P28" s="91">
        <v>3</v>
      </c>
      <c r="Q28" s="91"/>
      <c r="R28" s="94"/>
      <c r="S28" s="91"/>
      <c r="T28" s="91"/>
      <c r="U28" s="91"/>
      <c r="V28" s="27">
        <f t="shared" si="0"/>
        <v>3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4</v>
      </c>
      <c r="AA28" s="93">
        <f t="shared" si="5"/>
        <v>1</v>
      </c>
      <c r="AB28" s="93">
        <f t="shared" si="6"/>
        <v>2</v>
      </c>
      <c r="AC28" s="93">
        <f t="shared" si="7"/>
        <v>7</v>
      </c>
      <c r="AD28" s="320">
        <f t="shared" si="11"/>
        <v>3.7142857142857144</v>
      </c>
      <c r="AE28" s="25">
        <f t="shared" si="8"/>
        <v>0</v>
      </c>
      <c r="AF28" s="13"/>
      <c r="AG28" s="318" t="str">
        <f t="shared" si="13"/>
        <v/>
      </c>
      <c r="AH28" s="318" t="str">
        <f t="shared" si="13"/>
        <v>з</v>
      </c>
      <c r="AI28" s="318">
        <f t="shared" si="13"/>
        <v>3</v>
      </c>
      <c r="AJ28" s="318" t="str">
        <f t="shared" si="13"/>
        <v/>
      </c>
      <c r="AK28" s="318">
        <f t="shared" si="13"/>
        <v>5</v>
      </c>
      <c r="AL28" s="318">
        <f t="shared" si="13"/>
        <v>5</v>
      </c>
      <c r="AM28" s="318">
        <f t="shared" si="13"/>
        <v>4</v>
      </c>
      <c r="AN28" s="318">
        <f t="shared" si="13"/>
        <v>3</v>
      </c>
      <c r="AO28" s="318">
        <f t="shared" si="13"/>
        <v>3</v>
      </c>
      <c r="AP28" s="318" t="str">
        <f t="shared" si="13"/>
        <v/>
      </c>
      <c r="AQ28" s="318">
        <f t="shared" si="13"/>
        <v>3</v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x14ac:dyDescent="0.2">
      <c r="A29" s="267">
        <v>24</v>
      </c>
      <c r="B29" s="163"/>
      <c r="C29" s="472" t="s">
        <v>34</v>
      </c>
      <c r="D29" s="481" t="s">
        <v>961</v>
      </c>
      <c r="E29" s="223">
        <v>2532</v>
      </c>
      <c r="F29" s="91"/>
      <c r="G29" s="91" t="s">
        <v>1141</v>
      </c>
      <c r="H29" s="91">
        <v>4</v>
      </c>
      <c r="I29" s="91"/>
      <c r="J29" s="91">
        <v>5</v>
      </c>
      <c r="K29" s="91">
        <v>5</v>
      </c>
      <c r="L29" s="91">
        <v>4</v>
      </c>
      <c r="M29" s="91">
        <v>4</v>
      </c>
      <c r="N29" s="91">
        <v>3</v>
      </c>
      <c r="O29" s="91"/>
      <c r="P29" s="91">
        <v>4</v>
      </c>
      <c r="Q29" s="91"/>
      <c r="R29" s="94"/>
      <c r="S29" s="91"/>
      <c r="T29" s="91"/>
      <c r="U29" s="91"/>
      <c r="V29" s="27">
        <f t="shared" si="0"/>
        <v>3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1</v>
      </c>
      <c r="AA29" s="93">
        <f t="shared" si="5"/>
        <v>4</v>
      </c>
      <c r="AB29" s="93">
        <f t="shared" si="6"/>
        <v>2</v>
      </c>
      <c r="AC29" s="93">
        <f t="shared" si="7"/>
        <v>7</v>
      </c>
      <c r="AD29" s="320">
        <f t="shared" si="11"/>
        <v>4.1428571428571432</v>
      </c>
      <c r="AE29" s="25">
        <f t="shared" si="8"/>
        <v>0</v>
      </c>
      <c r="AF29" s="13"/>
      <c r="AG29" s="318" t="str">
        <f t="shared" si="13"/>
        <v/>
      </c>
      <c r="AH29" s="318" t="str">
        <f t="shared" si="13"/>
        <v>з</v>
      </c>
      <c r="AI29" s="318">
        <f t="shared" si="13"/>
        <v>4</v>
      </c>
      <c r="AJ29" s="318" t="str">
        <f t="shared" si="13"/>
        <v/>
      </c>
      <c r="AK29" s="318">
        <f t="shared" si="13"/>
        <v>5</v>
      </c>
      <c r="AL29" s="318">
        <f t="shared" si="13"/>
        <v>5</v>
      </c>
      <c r="AM29" s="318">
        <f t="shared" si="13"/>
        <v>4</v>
      </c>
      <c r="AN29" s="318">
        <f t="shared" si="13"/>
        <v>4</v>
      </c>
      <c r="AO29" s="318">
        <f t="shared" si="13"/>
        <v>3</v>
      </c>
      <c r="AP29" s="318" t="str">
        <f t="shared" si="13"/>
        <v/>
      </c>
      <c r="AQ29" s="318">
        <f t="shared" si="13"/>
        <v>4</v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x14ac:dyDescent="0.2">
      <c r="A30" s="267">
        <v>25</v>
      </c>
      <c r="B30" s="163"/>
      <c r="C30" s="472" t="s">
        <v>35</v>
      </c>
      <c r="D30" s="481" t="s">
        <v>962</v>
      </c>
      <c r="E30" s="223">
        <v>2532</v>
      </c>
      <c r="F30" s="91"/>
      <c r="G30" s="91" t="s">
        <v>1141</v>
      </c>
      <c r="H30" s="91">
        <v>5</v>
      </c>
      <c r="I30" s="91"/>
      <c r="J30" s="91">
        <v>5</v>
      </c>
      <c r="K30" s="91">
        <v>5</v>
      </c>
      <c r="L30" s="91">
        <v>5</v>
      </c>
      <c r="M30" s="91">
        <v>5</v>
      </c>
      <c r="N30" s="91">
        <v>4</v>
      </c>
      <c r="O30" s="91"/>
      <c r="P30" s="91">
        <v>4</v>
      </c>
      <c r="Q30" s="91"/>
      <c r="R30" s="94"/>
      <c r="S30" s="91"/>
      <c r="T30" s="91"/>
      <c r="U30" s="91"/>
      <c r="V30" s="27">
        <f t="shared" si="0"/>
        <v>4</v>
      </c>
      <c r="W30" s="93">
        <f t="shared" si="1"/>
        <v>0</v>
      </c>
      <c r="X30" s="93">
        <f t="shared" si="12"/>
        <v>0</v>
      </c>
      <c r="Y30" s="93">
        <f t="shared" si="3"/>
        <v>0</v>
      </c>
      <c r="Z30" s="93">
        <f t="shared" si="4"/>
        <v>0</v>
      </c>
      <c r="AA30" s="93">
        <f t="shared" si="5"/>
        <v>2</v>
      </c>
      <c r="AB30" s="93">
        <f t="shared" si="6"/>
        <v>5</v>
      </c>
      <c r="AC30" s="93">
        <f t="shared" si="7"/>
        <v>7</v>
      </c>
      <c r="AD30" s="320">
        <f t="shared" si="11"/>
        <v>4.7142857142857144</v>
      </c>
      <c r="AE30" s="25">
        <f t="shared" si="8"/>
        <v>0</v>
      </c>
      <c r="AF30" s="13"/>
      <c r="AG30" s="318" t="str">
        <f t="shared" si="13"/>
        <v/>
      </c>
      <c r="AH30" s="318" t="str">
        <f t="shared" si="13"/>
        <v>з</v>
      </c>
      <c r="AI30" s="318">
        <f t="shared" si="13"/>
        <v>5</v>
      </c>
      <c r="AJ30" s="318" t="str">
        <f t="shared" si="13"/>
        <v/>
      </c>
      <c r="AK30" s="318">
        <f t="shared" si="13"/>
        <v>5</v>
      </c>
      <c r="AL30" s="318">
        <f t="shared" si="13"/>
        <v>5</v>
      </c>
      <c r="AM30" s="318">
        <f t="shared" si="13"/>
        <v>5</v>
      </c>
      <c r="AN30" s="318">
        <f t="shared" si="13"/>
        <v>5</v>
      </c>
      <c r="AO30" s="318">
        <f t="shared" si="13"/>
        <v>4</v>
      </c>
      <c r="AP30" s="318" t="str">
        <f t="shared" si="13"/>
        <v/>
      </c>
      <c r="AQ30" s="318">
        <f t="shared" si="13"/>
        <v>4</v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0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x14ac:dyDescent="0.2">
      <c r="A31" s="267">
        <v>26</v>
      </c>
      <c r="B31" s="163"/>
      <c r="C31" s="472" t="s">
        <v>34</v>
      </c>
      <c r="D31" s="481" t="s">
        <v>963</v>
      </c>
      <c r="E31" s="223">
        <v>2532</v>
      </c>
      <c r="F31" s="91"/>
      <c r="G31" s="91" t="s">
        <v>1141</v>
      </c>
      <c r="H31" s="91">
        <v>5</v>
      </c>
      <c r="I31" s="91"/>
      <c r="J31" s="91">
        <v>5</v>
      </c>
      <c r="K31" s="91">
        <v>5</v>
      </c>
      <c r="L31" s="91">
        <v>5</v>
      </c>
      <c r="M31" s="91">
        <v>4</v>
      </c>
      <c r="N31" s="91">
        <v>3</v>
      </c>
      <c r="O31" s="91"/>
      <c r="P31" s="91">
        <v>4</v>
      </c>
      <c r="Q31" s="91"/>
      <c r="R31" s="94"/>
      <c r="S31" s="91"/>
      <c r="T31" s="91"/>
      <c r="U31" s="91"/>
      <c r="V31" s="27">
        <f t="shared" si="0"/>
        <v>3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1</v>
      </c>
      <c r="AA31" s="93">
        <f t="shared" si="5"/>
        <v>2</v>
      </c>
      <c r="AB31" s="93">
        <f t="shared" si="6"/>
        <v>4</v>
      </c>
      <c r="AC31" s="93">
        <f t="shared" si="7"/>
        <v>7</v>
      </c>
      <c r="AD31" s="320">
        <f t="shared" si="11"/>
        <v>4.4285714285714288</v>
      </c>
      <c r="AE31" s="25">
        <f t="shared" si="8"/>
        <v>0</v>
      </c>
      <c r="AF31" s="13"/>
      <c r="AG31" s="318" t="str">
        <f t="shared" si="13"/>
        <v/>
      </c>
      <c r="AH31" s="318" t="str">
        <f t="shared" si="13"/>
        <v>з</v>
      </c>
      <c r="AI31" s="318">
        <f t="shared" si="13"/>
        <v>5</v>
      </c>
      <c r="AJ31" s="318" t="str">
        <f t="shared" si="13"/>
        <v/>
      </c>
      <c r="AK31" s="318">
        <f t="shared" si="13"/>
        <v>5</v>
      </c>
      <c r="AL31" s="318">
        <f t="shared" si="13"/>
        <v>5</v>
      </c>
      <c r="AM31" s="318">
        <f t="shared" si="13"/>
        <v>5</v>
      </c>
      <c r="AN31" s="318">
        <f t="shared" si="13"/>
        <v>4</v>
      </c>
      <c r="AO31" s="318">
        <f t="shared" si="13"/>
        <v>3</v>
      </c>
      <c r="AP31" s="318" t="str">
        <f t="shared" si="13"/>
        <v/>
      </c>
      <c r="AQ31" s="318">
        <f t="shared" si="13"/>
        <v>4</v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0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x14ac:dyDescent="0.2">
      <c r="A32" s="267">
        <v>27</v>
      </c>
      <c r="B32" s="211"/>
      <c r="C32" s="472" t="s">
        <v>443</v>
      </c>
      <c r="D32" s="481" t="s">
        <v>964</v>
      </c>
      <c r="E32" s="223">
        <v>2532</v>
      </c>
      <c r="F32" s="321"/>
      <c r="G32" s="91" t="s">
        <v>1141</v>
      </c>
      <c r="H32" s="91">
        <v>4</v>
      </c>
      <c r="I32" s="321"/>
      <c r="J32" s="91">
        <v>5</v>
      </c>
      <c r="K32" s="91">
        <v>5</v>
      </c>
      <c r="L32" s="91">
        <v>5</v>
      </c>
      <c r="M32" s="91">
        <v>5</v>
      </c>
      <c r="N32" s="91">
        <v>4</v>
      </c>
      <c r="O32" s="321"/>
      <c r="P32" s="91">
        <v>4</v>
      </c>
      <c r="Q32" s="321"/>
      <c r="R32" s="94"/>
      <c r="S32" s="91"/>
      <c r="T32" s="91"/>
      <c r="U32" s="91"/>
      <c r="V32" s="27">
        <f t="shared" si="0"/>
        <v>4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3</v>
      </c>
      <c r="AB32" s="93">
        <f t="shared" si="6"/>
        <v>4</v>
      </c>
      <c r="AC32" s="93">
        <f t="shared" si="7"/>
        <v>7</v>
      </c>
      <c r="AD32" s="320">
        <f t="shared" si="11"/>
        <v>4.5714285714285712</v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>з</v>
      </c>
      <c r="AI32" s="26">
        <f t="shared" si="13"/>
        <v>4</v>
      </c>
      <c r="AJ32" s="26" t="str">
        <f t="shared" si="13"/>
        <v/>
      </c>
      <c r="AK32" s="26">
        <f t="shared" si="13"/>
        <v>5</v>
      </c>
      <c r="AL32" s="26">
        <f t="shared" si="13"/>
        <v>5</v>
      </c>
      <c r="AM32" s="26">
        <f t="shared" si="13"/>
        <v>5</v>
      </c>
      <c r="AN32" s="26">
        <f t="shared" si="13"/>
        <v>5</v>
      </c>
      <c r="AO32" s="26">
        <f t="shared" si="13"/>
        <v>4</v>
      </c>
      <c r="AP32" s="26" t="str">
        <f t="shared" si="13"/>
        <v/>
      </c>
      <c r="AQ32" s="26">
        <f t="shared" si="13"/>
        <v>4</v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267">
        <v>28</v>
      </c>
      <c r="B33" s="211"/>
      <c r="C33" s="472" t="s">
        <v>34</v>
      </c>
      <c r="D33" s="481" t="s">
        <v>965</v>
      </c>
      <c r="E33" s="223">
        <v>2532</v>
      </c>
      <c r="F33" s="321"/>
      <c r="G33" s="91" t="s">
        <v>1141</v>
      </c>
      <c r="H33" s="91">
        <v>5</v>
      </c>
      <c r="I33" s="321"/>
      <c r="J33" s="91">
        <v>4</v>
      </c>
      <c r="K33" s="91">
        <v>5</v>
      </c>
      <c r="L33" s="91">
        <v>5</v>
      </c>
      <c r="M33" s="91">
        <v>4</v>
      </c>
      <c r="N33" s="91">
        <v>5</v>
      </c>
      <c r="O33" s="321"/>
      <c r="P33" s="91">
        <v>5</v>
      </c>
      <c r="Q33" s="321"/>
      <c r="R33" s="94"/>
      <c r="S33" s="91"/>
      <c r="T33" s="91"/>
      <c r="U33" s="91"/>
      <c r="V33" s="27">
        <f t="shared" si="0"/>
        <v>4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2</v>
      </c>
      <c r="AB33" s="93">
        <f t="shared" si="6"/>
        <v>5</v>
      </c>
      <c r="AC33" s="93">
        <f t="shared" si="7"/>
        <v>7</v>
      </c>
      <c r="AD33" s="320">
        <f t="shared" si="11"/>
        <v>4.7142857142857144</v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>з</v>
      </c>
      <c r="AI33" s="26">
        <f t="shared" si="13"/>
        <v>5</v>
      </c>
      <c r="AJ33" s="26" t="str">
        <f t="shared" si="13"/>
        <v/>
      </c>
      <c r="AK33" s="26">
        <f t="shared" si="13"/>
        <v>4</v>
      </c>
      <c r="AL33" s="26">
        <f t="shared" si="13"/>
        <v>5</v>
      </c>
      <c r="AM33" s="26">
        <f t="shared" si="13"/>
        <v>5</v>
      </c>
      <c r="AN33" s="26">
        <f t="shared" si="13"/>
        <v>4</v>
      </c>
      <c r="AO33" s="26">
        <f t="shared" si="13"/>
        <v>5</v>
      </c>
      <c r="AP33" s="26" t="str">
        <f t="shared" si="13"/>
        <v/>
      </c>
      <c r="AQ33" s="26">
        <f t="shared" si="13"/>
        <v>5</v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267">
        <v>29</v>
      </c>
      <c r="B34" s="212"/>
      <c r="C34" s="472" t="s">
        <v>34</v>
      </c>
      <c r="D34" s="481" t="s">
        <v>966</v>
      </c>
      <c r="E34" s="223">
        <v>2532</v>
      </c>
      <c r="F34" s="91"/>
      <c r="G34" s="91" t="s">
        <v>1141</v>
      </c>
      <c r="H34" s="91">
        <v>4</v>
      </c>
      <c r="I34" s="91"/>
      <c r="J34" s="91">
        <v>4</v>
      </c>
      <c r="K34" s="91">
        <v>5</v>
      </c>
      <c r="L34" s="91">
        <v>4</v>
      </c>
      <c r="M34" s="91">
        <v>4</v>
      </c>
      <c r="N34" s="91">
        <v>3</v>
      </c>
      <c r="O34" s="94"/>
      <c r="P34" s="91">
        <v>3</v>
      </c>
      <c r="Q34" s="94"/>
      <c r="R34" s="94"/>
      <c r="S34" s="91"/>
      <c r="T34" s="91"/>
      <c r="U34" s="91"/>
      <c r="V34" s="27">
        <f t="shared" si="0"/>
        <v>3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2</v>
      </c>
      <c r="AA34" s="93">
        <f t="shared" si="5"/>
        <v>4</v>
      </c>
      <c r="AB34" s="93">
        <f t="shared" si="6"/>
        <v>1</v>
      </c>
      <c r="AC34" s="93">
        <f t="shared" si="7"/>
        <v>7</v>
      </c>
      <c r="AD34" s="320">
        <f t="shared" si="11"/>
        <v>3.8571428571428572</v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>з</v>
      </c>
      <c r="AI34" s="26">
        <f t="shared" si="13"/>
        <v>4</v>
      </c>
      <c r="AJ34" s="26" t="str">
        <f t="shared" si="13"/>
        <v/>
      </c>
      <c r="AK34" s="26">
        <f t="shared" si="13"/>
        <v>4</v>
      </c>
      <c r="AL34" s="26">
        <f t="shared" si="13"/>
        <v>5</v>
      </c>
      <c r="AM34" s="26">
        <f t="shared" si="13"/>
        <v>4</v>
      </c>
      <c r="AN34" s="26">
        <f t="shared" si="13"/>
        <v>4</v>
      </c>
      <c r="AO34" s="26">
        <f t="shared" si="13"/>
        <v>3</v>
      </c>
      <c r="AP34" s="26" t="str">
        <f t="shared" si="13"/>
        <v/>
      </c>
      <c r="AQ34" s="26">
        <f t="shared" si="13"/>
        <v>3</v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267">
        <v>30</v>
      </c>
      <c r="B35" s="212"/>
      <c r="C35" s="472" t="s">
        <v>34</v>
      </c>
      <c r="D35" s="481" t="s">
        <v>967</v>
      </c>
      <c r="E35" s="223">
        <v>2532</v>
      </c>
      <c r="F35" s="91"/>
      <c r="G35" s="91" t="s">
        <v>1141</v>
      </c>
      <c r="H35" s="91">
        <v>3</v>
      </c>
      <c r="I35" s="91"/>
      <c r="J35" s="91">
        <v>4</v>
      </c>
      <c r="K35" s="91">
        <v>4</v>
      </c>
      <c r="L35" s="94">
        <v>4</v>
      </c>
      <c r="M35" s="91">
        <v>5</v>
      </c>
      <c r="N35" s="91">
        <v>3</v>
      </c>
      <c r="O35" s="94"/>
      <c r="P35" s="91">
        <v>3</v>
      </c>
      <c r="Q35" s="94"/>
      <c r="R35" s="94"/>
      <c r="S35" s="91"/>
      <c r="T35" s="91"/>
      <c r="U35" s="91"/>
      <c r="V35" s="27">
        <f t="shared" si="0"/>
        <v>3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3</v>
      </c>
      <c r="AA35" s="93">
        <f>COUNTIF(AG35:AV35,AA$5)</f>
        <v>3</v>
      </c>
      <c r="AB35" s="93">
        <f>COUNTIF(AG35:AV35,AB$5)</f>
        <v>1</v>
      </c>
      <c r="AC35" s="93">
        <f t="shared" si="7"/>
        <v>7</v>
      </c>
      <c r="AD35" s="320">
        <f t="shared" si="11"/>
        <v>3.7142857142857144</v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>з</v>
      </c>
      <c r="AI35" s="26">
        <f t="shared" si="13"/>
        <v>3</v>
      </c>
      <c r="AJ35" s="26" t="str">
        <f t="shared" si="13"/>
        <v/>
      </c>
      <c r="AK35" s="26">
        <f t="shared" si="13"/>
        <v>4</v>
      </c>
      <c r="AL35" s="26">
        <f t="shared" si="13"/>
        <v>4</v>
      </c>
      <c r="AM35" s="26">
        <f t="shared" si="13"/>
        <v>4</v>
      </c>
      <c r="AN35" s="26">
        <f t="shared" si="13"/>
        <v>5</v>
      </c>
      <c r="AO35" s="26">
        <f t="shared" si="13"/>
        <v>3</v>
      </c>
      <c r="AP35" s="26" t="str">
        <f t="shared" si="13"/>
        <v/>
      </c>
      <c r="AQ35" s="26">
        <f t="shared" si="13"/>
        <v>3</v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267">
        <v>31</v>
      </c>
      <c r="B36" s="212"/>
      <c r="C36" s="472" t="s">
        <v>34</v>
      </c>
      <c r="D36" s="481" t="s">
        <v>968</v>
      </c>
      <c r="E36" s="223">
        <v>2532</v>
      </c>
      <c r="F36" s="91"/>
      <c r="G36" s="91" t="s">
        <v>1141</v>
      </c>
      <c r="H36" s="91">
        <v>4</v>
      </c>
      <c r="I36" s="91"/>
      <c r="J36" s="91">
        <v>4</v>
      </c>
      <c r="K36" s="91">
        <v>4</v>
      </c>
      <c r="L36" s="94">
        <v>5</v>
      </c>
      <c r="M36" s="91">
        <v>4</v>
      </c>
      <c r="N36" s="91">
        <v>3</v>
      </c>
      <c r="O36" s="94"/>
      <c r="P36" s="91">
        <v>3</v>
      </c>
      <c r="Q36" s="94"/>
      <c r="R36" s="94"/>
      <c r="S36" s="91"/>
      <c r="T36" s="91"/>
      <c r="U36" s="91"/>
      <c r="V36" s="27">
        <f t="shared" si="0"/>
        <v>3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2</v>
      </c>
      <c r="AA36" s="93">
        <f>COUNTIF(AG36:AV36,AA$5)</f>
        <v>4</v>
      </c>
      <c r="AB36" s="93">
        <f>COUNTIF(AG36:AV36,AB$5)</f>
        <v>1</v>
      </c>
      <c r="AC36" s="93">
        <f t="shared" si="7"/>
        <v>7</v>
      </c>
      <c r="AD36" s="320">
        <f t="shared" si="11"/>
        <v>3.8571428571428572</v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>з</v>
      </c>
      <c r="AI36" s="26">
        <f t="shared" si="13"/>
        <v>4</v>
      </c>
      <c r="AJ36" s="26" t="str">
        <f t="shared" si="13"/>
        <v/>
      </c>
      <c r="AK36" s="26">
        <f t="shared" si="13"/>
        <v>4</v>
      </c>
      <c r="AL36" s="26">
        <f t="shared" si="13"/>
        <v>4</v>
      </c>
      <c r="AM36" s="26">
        <f t="shared" si="13"/>
        <v>5</v>
      </c>
      <c r="AN36" s="26">
        <f t="shared" si="13"/>
        <v>4</v>
      </c>
      <c r="AO36" s="26">
        <f t="shared" si="13"/>
        <v>3</v>
      </c>
      <c r="AP36" s="26" t="str">
        <f t="shared" si="13"/>
        <v/>
      </c>
      <c r="AQ36" s="26">
        <f t="shared" si="13"/>
        <v>3</v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109"/>
      <c r="B37" s="110"/>
      <c r="C37" s="290" t="s">
        <v>34</v>
      </c>
      <c r="D37" s="110"/>
      <c r="E37" s="27">
        <f>COUNTIF(E6:E36,"2532")</f>
        <v>31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4.161290322580645</v>
      </c>
      <c r="I38" s="336" t="str">
        <v xml:space="preserve"> </v>
      </c>
      <c r="J38" s="336">
        <v>4.5333333333333332</v>
      </c>
      <c r="K38" s="336">
        <v>4.833333333333333</v>
      </c>
      <c r="L38" s="336">
        <v>4.580645161290323</v>
      </c>
      <c r="M38" s="336">
        <v>4.32258064516129</v>
      </c>
      <c r="N38" s="336">
        <v>3.4838709677419355</v>
      </c>
      <c r="O38" s="216" t="str">
        <v xml:space="preserve"> </v>
      </c>
      <c r="P38" s="216">
        <v>3.4516129032258065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сводн.!T34</f>
        <v>3</v>
      </c>
      <c r="W38" s="93">
        <f>SUM(W6:W37)</f>
        <v>0</v>
      </c>
      <c r="X38" s="93">
        <f>SUM(X6:X37)</f>
        <v>0</v>
      </c>
      <c r="Y38" s="93">
        <f>SUM(Y6:Y37)-X38</f>
        <v>4</v>
      </c>
      <c r="Z38" s="93">
        <f>SUM(Z6:Z37)</f>
        <v>40</v>
      </c>
      <c r="AA38" s="93">
        <f>SUM(AA6:AA37)</f>
        <v>82</v>
      </c>
      <c r="AB38" s="93">
        <f>SUM(AB6:AB37)</f>
        <v>89</v>
      </c>
      <c r="AC38" s="93">
        <f t="shared" si="7"/>
        <v>215</v>
      </c>
      <c r="AD38" s="320">
        <f>IF(ISERROR(((X38+Y38)*2+Z38*3+AA38*4+AB38*5)/SUM(X38,Y38:AB38)),"",((X38+Y38)*2+Z38*3+AA38*4+AB38*5)/SUM(X38,Y38:AB38))</f>
        <v>4.1906976744186046</v>
      </c>
      <c r="AE38" s="414"/>
      <c r="AF38" s="13"/>
      <c r="AG38" s="415" t="str">
        <f t="shared" ref="AG38:AV38" si="15">IF(COUNT(AG6:AG37)=0," ",SUM(AG6:AG37)/COUNT(AG6:AG37))</f>
        <v xml:space="preserve"> </v>
      </c>
      <c r="AH38" s="415" t="str">
        <f t="shared" si="15"/>
        <v xml:space="preserve"> </v>
      </c>
      <c r="AI38" s="415">
        <f t="shared" si="15"/>
        <v>4.161290322580645</v>
      </c>
      <c r="AJ38" s="415" t="str">
        <f t="shared" si="15"/>
        <v xml:space="preserve"> </v>
      </c>
      <c r="AK38" s="415">
        <f t="shared" si="15"/>
        <v>4.5333333333333332</v>
      </c>
      <c r="AL38" s="415">
        <f t="shared" si="15"/>
        <v>4.833333333333333</v>
      </c>
      <c r="AM38" s="415">
        <f t="shared" si="15"/>
        <v>4.580645161290323</v>
      </c>
      <c r="AN38" s="415">
        <f t="shared" si="15"/>
        <v>4.32258064516129</v>
      </c>
      <c r="AO38" s="415">
        <f t="shared" si="15"/>
        <v>3.4838709677419355</v>
      </c>
      <c r="AP38" s="415" t="str">
        <f t="shared" si="15"/>
        <v xml:space="preserve"> </v>
      </c>
      <c r="AQ38" s="415">
        <f t="shared" si="15"/>
        <v>3.4516129032258065</v>
      </c>
      <c r="AR38" s="415" t="str">
        <f t="shared" si="15"/>
        <v xml:space="preserve"> </v>
      </c>
      <c r="AS38" s="415" t="str">
        <f t="shared" si="15"/>
        <v xml:space="preserve"> </v>
      </c>
      <c r="AT38" s="415" t="str">
        <f t="shared" si="15"/>
        <v xml:space="preserve"> </v>
      </c>
      <c r="AU38" s="415" t="str">
        <f t="shared" si="15"/>
        <v xml:space="preserve"> </v>
      </c>
      <c r="AV38" s="416" t="str">
        <f t="shared" si="15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10</v>
      </c>
      <c r="I39" s="337" t="str">
        <v>0</v>
      </c>
      <c r="J39" s="337">
        <v>18</v>
      </c>
      <c r="K39" s="337">
        <v>25</v>
      </c>
      <c r="L39" s="337">
        <v>18</v>
      </c>
      <c r="M39" s="337">
        <v>13</v>
      </c>
      <c r="N39" s="337">
        <v>3</v>
      </c>
      <c r="O39" s="417" t="str">
        <v>0</v>
      </c>
      <c r="P39" s="417">
        <v>2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 t="str">
        <f>IF(COUNTIF(V6:V37,5)=0,"0",COUNTIF(V6:V37,5))</f>
        <v>0</v>
      </c>
      <c r="W39" s="187"/>
      <c r="X39" s="727">
        <f>SUM(X38:AB38)</f>
        <v>215</v>
      </c>
      <c r="Y39" s="727"/>
      <c r="Z39" s="727"/>
      <c r="AA39" s="727"/>
      <c r="AB39" s="727"/>
      <c r="AC39" s="463"/>
      <c r="AD39" s="320"/>
      <c r="AE39" s="420"/>
      <c r="AG39" s="421" t="str">
        <f t="shared" ref="AG39:AU39" si="16">IF(COUNTIF(AG6:AG37,5)=0,"0",COUNTIF(AG6:AG37,5))</f>
        <v>0</v>
      </c>
      <c r="AH39" s="421" t="str">
        <f t="shared" si="16"/>
        <v>0</v>
      </c>
      <c r="AI39" s="421">
        <f t="shared" si="16"/>
        <v>10</v>
      </c>
      <c r="AJ39" s="421" t="str">
        <f t="shared" si="16"/>
        <v>0</v>
      </c>
      <c r="AK39" s="421">
        <f t="shared" si="16"/>
        <v>18</v>
      </c>
      <c r="AL39" s="421">
        <f t="shared" si="16"/>
        <v>25</v>
      </c>
      <c r="AM39" s="421">
        <f t="shared" si="16"/>
        <v>18</v>
      </c>
      <c r="AN39" s="421">
        <f t="shared" si="16"/>
        <v>13</v>
      </c>
      <c r="AO39" s="421">
        <f t="shared" si="16"/>
        <v>3</v>
      </c>
      <c r="AP39" s="421" t="str">
        <f t="shared" si="16"/>
        <v>0</v>
      </c>
      <c r="AQ39" s="421">
        <f t="shared" si="16"/>
        <v>2</v>
      </c>
      <c r="AR39" s="421" t="str">
        <f t="shared" si="16"/>
        <v>0</v>
      </c>
      <c r="AS39" s="421" t="str">
        <f t="shared" si="16"/>
        <v>0</v>
      </c>
      <c r="AT39" s="421" t="str">
        <f t="shared" si="16"/>
        <v>0</v>
      </c>
      <c r="AU39" s="421" t="str">
        <f t="shared" si="16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16</v>
      </c>
      <c r="I40" s="338" t="str">
        <v>0</v>
      </c>
      <c r="J40" s="338">
        <v>10</v>
      </c>
      <c r="K40" s="338">
        <v>5</v>
      </c>
      <c r="L40" s="338">
        <v>13</v>
      </c>
      <c r="M40" s="338">
        <v>15</v>
      </c>
      <c r="N40" s="338">
        <v>10</v>
      </c>
      <c r="O40" s="426" t="str">
        <v>0</v>
      </c>
      <c r="P40" s="426">
        <v>13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11</v>
      </c>
      <c r="W40" s="428"/>
      <c r="X40" s="428"/>
      <c r="Y40" s="428" t="str">
        <f>IF(COUNTIF(Y6:Y37,4)=0," ",COUNTIF(Y6:Y37,4))</f>
        <v xml:space="preserve"> </v>
      </c>
      <c r="Z40" s="428">
        <f>IF(COUNTIF(Z6:Z37,4)=0," ",COUNTIF(Z6:Z37,4))</f>
        <v>2</v>
      </c>
      <c r="AA40" s="428">
        <f>IF(COUNTIF(AA6:AA37,4)=0," ",COUNTIF(AA6:AA37,4))</f>
        <v>8</v>
      </c>
      <c r="AB40" s="428">
        <f>IF(COUNTIF(AB6:AB37,4)=0," ",COUNTIF(AB6:AB37,4))</f>
        <v>6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7">IF(COUNTIF(AG6:AG37,4)=0,"0",COUNTIF(AG6:AG37,4))</f>
        <v>0</v>
      </c>
      <c r="AH40" s="428" t="str">
        <f t="shared" si="17"/>
        <v>0</v>
      </c>
      <c r="AI40" s="428">
        <f t="shared" si="17"/>
        <v>16</v>
      </c>
      <c r="AJ40" s="428" t="str">
        <f t="shared" si="17"/>
        <v>0</v>
      </c>
      <c r="AK40" s="428">
        <f t="shared" si="17"/>
        <v>10</v>
      </c>
      <c r="AL40" s="428">
        <f t="shared" si="17"/>
        <v>5</v>
      </c>
      <c r="AM40" s="428">
        <f t="shared" si="17"/>
        <v>13</v>
      </c>
      <c r="AN40" s="428">
        <f t="shared" si="17"/>
        <v>15</v>
      </c>
      <c r="AO40" s="428">
        <f t="shared" si="17"/>
        <v>10</v>
      </c>
      <c r="AP40" s="428" t="str">
        <f t="shared" si="17"/>
        <v>0</v>
      </c>
      <c r="AQ40" s="428">
        <f t="shared" si="17"/>
        <v>13</v>
      </c>
      <c r="AR40" s="428" t="str">
        <f t="shared" si="17"/>
        <v>0</v>
      </c>
      <c r="AS40" s="428" t="str">
        <f t="shared" si="17"/>
        <v>0</v>
      </c>
      <c r="AT40" s="428" t="str">
        <f t="shared" si="17"/>
        <v>0</v>
      </c>
      <c r="AU40" s="428" t="str">
        <f t="shared" si="17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5</v>
      </c>
      <c r="I41" s="339" t="str">
        <v>0</v>
      </c>
      <c r="J41" s="339">
        <v>2</v>
      </c>
      <c r="K41" s="339" t="str">
        <v>0</v>
      </c>
      <c r="L41" s="339" t="str">
        <v>0</v>
      </c>
      <c r="M41" s="339">
        <v>3</v>
      </c>
      <c r="N41" s="339">
        <v>17</v>
      </c>
      <c r="O41" s="434" t="str">
        <v>0</v>
      </c>
      <c r="P41" s="434">
        <v>13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16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3</v>
      </c>
      <c r="AA41" s="436">
        <f>IF(COUNTIF(AA6:AA37,3)=0," ",COUNTIF(AA6:AA37,3))</f>
        <v>5</v>
      </c>
      <c r="AB41" s="436">
        <f>IF(COUNTIF(AB6:AB37,3)=0," ",COUNTIF(AB6:AB37,3))</f>
        <v>6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8">IF(COUNTIF(AG6:AG37,3)=0,"0",COUNTIF(AG6:AG37,3))</f>
        <v>0</v>
      </c>
      <c r="AH41" s="436" t="str">
        <f t="shared" si="18"/>
        <v>0</v>
      </c>
      <c r="AI41" s="436">
        <f t="shared" si="18"/>
        <v>5</v>
      </c>
      <c r="AJ41" s="436" t="str">
        <f t="shared" si="18"/>
        <v>0</v>
      </c>
      <c r="AK41" s="436">
        <f t="shared" si="18"/>
        <v>2</v>
      </c>
      <c r="AL41" s="436" t="str">
        <f t="shared" si="18"/>
        <v>0</v>
      </c>
      <c r="AM41" s="436" t="str">
        <f t="shared" si="18"/>
        <v>0</v>
      </c>
      <c r="AN41" s="436">
        <f t="shared" si="18"/>
        <v>3</v>
      </c>
      <c r="AO41" s="436">
        <f t="shared" si="18"/>
        <v>17</v>
      </c>
      <c r="AP41" s="436" t="str">
        <f t="shared" si="18"/>
        <v>0</v>
      </c>
      <c r="AQ41" s="436">
        <f t="shared" si="18"/>
        <v>13</v>
      </c>
      <c r="AR41" s="436" t="str">
        <f t="shared" si="18"/>
        <v>0</v>
      </c>
      <c r="AS41" s="436" t="str">
        <f t="shared" si="18"/>
        <v>0</v>
      </c>
      <c r="AT41" s="436" t="str">
        <f t="shared" si="18"/>
        <v>0</v>
      </c>
      <c r="AU41" s="436" t="str">
        <f t="shared" si="18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1</v>
      </c>
      <c r="O42" s="94">
        <v>0</v>
      </c>
      <c r="P42" s="94">
        <v>3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>
        <f>IF(COUNTIF(V6:V37,2)=0,"0",COUNTIF(V6:V37,2))</f>
        <v>4</v>
      </c>
      <c r="W42" s="316"/>
      <c r="X42" s="316"/>
      <c r="Y42" s="316" t="str">
        <f>IF(COUNTIF(Y6:Y37,2)=0," ",COUNTIF(Y6:Y37,2))</f>
        <v xml:space="preserve"> </v>
      </c>
      <c r="Z42" s="316">
        <f>IF(COUNTIF(Z6:Z37,2)=0," ",COUNTIF(Z6:Z37,2))</f>
        <v>8</v>
      </c>
      <c r="AA42" s="316">
        <f>IF(COUNTIF(AA6:AA37,2)=0," ",COUNTIF(AA6:AA37,2))</f>
        <v>9</v>
      </c>
      <c r="AB42" s="316">
        <f>IF(COUNTIF(AB6:AB37,2)=0," ",COUNTIF(AB6:AB37,2))</f>
        <v>8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19">COUNTIF(AG6:AG36,2)+COUNTIF(AG6:AG36,"д")</f>
        <v>0</v>
      </c>
      <c r="AH42" s="316">
        <f t="shared" si="19"/>
        <v>0</v>
      </c>
      <c r="AI42" s="316">
        <f t="shared" si="19"/>
        <v>0</v>
      </c>
      <c r="AJ42" s="316">
        <f t="shared" si="19"/>
        <v>0</v>
      </c>
      <c r="AK42" s="316">
        <f t="shared" si="19"/>
        <v>0</v>
      </c>
      <c r="AL42" s="316">
        <f t="shared" si="19"/>
        <v>0</v>
      </c>
      <c r="AM42" s="316">
        <f t="shared" si="19"/>
        <v>0</v>
      </c>
      <c r="AN42" s="316">
        <f t="shared" si="19"/>
        <v>0</v>
      </c>
      <c r="AO42" s="316">
        <f t="shared" si="19"/>
        <v>1</v>
      </c>
      <c r="AP42" s="316">
        <f t="shared" si="19"/>
        <v>0</v>
      </c>
      <c r="AQ42" s="316">
        <f t="shared" si="19"/>
        <v>3</v>
      </c>
      <c r="AR42" s="316">
        <f t="shared" si="19"/>
        <v>0</v>
      </c>
      <c r="AS42" s="316">
        <f t="shared" si="19"/>
        <v>0</v>
      </c>
      <c r="AT42" s="316">
        <f t="shared" si="19"/>
        <v>0</v>
      </c>
      <c r="AU42" s="316">
        <f t="shared" si="19"/>
        <v>0</v>
      </c>
      <c r="AV42" s="316">
        <f t="shared" si="19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1</v>
      </c>
      <c r="K43" s="91">
        <v>1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0">COUNTBLANK(V6:V26)</f>
        <v>0</v>
      </c>
      <c r="W43" s="316">
        <f t="shared" si="20"/>
        <v>0</v>
      </c>
      <c r="X43" s="316">
        <f t="shared" si="20"/>
        <v>0</v>
      </c>
      <c r="Y43" s="316">
        <f t="shared" si="20"/>
        <v>0</v>
      </c>
      <c r="Z43" s="316">
        <f t="shared" si="20"/>
        <v>0</v>
      </c>
      <c r="AA43" s="316">
        <f t="shared" si="20"/>
        <v>0</v>
      </c>
      <c r="AB43" s="316">
        <f t="shared" si="20"/>
        <v>0</v>
      </c>
      <c r="AC43" s="316"/>
      <c r="AD43" s="316">
        <f>COUNTBLANK(AD6:AD36)</f>
        <v>0</v>
      </c>
      <c r="AE43" s="442" t="str">
        <f>IF(COUNTIF(AE6:AE37,"б")=0," ",COUNTIF(AE6:AE37,"б"))</f>
        <v xml:space="preserve"> </v>
      </c>
      <c r="AF43" s="443">
        <f t="shared" ref="AF43:CB43" si="21">IF(COUNTIF(AF6:AF37,"б")=0+COUNTIF(AF6:AF37,"а")=0,"0",COUNTIF(AF6:AF37,"б")+COUNTIF(AF6:AF37,"а"))</f>
        <v>0</v>
      </c>
      <c r="AG43" s="443">
        <f t="shared" si="21"/>
        <v>0</v>
      </c>
      <c r="AH43" s="443">
        <f t="shared" si="21"/>
        <v>0</v>
      </c>
      <c r="AI43" s="443">
        <f t="shared" si="21"/>
        <v>0</v>
      </c>
      <c r="AJ43" s="443">
        <f t="shared" si="21"/>
        <v>0</v>
      </c>
      <c r="AK43" s="443">
        <f t="shared" si="21"/>
        <v>1</v>
      </c>
      <c r="AL43" s="443">
        <f t="shared" si="21"/>
        <v>1</v>
      </c>
      <c r="AM43" s="443">
        <f t="shared" si="21"/>
        <v>0</v>
      </c>
      <c r="AN43" s="443">
        <f t="shared" si="21"/>
        <v>0</v>
      </c>
      <c r="AO43" s="443">
        <f t="shared" si="21"/>
        <v>0</v>
      </c>
      <c r="AP43" s="443">
        <f t="shared" si="21"/>
        <v>0</v>
      </c>
      <c r="AQ43" s="443">
        <f t="shared" si="21"/>
        <v>0</v>
      </c>
      <c r="AR43" s="443">
        <f t="shared" si="21"/>
        <v>0</v>
      </c>
      <c r="AS43" s="443">
        <f t="shared" si="21"/>
        <v>0</v>
      </c>
      <c r="AT43" s="443">
        <f t="shared" si="21"/>
        <v>0</v>
      </c>
      <c r="AU43" s="443">
        <f t="shared" si="21"/>
        <v>0</v>
      </c>
      <c r="AV43" s="443">
        <f t="shared" si="21"/>
        <v>0</v>
      </c>
      <c r="AW43" s="443">
        <f t="shared" si="21"/>
        <v>0</v>
      </c>
      <c r="AX43" s="443">
        <f t="shared" si="21"/>
        <v>0</v>
      </c>
      <c r="AY43" s="443">
        <f t="shared" si="21"/>
        <v>0</v>
      </c>
      <c r="AZ43" s="443">
        <f t="shared" si="21"/>
        <v>0</v>
      </c>
      <c r="BA43" s="443">
        <f t="shared" si="21"/>
        <v>0</v>
      </c>
      <c r="BB43" s="443">
        <f t="shared" si="21"/>
        <v>0</v>
      </c>
      <c r="BC43" s="443">
        <f t="shared" si="21"/>
        <v>0</v>
      </c>
      <c r="BD43" s="443">
        <f t="shared" si="21"/>
        <v>0</v>
      </c>
      <c r="BE43" s="443">
        <f t="shared" si="21"/>
        <v>0</v>
      </c>
      <c r="BF43" s="443">
        <f t="shared" si="21"/>
        <v>0</v>
      </c>
      <c r="BG43" s="443">
        <f t="shared" si="21"/>
        <v>0</v>
      </c>
      <c r="BH43" s="443">
        <f t="shared" si="21"/>
        <v>0</v>
      </c>
      <c r="BI43" s="443">
        <f t="shared" si="21"/>
        <v>0</v>
      </c>
      <c r="BJ43" s="443">
        <f t="shared" si="21"/>
        <v>0</v>
      </c>
      <c r="BK43" s="443">
        <f t="shared" si="21"/>
        <v>0</v>
      </c>
      <c r="BL43" s="443">
        <f t="shared" si="21"/>
        <v>0</v>
      </c>
      <c r="BM43" s="443">
        <f t="shared" si="21"/>
        <v>0</v>
      </c>
      <c r="BN43" s="443">
        <f t="shared" si="21"/>
        <v>0</v>
      </c>
      <c r="BO43" s="443">
        <f t="shared" si="21"/>
        <v>0</v>
      </c>
      <c r="BP43" s="443">
        <f t="shared" si="21"/>
        <v>0</v>
      </c>
      <c r="BQ43" s="443">
        <f t="shared" si="21"/>
        <v>0</v>
      </c>
      <c r="BR43" s="443">
        <f t="shared" si="21"/>
        <v>0</v>
      </c>
      <c r="BS43" s="443">
        <f t="shared" si="21"/>
        <v>0</v>
      </c>
      <c r="BT43" s="443">
        <f t="shared" si="21"/>
        <v>0</v>
      </c>
      <c r="BU43" s="443">
        <f t="shared" si="21"/>
        <v>0</v>
      </c>
      <c r="BV43" s="443">
        <f t="shared" si="21"/>
        <v>0</v>
      </c>
      <c r="BW43" s="443">
        <f t="shared" si="21"/>
        <v>0</v>
      </c>
      <c r="BX43" s="443">
        <f t="shared" si="21"/>
        <v>0</v>
      </c>
      <c r="BY43" s="443">
        <f t="shared" si="21"/>
        <v>0</v>
      </c>
      <c r="BZ43" s="443">
        <f t="shared" si="21"/>
        <v>0</v>
      </c>
      <c r="CA43" s="443">
        <f t="shared" si="21"/>
        <v>0</v>
      </c>
      <c r="CB43" s="443">
        <f t="shared" si="21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31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 t="str">
        <f t="shared" ref="AG44:AW44" si="22">IF(COUNTIF(AG6:AG37,"з")=0,"0",COUNTIF(AG6:AG37,"з"))</f>
        <v>0</v>
      </c>
      <c r="AH44" s="316">
        <f t="shared" si="22"/>
        <v>31</v>
      </c>
      <c r="AI44" s="316" t="str">
        <f t="shared" si="22"/>
        <v>0</v>
      </c>
      <c r="AJ44" s="316" t="str">
        <f t="shared" si="22"/>
        <v>0</v>
      </c>
      <c r="AK44" s="316" t="str">
        <f t="shared" si="22"/>
        <v>0</v>
      </c>
      <c r="AL44" s="316" t="str">
        <f t="shared" si="22"/>
        <v>0</v>
      </c>
      <c r="AM44" s="316" t="str">
        <f t="shared" si="22"/>
        <v>0</v>
      </c>
      <c r="AN44" s="316" t="str">
        <f t="shared" si="22"/>
        <v>0</v>
      </c>
      <c r="AO44" s="316" t="str">
        <f t="shared" si="22"/>
        <v>0</v>
      </c>
      <c r="AP44" s="316" t="str">
        <f t="shared" si="22"/>
        <v>0</v>
      </c>
      <c r="AQ44" s="316" t="str">
        <f t="shared" si="22"/>
        <v>0</v>
      </c>
      <c r="AR44" s="316" t="str">
        <f t="shared" si="22"/>
        <v>0</v>
      </c>
      <c r="AS44" s="316" t="str">
        <f t="shared" si="22"/>
        <v>0</v>
      </c>
      <c r="AT44" s="316" t="str">
        <f t="shared" si="22"/>
        <v>0</v>
      </c>
      <c r="AU44" s="316" t="str">
        <f t="shared" si="22"/>
        <v>0</v>
      </c>
      <c r="AV44" s="316" t="str">
        <f t="shared" si="22"/>
        <v>0</v>
      </c>
      <c r="AW44" s="316" t="str">
        <f t="shared" si="22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3">IF(COUNTIF(AG6:AG37,"н")=0,"0",COUNTIF(AG6:AG37,"н"))</f>
        <v>0</v>
      </c>
      <c r="AH45" s="316" t="str">
        <f t="shared" si="23"/>
        <v>0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3:C4"/>
    <mergeCell ref="AD3:AD5"/>
    <mergeCell ref="AG3:AW3"/>
    <mergeCell ref="AX3:BM3"/>
    <mergeCell ref="BP3:CE3"/>
    <mergeCell ref="X39:AB39"/>
    <mergeCell ref="F2:G2"/>
    <mergeCell ref="H2:L2"/>
    <mergeCell ref="M2:P2"/>
  </mergeCells>
  <conditionalFormatting sqref="C5 Y5 AI5 AG5">
    <cfRule type="cellIs" dxfId="31176" priority="944" stopIfTrue="1" operator="equal">
      <formula>5</formula>
    </cfRule>
    <cfRule type="cellIs" dxfId="31175" priority="945" stopIfTrue="1" operator="equal">
      <formula>4</formula>
    </cfRule>
    <cfRule type="cellIs" dxfId="31174" priority="946" stopIfTrue="1" operator="equal">
      <formula>3</formula>
    </cfRule>
  </conditionalFormatting>
  <conditionalFormatting sqref="E6:E45">
    <cfRule type="cellIs" dxfId="31173" priority="942" stopIfTrue="1" operator="equal">
      <formula>4</formula>
    </cfRule>
    <cfRule type="cellIs" dxfId="31172" priority="943" stopIfTrue="1" operator="equal">
      <formula>3</formula>
    </cfRule>
  </conditionalFormatting>
  <conditionalFormatting sqref="Z5:AC5 W40:AF43 AE6:AE39 W39 R31:V45 AG43:CB43 W44:AW45 AG6:AW42 V6:V30 J32:J33 F6:S30 F35:Q45 F34:K34 M34 F31:K31 M31:Q31 O34:Q34">
    <cfRule type="cellIs" dxfId="31171" priority="939" stopIfTrue="1" operator="equal">
      <formula>5</formula>
    </cfRule>
    <cfRule type="cellIs" dxfId="31170" priority="940" stopIfTrue="1" operator="equal">
      <formula>4</formula>
    </cfRule>
    <cfRule type="cellIs" dxfId="31169" priority="941" stopIfTrue="1" operator="equal">
      <formula>3</formula>
    </cfRule>
  </conditionalFormatting>
  <conditionalFormatting sqref="AF6:AF37">
    <cfRule type="expression" dxfId="31168" priority="937" stopIfTrue="1">
      <formula>VALUE(RIGHT(AF6))&gt;AE6</formula>
    </cfRule>
    <cfRule type="expression" dxfId="31167" priority="938" stopIfTrue="1">
      <formula>EXACT(RIGHT(AF6,3),"зач")</formula>
    </cfRule>
  </conditionalFormatting>
  <conditionalFormatting sqref="AE3:AJ4 Q3:S3 V3:AC4">
    <cfRule type="expression" dxfId="31166" priority="935" stopIfTrue="1">
      <formula>$D$1&lt;Q3</formula>
    </cfRule>
    <cfRule type="expression" dxfId="31165" priority="936" stopIfTrue="1">
      <formula>$D$1&gt;Q3</formula>
    </cfRule>
  </conditionalFormatting>
  <conditionalFormatting sqref="R5">
    <cfRule type="cellIs" dxfId="31164" priority="928" stopIfTrue="1" operator="equal">
      <formula>5</formula>
    </cfRule>
    <cfRule type="cellIs" dxfId="31163" priority="929" stopIfTrue="1" operator="equal">
      <formula>4</formula>
    </cfRule>
    <cfRule type="cellIs" dxfId="31162" priority="930" stopIfTrue="1" operator="equal">
      <formula>3</formula>
    </cfRule>
  </conditionalFormatting>
  <conditionalFormatting sqref="S4">
    <cfRule type="expression" dxfId="31161" priority="917" stopIfTrue="1">
      <formula>$D$1&lt;S4</formula>
    </cfRule>
    <cfRule type="expression" dxfId="31160" priority="918" stopIfTrue="1">
      <formula>$D$1&gt;S4</formula>
    </cfRule>
  </conditionalFormatting>
  <conditionalFormatting sqref="Q3">
    <cfRule type="expression" dxfId="31159" priority="933" stopIfTrue="1">
      <formula>$D$1&lt;Q3</formula>
    </cfRule>
    <cfRule type="expression" dxfId="31158" priority="934" stopIfTrue="1">
      <formula>$D$1&gt;Q3</formula>
    </cfRule>
  </conditionalFormatting>
  <conditionalFormatting sqref="R4">
    <cfRule type="expression" dxfId="31157" priority="931" stopIfTrue="1">
      <formula>$D$1&lt;R4</formula>
    </cfRule>
    <cfRule type="expression" dxfId="31156" priority="932" stopIfTrue="1">
      <formula>$D$1&gt;R4</formula>
    </cfRule>
  </conditionalFormatting>
  <conditionalFormatting sqref="R4">
    <cfRule type="expression" dxfId="31155" priority="926" stopIfTrue="1">
      <formula>$D$1&lt;R4</formula>
    </cfRule>
    <cfRule type="expression" dxfId="31154" priority="927" stopIfTrue="1">
      <formula>$D$1&gt;R4</formula>
    </cfRule>
  </conditionalFormatting>
  <conditionalFormatting sqref="R4">
    <cfRule type="expression" dxfId="31153" priority="924" stopIfTrue="1">
      <formula>$D$1&lt;R4</formula>
    </cfRule>
    <cfRule type="expression" dxfId="31152" priority="925" stopIfTrue="1">
      <formula>$D$1&gt;R4</formula>
    </cfRule>
  </conditionalFormatting>
  <conditionalFormatting sqref="S5">
    <cfRule type="cellIs" dxfId="31151" priority="921" stopIfTrue="1" operator="equal">
      <formula>5</formula>
    </cfRule>
    <cfRule type="cellIs" dxfId="31150" priority="922" stopIfTrue="1" operator="equal">
      <formula>4</formula>
    </cfRule>
    <cfRule type="cellIs" dxfId="31149" priority="923" stopIfTrue="1" operator="equal">
      <formula>3</formula>
    </cfRule>
  </conditionalFormatting>
  <conditionalFormatting sqref="S4">
    <cfRule type="expression" dxfId="31148" priority="909" stopIfTrue="1">
      <formula>$D$1&lt;S4</formula>
    </cfRule>
    <cfRule type="expression" dxfId="31147" priority="910" stopIfTrue="1">
      <formula>$D$1&gt;S4</formula>
    </cfRule>
  </conditionalFormatting>
  <conditionalFormatting sqref="S4">
    <cfRule type="expression" dxfId="31146" priority="919" stopIfTrue="1">
      <formula>$D$1&lt;S4</formula>
    </cfRule>
    <cfRule type="expression" dxfId="31145" priority="920" stopIfTrue="1">
      <formula>$D$1&gt;S4</formula>
    </cfRule>
  </conditionalFormatting>
  <conditionalFormatting sqref="S4">
    <cfRule type="expression" dxfId="31144" priority="915" stopIfTrue="1">
      <formula>$D$1&lt;S4</formula>
    </cfRule>
    <cfRule type="expression" dxfId="31143" priority="916" stopIfTrue="1">
      <formula>$D$1&gt;S4</formula>
    </cfRule>
  </conditionalFormatting>
  <conditionalFormatting sqref="S4">
    <cfRule type="expression" dxfId="31142" priority="913" stopIfTrue="1">
      <formula>$D$1&lt;S4</formula>
    </cfRule>
    <cfRule type="expression" dxfId="31141" priority="914" stopIfTrue="1">
      <formula>$D$1&gt;S4</formula>
    </cfRule>
  </conditionalFormatting>
  <conditionalFormatting sqref="S4">
    <cfRule type="expression" dxfId="31140" priority="911" stopIfTrue="1">
      <formula>$D$1&lt;S4</formula>
    </cfRule>
    <cfRule type="expression" dxfId="31139" priority="912" stopIfTrue="1">
      <formula>$D$1&gt;S4</formula>
    </cfRule>
  </conditionalFormatting>
  <conditionalFormatting sqref="T5">
    <cfRule type="cellIs" dxfId="31138" priority="893" stopIfTrue="1" operator="equal">
      <formula>5</formula>
    </cfRule>
    <cfRule type="cellIs" dxfId="31137" priority="894" stopIfTrue="1" operator="equal">
      <formula>4</formula>
    </cfRule>
    <cfRule type="cellIs" dxfId="31136" priority="895" stopIfTrue="1" operator="equal">
      <formula>3</formula>
    </cfRule>
  </conditionalFormatting>
  <conditionalFormatting sqref="U4">
    <cfRule type="expression" dxfId="31135" priority="885" stopIfTrue="1">
      <formula>$D$1&lt;U4</formula>
    </cfRule>
    <cfRule type="expression" dxfId="31134" priority="886" stopIfTrue="1">
      <formula>$D$1&gt;U4</formula>
    </cfRule>
  </conditionalFormatting>
  <conditionalFormatting sqref="T6:U30">
    <cfRule type="cellIs" dxfId="31133" priority="906" stopIfTrue="1" operator="equal">
      <formula>5</formula>
    </cfRule>
    <cfRule type="cellIs" dxfId="31132" priority="907" stopIfTrue="1" operator="equal">
      <formula>4</formula>
    </cfRule>
    <cfRule type="cellIs" dxfId="31131" priority="908" stopIfTrue="1" operator="equal">
      <formula>3</formula>
    </cfRule>
  </conditionalFormatting>
  <conditionalFormatting sqref="T3">
    <cfRule type="expression" dxfId="31130" priority="902" stopIfTrue="1">
      <formula>$D$1&lt;T3</formula>
    </cfRule>
    <cfRule type="expression" dxfId="31129" priority="903" stopIfTrue="1">
      <formula>$D$1&gt;T3</formula>
    </cfRule>
  </conditionalFormatting>
  <conditionalFormatting sqref="T3">
    <cfRule type="expression" dxfId="31128" priority="904" stopIfTrue="1">
      <formula>$D$4&lt;T3</formula>
    </cfRule>
    <cfRule type="expression" dxfId="31127" priority="905" stopIfTrue="1">
      <formula>$D$4&gt;T3</formula>
    </cfRule>
  </conditionalFormatting>
  <conditionalFormatting sqref="T4">
    <cfRule type="expression" dxfId="31126" priority="900" stopIfTrue="1">
      <formula>$D$4&lt;T4</formula>
    </cfRule>
    <cfRule type="expression" dxfId="31125" priority="901" stopIfTrue="1">
      <formula>$D$4&gt;T4</formula>
    </cfRule>
  </conditionalFormatting>
  <conditionalFormatting sqref="T4">
    <cfRule type="expression" dxfId="31124" priority="898" stopIfTrue="1">
      <formula>$D$1&lt;T4</formula>
    </cfRule>
    <cfRule type="expression" dxfId="31123" priority="899" stopIfTrue="1">
      <formula>$D$1&gt;T4</formula>
    </cfRule>
  </conditionalFormatting>
  <conditionalFormatting sqref="T4">
    <cfRule type="expression" dxfId="31122" priority="896" stopIfTrue="1">
      <formula>$D$4&lt;T4</formula>
    </cfRule>
    <cfRule type="expression" dxfId="31121" priority="897" stopIfTrue="1">
      <formula>$D$4&gt;T4</formula>
    </cfRule>
  </conditionalFormatting>
  <conditionalFormatting sqref="U3">
    <cfRule type="expression" dxfId="31120" priority="891" stopIfTrue="1">
      <formula>$D$4&lt;U3</formula>
    </cfRule>
    <cfRule type="expression" dxfId="31119" priority="892" stopIfTrue="1">
      <formula>$D$4&gt;U3</formula>
    </cfRule>
  </conditionalFormatting>
  <conditionalFormatting sqref="U3">
    <cfRule type="expression" dxfId="31118" priority="889" stopIfTrue="1">
      <formula>$D$1&lt;U3</formula>
    </cfRule>
    <cfRule type="expression" dxfId="31117" priority="890" stopIfTrue="1">
      <formula>$D$1&gt;U3</formula>
    </cfRule>
  </conditionalFormatting>
  <conditionalFormatting sqref="U4">
    <cfRule type="expression" dxfId="31116" priority="887" stopIfTrue="1">
      <formula>$D$4&lt;U4</formula>
    </cfRule>
    <cfRule type="expression" dxfId="31115" priority="888" stopIfTrue="1">
      <formula>$D$4&gt;U4</formula>
    </cfRule>
  </conditionalFormatting>
  <conditionalFormatting sqref="U4">
    <cfRule type="expression" dxfId="31114" priority="883" stopIfTrue="1">
      <formula>$D$4&lt;U4</formula>
    </cfRule>
    <cfRule type="expression" dxfId="31113" priority="884" stopIfTrue="1">
      <formula>$D$4&gt;U4</formula>
    </cfRule>
  </conditionalFormatting>
  <conditionalFormatting sqref="U5">
    <cfRule type="cellIs" dxfId="31112" priority="880" stopIfTrue="1" operator="equal">
      <formula>5</formula>
    </cfRule>
    <cfRule type="cellIs" dxfId="31111" priority="881" stopIfTrue="1" operator="equal">
      <formula>4</formula>
    </cfRule>
    <cfRule type="cellIs" dxfId="31110" priority="882" stopIfTrue="1" operator="equal">
      <formula>3</formula>
    </cfRule>
  </conditionalFormatting>
  <conditionalFormatting sqref="Q5">
    <cfRule type="cellIs" dxfId="31109" priority="877" stopIfTrue="1" operator="equal">
      <formula>5</formula>
    </cfRule>
    <cfRule type="cellIs" dxfId="31108" priority="878" stopIfTrue="1" operator="equal">
      <formula>4</formula>
    </cfRule>
    <cfRule type="cellIs" dxfId="31107" priority="879" stopIfTrue="1" operator="equal">
      <formula>3</formula>
    </cfRule>
  </conditionalFormatting>
  <conditionalFormatting sqref="Q4">
    <cfRule type="expression" dxfId="31106" priority="875" stopIfTrue="1">
      <formula>$D$1&lt;Q4</formula>
    </cfRule>
    <cfRule type="expression" dxfId="31105" priority="876" stopIfTrue="1">
      <formula>$D$1&gt;Q4</formula>
    </cfRule>
  </conditionalFormatting>
  <conditionalFormatting sqref="Q5">
    <cfRule type="cellIs" dxfId="31104" priority="872" stopIfTrue="1" operator="equal">
      <formula>5</formula>
    </cfRule>
    <cfRule type="cellIs" dxfId="31103" priority="873" stopIfTrue="1" operator="equal">
      <formula>4</formula>
    </cfRule>
    <cfRule type="cellIs" dxfId="31102" priority="874" stopIfTrue="1" operator="equal">
      <formula>3</formula>
    </cfRule>
  </conditionalFormatting>
  <conditionalFormatting sqref="Q4">
    <cfRule type="expression" dxfId="31101" priority="870" stopIfTrue="1">
      <formula>$D$1&lt;Q4</formula>
    </cfRule>
    <cfRule type="expression" dxfId="31100" priority="871" stopIfTrue="1">
      <formula>$D$1&gt;Q4</formula>
    </cfRule>
  </conditionalFormatting>
  <conditionalFormatting sqref="H5:I5 M5:P5 K5">
    <cfRule type="cellIs" dxfId="31099" priority="867" stopIfTrue="1" operator="equal">
      <formula>5</formula>
    </cfRule>
    <cfRule type="cellIs" dxfId="31098" priority="868" stopIfTrue="1" operator="equal">
      <formula>4</formula>
    </cfRule>
    <cfRule type="cellIs" dxfId="31097" priority="869" stopIfTrue="1" operator="equal">
      <formula>3</formula>
    </cfRule>
  </conditionalFormatting>
  <conditionalFormatting sqref="H3:K3 M3:P4 H4:I4 K4:L4">
    <cfRule type="expression" dxfId="31096" priority="865" stopIfTrue="1">
      <formula>$D$1&lt;H3</formula>
    </cfRule>
    <cfRule type="expression" dxfId="31095" priority="866" stopIfTrue="1">
      <formula>$D$1&gt;H3</formula>
    </cfRule>
  </conditionalFormatting>
  <conditionalFormatting sqref="P3:P4">
    <cfRule type="expression" dxfId="31094" priority="210" stopIfTrue="1">
      <formula>$D$1&lt;P3</formula>
    </cfRule>
    <cfRule type="expression" dxfId="31093" priority="211" stopIfTrue="1">
      <formula>$D$1&gt;P3</formula>
    </cfRule>
  </conditionalFormatting>
  <conditionalFormatting sqref="P4">
    <cfRule type="expression" dxfId="31092" priority="185" stopIfTrue="1">
      <formula>$D$1&lt;P4</formula>
    </cfRule>
    <cfRule type="expression" dxfId="31091" priority="186" stopIfTrue="1">
      <formula>$D$1&gt;P4</formula>
    </cfRule>
  </conditionalFormatting>
  <conditionalFormatting sqref="F4">
    <cfRule type="expression" dxfId="31090" priority="627" stopIfTrue="1">
      <formula>$D$1&lt;F4</formula>
    </cfRule>
    <cfRule type="expression" dxfId="31089" priority="628" stopIfTrue="1">
      <formula>$D$1&gt;F4</formula>
    </cfRule>
  </conditionalFormatting>
  <conditionalFormatting sqref="F4">
    <cfRule type="expression" dxfId="31088" priority="637" stopIfTrue="1">
      <formula>$D$1&lt;F4</formula>
    </cfRule>
    <cfRule type="expression" dxfId="31087" priority="638" stopIfTrue="1">
      <formula>$D$1&gt;F4</formula>
    </cfRule>
  </conditionalFormatting>
  <conditionalFormatting sqref="F4">
    <cfRule type="expression" dxfId="31086" priority="635" stopIfTrue="1">
      <formula>$D$1&lt;F4</formula>
    </cfRule>
    <cfRule type="expression" dxfId="31085" priority="636" stopIfTrue="1">
      <formula>$D$1&gt;F4</formula>
    </cfRule>
  </conditionalFormatting>
  <conditionalFormatting sqref="F4">
    <cfRule type="expression" dxfId="31084" priority="633" stopIfTrue="1">
      <formula>$D$1&lt;F4</formula>
    </cfRule>
    <cfRule type="expression" dxfId="31083" priority="634" stopIfTrue="1">
      <formula>$D$1&gt;F4</formula>
    </cfRule>
  </conditionalFormatting>
  <conditionalFormatting sqref="F4">
    <cfRule type="expression" dxfId="31082" priority="631" stopIfTrue="1">
      <formula>$D$1&lt;F4</formula>
    </cfRule>
    <cfRule type="expression" dxfId="31081" priority="632" stopIfTrue="1">
      <formula>$D$1&gt;F4</formula>
    </cfRule>
  </conditionalFormatting>
  <conditionalFormatting sqref="F4">
    <cfRule type="expression" dxfId="31080" priority="629" stopIfTrue="1">
      <formula>$D$1&lt;F4</formula>
    </cfRule>
    <cfRule type="expression" dxfId="31079" priority="630" stopIfTrue="1">
      <formula>$D$1&gt;F4</formula>
    </cfRule>
  </conditionalFormatting>
  <conditionalFormatting sqref="F5">
    <cfRule type="cellIs" dxfId="31078" priority="862" stopIfTrue="1" operator="equal">
      <formula>5</formula>
    </cfRule>
    <cfRule type="cellIs" dxfId="31077" priority="863" stopIfTrue="1" operator="equal">
      <formula>4</formula>
    </cfRule>
    <cfRule type="cellIs" dxfId="31076" priority="864" stopIfTrue="1" operator="equal">
      <formula>3</formula>
    </cfRule>
  </conditionalFormatting>
  <conditionalFormatting sqref="F3">
    <cfRule type="expression" dxfId="31075" priority="860" stopIfTrue="1">
      <formula>$D$1&lt;F3</formula>
    </cfRule>
    <cfRule type="expression" dxfId="31074" priority="861" stopIfTrue="1">
      <formula>$D$1&gt;F3</formula>
    </cfRule>
  </conditionalFormatting>
  <conditionalFormatting sqref="F5">
    <cfRule type="cellIs" dxfId="31073" priority="857" stopIfTrue="1" operator="equal">
      <formula>5</formula>
    </cfRule>
    <cfRule type="cellIs" dxfId="31072" priority="858" stopIfTrue="1" operator="equal">
      <formula>4</formula>
    </cfRule>
    <cfRule type="cellIs" dxfId="31071" priority="859" stopIfTrue="1" operator="equal">
      <formula>3</formula>
    </cfRule>
  </conditionalFormatting>
  <conditionalFormatting sqref="F3">
    <cfRule type="expression" dxfId="31070" priority="855" stopIfTrue="1">
      <formula>$D$1&lt;F3</formula>
    </cfRule>
    <cfRule type="expression" dxfId="31069" priority="856" stopIfTrue="1">
      <formula>$D$1&gt;F3</formula>
    </cfRule>
  </conditionalFormatting>
  <conditionalFormatting sqref="J3">
    <cfRule type="expression" dxfId="31068" priority="853" stopIfTrue="1">
      <formula>$D$1&lt;J3</formula>
    </cfRule>
    <cfRule type="expression" dxfId="31067" priority="854" stopIfTrue="1">
      <formula>$D$1&gt;J3</formula>
    </cfRule>
  </conditionalFormatting>
  <conditionalFormatting sqref="M5">
    <cfRule type="cellIs" dxfId="31066" priority="850" stopIfTrue="1" operator="equal">
      <formula>5</formula>
    </cfRule>
    <cfRule type="cellIs" dxfId="31065" priority="851" stopIfTrue="1" operator="equal">
      <formula>4</formula>
    </cfRule>
    <cfRule type="cellIs" dxfId="31064" priority="852" stopIfTrue="1" operator="equal">
      <formula>3</formula>
    </cfRule>
  </conditionalFormatting>
  <conditionalFormatting sqref="M3:N4 O4:P4">
    <cfRule type="expression" dxfId="31063" priority="848" stopIfTrue="1">
      <formula>$D$1&lt;M3</formula>
    </cfRule>
    <cfRule type="expression" dxfId="31062" priority="849" stopIfTrue="1">
      <formula>$D$1&gt;M3</formula>
    </cfRule>
  </conditionalFormatting>
  <conditionalFormatting sqref="M4:P4">
    <cfRule type="expression" dxfId="31061" priority="846" stopIfTrue="1">
      <formula>$D$1&lt;M4</formula>
    </cfRule>
    <cfRule type="expression" dxfId="31060" priority="847" stopIfTrue="1">
      <formula>$D$1&gt;M4</formula>
    </cfRule>
  </conditionalFormatting>
  <conditionalFormatting sqref="M4">
    <cfRule type="expression" dxfId="31059" priority="778" stopIfTrue="1">
      <formula>$D$1&lt;M4</formula>
    </cfRule>
    <cfRule type="expression" dxfId="31058" priority="779" stopIfTrue="1">
      <formula>$D$1&gt;M4</formula>
    </cfRule>
  </conditionalFormatting>
  <conditionalFormatting sqref="H5">
    <cfRule type="cellIs" dxfId="31057" priority="843" stopIfTrue="1" operator="equal">
      <formula>5</formula>
    </cfRule>
    <cfRule type="cellIs" dxfId="31056" priority="844" stopIfTrue="1" operator="equal">
      <formula>4</formula>
    </cfRule>
    <cfRule type="cellIs" dxfId="31055" priority="845" stopIfTrue="1" operator="equal">
      <formula>3</formula>
    </cfRule>
  </conditionalFormatting>
  <conditionalFormatting sqref="H3:I4">
    <cfRule type="expression" dxfId="31054" priority="841" stopIfTrue="1">
      <formula>$D$1&lt;H3</formula>
    </cfRule>
    <cfRule type="expression" dxfId="31053" priority="842" stopIfTrue="1">
      <formula>$D$1&gt;H3</formula>
    </cfRule>
  </conditionalFormatting>
  <conditionalFormatting sqref="M5">
    <cfRule type="cellIs" dxfId="31052" priority="838" stopIfTrue="1" operator="equal">
      <formula>5</formula>
    </cfRule>
    <cfRule type="cellIs" dxfId="31051" priority="839" stopIfTrue="1" operator="equal">
      <formula>4</formula>
    </cfRule>
    <cfRule type="cellIs" dxfId="31050" priority="840" stopIfTrue="1" operator="equal">
      <formula>3</formula>
    </cfRule>
  </conditionalFormatting>
  <conditionalFormatting sqref="M4">
    <cfRule type="expression" dxfId="31049" priority="836" stopIfTrue="1">
      <formula>$D$1&lt;M4</formula>
    </cfRule>
    <cfRule type="expression" dxfId="31048" priority="837" stopIfTrue="1">
      <formula>$D$1&gt;M4</formula>
    </cfRule>
  </conditionalFormatting>
  <conditionalFormatting sqref="M5">
    <cfRule type="cellIs" dxfId="31047" priority="833" stopIfTrue="1" operator="equal">
      <formula>5</formula>
    </cfRule>
    <cfRule type="cellIs" dxfId="31046" priority="834" stopIfTrue="1" operator="equal">
      <formula>4</formula>
    </cfRule>
    <cfRule type="cellIs" dxfId="31045" priority="835" stopIfTrue="1" operator="equal">
      <formula>3</formula>
    </cfRule>
  </conditionalFormatting>
  <conditionalFormatting sqref="M4">
    <cfRule type="expression" dxfId="31044" priority="831" stopIfTrue="1">
      <formula>$D$1&lt;M4</formula>
    </cfRule>
    <cfRule type="expression" dxfId="31043" priority="832" stopIfTrue="1">
      <formula>$D$1&gt;M4</formula>
    </cfRule>
  </conditionalFormatting>
  <conditionalFormatting sqref="M5">
    <cfRule type="cellIs" dxfId="31042" priority="828" stopIfTrue="1" operator="equal">
      <formula>5</formula>
    </cfRule>
    <cfRule type="cellIs" dxfId="31041" priority="829" stopIfTrue="1" operator="equal">
      <formula>4</formula>
    </cfRule>
    <cfRule type="cellIs" dxfId="31040" priority="830" stopIfTrue="1" operator="equal">
      <formula>3</formula>
    </cfRule>
  </conditionalFormatting>
  <conditionalFormatting sqref="M4">
    <cfRule type="expression" dxfId="31039" priority="826" stopIfTrue="1">
      <formula>$D$1&lt;M4</formula>
    </cfRule>
    <cfRule type="expression" dxfId="31038" priority="827" stopIfTrue="1">
      <formula>$D$1&gt;M4</formula>
    </cfRule>
  </conditionalFormatting>
  <conditionalFormatting sqref="M4">
    <cfRule type="expression" dxfId="31037" priority="824" stopIfTrue="1">
      <formula>$D$1&lt;M4</formula>
    </cfRule>
    <cfRule type="expression" dxfId="31036" priority="825" stopIfTrue="1">
      <formula>$D$1&gt;M4</formula>
    </cfRule>
  </conditionalFormatting>
  <conditionalFormatting sqref="M4">
    <cfRule type="expression" dxfId="31035" priority="822" stopIfTrue="1">
      <formula>$D$1&lt;M4</formula>
    </cfRule>
    <cfRule type="expression" dxfId="31034" priority="823" stopIfTrue="1">
      <formula>$D$1&gt;M4</formula>
    </cfRule>
  </conditionalFormatting>
  <conditionalFormatting sqref="M4">
    <cfRule type="expression" dxfId="31033" priority="820" stopIfTrue="1">
      <formula>$D$1&lt;M4</formula>
    </cfRule>
    <cfRule type="expression" dxfId="31032" priority="821" stopIfTrue="1">
      <formula>$D$1&gt;M4</formula>
    </cfRule>
  </conditionalFormatting>
  <conditionalFormatting sqref="M4">
    <cfRule type="expression" dxfId="31031" priority="818" stopIfTrue="1">
      <formula>$D$1&lt;M4</formula>
    </cfRule>
    <cfRule type="expression" dxfId="31030" priority="819" stopIfTrue="1">
      <formula>$D$1&gt;M4</formula>
    </cfRule>
  </conditionalFormatting>
  <conditionalFormatting sqref="M4">
    <cfRule type="expression" dxfId="31029" priority="816" stopIfTrue="1">
      <formula>$D$1&lt;M4</formula>
    </cfRule>
    <cfRule type="expression" dxfId="31028" priority="817" stopIfTrue="1">
      <formula>$D$1&gt;M4</formula>
    </cfRule>
  </conditionalFormatting>
  <conditionalFormatting sqref="M4">
    <cfRule type="expression" dxfId="31027" priority="814" stopIfTrue="1">
      <formula>$D$1&lt;M4</formula>
    </cfRule>
    <cfRule type="expression" dxfId="31026" priority="815" stopIfTrue="1">
      <formula>$D$1&gt;M4</formula>
    </cfRule>
  </conditionalFormatting>
  <conditionalFormatting sqref="M4">
    <cfRule type="expression" dxfId="31025" priority="812" stopIfTrue="1">
      <formula>$D$1&lt;M4</formula>
    </cfRule>
    <cfRule type="expression" dxfId="31024" priority="813" stopIfTrue="1">
      <formula>$D$1&gt;M4</formula>
    </cfRule>
  </conditionalFormatting>
  <conditionalFormatting sqref="F5">
    <cfRule type="cellIs" dxfId="31023" priority="809" stopIfTrue="1" operator="equal">
      <formula>5</formula>
    </cfRule>
    <cfRule type="cellIs" dxfId="31022" priority="810" stopIfTrue="1" operator="equal">
      <formula>4</formula>
    </cfRule>
    <cfRule type="cellIs" dxfId="31021" priority="811" stopIfTrue="1" operator="equal">
      <formula>3</formula>
    </cfRule>
  </conditionalFormatting>
  <conditionalFormatting sqref="I5">
    <cfRule type="cellIs" dxfId="31020" priority="806" stopIfTrue="1" operator="equal">
      <formula>5</formula>
    </cfRule>
    <cfRule type="cellIs" dxfId="31019" priority="807" stopIfTrue="1" operator="equal">
      <formula>4</formula>
    </cfRule>
    <cfRule type="cellIs" dxfId="31018" priority="808" stopIfTrue="1" operator="equal">
      <formula>3</formula>
    </cfRule>
  </conditionalFormatting>
  <conditionalFormatting sqref="I4">
    <cfRule type="expression" dxfId="31017" priority="804" stopIfTrue="1">
      <formula>$D$1&lt;I4</formula>
    </cfRule>
    <cfRule type="expression" dxfId="31016" priority="805" stopIfTrue="1">
      <formula>$D$1&gt;I4</formula>
    </cfRule>
  </conditionalFormatting>
  <conditionalFormatting sqref="I5">
    <cfRule type="cellIs" dxfId="31015" priority="801" stopIfTrue="1" operator="equal">
      <formula>5</formula>
    </cfRule>
    <cfRule type="cellIs" dxfId="31014" priority="802" stopIfTrue="1" operator="equal">
      <formula>4</formula>
    </cfRule>
    <cfRule type="cellIs" dxfId="31013" priority="803" stopIfTrue="1" operator="equal">
      <formula>3</formula>
    </cfRule>
  </conditionalFormatting>
  <conditionalFormatting sqref="I4">
    <cfRule type="expression" dxfId="31012" priority="799" stopIfTrue="1">
      <formula>$D$1&lt;I4</formula>
    </cfRule>
    <cfRule type="expression" dxfId="31011" priority="800" stopIfTrue="1">
      <formula>$D$1&gt;I4</formula>
    </cfRule>
  </conditionalFormatting>
  <conditionalFormatting sqref="I5">
    <cfRule type="cellIs" dxfId="31010" priority="796" stopIfTrue="1" operator="equal">
      <formula>5</formula>
    </cfRule>
    <cfRule type="cellIs" dxfId="31009" priority="797" stopIfTrue="1" operator="equal">
      <formula>4</formula>
    </cfRule>
    <cfRule type="cellIs" dxfId="31008" priority="798" stopIfTrue="1" operator="equal">
      <formula>3</formula>
    </cfRule>
  </conditionalFormatting>
  <conditionalFormatting sqref="I4">
    <cfRule type="expression" dxfId="31007" priority="794" stopIfTrue="1">
      <formula>$D$1&lt;I4</formula>
    </cfRule>
    <cfRule type="expression" dxfId="31006" priority="795" stopIfTrue="1">
      <formula>$D$1&gt;I4</formula>
    </cfRule>
  </conditionalFormatting>
  <conditionalFormatting sqref="I5">
    <cfRule type="cellIs" dxfId="31005" priority="791" stopIfTrue="1" operator="equal">
      <formula>5</formula>
    </cfRule>
    <cfRule type="cellIs" dxfId="31004" priority="792" stopIfTrue="1" operator="equal">
      <formula>4</formula>
    </cfRule>
    <cfRule type="cellIs" dxfId="31003" priority="793" stopIfTrue="1" operator="equal">
      <formula>3</formula>
    </cfRule>
  </conditionalFormatting>
  <conditionalFormatting sqref="I4">
    <cfRule type="expression" dxfId="31002" priority="789" stopIfTrue="1">
      <formula>$D$1&lt;I4</formula>
    </cfRule>
    <cfRule type="expression" dxfId="31001" priority="790" stopIfTrue="1">
      <formula>$D$1&gt;I4</formula>
    </cfRule>
  </conditionalFormatting>
  <conditionalFormatting sqref="I5">
    <cfRule type="cellIs" dxfId="31000" priority="786" stopIfTrue="1" operator="equal">
      <formula>5</formula>
    </cfRule>
    <cfRule type="cellIs" dxfId="30999" priority="787" stopIfTrue="1" operator="equal">
      <formula>4</formula>
    </cfRule>
    <cfRule type="cellIs" dxfId="30998" priority="788" stopIfTrue="1" operator="equal">
      <formula>3</formula>
    </cfRule>
  </conditionalFormatting>
  <conditionalFormatting sqref="I4">
    <cfRule type="expression" dxfId="30997" priority="784" stopIfTrue="1">
      <formula>$D$1&lt;I4</formula>
    </cfRule>
    <cfRule type="expression" dxfId="30996" priority="785" stopIfTrue="1">
      <formula>$D$1&gt;I4</formula>
    </cfRule>
  </conditionalFormatting>
  <conditionalFormatting sqref="J3">
    <cfRule type="expression" dxfId="30995" priority="782" stopIfTrue="1">
      <formula>$D$1&lt;J3</formula>
    </cfRule>
    <cfRule type="expression" dxfId="30994" priority="783" stopIfTrue="1">
      <formula>$D$1&gt;J3</formula>
    </cfRule>
  </conditionalFormatting>
  <conditionalFormatting sqref="M4">
    <cfRule type="expression" dxfId="30993" priority="780" stopIfTrue="1">
      <formula>$D$1&lt;M4</formula>
    </cfRule>
    <cfRule type="expression" dxfId="30992" priority="781" stopIfTrue="1">
      <formula>$D$1&gt;M4</formula>
    </cfRule>
  </conditionalFormatting>
  <conditionalFormatting sqref="N5">
    <cfRule type="cellIs" dxfId="30991" priority="775" stopIfTrue="1" operator="equal">
      <formula>5</formula>
    </cfRule>
    <cfRule type="cellIs" dxfId="30990" priority="776" stopIfTrue="1" operator="equal">
      <formula>4</formula>
    </cfRule>
    <cfRule type="cellIs" dxfId="30989" priority="777" stopIfTrue="1" operator="equal">
      <formula>3</formula>
    </cfRule>
  </conditionalFormatting>
  <conditionalFormatting sqref="N4">
    <cfRule type="expression" dxfId="30988" priority="773" stopIfTrue="1">
      <formula>$D$1&lt;N4</formula>
    </cfRule>
    <cfRule type="expression" dxfId="30987" priority="774" stopIfTrue="1">
      <formula>$D$1&gt;N4</formula>
    </cfRule>
  </conditionalFormatting>
  <conditionalFormatting sqref="O5">
    <cfRule type="cellIs" dxfId="30986" priority="770" stopIfTrue="1" operator="equal">
      <formula>5</formula>
    </cfRule>
    <cfRule type="cellIs" dxfId="30985" priority="771" stopIfTrue="1" operator="equal">
      <formula>4</formula>
    </cfRule>
    <cfRule type="cellIs" dxfId="30984" priority="772" stopIfTrue="1" operator="equal">
      <formula>3</formula>
    </cfRule>
  </conditionalFormatting>
  <conditionalFormatting sqref="O4">
    <cfRule type="expression" dxfId="30983" priority="768" stopIfTrue="1">
      <formula>$D$1&lt;O4</formula>
    </cfRule>
    <cfRule type="expression" dxfId="30982" priority="769" stopIfTrue="1">
      <formula>$D$1&gt;O4</formula>
    </cfRule>
  </conditionalFormatting>
  <conditionalFormatting sqref="O5">
    <cfRule type="cellIs" dxfId="30981" priority="765" stopIfTrue="1" operator="equal">
      <formula>5</formula>
    </cfRule>
    <cfRule type="cellIs" dxfId="30980" priority="766" stopIfTrue="1" operator="equal">
      <formula>4</formula>
    </cfRule>
    <cfRule type="cellIs" dxfId="30979" priority="767" stopIfTrue="1" operator="equal">
      <formula>3</formula>
    </cfRule>
  </conditionalFormatting>
  <conditionalFormatting sqref="O4">
    <cfRule type="expression" dxfId="30978" priority="763" stopIfTrue="1">
      <formula>$D$1&lt;O4</formula>
    </cfRule>
    <cfRule type="expression" dxfId="30977" priority="764" stopIfTrue="1">
      <formula>$D$1&gt;O4</formula>
    </cfRule>
  </conditionalFormatting>
  <conditionalFormatting sqref="O4">
    <cfRule type="expression" dxfId="30976" priority="761" stopIfTrue="1">
      <formula>$D$1&lt;O4</formula>
    </cfRule>
    <cfRule type="expression" dxfId="30975" priority="762" stopIfTrue="1">
      <formula>$D$1&gt;O4</formula>
    </cfRule>
  </conditionalFormatting>
  <conditionalFormatting sqref="O4">
    <cfRule type="expression" dxfId="30974" priority="759" stopIfTrue="1">
      <formula>$D$1&lt;O4</formula>
    </cfRule>
    <cfRule type="expression" dxfId="30973" priority="760" stopIfTrue="1">
      <formula>$D$1&gt;O4</formula>
    </cfRule>
  </conditionalFormatting>
  <conditionalFormatting sqref="F5">
    <cfRule type="cellIs" dxfId="30972" priority="756" stopIfTrue="1" operator="equal">
      <formula>5</formula>
    </cfRule>
    <cfRule type="cellIs" dxfId="30971" priority="757" stopIfTrue="1" operator="equal">
      <formula>4</formula>
    </cfRule>
    <cfRule type="cellIs" dxfId="30970" priority="758" stopIfTrue="1" operator="equal">
      <formula>3</formula>
    </cfRule>
  </conditionalFormatting>
  <conditionalFormatting sqref="F3">
    <cfRule type="expression" dxfId="30969" priority="754" stopIfTrue="1">
      <formula>$D$1&lt;F3</formula>
    </cfRule>
    <cfRule type="expression" dxfId="30968" priority="755" stopIfTrue="1">
      <formula>$D$1&gt;F3</formula>
    </cfRule>
  </conditionalFormatting>
  <conditionalFormatting sqref="F5">
    <cfRule type="cellIs" dxfId="30967" priority="751" stopIfTrue="1" operator="equal">
      <formula>5</formula>
    </cfRule>
    <cfRule type="cellIs" dxfId="30966" priority="752" stopIfTrue="1" operator="equal">
      <formula>4</formula>
    </cfRule>
    <cfRule type="cellIs" dxfId="30965" priority="753" stopIfTrue="1" operator="equal">
      <formula>3</formula>
    </cfRule>
  </conditionalFormatting>
  <conditionalFormatting sqref="F5">
    <cfRule type="cellIs" dxfId="30964" priority="748" stopIfTrue="1" operator="equal">
      <formula>5</formula>
    </cfRule>
    <cfRule type="cellIs" dxfId="30963" priority="749" stopIfTrue="1" operator="equal">
      <formula>4</formula>
    </cfRule>
    <cfRule type="cellIs" dxfId="30962" priority="750" stopIfTrue="1" operator="equal">
      <formula>3</formula>
    </cfRule>
  </conditionalFormatting>
  <conditionalFormatting sqref="F5">
    <cfRule type="cellIs" dxfId="30961" priority="745" stopIfTrue="1" operator="equal">
      <formula>5</formula>
    </cfRule>
    <cfRule type="cellIs" dxfId="30960" priority="746" stopIfTrue="1" operator="equal">
      <formula>4</formula>
    </cfRule>
    <cfRule type="cellIs" dxfId="30959" priority="747" stopIfTrue="1" operator="equal">
      <formula>3</formula>
    </cfRule>
  </conditionalFormatting>
  <conditionalFormatting sqref="L5">
    <cfRule type="cellIs" dxfId="30958" priority="742" stopIfTrue="1" operator="equal">
      <formula>5</formula>
    </cfRule>
    <cfRule type="cellIs" dxfId="30957" priority="743" stopIfTrue="1" operator="equal">
      <formula>4</formula>
    </cfRule>
    <cfRule type="cellIs" dxfId="30956" priority="744" stopIfTrue="1" operator="equal">
      <formula>3</formula>
    </cfRule>
  </conditionalFormatting>
  <conditionalFormatting sqref="L4">
    <cfRule type="expression" dxfId="30955" priority="740" stopIfTrue="1">
      <formula>$D$1&lt;L4</formula>
    </cfRule>
    <cfRule type="expression" dxfId="30954" priority="741" stopIfTrue="1">
      <formula>$D$1&gt;L4</formula>
    </cfRule>
  </conditionalFormatting>
  <conditionalFormatting sqref="L4">
    <cfRule type="expression" dxfId="30953" priority="738" stopIfTrue="1">
      <formula>$D$1&lt;L4</formula>
    </cfRule>
    <cfRule type="expression" dxfId="30952" priority="739" stopIfTrue="1">
      <formula>$D$1&gt;L4</formula>
    </cfRule>
  </conditionalFormatting>
  <conditionalFormatting sqref="L4">
    <cfRule type="expression" dxfId="30951" priority="736" stopIfTrue="1">
      <formula>$D$1&lt;L4</formula>
    </cfRule>
    <cfRule type="expression" dxfId="30950" priority="737" stopIfTrue="1">
      <formula>$D$1&gt;L4</formula>
    </cfRule>
  </conditionalFormatting>
  <conditionalFormatting sqref="L4">
    <cfRule type="expression" dxfId="30949" priority="734" stopIfTrue="1">
      <formula>$D$1&lt;L4</formula>
    </cfRule>
    <cfRule type="expression" dxfId="30948" priority="735" stopIfTrue="1">
      <formula>$D$1&gt;L4</formula>
    </cfRule>
  </conditionalFormatting>
  <conditionalFormatting sqref="L4">
    <cfRule type="expression" dxfId="30947" priority="732" stopIfTrue="1">
      <formula>$D$1&lt;L4</formula>
    </cfRule>
    <cfRule type="expression" dxfId="30946" priority="733" stopIfTrue="1">
      <formula>$D$1&gt;L4</formula>
    </cfRule>
  </conditionalFormatting>
  <conditionalFormatting sqref="L5">
    <cfRule type="cellIs" dxfId="30945" priority="729" stopIfTrue="1" operator="equal">
      <formula>5</formula>
    </cfRule>
    <cfRule type="cellIs" dxfId="30944" priority="730" stopIfTrue="1" operator="equal">
      <formula>4</formula>
    </cfRule>
    <cfRule type="cellIs" dxfId="30943" priority="731" stopIfTrue="1" operator="equal">
      <formula>3</formula>
    </cfRule>
  </conditionalFormatting>
  <conditionalFormatting sqref="L4">
    <cfRule type="expression" dxfId="30942" priority="727" stopIfTrue="1">
      <formula>$D$1&lt;L4</formula>
    </cfRule>
    <cfRule type="expression" dxfId="30941" priority="728" stopIfTrue="1">
      <formula>$D$1&gt;L4</formula>
    </cfRule>
  </conditionalFormatting>
  <conditionalFormatting sqref="L5">
    <cfRule type="cellIs" dxfId="30940" priority="724" stopIfTrue="1" operator="equal">
      <formula>5</formula>
    </cfRule>
    <cfRule type="cellIs" dxfId="30939" priority="725" stopIfTrue="1" operator="equal">
      <formula>4</formula>
    </cfRule>
    <cfRule type="cellIs" dxfId="30938" priority="726" stopIfTrue="1" operator="equal">
      <formula>3</formula>
    </cfRule>
  </conditionalFormatting>
  <conditionalFormatting sqref="L4">
    <cfRule type="expression" dxfId="30937" priority="722" stopIfTrue="1">
      <formula>$D$1&lt;L4</formula>
    </cfRule>
    <cfRule type="expression" dxfId="30936" priority="723" stopIfTrue="1">
      <formula>$D$1&gt;L4</formula>
    </cfRule>
  </conditionalFormatting>
  <conditionalFormatting sqref="L5">
    <cfRule type="cellIs" dxfId="30935" priority="719" stopIfTrue="1" operator="equal">
      <formula>5</formula>
    </cfRule>
    <cfRule type="cellIs" dxfId="30934" priority="720" stopIfTrue="1" operator="equal">
      <formula>4</formula>
    </cfRule>
    <cfRule type="cellIs" dxfId="30933" priority="721" stopIfTrue="1" operator="equal">
      <formula>3</formula>
    </cfRule>
  </conditionalFormatting>
  <conditionalFormatting sqref="L4">
    <cfRule type="expression" dxfId="30932" priority="717" stopIfTrue="1">
      <formula>$D$1&lt;L4</formula>
    </cfRule>
    <cfRule type="expression" dxfId="30931" priority="718" stopIfTrue="1">
      <formula>$D$1&gt;L4</formula>
    </cfRule>
  </conditionalFormatting>
  <conditionalFormatting sqref="L4">
    <cfRule type="expression" dxfId="30930" priority="715" stopIfTrue="1">
      <formula>$D$1&lt;L4</formula>
    </cfRule>
    <cfRule type="expression" dxfId="30929" priority="716" stopIfTrue="1">
      <formula>$D$1&gt;L4</formula>
    </cfRule>
  </conditionalFormatting>
  <conditionalFormatting sqref="L4">
    <cfRule type="expression" dxfId="30928" priority="713" stopIfTrue="1">
      <formula>$D$1&lt;L4</formula>
    </cfRule>
    <cfRule type="expression" dxfId="30927" priority="714" stopIfTrue="1">
      <formula>$D$1&gt;L4</formula>
    </cfRule>
  </conditionalFormatting>
  <conditionalFormatting sqref="L4">
    <cfRule type="expression" dxfId="30926" priority="711" stopIfTrue="1">
      <formula>$D$1&lt;L4</formula>
    </cfRule>
    <cfRule type="expression" dxfId="30925" priority="712" stopIfTrue="1">
      <formula>$D$1&gt;L4</formula>
    </cfRule>
  </conditionalFormatting>
  <conditionalFormatting sqref="L4">
    <cfRule type="expression" dxfId="30924" priority="709" stopIfTrue="1">
      <formula>$D$1&lt;L4</formula>
    </cfRule>
    <cfRule type="expression" dxfId="30923" priority="710" stopIfTrue="1">
      <formula>$D$1&gt;L4</formula>
    </cfRule>
  </conditionalFormatting>
  <conditionalFormatting sqref="L4">
    <cfRule type="expression" dxfId="30922" priority="707" stopIfTrue="1">
      <formula>$D$1&lt;L4</formula>
    </cfRule>
    <cfRule type="expression" dxfId="30921" priority="708" stopIfTrue="1">
      <formula>$D$1&gt;L4</formula>
    </cfRule>
  </conditionalFormatting>
  <conditionalFormatting sqref="L4">
    <cfRule type="expression" dxfId="30920" priority="705" stopIfTrue="1">
      <formula>$D$1&lt;L4</formula>
    </cfRule>
    <cfRule type="expression" dxfId="30919" priority="706" stopIfTrue="1">
      <formula>$D$1&gt;L4</formula>
    </cfRule>
  </conditionalFormatting>
  <conditionalFormatting sqref="L4">
    <cfRule type="expression" dxfId="30918" priority="703" stopIfTrue="1">
      <formula>$D$1&lt;L4</formula>
    </cfRule>
    <cfRule type="expression" dxfId="30917" priority="704" stopIfTrue="1">
      <formula>$D$1&gt;L4</formula>
    </cfRule>
  </conditionalFormatting>
  <conditionalFormatting sqref="L4">
    <cfRule type="expression" dxfId="30916" priority="701" stopIfTrue="1">
      <formula>$D$1&lt;L4</formula>
    </cfRule>
    <cfRule type="expression" dxfId="30915" priority="702" stopIfTrue="1">
      <formula>$D$1&gt;L4</formula>
    </cfRule>
  </conditionalFormatting>
  <conditionalFormatting sqref="L4">
    <cfRule type="expression" dxfId="30914" priority="699" stopIfTrue="1">
      <formula>$D$1&lt;L4</formula>
    </cfRule>
    <cfRule type="expression" dxfId="30913" priority="700" stopIfTrue="1">
      <formula>$D$1&gt;L4</formula>
    </cfRule>
  </conditionalFormatting>
  <conditionalFormatting sqref="L4">
    <cfRule type="expression" dxfId="30912" priority="697" stopIfTrue="1">
      <formula>$D$1&lt;L4</formula>
    </cfRule>
    <cfRule type="expression" dxfId="30911" priority="698" stopIfTrue="1">
      <formula>$D$1&gt;L4</formula>
    </cfRule>
  </conditionalFormatting>
  <conditionalFormatting sqref="L4">
    <cfRule type="expression" dxfId="30910" priority="695" stopIfTrue="1">
      <formula>$D$1&lt;L4</formula>
    </cfRule>
    <cfRule type="expression" dxfId="30909" priority="696" stopIfTrue="1">
      <formula>$D$1&gt;L4</formula>
    </cfRule>
  </conditionalFormatting>
  <conditionalFormatting sqref="L4">
    <cfRule type="expression" dxfId="30908" priority="693" stopIfTrue="1">
      <formula>$D$1&lt;L4</formula>
    </cfRule>
    <cfRule type="expression" dxfId="30907" priority="694" stopIfTrue="1">
      <formula>$D$1&gt;L4</formula>
    </cfRule>
  </conditionalFormatting>
  <conditionalFormatting sqref="L4">
    <cfRule type="expression" dxfId="30906" priority="691" stopIfTrue="1">
      <formula>$D$1&lt;L4</formula>
    </cfRule>
    <cfRule type="expression" dxfId="30905" priority="692" stopIfTrue="1">
      <formula>$D$1&gt;L4</formula>
    </cfRule>
  </conditionalFormatting>
  <conditionalFormatting sqref="L4">
    <cfRule type="expression" dxfId="30904" priority="689" stopIfTrue="1">
      <formula>$D$1&lt;L4</formula>
    </cfRule>
    <cfRule type="expression" dxfId="30903" priority="690" stopIfTrue="1">
      <formula>$D$1&gt;L4</formula>
    </cfRule>
  </conditionalFormatting>
  <conditionalFormatting sqref="L4">
    <cfRule type="expression" dxfId="30902" priority="687" stopIfTrue="1">
      <formula>$D$1&lt;L4</formula>
    </cfRule>
    <cfRule type="expression" dxfId="30901" priority="688" stopIfTrue="1">
      <formula>$D$1&gt;L4</formula>
    </cfRule>
  </conditionalFormatting>
  <conditionalFormatting sqref="L4">
    <cfRule type="expression" dxfId="30900" priority="685" stopIfTrue="1">
      <formula>$D$1&lt;L4</formula>
    </cfRule>
    <cfRule type="expression" dxfId="30899" priority="686" stopIfTrue="1">
      <formula>$D$1&gt;L4</formula>
    </cfRule>
  </conditionalFormatting>
  <conditionalFormatting sqref="L4">
    <cfRule type="expression" dxfId="30898" priority="683" stopIfTrue="1">
      <formula>$D$1&lt;L4</formula>
    </cfRule>
    <cfRule type="expression" dxfId="30897" priority="684" stopIfTrue="1">
      <formula>$D$1&gt;L4</formula>
    </cfRule>
  </conditionalFormatting>
  <conditionalFormatting sqref="G3">
    <cfRule type="expression" dxfId="30896" priority="681" stopIfTrue="1">
      <formula>$D$1&lt;G3</formula>
    </cfRule>
    <cfRule type="expression" dxfId="30895" priority="682" stopIfTrue="1">
      <formula>$D$1&gt;G3</formula>
    </cfRule>
  </conditionalFormatting>
  <conditionalFormatting sqref="G3">
    <cfRule type="expression" dxfId="30894" priority="679" stopIfTrue="1">
      <formula>$D$1&lt;G3</formula>
    </cfRule>
    <cfRule type="expression" dxfId="30893" priority="680" stopIfTrue="1">
      <formula>$D$1&gt;G3</formula>
    </cfRule>
  </conditionalFormatting>
  <conditionalFormatting sqref="G3">
    <cfRule type="expression" dxfId="30892" priority="677" stopIfTrue="1">
      <formula>$D$1&lt;G3</formula>
    </cfRule>
    <cfRule type="expression" dxfId="30891" priority="678" stopIfTrue="1">
      <formula>$D$1&gt;G3</formula>
    </cfRule>
  </conditionalFormatting>
  <conditionalFormatting sqref="F4">
    <cfRule type="expression" dxfId="30890" priority="675" stopIfTrue="1">
      <formula>$D$1&lt;F4</formula>
    </cfRule>
    <cfRule type="expression" dxfId="30889" priority="676" stopIfTrue="1">
      <formula>$D$1&gt;F4</formula>
    </cfRule>
  </conditionalFormatting>
  <conditionalFormatting sqref="F4">
    <cfRule type="expression" dxfId="30888" priority="673" stopIfTrue="1">
      <formula>$D$1&lt;F4</formula>
    </cfRule>
    <cfRule type="expression" dxfId="30887" priority="674" stopIfTrue="1">
      <formula>$D$1&gt;F4</formula>
    </cfRule>
  </conditionalFormatting>
  <conditionalFormatting sqref="F4">
    <cfRule type="expression" dxfId="30886" priority="671" stopIfTrue="1">
      <formula>$D$1&lt;F4</formula>
    </cfRule>
    <cfRule type="expression" dxfId="30885" priority="672" stopIfTrue="1">
      <formula>$D$1&gt;F4</formula>
    </cfRule>
  </conditionalFormatting>
  <conditionalFormatting sqref="F4">
    <cfRule type="expression" dxfId="30884" priority="669" stopIfTrue="1">
      <formula>$D$1&lt;F4</formula>
    </cfRule>
    <cfRule type="expression" dxfId="30883" priority="670" stopIfTrue="1">
      <formula>$D$1&gt;F4</formula>
    </cfRule>
  </conditionalFormatting>
  <conditionalFormatting sqref="F4">
    <cfRule type="expression" dxfId="30882" priority="667" stopIfTrue="1">
      <formula>$D$1&lt;F4</formula>
    </cfRule>
    <cfRule type="expression" dxfId="30881" priority="668" stopIfTrue="1">
      <formula>$D$1&gt;F4</formula>
    </cfRule>
  </conditionalFormatting>
  <conditionalFormatting sqref="F4">
    <cfRule type="expression" dxfId="30880" priority="665" stopIfTrue="1">
      <formula>$D$1&lt;F4</formula>
    </cfRule>
    <cfRule type="expression" dxfId="30879" priority="666" stopIfTrue="1">
      <formula>$D$1&gt;F4</formula>
    </cfRule>
  </conditionalFormatting>
  <conditionalFormatting sqref="F4">
    <cfRule type="expression" dxfId="30878" priority="663" stopIfTrue="1">
      <formula>$D$1&lt;F4</formula>
    </cfRule>
    <cfRule type="expression" dxfId="30877" priority="664" stopIfTrue="1">
      <formula>$D$1&gt;F4</formula>
    </cfRule>
  </conditionalFormatting>
  <conditionalFormatting sqref="F4">
    <cfRule type="expression" dxfId="30876" priority="661" stopIfTrue="1">
      <formula>$D$1&lt;F4</formula>
    </cfRule>
    <cfRule type="expression" dxfId="30875" priority="662" stopIfTrue="1">
      <formula>$D$1&gt;F4</formula>
    </cfRule>
  </conditionalFormatting>
  <conditionalFormatting sqref="F4">
    <cfRule type="expression" dxfId="30874" priority="659" stopIfTrue="1">
      <formula>$D$1&lt;F4</formula>
    </cfRule>
    <cfRule type="expression" dxfId="30873" priority="660" stopIfTrue="1">
      <formula>$D$1&gt;F4</formula>
    </cfRule>
  </conditionalFormatting>
  <conditionalFormatting sqref="F4">
    <cfRule type="expression" dxfId="30872" priority="657" stopIfTrue="1">
      <formula>$D$1&lt;F4</formula>
    </cfRule>
    <cfRule type="expression" dxfId="30871" priority="658" stopIfTrue="1">
      <formula>$D$1&gt;F4</formula>
    </cfRule>
  </conditionalFormatting>
  <conditionalFormatting sqref="F4">
    <cfRule type="expression" dxfId="30870" priority="655" stopIfTrue="1">
      <formula>$D$1&lt;F4</formula>
    </cfRule>
    <cfRule type="expression" dxfId="30869" priority="656" stopIfTrue="1">
      <formula>$D$1&gt;F4</formula>
    </cfRule>
  </conditionalFormatting>
  <conditionalFormatting sqref="F4">
    <cfRule type="expression" dxfId="30868" priority="653" stopIfTrue="1">
      <formula>$D$1&lt;F4</formula>
    </cfRule>
    <cfRule type="expression" dxfId="30867" priority="654" stopIfTrue="1">
      <formula>$D$1&gt;F4</formula>
    </cfRule>
  </conditionalFormatting>
  <conditionalFormatting sqref="F4">
    <cfRule type="expression" dxfId="30866" priority="651" stopIfTrue="1">
      <formula>$D$1&lt;F4</formula>
    </cfRule>
    <cfRule type="expression" dxfId="30865" priority="652" stopIfTrue="1">
      <formula>$D$1&gt;F4</formula>
    </cfRule>
  </conditionalFormatting>
  <conditionalFormatting sqref="F4">
    <cfRule type="expression" dxfId="30864" priority="649" stopIfTrue="1">
      <formula>$D$1&lt;F4</formula>
    </cfRule>
    <cfRule type="expression" dxfId="30863" priority="650" stopIfTrue="1">
      <formula>$D$1&gt;F4</formula>
    </cfRule>
  </conditionalFormatting>
  <conditionalFormatting sqref="F4">
    <cfRule type="expression" dxfId="30862" priority="647" stopIfTrue="1">
      <formula>$D$1&lt;F4</formula>
    </cfRule>
    <cfRule type="expression" dxfId="30861" priority="648" stopIfTrue="1">
      <formula>$D$1&gt;F4</formula>
    </cfRule>
  </conditionalFormatting>
  <conditionalFormatting sqref="F4">
    <cfRule type="expression" dxfId="30860" priority="645" stopIfTrue="1">
      <formula>$D$1&lt;F4</formula>
    </cfRule>
    <cfRule type="expression" dxfId="30859" priority="646" stopIfTrue="1">
      <formula>$D$1&gt;F4</formula>
    </cfRule>
  </conditionalFormatting>
  <conditionalFormatting sqref="F4">
    <cfRule type="expression" dxfId="30858" priority="643" stopIfTrue="1">
      <formula>$D$1&lt;F4</formula>
    </cfRule>
    <cfRule type="expression" dxfId="30857" priority="644" stopIfTrue="1">
      <formula>$D$1&gt;F4</formula>
    </cfRule>
  </conditionalFormatting>
  <conditionalFormatting sqref="F4">
    <cfRule type="expression" dxfId="30856" priority="641" stopIfTrue="1">
      <formula>$D$1&lt;F4</formula>
    </cfRule>
    <cfRule type="expression" dxfId="30855" priority="642" stopIfTrue="1">
      <formula>$D$1&gt;F4</formula>
    </cfRule>
  </conditionalFormatting>
  <conditionalFormatting sqref="F4">
    <cfRule type="expression" dxfId="30854" priority="639" stopIfTrue="1">
      <formula>$D$1&lt;F4</formula>
    </cfRule>
    <cfRule type="expression" dxfId="30853" priority="640" stopIfTrue="1">
      <formula>$D$1&gt;F4</formula>
    </cfRule>
  </conditionalFormatting>
  <conditionalFormatting sqref="F4">
    <cfRule type="expression" dxfId="30852" priority="625" stopIfTrue="1">
      <formula>$D$1&lt;F4</formula>
    </cfRule>
    <cfRule type="expression" dxfId="30851" priority="626" stopIfTrue="1">
      <formula>$D$1&gt;F4</formula>
    </cfRule>
  </conditionalFormatting>
  <conditionalFormatting sqref="H4">
    <cfRule type="expression" dxfId="30850" priority="511" stopIfTrue="1">
      <formula>$D$1&lt;H4</formula>
    </cfRule>
    <cfRule type="expression" dxfId="30849" priority="512" stopIfTrue="1">
      <formula>$D$1&gt;H4</formula>
    </cfRule>
  </conditionalFormatting>
  <conditionalFormatting sqref="H4">
    <cfRule type="expression" dxfId="30848" priority="509" stopIfTrue="1">
      <formula>$D$1&lt;H4</formula>
    </cfRule>
    <cfRule type="expression" dxfId="30847" priority="510" stopIfTrue="1">
      <formula>$D$1&gt;H4</formula>
    </cfRule>
  </conditionalFormatting>
  <conditionalFormatting sqref="H4">
    <cfRule type="expression" dxfId="30846" priority="484" stopIfTrue="1">
      <formula>$D$1&lt;H4</formula>
    </cfRule>
    <cfRule type="expression" dxfId="30845" priority="485" stopIfTrue="1">
      <formula>$D$1&gt;H4</formula>
    </cfRule>
  </conditionalFormatting>
  <conditionalFormatting sqref="H5">
    <cfRule type="cellIs" dxfId="30844" priority="481" stopIfTrue="1" operator="equal">
      <formula>5</formula>
    </cfRule>
    <cfRule type="cellIs" dxfId="30843" priority="482" stopIfTrue="1" operator="equal">
      <formula>4</formula>
    </cfRule>
    <cfRule type="cellIs" dxfId="30842" priority="483" stopIfTrue="1" operator="equal">
      <formula>3</formula>
    </cfRule>
  </conditionalFormatting>
  <conditionalFormatting sqref="H4">
    <cfRule type="expression" dxfId="30841" priority="477" stopIfTrue="1">
      <formula>$D$1&lt;H4</formula>
    </cfRule>
    <cfRule type="expression" dxfId="30840" priority="478" stopIfTrue="1">
      <formula>$D$1&gt;H4</formula>
    </cfRule>
  </conditionalFormatting>
  <conditionalFormatting sqref="K3">
    <cfRule type="expression" dxfId="30839" priority="623" stopIfTrue="1">
      <formula>$D$1&lt;K3</formula>
    </cfRule>
    <cfRule type="expression" dxfId="30838" priority="624" stopIfTrue="1">
      <formula>$D$1&gt;K3</formula>
    </cfRule>
  </conditionalFormatting>
  <conditionalFormatting sqref="N5">
    <cfRule type="cellIs" dxfId="30837" priority="620" stopIfTrue="1" operator="equal">
      <formula>5</formula>
    </cfRule>
    <cfRule type="cellIs" dxfId="30836" priority="621" stopIfTrue="1" operator="equal">
      <formula>4</formula>
    </cfRule>
    <cfRule type="cellIs" dxfId="30835" priority="622" stopIfTrue="1" operator="equal">
      <formula>3</formula>
    </cfRule>
  </conditionalFormatting>
  <conditionalFormatting sqref="K4">
    <cfRule type="expression" dxfId="30834" priority="565" stopIfTrue="1">
      <formula>$D$1&lt;K4</formula>
    </cfRule>
    <cfRule type="expression" dxfId="30833" priority="566" stopIfTrue="1">
      <formula>$D$1&gt;K4</formula>
    </cfRule>
  </conditionalFormatting>
  <conditionalFormatting sqref="K4">
    <cfRule type="expression" dxfId="30832" priority="563" stopIfTrue="1">
      <formula>$D$1&lt;K4</formula>
    </cfRule>
    <cfRule type="expression" dxfId="30831" priority="564" stopIfTrue="1">
      <formula>$D$1&gt;K4</formula>
    </cfRule>
  </conditionalFormatting>
  <conditionalFormatting sqref="K4">
    <cfRule type="expression" dxfId="30830" priority="561" stopIfTrue="1">
      <formula>$D$1&lt;K4</formula>
    </cfRule>
    <cfRule type="expression" dxfId="30829" priority="562" stopIfTrue="1">
      <formula>$D$1&gt;K4</formula>
    </cfRule>
  </conditionalFormatting>
  <conditionalFormatting sqref="N4">
    <cfRule type="expression" dxfId="30828" priority="553" stopIfTrue="1">
      <formula>$D$1&lt;N4</formula>
    </cfRule>
    <cfRule type="expression" dxfId="30827" priority="554" stopIfTrue="1">
      <formula>$D$1&gt;N4</formula>
    </cfRule>
  </conditionalFormatting>
  <conditionalFormatting sqref="I5">
    <cfRule type="cellIs" dxfId="30826" priority="617" stopIfTrue="1" operator="equal">
      <formula>5</formula>
    </cfRule>
    <cfRule type="cellIs" dxfId="30825" priority="618" stopIfTrue="1" operator="equal">
      <formula>4</formula>
    </cfRule>
    <cfRule type="cellIs" dxfId="30824" priority="619" stopIfTrue="1" operator="equal">
      <formula>3</formula>
    </cfRule>
  </conditionalFormatting>
  <conditionalFormatting sqref="N5">
    <cfRule type="cellIs" dxfId="30823" priority="614" stopIfTrue="1" operator="equal">
      <formula>5</formula>
    </cfRule>
    <cfRule type="cellIs" dxfId="30822" priority="615" stopIfTrue="1" operator="equal">
      <formula>4</formula>
    </cfRule>
    <cfRule type="cellIs" dxfId="30821" priority="616" stopIfTrue="1" operator="equal">
      <formula>3</formula>
    </cfRule>
  </conditionalFormatting>
  <conditionalFormatting sqref="N4">
    <cfRule type="expression" dxfId="30820" priority="612" stopIfTrue="1">
      <formula>$D$1&lt;N4</formula>
    </cfRule>
    <cfRule type="expression" dxfId="30819" priority="613" stopIfTrue="1">
      <formula>$D$1&gt;N4</formula>
    </cfRule>
  </conditionalFormatting>
  <conditionalFormatting sqref="N5">
    <cfRule type="cellIs" dxfId="30818" priority="609" stopIfTrue="1" operator="equal">
      <formula>5</formula>
    </cfRule>
    <cfRule type="cellIs" dxfId="30817" priority="610" stopIfTrue="1" operator="equal">
      <formula>4</formula>
    </cfRule>
    <cfRule type="cellIs" dxfId="30816" priority="611" stopIfTrue="1" operator="equal">
      <formula>3</formula>
    </cfRule>
  </conditionalFormatting>
  <conditionalFormatting sqref="N4">
    <cfRule type="expression" dxfId="30815" priority="607" stopIfTrue="1">
      <formula>$D$1&lt;N4</formula>
    </cfRule>
    <cfRule type="expression" dxfId="30814" priority="608" stopIfTrue="1">
      <formula>$D$1&gt;N4</formula>
    </cfRule>
  </conditionalFormatting>
  <conditionalFormatting sqref="N5">
    <cfRule type="cellIs" dxfId="30813" priority="604" stopIfTrue="1" operator="equal">
      <formula>5</formula>
    </cfRule>
    <cfRule type="cellIs" dxfId="30812" priority="605" stopIfTrue="1" operator="equal">
      <formula>4</formula>
    </cfRule>
    <cfRule type="cellIs" dxfId="30811" priority="606" stopIfTrue="1" operator="equal">
      <formula>3</formula>
    </cfRule>
  </conditionalFormatting>
  <conditionalFormatting sqref="N4">
    <cfRule type="expression" dxfId="30810" priority="602" stopIfTrue="1">
      <formula>$D$1&lt;N4</formula>
    </cfRule>
    <cfRule type="expression" dxfId="30809" priority="603" stopIfTrue="1">
      <formula>$D$1&gt;N4</formula>
    </cfRule>
  </conditionalFormatting>
  <conditionalFormatting sqref="N4">
    <cfRule type="expression" dxfId="30808" priority="600" stopIfTrue="1">
      <formula>$D$1&lt;N4</formula>
    </cfRule>
    <cfRule type="expression" dxfId="30807" priority="601" stopIfTrue="1">
      <formula>$D$1&gt;N4</formula>
    </cfRule>
  </conditionalFormatting>
  <conditionalFormatting sqref="N4">
    <cfRule type="expression" dxfId="30806" priority="598" stopIfTrue="1">
      <formula>$D$1&lt;N4</formula>
    </cfRule>
    <cfRule type="expression" dxfId="30805" priority="599" stopIfTrue="1">
      <formula>$D$1&gt;N4</formula>
    </cfRule>
  </conditionalFormatting>
  <conditionalFormatting sqref="N4">
    <cfRule type="expression" dxfId="30804" priority="596" stopIfTrue="1">
      <formula>$D$1&lt;N4</formula>
    </cfRule>
    <cfRule type="expression" dxfId="30803" priority="597" stopIfTrue="1">
      <formula>$D$1&gt;N4</formula>
    </cfRule>
  </conditionalFormatting>
  <conditionalFormatting sqref="N4">
    <cfRule type="expression" dxfId="30802" priority="594" stopIfTrue="1">
      <formula>$D$1&lt;N4</formula>
    </cfRule>
    <cfRule type="expression" dxfId="30801" priority="595" stopIfTrue="1">
      <formula>$D$1&gt;N4</formula>
    </cfRule>
  </conditionalFormatting>
  <conditionalFormatting sqref="N4">
    <cfRule type="expression" dxfId="30800" priority="592" stopIfTrue="1">
      <formula>$D$1&lt;N4</formula>
    </cfRule>
    <cfRule type="expression" dxfId="30799" priority="593" stopIfTrue="1">
      <formula>$D$1&gt;N4</formula>
    </cfRule>
  </conditionalFormatting>
  <conditionalFormatting sqref="N4">
    <cfRule type="expression" dxfId="30798" priority="590" stopIfTrue="1">
      <formula>$D$1&lt;N4</formula>
    </cfRule>
    <cfRule type="expression" dxfId="30797" priority="591" stopIfTrue="1">
      <formula>$D$1&gt;N4</formula>
    </cfRule>
  </conditionalFormatting>
  <conditionalFormatting sqref="N4">
    <cfRule type="expression" dxfId="30796" priority="588" stopIfTrue="1">
      <formula>$D$1&lt;N4</formula>
    </cfRule>
    <cfRule type="expression" dxfId="30795" priority="589" stopIfTrue="1">
      <formula>$D$1&gt;N4</formula>
    </cfRule>
  </conditionalFormatting>
  <conditionalFormatting sqref="K4">
    <cfRule type="expression" dxfId="30794" priority="586" stopIfTrue="1">
      <formula>$D$1&lt;K4</formula>
    </cfRule>
    <cfRule type="expression" dxfId="30793" priority="587" stopIfTrue="1">
      <formula>$D$1&gt;K4</formula>
    </cfRule>
  </conditionalFormatting>
  <conditionalFormatting sqref="K3">
    <cfRule type="expression" dxfId="30792" priority="584" stopIfTrue="1">
      <formula>$D$1&lt;K3</formula>
    </cfRule>
    <cfRule type="expression" dxfId="30791" priority="585" stopIfTrue="1">
      <formula>$D$1&gt;K3</formula>
    </cfRule>
  </conditionalFormatting>
  <conditionalFormatting sqref="K4">
    <cfRule type="expression" dxfId="30790" priority="582" stopIfTrue="1">
      <formula>$D$1&lt;K4</formula>
    </cfRule>
    <cfRule type="expression" dxfId="30789" priority="583" stopIfTrue="1">
      <formula>$D$1&gt;K4</formula>
    </cfRule>
  </conditionalFormatting>
  <conditionalFormatting sqref="K4">
    <cfRule type="expression" dxfId="30788" priority="580" stopIfTrue="1">
      <formula>$D$1&lt;K4</formula>
    </cfRule>
    <cfRule type="expression" dxfId="30787" priority="581" stopIfTrue="1">
      <formula>$D$1&gt;K4</formula>
    </cfRule>
  </conditionalFormatting>
  <conditionalFormatting sqref="K4">
    <cfRule type="expression" dxfId="30786" priority="578" stopIfTrue="1">
      <formula>$D$1&lt;K4</formula>
    </cfRule>
    <cfRule type="expression" dxfId="30785" priority="579" stopIfTrue="1">
      <formula>$D$1&gt;K4</formula>
    </cfRule>
  </conditionalFormatting>
  <conditionalFormatting sqref="K5">
    <cfRule type="cellIs" dxfId="30784" priority="575" stopIfTrue="1" operator="equal">
      <formula>5</formula>
    </cfRule>
    <cfRule type="cellIs" dxfId="30783" priority="576" stopIfTrue="1" operator="equal">
      <formula>4</formula>
    </cfRule>
    <cfRule type="cellIs" dxfId="30782" priority="577" stopIfTrue="1" operator="equal">
      <formula>3</formula>
    </cfRule>
  </conditionalFormatting>
  <conditionalFormatting sqref="K4">
    <cfRule type="expression" dxfId="30781" priority="573" stopIfTrue="1">
      <formula>$D$1&lt;K4</formula>
    </cfRule>
    <cfRule type="expression" dxfId="30780" priority="574" stopIfTrue="1">
      <formula>$D$1&gt;K4</formula>
    </cfRule>
  </conditionalFormatting>
  <conditionalFormatting sqref="K4">
    <cfRule type="expression" dxfId="30779" priority="571" stopIfTrue="1">
      <formula>$D$1&lt;K4</formula>
    </cfRule>
    <cfRule type="expression" dxfId="30778" priority="572" stopIfTrue="1">
      <formula>$D$1&gt;K4</formula>
    </cfRule>
  </conditionalFormatting>
  <conditionalFormatting sqref="K4">
    <cfRule type="expression" dxfId="30777" priority="569" stopIfTrue="1">
      <formula>$D$1&lt;K4</formula>
    </cfRule>
    <cfRule type="expression" dxfId="30776" priority="570" stopIfTrue="1">
      <formula>$D$1&gt;K4</formula>
    </cfRule>
  </conditionalFormatting>
  <conditionalFormatting sqref="K4">
    <cfRule type="expression" dxfId="30775" priority="567" stopIfTrue="1">
      <formula>$D$1&lt;K4</formula>
    </cfRule>
    <cfRule type="expression" dxfId="30774" priority="568" stopIfTrue="1">
      <formula>$D$1&gt;K4</formula>
    </cfRule>
  </conditionalFormatting>
  <conditionalFormatting sqref="K4">
    <cfRule type="expression" dxfId="30773" priority="559" stopIfTrue="1">
      <formula>$D$1&lt;K4</formula>
    </cfRule>
    <cfRule type="expression" dxfId="30772" priority="560" stopIfTrue="1">
      <formula>$D$1&gt;K4</formula>
    </cfRule>
  </conditionalFormatting>
  <conditionalFormatting sqref="K4">
    <cfRule type="expression" dxfId="30771" priority="557" stopIfTrue="1">
      <formula>$D$1&lt;K4</formula>
    </cfRule>
    <cfRule type="expression" dxfId="30770" priority="558" stopIfTrue="1">
      <formula>$D$1&gt;K4</formula>
    </cfRule>
  </conditionalFormatting>
  <conditionalFormatting sqref="N4">
    <cfRule type="expression" dxfId="30769" priority="555" stopIfTrue="1">
      <formula>$D$1&lt;N4</formula>
    </cfRule>
    <cfRule type="expression" dxfId="30768" priority="556" stopIfTrue="1">
      <formula>$D$1&gt;N4</formula>
    </cfRule>
  </conditionalFormatting>
  <conditionalFormatting sqref="O5">
    <cfRule type="cellIs" dxfId="30767" priority="550" stopIfTrue="1" operator="equal">
      <formula>5</formula>
    </cfRule>
    <cfRule type="cellIs" dxfId="30766" priority="551" stopIfTrue="1" operator="equal">
      <formula>4</formula>
    </cfRule>
    <cfRule type="cellIs" dxfId="30765" priority="552" stopIfTrue="1" operator="equal">
      <formula>3</formula>
    </cfRule>
  </conditionalFormatting>
  <conditionalFormatting sqref="O4">
    <cfRule type="expression" dxfId="30764" priority="548" stopIfTrue="1">
      <formula>$D$1&lt;O4</formula>
    </cfRule>
    <cfRule type="expression" dxfId="30763" priority="549" stopIfTrue="1">
      <formula>$D$1&gt;O4</formula>
    </cfRule>
  </conditionalFormatting>
  <conditionalFormatting sqref="P5">
    <cfRule type="cellIs" dxfId="30762" priority="545" stopIfTrue="1" operator="equal">
      <formula>5</formula>
    </cfRule>
    <cfRule type="cellIs" dxfId="30761" priority="546" stopIfTrue="1" operator="equal">
      <formula>4</formula>
    </cfRule>
    <cfRule type="cellIs" dxfId="30760" priority="547" stopIfTrue="1" operator="equal">
      <formula>3</formula>
    </cfRule>
  </conditionalFormatting>
  <conditionalFormatting sqref="P4">
    <cfRule type="expression" dxfId="30759" priority="543" stopIfTrue="1">
      <formula>$D$1&lt;P4</formula>
    </cfRule>
    <cfRule type="expression" dxfId="30758" priority="544" stopIfTrue="1">
      <formula>$D$1&gt;P4</formula>
    </cfRule>
  </conditionalFormatting>
  <conditionalFormatting sqref="P5">
    <cfRule type="cellIs" dxfId="30757" priority="540" stopIfTrue="1" operator="equal">
      <formula>5</formula>
    </cfRule>
    <cfRule type="cellIs" dxfId="30756" priority="541" stopIfTrue="1" operator="equal">
      <formula>4</formula>
    </cfRule>
    <cfRule type="cellIs" dxfId="30755" priority="542" stopIfTrue="1" operator="equal">
      <formula>3</formula>
    </cfRule>
  </conditionalFormatting>
  <conditionalFormatting sqref="P4">
    <cfRule type="expression" dxfId="30754" priority="538" stopIfTrue="1">
      <formula>$D$1&lt;P4</formula>
    </cfRule>
    <cfRule type="expression" dxfId="30753" priority="539" stopIfTrue="1">
      <formula>$D$1&gt;P4</formula>
    </cfRule>
  </conditionalFormatting>
  <conditionalFormatting sqref="P4">
    <cfRule type="expression" dxfId="30752" priority="536" stopIfTrue="1">
      <formula>$D$1&lt;P4</formula>
    </cfRule>
    <cfRule type="expression" dxfId="30751" priority="537" stopIfTrue="1">
      <formula>$D$1&gt;P4</formula>
    </cfRule>
  </conditionalFormatting>
  <conditionalFormatting sqref="P4">
    <cfRule type="expression" dxfId="30750" priority="534" stopIfTrue="1">
      <formula>$D$1&lt;P4</formula>
    </cfRule>
    <cfRule type="expression" dxfId="30749" priority="535" stopIfTrue="1">
      <formula>$D$1&gt;P4</formula>
    </cfRule>
  </conditionalFormatting>
  <conditionalFormatting sqref="H5">
    <cfRule type="cellIs" dxfId="30748" priority="531" stopIfTrue="1" operator="equal">
      <formula>5</formula>
    </cfRule>
    <cfRule type="cellIs" dxfId="30747" priority="532" stopIfTrue="1" operator="equal">
      <formula>4</formula>
    </cfRule>
    <cfRule type="cellIs" dxfId="30746" priority="533" stopIfTrue="1" operator="equal">
      <formula>3</formula>
    </cfRule>
  </conditionalFormatting>
  <conditionalFormatting sqref="H3:H4">
    <cfRule type="expression" dxfId="30745" priority="529" stopIfTrue="1">
      <formula>$D$1&lt;H3</formula>
    </cfRule>
    <cfRule type="expression" dxfId="30744" priority="530" stopIfTrue="1">
      <formula>$D$1&gt;H3</formula>
    </cfRule>
  </conditionalFormatting>
  <conditionalFormatting sqref="H5">
    <cfRule type="cellIs" dxfId="30743" priority="526" stopIfTrue="1" operator="equal">
      <formula>5</formula>
    </cfRule>
    <cfRule type="cellIs" dxfId="30742" priority="527" stopIfTrue="1" operator="equal">
      <formula>4</formula>
    </cfRule>
    <cfRule type="cellIs" dxfId="30741" priority="528" stopIfTrue="1" operator="equal">
      <formula>3</formula>
    </cfRule>
  </conditionalFormatting>
  <conditionalFormatting sqref="H3:H4">
    <cfRule type="expression" dxfId="30740" priority="524" stopIfTrue="1">
      <formula>$D$1&lt;H3</formula>
    </cfRule>
    <cfRule type="expression" dxfId="30739" priority="525" stopIfTrue="1">
      <formula>$D$1&gt;H3</formula>
    </cfRule>
  </conditionalFormatting>
  <conditionalFormatting sqref="H5">
    <cfRule type="cellIs" dxfId="30738" priority="521" stopIfTrue="1" operator="equal">
      <formula>5</formula>
    </cfRule>
    <cfRule type="cellIs" dxfId="30737" priority="522" stopIfTrue="1" operator="equal">
      <formula>4</formula>
    </cfRule>
    <cfRule type="cellIs" dxfId="30736" priority="523" stopIfTrue="1" operator="equal">
      <formula>3</formula>
    </cfRule>
  </conditionalFormatting>
  <conditionalFormatting sqref="H4">
    <cfRule type="expression" dxfId="30735" priority="519" stopIfTrue="1">
      <formula>$D$1&lt;H4</formula>
    </cfRule>
    <cfRule type="expression" dxfId="30734" priority="520" stopIfTrue="1">
      <formula>$D$1&gt;H4</formula>
    </cfRule>
  </conditionalFormatting>
  <conditionalFormatting sqref="H4">
    <cfRule type="expression" dxfId="30733" priority="517" stopIfTrue="1">
      <formula>$D$1&lt;H4</formula>
    </cfRule>
    <cfRule type="expression" dxfId="30732" priority="518" stopIfTrue="1">
      <formula>$D$1&gt;H4</formula>
    </cfRule>
  </conditionalFormatting>
  <conditionalFormatting sqref="H4">
    <cfRule type="expression" dxfId="30731" priority="515" stopIfTrue="1">
      <formula>$D$1&lt;H4</formula>
    </cfRule>
    <cfRule type="expression" dxfId="30730" priority="516" stopIfTrue="1">
      <formula>$D$1&gt;H4</formula>
    </cfRule>
  </conditionalFormatting>
  <conditionalFormatting sqref="H4">
    <cfRule type="expression" dxfId="30729" priority="513" stopIfTrue="1">
      <formula>$D$1&lt;H4</formula>
    </cfRule>
    <cfRule type="expression" dxfId="30728" priority="514" stopIfTrue="1">
      <formula>$D$1&gt;H4</formula>
    </cfRule>
  </conditionalFormatting>
  <conditionalFormatting sqref="H4">
    <cfRule type="expression" dxfId="30727" priority="507" stopIfTrue="1">
      <formula>$D$1&lt;H4</formula>
    </cfRule>
    <cfRule type="expression" dxfId="30726" priority="508" stopIfTrue="1">
      <formula>$D$1&gt;H4</formula>
    </cfRule>
  </conditionalFormatting>
  <conditionalFormatting sqref="H4">
    <cfRule type="expression" dxfId="30725" priority="505" stopIfTrue="1">
      <formula>$D$1&lt;H4</formula>
    </cfRule>
    <cfRule type="expression" dxfId="30724" priority="506" stopIfTrue="1">
      <formula>$D$1&gt;H4</formula>
    </cfRule>
  </conditionalFormatting>
  <conditionalFormatting sqref="H4">
    <cfRule type="expression" dxfId="30723" priority="503" stopIfTrue="1">
      <formula>$D$1&lt;H4</formula>
    </cfRule>
    <cfRule type="expression" dxfId="30722" priority="504" stopIfTrue="1">
      <formula>$D$1&gt;H4</formula>
    </cfRule>
  </conditionalFormatting>
  <conditionalFormatting sqref="H4">
    <cfRule type="expression" dxfId="30721" priority="501" stopIfTrue="1">
      <formula>$D$1&lt;H4</formula>
    </cfRule>
    <cfRule type="expression" dxfId="30720" priority="502" stopIfTrue="1">
      <formula>$D$1&gt;H4</formula>
    </cfRule>
  </conditionalFormatting>
  <conditionalFormatting sqref="H4">
    <cfRule type="expression" dxfId="30719" priority="499" stopIfTrue="1">
      <formula>$D$1&lt;H4</formula>
    </cfRule>
    <cfRule type="expression" dxfId="30718" priority="500" stopIfTrue="1">
      <formula>$D$1&gt;H4</formula>
    </cfRule>
  </conditionalFormatting>
  <conditionalFormatting sqref="H5">
    <cfRule type="cellIs" dxfId="30717" priority="496" stopIfTrue="1" operator="equal">
      <formula>5</formula>
    </cfRule>
    <cfRule type="cellIs" dxfId="30716" priority="497" stopIfTrue="1" operator="equal">
      <formula>4</formula>
    </cfRule>
    <cfRule type="cellIs" dxfId="30715" priority="498" stopIfTrue="1" operator="equal">
      <formula>3</formula>
    </cfRule>
  </conditionalFormatting>
  <conditionalFormatting sqref="H3:H4">
    <cfRule type="expression" dxfId="30714" priority="494" stopIfTrue="1">
      <formula>$D$1&lt;H3</formula>
    </cfRule>
    <cfRule type="expression" dxfId="30713" priority="495" stopIfTrue="1">
      <formula>$D$1&gt;H3</formula>
    </cfRule>
  </conditionalFormatting>
  <conditionalFormatting sqref="H5">
    <cfRule type="cellIs" dxfId="30712" priority="491" stopIfTrue="1" operator="equal">
      <formula>5</formula>
    </cfRule>
    <cfRule type="cellIs" dxfId="30711" priority="492" stopIfTrue="1" operator="equal">
      <formula>4</formula>
    </cfRule>
    <cfRule type="cellIs" dxfId="30710" priority="493" stopIfTrue="1" operator="equal">
      <formula>3</formula>
    </cfRule>
  </conditionalFormatting>
  <conditionalFormatting sqref="H4">
    <cfRule type="expression" dxfId="30709" priority="489" stopIfTrue="1">
      <formula>$D$1&lt;H4</formula>
    </cfRule>
    <cfRule type="expression" dxfId="30708" priority="490" stopIfTrue="1">
      <formula>$D$1&gt;H4</formula>
    </cfRule>
  </conditionalFormatting>
  <conditionalFormatting sqref="H5">
    <cfRule type="cellIs" dxfId="30707" priority="486" stopIfTrue="1" operator="equal">
      <formula>5</formula>
    </cfRule>
    <cfRule type="cellIs" dxfId="30706" priority="487" stopIfTrue="1" operator="equal">
      <formula>4</formula>
    </cfRule>
    <cfRule type="cellIs" dxfId="30705" priority="488" stopIfTrue="1" operator="equal">
      <formula>3</formula>
    </cfRule>
  </conditionalFormatting>
  <conditionalFormatting sqref="H4">
    <cfRule type="expression" dxfId="30704" priority="479" stopIfTrue="1">
      <formula>$D$1&lt;H4</formula>
    </cfRule>
    <cfRule type="expression" dxfId="30703" priority="480" stopIfTrue="1">
      <formula>$D$1&gt;H4</formula>
    </cfRule>
  </conditionalFormatting>
  <conditionalFormatting sqref="H4">
    <cfRule type="expression" dxfId="30702" priority="475" stopIfTrue="1">
      <formula>$D$1&lt;H4</formula>
    </cfRule>
    <cfRule type="expression" dxfId="30701" priority="476" stopIfTrue="1">
      <formula>$D$1&gt;H4</formula>
    </cfRule>
  </conditionalFormatting>
  <conditionalFormatting sqref="H4">
    <cfRule type="expression" dxfId="30700" priority="473" stopIfTrue="1">
      <formula>$D$1&lt;H4</formula>
    </cfRule>
    <cfRule type="expression" dxfId="30699" priority="474" stopIfTrue="1">
      <formula>$D$1&gt;H4</formula>
    </cfRule>
  </conditionalFormatting>
  <conditionalFormatting sqref="H4">
    <cfRule type="expression" dxfId="30698" priority="471" stopIfTrue="1">
      <formula>$D$1&lt;H4</formula>
    </cfRule>
    <cfRule type="expression" dxfId="30697" priority="472" stopIfTrue="1">
      <formula>$D$1&gt;H4</formula>
    </cfRule>
  </conditionalFormatting>
  <conditionalFormatting sqref="H4">
    <cfRule type="expression" dxfId="30696" priority="469" stopIfTrue="1">
      <formula>$D$1&lt;H4</formula>
    </cfRule>
    <cfRule type="expression" dxfId="30695" priority="470" stopIfTrue="1">
      <formula>$D$1&gt;H4</formula>
    </cfRule>
  </conditionalFormatting>
  <conditionalFormatting sqref="H4">
    <cfRule type="expression" dxfId="30694" priority="467" stopIfTrue="1">
      <formula>$D$1&lt;H4</formula>
    </cfRule>
    <cfRule type="expression" dxfId="30693" priority="468" stopIfTrue="1">
      <formula>$D$1&gt;H4</formula>
    </cfRule>
  </conditionalFormatting>
  <conditionalFormatting sqref="H4">
    <cfRule type="expression" dxfId="30692" priority="465" stopIfTrue="1">
      <formula>$D$1&lt;H4</formula>
    </cfRule>
    <cfRule type="expression" dxfId="30691" priority="466" stopIfTrue="1">
      <formula>$D$1&gt;H4</formula>
    </cfRule>
  </conditionalFormatting>
  <conditionalFormatting sqref="H4">
    <cfRule type="expression" dxfId="30690" priority="463" stopIfTrue="1">
      <formula>$D$1&lt;H4</formula>
    </cfRule>
    <cfRule type="expression" dxfId="30689" priority="464" stopIfTrue="1">
      <formula>$D$1&gt;H4</formula>
    </cfRule>
  </conditionalFormatting>
  <conditionalFormatting sqref="H4">
    <cfRule type="expression" dxfId="30688" priority="461" stopIfTrue="1">
      <formula>$D$1&lt;H4</formula>
    </cfRule>
    <cfRule type="expression" dxfId="30687" priority="462" stopIfTrue="1">
      <formula>$D$1&gt;H4</formula>
    </cfRule>
  </conditionalFormatting>
  <conditionalFormatting sqref="H4">
    <cfRule type="expression" dxfId="30686" priority="459" stopIfTrue="1">
      <formula>$D$1&lt;H4</formula>
    </cfRule>
    <cfRule type="expression" dxfId="30685" priority="460" stopIfTrue="1">
      <formula>$D$1&gt;H4</formula>
    </cfRule>
  </conditionalFormatting>
  <conditionalFormatting sqref="G5">
    <cfRule type="cellIs" dxfId="30684" priority="451" stopIfTrue="1" operator="equal">
      <formula>5</formula>
    </cfRule>
    <cfRule type="cellIs" dxfId="30683" priority="452" stopIfTrue="1" operator="equal">
      <formula>4</formula>
    </cfRule>
    <cfRule type="cellIs" dxfId="30682" priority="453" stopIfTrue="1" operator="equal">
      <formula>3</formula>
    </cfRule>
  </conditionalFormatting>
  <conditionalFormatting sqref="G5">
    <cfRule type="cellIs" dxfId="30681" priority="456" stopIfTrue="1" operator="equal">
      <formula>5</formula>
    </cfRule>
    <cfRule type="cellIs" dxfId="30680" priority="457" stopIfTrue="1" operator="equal">
      <formula>4</formula>
    </cfRule>
    <cfRule type="cellIs" dxfId="30679" priority="458" stopIfTrue="1" operator="equal">
      <formula>3</formula>
    </cfRule>
  </conditionalFormatting>
  <conditionalFormatting sqref="G4">
    <cfRule type="expression" dxfId="30678" priority="454" stopIfTrue="1">
      <formula>$D$1&lt;G4</formula>
    </cfRule>
    <cfRule type="expression" dxfId="30677" priority="455" stopIfTrue="1">
      <formula>$D$1&gt;G4</formula>
    </cfRule>
  </conditionalFormatting>
  <conditionalFormatting sqref="G4">
    <cfRule type="expression" dxfId="30676" priority="449" stopIfTrue="1">
      <formula>$D$1&lt;G4</formula>
    </cfRule>
    <cfRule type="expression" dxfId="30675" priority="450" stopIfTrue="1">
      <formula>$D$1&gt;G4</formula>
    </cfRule>
  </conditionalFormatting>
  <conditionalFormatting sqref="G5">
    <cfRule type="cellIs" dxfId="30674" priority="446" stopIfTrue="1" operator="equal">
      <formula>5</formula>
    </cfRule>
    <cfRule type="cellIs" dxfId="30673" priority="447" stopIfTrue="1" operator="equal">
      <formula>4</formula>
    </cfRule>
    <cfRule type="cellIs" dxfId="30672" priority="448" stopIfTrue="1" operator="equal">
      <formula>3</formula>
    </cfRule>
  </conditionalFormatting>
  <conditionalFormatting sqref="G4">
    <cfRule type="expression" dxfId="30671" priority="444" stopIfTrue="1">
      <formula>$D$1&lt;G4</formula>
    </cfRule>
    <cfRule type="expression" dxfId="30670" priority="445" stopIfTrue="1">
      <formula>$D$1&gt;G4</formula>
    </cfRule>
  </conditionalFormatting>
  <conditionalFormatting sqref="G5">
    <cfRule type="cellIs" dxfId="30669" priority="441" stopIfTrue="1" operator="equal">
      <formula>5</formula>
    </cfRule>
    <cfRule type="cellIs" dxfId="30668" priority="442" stopIfTrue="1" operator="equal">
      <formula>4</formula>
    </cfRule>
    <cfRule type="cellIs" dxfId="30667" priority="443" stopIfTrue="1" operator="equal">
      <formula>3</formula>
    </cfRule>
  </conditionalFormatting>
  <conditionalFormatting sqref="G4">
    <cfRule type="expression" dxfId="30666" priority="439" stopIfTrue="1">
      <formula>$D$1&lt;G4</formula>
    </cfRule>
    <cfRule type="expression" dxfId="30665" priority="440" stopIfTrue="1">
      <formula>$D$1&gt;G4</formula>
    </cfRule>
  </conditionalFormatting>
  <conditionalFormatting sqref="G4">
    <cfRule type="expression" dxfId="30664" priority="437" stopIfTrue="1">
      <formula>$D$1&lt;G4</formula>
    </cfRule>
    <cfRule type="expression" dxfId="30663" priority="438" stopIfTrue="1">
      <formula>$D$1&gt;G4</formula>
    </cfRule>
  </conditionalFormatting>
  <conditionalFormatting sqref="G4">
    <cfRule type="expression" dxfId="30662" priority="435" stopIfTrue="1">
      <formula>$D$1&lt;G4</formula>
    </cfRule>
    <cfRule type="expression" dxfId="30661" priority="436" stopIfTrue="1">
      <formula>$D$1&gt;G4</formula>
    </cfRule>
  </conditionalFormatting>
  <conditionalFormatting sqref="G4">
    <cfRule type="expression" dxfId="30660" priority="433" stopIfTrue="1">
      <formula>$D$1&lt;G4</formula>
    </cfRule>
    <cfRule type="expression" dxfId="30659" priority="434" stopIfTrue="1">
      <formula>$D$1&gt;G4</formula>
    </cfRule>
  </conditionalFormatting>
  <conditionalFormatting sqref="G4">
    <cfRule type="expression" dxfId="30658" priority="431" stopIfTrue="1">
      <formula>$D$1&lt;G4</formula>
    </cfRule>
    <cfRule type="expression" dxfId="30657" priority="432" stopIfTrue="1">
      <formula>$D$1&gt;G4</formula>
    </cfRule>
  </conditionalFormatting>
  <conditionalFormatting sqref="G4">
    <cfRule type="expression" dxfId="30656" priority="429" stopIfTrue="1">
      <formula>$D$1&lt;G4</formula>
    </cfRule>
    <cfRule type="expression" dxfId="30655" priority="430" stopIfTrue="1">
      <formula>$D$1&gt;G4</formula>
    </cfRule>
  </conditionalFormatting>
  <conditionalFormatting sqref="G4">
    <cfRule type="expression" dxfId="30654" priority="427" stopIfTrue="1">
      <formula>$D$1&lt;G4</formula>
    </cfRule>
    <cfRule type="expression" dxfId="30653" priority="428" stopIfTrue="1">
      <formula>$D$1&gt;G4</formula>
    </cfRule>
  </conditionalFormatting>
  <conditionalFormatting sqref="G4">
    <cfRule type="expression" dxfId="30652" priority="425" stopIfTrue="1">
      <formula>$D$1&lt;G4</formula>
    </cfRule>
    <cfRule type="expression" dxfId="30651" priority="426" stopIfTrue="1">
      <formula>$D$1&gt;G4</formula>
    </cfRule>
  </conditionalFormatting>
  <conditionalFormatting sqref="G4">
    <cfRule type="expression" dxfId="30650" priority="423" stopIfTrue="1">
      <formula>$D$1&lt;G4</formula>
    </cfRule>
    <cfRule type="expression" dxfId="30649" priority="424" stopIfTrue="1">
      <formula>$D$1&gt;G4</formula>
    </cfRule>
  </conditionalFormatting>
  <conditionalFormatting sqref="G4">
    <cfRule type="expression" dxfId="30648" priority="421" stopIfTrue="1">
      <formula>$D$1&lt;G4</formula>
    </cfRule>
    <cfRule type="expression" dxfId="30647" priority="422" stopIfTrue="1">
      <formula>$D$1&gt;G4</formula>
    </cfRule>
  </conditionalFormatting>
  <conditionalFormatting sqref="G4">
    <cfRule type="expression" dxfId="30646" priority="419" stopIfTrue="1">
      <formula>$D$1&lt;G4</formula>
    </cfRule>
    <cfRule type="expression" dxfId="30645" priority="420" stopIfTrue="1">
      <formula>$D$1&gt;G4</formula>
    </cfRule>
  </conditionalFormatting>
  <conditionalFormatting sqref="I3">
    <cfRule type="expression" dxfId="30644" priority="417" stopIfTrue="1">
      <formula>$D$1&lt;I3</formula>
    </cfRule>
    <cfRule type="expression" dxfId="30643" priority="418" stopIfTrue="1">
      <formula>$D$1&gt;I3</formula>
    </cfRule>
  </conditionalFormatting>
  <conditionalFormatting sqref="K5">
    <cfRule type="cellIs" dxfId="30642" priority="414" stopIfTrue="1" operator="equal">
      <formula>5</formula>
    </cfRule>
    <cfRule type="cellIs" dxfId="30641" priority="415" stopIfTrue="1" operator="equal">
      <formula>4</formula>
    </cfRule>
    <cfRule type="cellIs" dxfId="30640" priority="416" stopIfTrue="1" operator="equal">
      <formula>3</formula>
    </cfRule>
  </conditionalFormatting>
  <conditionalFormatting sqref="K3:K4">
    <cfRule type="expression" dxfId="30639" priority="412" stopIfTrue="1">
      <formula>$D$1&lt;K3</formula>
    </cfRule>
    <cfRule type="expression" dxfId="30638" priority="413" stopIfTrue="1">
      <formula>$D$1&gt;K3</formula>
    </cfRule>
  </conditionalFormatting>
  <conditionalFormatting sqref="K4">
    <cfRule type="expression" dxfId="30637" priority="410" stopIfTrue="1">
      <formula>$D$1&lt;K4</formula>
    </cfRule>
    <cfRule type="expression" dxfId="30636" priority="411" stopIfTrue="1">
      <formula>$D$1&gt;K4</formula>
    </cfRule>
  </conditionalFormatting>
  <conditionalFormatting sqref="I4">
    <cfRule type="expression" dxfId="30635" priority="333" stopIfTrue="1">
      <formula>$D$1&lt;I4</formula>
    </cfRule>
    <cfRule type="expression" dxfId="30634" priority="334" stopIfTrue="1">
      <formula>$D$1&gt;I4</formula>
    </cfRule>
  </conditionalFormatting>
  <conditionalFormatting sqref="I4">
    <cfRule type="expression" dxfId="30633" priority="331" stopIfTrue="1">
      <formula>$D$1&lt;I4</formula>
    </cfRule>
    <cfRule type="expression" dxfId="30632" priority="332" stopIfTrue="1">
      <formula>$D$1&gt;I4</formula>
    </cfRule>
  </conditionalFormatting>
  <conditionalFormatting sqref="I4">
    <cfRule type="expression" dxfId="30631" priority="329" stopIfTrue="1">
      <formula>$D$1&lt;I4</formula>
    </cfRule>
    <cfRule type="expression" dxfId="30630" priority="330" stopIfTrue="1">
      <formula>$D$1&gt;I4</formula>
    </cfRule>
  </conditionalFormatting>
  <conditionalFormatting sqref="K4">
    <cfRule type="expression" dxfId="30629" priority="321" stopIfTrue="1">
      <formula>$D$1&lt;K4</formula>
    </cfRule>
    <cfRule type="expression" dxfId="30628" priority="322" stopIfTrue="1">
      <formula>$D$1&gt;K4</formula>
    </cfRule>
  </conditionalFormatting>
  <conditionalFormatting sqref="K5">
    <cfRule type="cellIs" dxfId="30627" priority="407" stopIfTrue="1" operator="equal">
      <formula>5</formula>
    </cfRule>
    <cfRule type="cellIs" dxfId="30626" priority="408" stopIfTrue="1" operator="equal">
      <formula>4</formula>
    </cfRule>
    <cfRule type="cellIs" dxfId="30625" priority="409" stopIfTrue="1" operator="equal">
      <formula>3</formula>
    </cfRule>
  </conditionalFormatting>
  <conditionalFormatting sqref="K4">
    <cfRule type="expression" dxfId="30624" priority="405" stopIfTrue="1">
      <formula>$D$1&lt;K4</formula>
    </cfRule>
    <cfRule type="expression" dxfId="30623" priority="406" stopIfTrue="1">
      <formula>$D$1&gt;K4</formula>
    </cfRule>
  </conditionalFormatting>
  <conditionalFormatting sqref="K5">
    <cfRule type="cellIs" dxfId="30622" priority="402" stopIfTrue="1" operator="equal">
      <formula>5</formula>
    </cfRule>
    <cfRule type="cellIs" dxfId="30621" priority="403" stopIfTrue="1" operator="equal">
      <formula>4</formula>
    </cfRule>
    <cfRule type="cellIs" dxfId="30620" priority="404" stopIfTrue="1" operator="equal">
      <formula>3</formula>
    </cfRule>
  </conditionalFormatting>
  <conditionalFormatting sqref="K4">
    <cfRule type="expression" dxfId="30619" priority="400" stopIfTrue="1">
      <formula>$D$1&lt;K4</formula>
    </cfRule>
    <cfRule type="expression" dxfId="30618" priority="401" stopIfTrue="1">
      <formula>$D$1&gt;K4</formula>
    </cfRule>
  </conditionalFormatting>
  <conditionalFormatting sqref="K5">
    <cfRule type="cellIs" dxfId="30617" priority="397" stopIfTrue="1" operator="equal">
      <formula>5</formula>
    </cfRule>
    <cfRule type="cellIs" dxfId="30616" priority="398" stopIfTrue="1" operator="equal">
      <formula>4</formula>
    </cfRule>
    <cfRule type="cellIs" dxfId="30615" priority="399" stopIfTrue="1" operator="equal">
      <formula>3</formula>
    </cfRule>
  </conditionalFormatting>
  <conditionalFormatting sqref="K4">
    <cfRule type="expression" dxfId="30614" priority="395" stopIfTrue="1">
      <formula>$D$1&lt;K4</formula>
    </cfRule>
    <cfRule type="expression" dxfId="30613" priority="396" stopIfTrue="1">
      <formula>$D$1&gt;K4</formula>
    </cfRule>
  </conditionalFormatting>
  <conditionalFormatting sqref="K4">
    <cfRule type="expression" dxfId="30612" priority="393" stopIfTrue="1">
      <formula>$D$1&lt;K4</formula>
    </cfRule>
    <cfRule type="expression" dxfId="30611" priority="394" stopIfTrue="1">
      <formula>$D$1&gt;K4</formula>
    </cfRule>
  </conditionalFormatting>
  <conditionalFormatting sqref="K4">
    <cfRule type="expression" dxfId="30610" priority="391" stopIfTrue="1">
      <formula>$D$1&lt;K4</formula>
    </cfRule>
    <cfRule type="expression" dxfId="30609" priority="392" stopIfTrue="1">
      <formula>$D$1&gt;K4</formula>
    </cfRule>
  </conditionalFormatting>
  <conditionalFormatting sqref="K4">
    <cfRule type="expression" dxfId="30608" priority="389" stopIfTrue="1">
      <formula>$D$1&lt;K4</formula>
    </cfRule>
    <cfRule type="expression" dxfId="30607" priority="390" stopIfTrue="1">
      <formula>$D$1&gt;K4</formula>
    </cfRule>
  </conditionalFormatting>
  <conditionalFormatting sqref="K4">
    <cfRule type="expression" dxfId="30606" priority="387" stopIfTrue="1">
      <formula>$D$1&lt;K4</formula>
    </cfRule>
    <cfRule type="expression" dxfId="30605" priority="388" stopIfTrue="1">
      <formula>$D$1&gt;K4</formula>
    </cfRule>
  </conditionalFormatting>
  <conditionalFormatting sqref="K4">
    <cfRule type="expression" dxfId="30604" priority="385" stopIfTrue="1">
      <formula>$D$1&lt;K4</formula>
    </cfRule>
    <cfRule type="expression" dxfId="30603" priority="386" stopIfTrue="1">
      <formula>$D$1&gt;K4</formula>
    </cfRule>
  </conditionalFormatting>
  <conditionalFormatting sqref="K4">
    <cfRule type="expression" dxfId="30602" priority="383" stopIfTrue="1">
      <formula>$D$1&lt;K4</formula>
    </cfRule>
    <cfRule type="expression" dxfId="30601" priority="384" stopIfTrue="1">
      <formula>$D$1&gt;K4</formula>
    </cfRule>
  </conditionalFormatting>
  <conditionalFormatting sqref="K4">
    <cfRule type="expression" dxfId="30600" priority="381" stopIfTrue="1">
      <formula>$D$1&lt;K4</formula>
    </cfRule>
    <cfRule type="expression" dxfId="30599" priority="382" stopIfTrue="1">
      <formula>$D$1&gt;K4</formula>
    </cfRule>
  </conditionalFormatting>
  <conditionalFormatting sqref="H5">
    <cfRule type="cellIs" dxfId="30598" priority="378" stopIfTrue="1" operator="equal">
      <formula>5</formula>
    </cfRule>
    <cfRule type="cellIs" dxfId="30597" priority="379" stopIfTrue="1" operator="equal">
      <formula>4</formula>
    </cfRule>
    <cfRule type="cellIs" dxfId="30596" priority="380" stopIfTrue="1" operator="equal">
      <formula>3</formula>
    </cfRule>
  </conditionalFormatting>
  <conditionalFormatting sqref="H4">
    <cfRule type="expression" dxfId="30595" priority="376" stopIfTrue="1">
      <formula>$D$1&lt;H4</formula>
    </cfRule>
    <cfRule type="expression" dxfId="30594" priority="377" stopIfTrue="1">
      <formula>$D$1&gt;H4</formula>
    </cfRule>
  </conditionalFormatting>
  <conditionalFormatting sqref="H5">
    <cfRule type="cellIs" dxfId="30593" priority="373" stopIfTrue="1" operator="equal">
      <formula>5</formula>
    </cfRule>
    <cfRule type="cellIs" dxfId="30592" priority="374" stopIfTrue="1" operator="equal">
      <formula>4</formula>
    </cfRule>
    <cfRule type="cellIs" dxfId="30591" priority="375" stopIfTrue="1" operator="equal">
      <formula>3</formula>
    </cfRule>
  </conditionalFormatting>
  <conditionalFormatting sqref="H4">
    <cfRule type="expression" dxfId="30590" priority="371" stopIfTrue="1">
      <formula>$D$1&lt;H4</formula>
    </cfRule>
    <cfRule type="expression" dxfId="30589" priority="372" stopIfTrue="1">
      <formula>$D$1&gt;H4</formula>
    </cfRule>
  </conditionalFormatting>
  <conditionalFormatting sqref="H5">
    <cfRule type="cellIs" dxfId="30588" priority="368" stopIfTrue="1" operator="equal">
      <formula>5</formula>
    </cfRule>
    <cfRule type="cellIs" dxfId="30587" priority="369" stopIfTrue="1" operator="equal">
      <formula>4</formula>
    </cfRule>
    <cfRule type="cellIs" dxfId="30586" priority="370" stopIfTrue="1" operator="equal">
      <formula>3</formula>
    </cfRule>
  </conditionalFormatting>
  <conditionalFormatting sqref="H4">
    <cfRule type="expression" dxfId="30585" priority="366" stopIfTrue="1">
      <formula>$D$1&lt;H4</formula>
    </cfRule>
    <cfRule type="expression" dxfId="30584" priority="367" stopIfTrue="1">
      <formula>$D$1&gt;H4</formula>
    </cfRule>
  </conditionalFormatting>
  <conditionalFormatting sqref="H5">
    <cfRule type="cellIs" dxfId="30583" priority="363" stopIfTrue="1" operator="equal">
      <formula>5</formula>
    </cfRule>
    <cfRule type="cellIs" dxfId="30582" priority="364" stopIfTrue="1" operator="equal">
      <formula>4</formula>
    </cfRule>
    <cfRule type="cellIs" dxfId="30581" priority="365" stopIfTrue="1" operator="equal">
      <formula>3</formula>
    </cfRule>
  </conditionalFormatting>
  <conditionalFormatting sqref="H4">
    <cfRule type="expression" dxfId="30580" priority="361" stopIfTrue="1">
      <formula>$D$1&lt;H4</formula>
    </cfRule>
    <cfRule type="expression" dxfId="30579" priority="362" stopIfTrue="1">
      <formula>$D$1&gt;H4</formula>
    </cfRule>
  </conditionalFormatting>
  <conditionalFormatting sqref="H5">
    <cfRule type="cellIs" dxfId="30578" priority="358" stopIfTrue="1" operator="equal">
      <formula>5</formula>
    </cfRule>
    <cfRule type="cellIs" dxfId="30577" priority="359" stopIfTrue="1" operator="equal">
      <formula>4</formula>
    </cfRule>
    <cfRule type="cellIs" dxfId="30576" priority="360" stopIfTrue="1" operator="equal">
      <formula>3</formula>
    </cfRule>
  </conditionalFormatting>
  <conditionalFormatting sqref="H4">
    <cfRule type="expression" dxfId="30575" priority="356" stopIfTrue="1">
      <formula>$D$1&lt;H4</formula>
    </cfRule>
    <cfRule type="expression" dxfId="30574" priority="357" stopIfTrue="1">
      <formula>$D$1&gt;H4</formula>
    </cfRule>
  </conditionalFormatting>
  <conditionalFormatting sqref="I4">
    <cfRule type="expression" dxfId="30573" priority="354" stopIfTrue="1">
      <formula>$D$1&lt;I4</formula>
    </cfRule>
    <cfRule type="expression" dxfId="30572" priority="355" stopIfTrue="1">
      <formula>$D$1&gt;I4</formula>
    </cfRule>
  </conditionalFormatting>
  <conditionalFormatting sqref="I3">
    <cfRule type="expression" dxfId="30571" priority="352" stopIfTrue="1">
      <formula>$D$1&lt;I3</formula>
    </cfRule>
    <cfRule type="expression" dxfId="30570" priority="353" stopIfTrue="1">
      <formula>$D$1&gt;I3</formula>
    </cfRule>
  </conditionalFormatting>
  <conditionalFormatting sqref="I4">
    <cfRule type="expression" dxfId="30569" priority="350" stopIfTrue="1">
      <formula>$D$1&lt;I4</formula>
    </cfRule>
    <cfRule type="expression" dxfId="30568" priority="351" stopIfTrue="1">
      <formula>$D$1&gt;I4</formula>
    </cfRule>
  </conditionalFormatting>
  <conditionalFormatting sqref="I4">
    <cfRule type="expression" dxfId="30567" priority="348" stopIfTrue="1">
      <formula>$D$1&lt;I4</formula>
    </cfRule>
    <cfRule type="expression" dxfId="30566" priority="349" stopIfTrue="1">
      <formula>$D$1&gt;I4</formula>
    </cfRule>
  </conditionalFormatting>
  <conditionalFormatting sqref="I4">
    <cfRule type="expression" dxfId="30565" priority="346" stopIfTrue="1">
      <formula>$D$1&lt;I4</formula>
    </cfRule>
    <cfRule type="expression" dxfId="30564" priority="347" stopIfTrue="1">
      <formula>$D$1&gt;I4</formula>
    </cfRule>
  </conditionalFormatting>
  <conditionalFormatting sqref="I5">
    <cfRule type="cellIs" dxfId="30563" priority="343" stopIfTrue="1" operator="equal">
      <formula>5</formula>
    </cfRule>
    <cfRule type="cellIs" dxfId="30562" priority="344" stopIfTrue="1" operator="equal">
      <formula>4</formula>
    </cfRule>
    <cfRule type="cellIs" dxfId="30561" priority="345" stopIfTrue="1" operator="equal">
      <formula>3</formula>
    </cfRule>
  </conditionalFormatting>
  <conditionalFormatting sqref="I4">
    <cfRule type="expression" dxfId="30560" priority="341" stopIfTrue="1">
      <formula>$D$1&lt;I4</formula>
    </cfRule>
    <cfRule type="expression" dxfId="30559" priority="342" stopIfTrue="1">
      <formula>$D$1&gt;I4</formula>
    </cfRule>
  </conditionalFormatting>
  <conditionalFormatting sqref="I4">
    <cfRule type="expression" dxfId="30558" priority="339" stopIfTrue="1">
      <formula>$D$1&lt;I4</formula>
    </cfRule>
    <cfRule type="expression" dxfId="30557" priority="340" stopIfTrue="1">
      <formula>$D$1&gt;I4</formula>
    </cfRule>
  </conditionalFormatting>
  <conditionalFormatting sqref="I4">
    <cfRule type="expression" dxfId="30556" priority="337" stopIfTrue="1">
      <formula>$D$1&lt;I4</formula>
    </cfRule>
    <cfRule type="expression" dxfId="30555" priority="338" stopIfTrue="1">
      <formula>$D$1&gt;I4</formula>
    </cfRule>
  </conditionalFormatting>
  <conditionalFormatting sqref="I4">
    <cfRule type="expression" dxfId="30554" priority="335" stopIfTrue="1">
      <formula>$D$1&lt;I4</formula>
    </cfRule>
    <cfRule type="expression" dxfId="30553" priority="336" stopIfTrue="1">
      <formula>$D$1&gt;I4</formula>
    </cfRule>
  </conditionalFormatting>
  <conditionalFormatting sqref="I4">
    <cfRule type="expression" dxfId="30552" priority="327" stopIfTrue="1">
      <formula>$D$1&lt;I4</formula>
    </cfRule>
    <cfRule type="expression" dxfId="30551" priority="328" stopIfTrue="1">
      <formula>$D$1&gt;I4</formula>
    </cfRule>
  </conditionalFormatting>
  <conditionalFormatting sqref="I4">
    <cfRule type="expression" dxfId="30550" priority="325" stopIfTrue="1">
      <formula>$D$1&lt;I4</formula>
    </cfRule>
    <cfRule type="expression" dxfId="30549" priority="326" stopIfTrue="1">
      <formula>$D$1&gt;I4</formula>
    </cfRule>
  </conditionalFormatting>
  <conditionalFormatting sqref="K4">
    <cfRule type="expression" dxfId="30548" priority="323" stopIfTrue="1">
      <formula>$D$1&lt;K4</formula>
    </cfRule>
    <cfRule type="expression" dxfId="30547" priority="324" stopIfTrue="1">
      <formula>$D$1&gt;K4</formula>
    </cfRule>
  </conditionalFormatting>
  <conditionalFormatting sqref="J3">
    <cfRule type="expression" dxfId="30546" priority="319" stopIfTrue="1">
      <formula>$D$1&lt;J3</formula>
    </cfRule>
    <cfRule type="expression" dxfId="30545" priority="320" stopIfTrue="1">
      <formula>$D$1&gt;J3</formula>
    </cfRule>
  </conditionalFormatting>
  <conditionalFormatting sqref="H5">
    <cfRule type="cellIs" dxfId="30544" priority="316" stopIfTrue="1" operator="equal">
      <formula>5</formula>
    </cfRule>
    <cfRule type="cellIs" dxfId="30543" priority="317" stopIfTrue="1" operator="equal">
      <formula>4</formula>
    </cfRule>
    <cfRule type="cellIs" dxfId="30542" priority="318" stopIfTrue="1" operator="equal">
      <formula>3</formula>
    </cfRule>
  </conditionalFormatting>
  <conditionalFormatting sqref="I5">
    <cfRule type="cellIs" dxfId="30541" priority="313" stopIfTrue="1" operator="equal">
      <formula>5</formula>
    </cfRule>
    <cfRule type="cellIs" dxfId="30540" priority="314" stopIfTrue="1" operator="equal">
      <formula>4</formula>
    </cfRule>
    <cfRule type="cellIs" dxfId="30539" priority="315" stopIfTrue="1" operator="equal">
      <formula>3</formula>
    </cfRule>
  </conditionalFormatting>
  <conditionalFormatting sqref="I4">
    <cfRule type="expression" dxfId="30538" priority="311" stopIfTrue="1">
      <formula>$D$1&lt;I4</formula>
    </cfRule>
    <cfRule type="expression" dxfId="30537" priority="312" stopIfTrue="1">
      <formula>$D$1&gt;I4</formula>
    </cfRule>
  </conditionalFormatting>
  <conditionalFormatting sqref="I5">
    <cfRule type="cellIs" dxfId="30536" priority="308" stopIfTrue="1" operator="equal">
      <formula>5</formula>
    </cfRule>
    <cfRule type="cellIs" dxfId="30535" priority="309" stopIfTrue="1" operator="equal">
      <formula>4</formula>
    </cfRule>
    <cfRule type="cellIs" dxfId="30534" priority="310" stopIfTrue="1" operator="equal">
      <formula>3</formula>
    </cfRule>
  </conditionalFormatting>
  <conditionalFormatting sqref="I4">
    <cfRule type="expression" dxfId="30533" priority="306" stopIfTrue="1">
      <formula>$D$1&lt;I4</formula>
    </cfRule>
    <cfRule type="expression" dxfId="30532" priority="307" stopIfTrue="1">
      <formula>$D$1&gt;I4</formula>
    </cfRule>
  </conditionalFormatting>
  <conditionalFormatting sqref="I5">
    <cfRule type="cellIs" dxfId="30531" priority="303" stopIfTrue="1" operator="equal">
      <formula>5</formula>
    </cfRule>
    <cfRule type="cellIs" dxfId="30530" priority="304" stopIfTrue="1" operator="equal">
      <formula>4</formula>
    </cfRule>
    <cfRule type="cellIs" dxfId="30529" priority="305" stopIfTrue="1" operator="equal">
      <formula>3</formula>
    </cfRule>
  </conditionalFormatting>
  <conditionalFormatting sqref="I4">
    <cfRule type="expression" dxfId="30528" priority="301" stopIfTrue="1">
      <formula>$D$1&lt;I4</formula>
    </cfRule>
    <cfRule type="expression" dxfId="30527" priority="302" stopIfTrue="1">
      <formula>$D$1&gt;I4</formula>
    </cfRule>
  </conditionalFormatting>
  <conditionalFormatting sqref="I5">
    <cfRule type="cellIs" dxfId="30526" priority="298" stopIfTrue="1" operator="equal">
      <formula>5</formula>
    </cfRule>
    <cfRule type="cellIs" dxfId="30525" priority="299" stopIfTrue="1" operator="equal">
      <formula>4</formula>
    </cfRule>
    <cfRule type="cellIs" dxfId="30524" priority="300" stopIfTrue="1" operator="equal">
      <formula>3</formula>
    </cfRule>
  </conditionalFormatting>
  <conditionalFormatting sqref="I4">
    <cfRule type="expression" dxfId="30523" priority="296" stopIfTrue="1">
      <formula>$D$1&lt;I4</formula>
    </cfRule>
    <cfRule type="expression" dxfId="30522" priority="297" stopIfTrue="1">
      <formula>$D$1&gt;I4</formula>
    </cfRule>
  </conditionalFormatting>
  <conditionalFormatting sqref="I5">
    <cfRule type="cellIs" dxfId="30521" priority="293" stopIfTrue="1" operator="equal">
      <formula>5</formula>
    </cfRule>
    <cfRule type="cellIs" dxfId="30520" priority="294" stopIfTrue="1" operator="equal">
      <formula>4</formula>
    </cfRule>
    <cfRule type="cellIs" dxfId="30519" priority="295" stopIfTrue="1" operator="equal">
      <formula>3</formula>
    </cfRule>
  </conditionalFormatting>
  <conditionalFormatting sqref="I4">
    <cfRule type="expression" dxfId="30518" priority="291" stopIfTrue="1">
      <formula>$D$1&lt;I4</formula>
    </cfRule>
    <cfRule type="expression" dxfId="30517" priority="292" stopIfTrue="1">
      <formula>$D$1&gt;I4</formula>
    </cfRule>
  </conditionalFormatting>
  <conditionalFormatting sqref="J3">
    <cfRule type="expression" dxfId="30516" priority="289" stopIfTrue="1">
      <formula>$D$1&lt;J3</formula>
    </cfRule>
    <cfRule type="expression" dxfId="30515" priority="290" stopIfTrue="1">
      <formula>$D$1&gt;J3</formula>
    </cfRule>
  </conditionalFormatting>
  <conditionalFormatting sqref="M5">
    <cfRule type="cellIs" dxfId="30514" priority="286" stopIfTrue="1" operator="equal">
      <formula>5</formula>
    </cfRule>
    <cfRule type="cellIs" dxfId="30513" priority="287" stopIfTrue="1" operator="equal">
      <formula>4</formula>
    </cfRule>
    <cfRule type="cellIs" dxfId="30512" priority="288" stopIfTrue="1" operator="equal">
      <formula>3</formula>
    </cfRule>
  </conditionalFormatting>
  <conditionalFormatting sqref="M4">
    <cfRule type="expression" dxfId="30511" priority="284" stopIfTrue="1">
      <formula>$D$1&lt;M4</formula>
    </cfRule>
    <cfRule type="expression" dxfId="30510" priority="285" stopIfTrue="1">
      <formula>$D$1&gt;M4</formula>
    </cfRule>
  </conditionalFormatting>
  <conditionalFormatting sqref="N5">
    <cfRule type="cellIs" dxfId="30509" priority="281" stopIfTrue="1" operator="equal">
      <formula>5</formula>
    </cfRule>
    <cfRule type="cellIs" dxfId="30508" priority="282" stopIfTrue="1" operator="equal">
      <formula>4</formula>
    </cfRule>
    <cfRule type="cellIs" dxfId="30507" priority="283" stopIfTrue="1" operator="equal">
      <formula>3</formula>
    </cfRule>
  </conditionalFormatting>
  <conditionalFormatting sqref="N4">
    <cfRule type="expression" dxfId="30506" priority="279" stopIfTrue="1">
      <formula>$D$1&lt;N4</formula>
    </cfRule>
    <cfRule type="expression" dxfId="30505" priority="280" stopIfTrue="1">
      <formula>$D$1&gt;N4</formula>
    </cfRule>
  </conditionalFormatting>
  <conditionalFormatting sqref="N5">
    <cfRule type="cellIs" dxfId="30504" priority="276" stopIfTrue="1" operator="equal">
      <formula>5</formula>
    </cfRule>
    <cfRule type="cellIs" dxfId="30503" priority="277" stopIfTrue="1" operator="equal">
      <formula>4</formula>
    </cfRule>
    <cfRule type="cellIs" dxfId="30502" priority="278" stopIfTrue="1" operator="equal">
      <formula>3</formula>
    </cfRule>
  </conditionalFormatting>
  <conditionalFormatting sqref="N4">
    <cfRule type="expression" dxfId="30501" priority="274" stopIfTrue="1">
      <formula>$D$1&lt;N4</formula>
    </cfRule>
    <cfRule type="expression" dxfId="30500" priority="275" stopIfTrue="1">
      <formula>$D$1&gt;N4</formula>
    </cfRule>
  </conditionalFormatting>
  <conditionalFormatting sqref="N4">
    <cfRule type="expression" dxfId="30499" priority="272" stopIfTrue="1">
      <formula>$D$1&lt;N4</formula>
    </cfRule>
    <cfRule type="expression" dxfId="30498" priority="273" stopIfTrue="1">
      <formula>$D$1&gt;N4</formula>
    </cfRule>
  </conditionalFormatting>
  <conditionalFormatting sqref="N4">
    <cfRule type="expression" dxfId="30497" priority="270" stopIfTrue="1">
      <formula>$D$1&lt;N4</formula>
    </cfRule>
    <cfRule type="expression" dxfId="30496" priority="271" stopIfTrue="1">
      <formula>$D$1&gt;N4</formula>
    </cfRule>
  </conditionalFormatting>
  <conditionalFormatting sqref="M5">
    <cfRule type="cellIs" dxfId="30495" priority="267" stopIfTrue="1" operator="equal">
      <formula>5</formula>
    </cfRule>
    <cfRule type="cellIs" dxfId="30494" priority="268" stopIfTrue="1" operator="equal">
      <formula>4</formula>
    </cfRule>
    <cfRule type="cellIs" dxfId="30493" priority="269" stopIfTrue="1" operator="equal">
      <formula>3</formula>
    </cfRule>
  </conditionalFormatting>
  <conditionalFormatting sqref="M4">
    <cfRule type="expression" dxfId="30492" priority="234" stopIfTrue="1">
      <formula>$D$1&lt;M4</formula>
    </cfRule>
    <cfRule type="expression" dxfId="30491" priority="235" stopIfTrue="1">
      <formula>$D$1&gt;M4</formula>
    </cfRule>
  </conditionalFormatting>
  <conditionalFormatting sqref="M5">
    <cfRule type="cellIs" dxfId="30490" priority="264" stopIfTrue="1" operator="equal">
      <formula>5</formula>
    </cfRule>
    <cfRule type="cellIs" dxfId="30489" priority="265" stopIfTrue="1" operator="equal">
      <formula>4</formula>
    </cfRule>
    <cfRule type="cellIs" dxfId="30488" priority="266" stopIfTrue="1" operator="equal">
      <formula>3</formula>
    </cfRule>
  </conditionalFormatting>
  <conditionalFormatting sqref="M4">
    <cfRule type="expression" dxfId="30487" priority="262" stopIfTrue="1">
      <formula>$D$1&lt;M4</formula>
    </cfRule>
    <cfRule type="expression" dxfId="30486" priority="263" stopIfTrue="1">
      <formula>$D$1&gt;M4</formula>
    </cfRule>
  </conditionalFormatting>
  <conditionalFormatting sqref="M5">
    <cfRule type="cellIs" dxfId="30485" priority="259" stopIfTrue="1" operator="equal">
      <formula>5</formula>
    </cfRule>
    <cfRule type="cellIs" dxfId="30484" priority="260" stopIfTrue="1" operator="equal">
      <formula>4</formula>
    </cfRule>
    <cfRule type="cellIs" dxfId="30483" priority="261" stopIfTrue="1" operator="equal">
      <formula>3</formula>
    </cfRule>
  </conditionalFormatting>
  <conditionalFormatting sqref="M4">
    <cfRule type="expression" dxfId="30482" priority="257" stopIfTrue="1">
      <formula>$D$1&lt;M4</formula>
    </cfRule>
    <cfRule type="expression" dxfId="30481" priority="258" stopIfTrue="1">
      <formula>$D$1&gt;M4</formula>
    </cfRule>
  </conditionalFormatting>
  <conditionalFormatting sqref="M5">
    <cfRule type="cellIs" dxfId="30480" priority="254" stopIfTrue="1" operator="equal">
      <formula>5</formula>
    </cfRule>
    <cfRule type="cellIs" dxfId="30479" priority="255" stopIfTrue="1" operator="equal">
      <formula>4</formula>
    </cfRule>
    <cfRule type="cellIs" dxfId="30478" priority="256" stopIfTrue="1" operator="equal">
      <formula>3</formula>
    </cfRule>
  </conditionalFormatting>
  <conditionalFormatting sqref="M4">
    <cfRule type="expression" dxfId="30477" priority="252" stopIfTrue="1">
      <formula>$D$1&lt;M4</formula>
    </cfRule>
    <cfRule type="expression" dxfId="30476" priority="253" stopIfTrue="1">
      <formula>$D$1&gt;M4</formula>
    </cfRule>
  </conditionalFormatting>
  <conditionalFormatting sqref="M4">
    <cfRule type="expression" dxfId="30475" priority="250" stopIfTrue="1">
      <formula>$D$1&lt;M4</formula>
    </cfRule>
    <cfRule type="expression" dxfId="30474" priority="251" stopIfTrue="1">
      <formula>$D$1&gt;M4</formula>
    </cfRule>
  </conditionalFormatting>
  <conditionalFormatting sqref="M4">
    <cfRule type="expression" dxfId="30473" priority="248" stopIfTrue="1">
      <formula>$D$1&lt;M4</formula>
    </cfRule>
    <cfRule type="expression" dxfId="30472" priority="249" stopIfTrue="1">
      <formula>$D$1&gt;M4</formula>
    </cfRule>
  </conditionalFormatting>
  <conditionalFormatting sqref="M4">
    <cfRule type="expression" dxfId="30471" priority="246" stopIfTrue="1">
      <formula>$D$1&lt;M4</formula>
    </cfRule>
    <cfRule type="expression" dxfId="30470" priority="247" stopIfTrue="1">
      <formula>$D$1&gt;M4</formula>
    </cfRule>
  </conditionalFormatting>
  <conditionalFormatting sqref="M4">
    <cfRule type="expression" dxfId="30469" priority="244" stopIfTrue="1">
      <formula>$D$1&lt;M4</formula>
    </cfRule>
    <cfRule type="expression" dxfId="30468" priority="245" stopIfTrue="1">
      <formula>$D$1&gt;M4</formula>
    </cfRule>
  </conditionalFormatting>
  <conditionalFormatting sqref="M4">
    <cfRule type="expression" dxfId="30467" priority="242" stopIfTrue="1">
      <formula>$D$1&lt;M4</formula>
    </cfRule>
    <cfRule type="expression" dxfId="30466" priority="243" stopIfTrue="1">
      <formula>$D$1&gt;M4</formula>
    </cfRule>
  </conditionalFormatting>
  <conditionalFormatting sqref="M4">
    <cfRule type="expression" dxfId="30465" priority="240" stopIfTrue="1">
      <formula>$D$1&lt;M4</formula>
    </cfRule>
    <cfRule type="expression" dxfId="30464" priority="241" stopIfTrue="1">
      <formula>$D$1&gt;M4</formula>
    </cfRule>
  </conditionalFormatting>
  <conditionalFormatting sqref="M4">
    <cfRule type="expression" dxfId="30463" priority="238" stopIfTrue="1">
      <formula>$D$1&lt;M4</formula>
    </cfRule>
    <cfRule type="expression" dxfId="30462" priority="239" stopIfTrue="1">
      <formula>$D$1&gt;M4</formula>
    </cfRule>
  </conditionalFormatting>
  <conditionalFormatting sqref="M4">
    <cfRule type="expression" dxfId="30461" priority="236" stopIfTrue="1">
      <formula>$D$1&lt;M4</formula>
    </cfRule>
    <cfRule type="expression" dxfId="30460" priority="237" stopIfTrue="1">
      <formula>$D$1&gt;M4</formula>
    </cfRule>
  </conditionalFormatting>
  <conditionalFormatting sqref="N5">
    <cfRule type="cellIs" dxfId="30459" priority="231" stopIfTrue="1" operator="equal">
      <formula>5</formula>
    </cfRule>
    <cfRule type="cellIs" dxfId="30458" priority="232" stopIfTrue="1" operator="equal">
      <formula>4</formula>
    </cfRule>
    <cfRule type="cellIs" dxfId="30457" priority="233" stopIfTrue="1" operator="equal">
      <formula>3</formula>
    </cfRule>
  </conditionalFormatting>
  <conditionalFormatting sqref="N4">
    <cfRule type="expression" dxfId="30456" priority="229" stopIfTrue="1">
      <formula>$D$1&lt;N4</formula>
    </cfRule>
    <cfRule type="expression" dxfId="30455" priority="230" stopIfTrue="1">
      <formula>$D$1&gt;N4</formula>
    </cfRule>
  </conditionalFormatting>
  <conditionalFormatting sqref="O5">
    <cfRule type="cellIs" dxfId="30454" priority="226" stopIfTrue="1" operator="equal">
      <formula>5</formula>
    </cfRule>
    <cfRule type="cellIs" dxfId="30453" priority="227" stopIfTrue="1" operator="equal">
      <formula>4</formula>
    </cfRule>
    <cfRule type="cellIs" dxfId="30452" priority="228" stopIfTrue="1" operator="equal">
      <formula>3</formula>
    </cfRule>
  </conditionalFormatting>
  <conditionalFormatting sqref="O4">
    <cfRule type="expression" dxfId="30451" priority="224" stopIfTrue="1">
      <formula>$D$1&lt;O4</formula>
    </cfRule>
    <cfRule type="expression" dxfId="30450" priority="225" stopIfTrue="1">
      <formula>$D$1&gt;O4</formula>
    </cfRule>
  </conditionalFormatting>
  <conditionalFormatting sqref="O5">
    <cfRule type="cellIs" dxfId="30449" priority="221" stopIfTrue="1" operator="equal">
      <formula>5</formula>
    </cfRule>
    <cfRule type="cellIs" dxfId="30448" priority="222" stopIfTrue="1" operator="equal">
      <formula>4</formula>
    </cfRule>
    <cfRule type="cellIs" dxfId="30447" priority="223" stopIfTrue="1" operator="equal">
      <formula>3</formula>
    </cfRule>
  </conditionalFormatting>
  <conditionalFormatting sqref="O4">
    <cfRule type="expression" dxfId="30446" priority="219" stopIfTrue="1">
      <formula>$D$1&lt;O4</formula>
    </cfRule>
    <cfRule type="expression" dxfId="30445" priority="220" stopIfTrue="1">
      <formula>$D$1&gt;O4</formula>
    </cfRule>
  </conditionalFormatting>
  <conditionalFormatting sqref="O4">
    <cfRule type="expression" dxfId="30444" priority="217" stopIfTrue="1">
      <formula>$D$1&lt;O4</formula>
    </cfRule>
    <cfRule type="expression" dxfId="30443" priority="218" stopIfTrue="1">
      <formula>$D$1&gt;O4</formula>
    </cfRule>
  </conditionalFormatting>
  <conditionalFormatting sqref="O4">
    <cfRule type="expression" dxfId="30442" priority="215" stopIfTrue="1">
      <formula>$D$1&lt;O4</formula>
    </cfRule>
    <cfRule type="expression" dxfId="30441" priority="216" stopIfTrue="1">
      <formula>$D$1&gt;O4</formula>
    </cfRule>
  </conditionalFormatting>
  <conditionalFormatting sqref="P5">
    <cfRule type="cellIs" dxfId="30440" priority="212" stopIfTrue="1" operator="equal">
      <formula>5</formula>
    </cfRule>
    <cfRule type="cellIs" dxfId="30439" priority="213" stopIfTrue="1" operator="equal">
      <formula>4</formula>
    </cfRule>
    <cfRule type="cellIs" dxfId="30438" priority="214" stopIfTrue="1" operator="equal">
      <formula>3</formula>
    </cfRule>
  </conditionalFormatting>
  <conditionalFormatting sqref="P5">
    <cfRule type="cellIs" dxfId="30437" priority="207" stopIfTrue="1" operator="equal">
      <formula>5</formula>
    </cfRule>
    <cfRule type="cellIs" dxfId="30436" priority="208" stopIfTrue="1" operator="equal">
      <formula>4</formula>
    </cfRule>
    <cfRule type="cellIs" dxfId="30435" priority="209" stopIfTrue="1" operator="equal">
      <formula>3</formula>
    </cfRule>
  </conditionalFormatting>
  <conditionalFormatting sqref="P3:P4">
    <cfRule type="expression" dxfId="30434" priority="205" stopIfTrue="1">
      <formula>$D$1&lt;P3</formula>
    </cfRule>
    <cfRule type="expression" dxfId="30433" priority="206" stopIfTrue="1">
      <formula>$D$1&gt;P3</formula>
    </cfRule>
  </conditionalFormatting>
  <conditionalFormatting sqref="P5">
    <cfRule type="cellIs" dxfId="30432" priority="202" stopIfTrue="1" operator="equal">
      <formula>5</formula>
    </cfRule>
    <cfRule type="cellIs" dxfId="30431" priority="203" stopIfTrue="1" operator="equal">
      <formula>4</formula>
    </cfRule>
    <cfRule type="cellIs" dxfId="30430" priority="204" stopIfTrue="1" operator="equal">
      <formula>3</formula>
    </cfRule>
  </conditionalFormatting>
  <conditionalFormatting sqref="P3:P4">
    <cfRule type="expression" dxfId="30429" priority="200" stopIfTrue="1">
      <formula>$D$1&lt;P3</formula>
    </cfRule>
    <cfRule type="expression" dxfId="30428" priority="201" stopIfTrue="1">
      <formula>$D$1&gt;P3</formula>
    </cfRule>
  </conditionalFormatting>
  <conditionalFormatting sqref="P4">
    <cfRule type="expression" dxfId="30427" priority="177" stopIfTrue="1">
      <formula>$D$1&lt;P4</formula>
    </cfRule>
    <cfRule type="expression" dxfId="30426" priority="178" stopIfTrue="1">
      <formula>$D$1&gt;P4</formula>
    </cfRule>
  </conditionalFormatting>
  <conditionalFormatting sqref="P4">
    <cfRule type="expression" dxfId="30425" priority="175" stopIfTrue="1">
      <formula>$D$1&lt;P4</formula>
    </cfRule>
    <cfRule type="expression" dxfId="30424" priority="176" stopIfTrue="1">
      <formula>$D$1&gt;P4</formula>
    </cfRule>
  </conditionalFormatting>
  <conditionalFormatting sqref="P4">
    <cfRule type="expression" dxfId="30423" priority="150" stopIfTrue="1">
      <formula>$D$1&lt;P4</formula>
    </cfRule>
    <cfRule type="expression" dxfId="30422" priority="151" stopIfTrue="1">
      <formula>$D$1&gt;P4</formula>
    </cfRule>
  </conditionalFormatting>
  <conditionalFormatting sqref="P5">
    <cfRule type="cellIs" dxfId="30421" priority="147" stopIfTrue="1" operator="equal">
      <formula>5</formula>
    </cfRule>
    <cfRule type="cellIs" dxfId="30420" priority="148" stopIfTrue="1" operator="equal">
      <formula>4</formula>
    </cfRule>
    <cfRule type="cellIs" dxfId="30419" priority="149" stopIfTrue="1" operator="equal">
      <formula>3</formula>
    </cfRule>
  </conditionalFormatting>
  <conditionalFormatting sqref="P4">
    <cfRule type="expression" dxfId="30418" priority="143" stopIfTrue="1">
      <formula>$D$1&lt;P4</formula>
    </cfRule>
    <cfRule type="expression" dxfId="30417" priority="144" stopIfTrue="1">
      <formula>$D$1&gt;P4</formula>
    </cfRule>
  </conditionalFormatting>
  <conditionalFormatting sqref="P5">
    <cfRule type="cellIs" dxfId="30416" priority="197" stopIfTrue="1" operator="equal">
      <formula>5</formula>
    </cfRule>
    <cfRule type="cellIs" dxfId="30415" priority="198" stopIfTrue="1" operator="equal">
      <formula>4</formula>
    </cfRule>
    <cfRule type="cellIs" dxfId="30414" priority="199" stopIfTrue="1" operator="equal">
      <formula>3</formula>
    </cfRule>
  </conditionalFormatting>
  <conditionalFormatting sqref="P3:P4">
    <cfRule type="expression" dxfId="30413" priority="195" stopIfTrue="1">
      <formula>$D$1&lt;P3</formula>
    </cfRule>
    <cfRule type="expression" dxfId="30412" priority="196" stopIfTrue="1">
      <formula>$D$1&gt;P3</formula>
    </cfRule>
  </conditionalFormatting>
  <conditionalFormatting sqref="P5">
    <cfRule type="cellIs" dxfId="30411" priority="192" stopIfTrue="1" operator="equal">
      <formula>5</formula>
    </cfRule>
    <cfRule type="cellIs" dxfId="30410" priority="193" stopIfTrue="1" operator="equal">
      <formula>4</formula>
    </cfRule>
    <cfRule type="cellIs" dxfId="30409" priority="194" stopIfTrue="1" operator="equal">
      <formula>3</formula>
    </cfRule>
  </conditionalFormatting>
  <conditionalFormatting sqref="P3:P4">
    <cfRule type="expression" dxfId="30408" priority="190" stopIfTrue="1">
      <formula>$D$1&lt;P3</formula>
    </cfRule>
    <cfRule type="expression" dxfId="30407" priority="191" stopIfTrue="1">
      <formula>$D$1&gt;P3</formula>
    </cfRule>
  </conditionalFormatting>
  <conditionalFormatting sqref="P5">
    <cfRule type="cellIs" dxfId="30406" priority="187" stopIfTrue="1" operator="equal">
      <formula>5</formula>
    </cfRule>
    <cfRule type="cellIs" dxfId="30405" priority="188" stopIfTrue="1" operator="equal">
      <formula>4</formula>
    </cfRule>
    <cfRule type="cellIs" dxfId="30404" priority="189" stopIfTrue="1" operator="equal">
      <formula>3</formula>
    </cfRule>
  </conditionalFormatting>
  <conditionalFormatting sqref="P4">
    <cfRule type="expression" dxfId="30403" priority="183" stopIfTrue="1">
      <formula>$D$1&lt;P4</formula>
    </cfRule>
    <cfRule type="expression" dxfId="30402" priority="184" stopIfTrue="1">
      <formula>$D$1&gt;P4</formula>
    </cfRule>
  </conditionalFormatting>
  <conditionalFormatting sqref="P4">
    <cfRule type="expression" dxfId="30401" priority="181" stopIfTrue="1">
      <formula>$D$1&lt;P4</formula>
    </cfRule>
    <cfRule type="expression" dxfId="30400" priority="182" stopIfTrue="1">
      <formula>$D$1&gt;P4</formula>
    </cfRule>
  </conditionalFormatting>
  <conditionalFormatting sqref="P4">
    <cfRule type="expression" dxfId="30399" priority="179" stopIfTrue="1">
      <formula>$D$1&lt;P4</formula>
    </cfRule>
    <cfRule type="expression" dxfId="30398" priority="180" stopIfTrue="1">
      <formula>$D$1&gt;P4</formula>
    </cfRule>
  </conditionalFormatting>
  <conditionalFormatting sqref="P4">
    <cfRule type="expression" dxfId="30397" priority="173" stopIfTrue="1">
      <formula>$D$1&lt;P4</formula>
    </cfRule>
    <cfRule type="expression" dxfId="30396" priority="174" stopIfTrue="1">
      <formula>$D$1&gt;P4</formula>
    </cfRule>
  </conditionalFormatting>
  <conditionalFormatting sqref="P4">
    <cfRule type="expression" dxfId="30395" priority="171" stopIfTrue="1">
      <formula>$D$1&lt;P4</formula>
    </cfRule>
    <cfRule type="expression" dxfId="30394" priority="172" stopIfTrue="1">
      <formula>$D$1&gt;P4</formula>
    </cfRule>
  </conditionalFormatting>
  <conditionalFormatting sqref="P4">
    <cfRule type="expression" dxfId="30393" priority="169" stopIfTrue="1">
      <formula>$D$1&lt;P4</formula>
    </cfRule>
    <cfRule type="expression" dxfId="30392" priority="170" stopIfTrue="1">
      <formula>$D$1&gt;P4</formula>
    </cfRule>
  </conditionalFormatting>
  <conditionalFormatting sqref="P4">
    <cfRule type="expression" dxfId="30391" priority="167" stopIfTrue="1">
      <formula>$D$1&lt;P4</formula>
    </cfRule>
    <cfRule type="expression" dxfId="30390" priority="168" stopIfTrue="1">
      <formula>$D$1&gt;P4</formula>
    </cfRule>
  </conditionalFormatting>
  <conditionalFormatting sqref="P4">
    <cfRule type="expression" dxfId="30389" priority="165" stopIfTrue="1">
      <formula>$D$1&lt;P4</formula>
    </cfRule>
    <cfRule type="expression" dxfId="30388" priority="166" stopIfTrue="1">
      <formula>$D$1&gt;P4</formula>
    </cfRule>
  </conditionalFormatting>
  <conditionalFormatting sqref="P5">
    <cfRule type="cellIs" dxfId="30387" priority="162" stopIfTrue="1" operator="equal">
      <formula>5</formula>
    </cfRule>
    <cfRule type="cellIs" dxfId="30386" priority="163" stopIfTrue="1" operator="equal">
      <formula>4</formula>
    </cfRule>
    <cfRule type="cellIs" dxfId="30385" priority="164" stopIfTrue="1" operator="equal">
      <formula>3</formula>
    </cfRule>
  </conditionalFormatting>
  <conditionalFormatting sqref="P3:P4">
    <cfRule type="expression" dxfId="30384" priority="160" stopIfTrue="1">
      <formula>$D$1&lt;P3</formula>
    </cfRule>
    <cfRule type="expression" dxfId="30383" priority="161" stopIfTrue="1">
      <formula>$D$1&gt;P3</formula>
    </cfRule>
  </conditionalFormatting>
  <conditionalFormatting sqref="P5">
    <cfRule type="cellIs" dxfId="30382" priority="157" stopIfTrue="1" operator="equal">
      <formula>5</formula>
    </cfRule>
    <cfRule type="cellIs" dxfId="30381" priority="158" stopIfTrue="1" operator="equal">
      <formula>4</formula>
    </cfRule>
    <cfRule type="cellIs" dxfId="30380" priority="159" stopIfTrue="1" operator="equal">
      <formula>3</formula>
    </cfRule>
  </conditionalFormatting>
  <conditionalFormatting sqref="P4">
    <cfRule type="expression" dxfId="30379" priority="155" stopIfTrue="1">
      <formula>$D$1&lt;P4</formula>
    </cfRule>
    <cfRule type="expression" dxfId="30378" priority="156" stopIfTrue="1">
      <formula>$D$1&gt;P4</formula>
    </cfRule>
  </conditionalFormatting>
  <conditionalFormatting sqref="P5">
    <cfRule type="cellIs" dxfId="30377" priority="152" stopIfTrue="1" operator="equal">
      <formula>5</formula>
    </cfRule>
    <cfRule type="cellIs" dxfId="30376" priority="153" stopIfTrue="1" operator="equal">
      <formula>4</formula>
    </cfRule>
    <cfRule type="cellIs" dxfId="30375" priority="154" stopIfTrue="1" operator="equal">
      <formula>3</formula>
    </cfRule>
  </conditionalFormatting>
  <conditionalFormatting sqref="P4">
    <cfRule type="expression" dxfId="30374" priority="145" stopIfTrue="1">
      <formula>$D$1&lt;P4</formula>
    </cfRule>
    <cfRule type="expression" dxfId="30373" priority="146" stopIfTrue="1">
      <formula>$D$1&gt;P4</formula>
    </cfRule>
  </conditionalFormatting>
  <conditionalFormatting sqref="P4">
    <cfRule type="expression" dxfId="30372" priority="141" stopIfTrue="1">
      <formula>$D$1&lt;P4</formula>
    </cfRule>
    <cfRule type="expression" dxfId="30371" priority="142" stopIfTrue="1">
      <formula>$D$1&gt;P4</formula>
    </cfRule>
  </conditionalFormatting>
  <conditionalFormatting sqref="P4">
    <cfRule type="expression" dxfId="30370" priority="139" stopIfTrue="1">
      <formula>$D$1&lt;P4</formula>
    </cfRule>
    <cfRule type="expression" dxfId="30369" priority="140" stopIfTrue="1">
      <formula>$D$1&gt;P4</formula>
    </cfRule>
  </conditionalFormatting>
  <conditionalFormatting sqref="P4">
    <cfRule type="expression" dxfId="30368" priority="137" stopIfTrue="1">
      <formula>$D$1&lt;P4</formula>
    </cfRule>
    <cfRule type="expression" dxfId="30367" priority="138" stopIfTrue="1">
      <formula>$D$1&gt;P4</formula>
    </cfRule>
  </conditionalFormatting>
  <conditionalFormatting sqref="P4">
    <cfRule type="expression" dxfId="30366" priority="135" stopIfTrue="1">
      <formula>$D$1&lt;P4</formula>
    </cfRule>
    <cfRule type="expression" dxfId="30365" priority="136" stopIfTrue="1">
      <formula>$D$1&gt;P4</formula>
    </cfRule>
  </conditionalFormatting>
  <conditionalFormatting sqref="P4">
    <cfRule type="expression" dxfId="30364" priority="133" stopIfTrue="1">
      <formula>$D$1&lt;P4</formula>
    </cfRule>
    <cfRule type="expression" dxfId="30363" priority="134" stopIfTrue="1">
      <formula>$D$1&gt;P4</formula>
    </cfRule>
  </conditionalFormatting>
  <conditionalFormatting sqref="P4">
    <cfRule type="expression" dxfId="30362" priority="131" stopIfTrue="1">
      <formula>$D$1&lt;P4</formula>
    </cfRule>
    <cfRule type="expression" dxfId="30361" priority="132" stopIfTrue="1">
      <formula>$D$1&gt;P4</formula>
    </cfRule>
  </conditionalFormatting>
  <conditionalFormatting sqref="P4">
    <cfRule type="expression" dxfId="30360" priority="129" stopIfTrue="1">
      <formula>$D$1&lt;P4</formula>
    </cfRule>
    <cfRule type="expression" dxfId="30359" priority="130" stopIfTrue="1">
      <formula>$D$1&gt;P4</formula>
    </cfRule>
  </conditionalFormatting>
  <conditionalFormatting sqref="P4">
    <cfRule type="expression" dxfId="30358" priority="127" stopIfTrue="1">
      <formula>$D$1&lt;P4</formula>
    </cfRule>
    <cfRule type="expression" dxfId="30357" priority="128" stopIfTrue="1">
      <formula>$D$1&gt;P4</formula>
    </cfRule>
  </conditionalFormatting>
  <conditionalFormatting sqref="P4">
    <cfRule type="expression" dxfId="30356" priority="125" stopIfTrue="1">
      <formula>$D$1&lt;P4</formula>
    </cfRule>
    <cfRule type="expression" dxfId="30355" priority="126" stopIfTrue="1">
      <formula>$D$1&gt;P4</formula>
    </cfRule>
  </conditionalFormatting>
  <conditionalFormatting sqref="J4">
    <cfRule type="expression" dxfId="30354" priority="89" stopIfTrue="1">
      <formula>$D$1&lt;J4</formula>
    </cfRule>
    <cfRule type="expression" dxfId="30353" priority="90" stopIfTrue="1">
      <formula>$D$1&gt;J4</formula>
    </cfRule>
  </conditionalFormatting>
  <conditionalFormatting sqref="J4">
    <cfRule type="expression" dxfId="30352" priority="41" stopIfTrue="1">
      <formula>$D$1&lt;J4</formula>
    </cfRule>
    <cfRule type="expression" dxfId="30351" priority="42" stopIfTrue="1">
      <formula>$D$1&gt;J4</formula>
    </cfRule>
  </conditionalFormatting>
  <conditionalFormatting sqref="J5">
    <cfRule type="cellIs" dxfId="30350" priority="122" stopIfTrue="1" operator="equal">
      <formula>5</formula>
    </cfRule>
    <cfRule type="cellIs" dxfId="30349" priority="123" stopIfTrue="1" operator="equal">
      <formula>4</formula>
    </cfRule>
    <cfRule type="cellIs" dxfId="30348" priority="124" stopIfTrue="1" operator="equal">
      <formula>3</formula>
    </cfRule>
  </conditionalFormatting>
  <conditionalFormatting sqref="J4">
    <cfRule type="expression" dxfId="30347" priority="120" stopIfTrue="1">
      <formula>$D$1&lt;J4</formula>
    </cfRule>
    <cfRule type="expression" dxfId="30346" priority="121" stopIfTrue="1">
      <formula>$D$1&gt;J4</formula>
    </cfRule>
  </conditionalFormatting>
  <conditionalFormatting sqref="J4">
    <cfRule type="expression" dxfId="30345" priority="110" stopIfTrue="1">
      <formula>$D$1&lt;J4</formula>
    </cfRule>
    <cfRule type="expression" dxfId="30344" priority="111" stopIfTrue="1">
      <formula>$D$1&gt;J4</formula>
    </cfRule>
  </conditionalFormatting>
  <conditionalFormatting sqref="J4">
    <cfRule type="expression" dxfId="30343" priority="43" stopIfTrue="1">
      <formula>$D$1&lt;J4</formula>
    </cfRule>
    <cfRule type="expression" dxfId="30342" priority="44" stopIfTrue="1">
      <formula>$D$1&gt;J4</formula>
    </cfRule>
  </conditionalFormatting>
  <conditionalFormatting sqref="J4">
    <cfRule type="expression" dxfId="30341" priority="60" stopIfTrue="1">
      <formula>$D$1&lt;J4</formula>
    </cfRule>
    <cfRule type="expression" dxfId="30340" priority="61" stopIfTrue="1">
      <formula>$D$1&gt;J4</formula>
    </cfRule>
  </conditionalFormatting>
  <conditionalFormatting sqref="J5">
    <cfRule type="cellIs" dxfId="30339" priority="107" stopIfTrue="1" operator="equal">
      <formula>5</formula>
    </cfRule>
    <cfRule type="cellIs" dxfId="30338" priority="108" stopIfTrue="1" operator="equal">
      <formula>4</formula>
    </cfRule>
    <cfRule type="cellIs" dxfId="30337" priority="109" stopIfTrue="1" operator="equal">
      <formula>3</formula>
    </cfRule>
  </conditionalFormatting>
  <conditionalFormatting sqref="J4">
    <cfRule type="expression" dxfId="30336" priority="105" stopIfTrue="1">
      <formula>$D$1&lt;J4</formula>
    </cfRule>
    <cfRule type="expression" dxfId="30335" priority="106" stopIfTrue="1">
      <formula>$D$1&gt;J4</formula>
    </cfRule>
  </conditionalFormatting>
  <conditionalFormatting sqref="J4">
    <cfRule type="expression" dxfId="30334" priority="95" stopIfTrue="1">
      <formula>$D$1&lt;J4</formula>
    </cfRule>
    <cfRule type="expression" dxfId="30333" priority="96" stopIfTrue="1">
      <formula>$D$1&gt;J4</formula>
    </cfRule>
  </conditionalFormatting>
  <conditionalFormatting sqref="J4">
    <cfRule type="expression" dxfId="30332" priority="93" stopIfTrue="1">
      <formula>$D$1&lt;J4</formula>
    </cfRule>
    <cfRule type="expression" dxfId="30331" priority="94" stopIfTrue="1">
      <formula>$D$1&gt;J4</formula>
    </cfRule>
  </conditionalFormatting>
  <conditionalFormatting sqref="J4">
    <cfRule type="expression" dxfId="30330" priority="91" stopIfTrue="1">
      <formula>$D$1&lt;J4</formula>
    </cfRule>
    <cfRule type="expression" dxfId="30329" priority="92" stopIfTrue="1">
      <formula>$D$1&gt;J4</formula>
    </cfRule>
  </conditionalFormatting>
  <conditionalFormatting sqref="J4">
    <cfRule type="expression" dxfId="30328" priority="79" stopIfTrue="1">
      <formula>$D$1&lt;J4</formula>
    </cfRule>
    <cfRule type="expression" dxfId="30327" priority="80" stopIfTrue="1">
      <formula>$D$1&gt;J4</formula>
    </cfRule>
  </conditionalFormatting>
  <conditionalFormatting sqref="J4">
    <cfRule type="expression" dxfId="30326" priority="51" stopIfTrue="1">
      <formula>$D$1&lt;J4</formula>
    </cfRule>
    <cfRule type="expression" dxfId="30325" priority="52" stopIfTrue="1">
      <formula>$D$1&gt;J4</formula>
    </cfRule>
  </conditionalFormatting>
  <conditionalFormatting sqref="J4">
    <cfRule type="expression" dxfId="30324" priority="49" stopIfTrue="1">
      <formula>$D$1&lt;J4</formula>
    </cfRule>
    <cfRule type="expression" dxfId="30323" priority="50" stopIfTrue="1">
      <formula>$D$1&gt;J4</formula>
    </cfRule>
  </conditionalFormatting>
  <conditionalFormatting sqref="J4">
    <cfRule type="expression" dxfId="30322" priority="47" stopIfTrue="1">
      <formula>$D$1&lt;J4</formula>
    </cfRule>
    <cfRule type="expression" dxfId="30321" priority="48" stopIfTrue="1">
      <formula>$D$1&gt;J4</formula>
    </cfRule>
  </conditionalFormatting>
  <conditionalFormatting sqref="J4">
    <cfRule type="expression" dxfId="30320" priority="45" stopIfTrue="1">
      <formula>$D$1&lt;J4</formula>
    </cfRule>
    <cfRule type="expression" dxfId="30319" priority="46" stopIfTrue="1">
      <formula>$D$1&gt;J4</formula>
    </cfRule>
  </conditionalFormatting>
  <conditionalFormatting sqref="J4">
    <cfRule type="expression" dxfId="30318" priority="39" stopIfTrue="1">
      <formula>$D$1&lt;J4</formula>
    </cfRule>
    <cfRule type="expression" dxfId="30317" priority="40" stopIfTrue="1">
      <formula>$D$1&gt;J4</formula>
    </cfRule>
  </conditionalFormatting>
  <conditionalFormatting sqref="J4">
    <cfRule type="expression" dxfId="30316" priority="37" stopIfTrue="1">
      <formula>$D$1&lt;J4</formula>
    </cfRule>
    <cfRule type="expression" dxfId="30315" priority="38" stopIfTrue="1">
      <formula>$D$1&gt;J4</formula>
    </cfRule>
  </conditionalFormatting>
  <conditionalFormatting sqref="J4">
    <cfRule type="expression" dxfId="30314" priority="35" stopIfTrue="1">
      <formula>$D$1&lt;J4</formula>
    </cfRule>
    <cfRule type="expression" dxfId="30313" priority="36" stopIfTrue="1">
      <formula>$D$1&gt;J4</formula>
    </cfRule>
  </conditionalFormatting>
  <conditionalFormatting sqref="J4">
    <cfRule type="expression" dxfId="30312" priority="97" stopIfTrue="1">
      <formula>$D$1&lt;J4</formula>
    </cfRule>
    <cfRule type="expression" dxfId="30311" priority="98" stopIfTrue="1">
      <formula>$D$1&gt;J4</formula>
    </cfRule>
  </conditionalFormatting>
  <conditionalFormatting sqref="J4">
    <cfRule type="expression" dxfId="30310" priority="118" stopIfTrue="1">
      <formula>$D$1&lt;J4</formula>
    </cfRule>
    <cfRule type="expression" dxfId="30309" priority="119" stopIfTrue="1">
      <formula>$D$1&gt;J4</formula>
    </cfRule>
  </conditionalFormatting>
  <conditionalFormatting sqref="J4">
    <cfRule type="expression" dxfId="30308" priority="116" stopIfTrue="1">
      <formula>$D$1&lt;J4</formula>
    </cfRule>
    <cfRule type="expression" dxfId="30307" priority="117" stopIfTrue="1">
      <formula>$D$1&gt;J4</formula>
    </cfRule>
  </conditionalFormatting>
  <conditionalFormatting sqref="J4">
    <cfRule type="expression" dxfId="30306" priority="114" stopIfTrue="1">
      <formula>$D$1&lt;J4</formula>
    </cfRule>
    <cfRule type="expression" dxfId="30305" priority="115" stopIfTrue="1">
      <formula>$D$1&gt;J4</formula>
    </cfRule>
  </conditionalFormatting>
  <conditionalFormatting sqref="J4">
    <cfRule type="expression" dxfId="30304" priority="112" stopIfTrue="1">
      <formula>$D$1&lt;J4</formula>
    </cfRule>
    <cfRule type="expression" dxfId="30303" priority="113" stopIfTrue="1">
      <formula>$D$1&gt;J4</formula>
    </cfRule>
  </conditionalFormatting>
  <conditionalFormatting sqref="J4">
    <cfRule type="expression" dxfId="30302" priority="103" stopIfTrue="1">
      <formula>$D$1&lt;J4</formula>
    </cfRule>
    <cfRule type="expression" dxfId="30301" priority="104" stopIfTrue="1">
      <formula>$D$1&gt;J4</formula>
    </cfRule>
  </conditionalFormatting>
  <conditionalFormatting sqref="J4">
    <cfRule type="expression" dxfId="30300" priority="101" stopIfTrue="1">
      <formula>$D$1&lt;J4</formula>
    </cfRule>
    <cfRule type="expression" dxfId="30299" priority="102" stopIfTrue="1">
      <formula>$D$1&gt;J4</formula>
    </cfRule>
  </conditionalFormatting>
  <conditionalFormatting sqref="J4">
    <cfRule type="expression" dxfId="30298" priority="99" stopIfTrue="1">
      <formula>$D$1&lt;J4</formula>
    </cfRule>
    <cfRule type="expression" dxfId="30297" priority="100" stopIfTrue="1">
      <formula>$D$1&gt;J4</formula>
    </cfRule>
  </conditionalFormatting>
  <conditionalFormatting sqref="J5">
    <cfRule type="cellIs" dxfId="30296" priority="86" stopIfTrue="1" operator="equal">
      <formula>5</formula>
    </cfRule>
    <cfRule type="cellIs" dxfId="30295" priority="87" stopIfTrue="1" operator="equal">
      <formula>4</formula>
    </cfRule>
    <cfRule type="cellIs" dxfId="30294" priority="88" stopIfTrue="1" operator="equal">
      <formula>3</formula>
    </cfRule>
  </conditionalFormatting>
  <conditionalFormatting sqref="J4">
    <cfRule type="expression" dxfId="30293" priority="84" stopIfTrue="1">
      <formula>$D$1&lt;J4</formula>
    </cfRule>
    <cfRule type="expression" dxfId="30292" priority="85" stopIfTrue="1">
      <formula>$D$1&gt;J4</formula>
    </cfRule>
  </conditionalFormatting>
  <conditionalFormatting sqref="J5">
    <cfRule type="cellIs" dxfId="30291" priority="81" stopIfTrue="1" operator="equal">
      <formula>5</formula>
    </cfRule>
    <cfRule type="cellIs" dxfId="30290" priority="82" stopIfTrue="1" operator="equal">
      <formula>4</formula>
    </cfRule>
    <cfRule type="cellIs" dxfId="30289" priority="83" stopIfTrue="1" operator="equal">
      <formula>3</formula>
    </cfRule>
  </conditionalFormatting>
  <conditionalFormatting sqref="J5">
    <cfRule type="cellIs" dxfId="30288" priority="76" stopIfTrue="1" operator="equal">
      <formula>5</formula>
    </cfRule>
    <cfRule type="cellIs" dxfId="30287" priority="77" stopIfTrue="1" operator="equal">
      <formula>4</formula>
    </cfRule>
    <cfRule type="cellIs" dxfId="30286" priority="78" stopIfTrue="1" operator="equal">
      <formula>3</formula>
    </cfRule>
  </conditionalFormatting>
  <conditionalFormatting sqref="J4">
    <cfRule type="expression" dxfId="30285" priority="74" stopIfTrue="1">
      <formula>$D$1&lt;J4</formula>
    </cfRule>
    <cfRule type="expression" dxfId="30284" priority="75" stopIfTrue="1">
      <formula>$D$1&gt;J4</formula>
    </cfRule>
  </conditionalFormatting>
  <conditionalFormatting sqref="J5">
    <cfRule type="cellIs" dxfId="30283" priority="71" stopIfTrue="1" operator="equal">
      <formula>5</formula>
    </cfRule>
    <cfRule type="cellIs" dxfId="30282" priority="72" stopIfTrue="1" operator="equal">
      <formula>4</formula>
    </cfRule>
    <cfRule type="cellIs" dxfId="30281" priority="73" stopIfTrue="1" operator="equal">
      <formula>3</formula>
    </cfRule>
  </conditionalFormatting>
  <conditionalFormatting sqref="J4">
    <cfRule type="expression" dxfId="30280" priority="69" stopIfTrue="1">
      <formula>$D$1&lt;J4</formula>
    </cfRule>
    <cfRule type="expression" dxfId="30279" priority="70" stopIfTrue="1">
      <formula>$D$1&gt;J4</formula>
    </cfRule>
  </conditionalFormatting>
  <conditionalFormatting sqref="J5">
    <cfRule type="cellIs" dxfId="30278" priority="66" stopIfTrue="1" operator="equal">
      <formula>5</formula>
    </cfRule>
    <cfRule type="cellIs" dxfId="30277" priority="67" stopIfTrue="1" operator="equal">
      <formula>4</formula>
    </cfRule>
    <cfRule type="cellIs" dxfId="30276" priority="68" stopIfTrue="1" operator="equal">
      <formula>3</formula>
    </cfRule>
  </conditionalFormatting>
  <conditionalFormatting sqref="J4">
    <cfRule type="expression" dxfId="30275" priority="64" stopIfTrue="1">
      <formula>$D$1&lt;J4</formula>
    </cfRule>
    <cfRule type="expression" dxfId="30274" priority="65" stopIfTrue="1">
      <formula>$D$1&gt;J4</formula>
    </cfRule>
  </conditionalFormatting>
  <conditionalFormatting sqref="J4">
    <cfRule type="expression" dxfId="30273" priority="62" stopIfTrue="1">
      <formula>$D$1&lt;J4</formula>
    </cfRule>
    <cfRule type="expression" dxfId="30272" priority="63" stopIfTrue="1">
      <formula>$D$1&gt;J4</formula>
    </cfRule>
  </conditionalFormatting>
  <conditionalFormatting sqref="J4">
    <cfRule type="expression" dxfId="30271" priority="58" stopIfTrue="1">
      <formula>$D$1&lt;J4</formula>
    </cfRule>
    <cfRule type="expression" dxfId="30270" priority="59" stopIfTrue="1">
      <formula>$D$1&gt;J4</formula>
    </cfRule>
  </conditionalFormatting>
  <conditionalFormatting sqref="J4">
    <cfRule type="expression" dxfId="30269" priority="56" stopIfTrue="1">
      <formula>$D$1&lt;J4</formula>
    </cfRule>
    <cfRule type="expression" dxfId="30268" priority="57" stopIfTrue="1">
      <formula>$D$1&gt;J4</formula>
    </cfRule>
  </conditionalFormatting>
  <conditionalFormatting sqref="J5">
    <cfRule type="cellIs" dxfId="30267" priority="53" stopIfTrue="1" operator="equal">
      <formula>5</formula>
    </cfRule>
    <cfRule type="cellIs" dxfId="30266" priority="54" stopIfTrue="1" operator="equal">
      <formula>4</formula>
    </cfRule>
    <cfRule type="cellIs" dxfId="30265" priority="55" stopIfTrue="1" operator="equal">
      <formula>3</formula>
    </cfRule>
  </conditionalFormatting>
  <conditionalFormatting sqref="L3">
    <cfRule type="expression" dxfId="30264" priority="33" stopIfTrue="1">
      <formula>$D$1&lt;L3</formula>
    </cfRule>
    <cfRule type="expression" dxfId="30263" priority="34" stopIfTrue="1">
      <formula>$D$1&gt;L3</formula>
    </cfRule>
  </conditionalFormatting>
  <conditionalFormatting sqref="L3">
    <cfRule type="expression" dxfId="30262" priority="31" stopIfTrue="1">
      <formula>$D$1&lt;L3</formula>
    </cfRule>
    <cfRule type="expression" dxfId="30261" priority="32" stopIfTrue="1">
      <formula>$D$1&gt;L3</formula>
    </cfRule>
  </conditionalFormatting>
  <conditionalFormatting sqref="L3">
    <cfRule type="expression" dxfId="30260" priority="29" stopIfTrue="1">
      <formula>$D$1&lt;L3</formula>
    </cfRule>
    <cfRule type="expression" dxfId="30259" priority="30" stopIfTrue="1">
      <formula>$D$1&gt;L3</formula>
    </cfRule>
  </conditionalFormatting>
  <conditionalFormatting sqref="L3">
    <cfRule type="expression" dxfId="30258" priority="27" stopIfTrue="1">
      <formula>$D$1&lt;L3</formula>
    </cfRule>
    <cfRule type="expression" dxfId="30257" priority="28" stopIfTrue="1">
      <formula>$D$1&gt;L3</formula>
    </cfRule>
  </conditionalFormatting>
  <conditionalFormatting sqref="L3">
    <cfRule type="expression" dxfId="30256" priority="25" stopIfTrue="1">
      <formula>$D$1&lt;L3</formula>
    </cfRule>
    <cfRule type="expression" dxfId="30255" priority="26" stopIfTrue="1">
      <formula>$D$1&gt;L3</formula>
    </cfRule>
  </conditionalFormatting>
  <conditionalFormatting sqref="H32:H33">
    <cfRule type="cellIs" dxfId="30254" priority="22" stopIfTrue="1" operator="equal">
      <formula>5</formula>
    </cfRule>
    <cfRule type="cellIs" dxfId="30253" priority="23" stopIfTrue="1" operator="equal">
      <formula>4</formula>
    </cfRule>
    <cfRule type="cellIs" dxfId="30252" priority="24" stopIfTrue="1" operator="equal">
      <formula>3</formula>
    </cfRule>
  </conditionalFormatting>
  <conditionalFormatting sqref="G32">
    <cfRule type="cellIs" dxfId="30251" priority="19" stopIfTrue="1" operator="equal">
      <formula>5</formula>
    </cfRule>
    <cfRule type="cellIs" dxfId="30250" priority="20" stopIfTrue="1" operator="equal">
      <formula>4</formula>
    </cfRule>
    <cfRule type="cellIs" dxfId="30249" priority="21" stopIfTrue="1" operator="equal">
      <formula>3</formula>
    </cfRule>
  </conditionalFormatting>
  <conditionalFormatting sqref="G33">
    <cfRule type="cellIs" dxfId="30248" priority="16" stopIfTrue="1" operator="equal">
      <formula>5</formula>
    </cfRule>
    <cfRule type="cellIs" dxfId="30247" priority="17" stopIfTrue="1" operator="equal">
      <formula>4</formula>
    </cfRule>
    <cfRule type="cellIs" dxfId="30246" priority="18" stopIfTrue="1" operator="equal">
      <formula>3</formula>
    </cfRule>
  </conditionalFormatting>
  <conditionalFormatting sqref="L31:L34">
    <cfRule type="cellIs" dxfId="30245" priority="13" stopIfTrue="1" operator="equal">
      <formula>5</formula>
    </cfRule>
    <cfRule type="cellIs" dxfId="30244" priority="14" stopIfTrue="1" operator="equal">
      <formula>4</formula>
    </cfRule>
    <cfRule type="cellIs" dxfId="30243" priority="15" stopIfTrue="1" operator="equal">
      <formula>3</formula>
    </cfRule>
  </conditionalFormatting>
  <conditionalFormatting sqref="K32:K33">
    <cfRule type="cellIs" dxfId="30242" priority="10" stopIfTrue="1" operator="equal">
      <formula>5</formula>
    </cfRule>
    <cfRule type="cellIs" dxfId="30241" priority="11" stopIfTrue="1" operator="equal">
      <formula>4</formula>
    </cfRule>
    <cfRule type="cellIs" dxfId="30240" priority="12" stopIfTrue="1" operator="equal">
      <formula>3</formula>
    </cfRule>
  </conditionalFormatting>
  <conditionalFormatting sqref="M32:M33">
    <cfRule type="cellIs" dxfId="30239" priority="7" stopIfTrue="1" operator="equal">
      <formula>5</formula>
    </cfRule>
    <cfRule type="cellIs" dxfId="30238" priority="8" stopIfTrue="1" operator="equal">
      <formula>4</formula>
    </cfRule>
    <cfRule type="cellIs" dxfId="30237" priority="9" stopIfTrue="1" operator="equal">
      <formula>3</formula>
    </cfRule>
  </conditionalFormatting>
  <conditionalFormatting sqref="N32:N34">
    <cfRule type="cellIs" dxfId="30236" priority="4" stopIfTrue="1" operator="equal">
      <formula>5</formula>
    </cfRule>
    <cfRule type="cellIs" dxfId="30235" priority="5" stopIfTrue="1" operator="equal">
      <formula>4</formula>
    </cfRule>
    <cfRule type="cellIs" dxfId="30234" priority="6" stopIfTrue="1" operator="equal">
      <formula>3</formula>
    </cfRule>
  </conditionalFormatting>
  <conditionalFormatting sqref="P32:P33">
    <cfRule type="cellIs" dxfId="30233" priority="1" stopIfTrue="1" operator="equal">
      <formula>5</formula>
    </cfRule>
    <cfRule type="cellIs" dxfId="30232" priority="2" stopIfTrue="1" operator="equal">
      <formula>4</formula>
    </cfRule>
    <cfRule type="cellIs" dxfId="30231" priority="3" stopIfTrue="1" operator="equal">
      <formula>3</formula>
    </cfRule>
  </conditionalFormatting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5"/>
  <sheetViews>
    <sheetView zoomScale="85" zoomScaleNormal="85" workbookViewId="0">
      <selection activeCell="CR20" sqref="CR2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.140625" style="13" bestFit="1" customWidth="1"/>
    <col min="5" max="5" width="7.5703125" style="13" hidden="1" customWidth="1"/>
    <col min="6" max="6" width="7" style="340" hidden="1" customWidth="1"/>
    <col min="7" max="8" width="7" style="340" customWidth="1"/>
    <col min="9" max="9" width="7" style="340" hidden="1" customWidth="1"/>
    <col min="10" max="10" width="7" style="340" customWidth="1"/>
    <col min="11" max="11" width="7.28515625" style="340" customWidth="1"/>
    <col min="12" max="14" width="7" style="340" customWidth="1"/>
    <col min="15" max="15" width="7" style="340" hidden="1" customWidth="1"/>
    <col min="16" max="16" width="7" style="340" customWidth="1"/>
    <col min="17" max="17" width="5.85546875" style="340" hidden="1" customWidth="1"/>
    <col min="18" max="18" width="7" style="340" hidden="1" customWidth="1"/>
    <col min="19" max="19" width="6.5703125" style="340" hidden="1" customWidth="1"/>
    <col min="20" max="21" width="5.85546875" style="340" hidden="1" customWidth="1"/>
    <col min="22" max="22" width="7.140625" style="340" bestFit="1" customWidth="1"/>
    <col min="23" max="23" width="2" style="340" hidden="1" customWidth="1"/>
    <col min="24" max="25" width="3.28515625" style="340" hidden="1" customWidth="1"/>
    <col min="26" max="28" width="3" style="340" hidden="1" customWidth="1"/>
    <col min="29" max="29" width="4" style="340" hidden="1" customWidth="1"/>
    <col min="30" max="30" width="6.28515625" style="340" bestFit="1" customWidth="1" collapsed="1"/>
    <col min="31" max="31" width="3.7109375" style="340" hidden="1" customWidth="1"/>
    <col min="32" max="36" width="2" style="340" hidden="1" customWidth="1"/>
    <col min="37" max="37" width="4.42578125" style="340" hidden="1" customWidth="1"/>
    <col min="38" max="48" width="2" style="340" hidden="1" customWidth="1"/>
    <col min="49" max="49" width="6.28515625" style="340" hidden="1" customWidth="1"/>
    <col min="50" max="50" width="2" style="340" hidden="1" customWidth="1" collapsed="1"/>
    <col min="51" max="57" width="2" style="340" hidden="1" customWidth="1"/>
    <col min="58" max="66" width="2.28515625" style="340" hidden="1" customWidth="1"/>
    <col min="67" max="67" width="4.140625" style="340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2" width="8" style="30" hidden="1" customWidth="1"/>
    <col min="93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735" t="s">
        <v>41</v>
      </c>
      <c r="G2" s="736"/>
      <c r="H2" s="734" t="s">
        <v>40</v>
      </c>
      <c r="I2" s="734"/>
      <c r="J2" s="734"/>
      <c r="K2" s="734"/>
      <c r="L2" s="734"/>
      <c r="M2" s="734" t="s">
        <v>43</v>
      </c>
      <c r="N2" s="734"/>
      <c r="O2" s="734"/>
      <c r="P2" s="734"/>
      <c r="Q2" s="392"/>
      <c r="R2" s="392"/>
      <c r="S2" s="392"/>
      <c r="T2" s="444" t="s">
        <v>42</v>
      </c>
      <c r="U2" s="444"/>
      <c r="V2" s="674"/>
      <c r="W2" s="675"/>
      <c r="X2" s="675"/>
      <c r="Y2" s="676"/>
      <c r="Z2" s="676"/>
      <c r="AA2" s="676"/>
      <c r="AB2" s="676"/>
      <c r="AC2" s="676"/>
      <c r="AD2" s="676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2533</v>
      </c>
      <c r="B3" s="723"/>
      <c r="C3" s="723"/>
      <c r="D3" s="196" t="s">
        <v>0</v>
      </c>
      <c r="E3" s="197"/>
      <c r="F3" s="153"/>
      <c r="G3" s="153">
        <v>43117</v>
      </c>
      <c r="H3" s="240">
        <v>43092</v>
      </c>
      <c r="I3" s="240"/>
      <c r="J3" s="240">
        <v>43053</v>
      </c>
      <c r="K3" s="240">
        <v>43124</v>
      </c>
      <c r="L3" s="240">
        <v>43122</v>
      </c>
      <c r="M3" s="153">
        <v>43144</v>
      </c>
      <c r="N3" s="153">
        <v>43139</v>
      </c>
      <c r="O3" s="153"/>
      <c r="P3" s="153">
        <v>43130</v>
      </c>
      <c r="Q3" s="335"/>
      <c r="R3" s="335"/>
      <c r="S3" s="335"/>
      <c r="T3" s="382"/>
      <c r="U3" s="335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475</v>
      </c>
      <c r="H4" s="156" t="s">
        <v>476</v>
      </c>
      <c r="I4" s="156"/>
      <c r="J4" s="156" t="s">
        <v>489</v>
      </c>
      <c r="K4" s="156" t="s">
        <v>451</v>
      </c>
      <c r="L4" s="156" t="s">
        <v>474</v>
      </c>
      <c r="M4" s="156" t="s">
        <v>461</v>
      </c>
      <c r="N4" s="343" t="s">
        <v>478</v>
      </c>
      <c r="O4" s="156"/>
      <c r="P4" s="156" t="s">
        <v>480</v>
      </c>
      <c r="Q4" s="343"/>
      <c r="R4" s="156"/>
      <c r="S4" s="156"/>
      <c r="T4" s="282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9.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483</v>
      </c>
      <c r="I5" s="279"/>
      <c r="J5" s="247" t="s">
        <v>490</v>
      </c>
      <c r="K5" s="246" t="s">
        <v>472</v>
      </c>
      <c r="L5" s="246" t="s">
        <v>481</v>
      </c>
      <c r="M5" s="246" t="s">
        <v>455</v>
      </c>
      <c r="N5" s="246" t="s">
        <v>485</v>
      </c>
      <c r="O5" s="246"/>
      <c r="P5" s="246" t="s">
        <v>487</v>
      </c>
      <c r="Q5" s="246"/>
      <c r="R5" s="247"/>
      <c r="S5" s="246"/>
      <c r="T5" s="246"/>
      <c r="U5" s="246"/>
      <c r="V5" s="485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">
      <c r="A6" s="267">
        <v>1</v>
      </c>
      <c r="B6" s="315" t="s">
        <v>28</v>
      </c>
      <c r="C6" s="472" t="s">
        <v>444</v>
      </c>
      <c r="D6" s="449" t="s">
        <v>969</v>
      </c>
      <c r="E6" s="223">
        <v>2533</v>
      </c>
      <c r="F6" s="91"/>
      <c r="G6" s="91" t="s">
        <v>1138</v>
      </c>
      <c r="H6" s="91">
        <v>3</v>
      </c>
      <c r="I6" s="91"/>
      <c r="J6" s="91">
        <v>5</v>
      </c>
      <c r="K6" s="91">
        <v>5</v>
      </c>
      <c r="L6" s="91">
        <v>3</v>
      </c>
      <c r="M6" s="91">
        <v>4</v>
      </c>
      <c r="N6" s="91">
        <v>3</v>
      </c>
      <c r="O6" s="91"/>
      <c r="P6" s="91">
        <v>3</v>
      </c>
      <c r="Q6" s="91"/>
      <c r="R6" s="91"/>
      <c r="S6" s="91"/>
      <c r="T6" s="91"/>
      <c r="U6" s="91"/>
      <c r="V6" s="316">
        <f t="shared" ref="V6:V38" si="0">IF(AC6&gt;0,IF(SUM(X6:Y6)/AC6&gt;0,2,IF(AND(SUM(X6:Y6)/AC6=0,Z6/AC6&gt;0),3,IF(AND((AB6/AC6+AA6/AC6)=1,AA6/AC6&gt;0),4,5))),0)</f>
        <v>3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0</v>
      </c>
      <c r="Z6" s="258">
        <f t="shared" ref="Z6:Z34" si="4">COUNTIF(AG6:AV6,Z$5)</f>
        <v>4</v>
      </c>
      <c r="AA6" s="258">
        <f t="shared" ref="AA6:AA34" si="5">COUNTIF(AG6:AV6,AA$5)</f>
        <v>1</v>
      </c>
      <c r="AB6" s="258">
        <f t="shared" ref="AB6:AB34" si="6">COUNTIF(AG6:AV6,AB$5)</f>
        <v>2</v>
      </c>
      <c r="AC6" s="258">
        <f t="shared" ref="AC6:AC39" si="7">SUM(X6:AB6)</f>
        <v>7</v>
      </c>
      <c r="AD6" s="317">
        <f>IF(ISERROR(((X6+Y6)*2+Z6*3+AA6*4+AB6*5)/SUM(X6,Y6:AB6)),"",((X6+Y6)*2+Z6*3+AA6*4+AB6*5)/SUM(X6,Y6:AB6))</f>
        <v>3.7142857142857144</v>
      </c>
      <c r="AE6" s="259">
        <f t="shared" ref="AE6:AE34" si="8">IF(AX6=5,0.5,IF(AX6=4,0.25,IF(AX6&lt;=3,0)))</f>
        <v>0</v>
      </c>
      <c r="AG6" s="318" t="str">
        <f t="shared" ref="AG6:AV6" si="9">IF(ISERROR(VALUE(LEFT(F6))),LEFT(F6),VALUE(LEFT(F6)))</f>
        <v/>
      </c>
      <c r="AH6" s="318" t="str">
        <f t="shared" si="9"/>
        <v>з</v>
      </c>
      <c r="AI6" s="318">
        <f t="shared" si="9"/>
        <v>3</v>
      </c>
      <c r="AJ6" s="318" t="str">
        <f t="shared" si="9"/>
        <v/>
      </c>
      <c r="AK6" s="318">
        <f t="shared" si="9"/>
        <v>5</v>
      </c>
      <c r="AL6" s="318">
        <f t="shared" si="9"/>
        <v>5</v>
      </c>
      <c r="AM6" s="318">
        <f t="shared" si="9"/>
        <v>3</v>
      </c>
      <c r="AN6" s="318">
        <f t="shared" si="9"/>
        <v>4</v>
      </c>
      <c r="AO6" s="318">
        <f t="shared" si="9"/>
        <v>3</v>
      </c>
      <c r="AP6" s="318" t="str">
        <f t="shared" si="9"/>
        <v/>
      </c>
      <c r="AQ6" s="318">
        <f t="shared" si="9"/>
        <v>3</v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">
      <c r="A7" s="267">
        <v>2</v>
      </c>
      <c r="B7" s="315" t="s">
        <v>28</v>
      </c>
      <c r="C7" s="472" t="s">
        <v>34</v>
      </c>
      <c r="D7" s="449" t="s">
        <v>970</v>
      </c>
      <c r="E7" s="223">
        <v>2533</v>
      </c>
      <c r="F7" s="91"/>
      <c r="G7" s="91" t="s">
        <v>1138</v>
      </c>
      <c r="H7" s="91">
        <v>3</v>
      </c>
      <c r="I7" s="91"/>
      <c r="J7" s="91">
        <v>5</v>
      </c>
      <c r="K7" s="91">
        <v>5</v>
      </c>
      <c r="L7" s="91">
        <v>3</v>
      </c>
      <c r="M7" s="91">
        <v>4</v>
      </c>
      <c r="N7" s="91">
        <v>3</v>
      </c>
      <c r="O7" s="91"/>
      <c r="P7" s="91">
        <v>3</v>
      </c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4</v>
      </c>
      <c r="AA7" s="258">
        <f t="shared" si="5"/>
        <v>1</v>
      </c>
      <c r="AB7" s="258">
        <f t="shared" si="6"/>
        <v>2</v>
      </c>
      <c r="AC7" s="258">
        <f t="shared" si="7"/>
        <v>7</v>
      </c>
      <c r="AD7" s="317">
        <f t="shared" ref="AD7:AD38" si="10">IF(ISERROR(((X7+Y7)*2+Z7*3+AA7*4+AB7*5)/SUM(X7,Y7:AB7)),"",((X7+Y7)*2+Z7*3+AA7*4+AB7*5)/SUM(X7,Y7:AB7))</f>
        <v>3.7142857142857144</v>
      </c>
      <c r="AE7" s="259">
        <f t="shared" si="8"/>
        <v>0</v>
      </c>
      <c r="AG7" s="318" t="str">
        <f t="shared" ref="AG7:AV22" si="11">IF(ISERROR(VALUE(LEFT(F7))),LEFT(F7),VALUE(LEFT(F7)))</f>
        <v/>
      </c>
      <c r="AH7" s="318" t="str">
        <f t="shared" si="11"/>
        <v>з</v>
      </c>
      <c r="AI7" s="318">
        <f t="shared" si="11"/>
        <v>3</v>
      </c>
      <c r="AJ7" s="318" t="str">
        <f t="shared" si="11"/>
        <v/>
      </c>
      <c r="AK7" s="318">
        <f t="shared" si="11"/>
        <v>5</v>
      </c>
      <c r="AL7" s="318">
        <f t="shared" si="11"/>
        <v>5</v>
      </c>
      <c r="AM7" s="318">
        <f t="shared" si="11"/>
        <v>3</v>
      </c>
      <c r="AN7" s="318">
        <f t="shared" si="11"/>
        <v>4</v>
      </c>
      <c r="AO7" s="318">
        <f t="shared" si="11"/>
        <v>3</v>
      </c>
      <c r="AP7" s="318" t="str">
        <f t="shared" si="11"/>
        <v/>
      </c>
      <c r="AQ7" s="318">
        <f t="shared" si="11"/>
        <v>3</v>
      </c>
      <c r="AR7" s="318" t="str">
        <f t="shared" si="11"/>
        <v/>
      </c>
      <c r="AS7" s="318" t="str">
        <f t="shared" si="11"/>
        <v/>
      </c>
      <c r="AT7" s="318" t="str">
        <f t="shared" si="11"/>
        <v/>
      </c>
      <c r="AU7" s="318" t="str">
        <f t="shared" si="11"/>
        <v/>
      </c>
      <c r="AV7" s="318" t="str">
        <f t="shared" si="11"/>
        <v/>
      </c>
      <c r="AW7" s="316">
        <f t="shared" ref="AW7:AW37" si="12">COUNTIF(AG7:AV7,"з")</f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">
      <c r="A8" s="267">
        <v>3</v>
      </c>
      <c r="B8" s="315" t="s">
        <v>28</v>
      </c>
      <c r="C8" s="472" t="s">
        <v>34</v>
      </c>
      <c r="D8" s="449" t="s">
        <v>971</v>
      </c>
      <c r="E8" s="223">
        <v>2533</v>
      </c>
      <c r="F8" s="91"/>
      <c r="G8" s="91" t="s">
        <v>1138</v>
      </c>
      <c r="H8" s="91">
        <v>4</v>
      </c>
      <c r="I8" s="91"/>
      <c r="J8" s="91">
        <v>5</v>
      </c>
      <c r="K8" s="91">
        <v>5</v>
      </c>
      <c r="L8" s="91">
        <v>4</v>
      </c>
      <c r="M8" s="91">
        <v>4</v>
      </c>
      <c r="N8" s="91">
        <v>4</v>
      </c>
      <c r="O8" s="91"/>
      <c r="P8" s="91" t="s">
        <v>1321</v>
      </c>
      <c r="Q8" s="91"/>
      <c r="R8" s="91"/>
      <c r="S8" s="91"/>
      <c r="T8" s="91"/>
      <c r="U8" s="91"/>
      <c r="V8" s="316">
        <f t="shared" si="0"/>
        <v>2</v>
      </c>
      <c r="W8" s="258">
        <f t="shared" si="1"/>
        <v>0</v>
      </c>
      <c r="X8" s="258">
        <f t="shared" si="2"/>
        <v>0</v>
      </c>
      <c r="Y8" s="258">
        <f t="shared" si="3"/>
        <v>1</v>
      </c>
      <c r="Z8" s="258">
        <f t="shared" si="4"/>
        <v>0</v>
      </c>
      <c r="AA8" s="258">
        <f t="shared" si="5"/>
        <v>4</v>
      </c>
      <c r="AB8" s="258">
        <f t="shared" si="6"/>
        <v>2</v>
      </c>
      <c r="AC8" s="258">
        <f t="shared" si="7"/>
        <v>7</v>
      </c>
      <c r="AD8" s="317">
        <f t="shared" si="10"/>
        <v>4</v>
      </c>
      <c r="AE8" s="259">
        <f t="shared" si="8"/>
        <v>0</v>
      </c>
      <c r="AG8" s="318" t="str">
        <f t="shared" si="11"/>
        <v/>
      </c>
      <c r="AH8" s="318" t="str">
        <f t="shared" si="11"/>
        <v>з</v>
      </c>
      <c r="AI8" s="318">
        <f t="shared" si="11"/>
        <v>4</v>
      </c>
      <c r="AJ8" s="318" t="str">
        <f t="shared" si="11"/>
        <v/>
      </c>
      <c r="AK8" s="318">
        <f t="shared" si="11"/>
        <v>5</v>
      </c>
      <c r="AL8" s="318">
        <f t="shared" si="11"/>
        <v>5</v>
      </c>
      <c r="AM8" s="318">
        <f t="shared" si="11"/>
        <v>4</v>
      </c>
      <c r="AN8" s="318">
        <f t="shared" si="11"/>
        <v>4</v>
      </c>
      <c r="AO8" s="318">
        <f t="shared" si="11"/>
        <v>4</v>
      </c>
      <c r="AP8" s="318" t="str">
        <f t="shared" si="11"/>
        <v/>
      </c>
      <c r="AQ8" s="318">
        <f t="shared" si="11"/>
        <v>2</v>
      </c>
      <c r="AR8" s="318" t="str">
        <f t="shared" si="11"/>
        <v/>
      </c>
      <c r="AS8" s="318" t="str">
        <f t="shared" si="11"/>
        <v/>
      </c>
      <c r="AT8" s="318" t="str">
        <f t="shared" si="11"/>
        <v/>
      </c>
      <c r="AU8" s="318" t="str">
        <f t="shared" si="11"/>
        <v/>
      </c>
      <c r="AV8" s="318" t="str">
        <f t="shared" si="11"/>
        <v/>
      </c>
      <c r="AW8" s="316">
        <f t="shared" si="12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5">
      <c r="A9" s="267">
        <v>4</v>
      </c>
      <c r="B9" s="315" t="s">
        <v>28</v>
      </c>
      <c r="C9" s="472" t="s">
        <v>34</v>
      </c>
      <c r="D9" s="329" t="s">
        <v>972</v>
      </c>
      <c r="E9" s="223">
        <v>2533</v>
      </c>
      <c r="F9" s="91"/>
      <c r="G9" s="91" t="s">
        <v>1138</v>
      </c>
      <c r="H9" s="91">
        <v>3</v>
      </c>
      <c r="I9" s="91"/>
      <c r="J9" s="91">
        <v>5</v>
      </c>
      <c r="K9" s="91">
        <v>5</v>
      </c>
      <c r="L9" s="91">
        <v>4</v>
      </c>
      <c r="M9" s="91">
        <v>4</v>
      </c>
      <c r="N9" s="91">
        <v>3</v>
      </c>
      <c r="O9" s="91"/>
      <c r="P9" s="91">
        <v>4</v>
      </c>
      <c r="Q9" s="91"/>
      <c r="R9" s="91"/>
      <c r="S9" s="91"/>
      <c r="T9" s="91"/>
      <c r="U9" s="91"/>
      <c r="V9" s="316">
        <f t="shared" si="0"/>
        <v>3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2</v>
      </c>
      <c r="AA9" s="258">
        <f t="shared" si="5"/>
        <v>3</v>
      </c>
      <c r="AB9" s="258">
        <f t="shared" si="6"/>
        <v>2</v>
      </c>
      <c r="AC9" s="258">
        <f t="shared" si="7"/>
        <v>7</v>
      </c>
      <c r="AD9" s="317">
        <f t="shared" si="10"/>
        <v>4</v>
      </c>
      <c r="AE9" s="259">
        <f t="shared" si="8"/>
        <v>0</v>
      </c>
      <c r="AG9" s="318" t="str">
        <f t="shared" si="11"/>
        <v/>
      </c>
      <c r="AH9" s="318" t="str">
        <f t="shared" si="11"/>
        <v>з</v>
      </c>
      <c r="AI9" s="318">
        <f t="shared" si="11"/>
        <v>3</v>
      </c>
      <c r="AJ9" s="318" t="str">
        <f t="shared" si="11"/>
        <v/>
      </c>
      <c r="AK9" s="318">
        <f t="shared" si="11"/>
        <v>5</v>
      </c>
      <c r="AL9" s="318">
        <f t="shared" si="11"/>
        <v>5</v>
      </c>
      <c r="AM9" s="318">
        <f t="shared" si="11"/>
        <v>4</v>
      </c>
      <c r="AN9" s="318">
        <f t="shared" si="11"/>
        <v>4</v>
      </c>
      <c r="AO9" s="318">
        <f t="shared" si="11"/>
        <v>3</v>
      </c>
      <c r="AP9" s="318" t="str">
        <f t="shared" si="11"/>
        <v/>
      </c>
      <c r="AQ9" s="318">
        <f t="shared" si="11"/>
        <v>4</v>
      </c>
      <c r="AR9" s="318" t="str">
        <f t="shared" si="11"/>
        <v/>
      </c>
      <c r="AS9" s="318" t="str">
        <f t="shared" si="11"/>
        <v/>
      </c>
      <c r="AT9" s="318" t="str">
        <f t="shared" si="11"/>
        <v/>
      </c>
      <c r="AU9" s="318" t="str">
        <f t="shared" si="11"/>
        <v/>
      </c>
      <c r="AV9" s="318" t="str">
        <f t="shared" si="11"/>
        <v/>
      </c>
      <c r="AW9" s="316">
        <f t="shared" si="12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">
      <c r="A10" s="267">
        <v>5</v>
      </c>
      <c r="B10" s="315" t="s">
        <v>28</v>
      </c>
      <c r="C10" s="472" t="s">
        <v>34</v>
      </c>
      <c r="D10" s="449" t="s">
        <v>973</v>
      </c>
      <c r="E10" s="223">
        <v>2533</v>
      </c>
      <c r="F10" s="91"/>
      <c r="G10" s="91" t="s">
        <v>1138</v>
      </c>
      <c r="H10" s="91">
        <v>3</v>
      </c>
      <c r="I10" s="91"/>
      <c r="J10" s="91" t="s">
        <v>1132</v>
      </c>
      <c r="K10" s="91">
        <v>5</v>
      </c>
      <c r="L10" s="91">
        <v>4</v>
      </c>
      <c r="M10" s="91">
        <v>5</v>
      </c>
      <c r="N10" s="91">
        <v>3</v>
      </c>
      <c r="O10" s="91"/>
      <c r="P10" s="91">
        <v>3</v>
      </c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3</v>
      </c>
      <c r="AA10" s="258">
        <f t="shared" si="5"/>
        <v>1</v>
      </c>
      <c r="AB10" s="258">
        <f t="shared" si="6"/>
        <v>2</v>
      </c>
      <c r="AC10" s="258">
        <f t="shared" si="7"/>
        <v>6</v>
      </c>
      <c r="AD10" s="317">
        <f t="shared" si="10"/>
        <v>3.8333333333333335</v>
      </c>
      <c r="AE10" s="259">
        <f t="shared" si="8"/>
        <v>0</v>
      </c>
      <c r="AG10" s="318" t="str">
        <f t="shared" si="11"/>
        <v/>
      </c>
      <c r="AH10" s="318" t="str">
        <f t="shared" si="11"/>
        <v>з</v>
      </c>
      <c r="AI10" s="318">
        <f t="shared" si="11"/>
        <v>3</v>
      </c>
      <c r="AJ10" s="318" t="str">
        <f t="shared" si="11"/>
        <v/>
      </c>
      <c r="AK10" s="318" t="str">
        <f t="shared" si="11"/>
        <v>а</v>
      </c>
      <c r="AL10" s="318">
        <f t="shared" si="11"/>
        <v>5</v>
      </c>
      <c r="AM10" s="318">
        <f t="shared" si="11"/>
        <v>4</v>
      </c>
      <c r="AN10" s="318">
        <f t="shared" si="11"/>
        <v>5</v>
      </c>
      <c r="AO10" s="318">
        <f t="shared" si="11"/>
        <v>3</v>
      </c>
      <c r="AP10" s="318" t="str">
        <f t="shared" si="11"/>
        <v/>
      </c>
      <c r="AQ10" s="318">
        <f t="shared" si="11"/>
        <v>3</v>
      </c>
      <c r="AR10" s="318" t="str">
        <f t="shared" si="11"/>
        <v/>
      </c>
      <c r="AS10" s="318" t="str">
        <f t="shared" si="11"/>
        <v/>
      </c>
      <c r="AT10" s="318" t="str">
        <f t="shared" si="11"/>
        <v/>
      </c>
      <c r="AU10" s="318" t="str">
        <f t="shared" si="11"/>
        <v/>
      </c>
      <c r="AV10" s="318" t="str">
        <f t="shared" si="11"/>
        <v/>
      </c>
      <c r="AW10" s="316">
        <f t="shared" si="12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">
      <c r="A11" s="267">
        <v>6</v>
      </c>
      <c r="B11" s="315" t="s">
        <v>28</v>
      </c>
      <c r="C11" s="472" t="s">
        <v>34</v>
      </c>
      <c r="D11" s="449" t="s">
        <v>974</v>
      </c>
      <c r="E11" s="223">
        <v>2533</v>
      </c>
      <c r="F11" s="91"/>
      <c r="G11" s="91" t="s">
        <v>1138</v>
      </c>
      <c r="H11" s="91">
        <v>3</v>
      </c>
      <c r="I11" s="91"/>
      <c r="J11" s="91">
        <v>5</v>
      </c>
      <c r="K11" s="91">
        <v>5</v>
      </c>
      <c r="L11" s="91">
        <v>4</v>
      </c>
      <c r="M11" s="91">
        <v>5</v>
      </c>
      <c r="N11" s="91">
        <v>3</v>
      </c>
      <c r="O11" s="91"/>
      <c r="P11" s="91">
        <v>3</v>
      </c>
      <c r="Q11" s="91"/>
      <c r="R11" s="91"/>
      <c r="S11" s="91"/>
      <c r="T11" s="91"/>
      <c r="U11" s="91"/>
      <c r="V11" s="316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3</v>
      </c>
      <c r="AA11" s="258">
        <f t="shared" si="5"/>
        <v>1</v>
      </c>
      <c r="AB11" s="258">
        <f t="shared" si="6"/>
        <v>3</v>
      </c>
      <c r="AC11" s="258">
        <f t="shared" si="7"/>
        <v>7</v>
      </c>
      <c r="AD11" s="317">
        <f t="shared" si="10"/>
        <v>4</v>
      </c>
      <c r="AE11" s="259">
        <f t="shared" si="8"/>
        <v>0</v>
      </c>
      <c r="AG11" s="318" t="str">
        <f t="shared" si="11"/>
        <v/>
      </c>
      <c r="AH11" s="318" t="str">
        <f t="shared" si="11"/>
        <v>з</v>
      </c>
      <c r="AI11" s="318">
        <f t="shared" si="11"/>
        <v>3</v>
      </c>
      <c r="AJ11" s="318" t="str">
        <f t="shared" si="11"/>
        <v/>
      </c>
      <c r="AK11" s="318">
        <f t="shared" si="11"/>
        <v>5</v>
      </c>
      <c r="AL11" s="318">
        <f t="shared" si="11"/>
        <v>5</v>
      </c>
      <c r="AM11" s="318">
        <f t="shared" si="11"/>
        <v>4</v>
      </c>
      <c r="AN11" s="318">
        <f t="shared" si="11"/>
        <v>5</v>
      </c>
      <c r="AO11" s="318">
        <f t="shared" si="11"/>
        <v>3</v>
      </c>
      <c r="AP11" s="318" t="str">
        <f t="shared" si="11"/>
        <v/>
      </c>
      <c r="AQ11" s="318">
        <f t="shared" si="11"/>
        <v>3</v>
      </c>
      <c r="AR11" s="318" t="str">
        <f t="shared" si="11"/>
        <v/>
      </c>
      <c r="AS11" s="318" t="str">
        <f t="shared" si="11"/>
        <v/>
      </c>
      <c r="AT11" s="318" t="str">
        <f t="shared" si="11"/>
        <v/>
      </c>
      <c r="AU11" s="318" t="str">
        <f t="shared" si="11"/>
        <v/>
      </c>
      <c r="AV11" s="318" t="str">
        <f t="shared" si="11"/>
        <v/>
      </c>
      <c r="AW11" s="316">
        <f t="shared" si="12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315" t="s">
        <v>28</v>
      </c>
      <c r="C12" s="472" t="s">
        <v>34</v>
      </c>
      <c r="D12" s="329" t="s">
        <v>975</v>
      </c>
      <c r="E12" s="223">
        <v>2533</v>
      </c>
      <c r="F12" s="91"/>
      <c r="G12" s="91" t="s">
        <v>1138</v>
      </c>
      <c r="H12" s="91">
        <v>4</v>
      </c>
      <c r="I12" s="91"/>
      <c r="J12" s="91">
        <v>5</v>
      </c>
      <c r="K12" s="91">
        <v>4</v>
      </c>
      <c r="L12" s="91">
        <v>5</v>
      </c>
      <c r="M12" s="91">
        <v>4</v>
      </c>
      <c r="N12" s="91">
        <v>4</v>
      </c>
      <c r="O12" s="91"/>
      <c r="P12" s="91">
        <v>5</v>
      </c>
      <c r="Q12" s="91"/>
      <c r="R12" s="91"/>
      <c r="S12" s="91"/>
      <c r="T12" s="91"/>
      <c r="U12" s="91"/>
      <c r="V12" s="316">
        <f t="shared" si="0"/>
        <v>4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0</v>
      </c>
      <c r="AA12" s="258">
        <f t="shared" si="5"/>
        <v>4</v>
      </c>
      <c r="AB12" s="258">
        <f t="shared" si="6"/>
        <v>3</v>
      </c>
      <c r="AC12" s="258">
        <f t="shared" si="7"/>
        <v>7</v>
      </c>
      <c r="AD12" s="317">
        <f t="shared" si="10"/>
        <v>4.4285714285714288</v>
      </c>
      <c r="AE12" s="259">
        <f t="shared" si="8"/>
        <v>0</v>
      </c>
      <c r="AG12" s="318" t="str">
        <f t="shared" si="11"/>
        <v/>
      </c>
      <c r="AH12" s="318" t="str">
        <f t="shared" si="11"/>
        <v>з</v>
      </c>
      <c r="AI12" s="318">
        <f t="shared" si="11"/>
        <v>4</v>
      </c>
      <c r="AJ12" s="318" t="str">
        <f t="shared" si="11"/>
        <v/>
      </c>
      <c r="AK12" s="318">
        <f t="shared" si="11"/>
        <v>5</v>
      </c>
      <c r="AL12" s="318">
        <f t="shared" si="11"/>
        <v>4</v>
      </c>
      <c r="AM12" s="318">
        <f t="shared" si="11"/>
        <v>5</v>
      </c>
      <c r="AN12" s="318">
        <f t="shared" si="11"/>
        <v>4</v>
      </c>
      <c r="AO12" s="318">
        <f t="shared" si="11"/>
        <v>4</v>
      </c>
      <c r="AP12" s="318" t="str">
        <f t="shared" si="11"/>
        <v/>
      </c>
      <c r="AQ12" s="318">
        <f t="shared" si="11"/>
        <v>5</v>
      </c>
      <c r="AR12" s="318" t="str">
        <f t="shared" si="11"/>
        <v/>
      </c>
      <c r="AS12" s="318" t="str">
        <f t="shared" si="11"/>
        <v/>
      </c>
      <c r="AT12" s="318" t="str">
        <f t="shared" si="11"/>
        <v/>
      </c>
      <c r="AU12" s="318" t="str">
        <f t="shared" si="11"/>
        <v/>
      </c>
      <c r="AV12" s="318" t="str">
        <f t="shared" si="11"/>
        <v/>
      </c>
      <c r="AW12" s="316">
        <f t="shared" si="12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">
      <c r="A13" s="267">
        <v>8</v>
      </c>
      <c r="B13" s="315" t="s">
        <v>28</v>
      </c>
      <c r="C13" s="472" t="s">
        <v>34</v>
      </c>
      <c r="D13" s="449" t="s">
        <v>976</v>
      </c>
      <c r="E13" s="223">
        <v>2533</v>
      </c>
      <c r="F13" s="91"/>
      <c r="G13" s="91" t="s">
        <v>1138</v>
      </c>
      <c r="H13" s="91">
        <v>3</v>
      </c>
      <c r="I13" s="91"/>
      <c r="J13" s="91">
        <v>4</v>
      </c>
      <c r="K13" s="91">
        <v>5</v>
      </c>
      <c r="L13" s="91">
        <v>4</v>
      </c>
      <c r="M13" s="91">
        <v>3</v>
      </c>
      <c r="N13" s="91">
        <v>5</v>
      </c>
      <c r="O13" s="91"/>
      <c r="P13" s="91">
        <v>3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3</v>
      </c>
      <c r="AA13" s="258">
        <f t="shared" si="5"/>
        <v>2</v>
      </c>
      <c r="AB13" s="258">
        <f t="shared" si="6"/>
        <v>2</v>
      </c>
      <c r="AC13" s="258">
        <f t="shared" si="7"/>
        <v>7</v>
      </c>
      <c r="AD13" s="317">
        <f t="shared" si="10"/>
        <v>3.8571428571428572</v>
      </c>
      <c r="AE13" s="259">
        <f t="shared" si="8"/>
        <v>0</v>
      </c>
      <c r="AG13" s="318" t="str">
        <f t="shared" si="11"/>
        <v/>
      </c>
      <c r="AH13" s="318" t="str">
        <f t="shared" si="11"/>
        <v>з</v>
      </c>
      <c r="AI13" s="318">
        <f t="shared" si="11"/>
        <v>3</v>
      </c>
      <c r="AJ13" s="318" t="str">
        <f t="shared" si="11"/>
        <v/>
      </c>
      <c r="AK13" s="318">
        <f t="shared" si="11"/>
        <v>4</v>
      </c>
      <c r="AL13" s="318">
        <f t="shared" si="11"/>
        <v>5</v>
      </c>
      <c r="AM13" s="318">
        <f t="shared" si="11"/>
        <v>4</v>
      </c>
      <c r="AN13" s="318">
        <f t="shared" si="11"/>
        <v>3</v>
      </c>
      <c r="AO13" s="318">
        <f t="shared" si="11"/>
        <v>5</v>
      </c>
      <c r="AP13" s="318" t="str">
        <f t="shared" si="11"/>
        <v/>
      </c>
      <c r="AQ13" s="318">
        <f t="shared" si="11"/>
        <v>3</v>
      </c>
      <c r="AR13" s="318" t="str">
        <f t="shared" si="11"/>
        <v/>
      </c>
      <c r="AS13" s="318" t="str">
        <f t="shared" si="11"/>
        <v/>
      </c>
      <c r="AT13" s="318" t="str">
        <f t="shared" si="11"/>
        <v/>
      </c>
      <c r="AU13" s="318" t="str">
        <f t="shared" si="11"/>
        <v/>
      </c>
      <c r="AV13" s="318" t="str">
        <f t="shared" si="11"/>
        <v/>
      </c>
      <c r="AW13" s="316">
        <f t="shared" si="12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">
      <c r="A14" s="267">
        <v>9</v>
      </c>
      <c r="B14" s="319"/>
      <c r="C14" s="472" t="s">
        <v>34</v>
      </c>
      <c r="D14" s="449" t="s">
        <v>977</v>
      </c>
      <c r="E14" s="223">
        <v>2533</v>
      </c>
      <c r="F14" s="91"/>
      <c r="G14" s="91" t="s">
        <v>1138</v>
      </c>
      <c r="H14" s="91">
        <v>4</v>
      </c>
      <c r="I14" s="91"/>
      <c r="J14" s="91">
        <v>4</v>
      </c>
      <c r="K14" s="91">
        <v>5</v>
      </c>
      <c r="L14" s="91">
        <v>4</v>
      </c>
      <c r="M14" s="91">
        <v>4</v>
      </c>
      <c r="N14" s="91">
        <v>3</v>
      </c>
      <c r="O14" s="91"/>
      <c r="P14" s="91">
        <v>3</v>
      </c>
      <c r="Q14" s="91"/>
      <c r="R14" s="94"/>
      <c r="S14" s="91"/>
      <c r="T14" s="91"/>
      <c r="U14" s="91"/>
      <c r="V14" s="316">
        <f t="shared" si="0"/>
        <v>3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2</v>
      </c>
      <c r="AA14" s="93">
        <f t="shared" si="5"/>
        <v>4</v>
      </c>
      <c r="AB14" s="93">
        <f t="shared" si="6"/>
        <v>1</v>
      </c>
      <c r="AC14" s="93">
        <f t="shared" si="7"/>
        <v>7</v>
      </c>
      <c r="AD14" s="320">
        <f t="shared" si="10"/>
        <v>3.8571428571428572</v>
      </c>
      <c r="AE14" s="25">
        <f t="shared" si="8"/>
        <v>0</v>
      </c>
      <c r="AF14" s="13"/>
      <c r="AG14" s="318" t="str">
        <f t="shared" si="11"/>
        <v/>
      </c>
      <c r="AH14" s="318" t="str">
        <f t="shared" si="11"/>
        <v>з</v>
      </c>
      <c r="AI14" s="318">
        <f t="shared" si="11"/>
        <v>4</v>
      </c>
      <c r="AJ14" s="318" t="str">
        <f t="shared" si="11"/>
        <v/>
      </c>
      <c r="AK14" s="318">
        <f t="shared" si="11"/>
        <v>4</v>
      </c>
      <c r="AL14" s="318">
        <f t="shared" si="11"/>
        <v>5</v>
      </c>
      <c r="AM14" s="318">
        <f t="shared" si="11"/>
        <v>4</v>
      </c>
      <c r="AN14" s="318">
        <f t="shared" si="11"/>
        <v>4</v>
      </c>
      <c r="AO14" s="318">
        <f t="shared" si="11"/>
        <v>3</v>
      </c>
      <c r="AP14" s="318" t="str">
        <f t="shared" si="11"/>
        <v/>
      </c>
      <c r="AQ14" s="318">
        <f t="shared" si="11"/>
        <v>3</v>
      </c>
      <c r="AR14" s="318" t="str">
        <f t="shared" si="11"/>
        <v/>
      </c>
      <c r="AS14" s="318" t="str">
        <f t="shared" si="11"/>
        <v/>
      </c>
      <c r="AT14" s="318" t="str">
        <f t="shared" si="11"/>
        <v/>
      </c>
      <c r="AU14" s="318" t="str">
        <f t="shared" si="11"/>
        <v/>
      </c>
      <c r="AV14" s="318" t="str">
        <f t="shared" si="11"/>
        <v/>
      </c>
      <c r="AW14" s="316">
        <f t="shared" si="12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">
      <c r="A15" s="267">
        <v>10</v>
      </c>
      <c r="B15" s="319"/>
      <c r="C15" s="472" t="s">
        <v>34</v>
      </c>
      <c r="D15" s="449" t="s">
        <v>978</v>
      </c>
      <c r="E15" s="223">
        <v>2533</v>
      </c>
      <c r="F15" s="91"/>
      <c r="G15" s="91" t="s">
        <v>1138</v>
      </c>
      <c r="H15" s="91">
        <v>4</v>
      </c>
      <c r="I15" s="91"/>
      <c r="J15" s="91">
        <v>4</v>
      </c>
      <c r="K15" s="91">
        <v>5</v>
      </c>
      <c r="L15" s="91">
        <v>4</v>
      </c>
      <c r="M15" s="91">
        <v>5</v>
      </c>
      <c r="N15" s="91">
        <v>3</v>
      </c>
      <c r="O15" s="91"/>
      <c r="P15" s="91">
        <v>3</v>
      </c>
      <c r="Q15" s="91"/>
      <c r="R15" s="94"/>
      <c r="S15" s="91"/>
      <c r="T15" s="91"/>
      <c r="U15" s="91"/>
      <c r="V15" s="316">
        <f t="shared" si="0"/>
        <v>3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2</v>
      </c>
      <c r="AA15" s="93">
        <f t="shared" si="5"/>
        <v>3</v>
      </c>
      <c r="AB15" s="93">
        <f t="shared" si="6"/>
        <v>2</v>
      </c>
      <c r="AC15" s="93">
        <f t="shared" si="7"/>
        <v>7</v>
      </c>
      <c r="AD15" s="320">
        <f t="shared" si="10"/>
        <v>4</v>
      </c>
      <c r="AE15" s="25">
        <f t="shared" si="8"/>
        <v>0</v>
      </c>
      <c r="AF15" s="13"/>
      <c r="AG15" s="318" t="str">
        <f t="shared" si="11"/>
        <v/>
      </c>
      <c r="AH15" s="318" t="str">
        <f t="shared" si="11"/>
        <v>з</v>
      </c>
      <c r="AI15" s="318">
        <f t="shared" si="11"/>
        <v>4</v>
      </c>
      <c r="AJ15" s="318" t="str">
        <f t="shared" si="11"/>
        <v/>
      </c>
      <c r="AK15" s="318">
        <f t="shared" si="11"/>
        <v>4</v>
      </c>
      <c r="AL15" s="318">
        <f t="shared" si="11"/>
        <v>5</v>
      </c>
      <c r="AM15" s="318">
        <f t="shared" si="11"/>
        <v>4</v>
      </c>
      <c r="AN15" s="318">
        <f t="shared" si="11"/>
        <v>5</v>
      </c>
      <c r="AO15" s="318">
        <f t="shared" si="11"/>
        <v>3</v>
      </c>
      <c r="AP15" s="318" t="str">
        <f t="shared" si="11"/>
        <v/>
      </c>
      <c r="AQ15" s="318">
        <f t="shared" si="11"/>
        <v>3</v>
      </c>
      <c r="AR15" s="318" t="str">
        <f t="shared" si="11"/>
        <v/>
      </c>
      <c r="AS15" s="318" t="str">
        <f t="shared" si="11"/>
        <v/>
      </c>
      <c r="AT15" s="318" t="str">
        <f t="shared" si="11"/>
        <v/>
      </c>
      <c r="AU15" s="318" t="str">
        <f t="shared" si="11"/>
        <v/>
      </c>
      <c r="AV15" s="318" t="str">
        <f t="shared" si="11"/>
        <v/>
      </c>
      <c r="AW15" s="316">
        <f t="shared" si="12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2">
      <c r="A16" s="267">
        <v>11</v>
      </c>
      <c r="B16" s="319"/>
      <c r="C16" s="472" t="s">
        <v>34</v>
      </c>
      <c r="D16" s="449" t="s">
        <v>979</v>
      </c>
      <c r="E16" s="223">
        <v>2533</v>
      </c>
      <c r="F16" s="91"/>
      <c r="G16" s="91" t="s">
        <v>1138</v>
      </c>
      <c r="H16" s="91">
        <v>4</v>
      </c>
      <c r="I16" s="91"/>
      <c r="J16" s="91">
        <v>4</v>
      </c>
      <c r="K16" s="91">
        <v>4</v>
      </c>
      <c r="L16" s="91">
        <v>3</v>
      </c>
      <c r="M16" s="91">
        <v>5</v>
      </c>
      <c r="N16" s="91">
        <v>3</v>
      </c>
      <c r="O16" s="91"/>
      <c r="P16" s="91">
        <v>3</v>
      </c>
      <c r="Q16" s="91"/>
      <c r="R16" s="94"/>
      <c r="S16" s="91"/>
      <c r="T16" s="91"/>
      <c r="U16" s="91"/>
      <c r="V16" s="316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3</v>
      </c>
      <c r="AA16" s="93">
        <f t="shared" si="5"/>
        <v>3</v>
      </c>
      <c r="AB16" s="93">
        <f t="shared" si="6"/>
        <v>1</v>
      </c>
      <c r="AC16" s="93">
        <f t="shared" si="7"/>
        <v>7</v>
      </c>
      <c r="AD16" s="320">
        <f t="shared" si="10"/>
        <v>3.7142857142857144</v>
      </c>
      <c r="AE16" s="25">
        <f t="shared" si="8"/>
        <v>0</v>
      </c>
      <c r="AF16" s="13"/>
      <c r="AG16" s="318" t="str">
        <f t="shared" si="11"/>
        <v/>
      </c>
      <c r="AH16" s="318" t="str">
        <f t="shared" si="11"/>
        <v>з</v>
      </c>
      <c r="AI16" s="318">
        <f t="shared" si="11"/>
        <v>4</v>
      </c>
      <c r="AJ16" s="318" t="str">
        <f t="shared" si="11"/>
        <v/>
      </c>
      <c r="AK16" s="318">
        <f t="shared" si="11"/>
        <v>4</v>
      </c>
      <c r="AL16" s="318">
        <f t="shared" si="11"/>
        <v>4</v>
      </c>
      <c r="AM16" s="318">
        <f t="shared" si="11"/>
        <v>3</v>
      </c>
      <c r="AN16" s="318">
        <f t="shared" si="11"/>
        <v>5</v>
      </c>
      <c r="AO16" s="318">
        <f t="shared" si="11"/>
        <v>3</v>
      </c>
      <c r="AP16" s="318" t="str">
        <f t="shared" si="11"/>
        <v/>
      </c>
      <c r="AQ16" s="318">
        <f t="shared" si="11"/>
        <v>3</v>
      </c>
      <c r="AR16" s="318" t="str">
        <f t="shared" si="11"/>
        <v/>
      </c>
      <c r="AS16" s="318" t="str">
        <f t="shared" si="11"/>
        <v/>
      </c>
      <c r="AT16" s="318" t="str">
        <f t="shared" si="11"/>
        <v/>
      </c>
      <c r="AU16" s="318" t="str">
        <f t="shared" si="11"/>
        <v/>
      </c>
      <c r="AV16" s="318" t="str">
        <f t="shared" si="11"/>
        <v/>
      </c>
      <c r="AW16" s="316">
        <f t="shared" si="12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25">
      <c r="A17" s="267">
        <v>12</v>
      </c>
      <c r="B17" s="225"/>
      <c r="C17" s="472" t="s">
        <v>443</v>
      </c>
      <c r="D17" s="329" t="s">
        <v>980</v>
      </c>
      <c r="E17" s="223">
        <v>2533</v>
      </c>
      <c r="F17" s="91"/>
      <c r="G17" s="91" t="s">
        <v>1138</v>
      </c>
      <c r="H17" s="91">
        <v>3</v>
      </c>
      <c r="I17" s="91"/>
      <c r="J17" s="91">
        <v>4</v>
      </c>
      <c r="K17" s="91">
        <v>5</v>
      </c>
      <c r="L17" s="91">
        <v>3</v>
      </c>
      <c r="M17" s="91">
        <v>4</v>
      </c>
      <c r="N17" s="91">
        <v>3</v>
      </c>
      <c r="O17" s="91"/>
      <c r="P17" s="91">
        <v>3</v>
      </c>
      <c r="Q17" s="91"/>
      <c r="R17" s="94"/>
      <c r="S17" s="91"/>
      <c r="T17" s="91"/>
      <c r="U17" s="91"/>
      <c r="V17" s="316">
        <f t="shared" si="0"/>
        <v>3</v>
      </c>
      <c r="W17" s="93">
        <f t="shared" si="1"/>
        <v>0</v>
      </c>
      <c r="X17" s="93">
        <f t="shared" ref="X17:X34" si="13">COUNTIF(AF17:AU17,"д")</f>
        <v>0</v>
      </c>
      <c r="Y17" s="93">
        <f t="shared" si="3"/>
        <v>0</v>
      </c>
      <c r="Z17" s="93">
        <f t="shared" si="4"/>
        <v>4</v>
      </c>
      <c r="AA17" s="93">
        <f t="shared" si="5"/>
        <v>2</v>
      </c>
      <c r="AB17" s="93">
        <f t="shared" si="6"/>
        <v>1</v>
      </c>
      <c r="AC17" s="93">
        <f t="shared" si="7"/>
        <v>7</v>
      </c>
      <c r="AD17" s="320">
        <f t="shared" si="10"/>
        <v>3.5714285714285716</v>
      </c>
      <c r="AE17" s="25">
        <f t="shared" si="8"/>
        <v>0</v>
      </c>
      <c r="AF17" s="13"/>
      <c r="AG17" s="318" t="str">
        <f t="shared" si="11"/>
        <v/>
      </c>
      <c r="AH17" s="318" t="str">
        <f t="shared" si="11"/>
        <v>з</v>
      </c>
      <c r="AI17" s="318">
        <f t="shared" si="11"/>
        <v>3</v>
      </c>
      <c r="AJ17" s="318" t="str">
        <f t="shared" si="11"/>
        <v/>
      </c>
      <c r="AK17" s="318">
        <f t="shared" si="11"/>
        <v>4</v>
      </c>
      <c r="AL17" s="318">
        <f t="shared" si="11"/>
        <v>5</v>
      </c>
      <c r="AM17" s="318">
        <f t="shared" si="11"/>
        <v>3</v>
      </c>
      <c r="AN17" s="318">
        <f t="shared" si="11"/>
        <v>4</v>
      </c>
      <c r="AO17" s="318">
        <f t="shared" si="11"/>
        <v>3</v>
      </c>
      <c r="AP17" s="318" t="str">
        <f t="shared" si="11"/>
        <v/>
      </c>
      <c r="AQ17" s="318">
        <f t="shared" si="11"/>
        <v>3</v>
      </c>
      <c r="AR17" s="318" t="str">
        <f t="shared" si="11"/>
        <v/>
      </c>
      <c r="AS17" s="318" t="str">
        <f t="shared" si="11"/>
        <v/>
      </c>
      <c r="AT17" s="318" t="str">
        <f t="shared" si="11"/>
        <v/>
      </c>
      <c r="AU17" s="318" t="str">
        <f t="shared" si="11"/>
        <v/>
      </c>
      <c r="AV17" s="318" t="str">
        <f t="shared" si="11"/>
        <v/>
      </c>
      <c r="AW17" s="316">
        <f t="shared" si="12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2">
      <c r="A18" s="267">
        <v>13</v>
      </c>
      <c r="B18" s="163"/>
      <c r="C18" s="472" t="s">
        <v>34</v>
      </c>
      <c r="D18" s="449" t="s">
        <v>981</v>
      </c>
      <c r="E18" s="223">
        <v>2533</v>
      </c>
      <c r="F18" s="91"/>
      <c r="G18" s="91" t="s">
        <v>1138</v>
      </c>
      <c r="H18" s="91">
        <v>4</v>
      </c>
      <c r="I18" s="91"/>
      <c r="J18" s="91">
        <v>4</v>
      </c>
      <c r="K18" s="91">
        <v>5</v>
      </c>
      <c r="L18" s="91">
        <v>4</v>
      </c>
      <c r="M18" s="91">
        <v>4</v>
      </c>
      <c r="N18" s="91">
        <v>4</v>
      </c>
      <c r="O18" s="91"/>
      <c r="P18" s="91">
        <v>3</v>
      </c>
      <c r="Q18" s="91"/>
      <c r="R18" s="94"/>
      <c r="S18" s="91"/>
      <c r="T18" s="91"/>
      <c r="U18" s="91"/>
      <c r="V18" s="316">
        <f t="shared" si="0"/>
        <v>3</v>
      </c>
      <c r="W18" s="93">
        <f t="shared" si="1"/>
        <v>0</v>
      </c>
      <c r="X18" s="93">
        <f t="shared" si="13"/>
        <v>0</v>
      </c>
      <c r="Y18" s="93">
        <f t="shared" si="3"/>
        <v>0</v>
      </c>
      <c r="Z18" s="93">
        <f t="shared" si="4"/>
        <v>1</v>
      </c>
      <c r="AA18" s="93">
        <f t="shared" si="5"/>
        <v>5</v>
      </c>
      <c r="AB18" s="93">
        <f t="shared" si="6"/>
        <v>1</v>
      </c>
      <c r="AC18" s="93">
        <f t="shared" si="7"/>
        <v>7</v>
      </c>
      <c r="AD18" s="320">
        <f t="shared" si="10"/>
        <v>4</v>
      </c>
      <c r="AE18" s="25">
        <f t="shared" si="8"/>
        <v>0</v>
      </c>
      <c r="AF18" s="13"/>
      <c r="AG18" s="318" t="str">
        <f t="shared" si="11"/>
        <v/>
      </c>
      <c r="AH18" s="318" t="str">
        <f t="shared" si="11"/>
        <v>з</v>
      </c>
      <c r="AI18" s="318">
        <f t="shared" si="11"/>
        <v>4</v>
      </c>
      <c r="AJ18" s="318" t="str">
        <f t="shared" si="11"/>
        <v/>
      </c>
      <c r="AK18" s="318">
        <f t="shared" si="11"/>
        <v>4</v>
      </c>
      <c r="AL18" s="318">
        <f t="shared" si="11"/>
        <v>5</v>
      </c>
      <c r="AM18" s="318">
        <f t="shared" si="11"/>
        <v>4</v>
      </c>
      <c r="AN18" s="318">
        <f t="shared" si="11"/>
        <v>4</v>
      </c>
      <c r="AO18" s="318">
        <f t="shared" si="11"/>
        <v>4</v>
      </c>
      <c r="AP18" s="318" t="str">
        <f t="shared" si="11"/>
        <v/>
      </c>
      <c r="AQ18" s="318">
        <f t="shared" si="11"/>
        <v>3</v>
      </c>
      <c r="AR18" s="318" t="str">
        <f t="shared" si="11"/>
        <v/>
      </c>
      <c r="AS18" s="318" t="str">
        <f t="shared" si="11"/>
        <v/>
      </c>
      <c r="AT18" s="318" t="str">
        <f t="shared" si="11"/>
        <v/>
      </c>
      <c r="AU18" s="318" t="str">
        <f t="shared" si="11"/>
        <v/>
      </c>
      <c r="AV18" s="318" t="str">
        <f t="shared" si="11"/>
        <v/>
      </c>
      <c r="AW18" s="316">
        <f t="shared" si="12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">
      <c r="A19" s="267">
        <v>14</v>
      </c>
      <c r="B19" s="163"/>
      <c r="C19" s="472" t="s">
        <v>34</v>
      </c>
      <c r="D19" s="449" t="s">
        <v>982</v>
      </c>
      <c r="E19" s="223">
        <v>2533</v>
      </c>
      <c r="F19" s="91"/>
      <c r="G19" s="91" t="s">
        <v>1138</v>
      </c>
      <c r="H19" s="91">
        <v>5</v>
      </c>
      <c r="I19" s="91"/>
      <c r="J19" s="91">
        <v>5</v>
      </c>
      <c r="K19" s="91" t="s">
        <v>1127</v>
      </c>
      <c r="L19" s="91">
        <v>5</v>
      </c>
      <c r="M19" s="91">
        <v>5</v>
      </c>
      <c r="N19" s="91">
        <v>5</v>
      </c>
      <c r="O19" s="91"/>
      <c r="P19" s="91">
        <v>4</v>
      </c>
      <c r="Q19" s="91"/>
      <c r="R19" s="91"/>
      <c r="S19" s="91"/>
      <c r="T19" s="91"/>
      <c r="U19" s="91"/>
      <c r="V19" s="316">
        <f t="shared" si="0"/>
        <v>4</v>
      </c>
      <c r="W19" s="93">
        <f t="shared" si="1"/>
        <v>0</v>
      </c>
      <c r="X19" s="93">
        <f t="shared" si="13"/>
        <v>0</v>
      </c>
      <c r="Y19" s="93">
        <f t="shared" si="3"/>
        <v>0</v>
      </c>
      <c r="Z19" s="93">
        <f t="shared" si="4"/>
        <v>0</v>
      </c>
      <c r="AA19" s="93">
        <f t="shared" si="5"/>
        <v>1</v>
      </c>
      <c r="AB19" s="93">
        <f t="shared" si="6"/>
        <v>5</v>
      </c>
      <c r="AC19" s="93">
        <f t="shared" si="7"/>
        <v>6</v>
      </c>
      <c r="AD19" s="320">
        <f t="shared" si="10"/>
        <v>4.833333333333333</v>
      </c>
      <c r="AE19" s="25">
        <f t="shared" si="8"/>
        <v>0</v>
      </c>
      <c r="AF19" s="13"/>
      <c r="AG19" s="318" t="str">
        <f t="shared" si="11"/>
        <v/>
      </c>
      <c r="AH19" s="318" t="str">
        <f t="shared" si="11"/>
        <v>з</v>
      </c>
      <c r="AI19" s="318">
        <f t="shared" si="11"/>
        <v>5</v>
      </c>
      <c r="AJ19" s="318" t="str">
        <f t="shared" si="11"/>
        <v/>
      </c>
      <c r="AK19" s="318">
        <f t="shared" si="11"/>
        <v>5</v>
      </c>
      <c r="AL19" s="318" t="str">
        <f t="shared" si="11"/>
        <v>а</v>
      </c>
      <c r="AM19" s="318">
        <f t="shared" si="11"/>
        <v>5</v>
      </c>
      <c r="AN19" s="318">
        <f t="shared" si="11"/>
        <v>5</v>
      </c>
      <c r="AO19" s="318">
        <f t="shared" si="11"/>
        <v>5</v>
      </c>
      <c r="AP19" s="318" t="str">
        <f t="shared" si="11"/>
        <v/>
      </c>
      <c r="AQ19" s="318">
        <f t="shared" si="11"/>
        <v>4</v>
      </c>
      <c r="AR19" s="318" t="str">
        <f t="shared" si="11"/>
        <v/>
      </c>
      <c r="AS19" s="318" t="str">
        <f t="shared" si="11"/>
        <v/>
      </c>
      <c r="AT19" s="318" t="str">
        <f t="shared" si="11"/>
        <v/>
      </c>
      <c r="AU19" s="318" t="str">
        <f t="shared" si="11"/>
        <v/>
      </c>
      <c r="AV19" s="318" t="str">
        <f t="shared" si="11"/>
        <v/>
      </c>
      <c r="AW19" s="316">
        <f t="shared" si="12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2">
      <c r="A20" s="267">
        <v>15</v>
      </c>
      <c r="B20" s="163"/>
      <c r="C20" s="472" t="s">
        <v>34</v>
      </c>
      <c r="D20" s="449" t="s">
        <v>983</v>
      </c>
      <c r="E20" s="223">
        <v>2533</v>
      </c>
      <c r="F20" s="91"/>
      <c r="G20" s="91" t="s">
        <v>1138</v>
      </c>
      <c r="H20" s="91">
        <v>5</v>
      </c>
      <c r="I20" s="91"/>
      <c r="J20" s="91">
        <v>4</v>
      </c>
      <c r="K20" s="91">
        <v>5</v>
      </c>
      <c r="L20" s="91">
        <v>4</v>
      </c>
      <c r="M20" s="91">
        <v>4</v>
      </c>
      <c r="N20" s="91">
        <v>3</v>
      </c>
      <c r="O20" s="91"/>
      <c r="P20" s="91">
        <v>3</v>
      </c>
      <c r="Q20" s="91"/>
      <c r="R20" s="94"/>
      <c r="S20" s="91"/>
      <c r="T20" s="91"/>
      <c r="U20" s="91"/>
      <c r="V20" s="316">
        <f t="shared" si="0"/>
        <v>3</v>
      </c>
      <c r="W20" s="93">
        <f t="shared" si="1"/>
        <v>0</v>
      </c>
      <c r="X20" s="93">
        <f t="shared" si="13"/>
        <v>0</v>
      </c>
      <c r="Y20" s="93">
        <f t="shared" si="3"/>
        <v>0</v>
      </c>
      <c r="Z20" s="93">
        <f t="shared" si="4"/>
        <v>2</v>
      </c>
      <c r="AA20" s="93">
        <f t="shared" si="5"/>
        <v>3</v>
      </c>
      <c r="AB20" s="93">
        <f t="shared" si="6"/>
        <v>2</v>
      </c>
      <c r="AC20" s="93">
        <f t="shared" si="7"/>
        <v>7</v>
      </c>
      <c r="AD20" s="320">
        <f t="shared" si="10"/>
        <v>4</v>
      </c>
      <c r="AE20" s="25">
        <f t="shared" si="8"/>
        <v>0</v>
      </c>
      <c r="AF20" s="13"/>
      <c r="AG20" s="318" t="str">
        <f t="shared" si="11"/>
        <v/>
      </c>
      <c r="AH20" s="318" t="str">
        <f t="shared" si="11"/>
        <v>з</v>
      </c>
      <c r="AI20" s="318">
        <f t="shared" si="11"/>
        <v>5</v>
      </c>
      <c r="AJ20" s="318" t="str">
        <f t="shared" si="11"/>
        <v/>
      </c>
      <c r="AK20" s="318">
        <f t="shared" si="11"/>
        <v>4</v>
      </c>
      <c r="AL20" s="318">
        <f t="shared" si="11"/>
        <v>5</v>
      </c>
      <c r="AM20" s="318">
        <f t="shared" si="11"/>
        <v>4</v>
      </c>
      <c r="AN20" s="318">
        <f t="shared" si="11"/>
        <v>4</v>
      </c>
      <c r="AO20" s="318">
        <f t="shared" si="11"/>
        <v>3</v>
      </c>
      <c r="AP20" s="318" t="str">
        <f t="shared" si="11"/>
        <v/>
      </c>
      <c r="AQ20" s="318">
        <f t="shared" si="11"/>
        <v>3</v>
      </c>
      <c r="AR20" s="318" t="str">
        <f t="shared" si="11"/>
        <v/>
      </c>
      <c r="AS20" s="318" t="str">
        <f t="shared" si="11"/>
        <v/>
      </c>
      <c r="AT20" s="318" t="str">
        <f t="shared" si="11"/>
        <v/>
      </c>
      <c r="AU20" s="318" t="str">
        <f t="shared" si="11"/>
        <v/>
      </c>
      <c r="AV20" s="318" t="str">
        <f t="shared" si="11"/>
        <v/>
      </c>
      <c r="AW20" s="316">
        <f t="shared" si="12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2">
      <c r="A21" s="267">
        <v>16</v>
      </c>
      <c r="B21" s="163"/>
      <c r="C21" s="472" t="s">
        <v>34</v>
      </c>
      <c r="D21" s="449" t="s">
        <v>984</v>
      </c>
      <c r="E21" s="223">
        <v>2533</v>
      </c>
      <c r="F21" s="91"/>
      <c r="G21" s="91" t="s">
        <v>1138</v>
      </c>
      <c r="H21" s="91">
        <v>5</v>
      </c>
      <c r="I21" s="91"/>
      <c r="J21" s="91">
        <v>5</v>
      </c>
      <c r="K21" s="91">
        <v>5</v>
      </c>
      <c r="L21" s="91">
        <v>5</v>
      </c>
      <c r="M21" s="91">
        <v>5</v>
      </c>
      <c r="N21" s="91">
        <v>4</v>
      </c>
      <c r="O21" s="91"/>
      <c r="P21" s="91">
        <v>4</v>
      </c>
      <c r="Q21" s="91"/>
      <c r="R21" s="94"/>
      <c r="S21" s="91"/>
      <c r="T21" s="91"/>
      <c r="U21" s="91"/>
      <c r="V21" s="316">
        <f t="shared" si="0"/>
        <v>4</v>
      </c>
      <c r="W21" s="93">
        <f t="shared" si="1"/>
        <v>0</v>
      </c>
      <c r="X21" s="93">
        <f t="shared" si="13"/>
        <v>0</v>
      </c>
      <c r="Y21" s="93">
        <f t="shared" si="3"/>
        <v>0</v>
      </c>
      <c r="Z21" s="93">
        <f t="shared" si="4"/>
        <v>0</v>
      </c>
      <c r="AA21" s="93">
        <f t="shared" si="5"/>
        <v>2</v>
      </c>
      <c r="AB21" s="93">
        <f t="shared" si="6"/>
        <v>5</v>
      </c>
      <c r="AC21" s="93">
        <f t="shared" si="7"/>
        <v>7</v>
      </c>
      <c r="AD21" s="320">
        <f t="shared" si="10"/>
        <v>4.7142857142857144</v>
      </c>
      <c r="AE21" s="25">
        <f t="shared" si="8"/>
        <v>0</v>
      </c>
      <c r="AF21" s="13"/>
      <c r="AG21" s="318" t="str">
        <f t="shared" si="11"/>
        <v/>
      </c>
      <c r="AH21" s="318" t="str">
        <f t="shared" si="11"/>
        <v>з</v>
      </c>
      <c r="AI21" s="318">
        <f t="shared" si="11"/>
        <v>5</v>
      </c>
      <c r="AJ21" s="318" t="str">
        <f t="shared" si="11"/>
        <v/>
      </c>
      <c r="AK21" s="318">
        <f t="shared" si="11"/>
        <v>5</v>
      </c>
      <c r="AL21" s="318">
        <f t="shared" si="11"/>
        <v>5</v>
      </c>
      <c r="AM21" s="318">
        <f t="shared" si="11"/>
        <v>5</v>
      </c>
      <c r="AN21" s="318">
        <f t="shared" si="11"/>
        <v>5</v>
      </c>
      <c r="AO21" s="318">
        <f t="shared" si="11"/>
        <v>4</v>
      </c>
      <c r="AP21" s="318" t="str">
        <f t="shared" si="11"/>
        <v/>
      </c>
      <c r="AQ21" s="318">
        <f t="shared" si="11"/>
        <v>4</v>
      </c>
      <c r="AR21" s="318" t="str">
        <f t="shared" si="11"/>
        <v/>
      </c>
      <c r="AS21" s="318" t="str">
        <f t="shared" si="11"/>
        <v/>
      </c>
      <c r="AT21" s="318" t="str">
        <f t="shared" si="11"/>
        <v/>
      </c>
      <c r="AU21" s="318" t="str">
        <f t="shared" si="11"/>
        <v/>
      </c>
      <c r="AV21" s="318" t="str">
        <f t="shared" si="11"/>
        <v/>
      </c>
      <c r="AW21" s="316">
        <f t="shared" si="12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2">
      <c r="A22" s="267">
        <v>17</v>
      </c>
      <c r="B22" s="163"/>
      <c r="C22" s="472" t="s">
        <v>34</v>
      </c>
      <c r="D22" s="449" t="s">
        <v>985</v>
      </c>
      <c r="E22" s="223">
        <v>2533</v>
      </c>
      <c r="F22" s="91"/>
      <c r="G22" s="91" t="s">
        <v>1138</v>
      </c>
      <c r="H22" s="91">
        <v>5</v>
      </c>
      <c r="I22" s="91"/>
      <c r="J22" s="91">
        <v>4</v>
      </c>
      <c r="K22" s="91">
        <v>5</v>
      </c>
      <c r="L22" s="91">
        <v>5</v>
      </c>
      <c r="M22" s="91">
        <v>4</v>
      </c>
      <c r="N22" s="91">
        <v>4</v>
      </c>
      <c r="O22" s="91"/>
      <c r="P22" s="91">
        <v>4</v>
      </c>
      <c r="Q22" s="91"/>
      <c r="R22" s="94"/>
      <c r="S22" s="91"/>
      <c r="T22" s="91"/>
      <c r="U22" s="91"/>
      <c r="V22" s="316">
        <f t="shared" si="0"/>
        <v>4</v>
      </c>
      <c r="W22" s="93">
        <f t="shared" si="1"/>
        <v>0</v>
      </c>
      <c r="X22" s="93">
        <f t="shared" si="13"/>
        <v>0</v>
      </c>
      <c r="Y22" s="93">
        <f t="shared" si="3"/>
        <v>0</v>
      </c>
      <c r="Z22" s="93">
        <f t="shared" si="4"/>
        <v>0</v>
      </c>
      <c r="AA22" s="93">
        <f t="shared" si="5"/>
        <v>4</v>
      </c>
      <c r="AB22" s="93">
        <f t="shared" si="6"/>
        <v>3</v>
      </c>
      <c r="AC22" s="93">
        <f t="shared" si="7"/>
        <v>7</v>
      </c>
      <c r="AD22" s="320">
        <f t="shared" si="10"/>
        <v>4.4285714285714288</v>
      </c>
      <c r="AE22" s="25">
        <f t="shared" si="8"/>
        <v>0</v>
      </c>
      <c r="AF22" s="13"/>
      <c r="AG22" s="318" t="str">
        <f t="shared" si="11"/>
        <v/>
      </c>
      <c r="AH22" s="318" t="str">
        <f t="shared" si="11"/>
        <v>з</v>
      </c>
      <c r="AI22" s="318">
        <f t="shared" si="11"/>
        <v>5</v>
      </c>
      <c r="AJ22" s="318" t="str">
        <f t="shared" si="11"/>
        <v/>
      </c>
      <c r="AK22" s="318">
        <f t="shared" si="11"/>
        <v>4</v>
      </c>
      <c r="AL22" s="318">
        <f t="shared" si="11"/>
        <v>5</v>
      </c>
      <c r="AM22" s="318">
        <f t="shared" si="11"/>
        <v>5</v>
      </c>
      <c r="AN22" s="318">
        <f t="shared" si="11"/>
        <v>4</v>
      </c>
      <c r="AO22" s="318">
        <f t="shared" si="11"/>
        <v>4</v>
      </c>
      <c r="AP22" s="318" t="str">
        <f t="shared" si="11"/>
        <v/>
      </c>
      <c r="AQ22" s="318">
        <f t="shared" si="11"/>
        <v>4</v>
      </c>
      <c r="AR22" s="318" t="str">
        <f t="shared" si="11"/>
        <v/>
      </c>
      <c r="AS22" s="318" t="str">
        <f t="shared" si="11"/>
        <v/>
      </c>
      <c r="AT22" s="318" t="str">
        <f t="shared" si="11"/>
        <v/>
      </c>
      <c r="AU22" s="318" t="str">
        <f t="shared" si="11"/>
        <v/>
      </c>
      <c r="AV22" s="318" t="str">
        <f t="shared" ref="AG22:AV37" si="14">IF(ISERROR(VALUE(LEFT(U22))),LEFT(U22),VALUE(LEFT(U22)))</f>
        <v/>
      </c>
      <c r="AW22" s="316">
        <f t="shared" si="12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2">
      <c r="A23" s="267">
        <v>18</v>
      </c>
      <c r="B23" s="163"/>
      <c r="C23" s="472" t="s">
        <v>34</v>
      </c>
      <c r="D23" s="449" t="s">
        <v>1137</v>
      </c>
      <c r="E23" s="223">
        <v>2533</v>
      </c>
      <c r="F23" s="91"/>
      <c r="G23" s="91" t="s">
        <v>1138</v>
      </c>
      <c r="H23" s="91">
        <v>3</v>
      </c>
      <c r="I23" s="91"/>
      <c r="J23" s="91">
        <v>4</v>
      </c>
      <c r="K23" s="91">
        <v>5</v>
      </c>
      <c r="L23" s="91">
        <v>3</v>
      </c>
      <c r="M23" s="91">
        <v>4</v>
      </c>
      <c r="N23" s="91">
        <v>3</v>
      </c>
      <c r="O23" s="91"/>
      <c r="P23" s="91">
        <v>3</v>
      </c>
      <c r="Q23" s="91"/>
      <c r="R23" s="94"/>
      <c r="S23" s="91"/>
      <c r="T23" s="91"/>
      <c r="U23" s="91"/>
      <c r="V23" s="316">
        <f t="shared" si="0"/>
        <v>3</v>
      </c>
      <c r="W23" s="93">
        <f t="shared" si="1"/>
        <v>0</v>
      </c>
      <c r="X23" s="93">
        <f t="shared" si="13"/>
        <v>0</v>
      </c>
      <c r="Y23" s="93">
        <f t="shared" si="3"/>
        <v>0</v>
      </c>
      <c r="Z23" s="93">
        <f t="shared" si="4"/>
        <v>4</v>
      </c>
      <c r="AA23" s="93">
        <f t="shared" si="5"/>
        <v>2</v>
      </c>
      <c r="AB23" s="93">
        <f t="shared" si="6"/>
        <v>1</v>
      </c>
      <c r="AC23" s="93">
        <f t="shared" si="7"/>
        <v>7</v>
      </c>
      <c r="AD23" s="320">
        <f t="shared" si="10"/>
        <v>3.5714285714285716</v>
      </c>
      <c r="AE23" s="25">
        <f t="shared" si="8"/>
        <v>0</v>
      </c>
      <c r="AF23" s="13"/>
      <c r="AG23" s="318" t="str">
        <f t="shared" si="14"/>
        <v/>
      </c>
      <c r="AH23" s="318" t="str">
        <f t="shared" si="14"/>
        <v>з</v>
      </c>
      <c r="AI23" s="318">
        <f t="shared" si="14"/>
        <v>3</v>
      </c>
      <c r="AJ23" s="318" t="str">
        <f t="shared" si="14"/>
        <v/>
      </c>
      <c r="AK23" s="318">
        <f t="shared" si="14"/>
        <v>4</v>
      </c>
      <c r="AL23" s="318">
        <f t="shared" si="14"/>
        <v>5</v>
      </c>
      <c r="AM23" s="318">
        <f t="shared" si="14"/>
        <v>3</v>
      </c>
      <c r="AN23" s="318">
        <f t="shared" si="14"/>
        <v>4</v>
      </c>
      <c r="AO23" s="318">
        <f t="shared" si="14"/>
        <v>3</v>
      </c>
      <c r="AP23" s="318" t="str">
        <f t="shared" si="14"/>
        <v/>
      </c>
      <c r="AQ23" s="318">
        <f t="shared" si="14"/>
        <v>3</v>
      </c>
      <c r="AR23" s="318" t="str">
        <f t="shared" si="14"/>
        <v/>
      </c>
      <c r="AS23" s="318" t="str">
        <f t="shared" si="14"/>
        <v/>
      </c>
      <c r="AT23" s="318" t="str">
        <f t="shared" si="14"/>
        <v/>
      </c>
      <c r="AU23" s="318" t="str">
        <f t="shared" si="14"/>
        <v/>
      </c>
      <c r="AV23" s="318" t="str">
        <f t="shared" si="14"/>
        <v/>
      </c>
      <c r="AW23" s="316">
        <f t="shared" si="12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2">
      <c r="A24" s="267">
        <v>19</v>
      </c>
      <c r="B24" s="163"/>
      <c r="C24" s="472" t="s">
        <v>34</v>
      </c>
      <c r="D24" s="449" t="s">
        <v>986</v>
      </c>
      <c r="E24" s="223">
        <v>2533</v>
      </c>
      <c r="F24" s="91"/>
      <c r="G24" s="91" t="s">
        <v>1138</v>
      </c>
      <c r="H24" s="91">
        <v>4</v>
      </c>
      <c r="I24" s="91"/>
      <c r="J24" s="91">
        <v>4</v>
      </c>
      <c r="K24" s="91">
        <v>5</v>
      </c>
      <c r="L24" s="91">
        <v>4</v>
      </c>
      <c r="M24" s="91">
        <v>4</v>
      </c>
      <c r="N24" s="91">
        <v>3</v>
      </c>
      <c r="O24" s="91"/>
      <c r="P24" s="91">
        <v>3</v>
      </c>
      <c r="Q24" s="91"/>
      <c r="R24" s="94"/>
      <c r="S24" s="91"/>
      <c r="T24" s="91"/>
      <c r="U24" s="91"/>
      <c r="V24" s="316">
        <f t="shared" si="0"/>
        <v>3</v>
      </c>
      <c r="W24" s="93">
        <f t="shared" si="1"/>
        <v>0</v>
      </c>
      <c r="X24" s="93">
        <f t="shared" si="13"/>
        <v>0</v>
      </c>
      <c r="Y24" s="93">
        <f t="shared" si="3"/>
        <v>0</v>
      </c>
      <c r="Z24" s="93">
        <f t="shared" si="4"/>
        <v>2</v>
      </c>
      <c r="AA24" s="93">
        <f t="shared" si="5"/>
        <v>4</v>
      </c>
      <c r="AB24" s="93">
        <f t="shared" si="6"/>
        <v>1</v>
      </c>
      <c r="AC24" s="93">
        <f t="shared" si="7"/>
        <v>7</v>
      </c>
      <c r="AD24" s="320">
        <f t="shared" si="10"/>
        <v>3.8571428571428572</v>
      </c>
      <c r="AE24" s="25">
        <f t="shared" si="8"/>
        <v>0</v>
      </c>
      <c r="AF24" s="13"/>
      <c r="AG24" s="318" t="str">
        <f t="shared" si="14"/>
        <v/>
      </c>
      <c r="AH24" s="318" t="str">
        <f t="shared" si="14"/>
        <v>з</v>
      </c>
      <c r="AI24" s="318">
        <f t="shared" si="14"/>
        <v>4</v>
      </c>
      <c r="AJ24" s="318" t="str">
        <f t="shared" si="14"/>
        <v/>
      </c>
      <c r="AK24" s="318">
        <f t="shared" si="14"/>
        <v>4</v>
      </c>
      <c r="AL24" s="318">
        <f t="shared" si="14"/>
        <v>5</v>
      </c>
      <c r="AM24" s="318">
        <f t="shared" si="14"/>
        <v>4</v>
      </c>
      <c r="AN24" s="318">
        <f t="shared" si="14"/>
        <v>4</v>
      </c>
      <c r="AO24" s="318">
        <f t="shared" si="14"/>
        <v>3</v>
      </c>
      <c r="AP24" s="318" t="str">
        <f t="shared" si="14"/>
        <v/>
      </c>
      <c r="AQ24" s="318">
        <f t="shared" si="14"/>
        <v>3</v>
      </c>
      <c r="AR24" s="318" t="str">
        <f t="shared" si="14"/>
        <v/>
      </c>
      <c r="AS24" s="318" t="str">
        <f t="shared" si="14"/>
        <v/>
      </c>
      <c r="AT24" s="318" t="str">
        <f t="shared" si="14"/>
        <v/>
      </c>
      <c r="AU24" s="318" t="str">
        <f t="shared" si="14"/>
        <v/>
      </c>
      <c r="AV24" s="318" t="str">
        <f t="shared" si="14"/>
        <v/>
      </c>
      <c r="AW24" s="316">
        <f t="shared" si="12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2">
      <c r="A25" s="267">
        <v>20</v>
      </c>
      <c r="B25" s="163"/>
      <c r="C25" s="472" t="s">
        <v>443</v>
      </c>
      <c r="D25" s="449" t="s">
        <v>987</v>
      </c>
      <c r="E25" s="223">
        <v>2533</v>
      </c>
      <c r="F25" s="91"/>
      <c r="G25" s="91" t="s">
        <v>1138</v>
      </c>
      <c r="H25" s="91">
        <v>3</v>
      </c>
      <c r="I25" s="91"/>
      <c r="J25" s="91">
        <v>4</v>
      </c>
      <c r="K25" s="91">
        <v>5</v>
      </c>
      <c r="L25" s="91">
        <v>4</v>
      </c>
      <c r="M25" s="91">
        <v>5</v>
      </c>
      <c r="N25" s="91">
        <v>4</v>
      </c>
      <c r="O25" s="91"/>
      <c r="P25" s="91">
        <v>3</v>
      </c>
      <c r="Q25" s="91"/>
      <c r="R25" s="91"/>
      <c r="S25" s="91"/>
      <c r="T25" s="91"/>
      <c r="U25" s="91"/>
      <c r="V25" s="316">
        <f t="shared" si="0"/>
        <v>3</v>
      </c>
      <c r="W25" s="93">
        <f t="shared" si="1"/>
        <v>0</v>
      </c>
      <c r="X25" s="93">
        <f t="shared" si="13"/>
        <v>0</v>
      </c>
      <c r="Y25" s="93">
        <f t="shared" si="3"/>
        <v>0</v>
      </c>
      <c r="Z25" s="93">
        <f t="shared" si="4"/>
        <v>2</v>
      </c>
      <c r="AA25" s="93">
        <f t="shared" si="5"/>
        <v>3</v>
      </c>
      <c r="AB25" s="93">
        <f t="shared" si="6"/>
        <v>2</v>
      </c>
      <c r="AC25" s="93">
        <f t="shared" si="7"/>
        <v>7</v>
      </c>
      <c r="AD25" s="320">
        <f t="shared" si="10"/>
        <v>4</v>
      </c>
      <c r="AE25" s="25">
        <f t="shared" si="8"/>
        <v>0</v>
      </c>
      <c r="AF25" s="13"/>
      <c r="AG25" s="318" t="str">
        <f t="shared" si="14"/>
        <v/>
      </c>
      <c r="AH25" s="318" t="str">
        <f t="shared" si="14"/>
        <v>з</v>
      </c>
      <c r="AI25" s="318">
        <f t="shared" si="14"/>
        <v>3</v>
      </c>
      <c r="AJ25" s="318" t="str">
        <f t="shared" si="14"/>
        <v/>
      </c>
      <c r="AK25" s="318">
        <f t="shared" si="14"/>
        <v>4</v>
      </c>
      <c r="AL25" s="318">
        <f t="shared" si="14"/>
        <v>5</v>
      </c>
      <c r="AM25" s="318">
        <f t="shared" si="14"/>
        <v>4</v>
      </c>
      <c r="AN25" s="318">
        <f t="shared" si="14"/>
        <v>5</v>
      </c>
      <c r="AO25" s="318">
        <f t="shared" si="14"/>
        <v>4</v>
      </c>
      <c r="AP25" s="318" t="str">
        <f t="shared" si="14"/>
        <v/>
      </c>
      <c r="AQ25" s="318">
        <f t="shared" si="14"/>
        <v>3</v>
      </c>
      <c r="AR25" s="318" t="str">
        <f t="shared" si="14"/>
        <v/>
      </c>
      <c r="AS25" s="318" t="str">
        <f t="shared" si="14"/>
        <v/>
      </c>
      <c r="AT25" s="318" t="str">
        <f t="shared" si="14"/>
        <v/>
      </c>
      <c r="AU25" s="318" t="str">
        <f t="shared" si="14"/>
        <v/>
      </c>
      <c r="AV25" s="318" t="str">
        <f t="shared" si="14"/>
        <v/>
      </c>
      <c r="AW25" s="316">
        <f t="shared" si="12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2">
      <c r="A26" s="267">
        <v>21</v>
      </c>
      <c r="B26" s="163"/>
      <c r="C26" s="472" t="s">
        <v>34</v>
      </c>
      <c r="D26" s="449" t="s">
        <v>988</v>
      </c>
      <c r="E26" s="223">
        <v>2533</v>
      </c>
      <c r="F26" s="91"/>
      <c r="G26" s="91" t="s">
        <v>1138</v>
      </c>
      <c r="H26" s="91">
        <v>4</v>
      </c>
      <c r="I26" s="91"/>
      <c r="J26" s="91">
        <v>4</v>
      </c>
      <c r="K26" s="91">
        <v>5</v>
      </c>
      <c r="L26" s="91">
        <v>4</v>
      </c>
      <c r="M26" s="91">
        <v>4</v>
      </c>
      <c r="N26" s="91">
        <v>4</v>
      </c>
      <c r="O26" s="91"/>
      <c r="P26" s="91">
        <v>3</v>
      </c>
      <c r="Q26" s="91"/>
      <c r="R26" s="94"/>
      <c r="S26" s="91"/>
      <c r="T26" s="91"/>
      <c r="U26" s="91"/>
      <c r="V26" s="316">
        <f t="shared" si="0"/>
        <v>3</v>
      </c>
      <c r="W26" s="93">
        <f t="shared" si="1"/>
        <v>0</v>
      </c>
      <c r="X26" s="93">
        <f t="shared" si="13"/>
        <v>0</v>
      </c>
      <c r="Y26" s="93">
        <f t="shared" si="3"/>
        <v>0</v>
      </c>
      <c r="Z26" s="93">
        <f t="shared" si="4"/>
        <v>1</v>
      </c>
      <c r="AA26" s="93">
        <f t="shared" si="5"/>
        <v>5</v>
      </c>
      <c r="AB26" s="93">
        <f t="shared" si="6"/>
        <v>1</v>
      </c>
      <c r="AC26" s="93">
        <f t="shared" si="7"/>
        <v>7</v>
      </c>
      <c r="AD26" s="320">
        <f t="shared" si="10"/>
        <v>4</v>
      </c>
      <c r="AE26" s="25">
        <f t="shared" si="8"/>
        <v>0</v>
      </c>
      <c r="AF26" s="13"/>
      <c r="AG26" s="318" t="str">
        <f t="shared" si="14"/>
        <v/>
      </c>
      <c r="AH26" s="318" t="str">
        <f t="shared" si="14"/>
        <v>з</v>
      </c>
      <c r="AI26" s="318">
        <f t="shared" si="14"/>
        <v>4</v>
      </c>
      <c r="AJ26" s="318" t="str">
        <f t="shared" si="14"/>
        <v/>
      </c>
      <c r="AK26" s="318">
        <f t="shared" si="14"/>
        <v>4</v>
      </c>
      <c r="AL26" s="318">
        <f t="shared" si="14"/>
        <v>5</v>
      </c>
      <c r="AM26" s="318">
        <f t="shared" si="14"/>
        <v>4</v>
      </c>
      <c r="AN26" s="318">
        <f t="shared" si="14"/>
        <v>4</v>
      </c>
      <c r="AO26" s="318">
        <f t="shared" si="14"/>
        <v>4</v>
      </c>
      <c r="AP26" s="318" t="str">
        <f t="shared" si="14"/>
        <v/>
      </c>
      <c r="AQ26" s="318">
        <f t="shared" si="14"/>
        <v>3</v>
      </c>
      <c r="AR26" s="318" t="str">
        <f t="shared" si="14"/>
        <v/>
      </c>
      <c r="AS26" s="318" t="str">
        <f t="shared" si="14"/>
        <v/>
      </c>
      <c r="AT26" s="318" t="str">
        <f t="shared" si="14"/>
        <v/>
      </c>
      <c r="AU26" s="318" t="str">
        <f t="shared" si="14"/>
        <v/>
      </c>
      <c r="AV26" s="318" t="str">
        <f t="shared" si="14"/>
        <v/>
      </c>
      <c r="AW26" s="316">
        <f t="shared" si="12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x14ac:dyDescent="0.2">
      <c r="A27" s="267">
        <v>22</v>
      </c>
      <c r="B27" s="163"/>
      <c r="C27" s="472" t="s">
        <v>34</v>
      </c>
      <c r="D27" s="449" t="s">
        <v>989</v>
      </c>
      <c r="E27" s="223">
        <v>2533</v>
      </c>
      <c r="F27" s="91"/>
      <c r="G27" s="91" t="s">
        <v>1138</v>
      </c>
      <c r="H27" s="91">
        <v>3</v>
      </c>
      <c r="I27" s="91"/>
      <c r="J27" s="91">
        <v>5</v>
      </c>
      <c r="K27" s="91">
        <v>4</v>
      </c>
      <c r="L27" s="91">
        <v>4</v>
      </c>
      <c r="M27" s="91">
        <v>4</v>
      </c>
      <c r="N27" s="91">
        <v>3</v>
      </c>
      <c r="O27" s="91"/>
      <c r="P27" s="91" t="s">
        <v>1321</v>
      </c>
      <c r="Q27" s="91"/>
      <c r="R27" s="94"/>
      <c r="S27" s="91"/>
      <c r="T27" s="91"/>
      <c r="U27" s="91"/>
      <c r="V27" s="316">
        <f t="shared" si="0"/>
        <v>2</v>
      </c>
      <c r="W27" s="93">
        <f t="shared" si="1"/>
        <v>0</v>
      </c>
      <c r="X27" s="93">
        <f t="shared" si="13"/>
        <v>0</v>
      </c>
      <c r="Y27" s="93">
        <f t="shared" si="3"/>
        <v>1</v>
      </c>
      <c r="Z27" s="93">
        <f t="shared" si="4"/>
        <v>2</v>
      </c>
      <c r="AA27" s="93">
        <f t="shared" si="5"/>
        <v>3</v>
      </c>
      <c r="AB27" s="93">
        <f t="shared" si="6"/>
        <v>1</v>
      </c>
      <c r="AC27" s="93">
        <f t="shared" si="7"/>
        <v>7</v>
      </c>
      <c r="AD27" s="320">
        <f t="shared" si="10"/>
        <v>3.5714285714285716</v>
      </c>
      <c r="AE27" s="25">
        <f t="shared" si="8"/>
        <v>0</v>
      </c>
      <c r="AF27" s="13"/>
      <c r="AG27" s="318" t="str">
        <f t="shared" si="14"/>
        <v/>
      </c>
      <c r="AH27" s="318" t="str">
        <f t="shared" si="14"/>
        <v>з</v>
      </c>
      <c r="AI27" s="318">
        <f t="shared" si="14"/>
        <v>3</v>
      </c>
      <c r="AJ27" s="318" t="str">
        <f t="shared" si="14"/>
        <v/>
      </c>
      <c r="AK27" s="318">
        <f t="shared" si="14"/>
        <v>5</v>
      </c>
      <c r="AL27" s="318">
        <f t="shared" si="14"/>
        <v>4</v>
      </c>
      <c r="AM27" s="318">
        <f t="shared" si="14"/>
        <v>4</v>
      </c>
      <c r="AN27" s="318">
        <f t="shared" si="14"/>
        <v>4</v>
      </c>
      <c r="AO27" s="318">
        <f t="shared" si="14"/>
        <v>3</v>
      </c>
      <c r="AP27" s="318" t="str">
        <f t="shared" si="14"/>
        <v/>
      </c>
      <c r="AQ27" s="318">
        <f t="shared" si="14"/>
        <v>2</v>
      </c>
      <c r="AR27" s="318" t="str">
        <f t="shared" si="14"/>
        <v/>
      </c>
      <c r="AS27" s="318" t="str">
        <f t="shared" si="14"/>
        <v/>
      </c>
      <c r="AT27" s="318" t="str">
        <f t="shared" si="14"/>
        <v/>
      </c>
      <c r="AU27" s="318" t="str">
        <f t="shared" si="14"/>
        <v/>
      </c>
      <c r="AV27" s="318" t="str">
        <f t="shared" si="14"/>
        <v/>
      </c>
      <c r="AW27" s="316">
        <f t="shared" si="12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x14ac:dyDescent="0.2">
      <c r="A28" s="267">
        <v>23</v>
      </c>
      <c r="B28" s="163"/>
      <c r="C28" s="472" t="s">
        <v>34</v>
      </c>
      <c r="D28" s="449" t="s">
        <v>990</v>
      </c>
      <c r="E28" s="223">
        <v>2533</v>
      </c>
      <c r="F28" s="91"/>
      <c r="G28" s="91" t="s">
        <v>1138</v>
      </c>
      <c r="H28" s="91">
        <v>3</v>
      </c>
      <c r="I28" s="91"/>
      <c r="J28" s="91">
        <v>4</v>
      </c>
      <c r="K28" s="91">
        <v>5</v>
      </c>
      <c r="L28" s="91">
        <v>4</v>
      </c>
      <c r="M28" s="91">
        <v>5</v>
      </c>
      <c r="N28" s="91">
        <v>3</v>
      </c>
      <c r="O28" s="91"/>
      <c r="P28" s="91">
        <v>3</v>
      </c>
      <c r="Q28" s="91"/>
      <c r="R28" s="94"/>
      <c r="S28" s="91"/>
      <c r="T28" s="91"/>
      <c r="U28" s="91"/>
      <c r="V28" s="316">
        <f t="shared" si="0"/>
        <v>3</v>
      </c>
      <c r="W28" s="93">
        <f t="shared" si="1"/>
        <v>0</v>
      </c>
      <c r="X28" s="93">
        <f t="shared" si="13"/>
        <v>0</v>
      </c>
      <c r="Y28" s="93">
        <f t="shared" si="3"/>
        <v>0</v>
      </c>
      <c r="Z28" s="93">
        <f t="shared" si="4"/>
        <v>3</v>
      </c>
      <c r="AA28" s="93">
        <f t="shared" si="5"/>
        <v>2</v>
      </c>
      <c r="AB28" s="93">
        <f t="shared" si="6"/>
        <v>2</v>
      </c>
      <c r="AC28" s="93">
        <f t="shared" si="7"/>
        <v>7</v>
      </c>
      <c r="AD28" s="320">
        <f t="shared" si="10"/>
        <v>3.8571428571428572</v>
      </c>
      <c r="AE28" s="25">
        <f t="shared" si="8"/>
        <v>0</v>
      </c>
      <c r="AF28" s="13"/>
      <c r="AG28" s="318" t="str">
        <f t="shared" si="14"/>
        <v/>
      </c>
      <c r="AH28" s="318" t="str">
        <f t="shared" si="14"/>
        <v>з</v>
      </c>
      <c r="AI28" s="318">
        <f t="shared" si="14"/>
        <v>3</v>
      </c>
      <c r="AJ28" s="318" t="str">
        <f t="shared" si="14"/>
        <v/>
      </c>
      <c r="AK28" s="318">
        <f t="shared" si="14"/>
        <v>4</v>
      </c>
      <c r="AL28" s="318">
        <f t="shared" si="14"/>
        <v>5</v>
      </c>
      <c r="AM28" s="318">
        <f t="shared" si="14"/>
        <v>4</v>
      </c>
      <c r="AN28" s="318">
        <f t="shared" si="14"/>
        <v>5</v>
      </c>
      <c r="AO28" s="318">
        <f t="shared" si="14"/>
        <v>3</v>
      </c>
      <c r="AP28" s="318" t="str">
        <f t="shared" si="14"/>
        <v/>
      </c>
      <c r="AQ28" s="318">
        <f t="shared" si="14"/>
        <v>3</v>
      </c>
      <c r="AR28" s="318" t="str">
        <f t="shared" si="14"/>
        <v/>
      </c>
      <c r="AS28" s="318" t="str">
        <f t="shared" si="14"/>
        <v/>
      </c>
      <c r="AT28" s="318" t="str">
        <f t="shared" si="14"/>
        <v/>
      </c>
      <c r="AU28" s="318" t="str">
        <f t="shared" si="14"/>
        <v/>
      </c>
      <c r="AV28" s="318" t="str">
        <f t="shared" si="14"/>
        <v/>
      </c>
      <c r="AW28" s="316">
        <f t="shared" si="12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x14ac:dyDescent="0.2">
      <c r="A29" s="267">
        <v>24</v>
      </c>
      <c r="B29" s="163"/>
      <c r="C29" s="472" t="s">
        <v>34</v>
      </c>
      <c r="D29" s="449" t="s">
        <v>991</v>
      </c>
      <c r="E29" s="223">
        <v>2533</v>
      </c>
      <c r="F29" s="91"/>
      <c r="G29" s="91" t="s">
        <v>1138</v>
      </c>
      <c r="H29" s="91">
        <v>3</v>
      </c>
      <c r="I29" s="91"/>
      <c r="J29" s="91">
        <v>4</v>
      </c>
      <c r="K29" s="91">
        <v>5</v>
      </c>
      <c r="L29" s="91">
        <v>4</v>
      </c>
      <c r="M29" s="91">
        <v>3</v>
      </c>
      <c r="N29" s="91">
        <v>5</v>
      </c>
      <c r="O29" s="91"/>
      <c r="P29" s="91">
        <v>3</v>
      </c>
      <c r="Q29" s="91"/>
      <c r="R29" s="94"/>
      <c r="S29" s="91"/>
      <c r="T29" s="91"/>
      <c r="U29" s="91"/>
      <c r="V29" s="316">
        <f t="shared" si="0"/>
        <v>3</v>
      </c>
      <c r="W29" s="93">
        <f t="shared" si="1"/>
        <v>0</v>
      </c>
      <c r="X29" s="93">
        <f t="shared" si="13"/>
        <v>0</v>
      </c>
      <c r="Y29" s="93">
        <f t="shared" si="3"/>
        <v>0</v>
      </c>
      <c r="Z29" s="93">
        <f t="shared" si="4"/>
        <v>3</v>
      </c>
      <c r="AA29" s="93">
        <f t="shared" si="5"/>
        <v>2</v>
      </c>
      <c r="AB29" s="93">
        <f t="shared" si="6"/>
        <v>2</v>
      </c>
      <c r="AC29" s="93">
        <f t="shared" si="7"/>
        <v>7</v>
      </c>
      <c r="AD29" s="320">
        <f t="shared" si="10"/>
        <v>3.8571428571428572</v>
      </c>
      <c r="AE29" s="25">
        <f t="shared" si="8"/>
        <v>0</v>
      </c>
      <c r="AF29" s="13"/>
      <c r="AG29" s="318" t="str">
        <f t="shared" si="14"/>
        <v/>
      </c>
      <c r="AH29" s="318" t="str">
        <f t="shared" si="14"/>
        <v>з</v>
      </c>
      <c r="AI29" s="318">
        <f t="shared" si="14"/>
        <v>3</v>
      </c>
      <c r="AJ29" s="318" t="str">
        <f t="shared" si="14"/>
        <v/>
      </c>
      <c r="AK29" s="318">
        <f t="shared" si="14"/>
        <v>4</v>
      </c>
      <c r="AL29" s="318">
        <f t="shared" si="14"/>
        <v>5</v>
      </c>
      <c r="AM29" s="318">
        <f t="shared" si="14"/>
        <v>4</v>
      </c>
      <c r="AN29" s="318">
        <f t="shared" si="14"/>
        <v>3</v>
      </c>
      <c r="AO29" s="318">
        <f t="shared" si="14"/>
        <v>5</v>
      </c>
      <c r="AP29" s="318" t="str">
        <f t="shared" si="14"/>
        <v/>
      </c>
      <c r="AQ29" s="318">
        <f t="shared" si="14"/>
        <v>3</v>
      </c>
      <c r="AR29" s="318" t="str">
        <f t="shared" si="14"/>
        <v/>
      </c>
      <c r="AS29" s="318" t="str">
        <f t="shared" si="14"/>
        <v/>
      </c>
      <c r="AT29" s="318" t="str">
        <f t="shared" si="14"/>
        <v/>
      </c>
      <c r="AU29" s="318" t="str">
        <f t="shared" si="14"/>
        <v/>
      </c>
      <c r="AV29" s="318" t="str">
        <f t="shared" si="14"/>
        <v/>
      </c>
      <c r="AW29" s="316">
        <f t="shared" si="12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x14ac:dyDescent="0.25">
      <c r="A30" s="267">
        <v>25</v>
      </c>
      <c r="B30" s="163"/>
      <c r="C30" s="472" t="s">
        <v>443</v>
      </c>
      <c r="D30" s="329" t="s">
        <v>992</v>
      </c>
      <c r="E30" s="223">
        <v>2533</v>
      </c>
      <c r="F30" s="91"/>
      <c r="G30" s="91" t="s">
        <v>1138</v>
      </c>
      <c r="H30" s="91">
        <v>4</v>
      </c>
      <c r="I30" s="91"/>
      <c r="J30" s="91">
        <v>4</v>
      </c>
      <c r="K30" s="91">
        <v>5</v>
      </c>
      <c r="L30" s="91">
        <v>4</v>
      </c>
      <c r="M30" s="91">
        <v>4</v>
      </c>
      <c r="N30" s="91">
        <v>3</v>
      </c>
      <c r="O30" s="91"/>
      <c r="P30" s="91">
        <v>4</v>
      </c>
      <c r="Q30" s="91"/>
      <c r="R30" s="94"/>
      <c r="S30" s="91"/>
      <c r="T30" s="91"/>
      <c r="U30" s="91"/>
      <c r="V30" s="316">
        <f t="shared" si="0"/>
        <v>3</v>
      </c>
      <c r="W30" s="93">
        <f t="shared" si="1"/>
        <v>0</v>
      </c>
      <c r="X30" s="93">
        <f t="shared" si="13"/>
        <v>0</v>
      </c>
      <c r="Y30" s="93">
        <f t="shared" si="3"/>
        <v>0</v>
      </c>
      <c r="Z30" s="93">
        <f t="shared" si="4"/>
        <v>1</v>
      </c>
      <c r="AA30" s="93">
        <f t="shared" si="5"/>
        <v>5</v>
      </c>
      <c r="AB30" s="93">
        <f t="shared" si="6"/>
        <v>1</v>
      </c>
      <c r="AC30" s="93">
        <f t="shared" si="7"/>
        <v>7</v>
      </c>
      <c r="AD30" s="320">
        <f t="shared" si="10"/>
        <v>4</v>
      </c>
      <c r="AE30" s="25">
        <f t="shared" si="8"/>
        <v>0</v>
      </c>
      <c r="AF30" s="13"/>
      <c r="AG30" s="318" t="str">
        <f t="shared" si="14"/>
        <v/>
      </c>
      <c r="AH30" s="318" t="str">
        <f t="shared" si="14"/>
        <v>з</v>
      </c>
      <c r="AI30" s="318">
        <f t="shared" si="14"/>
        <v>4</v>
      </c>
      <c r="AJ30" s="318" t="str">
        <f t="shared" si="14"/>
        <v/>
      </c>
      <c r="AK30" s="318">
        <f t="shared" si="14"/>
        <v>4</v>
      </c>
      <c r="AL30" s="318">
        <f t="shared" si="14"/>
        <v>5</v>
      </c>
      <c r="AM30" s="318">
        <f t="shared" si="14"/>
        <v>4</v>
      </c>
      <c r="AN30" s="318">
        <f t="shared" si="14"/>
        <v>4</v>
      </c>
      <c r="AO30" s="318">
        <f t="shared" si="14"/>
        <v>3</v>
      </c>
      <c r="AP30" s="318" t="str">
        <f t="shared" si="14"/>
        <v/>
      </c>
      <c r="AQ30" s="318">
        <f t="shared" si="14"/>
        <v>4</v>
      </c>
      <c r="AR30" s="318" t="str">
        <f t="shared" si="14"/>
        <v/>
      </c>
      <c r="AS30" s="318" t="str">
        <f t="shared" si="14"/>
        <v/>
      </c>
      <c r="AT30" s="318" t="str">
        <f t="shared" si="14"/>
        <v/>
      </c>
      <c r="AU30" s="318" t="str">
        <f t="shared" si="14"/>
        <v/>
      </c>
      <c r="AV30" s="318" t="str">
        <f t="shared" si="14"/>
        <v/>
      </c>
      <c r="AW30" s="316">
        <f t="shared" si="12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x14ac:dyDescent="0.2">
      <c r="A31" s="267">
        <v>26</v>
      </c>
      <c r="B31" s="163"/>
      <c r="C31" s="472" t="s">
        <v>34</v>
      </c>
      <c r="D31" s="449" t="s">
        <v>993</v>
      </c>
      <c r="E31" s="223">
        <v>2533</v>
      </c>
      <c r="F31" s="91"/>
      <c r="G31" s="91" t="s">
        <v>1138</v>
      </c>
      <c r="H31" s="91">
        <v>3</v>
      </c>
      <c r="I31" s="91"/>
      <c r="J31" s="91">
        <v>5</v>
      </c>
      <c r="K31" s="91">
        <v>5</v>
      </c>
      <c r="L31" s="91">
        <v>4</v>
      </c>
      <c r="M31" s="91">
        <v>3</v>
      </c>
      <c r="N31" s="91">
        <v>3</v>
      </c>
      <c r="O31" s="91"/>
      <c r="P31" s="91" t="s">
        <v>1321</v>
      </c>
      <c r="Q31" s="91"/>
      <c r="R31" s="94"/>
      <c r="S31" s="91"/>
      <c r="T31" s="91"/>
      <c r="U31" s="91"/>
      <c r="V31" s="316">
        <f t="shared" si="0"/>
        <v>2</v>
      </c>
      <c r="W31" s="93">
        <f t="shared" si="1"/>
        <v>0</v>
      </c>
      <c r="X31" s="93">
        <f t="shared" si="13"/>
        <v>0</v>
      </c>
      <c r="Y31" s="93">
        <f t="shared" si="3"/>
        <v>1</v>
      </c>
      <c r="Z31" s="93">
        <f t="shared" si="4"/>
        <v>3</v>
      </c>
      <c r="AA31" s="93">
        <f t="shared" si="5"/>
        <v>1</v>
      </c>
      <c r="AB31" s="93">
        <f t="shared" si="6"/>
        <v>2</v>
      </c>
      <c r="AC31" s="93">
        <f t="shared" si="7"/>
        <v>7</v>
      </c>
      <c r="AD31" s="320">
        <f t="shared" si="10"/>
        <v>3.5714285714285716</v>
      </c>
      <c r="AE31" s="25">
        <f t="shared" si="8"/>
        <v>0</v>
      </c>
      <c r="AF31" s="13"/>
      <c r="AG31" s="318" t="str">
        <f t="shared" si="14"/>
        <v/>
      </c>
      <c r="AH31" s="318" t="str">
        <f t="shared" si="14"/>
        <v>з</v>
      </c>
      <c r="AI31" s="318">
        <f t="shared" si="14"/>
        <v>3</v>
      </c>
      <c r="AJ31" s="318" t="str">
        <f t="shared" si="14"/>
        <v/>
      </c>
      <c r="AK31" s="318">
        <f t="shared" si="14"/>
        <v>5</v>
      </c>
      <c r="AL31" s="318">
        <f t="shared" si="14"/>
        <v>5</v>
      </c>
      <c r="AM31" s="318">
        <f t="shared" si="14"/>
        <v>4</v>
      </c>
      <c r="AN31" s="318">
        <f t="shared" si="14"/>
        <v>3</v>
      </c>
      <c r="AO31" s="318">
        <f t="shared" si="14"/>
        <v>3</v>
      </c>
      <c r="AP31" s="318" t="str">
        <f t="shared" si="14"/>
        <v/>
      </c>
      <c r="AQ31" s="318">
        <f t="shared" si="14"/>
        <v>2</v>
      </c>
      <c r="AR31" s="318" t="str">
        <f t="shared" si="14"/>
        <v/>
      </c>
      <c r="AS31" s="318" t="str">
        <f t="shared" si="14"/>
        <v/>
      </c>
      <c r="AT31" s="318" t="str">
        <f t="shared" si="14"/>
        <v/>
      </c>
      <c r="AU31" s="318" t="str">
        <f t="shared" si="14"/>
        <v/>
      </c>
      <c r="AV31" s="318" t="str">
        <f t="shared" si="14"/>
        <v/>
      </c>
      <c r="AW31" s="316">
        <f t="shared" si="12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x14ac:dyDescent="0.2">
      <c r="A32" s="267">
        <v>27</v>
      </c>
      <c r="B32" s="211"/>
      <c r="C32" s="472" t="s">
        <v>34</v>
      </c>
      <c r="D32" s="449" t="s">
        <v>994</v>
      </c>
      <c r="E32" s="223">
        <v>2533</v>
      </c>
      <c r="F32" s="321"/>
      <c r="G32" s="91" t="s">
        <v>1138</v>
      </c>
      <c r="H32" s="91">
        <v>3</v>
      </c>
      <c r="I32" s="321"/>
      <c r="J32" s="91">
        <v>4</v>
      </c>
      <c r="K32" s="91">
        <v>5</v>
      </c>
      <c r="L32" s="91">
        <v>4</v>
      </c>
      <c r="M32" s="91">
        <v>3</v>
      </c>
      <c r="N32" s="91">
        <v>3</v>
      </c>
      <c r="O32" s="321"/>
      <c r="P32" s="91" t="s">
        <v>1321</v>
      </c>
      <c r="Q32" s="321"/>
      <c r="R32" s="94"/>
      <c r="S32" s="91"/>
      <c r="T32" s="91"/>
      <c r="U32" s="91"/>
      <c r="V32" s="316">
        <f t="shared" si="0"/>
        <v>2</v>
      </c>
      <c r="W32" s="93">
        <f t="shared" si="1"/>
        <v>0</v>
      </c>
      <c r="X32" s="93">
        <f t="shared" si="13"/>
        <v>0</v>
      </c>
      <c r="Y32" s="93">
        <f t="shared" si="3"/>
        <v>1</v>
      </c>
      <c r="Z32" s="93">
        <f t="shared" si="4"/>
        <v>3</v>
      </c>
      <c r="AA32" s="93">
        <f t="shared" si="5"/>
        <v>2</v>
      </c>
      <c r="AB32" s="93">
        <f t="shared" si="6"/>
        <v>1</v>
      </c>
      <c r="AC32" s="93">
        <f t="shared" si="7"/>
        <v>7</v>
      </c>
      <c r="AD32" s="320">
        <f t="shared" si="10"/>
        <v>3.4285714285714284</v>
      </c>
      <c r="AE32" s="25">
        <f t="shared" si="8"/>
        <v>0</v>
      </c>
      <c r="AF32" s="13"/>
      <c r="AG32" s="318" t="str">
        <f t="shared" si="14"/>
        <v/>
      </c>
      <c r="AH32" s="318" t="str">
        <f t="shared" si="14"/>
        <v>з</v>
      </c>
      <c r="AI32" s="318">
        <f t="shared" si="14"/>
        <v>3</v>
      </c>
      <c r="AJ32" s="318" t="str">
        <f t="shared" si="14"/>
        <v/>
      </c>
      <c r="AK32" s="318">
        <f t="shared" si="14"/>
        <v>4</v>
      </c>
      <c r="AL32" s="318">
        <f t="shared" si="14"/>
        <v>5</v>
      </c>
      <c r="AM32" s="318">
        <f t="shared" si="14"/>
        <v>4</v>
      </c>
      <c r="AN32" s="318">
        <f t="shared" si="14"/>
        <v>3</v>
      </c>
      <c r="AO32" s="318">
        <f t="shared" si="14"/>
        <v>3</v>
      </c>
      <c r="AP32" s="318" t="str">
        <f t="shared" si="14"/>
        <v/>
      </c>
      <c r="AQ32" s="318">
        <f t="shared" si="14"/>
        <v>2</v>
      </c>
      <c r="AR32" s="318" t="str">
        <f t="shared" si="14"/>
        <v/>
      </c>
      <c r="AS32" s="318" t="str">
        <f t="shared" si="14"/>
        <v/>
      </c>
      <c r="AT32" s="318" t="str">
        <f t="shared" si="14"/>
        <v/>
      </c>
      <c r="AU32" s="318" t="str">
        <f t="shared" si="14"/>
        <v/>
      </c>
      <c r="AV32" s="318" t="str">
        <f t="shared" si="14"/>
        <v/>
      </c>
      <c r="AW32" s="316">
        <f t="shared" si="12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8.75" x14ac:dyDescent="0.2">
      <c r="A33" s="267">
        <v>28</v>
      </c>
      <c r="B33" s="211"/>
      <c r="C33" s="472" t="s">
        <v>34</v>
      </c>
      <c r="D33" s="449" t="s">
        <v>995</v>
      </c>
      <c r="E33" s="223">
        <v>2533</v>
      </c>
      <c r="F33" s="321"/>
      <c r="G33" s="91" t="s">
        <v>1138</v>
      </c>
      <c r="H33" s="91">
        <v>4</v>
      </c>
      <c r="I33" s="321"/>
      <c r="J33" s="91">
        <v>4</v>
      </c>
      <c r="K33" s="91">
        <v>5</v>
      </c>
      <c r="L33" s="91">
        <v>4</v>
      </c>
      <c r="M33" s="91">
        <v>4</v>
      </c>
      <c r="N33" s="91">
        <v>4</v>
      </c>
      <c r="O33" s="321"/>
      <c r="P33" s="91">
        <v>3</v>
      </c>
      <c r="Q33" s="321"/>
      <c r="R33" s="94"/>
      <c r="S33" s="91"/>
      <c r="T33" s="91"/>
      <c r="U33" s="91"/>
      <c r="V33" s="316">
        <f t="shared" si="0"/>
        <v>3</v>
      </c>
      <c r="W33" s="93">
        <f t="shared" si="1"/>
        <v>0</v>
      </c>
      <c r="X33" s="93">
        <f t="shared" si="13"/>
        <v>0</v>
      </c>
      <c r="Y33" s="93">
        <f t="shared" si="3"/>
        <v>0</v>
      </c>
      <c r="Z33" s="93">
        <f t="shared" si="4"/>
        <v>1</v>
      </c>
      <c r="AA33" s="93">
        <f t="shared" si="5"/>
        <v>5</v>
      </c>
      <c r="AB33" s="93">
        <f t="shared" si="6"/>
        <v>1</v>
      </c>
      <c r="AC33" s="93">
        <f t="shared" si="7"/>
        <v>7</v>
      </c>
      <c r="AD33" s="320">
        <f t="shared" si="10"/>
        <v>4</v>
      </c>
      <c r="AE33" s="25">
        <f t="shared" si="8"/>
        <v>0</v>
      </c>
      <c r="AF33" s="13"/>
      <c r="AG33" s="318" t="str">
        <f t="shared" si="14"/>
        <v/>
      </c>
      <c r="AH33" s="318" t="str">
        <f t="shared" si="14"/>
        <v>з</v>
      </c>
      <c r="AI33" s="318">
        <f t="shared" si="14"/>
        <v>4</v>
      </c>
      <c r="AJ33" s="318" t="str">
        <f t="shared" si="14"/>
        <v/>
      </c>
      <c r="AK33" s="318">
        <f t="shared" si="14"/>
        <v>4</v>
      </c>
      <c r="AL33" s="318">
        <f t="shared" si="14"/>
        <v>5</v>
      </c>
      <c r="AM33" s="318">
        <f t="shared" si="14"/>
        <v>4</v>
      </c>
      <c r="AN33" s="318">
        <f t="shared" si="14"/>
        <v>4</v>
      </c>
      <c r="AO33" s="318">
        <f t="shared" si="14"/>
        <v>4</v>
      </c>
      <c r="AP33" s="318" t="str">
        <f t="shared" si="14"/>
        <v/>
      </c>
      <c r="AQ33" s="318">
        <f t="shared" si="14"/>
        <v>3</v>
      </c>
      <c r="AR33" s="318" t="str">
        <f t="shared" si="14"/>
        <v/>
      </c>
      <c r="AS33" s="318" t="str">
        <f t="shared" si="14"/>
        <v/>
      </c>
      <c r="AT33" s="318" t="str">
        <f t="shared" si="14"/>
        <v/>
      </c>
      <c r="AU33" s="318" t="str">
        <f t="shared" si="14"/>
        <v/>
      </c>
      <c r="AV33" s="318" t="str">
        <f t="shared" si="14"/>
        <v/>
      </c>
      <c r="AW33" s="316">
        <f t="shared" si="12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8.75" x14ac:dyDescent="0.2">
      <c r="A34" s="267">
        <v>29</v>
      </c>
      <c r="B34" s="212"/>
      <c r="C34" s="472" t="s">
        <v>34</v>
      </c>
      <c r="D34" s="449" t="s">
        <v>996</v>
      </c>
      <c r="E34" s="223">
        <v>2533</v>
      </c>
      <c r="F34" s="91"/>
      <c r="G34" s="91" t="s">
        <v>1138</v>
      </c>
      <c r="H34" s="91">
        <v>4</v>
      </c>
      <c r="I34" s="91"/>
      <c r="J34" s="91">
        <v>5</v>
      </c>
      <c r="K34" s="91">
        <v>5</v>
      </c>
      <c r="L34" s="94">
        <v>4</v>
      </c>
      <c r="M34" s="91">
        <v>5</v>
      </c>
      <c r="N34" s="91">
        <v>3</v>
      </c>
      <c r="O34" s="94"/>
      <c r="P34" s="91">
        <v>4</v>
      </c>
      <c r="Q34" s="94"/>
      <c r="R34" s="94"/>
      <c r="S34" s="91"/>
      <c r="T34" s="91"/>
      <c r="U34" s="91"/>
      <c r="V34" s="316">
        <f t="shared" si="0"/>
        <v>3</v>
      </c>
      <c r="W34" s="93">
        <f t="shared" si="1"/>
        <v>0</v>
      </c>
      <c r="X34" s="93">
        <f t="shared" si="13"/>
        <v>0</v>
      </c>
      <c r="Y34" s="93">
        <f t="shared" si="3"/>
        <v>0</v>
      </c>
      <c r="Z34" s="93">
        <f t="shared" si="4"/>
        <v>1</v>
      </c>
      <c r="AA34" s="93">
        <f t="shared" si="5"/>
        <v>3</v>
      </c>
      <c r="AB34" s="93">
        <f t="shared" si="6"/>
        <v>3</v>
      </c>
      <c r="AC34" s="93">
        <f t="shared" si="7"/>
        <v>7</v>
      </c>
      <c r="AD34" s="320">
        <f t="shared" si="10"/>
        <v>4.2857142857142856</v>
      </c>
      <c r="AE34" s="25">
        <f t="shared" si="8"/>
        <v>0</v>
      </c>
      <c r="AF34" s="13"/>
      <c r="AG34" s="318" t="str">
        <f t="shared" si="14"/>
        <v/>
      </c>
      <c r="AH34" s="318" t="str">
        <f t="shared" si="14"/>
        <v>з</v>
      </c>
      <c r="AI34" s="318">
        <f t="shared" si="14"/>
        <v>4</v>
      </c>
      <c r="AJ34" s="318" t="str">
        <f t="shared" si="14"/>
        <v/>
      </c>
      <c r="AK34" s="318">
        <f t="shared" si="14"/>
        <v>5</v>
      </c>
      <c r="AL34" s="318">
        <f t="shared" si="14"/>
        <v>5</v>
      </c>
      <c r="AM34" s="318">
        <f t="shared" si="14"/>
        <v>4</v>
      </c>
      <c r="AN34" s="318">
        <f t="shared" si="14"/>
        <v>5</v>
      </c>
      <c r="AO34" s="318">
        <f t="shared" si="14"/>
        <v>3</v>
      </c>
      <c r="AP34" s="318" t="str">
        <f t="shared" si="14"/>
        <v/>
      </c>
      <c r="AQ34" s="318">
        <f t="shared" si="14"/>
        <v>4</v>
      </c>
      <c r="AR34" s="318" t="str">
        <f t="shared" si="14"/>
        <v/>
      </c>
      <c r="AS34" s="318" t="str">
        <f t="shared" si="14"/>
        <v/>
      </c>
      <c r="AT34" s="318" t="str">
        <f t="shared" si="14"/>
        <v/>
      </c>
      <c r="AU34" s="318" t="str">
        <f t="shared" si="14"/>
        <v/>
      </c>
      <c r="AV34" s="318" t="str">
        <f t="shared" si="14"/>
        <v/>
      </c>
      <c r="AW34" s="316">
        <f t="shared" si="12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8.75" x14ac:dyDescent="0.2">
      <c r="A35" s="267">
        <v>30</v>
      </c>
      <c r="B35" s="212"/>
      <c r="C35" s="472" t="s">
        <v>35</v>
      </c>
      <c r="D35" s="449" t="s">
        <v>997</v>
      </c>
      <c r="E35" s="223">
        <v>2533</v>
      </c>
      <c r="F35" s="91"/>
      <c r="G35" s="91" t="s">
        <v>1138</v>
      </c>
      <c r="H35" s="91">
        <v>5</v>
      </c>
      <c r="I35" s="91"/>
      <c r="J35" s="91">
        <v>5</v>
      </c>
      <c r="K35" s="91">
        <v>5</v>
      </c>
      <c r="L35" s="94">
        <v>5</v>
      </c>
      <c r="M35" s="91">
        <v>4</v>
      </c>
      <c r="N35" s="91">
        <v>4</v>
      </c>
      <c r="O35" s="94"/>
      <c r="P35" s="91">
        <v>3</v>
      </c>
      <c r="Q35" s="94"/>
      <c r="R35" s="94"/>
      <c r="S35" s="91"/>
      <c r="T35" s="91"/>
      <c r="U35" s="91"/>
      <c r="V35" s="316">
        <f t="shared" si="0"/>
        <v>3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1</v>
      </c>
      <c r="AA35" s="93">
        <f>COUNTIF(AG35:AV35,AA$5)</f>
        <v>2</v>
      </c>
      <c r="AB35" s="93">
        <f>COUNTIF(AG35:AV35,AB$5)</f>
        <v>4</v>
      </c>
      <c r="AC35" s="93">
        <f t="shared" si="7"/>
        <v>7</v>
      </c>
      <c r="AD35" s="320">
        <f t="shared" si="10"/>
        <v>4.4285714285714288</v>
      </c>
      <c r="AE35" s="25">
        <f>IF(AX35=5,0.5,IF(AX35=4,0.25,IF(AX35&lt;=3,0)))</f>
        <v>0</v>
      </c>
      <c r="AF35" s="13"/>
      <c r="AG35" s="318" t="str">
        <f t="shared" si="14"/>
        <v/>
      </c>
      <c r="AH35" s="318" t="str">
        <f t="shared" si="14"/>
        <v>з</v>
      </c>
      <c r="AI35" s="318">
        <f t="shared" si="14"/>
        <v>5</v>
      </c>
      <c r="AJ35" s="318" t="str">
        <f t="shared" si="14"/>
        <v/>
      </c>
      <c r="AK35" s="318">
        <f t="shared" si="14"/>
        <v>5</v>
      </c>
      <c r="AL35" s="318">
        <f t="shared" si="14"/>
        <v>5</v>
      </c>
      <c r="AM35" s="318">
        <f t="shared" si="14"/>
        <v>5</v>
      </c>
      <c r="AN35" s="318">
        <f t="shared" si="14"/>
        <v>4</v>
      </c>
      <c r="AO35" s="318">
        <f t="shared" si="14"/>
        <v>4</v>
      </c>
      <c r="AP35" s="318" t="str">
        <f t="shared" si="14"/>
        <v/>
      </c>
      <c r="AQ35" s="318">
        <f t="shared" si="14"/>
        <v>3</v>
      </c>
      <c r="AR35" s="318" t="str">
        <f t="shared" si="14"/>
        <v/>
      </c>
      <c r="AS35" s="318" t="str">
        <f t="shared" si="14"/>
        <v/>
      </c>
      <c r="AT35" s="318" t="str">
        <f t="shared" si="14"/>
        <v/>
      </c>
      <c r="AU35" s="318" t="str">
        <f t="shared" si="14"/>
        <v/>
      </c>
      <c r="AV35" s="318" t="str">
        <f t="shared" si="14"/>
        <v/>
      </c>
      <c r="AW35" s="316">
        <f t="shared" si="12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8.75" x14ac:dyDescent="0.2">
      <c r="A36" s="267">
        <v>31</v>
      </c>
      <c r="B36" s="212"/>
      <c r="C36" s="472" t="s">
        <v>34</v>
      </c>
      <c r="D36" s="449" t="s">
        <v>998</v>
      </c>
      <c r="E36" s="223">
        <v>2533</v>
      </c>
      <c r="F36" s="91"/>
      <c r="G36" s="91" t="s">
        <v>1138</v>
      </c>
      <c r="H36" s="91">
        <v>4</v>
      </c>
      <c r="I36" s="91"/>
      <c r="J36" s="91">
        <v>5</v>
      </c>
      <c r="K36" s="91">
        <v>5</v>
      </c>
      <c r="L36" s="94">
        <v>4</v>
      </c>
      <c r="M36" s="91">
        <v>3</v>
      </c>
      <c r="N36" s="91">
        <v>3</v>
      </c>
      <c r="O36" s="94"/>
      <c r="P36" s="91">
        <v>4</v>
      </c>
      <c r="Q36" s="94"/>
      <c r="R36" s="94"/>
      <c r="S36" s="91"/>
      <c r="T36" s="91"/>
      <c r="U36" s="91"/>
      <c r="V36" s="316">
        <f t="shared" si="0"/>
        <v>3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2</v>
      </c>
      <c r="AA36" s="93">
        <f>COUNTIF(AG36:AV36,AA$5)</f>
        <v>3</v>
      </c>
      <c r="AB36" s="93">
        <f>COUNTIF(AG36:AV36,AB$5)</f>
        <v>2</v>
      </c>
      <c r="AC36" s="93">
        <f t="shared" si="7"/>
        <v>7</v>
      </c>
      <c r="AD36" s="320">
        <f t="shared" si="10"/>
        <v>4</v>
      </c>
      <c r="AE36" s="25">
        <f>IF(AX36=5,0.5,IF(AX36=4,0.25,IF(AX36&lt;=3,0)))</f>
        <v>0</v>
      </c>
      <c r="AF36" s="13"/>
      <c r="AG36" s="318" t="str">
        <f t="shared" si="14"/>
        <v/>
      </c>
      <c r="AH36" s="318" t="str">
        <f t="shared" si="14"/>
        <v>з</v>
      </c>
      <c r="AI36" s="318">
        <f t="shared" si="14"/>
        <v>4</v>
      </c>
      <c r="AJ36" s="318" t="str">
        <f t="shared" si="14"/>
        <v/>
      </c>
      <c r="AK36" s="318">
        <f t="shared" si="14"/>
        <v>5</v>
      </c>
      <c r="AL36" s="318">
        <f t="shared" si="14"/>
        <v>5</v>
      </c>
      <c r="AM36" s="318">
        <f t="shared" si="14"/>
        <v>4</v>
      </c>
      <c r="AN36" s="318">
        <f t="shared" si="14"/>
        <v>3</v>
      </c>
      <c r="AO36" s="318">
        <f t="shared" si="14"/>
        <v>3</v>
      </c>
      <c r="AP36" s="318" t="str">
        <f t="shared" si="14"/>
        <v/>
      </c>
      <c r="AQ36" s="318">
        <f t="shared" si="14"/>
        <v>4</v>
      </c>
      <c r="AR36" s="318" t="str">
        <f t="shared" si="14"/>
        <v/>
      </c>
      <c r="AS36" s="318" t="str">
        <f t="shared" si="14"/>
        <v/>
      </c>
      <c r="AT36" s="318" t="str">
        <f t="shared" si="14"/>
        <v/>
      </c>
      <c r="AU36" s="318" t="str">
        <f t="shared" si="14"/>
        <v/>
      </c>
      <c r="AV36" s="318" t="str">
        <f t="shared" si="14"/>
        <v/>
      </c>
      <c r="AW36" s="316">
        <f t="shared" si="12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8.75" x14ac:dyDescent="0.2">
      <c r="A37" s="267">
        <v>32</v>
      </c>
      <c r="B37" s="212"/>
      <c r="C37" s="472" t="s">
        <v>34</v>
      </c>
      <c r="D37" s="449" t="s">
        <v>999</v>
      </c>
      <c r="E37" s="223">
        <v>2533</v>
      </c>
      <c r="F37" s="91"/>
      <c r="G37" s="91" t="s">
        <v>1138</v>
      </c>
      <c r="H37" s="91">
        <v>4</v>
      </c>
      <c r="I37" s="91"/>
      <c r="J37" s="91">
        <v>5</v>
      </c>
      <c r="K37" s="91">
        <v>5</v>
      </c>
      <c r="L37" s="94">
        <v>4</v>
      </c>
      <c r="M37" s="91">
        <v>5</v>
      </c>
      <c r="N37" s="91">
        <v>3</v>
      </c>
      <c r="O37" s="94"/>
      <c r="P37" s="91">
        <v>3</v>
      </c>
      <c r="Q37" s="94"/>
      <c r="R37" s="94"/>
      <c r="S37" s="91"/>
      <c r="T37" s="91"/>
      <c r="U37" s="91"/>
      <c r="V37" s="316">
        <f t="shared" si="0"/>
        <v>3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2</v>
      </c>
      <c r="AA37" s="93">
        <f>COUNTIF(AG37:AV37,AA$5)</f>
        <v>2</v>
      </c>
      <c r="AB37" s="93">
        <f>COUNTIF(AG37:AV37,AB$5)</f>
        <v>3</v>
      </c>
      <c r="AC37" s="93">
        <f>SUM(X37:AB37)</f>
        <v>7</v>
      </c>
      <c r="AD37" s="320">
        <f>IF(ISERROR(((X37+Y37)*2+Z37*3+AA37*4+AB37*5)/SUM(X37,Y37:AB37)),"",((X37+Y37)*2+Z37*3+AA37*4+AB37*5)/SUM(X37,Y37:AB37))</f>
        <v>4.1428571428571432</v>
      </c>
      <c r="AE37" s="25">
        <f>IF(AX37=5,0.5,IF(AX37=4,0.25,IF(AX37&lt;=3,0)))</f>
        <v>0</v>
      </c>
      <c r="AF37" s="13"/>
      <c r="AG37" s="318" t="str">
        <f t="shared" si="14"/>
        <v/>
      </c>
      <c r="AH37" s="318" t="str">
        <f t="shared" si="14"/>
        <v>з</v>
      </c>
      <c r="AI37" s="318">
        <f t="shared" si="14"/>
        <v>4</v>
      </c>
      <c r="AJ37" s="318" t="str">
        <f t="shared" si="14"/>
        <v/>
      </c>
      <c r="AK37" s="318">
        <f t="shared" si="14"/>
        <v>5</v>
      </c>
      <c r="AL37" s="318">
        <f t="shared" si="14"/>
        <v>5</v>
      </c>
      <c r="AM37" s="318">
        <f t="shared" si="14"/>
        <v>4</v>
      </c>
      <c r="AN37" s="318">
        <f t="shared" si="14"/>
        <v>5</v>
      </c>
      <c r="AO37" s="318">
        <f t="shared" si="14"/>
        <v>3</v>
      </c>
      <c r="AP37" s="318" t="str">
        <f t="shared" si="14"/>
        <v/>
      </c>
      <c r="AQ37" s="318">
        <f t="shared" si="14"/>
        <v>3</v>
      </c>
      <c r="AR37" s="318" t="str">
        <f t="shared" si="14"/>
        <v/>
      </c>
      <c r="AS37" s="318" t="str">
        <f t="shared" si="14"/>
        <v/>
      </c>
      <c r="AT37" s="318" t="str">
        <f t="shared" si="14"/>
        <v/>
      </c>
      <c r="AU37" s="318" t="str">
        <f t="shared" si="14"/>
        <v/>
      </c>
      <c r="AV37" s="318" t="str">
        <f t="shared" si="14"/>
        <v/>
      </c>
      <c r="AW37" s="316">
        <f t="shared" si="12"/>
        <v>1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customHeight="1" thickBot="1" x14ac:dyDescent="0.3">
      <c r="A38" s="109"/>
      <c r="B38" s="110"/>
      <c r="C38" s="110"/>
      <c r="D38" s="110"/>
      <c r="E38" s="27">
        <f>COUNTIF(E6:E37,"2533")</f>
        <v>32</v>
      </c>
      <c r="F38" s="91"/>
      <c r="G38" s="91"/>
      <c r="H38" s="91"/>
      <c r="I38" s="91"/>
      <c r="J38" s="91"/>
      <c r="K38" s="91"/>
      <c r="L38" s="94"/>
      <c r="M38" s="91"/>
      <c r="N38" s="91"/>
      <c r="O38" s="94"/>
      <c r="P38" s="91"/>
      <c r="Q38" s="91"/>
      <c r="R38" s="94"/>
      <c r="S38" s="91"/>
      <c r="T38" s="91"/>
      <c r="U38" s="91"/>
      <c r="V38" s="27">
        <f t="shared" si="0"/>
        <v>0</v>
      </c>
      <c r="W38" s="93">
        <f>COUNTIF(AG38:AV38,"б")</f>
        <v>0</v>
      </c>
      <c r="X38" s="93">
        <f>COUNTIF(AF38:AU38,"д")</f>
        <v>0</v>
      </c>
      <c r="Y38" s="93">
        <f>COUNTIF(AG38:AV38,2)+COUNTIF(AG38:AV38,"н")+COUNTIF(AG38:AV38,"д")</f>
        <v>0</v>
      </c>
      <c r="Z38" s="93">
        <f>COUNTIF(AG38:AV38,Z$5)</f>
        <v>0</v>
      </c>
      <c r="AA38" s="93">
        <f>COUNTIF(AG38:AV38,AA$5)</f>
        <v>0</v>
      </c>
      <c r="AB38" s="93">
        <f>COUNTIF(AG38:AV38,AB$5)</f>
        <v>0</v>
      </c>
      <c r="AC38" s="93">
        <f t="shared" si="7"/>
        <v>0</v>
      </c>
      <c r="AD38" s="320" t="str">
        <f t="shared" si="10"/>
        <v/>
      </c>
      <c r="AE38" s="322">
        <f>IF(AX38=5,0.5,IF(AX38=4,0.25,IF(AX38&lt;=3,0)))</f>
        <v>0</v>
      </c>
      <c r="AF38" s="13"/>
      <c r="AG38" s="26" t="str">
        <f t="shared" ref="AG38:AV38" si="15">IF(ISERROR(VALUE(LEFT(F38))),LEFT(F38),VALUE(LEFT(F38)))</f>
        <v/>
      </c>
      <c r="AH38" s="26" t="str">
        <f t="shared" si="15"/>
        <v/>
      </c>
      <c r="AI38" s="26" t="str">
        <f t="shared" si="15"/>
        <v/>
      </c>
      <c r="AJ38" s="26" t="str">
        <f t="shared" si="15"/>
        <v/>
      </c>
      <c r="AK38" s="26" t="str">
        <f t="shared" si="15"/>
        <v/>
      </c>
      <c r="AL38" s="26" t="str">
        <f t="shared" si="15"/>
        <v/>
      </c>
      <c r="AM38" s="26" t="str">
        <f t="shared" si="15"/>
        <v/>
      </c>
      <c r="AN38" s="26" t="str">
        <f t="shared" si="15"/>
        <v/>
      </c>
      <c r="AO38" s="26" t="str">
        <f t="shared" si="15"/>
        <v/>
      </c>
      <c r="AP38" s="26" t="str">
        <f t="shared" si="15"/>
        <v/>
      </c>
      <c r="AQ38" s="26" t="str">
        <f t="shared" si="15"/>
        <v/>
      </c>
      <c r="AR38" s="26" t="str">
        <f t="shared" si="15"/>
        <v/>
      </c>
      <c r="AS38" s="26" t="str">
        <f t="shared" si="15"/>
        <v/>
      </c>
      <c r="AT38" s="26" t="str">
        <f t="shared" si="15"/>
        <v/>
      </c>
      <c r="AU38" s="26" t="str">
        <f t="shared" si="15"/>
        <v/>
      </c>
      <c r="AV38" s="26" t="str">
        <f t="shared" si="15"/>
        <v/>
      </c>
      <c r="AW38" s="27">
        <f>COUNTIF(AG38:AV38,"з")</f>
        <v>0</v>
      </c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15"/>
      <c r="B39" s="215"/>
      <c r="C39" s="82" t="s">
        <v>12</v>
      </c>
      <c r="D39" s="82"/>
      <c r="E39" s="27"/>
      <c r="F39" s="336" t="str">
        <f t="array" ref="F39:U46">AG39:AV46</f>
        <v xml:space="preserve"> </v>
      </c>
      <c r="G39" s="336" t="str">
        <v xml:space="preserve"> </v>
      </c>
      <c r="H39" s="336">
        <v>3.71875</v>
      </c>
      <c r="I39" s="336" t="str">
        <v xml:space="preserve"> </v>
      </c>
      <c r="J39" s="336">
        <v>4.4516129032258061</v>
      </c>
      <c r="K39" s="336">
        <v>4.903225806451613</v>
      </c>
      <c r="L39" s="336">
        <v>4</v>
      </c>
      <c r="M39" s="336">
        <v>4.15625</v>
      </c>
      <c r="N39" s="336">
        <v>3.46875</v>
      </c>
      <c r="O39" s="216" t="str">
        <v xml:space="preserve"> </v>
      </c>
      <c r="P39" s="216">
        <v>3.15625</v>
      </c>
      <c r="Q39" s="216" t="str">
        <v xml:space="preserve"> </v>
      </c>
      <c r="R39" s="216" t="str">
        <v xml:space="preserve"> </v>
      </c>
      <c r="S39" s="336" t="str">
        <v xml:space="preserve"> </v>
      </c>
      <c r="T39" s="336" t="str">
        <v xml:space="preserve"> </v>
      </c>
      <c r="U39" s="336" t="str">
        <v xml:space="preserve"> </v>
      </c>
      <c r="V39" s="27">
        <f>сводн.!T35</f>
        <v>3</v>
      </c>
      <c r="W39" s="93">
        <f>SUM(W6:W38)</f>
        <v>0</v>
      </c>
      <c r="X39" s="93">
        <f>SUM(X6:X38)</f>
        <v>0</v>
      </c>
      <c r="Y39" s="93">
        <f>SUM(Y6:Y38)-X39</f>
        <v>4</v>
      </c>
      <c r="Z39" s="93">
        <f>SUM(Z6:Z38)</f>
        <v>64</v>
      </c>
      <c r="AA39" s="93">
        <f>SUM(AA6:AA38)</f>
        <v>88</v>
      </c>
      <c r="AB39" s="93">
        <f>SUM(AB6:AB38)</f>
        <v>66</v>
      </c>
      <c r="AC39" s="93">
        <f t="shared" si="7"/>
        <v>222</v>
      </c>
      <c r="AD39" s="320">
        <f>IF(ISERROR(((X39+Y39)*2+Z39*3+AA39*4+AB39*5)/SUM(X39,Y39:AB39)),"",((X39+Y39)*2+Z39*3+AA39*4+AB39*5)/SUM(X39,Y39:AB39))</f>
        <v>3.9729729729729728</v>
      </c>
      <c r="AE39" s="414"/>
      <c r="AF39" s="13"/>
      <c r="AG39" s="415" t="str">
        <f t="shared" ref="AG39:AV39" si="16">IF(COUNT(AG6:AG38)=0," ",SUM(AG6:AG38)/COUNT(AG6:AG38))</f>
        <v xml:space="preserve"> </v>
      </c>
      <c r="AH39" s="415" t="str">
        <f t="shared" si="16"/>
        <v xml:space="preserve"> </v>
      </c>
      <c r="AI39" s="415">
        <f>IF(COUNT(AI6:AI38)=0," ",SUM(AI6:AI38)/COUNT(AI6:AI38))</f>
        <v>3.71875</v>
      </c>
      <c r="AJ39" s="415" t="str">
        <f t="shared" si="16"/>
        <v xml:space="preserve"> </v>
      </c>
      <c r="AK39" s="415">
        <f t="shared" si="16"/>
        <v>4.4516129032258061</v>
      </c>
      <c r="AL39" s="415">
        <f t="shared" si="16"/>
        <v>4.903225806451613</v>
      </c>
      <c r="AM39" s="415">
        <f t="shared" si="16"/>
        <v>4</v>
      </c>
      <c r="AN39" s="415">
        <f t="shared" si="16"/>
        <v>4.15625</v>
      </c>
      <c r="AO39" s="415">
        <f t="shared" si="16"/>
        <v>3.46875</v>
      </c>
      <c r="AP39" s="415" t="str">
        <f t="shared" si="16"/>
        <v xml:space="preserve"> </v>
      </c>
      <c r="AQ39" s="415">
        <f t="shared" si="16"/>
        <v>3.15625</v>
      </c>
      <c r="AR39" s="415" t="str">
        <f t="shared" si="16"/>
        <v xml:space="preserve"> </v>
      </c>
      <c r="AS39" s="415" t="str">
        <f t="shared" si="16"/>
        <v xml:space="preserve"> </v>
      </c>
      <c r="AT39" s="415" t="str">
        <f t="shared" si="16"/>
        <v xml:space="preserve"> </v>
      </c>
      <c r="AU39" s="415" t="str">
        <f t="shared" si="16"/>
        <v xml:space="preserve"> </v>
      </c>
      <c r="AV39" s="416" t="str">
        <f t="shared" si="16"/>
        <v xml:space="preserve"> </v>
      </c>
      <c r="AW39" s="316"/>
      <c r="AX39" s="28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30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</row>
    <row r="40" spans="1:157" s="43" customFormat="1" x14ac:dyDescent="0.2">
      <c r="A40" s="184"/>
      <c r="B40" s="184"/>
      <c r="C40" s="186" t="s">
        <v>13</v>
      </c>
      <c r="D40" s="186"/>
      <c r="E40" s="187"/>
      <c r="F40" s="337" t="str">
        <v>0</v>
      </c>
      <c r="G40" s="337" t="str">
        <v>0</v>
      </c>
      <c r="H40" s="337">
        <v>5</v>
      </c>
      <c r="I40" s="337" t="str">
        <v>0</v>
      </c>
      <c r="J40" s="337">
        <v>14</v>
      </c>
      <c r="K40" s="337">
        <v>28</v>
      </c>
      <c r="L40" s="337">
        <v>5</v>
      </c>
      <c r="M40" s="337">
        <v>10</v>
      </c>
      <c r="N40" s="337">
        <v>3</v>
      </c>
      <c r="O40" s="417" t="str">
        <v>0</v>
      </c>
      <c r="P40" s="417">
        <v>1</v>
      </c>
      <c r="Q40" s="417" t="str">
        <v>0</v>
      </c>
      <c r="R40" s="417" t="str">
        <v>0</v>
      </c>
      <c r="S40" s="337" t="str">
        <v>0</v>
      </c>
      <c r="T40" s="337" t="str">
        <v>0</v>
      </c>
      <c r="U40" s="337" t="str">
        <v xml:space="preserve"> </v>
      </c>
      <c r="V40" s="418" t="str">
        <f>IF(COUNTIF(V6:V38,5)=0,"0",COUNTIF(V6:V38,5))</f>
        <v>0</v>
      </c>
      <c r="W40" s="187"/>
      <c r="X40" s="727">
        <f>SUM(X39:AB39)</f>
        <v>222</v>
      </c>
      <c r="Y40" s="727"/>
      <c r="Z40" s="727"/>
      <c r="AA40" s="727"/>
      <c r="AB40" s="727"/>
      <c r="AC40" s="463"/>
      <c r="AD40" s="320"/>
      <c r="AE40" s="420"/>
      <c r="AG40" s="421" t="str">
        <f t="shared" ref="AG40:AU40" si="17">IF(COUNTIF(AG6:AG38,5)=0,"0",COUNTIF(AG6:AG38,5))</f>
        <v>0</v>
      </c>
      <c r="AH40" s="421" t="str">
        <f t="shared" si="17"/>
        <v>0</v>
      </c>
      <c r="AI40" s="421">
        <f t="shared" si="17"/>
        <v>5</v>
      </c>
      <c r="AJ40" s="421" t="str">
        <f t="shared" si="17"/>
        <v>0</v>
      </c>
      <c r="AK40" s="421">
        <f t="shared" si="17"/>
        <v>14</v>
      </c>
      <c r="AL40" s="421">
        <f t="shared" si="17"/>
        <v>28</v>
      </c>
      <c r="AM40" s="421">
        <f t="shared" si="17"/>
        <v>5</v>
      </c>
      <c r="AN40" s="421">
        <f t="shared" si="17"/>
        <v>10</v>
      </c>
      <c r="AO40" s="421">
        <f t="shared" si="17"/>
        <v>3</v>
      </c>
      <c r="AP40" s="421" t="str">
        <f t="shared" si="17"/>
        <v>0</v>
      </c>
      <c r="AQ40" s="421">
        <f t="shared" si="17"/>
        <v>1</v>
      </c>
      <c r="AR40" s="421" t="str">
        <f t="shared" si="17"/>
        <v>0</v>
      </c>
      <c r="AS40" s="421" t="str">
        <f t="shared" si="17"/>
        <v>0</v>
      </c>
      <c r="AT40" s="421" t="str">
        <f t="shared" si="17"/>
        <v>0</v>
      </c>
      <c r="AU40" s="421" t="str">
        <f t="shared" si="17"/>
        <v>0</v>
      </c>
      <c r="AV40" s="422" t="str">
        <f>IF(COUNTIF(AV6:AV38,5)=0," ",COUNTIF(AV6:AV38,5))</f>
        <v xml:space="preserve"> </v>
      </c>
      <c r="AW40" s="421"/>
      <c r="AX40" s="423"/>
      <c r="AY40" s="424"/>
      <c r="AZ40" s="424"/>
      <c r="BA40" s="424"/>
      <c r="BB40" s="424"/>
      <c r="BC40" s="424"/>
      <c r="BD40" s="424"/>
      <c r="BE40" s="424"/>
      <c r="BF40" s="424"/>
      <c r="BG40" s="424"/>
      <c r="BH40" s="424"/>
      <c r="BI40" s="424"/>
      <c r="BJ40" s="424"/>
      <c r="BK40" s="424"/>
      <c r="BL40" s="424"/>
      <c r="BM40" s="424"/>
      <c r="BN40" s="424"/>
      <c r="BO40" s="425"/>
      <c r="BP40" s="425"/>
      <c r="BQ40" s="425"/>
      <c r="BR40" s="425"/>
      <c r="BS40" s="425"/>
      <c r="BT40" s="425"/>
      <c r="BU40" s="425"/>
      <c r="BV40" s="425"/>
      <c r="BW40" s="425"/>
      <c r="BX40" s="425"/>
      <c r="BY40" s="425"/>
      <c r="BZ40" s="425"/>
      <c r="CA40" s="425"/>
      <c r="CB40" s="425"/>
      <c r="CC40" s="425"/>
      <c r="CD40" s="425"/>
      <c r="CE40" s="425"/>
      <c r="CF40" s="425"/>
      <c r="CG40" s="425"/>
      <c r="CH40" s="425"/>
      <c r="CI40" s="425"/>
      <c r="CJ40" s="425"/>
      <c r="CK40" s="425"/>
      <c r="CL40" s="425"/>
      <c r="CM40" s="425"/>
    </row>
    <row r="41" spans="1:157" s="51" customFormat="1" x14ac:dyDescent="0.2">
      <c r="A41" s="188"/>
      <c r="B41" s="188"/>
      <c r="C41" s="190" t="s">
        <v>14</v>
      </c>
      <c r="D41" s="190"/>
      <c r="E41" s="191"/>
      <c r="F41" s="338" t="str">
        <v>0</v>
      </c>
      <c r="G41" s="338" t="str">
        <v>0</v>
      </c>
      <c r="H41" s="338">
        <v>13</v>
      </c>
      <c r="I41" s="338" t="str">
        <v>0</v>
      </c>
      <c r="J41" s="338">
        <v>17</v>
      </c>
      <c r="K41" s="338">
        <v>3</v>
      </c>
      <c r="L41" s="338">
        <v>22</v>
      </c>
      <c r="M41" s="338">
        <v>17</v>
      </c>
      <c r="N41" s="338">
        <v>9</v>
      </c>
      <c r="O41" s="426" t="str">
        <v>0</v>
      </c>
      <c r="P41" s="426">
        <v>7</v>
      </c>
      <c r="Q41" s="426" t="str">
        <v>0</v>
      </c>
      <c r="R41" s="426" t="str">
        <v>0</v>
      </c>
      <c r="S41" s="338" t="str">
        <v>0</v>
      </c>
      <c r="T41" s="338" t="str">
        <v>0</v>
      </c>
      <c r="U41" s="338" t="str">
        <v xml:space="preserve"> </v>
      </c>
      <c r="V41" s="427">
        <f>IF(COUNTIF(V6:V38,4)=0,"0",COUNTIF(V6:V38,4))</f>
        <v>4</v>
      </c>
      <c r="W41" s="428"/>
      <c r="X41" s="428"/>
      <c r="Y41" s="428" t="str">
        <f>IF(COUNTIF(Y6:Y38,4)=0," ",COUNTIF(Y6:Y38,4))</f>
        <v xml:space="preserve"> </v>
      </c>
      <c r="Z41" s="428">
        <f>IF(COUNTIF(Z6:Z38,4)=0," ",COUNTIF(Z6:Z38,4))</f>
        <v>4</v>
      </c>
      <c r="AA41" s="428">
        <f>IF(COUNTIF(AA6:AA38,4)=0," ",COUNTIF(AA6:AA38,4))</f>
        <v>5</v>
      </c>
      <c r="AB41" s="428">
        <f>IF(COUNTIF(AB6:AB38,4)=0," ",COUNTIF(AB6:AB38,4))</f>
        <v>1</v>
      </c>
      <c r="AC41" s="428"/>
      <c r="AD41" s="428"/>
      <c r="AE41" s="429" t="str">
        <f>IF(COUNTIF(AE6:AE38,4)=0," ",COUNTIF(AE6:AE38,4))</f>
        <v xml:space="preserve"> </v>
      </c>
      <c r="AF41" s="428" t="str">
        <f>IF(COUNTIF(AF6:AF38,4)=0," ",COUNTIF(AF6:AF38,4))</f>
        <v xml:space="preserve"> </v>
      </c>
      <c r="AG41" s="428" t="str">
        <f t="shared" ref="AG41:AU41" si="18">IF(COUNTIF(AG6:AG38,4)=0,"0",COUNTIF(AG6:AG38,4))</f>
        <v>0</v>
      </c>
      <c r="AH41" s="428" t="str">
        <f t="shared" si="18"/>
        <v>0</v>
      </c>
      <c r="AI41" s="428">
        <f t="shared" si="18"/>
        <v>13</v>
      </c>
      <c r="AJ41" s="428" t="str">
        <f t="shared" si="18"/>
        <v>0</v>
      </c>
      <c r="AK41" s="428">
        <f t="shared" si="18"/>
        <v>17</v>
      </c>
      <c r="AL41" s="428">
        <f t="shared" si="18"/>
        <v>3</v>
      </c>
      <c r="AM41" s="428">
        <f t="shared" si="18"/>
        <v>22</v>
      </c>
      <c r="AN41" s="428">
        <f t="shared" si="18"/>
        <v>17</v>
      </c>
      <c r="AO41" s="428">
        <f t="shared" si="18"/>
        <v>9</v>
      </c>
      <c r="AP41" s="428" t="str">
        <f t="shared" si="18"/>
        <v>0</v>
      </c>
      <c r="AQ41" s="428">
        <f t="shared" si="18"/>
        <v>7</v>
      </c>
      <c r="AR41" s="428" t="str">
        <f t="shared" si="18"/>
        <v>0</v>
      </c>
      <c r="AS41" s="428" t="str">
        <f t="shared" si="18"/>
        <v>0</v>
      </c>
      <c r="AT41" s="428" t="str">
        <f t="shared" si="18"/>
        <v>0</v>
      </c>
      <c r="AU41" s="428" t="str">
        <f t="shared" si="18"/>
        <v>0</v>
      </c>
      <c r="AV41" s="430" t="str">
        <f>IF(COUNTIF(AV6:AV38,4)=0," ",COUNTIF(AV6:AV38,4))</f>
        <v xml:space="preserve"> </v>
      </c>
      <c r="AW41" s="428"/>
      <c r="AX41" s="431"/>
      <c r="AY41" s="432"/>
      <c r="AZ41" s="432"/>
      <c r="BA41" s="432"/>
      <c r="BB41" s="432"/>
      <c r="BC41" s="432"/>
      <c r="BD41" s="432"/>
      <c r="BE41" s="432"/>
      <c r="BF41" s="432"/>
      <c r="BG41" s="432"/>
      <c r="BH41" s="432"/>
      <c r="BI41" s="432"/>
      <c r="BJ41" s="432"/>
      <c r="BK41" s="432"/>
      <c r="BL41" s="432"/>
      <c r="BM41" s="432"/>
      <c r="BN41" s="432"/>
      <c r="BO41" s="433"/>
      <c r="BP41" s="433"/>
      <c r="BQ41" s="433"/>
      <c r="BR41" s="433"/>
      <c r="BS41" s="433"/>
      <c r="BT41" s="433"/>
      <c r="BU41" s="433"/>
      <c r="BV41" s="433"/>
      <c r="BW41" s="433"/>
      <c r="BX41" s="433"/>
      <c r="BY41" s="433"/>
      <c r="BZ41" s="433"/>
      <c r="CA41" s="433"/>
      <c r="CB41" s="433"/>
      <c r="CC41" s="433"/>
      <c r="CD41" s="433"/>
      <c r="CE41" s="433"/>
      <c r="CF41" s="433"/>
      <c r="CG41" s="433"/>
      <c r="CH41" s="433"/>
      <c r="CI41" s="433"/>
      <c r="CJ41" s="433"/>
      <c r="CK41" s="433"/>
      <c r="CL41" s="433"/>
      <c r="CM41" s="433"/>
    </row>
    <row r="42" spans="1:157" s="59" customFormat="1" x14ac:dyDescent="0.2">
      <c r="A42" s="84"/>
      <c r="B42" s="84"/>
      <c r="C42" s="193" t="s">
        <v>15</v>
      </c>
      <c r="D42" s="193"/>
      <c r="E42" s="194"/>
      <c r="F42" s="339" t="str">
        <v>0</v>
      </c>
      <c r="G42" s="339" t="str">
        <v>0</v>
      </c>
      <c r="H42" s="339">
        <v>14</v>
      </c>
      <c r="I42" s="339" t="str">
        <v>0</v>
      </c>
      <c r="J42" s="339" t="str">
        <v>0</v>
      </c>
      <c r="K42" s="339" t="str">
        <v>0</v>
      </c>
      <c r="L42" s="339">
        <v>5</v>
      </c>
      <c r="M42" s="339">
        <v>5</v>
      </c>
      <c r="N42" s="339">
        <v>20</v>
      </c>
      <c r="O42" s="434" t="str">
        <v>0</v>
      </c>
      <c r="P42" s="434">
        <v>20</v>
      </c>
      <c r="Q42" s="434" t="str">
        <v>0</v>
      </c>
      <c r="R42" s="434" t="str">
        <v>0</v>
      </c>
      <c r="S42" s="339" t="str">
        <v>0</v>
      </c>
      <c r="T42" s="339" t="str">
        <v>0</v>
      </c>
      <c r="U42" s="339" t="str">
        <v xml:space="preserve"> </v>
      </c>
      <c r="V42" s="435">
        <f>IF(COUNTIF(V6:V38,3)=0,"0",COUNTIF(V6:V38,3))</f>
        <v>24</v>
      </c>
      <c r="W42" s="436"/>
      <c r="X42" s="436"/>
      <c r="Y42" s="436" t="str">
        <f>IF(COUNTIF(Y6:Y38,3)=0," ",COUNTIF(Y6:Y38,3))</f>
        <v xml:space="preserve"> </v>
      </c>
      <c r="Z42" s="436">
        <f>IF(COUNTIF(Z6:Z38,3)=0," ",COUNTIF(Z6:Z38,3))</f>
        <v>8</v>
      </c>
      <c r="AA42" s="436">
        <f>IF(COUNTIF(AA6:AA38,3)=0," ",COUNTIF(AA6:AA38,3))</f>
        <v>8</v>
      </c>
      <c r="AB42" s="436">
        <f>IF(COUNTIF(AB6:AB38,3)=0," ",COUNTIF(AB6:AB38,3))</f>
        <v>5</v>
      </c>
      <c r="AC42" s="436"/>
      <c r="AD42" s="436"/>
      <c r="AE42" s="437" t="str">
        <f>IF(COUNTIF(AE6:AE38,3)=0," ",COUNTIF(AE6:AE38,3))</f>
        <v xml:space="preserve"> </v>
      </c>
      <c r="AF42" s="436" t="str">
        <f>IF(COUNTIF(AF6:AF38,3)=0," ",COUNTIF(AF6:AF38,3))</f>
        <v xml:space="preserve"> </v>
      </c>
      <c r="AG42" s="436" t="str">
        <f t="shared" ref="AG42:AU42" si="19">IF(COUNTIF(AG6:AG38,3)=0,"0",COUNTIF(AG6:AG38,3))</f>
        <v>0</v>
      </c>
      <c r="AH42" s="436" t="str">
        <f t="shared" si="19"/>
        <v>0</v>
      </c>
      <c r="AI42" s="436">
        <f t="shared" si="19"/>
        <v>14</v>
      </c>
      <c r="AJ42" s="436" t="str">
        <f t="shared" si="19"/>
        <v>0</v>
      </c>
      <c r="AK42" s="436" t="str">
        <f t="shared" si="19"/>
        <v>0</v>
      </c>
      <c r="AL42" s="436" t="str">
        <f t="shared" si="19"/>
        <v>0</v>
      </c>
      <c r="AM42" s="436">
        <f t="shared" si="19"/>
        <v>5</v>
      </c>
      <c r="AN42" s="436">
        <f t="shared" si="19"/>
        <v>5</v>
      </c>
      <c r="AO42" s="436">
        <f t="shared" si="19"/>
        <v>20</v>
      </c>
      <c r="AP42" s="436" t="str">
        <f t="shared" si="19"/>
        <v>0</v>
      </c>
      <c r="AQ42" s="436">
        <f t="shared" si="19"/>
        <v>20</v>
      </c>
      <c r="AR42" s="436" t="str">
        <f t="shared" si="19"/>
        <v>0</v>
      </c>
      <c r="AS42" s="436" t="str">
        <f t="shared" si="19"/>
        <v>0</v>
      </c>
      <c r="AT42" s="436" t="str">
        <f t="shared" si="19"/>
        <v>0</v>
      </c>
      <c r="AU42" s="436" t="str">
        <f t="shared" si="19"/>
        <v>0</v>
      </c>
      <c r="AV42" s="438" t="str">
        <f>IF(COUNTIF(AV6:AV38,3)=0," ",COUNTIF(AV6:AV38,3))</f>
        <v xml:space="preserve"> </v>
      </c>
      <c r="AW42" s="436"/>
      <c r="AX42" s="439"/>
      <c r="AY42" s="440"/>
      <c r="AZ42" s="440"/>
      <c r="BA42" s="440"/>
      <c r="BB42" s="440"/>
      <c r="BC42" s="440"/>
      <c r="BD42" s="440"/>
      <c r="BE42" s="440"/>
      <c r="BF42" s="440"/>
      <c r="BG42" s="440"/>
      <c r="BH42" s="440"/>
      <c r="BI42" s="440"/>
      <c r="BJ42" s="440"/>
      <c r="BK42" s="440"/>
      <c r="BL42" s="440"/>
      <c r="BM42" s="440"/>
      <c r="BN42" s="440"/>
      <c r="BO42" s="441"/>
      <c r="BP42" s="441"/>
      <c r="BQ42" s="441"/>
      <c r="BR42" s="441"/>
      <c r="BS42" s="441"/>
      <c r="BT42" s="441"/>
      <c r="BU42" s="441"/>
      <c r="BV42" s="441"/>
      <c r="BW42" s="441"/>
      <c r="BX42" s="441"/>
      <c r="BY42" s="441"/>
      <c r="BZ42" s="441"/>
      <c r="CA42" s="441"/>
      <c r="CB42" s="441"/>
      <c r="CC42" s="441"/>
      <c r="CD42" s="441"/>
      <c r="CE42" s="441"/>
      <c r="CF42" s="441"/>
      <c r="CG42" s="441"/>
      <c r="CH42" s="441"/>
      <c r="CI42" s="441"/>
      <c r="CJ42" s="441"/>
      <c r="CK42" s="441"/>
      <c r="CL42" s="441"/>
      <c r="CM42" s="441"/>
    </row>
    <row r="43" spans="1:157" x14ac:dyDescent="0.2">
      <c r="A43" s="215"/>
      <c r="B43" s="215"/>
      <c r="C43" s="82" t="s">
        <v>16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4">
        <v>0</v>
      </c>
      <c r="P43" s="94">
        <v>4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>IF(COUNTIF(V6:V38,2)=0,"0",COUNTIF(V6:V38,2))</f>
        <v>4</v>
      </c>
      <c r="W43" s="316"/>
      <c r="X43" s="316"/>
      <c r="Y43" s="316" t="str">
        <f>IF(COUNTIF(Y6:Y38,2)=0," ",COUNTIF(Y6:Y38,2))</f>
        <v xml:space="preserve"> </v>
      </c>
      <c r="Z43" s="316">
        <f>IF(COUNTIF(Z6:Z38,2)=0," ",COUNTIF(Z6:Z38,2))</f>
        <v>9</v>
      </c>
      <c r="AA43" s="316">
        <f>IF(COUNTIF(AA6:AA38,2)=0," ",COUNTIF(AA6:AA38,2))</f>
        <v>9</v>
      </c>
      <c r="AB43" s="316">
        <f>IF(COUNTIF(AB6:AB38,2)=0," ",COUNTIF(AB6:AB38,2))</f>
        <v>13</v>
      </c>
      <c r="AC43" s="316"/>
      <c r="AD43" s="316"/>
      <c r="AE43" s="442" t="str">
        <f>IF(COUNTIF(AE6:AE38,2)=0," ",COUNTIF(AE6:AE38,2))</f>
        <v xml:space="preserve"> </v>
      </c>
      <c r="AF43" s="316" t="str">
        <f>IF(COUNTIF(AF6:AF38,2)=0," ",COUNTIF(AF6:AF38,2))</f>
        <v xml:space="preserve"> </v>
      </c>
      <c r="AG43" s="316">
        <f t="shared" ref="AG43:AV43" si="20">COUNTIF(AG6:AG36,2)+COUNTIF(AG6:AG36,"д")</f>
        <v>0</v>
      </c>
      <c r="AH43" s="316">
        <f t="shared" si="20"/>
        <v>0</v>
      </c>
      <c r="AI43" s="316">
        <f t="shared" si="20"/>
        <v>0</v>
      </c>
      <c r="AJ43" s="316">
        <f t="shared" si="20"/>
        <v>0</v>
      </c>
      <c r="AK43" s="316">
        <f t="shared" si="20"/>
        <v>0</v>
      </c>
      <c r="AL43" s="316">
        <f t="shared" si="20"/>
        <v>0</v>
      </c>
      <c r="AM43" s="316">
        <f t="shared" si="20"/>
        <v>0</v>
      </c>
      <c r="AN43" s="316">
        <f t="shared" si="20"/>
        <v>0</v>
      </c>
      <c r="AO43" s="316">
        <f t="shared" si="20"/>
        <v>0</v>
      </c>
      <c r="AP43" s="316">
        <f t="shared" si="20"/>
        <v>0</v>
      </c>
      <c r="AQ43" s="316">
        <f t="shared" si="20"/>
        <v>4</v>
      </c>
      <c r="AR43" s="316">
        <f t="shared" si="20"/>
        <v>0</v>
      </c>
      <c r="AS43" s="316">
        <f t="shared" si="20"/>
        <v>0</v>
      </c>
      <c r="AT43" s="316">
        <f t="shared" si="20"/>
        <v>0</v>
      </c>
      <c r="AU43" s="316">
        <f t="shared" si="20"/>
        <v>0</v>
      </c>
      <c r="AV43" s="316">
        <f t="shared" si="20"/>
        <v>0</v>
      </c>
      <c r="AW43" s="316"/>
      <c r="AX43" s="28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30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DG43" s="340"/>
    </row>
    <row r="44" spans="1:157" x14ac:dyDescent="0.2">
      <c r="A44" s="215"/>
      <c r="B44" s="215"/>
      <c r="C44" s="82" t="s">
        <v>17</v>
      </c>
      <c r="D44" s="82"/>
      <c r="E44" s="27"/>
      <c r="F44" s="91">
        <v>0</v>
      </c>
      <c r="G44" s="91">
        <v>0</v>
      </c>
      <c r="H44" s="91">
        <v>0</v>
      </c>
      <c r="I44" s="91">
        <v>0</v>
      </c>
      <c r="J44" s="91">
        <v>1</v>
      </c>
      <c r="K44" s="91">
        <v>1</v>
      </c>
      <c r="L44" s="91">
        <v>0</v>
      </c>
      <c r="M44" s="91">
        <v>0</v>
      </c>
      <c r="N44" s="91">
        <v>0</v>
      </c>
      <c r="O44" s="94">
        <v>0</v>
      </c>
      <c r="P44" s="94">
        <v>0</v>
      </c>
      <c r="Q44" s="94">
        <v>0</v>
      </c>
      <c r="R44" s="94">
        <v>0</v>
      </c>
      <c r="S44" s="91">
        <v>0</v>
      </c>
      <c r="T44" s="91">
        <v>0</v>
      </c>
      <c r="U44" s="91">
        <v>0</v>
      </c>
      <c r="V44" s="316">
        <f t="shared" ref="V44:AB44" si="21">COUNTBLANK(V6:V26)</f>
        <v>0</v>
      </c>
      <c r="W44" s="316">
        <f t="shared" si="21"/>
        <v>0</v>
      </c>
      <c r="X44" s="316">
        <f t="shared" si="21"/>
        <v>0</v>
      </c>
      <c r="Y44" s="316">
        <f t="shared" si="21"/>
        <v>0</v>
      </c>
      <c r="Z44" s="316">
        <f t="shared" si="21"/>
        <v>0</v>
      </c>
      <c r="AA44" s="316">
        <f t="shared" si="21"/>
        <v>0</v>
      </c>
      <c r="AB44" s="316">
        <f t="shared" si="21"/>
        <v>0</v>
      </c>
      <c r="AC44" s="316"/>
      <c r="AD44" s="316">
        <f>COUNTBLANK(AD6:AD37)</f>
        <v>0</v>
      </c>
      <c r="AE44" s="442" t="str">
        <f>IF(COUNTIF(AE6:AE38,"б")=0," ",COUNTIF(AE6:AE38,"б"))</f>
        <v xml:space="preserve"> </v>
      </c>
      <c r="AF44" s="443">
        <f t="shared" ref="AF44:CB44" si="22">IF(COUNTIF(AF6:AF38,"б")=0+COUNTIF(AF6:AF38,"а")=0,"0",COUNTIF(AF6:AF38,"б")+COUNTIF(AF6:AF38,"а"))</f>
        <v>0</v>
      </c>
      <c r="AG44" s="443">
        <f t="shared" si="22"/>
        <v>0</v>
      </c>
      <c r="AH44" s="443">
        <f t="shared" si="22"/>
        <v>0</v>
      </c>
      <c r="AI44" s="443">
        <f t="shared" si="22"/>
        <v>0</v>
      </c>
      <c r="AJ44" s="443">
        <f t="shared" si="22"/>
        <v>0</v>
      </c>
      <c r="AK44" s="443">
        <f t="shared" si="22"/>
        <v>1</v>
      </c>
      <c r="AL44" s="443">
        <f t="shared" si="22"/>
        <v>1</v>
      </c>
      <c r="AM44" s="443">
        <f t="shared" si="22"/>
        <v>0</v>
      </c>
      <c r="AN44" s="443">
        <f t="shared" si="22"/>
        <v>0</v>
      </c>
      <c r="AO44" s="443">
        <f t="shared" si="22"/>
        <v>0</v>
      </c>
      <c r="AP44" s="443">
        <f t="shared" si="22"/>
        <v>0</v>
      </c>
      <c r="AQ44" s="443">
        <f t="shared" si="22"/>
        <v>0</v>
      </c>
      <c r="AR44" s="443">
        <f t="shared" si="22"/>
        <v>0</v>
      </c>
      <c r="AS44" s="443">
        <f t="shared" si="22"/>
        <v>0</v>
      </c>
      <c r="AT44" s="443">
        <f t="shared" si="22"/>
        <v>0</v>
      </c>
      <c r="AU44" s="443">
        <f t="shared" si="22"/>
        <v>0</v>
      </c>
      <c r="AV44" s="443">
        <f t="shared" si="22"/>
        <v>0</v>
      </c>
      <c r="AW44" s="443">
        <f t="shared" si="22"/>
        <v>0</v>
      </c>
      <c r="AX44" s="443">
        <f t="shared" si="22"/>
        <v>0</v>
      </c>
      <c r="AY44" s="443">
        <f t="shared" si="22"/>
        <v>0</v>
      </c>
      <c r="AZ44" s="443">
        <f t="shared" si="22"/>
        <v>0</v>
      </c>
      <c r="BA44" s="443">
        <f t="shared" si="22"/>
        <v>0</v>
      </c>
      <c r="BB44" s="443">
        <f t="shared" si="22"/>
        <v>0</v>
      </c>
      <c r="BC44" s="443">
        <f t="shared" si="22"/>
        <v>0</v>
      </c>
      <c r="BD44" s="443">
        <f t="shared" si="22"/>
        <v>0</v>
      </c>
      <c r="BE44" s="443">
        <f t="shared" si="22"/>
        <v>0</v>
      </c>
      <c r="BF44" s="443">
        <f t="shared" si="22"/>
        <v>0</v>
      </c>
      <c r="BG44" s="443">
        <f t="shared" si="22"/>
        <v>0</v>
      </c>
      <c r="BH44" s="443">
        <f t="shared" si="22"/>
        <v>0</v>
      </c>
      <c r="BI44" s="443">
        <f t="shared" si="22"/>
        <v>0</v>
      </c>
      <c r="BJ44" s="443">
        <f t="shared" si="22"/>
        <v>0</v>
      </c>
      <c r="BK44" s="443">
        <f t="shared" si="22"/>
        <v>0</v>
      </c>
      <c r="BL44" s="443">
        <f t="shared" si="22"/>
        <v>0</v>
      </c>
      <c r="BM44" s="443">
        <f t="shared" si="22"/>
        <v>0</v>
      </c>
      <c r="BN44" s="443">
        <f t="shared" si="22"/>
        <v>0</v>
      </c>
      <c r="BO44" s="443">
        <f t="shared" si="22"/>
        <v>0</v>
      </c>
      <c r="BP44" s="443">
        <f t="shared" si="22"/>
        <v>0</v>
      </c>
      <c r="BQ44" s="443">
        <f t="shared" si="22"/>
        <v>0</v>
      </c>
      <c r="BR44" s="443">
        <f t="shared" si="22"/>
        <v>0</v>
      </c>
      <c r="BS44" s="443">
        <f t="shared" si="22"/>
        <v>0</v>
      </c>
      <c r="BT44" s="443">
        <f t="shared" si="22"/>
        <v>0</v>
      </c>
      <c r="BU44" s="443">
        <f t="shared" si="22"/>
        <v>0</v>
      </c>
      <c r="BV44" s="443">
        <f t="shared" si="22"/>
        <v>0</v>
      </c>
      <c r="BW44" s="443">
        <f t="shared" si="22"/>
        <v>0</v>
      </c>
      <c r="BX44" s="443">
        <f t="shared" si="22"/>
        <v>0</v>
      </c>
      <c r="BY44" s="443">
        <f t="shared" si="22"/>
        <v>0</v>
      </c>
      <c r="BZ44" s="443">
        <f t="shared" si="22"/>
        <v>0</v>
      </c>
      <c r="CA44" s="443">
        <f t="shared" si="22"/>
        <v>0</v>
      </c>
      <c r="CB44" s="443">
        <f t="shared" si="22"/>
        <v>0</v>
      </c>
      <c r="CC44" s="340"/>
      <c r="CD44" s="340"/>
      <c r="CE44" s="340"/>
      <c r="CF44" s="340"/>
      <c r="CG44" s="340"/>
      <c r="CH44" s="340"/>
      <c r="CI44" s="340"/>
      <c r="CJ44" s="340"/>
      <c r="CK44" s="340"/>
      <c r="CL44" s="340"/>
      <c r="CM44" s="340"/>
      <c r="CN44" s="340"/>
      <c r="CO44" s="340"/>
      <c r="CP44" s="340"/>
      <c r="CQ44" s="340"/>
      <c r="CR44" s="340"/>
      <c r="CS44" s="340"/>
      <c r="CT44" s="340"/>
      <c r="CU44" s="340"/>
      <c r="CV44" s="340"/>
      <c r="CW44" s="340"/>
      <c r="CX44" s="340"/>
      <c r="CY44" s="340"/>
      <c r="CZ44" s="340"/>
      <c r="DA44" s="340"/>
      <c r="DB44" s="340"/>
      <c r="DC44" s="340"/>
      <c r="DD44" s="340"/>
      <c r="DE44" s="340"/>
      <c r="DF44" s="340"/>
      <c r="DG44" s="340"/>
      <c r="DH44" s="340"/>
      <c r="DI44" s="340"/>
      <c r="DJ44" s="340"/>
      <c r="DK44" s="340"/>
      <c r="DL44" s="340"/>
      <c r="DM44" s="340"/>
      <c r="DN44" s="340"/>
      <c r="DO44" s="340"/>
      <c r="DP44" s="340"/>
      <c r="DQ44" s="340"/>
      <c r="DR44" s="340"/>
      <c r="DS44" s="340"/>
      <c r="DT44" s="340"/>
      <c r="DU44" s="340"/>
      <c r="DV44" s="340"/>
      <c r="DW44" s="340"/>
      <c r="DX44" s="340"/>
      <c r="DY44" s="340"/>
      <c r="DZ44" s="340"/>
      <c r="EA44" s="340"/>
      <c r="EB44" s="340"/>
      <c r="EC44" s="340"/>
      <c r="ED44" s="340"/>
      <c r="EE44" s="340"/>
      <c r="EF44" s="340"/>
      <c r="EG44" s="340"/>
      <c r="EH44" s="340"/>
      <c r="EI44" s="340"/>
      <c r="EJ44" s="340"/>
      <c r="EK44" s="340"/>
      <c r="EL44" s="340"/>
      <c r="EM44" s="340"/>
      <c r="EN44" s="340"/>
      <c r="EO44" s="340"/>
      <c r="EP44" s="340"/>
      <c r="EQ44" s="340"/>
      <c r="ER44" s="340"/>
      <c r="ES44" s="340"/>
      <c r="ET44" s="340"/>
      <c r="EU44" s="340"/>
      <c r="EV44" s="340"/>
      <c r="EW44" s="340"/>
      <c r="EX44" s="340"/>
      <c r="EY44" s="340"/>
      <c r="EZ44" s="340"/>
      <c r="FA44" s="340"/>
    </row>
    <row r="45" spans="1:157" x14ac:dyDescent="0.2">
      <c r="A45" s="215"/>
      <c r="B45" s="215"/>
      <c r="C45" s="82" t="s">
        <v>18</v>
      </c>
      <c r="D45" s="82"/>
      <c r="E45" s="27"/>
      <c r="F45" s="91" t="str">
        <v>0</v>
      </c>
      <c r="G45" s="91">
        <v>32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IF(COUNTIF(V6:V38,"з")=0,"0",COUNTIF(V6:V38,"з"))</f>
        <v>0</v>
      </c>
      <c r="W45" s="316"/>
      <c r="X45" s="316"/>
      <c r="Y45" s="316" t="str">
        <f>IF(COUNTIF(Y6:Y38,"з")=0," ",COUNTIF(Y6:Y38,"з"))</f>
        <v xml:space="preserve"> </v>
      </c>
      <c r="Z45" s="316" t="str">
        <f>IF(COUNTIF(Z6:Z38,"з")=0," ",COUNTIF(Z6:Z38,"з"))</f>
        <v xml:space="preserve"> </v>
      </c>
      <c r="AA45" s="316" t="str">
        <f>IF(COUNTIF(AA6:AA38,"з")=0," ",COUNTIF(AA6:AA38,"з"))</f>
        <v xml:space="preserve"> </v>
      </c>
      <c r="AB45" s="316" t="str">
        <f>IF(COUNTIF(AB6:AB38,"з")=0," ",COUNTIF(AB6:AB38,"з"))</f>
        <v xml:space="preserve"> </v>
      </c>
      <c r="AC45" s="316"/>
      <c r="AD45" s="316" t="str">
        <f>IF(COUNTIF(AD6:AD38,"з")=0," ",COUNTIF(AD6:AD38,"з"))</f>
        <v xml:space="preserve"> </v>
      </c>
      <c r="AE45" s="442" t="str">
        <f>IF(COUNTIF(AE6:AE38,"з")=0," ",COUNTIF(AE6:AE38,"з"))</f>
        <v xml:space="preserve"> </v>
      </c>
      <c r="AF45" s="316" t="str">
        <f>IF(COUNTIF(AF6:AF38,"з")=0," ",COUNTIF(AF6:AF38,"з"))</f>
        <v xml:space="preserve"> </v>
      </c>
      <c r="AG45" s="316" t="str">
        <f t="shared" ref="AG45:AW45" si="23">IF(COUNTIF(AG6:AG38,"з")=0,"0",COUNTIF(AG6:AG38,"з"))</f>
        <v>0</v>
      </c>
      <c r="AH45" s="316">
        <f t="shared" si="23"/>
        <v>32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X45" s="30"/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  <c r="BO45" s="30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DG45" s="340"/>
    </row>
    <row r="46" spans="1:157" s="30" customFormat="1" x14ac:dyDescent="0.2">
      <c r="A46" s="215"/>
      <c r="B46" s="215"/>
      <c r="C46" s="82" t="s">
        <v>19</v>
      </c>
      <c r="D46" s="82"/>
      <c r="E46" s="27"/>
      <c r="F46" s="91" t="str">
        <v>0</v>
      </c>
      <c r="G46" s="91" t="str">
        <v>0</v>
      </c>
      <c r="H46" s="91" t="str">
        <v>0</v>
      </c>
      <c r="I46" s="91" t="str">
        <v>0</v>
      </c>
      <c r="J46" s="91" t="str">
        <v>0</v>
      </c>
      <c r="K46" s="91" t="str">
        <v>0</v>
      </c>
      <c r="L46" s="91" t="str">
        <v>0</v>
      </c>
      <c r="M46" s="91" t="str">
        <v>0</v>
      </c>
      <c r="N46" s="91" t="str">
        <v>0</v>
      </c>
      <c r="O46" s="94" t="str">
        <v>0</v>
      </c>
      <c r="P46" s="94" t="str">
        <v>0</v>
      </c>
      <c r="Q46" s="94" t="str">
        <v>0</v>
      </c>
      <c r="R46" s="94" t="str">
        <v>0</v>
      </c>
      <c r="S46" s="91" t="str">
        <v>0</v>
      </c>
      <c r="T46" s="91" t="str">
        <v>0</v>
      </c>
      <c r="U46" s="91" t="str">
        <v>0</v>
      </c>
      <c r="V46" s="316" t="str">
        <f>IF(COUNTIF(V6:V38,"н")=0,"0",COUNTIF(V6:V38,"н"))</f>
        <v>0</v>
      </c>
      <c r="W46" s="316"/>
      <c r="X46" s="316"/>
      <c r="Y46" s="316" t="str">
        <f>IF(COUNTIF(Y6:Y38,"н")=0," ",COUNTIF(Y6:Y38,"н"))</f>
        <v xml:space="preserve"> </v>
      </c>
      <c r="Z46" s="316" t="str">
        <f>IF(COUNTIF(Z6:Z38,"н")=0," ",COUNTIF(Z6:Z38,"н"))</f>
        <v xml:space="preserve"> </v>
      </c>
      <c r="AA46" s="316" t="str">
        <f>IF(COUNTIF(AA6:AA38,"н")=0," ",COUNTIF(AA6:AA38,"н"))</f>
        <v xml:space="preserve"> </v>
      </c>
      <c r="AB46" s="316" t="str">
        <f>IF(COUNTIF(AB6:AB38,"н")=0," ",COUNTIF(AB6:AB38,"н"))</f>
        <v xml:space="preserve"> </v>
      </c>
      <c r="AC46" s="316"/>
      <c r="AD46" s="316" t="str">
        <f>IF(COUNTIF(AD6:AD38,"н")=0," ",COUNTIF(AD6:AD38,"н"))</f>
        <v xml:space="preserve"> </v>
      </c>
      <c r="AE46" s="442" t="str">
        <f>IF(COUNTIF(AE6:AE38,"н")=0," ",COUNTIF(AE6:AE38,"н"))</f>
        <v xml:space="preserve"> </v>
      </c>
      <c r="AF46" s="316" t="str">
        <f>IF(COUNTIF(AF6:AF38,"н")=0," ",COUNTIF(AF6:AF38,"н"))</f>
        <v xml:space="preserve"> </v>
      </c>
      <c r="AG46" s="316" t="str">
        <f t="shared" ref="AG46:AW46" si="24">IF(COUNTIF(AG6:AG38,"н")=0,"0",COUNTIF(AG6:AG38,"н"))</f>
        <v>0</v>
      </c>
      <c r="AH46" s="316" t="str">
        <f t="shared" si="24"/>
        <v>0</v>
      </c>
      <c r="AI46" s="316" t="str">
        <f t="shared" si="24"/>
        <v>0</v>
      </c>
      <c r="AJ46" s="316" t="str">
        <f t="shared" si="24"/>
        <v>0</v>
      </c>
      <c r="AK46" s="316" t="str">
        <f t="shared" si="24"/>
        <v>0</v>
      </c>
      <c r="AL46" s="316" t="str">
        <f t="shared" si="24"/>
        <v>0</v>
      </c>
      <c r="AM46" s="316" t="str">
        <f t="shared" si="24"/>
        <v>0</v>
      </c>
      <c r="AN46" s="316" t="str">
        <f t="shared" si="24"/>
        <v>0</v>
      </c>
      <c r="AO46" s="316" t="str">
        <f t="shared" si="24"/>
        <v>0</v>
      </c>
      <c r="AP46" s="316" t="str">
        <f t="shared" si="24"/>
        <v>0</v>
      </c>
      <c r="AQ46" s="316" t="str">
        <f t="shared" si="24"/>
        <v>0</v>
      </c>
      <c r="AR46" s="316" t="str">
        <f t="shared" si="24"/>
        <v>0</v>
      </c>
      <c r="AS46" s="316" t="str">
        <f t="shared" si="24"/>
        <v>0</v>
      </c>
      <c r="AT46" s="316" t="str">
        <f t="shared" si="24"/>
        <v>0</v>
      </c>
      <c r="AU46" s="316" t="str">
        <f t="shared" si="24"/>
        <v>0</v>
      </c>
      <c r="AV46" s="316" t="str">
        <f t="shared" si="24"/>
        <v>0</v>
      </c>
      <c r="AW46" s="316" t="str">
        <f t="shared" si="24"/>
        <v>0</v>
      </c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/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 t="str">
        <f>IF(COUNTIF(AI6:AI41,"н")=0,"0",COUNTIF(AI6:AI41,"н"))</f>
        <v>0</v>
      </c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  <row r="55" spans="6:102" x14ac:dyDescent="0.2"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461"/>
      <c r="X55" s="461"/>
      <c r="Y55" s="461"/>
      <c r="Z55" s="461"/>
      <c r="AA55" s="461"/>
      <c r="AB55" s="461"/>
      <c r="AC55" s="461"/>
      <c r="AD55" s="461"/>
      <c r="AE55" s="13"/>
      <c r="AF55" s="13"/>
      <c r="AG55" s="390"/>
      <c r="AH55" s="390"/>
      <c r="AI55" s="390"/>
      <c r="AJ55" s="390"/>
      <c r="AK55" s="390"/>
      <c r="AL55" s="390"/>
      <c r="AM55" s="390"/>
      <c r="AN55" s="390"/>
      <c r="AO55" s="390"/>
      <c r="AP55" s="390"/>
      <c r="AQ55" s="390"/>
      <c r="AR55" s="390"/>
      <c r="AS55" s="390"/>
      <c r="AT55" s="390"/>
      <c r="AU55" s="390"/>
      <c r="AV55" s="390"/>
      <c r="AW55" s="390"/>
      <c r="AX55" s="30"/>
      <c r="AY55" s="391"/>
      <c r="AZ55" s="391"/>
      <c r="BA55" s="391"/>
      <c r="BB55" s="391"/>
      <c r="BC55" s="391"/>
      <c r="BD55" s="391"/>
      <c r="BE55" s="391"/>
      <c r="BF55" s="391"/>
      <c r="BG55" s="391"/>
      <c r="BH55" s="391"/>
      <c r="BI55" s="391"/>
      <c r="BJ55" s="391"/>
      <c r="BK55" s="391"/>
      <c r="BL55" s="391"/>
      <c r="BM55" s="391"/>
      <c r="BN55" s="391"/>
      <c r="BO55" s="30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</row>
  </sheetData>
  <mergeCells count="9">
    <mergeCell ref="A3:C4"/>
    <mergeCell ref="AD3:AD5"/>
    <mergeCell ref="AG3:AW3"/>
    <mergeCell ref="AX3:BM3"/>
    <mergeCell ref="BP3:CE3"/>
    <mergeCell ref="X40:AB40"/>
    <mergeCell ref="F2:G2"/>
    <mergeCell ref="H2:L2"/>
    <mergeCell ref="M2:P2"/>
  </mergeCells>
  <conditionalFormatting sqref="C5 Y5 AI5 AG5">
    <cfRule type="cellIs" dxfId="30230" priority="945" stopIfTrue="1" operator="equal">
      <formula>5</formula>
    </cfRule>
    <cfRule type="cellIs" dxfId="30229" priority="946" stopIfTrue="1" operator="equal">
      <formula>4</formula>
    </cfRule>
    <cfRule type="cellIs" dxfId="30228" priority="947" stopIfTrue="1" operator="equal">
      <formula>3</formula>
    </cfRule>
  </conditionalFormatting>
  <conditionalFormatting sqref="E6:E46">
    <cfRule type="cellIs" dxfId="30227" priority="943" stopIfTrue="1" operator="equal">
      <formula>4</formula>
    </cfRule>
    <cfRule type="cellIs" dxfId="30226" priority="944" stopIfTrue="1" operator="equal">
      <formula>3</formula>
    </cfRule>
  </conditionalFormatting>
  <conditionalFormatting sqref="Z5:AC5 W41:AF44 W40 F38:Q46 AG44:CB44 W45:AW46 F31:G31 G6:H6 J6:Q15 J17:R29 R6:R16 S6:T29 V6:V29 AE6:AE40 AG6:AW43 I30:Q31 I34:Q37 H7:H37 R30:V46 G7:G31 F34:G37">
    <cfRule type="cellIs" dxfId="30225" priority="940" stopIfTrue="1" operator="equal">
      <formula>5</formula>
    </cfRule>
    <cfRule type="cellIs" dxfId="30224" priority="941" stopIfTrue="1" operator="equal">
      <formula>4</formula>
    </cfRule>
    <cfRule type="cellIs" dxfId="30223" priority="942" stopIfTrue="1" operator="equal">
      <formula>3</formula>
    </cfRule>
  </conditionalFormatting>
  <conditionalFormatting sqref="AF6:AF38">
    <cfRule type="expression" dxfId="30222" priority="938" stopIfTrue="1">
      <formula>VALUE(RIGHT(AF6))&gt;AE6</formula>
    </cfRule>
    <cfRule type="expression" dxfId="30221" priority="939" stopIfTrue="1">
      <formula>EXACT(RIGHT(AF6,3),"зач")</formula>
    </cfRule>
  </conditionalFormatting>
  <conditionalFormatting sqref="AE3:AJ4 R3:T3 V3:AC4">
    <cfRule type="expression" dxfId="30220" priority="936" stopIfTrue="1">
      <formula>$D$1&lt;R3</formula>
    </cfRule>
    <cfRule type="expression" dxfId="30219" priority="937" stopIfTrue="1">
      <formula>$D$1&gt;R3</formula>
    </cfRule>
  </conditionalFormatting>
  <conditionalFormatting sqref="T3">
    <cfRule type="expression" dxfId="30218" priority="934" stopIfTrue="1">
      <formula>$D$1&lt;T3</formula>
    </cfRule>
    <cfRule type="expression" dxfId="30217" priority="935" stopIfTrue="1">
      <formula>$D$1&gt;T3</formula>
    </cfRule>
  </conditionalFormatting>
  <conditionalFormatting sqref="F6:F31">
    <cfRule type="cellIs" dxfId="30216" priority="931" stopIfTrue="1" operator="equal">
      <formula>5</formula>
    </cfRule>
    <cfRule type="cellIs" dxfId="30215" priority="932" stopIfTrue="1" operator="equal">
      <formula>4</formula>
    </cfRule>
    <cfRule type="cellIs" dxfId="30214" priority="933" stopIfTrue="1" operator="equal">
      <formula>3</formula>
    </cfRule>
  </conditionalFormatting>
  <conditionalFormatting sqref="J16:Q16">
    <cfRule type="cellIs" dxfId="30213" priority="928" stopIfTrue="1" operator="equal">
      <formula>5</formula>
    </cfRule>
    <cfRule type="cellIs" dxfId="30212" priority="929" stopIfTrue="1" operator="equal">
      <formula>4</formula>
    </cfRule>
    <cfRule type="cellIs" dxfId="30211" priority="930" stopIfTrue="1" operator="equal">
      <formula>3</formula>
    </cfRule>
  </conditionalFormatting>
  <conditionalFormatting sqref="Q4">
    <cfRule type="expression" dxfId="30210" priority="868" stopIfTrue="1">
      <formula>$D$1&lt;Q4</formula>
    </cfRule>
    <cfRule type="expression" dxfId="30209" priority="869" stopIfTrue="1">
      <formula>$D$1&gt;Q4</formula>
    </cfRule>
  </conditionalFormatting>
  <conditionalFormatting sqref="S4">
    <cfRule type="expression" dxfId="30208" priority="896" stopIfTrue="1">
      <formula>$D$1&lt;S4</formula>
    </cfRule>
    <cfRule type="expression" dxfId="30207" priority="897" stopIfTrue="1">
      <formula>$D$1&gt;S4</formula>
    </cfRule>
  </conditionalFormatting>
  <conditionalFormatting sqref="T4">
    <cfRule type="expression" dxfId="30206" priority="894" stopIfTrue="1">
      <formula>$D$4&lt;T4</formula>
    </cfRule>
    <cfRule type="expression" dxfId="30205" priority="895" stopIfTrue="1">
      <formula>$D$4&gt;T4</formula>
    </cfRule>
  </conditionalFormatting>
  <conditionalFormatting sqref="T4">
    <cfRule type="expression" dxfId="30204" priority="892" stopIfTrue="1">
      <formula>$D$1&lt;T4</formula>
    </cfRule>
    <cfRule type="expression" dxfId="30203" priority="893" stopIfTrue="1">
      <formula>$D$1&gt;T4</formula>
    </cfRule>
  </conditionalFormatting>
  <conditionalFormatting sqref="T4">
    <cfRule type="expression" dxfId="30202" priority="890" stopIfTrue="1">
      <formula>$D$4&lt;T4</formula>
    </cfRule>
    <cfRule type="expression" dxfId="30201" priority="891" stopIfTrue="1">
      <formula>$D$4&gt;T4</formula>
    </cfRule>
  </conditionalFormatting>
  <conditionalFormatting sqref="T5">
    <cfRule type="cellIs" dxfId="30200" priority="887" stopIfTrue="1" operator="equal">
      <formula>5</formula>
    </cfRule>
    <cfRule type="cellIs" dxfId="30199" priority="888" stopIfTrue="1" operator="equal">
      <formula>4</formula>
    </cfRule>
    <cfRule type="cellIs" dxfId="30198" priority="889" stopIfTrue="1" operator="equal">
      <formula>3</formula>
    </cfRule>
  </conditionalFormatting>
  <conditionalFormatting sqref="Q3">
    <cfRule type="expression" dxfId="30197" priority="926" stopIfTrue="1">
      <formula>$D$1&lt;Q3</formula>
    </cfRule>
    <cfRule type="expression" dxfId="30196" priority="927" stopIfTrue="1">
      <formula>$D$1&gt;Q3</formula>
    </cfRule>
  </conditionalFormatting>
  <conditionalFormatting sqref="I6:I15 I17:I29">
    <cfRule type="cellIs" dxfId="30195" priority="923" stopIfTrue="1" operator="equal">
      <formula>5</formula>
    </cfRule>
    <cfRule type="cellIs" dxfId="30194" priority="924" stopIfTrue="1" operator="equal">
      <formula>4</formula>
    </cfRule>
    <cfRule type="cellIs" dxfId="30193" priority="925" stopIfTrue="1" operator="equal">
      <formula>3</formula>
    </cfRule>
  </conditionalFormatting>
  <conditionalFormatting sqref="I16">
    <cfRule type="cellIs" dxfId="30192" priority="920" stopIfTrue="1" operator="equal">
      <formula>5</formula>
    </cfRule>
    <cfRule type="cellIs" dxfId="30191" priority="921" stopIfTrue="1" operator="equal">
      <formula>4</formula>
    </cfRule>
    <cfRule type="cellIs" dxfId="30190" priority="922" stopIfTrue="1" operator="equal">
      <formula>3</formula>
    </cfRule>
  </conditionalFormatting>
  <conditionalFormatting sqref="R5">
    <cfRule type="cellIs" dxfId="30189" priority="915" stopIfTrue="1" operator="equal">
      <formula>5</formula>
    </cfRule>
    <cfRule type="cellIs" dxfId="30188" priority="916" stopIfTrue="1" operator="equal">
      <formula>4</formula>
    </cfRule>
    <cfRule type="cellIs" dxfId="30187" priority="917" stopIfTrue="1" operator="equal">
      <formula>3</formula>
    </cfRule>
  </conditionalFormatting>
  <conditionalFormatting sqref="S4">
    <cfRule type="expression" dxfId="30186" priority="904" stopIfTrue="1">
      <formula>$D$1&lt;S4</formula>
    </cfRule>
    <cfRule type="expression" dxfId="30185" priority="905" stopIfTrue="1">
      <formula>$D$1&gt;S4</formula>
    </cfRule>
  </conditionalFormatting>
  <conditionalFormatting sqref="R4">
    <cfRule type="expression" dxfId="30184" priority="918" stopIfTrue="1">
      <formula>$D$1&lt;R4</formula>
    </cfRule>
    <cfRule type="expression" dxfId="30183" priority="919" stopIfTrue="1">
      <formula>$D$1&gt;R4</formula>
    </cfRule>
  </conditionalFormatting>
  <conditionalFormatting sqref="R4">
    <cfRule type="expression" dxfId="30182" priority="913" stopIfTrue="1">
      <formula>$D$1&lt;R4</formula>
    </cfRule>
    <cfRule type="expression" dxfId="30181" priority="914" stopIfTrue="1">
      <formula>$D$1&gt;R4</formula>
    </cfRule>
  </conditionalFormatting>
  <conditionalFormatting sqref="R4">
    <cfRule type="expression" dxfId="30180" priority="911" stopIfTrue="1">
      <formula>$D$1&lt;R4</formula>
    </cfRule>
    <cfRule type="expression" dxfId="30179" priority="912" stopIfTrue="1">
      <formula>$D$1&gt;R4</formula>
    </cfRule>
  </conditionalFormatting>
  <conditionalFormatting sqref="S5">
    <cfRule type="cellIs" dxfId="30178" priority="908" stopIfTrue="1" operator="equal">
      <formula>5</formula>
    </cfRule>
    <cfRule type="cellIs" dxfId="30177" priority="909" stopIfTrue="1" operator="equal">
      <formula>4</formula>
    </cfRule>
    <cfRule type="cellIs" dxfId="30176" priority="910" stopIfTrue="1" operator="equal">
      <formula>3</formula>
    </cfRule>
  </conditionalFormatting>
  <conditionalFormatting sqref="S4">
    <cfRule type="expression" dxfId="30175" priority="906" stopIfTrue="1">
      <formula>$D$1&lt;S4</formula>
    </cfRule>
    <cfRule type="expression" dxfId="30174" priority="907" stopIfTrue="1">
      <formula>$D$1&gt;S4</formula>
    </cfRule>
  </conditionalFormatting>
  <conditionalFormatting sqref="S4">
    <cfRule type="expression" dxfId="30173" priority="902" stopIfTrue="1">
      <formula>$D$1&lt;S4</formula>
    </cfRule>
    <cfRule type="expression" dxfId="30172" priority="903" stopIfTrue="1">
      <formula>$D$1&gt;S4</formula>
    </cfRule>
  </conditionalFormatting>
  <conditionalFormatting sqref="S4">
    <cfRule type="expression" dxfId="30171" priority="900" stopIfTrue="1">
      <formula>$D$1&lt;S4</formula>
    </cfRule>
    <cfRule type="expression" dxfId="30170" priority="901" stopIfTrue="1">
      <formula>$D$1&gt;S4</formula>
    </cfRule>
  </conditionalFormatting>
  <conditionalFormatting sqref="S4">
    <cfRule type="expression" dxfId="30169" priority="898" stopIfTrue="1">
      <formula>$D$1&lt;S4</formula>
    </cfRule>
    <cfRule type="expression" dxfId="30168" priority="899" stopIfTrue="1">
      <formula>$D$1&gt;S4</formula>
    </cfRule>
  </conditionalFormatting>
  <conditionalFormatting sqref="U4">
    <cfRule type="expression" dxfId="30167" priority="883" stopIfTrue="1">
      <formula>$D$1&lt;U4</formula>
    </cfRule>
    <cfRule type="expression" dxfId="30166" priority="884" stopIfTrue="1">
      <formula>$D$1&gt;U4</formula>
    </cfRule>
  </conditionalFormatting>
  <conditionalFormatting sqref="U4">
    <cfRule type="expression" dxfId="30165" priority="885" stopIfTrue="1">
      <formula>$D$4&lt;U4</formula>
    </cfRule>
    <cfRule type="expression" dxfId="30164" priority="886" stopIfTrue="1">
      <formula>$D$4&gt;U4</formula>
    </cfRule>
  </conditionalFormatting>
  <conditionalFormatting sqref="U4">
    <cfRule type="expression" dxfId="30163" priority="881" stopIfTrue="1">
      <formula>$D$4&lt;U4</formula>
    </cfRule>
    <cfRule type="expression" dxfId="30162" priority="882" stopIfTrue="1">
      <formula>$D$4&gt;U4</formula>
    </cfRule>
  </conditionalFormatting>
  <conditionalFormatting sqref="U5">
    <cfRule type="cellIs" dxfId="30161" priority="878" stopIfTrue="1" operator="equal">
      <formula>5</formula>
    </cfRule>
    <cfRule type="cellIs" dxfId="30160" priority="879" stopIfTrue="1" operator="equal">
      <formula>4</formula>
    </cfRule>
    <cfRule type="cellIs" dxfId="30159" priority="880" stopIfTrue="1" operator="equal">
      <formula>3</formula>
    </cfRule>
  </conditionalFormatting>
  <conditionalFormatting sqref="Q5">
    <cfRule type="cellIs" dxfId="30158" priority="875" stopIfTrue="1" operator="equal">
      <formula>5</formula>
    </cfRule>
    <cfRule type="cellIs" dxfId="30157" priority="876" stopIfTrue="1" operator="equal">
      <formula>4</formula>
    </cfRule>
    <cfRule type="cellIs" dxfId="30156" priority="877" stopIfTrue="1" operator="equal">
      <formula>3</formula>
    </cfRule>
  </conditionalFormatting>
  <conditionalFormatting sqref="Q4">
    <cfRule type="expression" dxfId="30155" priority="873" stopIfTrue="1">
      <formula>$D$1&lt;Q4</formula>
    </cfRule>
    <cfRule type="expression" dxfId="30154" priority="874" stopIfTrue="1">
      <formula>$D$1&gt;Q4</formula>
    </cfRule>
  </conditionalFormatting>
  <conditionalFormatting sqref="Q5">
    <cfRule type="cellIs" dxfId="30153" priority="870" stopIfTrue="1" operator="equal">
      <formula>5</formula>
    </cfRule>
    <cfRule type="cellIs" dxfId="30152" priority="871" stopIfTrue="1" operator="equal">
      <formula>4</formula>
    </cfRule>
    <cfRule type="cellIs" dxfId="30151" priority="872" stopIfTrue="1" operator="equal">
      <formula>3</formula>
    </cfRule>
  </conditionalFormatting>
  <conditionalFormatting sqref="U6:U15 U17:U29">
    <cfRule type="cellIs" dxfId="30150" priority="865" stopIfTrue="1" operator="equal">
      <formula>5</formula>
    </cfRule>
    <cfRule type="cellIs" dxfId="30149" priority="866" stopIfTrue="1" operator="equal">
      <formula>4</formula>
    </cfRule>
    <cfRule type="cellIs" dxfId="30148" priority="867" stopIfTrue="1" operator="equal">
      <formula>3</formula>
    </cfRule>
  </conditionalFormatting>
  <conditionalFormatting sqref="U16">
    <cfRule type="cellIs" dxfId="30147" priority="862" stopIfTrue="1" operator="equal">
      <formula>5</formula>
    </cfRule>
    <cfRule type="cellIs" dxfId="30146" priority="863" stopIfTrue="1" operator="equal">
      <formula>4</formula>
    </cfRule>
    <cfRule type="cellIs" dxfId="30145" priority="864" stopIfTrue="1" operator="equal">
      <formula>3</formula>
    </cfRule>
  </conditionalFormatting>
  <conditionalFormatting sqref="U3">
    <cfRule type="expression" dxfId="30144" priority="860" stopIfTrue="1">
      <formula>$D$1&lt;U3</formula>
    </cfRule>
    <cfRule type="expression" dxfId="30143" priority="861" stopIfTrue="1">
      <formula>$D$1&gt;U3</formula>
    </cfRule>
  </conditionalFormatting>
  <conditionalFormatting sqref="H5:I5 M5:P5 K5">
    <cfRule type="cellIs" dxfId="30142" priority="857" stopIfTrue="1" operator="equal">
      <formula>5</formula>
    </cfRule>
    <cfRule type="cellIs" dxfId="30141" priority="858" stopIfTrue="1" operator="equal">
      <formula>4</formula>
    </cfRule>
    <cfRule type="cellIs" dxfId="30140" priority="859" stopIfTrue="1" operator="equal">
      <formula>3</formula>
    </cfRule>
  </conditionalFormatting>
  <conditionalFormatting sqref="M3:P4 H4:I4 K4:L4 H3:L3">
    <cfRule type="expression" dxfId="30139" priority="855" stopIfTrue="1">
      <formula>$D$1&lt;H3</formula>
    </cfRule>
    <cfRule type="expression" dxfId="30138" priority="856" stopIfTrue="1">
      <formula>$D$1&gt;H3</formula>
    </cfRule>
  </conditionalFormatting>
  <conditionalFormatting sqref="P3:P4">
    <cfRule type="expression" dxfId="30137" priority="200" stopIfTrue="1">
      <formula>$D$1&lt;P3</formula>
    </cfRule>
    <cfRule type="expression" dxfId="30136" priority="201" stopIfTrue="1">
      <formula>$D$1&gt;P3</formula>
    </cfRule>
  </conditionalFormatting>
  <conditionalFormatting sqref="P4">
    <cfRule type="expression" dxfId="30135" priority="175" stopIfTrue="1">
      <formula>$D$1&lt;P4</formula>
    </cfRule>
    <cfRule type="expression" dxfId="30134" priority="176" stopIfTrue="1">
      <formula>$D$1&gt;P4</formula>
    </cfRule>
  </conditionalFormatting>
  <conditionalFormatting sqref="F4">
    <cfRule type="expression" dxfId="30133" priority="617" stopIfTrue="1">
      <formula>$D$1&lt;F4</formula>
    </cfRule>
    <cfRule type="expression" dxfId="30132" priority="618" stopIfTrue="1">
      <formula>$D$1&gt;F4</formula>
    </cfRule>
  </conditionalFormatting>
  <conditionalFormatting sqref="F4">
    <cfRule type="expression" dxfId="30131" priority="627" stopIfTrue="1">
      <formula>$D$1&lt;F4</formula>
    </cfRule>
    <cfRule type="expression" dxfId="30130" priority="628" stopIfTrue="1">
      <formula>$D$1&gt;F4</formula>
    </cfRule>
  </conditionalFormatting>
  <conditionalFormatting sqref="F4">
    <cfRule type="expression" dxfId="30129" priority="625" stopIfTrue="1">
      <formula>$D$1&lt;F4</formula>
    </cfRule>
    <cfRule type="expression" dxfId="30128" priority="626" stopIfTrue="1">
      <formula>$D$1&gt;F4</formula>
    </cfRule>
  </conditionalFormatting>
  <conditionalFormatting sqref="F4">
    <cfRule type="expression" dxfId="30127" priority="623" stopIfTrue="1">
      <formula>$D$1&lt;F4</formula>
    </cfRule>
    <cfRule type="expression" dxfId="30126" priority="624" stopIfTrue="1">
      <formula>$D$1&gt;F4</formula>
    </cfRule>
  </conditionalFormatting>
  <conditionalFormatting sqref="F4">
    <cfRule type="expression" dxfId="30125" priority="621" stopIfTrue="1">
      <formula>$D$1&lt;F4</formula>
    </cfRule>
    <cfRule type="expression" dxfId="30124" priority="622" stopIfTrue="1">
      <formula>$D$1&gt;F4</formula>
    </cfRule>
  </conditionalFormatting>
  <conditionalFormatting sqref="F4">
    <cfRule type="expression" dxfId="30123" priority="619" stopIfTrue="1">
      <formula>$D$1&lt;F4</formula>
    </cfRule>
    <cfRule type="expression" dxfId="30122" priority="620" stopIfTrue="1">
      <formula>$D$1&gt;F4</formula>
    </cfRule>
  </conditionalFormatting>
  <conditionalFormatting sqref="F5">
    <cfRule type="cellIs" dxfId="30121" priority="852" stopIfTrue="1" operator="equal">
      <formula>5</formula>
    </cfRule>
    <cfRule type="cellIs" dxfId="30120" priority="853" stopIfTrue="1" operator="equal">
      <formula>4</formula>
    </cfRule>
    <cfRule type="cellIs" dxfId="30119" priority="854" stopIfTrue="1" operator="equal">
      <formula>3</formula>
    </cfRule>
  </conditionalFormatting>
  <conditionalFormatting sqref="F3">
    <cfRule type="expression" dxfId="30118" priority="850" stopIfTrue="1">
      <formula>$D$1&lt;F3</formula>
    </cfRule>
    <cfRule type="expression" dxfId="30117" priority="851" stopIfTrue="1">
      <formula>$D$1&gt;F3</formula>
    </cfRule>
  </conditionalFormatting>
  <conditionalFormatting sqref="F5">
    <cfRule type="cellIs" dxfId="30116" priority="847" stopIfTrue="1" operator="equal">
      <formula>5</formula>
    </cfRule>
    <cfRule type="cellIs" dxfId="30115" priority="848" stopIfTrue="1" operator="equal">
      <formula>4</formula>
    </cfRule>
    <cfRule type="cellIs" dxfId="30114" priority="849" stopIfTrue="1" operator="equal">
      <formula>3</formula>
    </cfRule>
  </conditionalFormatting>
  <conditionalFormatting sqref="F3">
    <cfRule type="expression" dxfId="30113" priority="845" stopIfTrue="1">
      <formula>$D$1&lt;F3</formula>
    </cfRule>
    <cfRule type="expression" dxfId="30112" priority="846" stopIfTrue="1">
      <formula>$D$1&gt;F3</formula>
    </cfRule>
  </conditionalFormatting>
  <conditionalFormatting sqref="J3">
    <cfRule type="expression" dxfId="30111" priority="843" stopIfTrue="1">
      <formula>$D$1&lt;J3</formula>
    </cfRule>
    <cfRule type="expression" dxfId="30110" priority="844" stopIfTrue="1">
      <formula>$D$1&gt;J3</formula>
    </cfRule>
  </conditionalFormatting>
  <conditionalFormatting sqref="M5">
    <cfRule type="cellIs" dxfId="30109" priority="840" stopIfTrue="1" operator="equal">
      <formula>5</formula>
    </cfRule>
    <cfRule type="cellIs" dxfId="30108" priority="841" stopIfTrue="1" operator="equal">
      <formula>4</formula>
    </cfRule>
    <cfRule type="cellIs" dxfId="30107" priority="842" stopIfTrue="1" operator="equal">
      <formula>3</formula>
    </cfRule>
  </conditionalFormatting>
  <conditionalFormatting sqref="M3:N4 O4:P4">
    <cfRule type="expression" dxfId="30106" priority="838" stopIfTrue="1">
      <formula>$D$1&lt;M3</formula>
    </cfRule>
    <cfRule type="expression" dxfId="30105" priority="839" stopIfTrue="1">
      <formula>$D$1&gt;M3</formula>
    </cfRule>
  </conditionalFormatting>
  <conditionalFormatting sqref="M4:P4">
    <cfRule type="expression" dxfId="30104" priority="836" stopIfTrue="1">
      <formula>$D$1&lt;M4</formula>
    </cfRule>
    <cfRule type="expression" dxfId="30103" priority="837" stopIfTrue="1">
      <formula>$D$1&gt;M4</formula>
    </cfRule>
  </conditionalFormatting>
  <conditionalFormatting sqref="M4">
    <cfRule type="expression" dxfId="30102" priority="768" stopIfTrue="1">
      <formula>$D$1&lt;M4</formula>
    </cfRule>
    <cfRule type="expression" dxfId="30101" priority="769" stopIfTrue="1">
      <formula>$D$1&gt;M4</formula>
    </cfRule>
  </conditionalFormatting>
  <conditionalFormatting sqref="H5">
    <cfRule type="cellIs" dxfId="30100" priority="833" stopIfTrue="1" operator="equal">
      <formula>5</formula>
    </cfRule>
    <cfRule type="cellIs" dxfId="30099" priority="834" stopIfTrue="1" operator="equal">
      <formula>4</formula>
    </cfRule>
    <cfRule type="cellIs" dxfId="30098" priority="835" stopIfTrue="1" operator="equal">
      <formula>3</formula>
    </cfRule>
  </conditionalFormatting>
  <conditionalFormatting sqref="H3:I4">
    <cfRule type="expression" dxfId="30097" priority="831" stopIfTrue="1">
      <formula>$D$1&lt;H3</formula>
    </cfRule>
    <cfRule type="expression" dxfId="30096" priority="832" stopIfTrue="1">
      <formula>$D$1&gt;H3</formula>
    </cfRule>
  </conditionalFormatting>
  <conditionalFormatting sqref="M5">
    <cfRule type="cellIs" dxfId="30095" priority="828" stopIfTrue="1" operator="equal">
      <formula>5</formula>
    </cfRule>
    <cfRule type="cellIs" dxfId="30094" priority="829" stopIfTrue="1" operator="equal">
      <formula>4</formula>
    </cfRule>
    <cfRule type="cellIs" dxfId="30093" priority="830" stopIfTrue="1" operator="equal">
      <formula>3</formula>
    </cfRule>
  </conditionalFormatting>
  <conditionalFormatting sqref="M4">
    <cfRule type="expression" dxfId="30092" priority="826" stopIfTrue="1">
      <formula>$D$1&lt;M4</formula>
    </cfRule>
    <cfRule type="expression" dxfId="30091" priority="827" stopIfTrue="1">
      <formula>$D$1&gt;M4</formula>
    </cfRule>
  </conditionalFormatting>
  <conditionalFormatting sqref="M5">
    <cfRule type="cellIs" dxfId="30090" priority="823" stopIfTrue="1" operator="equal">
      <formula>5</formula>
    </cfRule>
    <cfRule type="cellIs" dxfId="30089" priority="824" stopIfTrue="1" operator="equal">
      <formula>4</formula>
    </cfRule>
    <cfRule type="cellIs" dxfId="30088" priority="825" stopIfTrue="1" operator="equal">
      <formula>3</formula>
    </cfRule>
  </conditionalFormatting>
  <conditionalFormatting sqref="M4">
    <cfRule type="expression" dxfId="30087" priority="821" stopIfTrue="1">
      <formula>$D$1&lt;M4</formula>
    </cfRule>
    <cfRule type="expression" dxfId="30086" priority="822" stopIfTrue="1">
      <formula>$D$1&gt;M4</formula>
    </cfRule>
  </conditionalFormatting>
  <conditionalFormatting sqref="M5">
    <cfRule type="cellIs" dxfId="30085" priority="818" stopIfTrue="1" operator="equal">
      <formula>5</formula>
    </cfRule>
    <cfRule type="cellIs" dxfId="30084" priority="819" stopIfTrue="1" operator="equal">
      <formula>4</formula>
    </cfRule>
    <cfRule type="cellIs" dxfId="30083" priority="820" stopIfTrue="1" operator="equal">
      <formula>3</formula>
    </cfRule>
  </conditionalFormatting>
  <conditionalFormatting sqref="M4">
    <cfRule type="expression" dxfId="30082" priority="816" stopIfTrue="1">
      <formula>$D$1&lt;M4</formula>
    </cfRule>
    <cfRule type="expression" dxfId="30081" priority="817" stopIfTrue="1">
      <formula>$D$1&gt;M4</formula>
    </cfRule>
  </conditionalFormatting>
  <conditionalFormatting sqref="M4">
    <cfRule type="expression" dxfId="30080" priority="814" stopIfTrue="1">
      <formula>$D$1&lt;M4</formula>
    </cfRule>
    <cfRule type="expression" dxfId="30079" priority="815" stopIfTrue="1">
      <formula>$D$1&gt;M4</formula>
    </cfRule>
  </conditionalFormatting>
  <conditionalFormatting sqref="M4">
    <cfRule type="expression" dxfId="30078" priority="812" stopIfTrue="1">
      <formula>$D$1&lt;M4</formula>
    </cfRule>
    <cfRule type="expression" dxfId="30077" priority="813" stopIfTrue="1">
      <formula>$D$1&gt;M4</formula>
    </cfRule>
  </conditionalFormatting>
  <conditionalFormatting sqref="M4">
    <cfRule type="expression" dxfId="30076" priority="810" stopIfTrue="1">
      <formula>$D$1&lt;M4</formula>
    </cfRule>
    <cfRule type="expression" dxfId="30075" priority="811" stopIfTrue="1">
      <formula>$D$1&gt;M4</formula>
    </cfRule>
  </conditionalFormatting>
  <conditionalFormatting sqref="M4">
    <cfRule type="expression" dxfId="30074" priority="808" stopIfTrue="1">
      <formula>$D$1&lt;M4</formula>
    </cfRule>
    <cfRule type="expression" dxfId="30073" priority="809" stopIfTrue="1">
      <formula>$D$1&gt;M4</formula>
    </cfRule>
  </conditionalFormatting>
  <conditionalFormatting sqref="M4">
    <cfRule type="expression" dxfId="30072" priority="806" stopIfTrue="1">
      <formula>$D$1&lt;M4</formula>
    </cfRule>
    <cfRule type="expression" dxfId="30071" priority="807" stopIfTrue="1">
      <formula>$D$1&gt;M4</formula>
    </cfRule>
  </conditionalFormatting>
  <conditionalFormatting sqref="M4">
    <cfRule type="expression" dxfId="30070" priority="804" stopIfTrue="1">
      <formula>$D$1&lt;M4</formula>
    </cfRule>
    <cfRule type="expression" dxfId="30069" priority="805" stopIfTrue="1">
      <formula>$D$1&gt;M4</formula>
    </cfRule>
  </conditionalFormatting>
  <conditionalFormatting sqref="M4">
    <cfRule type="expression" dxfId="30068" priority="802" stopIfTrue="1">
      <formula>$D$1&lt;M4</formula>
    </cfRule>
    <cfRule type="expression" dxfId="30067" priority="803" stopIfTrue="1">
      <formula>$D$1&gt;M4</formula>
    </cfRule>
  </conditionalFormatting>
  <conditionalFormatting sqref="F5">
    <cfRule type="cellIs" dxfId="30066" priority="799" stopIfTrue="1" operator="equal">
      <formula>5</formula>
    </cfRule>
    <cfRule type="cellIs" dxfId="30065" priority="800" stopIfTrue="1" operator="equal">
      <formula>4</formula>
    </cfRule>
    <cfRule type="cellIs" dxfId="30064" priority="801" stopIfTrue="1" operator="equal">
      <formula>3</formula>
    </cfRule>
  </conditionalFormatting>
  <conditionalFormatting sqref="I5">
    <cfRule type="cellIs" dxfId="30063" priority="796" stopIfTrue="1" operator="equal">
      <formula>5</formula>
    </cfRule>
    <cfRule type="cellIs" dxfId="30062" priority="797" stopIfTrue="1" operator="equal">
      <formula>4</formula>
    </cfRule>
    <cfRule type="cellIs" dxfId="30061" priority="798" stopIfTrue="1" operator="equal">
      <formula>3</formula>
    </cfRule>
  </conditionalFormatting>
  <conditionalFormatting sqref="I4">
    <cfRule type="expression" dxfId="30060" priority="794" stopIfTrue="1">
      <formula>$D$1&lt;I4</formula>
    </cfRule>
    <cfRule type="expression" dxfId="30059" priority="795" stopIfTrue="1">
      <formula>$D$1&gt;I4</formula>
    </cfRule>
  </conditionalFormatting>
  <conditionalFormatting sqref="I5">
    <cfRule type="cellIs" dxfId="30058" priority="791" stopIfTrue="1" operator="equal">
      <formula>5</formula>
    </cfRule>
    <cfRule type="cellIs" dxfId="30057" priority="792" stopIfTrue="1" operator="equal">
      <formula>4</formula>
    </cfRule>
    <cfRule type="cellIs" dxfId="30056" priority="793" stopIfTrue="1" operator="equal">
      <formula>3</formula>
    </cfRule>
  </conditionalFormatting>
  <conditionalFormatting sqref="I4">
    <cfRule type="expression" dxfId="30055" priority="789" stopIfTrue="1">
      <formula>$D$1&lt;I4</formula>
    </cfRule>
    <cfRule type="expression" dxfId="30054" priority="790" stopIfTrue="1">
      <formula>$D$1&gt;I4</formula>
    </cfRule>
  </conditionalFormatting>
  <conditionalFormatting sqref="I5">
    <cfRule type="cellIs" dxfId="30053" priority="786" stopIfTrue="1" operator="equal">
      <formula>5</formula>
    </cfRule>
    <cfRule type="cellIs" dxfId="30052" priority="787" stopIfTrue="1" operator="equal">
      <formula>4</formula>
    </cfRule>
    <cfRule type="cellIs" dxfId="30051" priority="788" stopIfTrue="1" operator="equal">
      <formula>3</formula>
    </cfRule>
  </conditionalFormatting>
  <conditionalFormatting sqref="I4">
    <cfRule type="expression" dxfId="30050" priority="784" stopIfTrue="1">
      <formula>$D$1&lt;I4</formula>
    </cfRule>
    <cfRule type="expression" dxfId="30049" priority="785" stopIfTrue="1">
      <formula>$D$1&gt;I4</formula>
    </cfRule>
  </conditionalFormatting>
  <conditionalFormatting sqref="I5">
    <cfRule type="cellIs" dxfId="30048" priority="781" stopIfTrue="1" operator="equal">
      <formula>5</formula>
    </cfRule>
    <cfRule type="cellIs" dxfId="30047" priority="782" stopIfTrue="1" operator="equal">
      <formula>4</formula>
    </cfRule>
    <cfRule type="cellIs" dxfId="30046" priority="783" stopIfTrue="1" operator="equal">
      <formula>3</formula>
    </cfRule>
  </conditionalFormatting>
  <conditionalFormatting sqref="I4">
    <cfRule type="expression" dxfId="30045" priority="779" stopIfTrue="1">
      <formula>$D$1&lt;I4</formula>
    </cfRule>
    <cfRule type="expression" dxfId="30044" priority="780" stopIfTrue="1">
      <formula>$D$1&gt;I4</formula>
    </cfRule>
  </conditionalFormatting>
  <conditionalFormatting sqref="I5">
    <cfRule type="cellIs" dxfId="30043" priority="776" stopIfTrue="1" operator="equal">
      <formula>5</formula>
    </cfRule>
    <cfRule type="cellIs" dxfId="30042" priority="777" stopIfTrue="1" operator="equal">
      <formula>4</formula>
    </cfRule>
    <cfRule type="cellIs" dxfId="30041" priority="778" stopIfTrue="1" operator="equal">
      <formula>3</formula>
    </cfRule>
  </conditionalFormatting>
  <conditionalFormatting sqref="I4">
    <cfRule type="expression" dxfId="30040" priority="774" stopIfTrue="1">
      <formula>$D$1&lt;I4</formula>
    </cfRule>
    <cfRule type="expression" dxfId="30039" priority="775" stopIfTrue="1">
      <formula>$D$1&gt;I4</formula>
    </cfRule>
  </conditionalFormatting>
  <conditionalFormatting sqref="J3">
    <cfRule type="expression" dxfId="30038" priority="772" stopIfTrue="1">
      <formula>$D$1&lt;J3</formula>
    </cfRule>
    <cfRule type="expression" dxfId="30037" priority="773" stopIfTrue="1">
      <formula>$D$1&gt;J3</formula>
    </cfRule>
  </conditionalFormatting>
  <conditionalFormatting sqref="M4">
    <cfRule type="expression" dxfId="30036" priority="770" stopIfTrue="1">
      <formula>$D$1&lt;M4</formula>
    </cfRule>
    <cfRule type="expression" dxfId="30035" priority="771" stopIfTrue="1">
      <formula>$D$1&gt;M4</formula>
    </cfRule>
  </conditionalFormatting>
  <conditionalFormatting sqref="N5">
    <cfRule type="cellIs" dxfId="30034" priority="765" stopIfTrue="1" operator="equal">
      <formula>5</formula>
    </cfRule>
    <cfRule type="cellIs" dxfId="30033" priority="766" stopIfTrue="1" operator="equal">
      <formula>4</formula>
    </cfRule>
    <cfRule type="cellIs" dxfId="30032" priority="767" stopIfTrue="1" operator="equal">
      <formula>3</formula>
    </cfRule>
  </conditionalFormatting>
  <conditionalFormatting sqref="N4">
    <cfRule type="expression" dxfId="30031" priority="763" stopIfTrue="1">
      <formula>$D$1&lt;N4</formula>
    </cfRule>
    <cfRule type="expression" dxfId="30030" priority="764" stopIfTrue="1">
      <formula>$D$1&gt;N4</formula>
    </cfRule>
  </conditionalFormatting>
  <conditionalFormatting sqref="O5">
    <cfRule type="cellIs" dxfId="30029" priority="760" stopIfTrue="1" operator="equal">
      <formula>5</formula>
    </cfRule>
    <cfRule type="cellIs" dxfId="30028" priority="761" stopIfTrue="1" operator="equal">
      <formula>4</formula>
    </cfRule>
    <cfRule type="cellIs" dxfId="30027" priority="762" stopIfTrue="1" operator="equal">
      <formula>3</formula>
    </cfRule>
  </conditionalFormatting>
  <conditionalFormatting sqref="O4">
    <cfRule type="expression" dxfId="30026" priority="758" stopIfTrue="1">
      <formula>$D$1&lt;O4</formula>
    </cfRule>
    <cfRule type="expression" dxfId="30025" priority="759" stopIfTrue="1">
      <formula>$D$1&gt;O4</formula>
    </cfRule>
  </conditionalFormatting>
  <conditionalFormatting sqref="O5">
    <cfRule type="cellIs" dxfId="30024" priority="755" stopIfTrue="1" operator="equal">
      <formula>5</formula>
    </cfRule>
    <cfRule type="cellIs" dxfId="30023" priority="756" stopIfTrue="1" operator="equal">
      <formula>4</formula>
    </cfRule>
    <cfRule type="cellIs" dxfId="30022" priority="757" stopIfTrue="1" operator="equal">
      <formula>3</formula>
    </cfRule>
  </conditionalFormatting>
  <conditionalFormatting sqref="O4">
    <cfRule type="expression" dxfId="30021" priority="753" stopIfTrue="1">
      <formula>$D$1&lt;O4</formula>
    </cfRule>
    <cfRule type="expression" dxfId="30020" priority="754" stopIfTrue="1">
      <formula>$D$1&gt;O4</formula>
    </cfRule>
  </conditionalFormatting>
  <conditionalFormatting sqref="O4">
    <cfRule type="expression" dxfId="30019" priority="751" stopIfTrue="1">
      <formula>$D$1&lt;O4</formula>
    </cfRule>
    <cfRule type="expression" dxfId="30018" priority="752" stopIfTrue="1">
      <formula>$D$1&gt;O4</formula>
    </cfRule>
  </conditionalFormatting>
  <conditionalFormatting sqref="O4">
    <cfRule type="expression" dxfId="30017" priority="749" stopIfTrue="1">
      <formula>$D$1&lt;O4</formula>
    </cfRule>
    <cfRule type="expression" dxfId="30016" priority="750" stopIfTrue="1">
      <formula>$D$1&gt;O4</formula>
    </cfRule>
  </conditionalFormatting>
  <conditionalFormatting sqref="F5">
    <cfRule type="cellIs" dxfId="30015" priority="746" stopIfTrue="1" operator="equal">
      <formula>5</formula>
    </cfRule>
    <cfRule type="cellIs" dxfId="30014" priority="747" stopIfTrue="1" operator="equal">
      <formula>4</formula>
    </cfRule>
    <cfRule type="cellIs" dxfId="30013" priority="748" stopIfTrue="1" operator="equal">
      <formula>3</formula>
    </cfRule>
  </conditionalFormatting>
  <conditionalFormatting sqref="F3">
    <cfRule type="expression" dxfId="30012" priority="744" stopIfTrue="1">
      <formula>$D$1&lt;F3</formula>
    </cfRule>
    <cfRule type="expression" dxfId="30011" priority="745" stopIfTrue="1">
      <formula>$D$1&gt;F3</formula>
    </cfRule>
  </conditionalFormatting>
  <conditionalFormatting sqref="F5">
    <cfRule type="cellIs" dxfId="30010" priority="741" stopIfTrue="1" operator="equal">
      <formula>5</formula>
    </cfRule>
    <cfRule type="cellIs" dxfId="30009" priority="742" stopIfTrue="1" operator="equal">
      <formula>4</formula>
    </cfRule>
    <cfRule type="cellIs" dxfId="30008" priority="743" stopIfTrue="1" operator="equal">
      <formula>3</formula>
    </cfRule>
  </conditionalFormatting>
  <conditionalFormatting sqref="F5">
    <cfRule type="cellIs" dxfId="30007" priority="738" stopIfTrue="1" operator="equal">
      <formula>5</formula>
    </cfRule>
    <cfRule type="cellIs" dxfId="30006" priority="739" stopIfTrue="1" operator="equal">
      <formula>4</formula>
    </cfRule>
    <cfRule type="cellIs" dxfId="30005" priority="740" stopIfTrue="1" operator="equal">
      <formula>3</formula>
    </cfRule>
  </conditionalFormatting>
  <conditionalFormatting sqref="F5">
    <cfRule type="cellIs" dxfId="30004" priority="735" stopIfTrue="1" operator="equal">
      <formula>5</formula>
    </cfRule>
    <cfRule type="cellIs" dxfId="30003" priority="736" stopIfTrue="1" operator="equal">
      <formula>4</formula>
    </cfRule>
    <cfRule type="cellIs" dxfId="30002" priority="737" stopIfTrue="1" operator="equal">
      <formula>3</formula>
    </cfRule>
  </conditionalFormatting>
  <conditionalFormatting sqref="L5">
    <cfRule type="cellIs" dxfId="30001" priority="732" stopIfTrue="1" operator="equal">
      <formula>5</formula>
    </cfRule>
    <cfRule type="cellIs" dxfId="30000" priority="733" stopIfTrue="1" operator="equal">
      <formula>4</formula>
    </cfRule>
    <cfRule type="cellIs" dxfId="29999" priority="734" stopIfTrue="1" operator="equal">
      <formula>3</formula>
    </cfRule>
  </conditionalFormatting>
  <conditionalFormatting sqref="L4">
    <cfRule type="expression" dxfId="29998" priority="730" stopIfTrue="1">
      <formula>$D$1&lt;L4</formula>
    </cfRule>
    <cfRule type="expression" dxfId="29997" priority="731" stopIfTrue="1">
      <formula>$D$1&gt;L4</formula>
    </cfRule>
  </conditionalFormatting>
  <conditionalFormatting sqref="L4">
    <cfRule type="expression" dxfId="29996" priority="728" stopIfTrue="1">
      <formula>$D$1&lt;L4</formula>
    </cfRule>
    <cfRule type="expression" dxfId="29995" priority="729" stopIfTrue="1">
      <formula>$D$1&gt;L4</formula>
    </cfRule>
  </conditionalFormatting>
  <conditionalFormatting sqref="L4">
    <cfRule type="expression" dxfId="29994" priority="726" stopIfTrue="1">
      <formula>$D$1&lt;L4</formula>
    </cfRule>
    <cfRule type="expression" dxfId="29993" priority="727" stopIfTrue="1">
      <formula>$D$1&gt;L4</formula>
    </cfRule>
  </conditionalFormatting>
  <conditionalFormatting sqref="L4">
    <cfRule type="expression" dxfId="29992" priority="724" stopIfTrue="1">
      <formula>$D$1&lt;L4</formula>
    </cfRule>
    <cfRule type="expression" dxfId="29991" priority="725" stopIfTrue="1">
      <formula>$D$1&gt;L4</formula>
    </cfRule>
  </conditionalFormatting>
  <conditionalFormatting sqref="L4">
    <cfRule type="expression" dxfId="29990" priority="722" stopIfTrue="1">
      <formula>$D$1&lt;L4</formula>
    </cfRule>
    <cfRule type="expression" dxfId="29989" priority="723" stopIfTrue="1">
      <formula>$D$1&gt;L4</formula>
    </cfRule>
  </conditionalFormatting>
  <conditionalFormatting sqref="L5">
    <cfRule type="cellIs" dxfId="29988" priority="719" stopIfTrue="1" operator="equal">
      <formula>5</formula>
    </cfRule>
    <cfRule type="cellIs" dxfId="29987" priority="720" stopIfTrue="1" operator="equal">
      <formula>4</formula>
    </cfRule>
    <cfRule type="cellIs" dxfId="29986" priority="721" stopIfTrue="1" operator="equal">
      <formula>3</formula>
    </cfRule>
  </conditionalFormatting>
  <conditionalFormatting sqref="L4">
    <cfRule type="expression" dxfId="29985" priority="717" stopIfTrue="1">
      <formula>$D$1&lt;L4</formula>
    </cfRule>
    <cfRule type="expression" dxfId="29984" priority="718" stopIfTrue="1">
      <formula>$D$1&gt;L4</formula>
    </cfRule>
  </conditionalFormatting>
  <conditionalFormatting sqref="L5">
    <cfRule type="cellIs" dxfId="29983" priority="714" stopIfTrue="1" operator="equal">
      <formula>5</formula>
    </cfRule>
    <cfRule type="cellIs" dxfId="29982" priority="715" stopIfTrue="1" operator="equal">
      <formula>4</formula>
    </cfRule>
    <cfRule type="cellIs" dxfId="29981" priority="716" stopIfTrue="1" operator="equal">
      <formula>3</formula>
    </cfRule>
  </conditionalFormatting>
  <conditionalFormatting sqref="L4">
    <cfRule type="expression" dxfId="29980" priority="712" stopIfTrue="1">
      <formula>$D$1&lt;L4</formula>
    </cfRule>
    <cfRule type="expression" dxfId="29979" priority="713" stopIfTrue="1">
      <formula>$D$1&gt;L4</formula>
    </cfRule>
  </conditionalFormatting>
  <conditionalFormatting sqref="L5">
    <cfRule type="cellIs" dxfId="29978" priority="709" stopIfTrue="1" operator="equal">
      <formula>5</formula>
    </cfRule>
    <cfRule type="cellIs" dxfId="29977" priority="710" stopIfTrue="1" operator="equal">
      <formula>4</formula>
    </cfRule>
    <cfRule type="cellIs" dxfId="29976" priority="711" stopIfTrue="1" operator="equal">
      <formula>3</formula>
    </cfRule>
  </conditionalFormatting>
  <conditionalFormatting sqref="L4">
    <cfRule type="expression" dxfId="29975" priority="707" stopIfTrue="1">
      <formula>$D$1&lt;L4</formula>
    </cfRule>
    <cfRule type="expression" dxfId="29974" priority="708" stopIfTrue="1">
      <formula>$D$1&gt;L4</formula>
    </cfRule>
  </conditionalFormatting>
  <conditionalFormatting sqref="L4">
    <cfRule type="expression" dxfId="29973" priority="705" stopIfTrue="1">
      <formula>$D$1&lt;L4</formula>
    </cfRule>
    <cfRule type="expression" dxfId="29972" priority="706" stopIfTrue="1">
      <formula>$D$1&gt;L4</formula>
    </cfRule>
  </conditionalFormatting>
  <conditionalFormatting sqref="L4">
    <cfRule type="expression" dxfId="29971" priority="703" stopIfTrue="1">
      <formula>$D$1&lt;L4</formula>
    </cfRule>
    <cfRule type="expression" dxfId="29970" priority="704" stopIfTrue="1">
      <formula>$D$1&gt;L4</formula>
    </cfRule>
  </conditionalFormatting>
  <conditionalFormatting sqref="L4">
    <cfRule type="expression" dxfId="29969" priority="701" stopIfTrue="1">
      <formula>$D$1&lt;L4</formula>
    </cfRule>
    <cfRule type="expression" dxfId="29968" priority="702" stopIfTrue="1">
      <formula>$D$1&gt;L4</formula>
    </cfRule>
  </conditionalFormatting>
  <conditionalFormatting sqref="L4">
    <cfRule type="expression" dxfId="29967" priority="699" stopIfTrue="1">
      <formula>$D$1&lt;L4</formula>
    </cfRule>
    <cfRule type="expression" dxfId="29966" priority="700" stopIfTrue="1">
      <formula>$D$1&gt;L4</formula>
    </cfRule>
  </conditionalFormatting>
  <conditionalFormatting sqref="L4">
    <cfRule type="expression" dxfId="29965" priority="697" stopIfTrue="1">
      <formula>$D$1&lt;L4</formula>
    </cfRule>
    <cfRule type="expression" dxfId="29964" priority="698" stopIfTrue="1">
      <formula>$D$1&gt;L4</formula>
    </cfRule>
  </conditionalFormatting>
  <conditionalFormatting sqref="L4">
    <cfRule type="expression" dxfId="29963" priority="695" stopIfTrue="1">
      <formula>$D$1&lt;L4</formula>
    </cfRule>
    <cfRule type="expression" dxfId="29962" priority="696" stopIfTrue="1">
      <formula>$D$1&gt;L4</formula>
    </cfRule>
  </conditionalFormatting>
  <conditionalFormatting sqref="L4">
    <cfRule type="expression" dxfId="29961" priority="693" stopIfTrue="1">
      <formula>$D$1&lt;L4</formula>
    </cfRule>
    <cfRule type="expression" dxfId="29960" priority="694" stopIfTrue="1">
      <formula>$D$1&gt;L4</formula>
    </cfRule>
  </conditionalFormatting>
  <conditionalFormatting sqref="L4">
    <cfRule type="expression" dxfId="29959" priority="691" stopIfTrue="1">
      <formula>$D$1&lt;L4</formula>
    </cfRule>
    <cfRule type="expression" dxfId="29958" priority="692" stopIfTrue="1">
      <formula>$D$1&gt;L4</formula>
    </cfRule>
  </conditionalFormatting>
  <conditionalFormatting sqref="L4">
    <cfRule type="expression" dxfId="29957" priority="689" stopIfTrue="1">
      <formula>$D$1&lt;L4</formula>
    </cfRule>
    <cfRule type="expression" dxfId="29956" priority="690" stopIfTrue="1">
      <formula>$D$1&gt;L4</formula>
    </cfRule>
  </conditionalFormatting>
  <conditionalFormatting sqref="L4">
    <cfRule type="expression" dxfId="29955" priority="687" stopIfTrue="1">
      <formula>$D$1&lt;L4</formula>
    </cfRule>
    <cfRule type="expression" dxfId="29954" priority="688" stopIfTrue="1">
      <formula>$D$1&gt;L4</formula>
    </cfRule>
  </conditionalFormatting>
  <conditionalFormatting sqref="L4">
    <cfRule type="expression" dxfId="29953" priority="685" stopIfTrue="1">
      <formula>$D$1&lt;L4</formula>
    </cfRule>
    <cfRule type="expression" dxfId="29952" priority="686" stopIfTrue="1">
      <formula>$D$1&gt;L4</formula>
    </cfRule>
  </conditionalFormatting>
  <conditionalFormatting sqref="L4">
    <cfRule type="expression" dxfId="29951" priority="683" stopIfTrue="1">
      <formula>$D$1&lt;L4</formula>
    </cfRule>
    <cfRule type="expression" dxfId="29950" priority="684" stopIfTrue="1">
      <formula>$D$1&gt;L4</formula>
    </cfRule>
  </conditionalFormatting>
  <conditionalFormatting sqref="L4">
    <cfRule type="expression" dxfId="29949" priority="681" stopIfTrue="1">
      <formula>$D$1&lt;L4</formula>
    </cfRule>
    <cfRule type="expression" dxfId="29948" priority="682" stopIfTrue="1">
      <formula>$D$1&gt;L4</formula>
    </cfRule>
  </conditionalFormatting>
  <conditionalFormatting sqref="L4">
    <cfRule type="expression" dxfId="29947" priority="679" stopIfTrue="1">
      <formula>$D$1&lt;L4</formula>
    </cfRule>
    <cfRule type="expression" dxfId="29946" priority="680" stopIfTrue="1">
      <formula>$D$1&gt;L4</formula>
    </cfRule>
  </conditionalFormatting>
  <conditionalFormatting sqref="L4">
    <cfRule type="expression" dxfId="29945" priority="677" stopIfTrue="1">
      <formula>$D$1&lt;L4</formula>
    </cfRule>
    <cfRule type="expression" dxfId="29944" priority="678" stopIfTrue="1">
      <formula>$D$1&gt;L4</formula>
    </cfRule>
  </conditionalFormatting>
  <conditionalFormatting sqref="L4">
    <cfRule type="expression" dxfId="29943" priority="675" stopIfTrue="1">
      <formula>$D$1&lt;L4</formula>
    </cfRule>
    <cfRule type="expression" dxfId="29942" priority="676" stopIfTrue="1">
      <formula>$D$1&gt;L4</formula>
    </cfRule>
  </conditionalFormatting>
  <conditionalFormatting sqref="L4">
    <cfRule type="expression" dxfId="29941" priority="673" stopIfTrue="1">
      <formula>$D$1&lt;L4</formula>
    </cfRule>
    <cfRule type="expression" dxfId="29940" priority="674" stopIfTrue="1">
      <formula>$D$1&gt;L4</formula>
    </cfRule>
  </conditionalFormatting>
  <conditionalFormatting sqref="G3">
    <cfRule type="expression" dxfId="29939" priority="671" stopIfTrue="1">
      <formula>$D$1&lt;G3</formula>
    </cfRule>
    <cfRule type="expression" dxfId="29938" priority="672" stopIfTrue="1">
      <formula>$D$1&gt;G3</formula>
    </cfRule>
  </conditionalFormatting>
  <conditionalFormatting sqref="G3">
    <cfRule type="expression" dxfId="29937" priority="669" stopIfTrue="1">
      <formula>$D$1&lt;G3</formula>
    </cfRule>
    <cfRule type="expression" dxfId="29936" priority="670" stopIfTrue="1">
      <formula>$D$1&gt;G3</formula>
    </cfRule>
  </conditionalFormatting>
  <conditionalFormatting sqref="G3">
    <cfRule type="expression" dxfId="29935" priority="667" stopIfTrue="1">
      <formula>$D$1&lt;G3</formula>
    </cfRule>
    <cfRule type="expression" dxfId="29934" priority="668" stopIfTrue="1">
      <formula>$D$1&gt;G3</formula>
    </cfRule>
  </conditionalFormatting>
  <conditionalFormatting sqref="F4">
    <cfRule type="expression" dxfId="29933" priority="665" stopIfTrue="1">
      <formula>$D$1&lt;F4</formula>
    </cfRule>
    <cfRule type="expression" dxfId="29932" priority="666" stopIfTrue="1">
      <formula>$D$1&gt;F4</formula>
    </cfRule>
  </conditionalFormatting>
  <conditionalFormatting sqref="F4">
    <cfRule type="expression" dxfId="29931" priority="663" stopIfTrue="1">
      <formula>$D$1&lt;F4</formula>
    </cfRule>
    <cfRule type="expression" dxfId="29930" priority="664" stopIfTrue="1">
      <formula>$D$1&gt;F4</formula>
    </cfRule>
  </conditionalFormatting>
  <conditionalFormatting sqref="F4">
    <cfRule type="expression" dxfId="29929" priority="661" stopIfTrue="1">
      <formula>$D$1&lt;F4</formula>
    </cfRule>
    <cfRule type="expression" dxfId="29928" priority="662" stopIfTrue="1">
      <formula>$D$1&gt;F4</formula>
    </cfRule>
  </conditionalFormatting>
  <conditionalFormatting sqref="F4">
    <cfRule type="expression" dxfId="29927" priority="659" stopIfTrue="1">
      <formula>$D$1&lt;F4</formula>
    </cfRule>
    <cfRule type="expression" dxfId="29926" priority="660" stopIfTrue="1">
      <formula>$D$1&gt;F4</formula>
    </cfRule>
  </conditionalFormatting>
  <conditionalFormatting sqref="F4">
    <cfRule type="expression" dxfId="29925" priority="657" stopIfTrue="1">
      <formula>$D$1&lt;F4</formula>
    </cfRule>
    <cfRule type="expression" dxfId="29924" priority="658" stopIfTrue="1">
      <formula>$D$1&gt;F4</formula>
    </cfRule>
  </conditionalFormatting>
  <conditionalFormatting sqref="F4">
    <cfRule type="expression" dxfId="29923" priority="655" stopIfTrue="1">
      <formula>$D$1&lt;F4</formula>
    </cfRule>
    <cfRule type="expression" dxfId="29922" priority="656" stopIfTrue="1">
      <formula>$D$1&gt;F4</formula>
    </cfRule>
  </conditionalFormatting>
  <conditionalFormatting sqref="F4">
    <cfRule type="expression" dxfId="29921" priority="653" stopIfTrue="1">
      <formula>$D$1&lt;F4</formula>
    </cfRule>
    <cfRule type="expression" dxfId="29920" priority="654" stopIfTrue="1">
      <formula>$D$1&gt;F4</formula>
    </cfRule>
  </conditionalFormatting>
  <conditionalFormatting sqref="F4">
    <cfRule type="expression" dxfId="29919" priority="651" stopIfTrue="1">
      <formula>$D$1&lt;F4</formula>
    </cfRule>
    <cfRule type="expression" dxfId="29918" priority="652" stopIfTrue="1">
      <formula>$D$1&gt;F4</formula>
    </cfRule>
  </conditionalFormatting>
  <conditionalFormatting sqref="F4">
    <cfRule type="expression" dxfId="29917" priority="649" stopIfTrue="1">
      <formula>$D$1&lt;F4</formula>
    </cfRule>
    <cfRule type="expression" dxfId="29916" priority="650" stopIfTrue="1">
      <formula>$D$1&gt;F4</formula>
    </cfRule>
  </conditionalFormatting>
  <conditionalFormatting sqref="F4">
    <cfRule type="expression" dxfId="29915" priority="647" stopIfTrue="1">
      <formula>$D$1&lt;F4</formula>
    </cfRule>
    <cfRule type="expression" dxfId="29914" priority="648" stopIfTrue="1">
      <formula>$D$1&gt;F4</formula>
    </cfRule>
  </conditionalFormatting>
  <conditionalFormatting sqref="F4">
    <cfRule type="expression" dxfId="29913" priority="645" stopIfTrue="1">
      <formula>$D$1&lt;F4</formula>
    </cfRule>
    <cfRule type="expression" dxfId="29912" priority="646" stopIfTrue="1">
      <formula>$D$1&gt;F4</formula>
    </cfRule>
  </conditionalFormatting>
  <conditionalFormatting sqref="F4">
    <cfRule type="expression" dxfId="29911" priority="643" stopIfTrue="1">
      <formula>$D$1&lt;F4</formula>
    </cfRule>
    <cfRule type="expression" dxfId="29910" priority="644" stopIfTrue="1">
      <formula>$D$1&gt;F4</formula>
    </cfRule>
  </conditionalFormatting>
  <conditionalFormatting sqref="F4">
    <cfRule type="expression" dxfId="29909" priority="641" stopIfTrue="1">
      <formula>$D$1&lt;F4</formula>
    </cfRule>
    <cfRule type="expression" dxfId="29908" priority="642" stopIfTrue="1">
      <formula>$D$1&gt;F4</formula>
    </cfRule>
  </conditionalFormatting>
  <conditionalFormatting sqref="F4">
    <cfRule type="expression" dxfId="29907" priority="639" stopIfTrue="1">
      <formula>$D$1&lt;F4</formula>
    </cfRule>
    <cfRule type="expression" dxfId="29906" priority="640" stopIfTrue="1">
      <formula>$D$1&gt;F4</formula>
    </cfRule>
  </conditionalFormatting>
  <conditionalFormatting sqref="F4">
    <cfRule type="expression" dxfId="29905" priority="637" stopIfTrue="1">
      <formula>$D$1&lt;F4</formula>
    </cfRule>
    <cfRule type="expression" dxfId="29904" priority="638" stopIfTrue="1">
      <formula>$D$1&gt;F4</formula>
    </cfRule>
  </conditionalFormatting>
  <conditionalFormatting sqref="F4">
    <cfRule type="expression" dxfId="29903" priority="635" stopIfTrue="1">
      <formula>$D$1&lt;F4</formula>
    </cfRule>
    <cfRule type="expression" dxfId="29902" priority="636" stopIfTrue="1">
      <formula>$D$1&gt;F4</formula>
    </cfRule>
  </conditionalFormatting>
  <conditionalFormatting sqref="F4">
    <cfRule type="expression" dxfId="29901" priority="633" stopIfTrue="1">
      <formula>$D$1&lt;F4</formula>
    </cfRule>
    <cfRule type="expression" dxfId="29900" priority="634" stopIfTrue="1">
      <formula>$D$1&gt;F4</formula>
    </cfRule>
  </conditionalFormatting>
  <conditionalFormatting sqref="F4">
    <cfRule type="expression" dxfId="29899" priority="631" stopIfTrue="1">
      <formula>$D$1&lt;F4</formula>
    </cfRule>
    <cfRule type="expression" dxfId="29898" priority="632" stopIfTrue="1">
      <formula>$D$1&gt;F4</formula>
    </cfRule>
  </conditionalFormatting>
  <conditionalFormatting sqref="F4">
    <cfRule type="expression" dxfId="29897" priority="629" stopIfTrue="1">
      <formula>$D$1&lt;F4</formula>
    </cfRule>
    <cfRule type="expression" dxfId="29896" priority="630" stopIfTrue="1">
      <formula>$D$1&gt;F4</formula>
    </cfRule>
  </conditionalFormatting>
  <conditionalFormatting sqref="F4">
    <cfRule type="expression" dxfId="29895" priority="615" stopIfTrue="1">
      <formula>$D$1&lt;F4</formula>
    </cfRule>
    <cfRule type="expression" dxfId="29894" priority="616" stopIfTrue="1">
      <formula>$D$1&gt;F4</formula>
    </cfRule>
  </conditionalFormatting>
  <conditionalFormatting sqref="H4">
    <cfRule type="expression" dxfId="29893" priority="501" stopIfTrue="1">
      <formula>$D$1&lt;H4</formula>
    </cfRule>
    <cfRule type="expression" dxfId="29892" priority="502" stopIfTrue="1">
      <formula>$D$1&gt;H4</formula>
    </cfRule>
  </conditionalFormatting>
  <conditionalFormatting sqref="H4">
    <cfRule type="expression" dxfId="29891" priority="499" stopIfTrue="1">
      <formula>$D$1&lt;H4</formula>
    </cfRule>
    <cfRule type="expression" dxfId="29890" priority="500" stopIfTrue="1">
      <formula>$D$1&gt;H4</formula>
    </cfRule>
  </conditionalFormatting>
  <conditionalFormatting sqref="H4">
    <cfRule type="expression" dxfId="29889" priority="474" stopIfTrue="1">
      <formula>$D$1&lt;H4</formula>
    </cfRule>
    <cfRule type="expression" dxfId="29888" priority="475" stopIfTrue="1">
      <formula>$D$1&gt;H4</formula>
    </cfRule>
  </conditionalFormatting>
  <conditionalFormatting sqref="H5">
    <cfRule type="cellIs" dxfId="29887" priority="471" stopIfTrue="1" operator="equal">
      <formula>5</formula>
    </cfRule>
    <cfRule type="cellIs" dxfId="29886" priority="472" stopIfTrue="1" operator="equal">
      <formula>4</formula>
    </cfRule>
    <cfRule type="cellIs" dxfId="29885" priority="473" stopIfTrue="1" operator="equal">
      <formula>3</formula>
    </cfRule>
  </conditionalFormatting>
  <conditionalFormatting sqref="H4">
    <cfRule type="expression" dxfId="29884" priority="467" stopIfTrue="1">
      <formula>$D$1&lt;H4</formula>
    </cfRule>
    <cfRule type="expression" dxfId="29883" priority="468" stopIfTrue="1">
      <formula>$D$1&gt;H4</formula>
    </cfRule>
  </conditionalFormatting>
  <conditionalFormatting sqref="K3:L3">
    <cfRule type="expression" dxfId="29882" priority="613" stopIfTrue="1">
      <formula>$D$1&lt;K3</formula>
    </cfRule>
    <cfRule type="expression" dxfId="29881" priority="614" stopIfTrue="1">
      <formula>$D$1&gt;K3</formula>
    </cfRule>
  </conditionalFormatting>
  <conditionalFormatting sqref="N5">
    <cfRule type="cellIs" dxfId="29880" priority="610" stopIfTrue="1" operator="equal">
      <formula>5</formula>
    </cfRule>
    <cfRule type="cellIs" dxfId="29879" priority="611" stopIfTrue="1" operator="equal">
      <formula>4</formula>
    </cfRule>
    <cfRule type="cellIs" dxfId="29878" priority="612" stopIfTrue="1" operator="equal">
      <formula>3</formula>
    </cfRule>
  </conditionalFormatting>
  <conditionalFormatting sqref="K4">
    <cfRule type="expression" dxfId="29877" priority="555" stopIfTrue="1">
      <formula>$D$1&lt;K4</formula>
    </cfRule>
    <cfRule type="expression" dxfId="29876" priority="556" stopIfTrue="1">
      <formula>$D$1&gt;K4</formula>
    </cfRule>
  </conditionalFormatting>
  <conditionalFormatting sqref="K4">
    <cfRule type="expression" dxfId="29875" priority="553" stopIfTrue="1">
      <formula>$D$1&lt;K4</formula>
    </cfRule>
    <cfRule type="expression" dxfId="29874" priority="554" stopIfTrue="1">
      <formula>$D$1&gt;K4</formula>
    </cfRule>
  </conditionalFormatting>
  <conditionalFormatting sqref="K4">
    <cfRule type="expression" dxfId="29873" priority="551" stopIfTrue="1">
      <formula>$D$1&lt;K4</formula>
    </cfRule>
    <cfRule type="expression" dxfId="29872" priority="552" stopIfTrue="1">
      <formula>$D$1&gt;K4</formula>
    </cfRule>
  </conditionalFormatting>
  <conditionalFormatting sqref="N4">
    <cfRule type="expression" dxfId="29871" priority="543" stopIfTrue="1">
      <formula>$D$1&lt;N4</formula>
    </cfRule>
    <cfRule type="expression" dxfId="29870" priority="544" stopIfTrue="1">
      <formula>$D$1&gt;N4</formula>
    </cfRule>
  </conditionalFormatting>
  <conditionalFormatting sqref="I5">
    <cfRule type="cellIs" dxfId="29869" priority="607" stopIfTrue="1" operator="equal">
      <formula>5</formula>
    </cfRule>
    <cfRule type="cellIs" dxfId="29868" priority="608" stopIfTrue="1" operator="equal">
      <formula>4</formula>
    </cfRule>
    <cfRule type="cellIs" dxfId="29867" priority="609" stopIfTrue="1" operator="equal">
      <formula>3</formula>
    </cfRule>
  </conditionalFormatting>
  <conditionalFormatting sqref="N5">
    <cfRule type="cellIs" dxfId="29866" priority="604" stopIfTrue="1" operator="equal">
      <formula>5</formula>
    </cfRule>
    <cfRule type="cellIs" dxfId="29865" priority="605" stopIfTrue="1" operator="equal">
      <formula>4</formula>
    </cfRule>
    <cfRule type="cellIs" dxfId="29864" priority="606" stopIfTrue="1" operator="equal">
      <formula>3</formula>
    </cfRule>
  </conditionalFormatting>
  <conditionalFormatting sqref="N4">
    <cfRule type="expression" dxfId="29863" priority="602" stopIfTrue="1">
      <formula>$D$1&lt;N4</formula>
    </cfRule>
    <cfRule type="expression" dxfId="29862" priority="603" stopIfTrue="1">
      <formula>$D$1&gt;N4</formula>
    </cfRule>
  </conditionalFormatting>
  <conditionalFormatting sqref="N5">
    <cfRule type="cellIs" dxfId="29861" priority="599" stopIfTrue="1" operator="equal">
      <formula>5</formula>
    </cfRule>
    <cfRule type="cellIs" dxfId="29860" priority="600" stopIfTrue="1" operator="equal">
      <formula>4</formula>
    </cfRule>
    <cfRule type="cellIs" dxfId="29859" priority="601" stopIfTrue="1" operator="equal">
      <formula>3</formula>
    </cfRule>
  </conditionalFormatting>
  <conditionalFormatting sqref="N4">
    <cfRule type="expression" dxfId="29858" priority="597" stopIfTrue="1">
      <formula>$D$1&lt;N4</formula>
    </cfRule>
    <cfRule type="expression" dxfId="29857" priority="598" stopIfTrue="1">
      <formula>$D$1&gt;N4</formula>
    </cfRule>
  </conditionalFormatting>
  <conditionalFormatting sqref="N5">
    <cfRule type="cellIs" dxfId="29856" priority="594" stopIfTrue="1" operator="equal">
      <formula>5</formula>
    </cfRule>
    <cfRule type="cellIs" dxfId="29855" priority="595" stopIfTrue="1" operator="equal">
      <formula>4</formula>
    </cfRule>
    <cfRule type="cellIs" dxfId="29854" priority="596" stopIfTrue="1" operator="equal">
      <formula>3</formula>
    </cfRule>
  </conditionalFormatting>
  <conditionalFormatting sqref="N4">
    <cfRule type="expression" dxfId="29853" priority="592" stopIfTrue="1">
      <formula>$D$1&lt;N4</formula>
    </cfRule>
    <cfRule type="expression" dxfId="29852" priority="593" stopIfTrue="1">
      <formula>$D$1&gt;N4</formula>
    </cfRule>
  </conditionalFormatting>
  <conditionalFormatting sqref="N4">
    <cfRule type="expression" dxfId="29851" priority="590" stopIfTrue="1">
      <formula>$D$1&lt;N4</formula>
    </cfRule>
    <cfRule type="expression" dxfId="29850" priority="591" stopIfTrue="1">
      <formula>$D$1&gt;N4</formula>
    </cfRule>
  </conditionalFormatting>
  <conditionalFormatting sqref="N4">
    <cfRule type="expression" dxfId="29849" priority="588" stopIfTrue="1">
      <formula>$D$1&lt;N4</formula>
    </cfRule>
    <cfRule type="expression" dxfId="29848" priority="589" stopIfTrue="1">
      <formula>$D$1&gt;N4</formula>
    </cfRule>
  </conditionalFormatting>
  <conditionalFormatting sqref="N4">
    <cfRule type="expression" dxfId="29847" priority="586" stopIfTrue="1">
      <formula>$D$1&lt;N4</formula>
    </cfRule>
    <cfRule type="expression" dxfId="29846" priority="587" stopIfTrue="1">
      <formula>$D$1&gt;N4</formula>
    </cfRule>
  </conditionalFormatting>
  <conditionalFormatting sqref="N4">
    <cfRule type="expression" dxfId="29845" priority="584" stopIfTrue="1">
      <formula>$D$1&lt;N4</formula>
    </cfRule>
    <cfRule type="expression" dxfId="29844" priority="585" stopIfTrue="1">
      <formula>$D$1&gt;N4</formula>
    </cfRule>
  </conditionalFormatting>
  <conditionalFormatting sqref="N4">
    <cfRule type="expression" dxfId="29843" priority="582" stopIfTrue="1">
      <formula>$D$1&lt;N4</formula>
    </cfRule>
    <cfRule type="expression" dxfId="29842" priority="583" stopIfTrue="1">
      <formula>$D$1&gt;N4</formula>
    </cfRule>
  </conditionalFormatting>
  <conditionalFormatting sqref="N4">
    <cfRule type="expression" dxfId="29841" priority="580" stopIfTrue="1">
      <formula>$D$1&lt;N4</formula>
    </cfRule>
    <cfRule type="expression" dxfId="29840" priority="581" stopIfTrue="1">
      <formula>$D$1&gt;N4</formula>
    </cfRule>
  </conditionalFormatting>
  <conditionalFormatting sqref="N4">
    <cfRule type="expression" dxfId="29839" priority="578" stopIfTrue="1">
      <formula>$D$1&lt;N4</formula>
    </cfRule>
    <cfRule type="expression" dxfId="29838" priority="579" stopIfTrue="1">
      <formula>$D$1&gt;N4</formula>
    </cfRule>
  </conditionalFormatting>
  <conditionalFormatting sqref="K4">
    <cfRule type="expression" dxfId="29837" priority="576" stopIfTrue="1">
      <formula>$D$1&lt;K4</formula>
    </cfRule>
    <cfRule type="expression" dxfId="29836" priority="577" stopIfTrue="1">
      <formula>$D$1&gt;K4</formula>
    </cfRule>
  </conditionalFormatting>
  <conditionalFormatting sqref="K3:L3">
    <cfRule type="expression" dxfId="29835" priority="574" stopIfTrue="1">
      <formula>$D$1&lt;K3</formula>
    </cfRule>
    <cfRule type="expression" dxfId="29834" priority="575" stopIfTrue="1">
      <formula>$D$1&gt;K3</formula>
    </cfRule>
  </conditionalFormatting>
  <conditionalFormatting sqref="K4">
    <cfRule type="expression" dxfId="29833" priority="572" stopIfTrue="1">
      <formula>$D$1&lt;K4</formula>
    </cfRule>
    <cfRule type="expression" dxfId="29832" priority="573" stopIfTrue="1">
      <formula>$D$1&gt;K4</formula>
    </cfRule>
  </conditionalFormatting>
  <conditionalFormatting sqref="K4">
    <cfRule type="expression" dxfId="29831" priority="570" stopIfTrue="1">
      <formula>$D$1&lt;K4</formula>
    </cfRule>
    <cfRule type="expression" dxfId="29830" priority="571" stopIfTrue="1">
      <formula>$D$1&gt;K4</formula>
    </cfRule>
  </conditionalFormatting>
  <conditionalFormatting sqref="K4">
    <cfRule type="expression" dxfId="29829" priority="568" stopIfTrue="1">
      <formula>$D$1&lt;K4</formula>
    </cfRule>
    <cfRule type="expression" dxfId="29828" priority="569" stopIfTrue="1">
      <formula>$D$1&gt;K4</formula>
    </cfRule>
  </conditionalFormatting>
  <conditionalFormatting sqref="K5">
    <cfRule type="cellIs" dxfId="29827" priority="565" stopIfTrue="1" operator="equal">
      <formula>5</formula>
    </cfRule>
    <cfRule type="cellIs" dxfId="29826" priority="566" stopIfTrue="1" operator="equal">
      <formula>4</formula>
    </cfRule>
    <cfRule type="cellIs" dxfId="29825" priority="567" stopIfTrue="1" operator="equal">
      <formula>3</formula>
    </cfRule>
  </conditionalFormatting>
  <conditionalFormatting sqref="K4">
    <cfRule type="expression" dxfId="29824" priority="563" stopIfTrue="1">
      <formula>$D$1&lt;K4</formula>
    </cfRule>
    <cfRule type="expression" dxfId="29823" priority="564" stopIfTrue="1">
      <formula>$D$1&gt;K4</formula>
    </cfRule>
  </conditionalFormatting>
  <conditionalFormatting sqref="K4">
    <cfRule type="expression" dxfId="29822" priority="561" stopIfTrue="1">
      <formula>$D$1&lt;K4</formula>
    </cfRule>
    <cfRule type="expression" dxfId="29821" priority="562" stopIfTrue="1">
      <formula>$D$1&gt;K4</formula>
    </cfRule>
  </conditionalFormatting>
  <conditionalFormatting sqref="K4">
    <cfRule type="expression" dxfId="29820" priority="559" stopIfTrue="1">
      <formula>$D$1&lt;K4</formula>
    </cfRule>
    <cfRule type="expression" dxfId="29819" priority="560" stopIfTrue="1">
      <formula>$D$1&gt;K4</formula>
    </cfRule>
  </conditionalFormatting>
  <conditionalFormatting sqref="K4">
    <cfRule type="expression" dxfId="29818" priority="557" stopIfTrue="1">
      <formula>$D$1&lt;K4</formula>
    </cfRule>
    <cfRule type="expression" dxfId="29817" priority="558" stopIfTrue="1">
      <formula>$D$1&gt;K4</formula>
    </cfRule>
  </conditionalFormatting>
  <conditionalFormatting sqref="K4">
    <cfRule type="expression" dxfId="29816" priority="549" stopIfTrue="1">
      <formula>$D$1&lt;K4</formula>
    </cfRule>
    <cfRule type="expression" dxfId="29815" priority="550" stopIfTrue="1">
      <formula>$D$1&gt;K4</formula>
    </cfRule>
  </conditionalFormatting>
  <conditionalFormatting sqref="K4">
    <cfRule type="expression" dxfId="29814" priority="547" stopIfTrue="1">
      <formula>$D$1&lt;K4</formula>
    </cfRule>
    <cfRule type="expression" dxfId="29813" priority="548" stopIfTrue="1">
      <formula>$D$1&gt;K4</formula>
    </cfRule>
  </conditionalFormatting>
  <conditionalFormatting sqref="N4">
    <cfRule type="expression" dxfId="29812" priority="545" stopIfTrue="1">
      <formula>$D$1&lt;N4</formula>
    </cfRule>
    <cfRule type="expression" dxfId="29811" priority="546" stopIfTrue="1">
      <formula>$D$1&gt;N4</formula>
    </cfRule>
  </conditionalFormatting>
  <conditionalFormatting sqref="O5">
    <cfRule type="cellIs" dxfId="29810" priority="540" stopIfTrue="1" operator="equal">
      <formula>5</formula>
    </cfRule>
    <cfRule type="cellIs" dxfId="29809" priority="541" stopIfTrue="1" operator="equal">
      <formula>4</formula>
    </cfRule>
    <cfRule type="cellIs" dxfId="29808" priority="542" stopIfTrue="1" operator="equal">
      <formula>3</formula>
    </cfRule>
  </conditionalFormatting>
  <conditionalFormatting sqref="O4">
    <cfRule type="expression" dxfId="29807" priority="538" stopIfTrue="1">
      <formula>$D$1&lt;O4</formula>
    </cfRule>
    <cfRule type="expression" dxfId="29806" priority="539" stopIfTrue="1">
      <formula>$D$1&gt;O4</formula>
    </cfRule>
  </conditionalFormatting>
  <conditionalFormatting sqref="P5">
    <cfRule type="cellIs" dxfId="29805" priority="535" stopIfTrue="1" operator="equal">
      <formula>5</formula>
    </cfRule>
    <cfRule type="cellIs" dxfId="29804" priority="536" stopIfTrue="1" operator="equal">
      <formula>4</formula>
    </cfRule>
    <cfRule type="cellIs" dxfId="29803" priority="537" stopIfTrue="1" operator="equal">
      <formula>3</formula>
    </cfRule>
  </conditionalFormatting>
  <conditionalFormatting sqref="P4">
    <cfRule type="expression" dxfId="29802" priority="533" stopIfTrue="1">
      <formula>$D$1&lt;P4</formula>
    </cfRule>
    <cfRule type="expression" dxfId="29801" priority="534" stopIfTrue="1">
      <formula>$D$1&gt;P4</formula>
    </cfRule>
  </conditionalFormatting>
  <conditionalFormatting sqref="P5">
    <cfRule type="cellIs" dxfId="29800" priority="530" stopIfTrue="1" operator="equal">
      <formula>5</formula>
    </cfRule>
    <cfRule type="cellIs" dxfId="29799" priority="531" stopIfTrue="1" operator="equal">
      <formula>4</formula>
    </cfRule>
    <cfRule type="cellIs" dxfId="29798" priority="532" stopIfTrue="1" operator="equal">
      <formula>3</formula>
    </cfRule>
  </conditionalFormatting>
  <conditionalFormatting sqref="P4">
    <cfRule type="expression" dxfId="29797" priority="528" stopIfTrue="1">
      <formula>$D$1&lt;P4</formula>
    </cfRule>
    <cfRule type="expression" dxfId="29796" priority="529" stopIfTrue="1">
      <formula>$D$1&gt;P4</formula>
    </cfRule>
  </conditionalFormatting>
  <conditionalFormatting sqref="P4">
    <cfRule type="expression" dxfId="29795" priority="526" stopIfTrue="1">
      <formula>$D$1&lt;P4</formula>
    </cfRule>
    <cfRule type="expression" dxfId="29794" priority="527" stopIfTrue="1">
      <formula>$D$1&gt;P4</formula>
    </cfRule>
  </conditionalFormatting>
  <conditionalFormatting sqref="P4">
    <cfRule type="expression" dxfId="29793" priority="524" stopIfTrue="1">
      <formula>$D$1&lt;P4</formula>
    </cfRule>
    <cfRule type="expression" dxfId="29792" priority="525" stopIfTrue="1">
      <formula>$D$1&gt;P4</formula>
    </cfRule>
  </conditionalFormatting>
  <conditionalFormatting sqref="H5">
    <cfRule type="cellIs" dxfId="29791" priority="521" stopIfTrue="1" operator="equal">
      <formula>5</formula>
    </cfRule>
    <cfRule type="cellIs" dxfId="29790" priority="522" stopIfTrue="1" operator="equal">
      <formula>4</formula>
    </cfRule>
    <cfRule type="cellIs" dxfId="29789" priority="523" stopIfTrue="1" operator="equal">
      <formula>3</formula>
    </cfRule>
  </conditionalFormatting>
  <conditionalFormatting sqref="H3:H4">
    <cfRule type="expression" dxfId="29788" priority="519" stopIfTrue="1">
      <formula>$D$1&lt;H3</formula>
    </cfRule>
    <cfRule type="expression" dxfId="29787" priority="520" stopIfTrue="1">
      <formula>$D$1&gt;H3</formula>
    </cfRule>
  </conditionalFormatting>
  <conditionalFormatting sqref="H5">
    <cfRule type="cellIs" dxfId="29786" priority="516" stopIfTrue="1" operator="equal">
      <formula>5</formula>
    </cfRule>
    <cfRule type="cellIs" dxfId="29785" priority="517" stopIfTrue="1" operator="equal">
      <formula>4</formula>
    </cfRule>
    <cfRule type="cellIs" dxfId="29784" priority="518" stopIfTrue="1" operator="equal">
      <formula>3</formula>
    </cfRule>
  </conditionalFormatting>
  <conditionalFormatting sqref="H3:H4">
    <cfRule type="expression" dxfId="29783" priority="514" stopIfTrue="1">
      <formula>$D$1&lt;H3</formula>
    </cfRule>
    <cfRule type="expression" dxfId="29782" priority="515" stopIfTrue="1">
      <formula>$D$1&gt;H3</formula>
    </cfRule>
  </conditionalFormatting>
  <conditionalFormatting sqref="H5">
    <cfRule type="cellIs" dxfId="29781" priority="511" stopIfTrue="1" operator="equal">
      <formula>5</formula>
    </cfRule>
    <cfRule type="cellIs" dxfId="29780" priority="512" stopIfTrue="1" operator="equal">
      <formula>4</formula>
    </cfRule>
    <cfRule type="cellIs" dxfId="29779" priority="513" stopIfTrue="1" operator="equal">
      <formula>3</formula>
    </cfRule>
  </conditionalFormatting>
  <conditionalFormatting sqref="H4">
    <cfRule type="expression" dxfId="29778" priority="509" stopIfTrue="1">
      <formula>$D$1&lt;H4</formula>
    </cfRule>
    <cfRule type="expression" dxfId="29777" priority="510" stopIfTrue="1">
      <formula>$D$1&gt;H4</formula>
    </cfRule>
  </conditionalFormatting>
  <conditionalFormatting sqref="H4">
    <cfRule type="expression" dxfId="29776" priority="507" stopIfTrue="1">
      <formula>$D$1&lt;H4</formula>
    </cfRule>
    <cfRule type="expression" dxfId="29775" priority="508" stopIfTrue="1">
      <formula>$D$1&gt;H4</formula>
    </cfRule>
  </conditionalFormatting>
  <conditionalFormatting sqref="H4">
    <cfRule type="expression" dxfId="29774" priority="505" stopIfTrue="1">
      <formula>$D$1&lt;H4</formula>
    </cfRule>
    <cfRule type="expression" dxfId="29773" priority="506" stopIfTrue="1">
      <formula>$D$1&gt;H4</formula>
    </cfRule>
  </conditionalFormatting>
  <conditionalFormatting sqref="H4">
    <cfRule type="expression" dxfId="29772" priority="503" stopIfTrue="1">
      <formula>$D$1&lt;H4</formula>
    </cfRule>
    <cfRule type="expression" dxfId="29771" priority="504" stopIfTrue="1">
      <formula>$D$1&gt;H4</formula>
    </cfRule>
  </conditionalFormatting>
  <conditionalFormatting sqref="H4">
    <cfRule type="expression" dxfId="29770" priority="497" stopIfTrue="1">
      <formula>$D$1&lt;H4</formula>
    </cfRule>
    <cfRule type="expression" dxfId="29769" priority="498" stopIfTrue="1">
      <formula>$D$1&gt;H4</formula>
    </cfRule>
  </conditionalFormatting>
  <conditionalFormatting sqref="H4">
    <cfRule type="expression" dxfId="29768" priority="495" stopIfTrue="1">
      <formula>$D$1&lt;H4</formula>
    </cfRule>
    <cfRule type="expression" dxfId="29767" priority="496" stopIfTrue="1">
      <formula>$D$1&gt;H4</formula>
    </cfRule>
  </conditionalFormatting>
  <conditionalFormatting sqref="H4">
    <cfRule type="expression" dxfId="29766" priority="493" stopIfTrue="1">
      <formula>$D$1&lt;H4</formula>
    </cfRule>
    <cfRule type="expression" dxfId="29765" priority="494" stopIfTrue="1">
      <formula>$D$1&gt;H4</formula>
    </cfRule>
  </conditionalFormatting>
  <conditionalFormatting sqref="H4">
    <cfRule type="expression" dxfId="29764" priority="491" stopIfTrue="1">
      <formula>$D$1&lt;H4</formula>
    </cfRule>
    <cfRule type="expression" dxfId="29763" priority="492" stopIfTrue="1">
      <formula>$D$1&gt;H4</formula>
    </cfRule>
  </conditionalFormatting>
  <conditionalFormatting sqref="H4">
    <cfRule type="expression" dxfId="29762" priority="489" stopIfTrue="1">
      <formula>$D$1&lt;H4</formula>
    </cfRule>
    <cfRule type="expression" dxfId="29761" priority="490" stopIfTrue="1">
      <formula>$D$1&gt;H4</formula>
    </cfRule>
  </conditionalFormatting>
  <conditionalFormatting sqref="H5">
    <cfRule type="cellIs" dxfId="29760" priority="486" stopIfTrue="1" operator="equal">
      <formula>5</formula>
    </cfRule>
    <cfRule type="cellIs" dxfId="29759" priority="487" stopIfTrue="1" operator="equal">
      <formula>4</formula>
    </cfRule>
    <cfRule type="cellIs" dxfId="29758" priority="488" stopIfTrue="1" operator="equal">
      <formula>3</formula>
    </cfRule>
  </conditionalFormatting>
  <conditionalFormatting sqref="H3:H4">
    <cfRule type="expression" dxfId="29757" priority="484" stopIfTrue="1">
      <formula>$D$1&lt;H3</formula>
    </cfRule>
    <cfRule type="expression" dxfId="29756" priority="485" stopIfTrue="1">
      <formula>$D$1&gt;H3</formula>
    </cfRule>
  </conditionalFormatting>
  <conditionalFormatting sqref="H5">
    <cfRule type="cellIs" dxfId="29755" priority="481" stopIfTrue="1" operator="equal">
      <formula>5</formula>
    </cfRule>
    <cfRule type="cellIs" dxfId="29754" priority="482" stopIfTrue="1" operator="equal">
      <formula>4</formula>
    </cfRule>
    <cfRule type="cellIs" dxfId="29753" priority="483" stopIfTrue="1" operator="equal">
      <formula>3</formula>
    </cfRule>
  </conditionalFormatting>
  <conditionalFormatting sqref="H4">
    <cfRule type="expression" dxfId="29752" priority="479" stopIfTrue="1">
      <formula>$D$1&lt;H4</formula>
    </cfRule>
    <cfRule type="expression" dxfId="29751" priority="480" stopIfTrue="1">
      <formula>$D$1&gt;H4</formula>
    </cfRule>
  </conditionalFormatting>
  <conditionalFormatting sqref="H5">
    <cfRule type="cellIs" dxfId="29750" priority="476" stopIfTrue="1" operator="equal">
      <formula>5</formula>
    </cfRule>
    <cfRule type="cellIs" dxfId="29749" priority="477" stopIfTrue="1" operator="equal">
      <formula>4</formula>
    </cfRule>
    <cfRule type="cellIs" dxfId="29748" priority="478" stopIfTrue="1" operator="equal">
      <formula>3</formula>
    </cfRule>
  </conditionalFormatting>
  <conditionalFormatting sqref="H4">
    <cfRule type="expression" dxfId="29747" priority="469" stopIfTrue="1">
      <formula>$D$1&lt;H4</formula>
    </cfRule>
    <cfRule type="expression" dxfId="29746" priority="470" stopIfTrue="1">
      <formula>$D$1&gt;H4</formula>
    </cfRule>
  </conditionalFormatting>
  <conditionalFormatting sqref="H4">
    <cfRule type="expression" dxfId="29745" priority="465" stopIfTrue="1">
      <formula>$D$1&lt;H4</formula>
    </cfRule>
    <cfRule type="expression" dxfId="29744" priority="466" stopIfTrue="1">
      <formula>$D$1&gt;H4</formula>
    </cfRule>
  </conditionalFormatting>
  <conditionalFormatting sqref="H4">
    <cfRule type="expression" dxfId="29743" priority="463" stopIfTrue="1">
      <formula>$D$1&lt;H4</formula>
    </cfRule>
    <cfRule type="expression" dxfId="29742" priority="464" stopIfTrue="1">
      <formula>$D$1&gt;H4</formula>
    </cfRule>
  </conditionalFormatting>
  <conditionalFormatting sqref="H4">
    <cfRule type="expression" dxfId="29741" priority="461" stopIfTrue="1">
      <formula>$D$1&lt;H4</formula>
    </cfRule>
    <cfRule type="expression" dxfId="29740" priority="462" stopIfTrue="1">
      <formula>$D$1&gt;H4</formula>
    </cfRule>
  </conditionalFormatting>
  <conditionalFormatting sqref="H4">
    <cfRule type="expression" dxfId="29739" priority="459" stopIfTrue="1">
      <formula>$D$1&lt;H4</formula>
    </cfRule>
    <cfRule type="expression" dxfId="29738" priority="460" stopIfTrue="1">
      <formula>$D$1&gt;H4</formula>
    </cfRule>
  </conditionalFormatting>
  <conditionalFormatting sqref="H4">
    <cfRule type="expression" dxfId="29737" priority="457" stopIfTrue="1">
      <formula>$D$1&lt;H4</formula>
    </cfRule>
    <cfRule type="expression" dxfId="29736" priority="458" stopIfTrue="1">
      <formula>$D$1&gt;H4</formula>
    </cfRule>
  </conditionalFormatting>
  <conditionalFormatting sqref="H4">
    <cfRule type="expression" dxfId="29735" priority="455" stopIfTrue="1">
      <formula>$D$1&lt;H4</formula>
    </cfRule>
    <cfRule type="expression" dxfId="29734" priority="456" stopIfTrue="1">
      <formula>$D$1&gt;H4</formula>
    </cfRule>
  </conditionalFormatting>
  <conditionalFormatting sqref="H4">
    <cfRule type="expression" dxfId="29733" priority="453" stopIfTrue="1">
      <formula>$D$1&lt;H4</formula>
    </cfRule>
    <cfRule type="expression" dxfId="29732" priority="454" stopIfTrue="1">
      <formula>$D$1&gt;H4</formula>
    </cfRule>
  </conditionalFormatting>
  <conditionalFormatting sqref="H4">
    <cfRule type="expression" dxfId="29731" priority="451" stopIfTrue="1">
      <formula>$D$1&lt;H4</formula>
    </cfRule>
    <cfRule type="expression" dxfId="29730" priority="452" stopIfTrue="1">
      <formula>$D$1&gt;H4</formula>
    </cfRule>
  </conditionalFormatting>
  <conditionalFormatting sqref="H4">
    <cfRule type="expression" dxfId="29729" priority="449" stopIfTrue="1">
      <formula>$D$1&lt;H4</formula>
    </cfRule>
    <cfRule type="expression" dxfId="29728" priority="450" stopIfTrue="1">
      <formula>$D$1&gt;H4</formula>
    </cfRule>
  </conditionalFormatting>
  <conditionalFormatting sqref="G5">
    <cfRule type="cellIs" dxfId="29727" priority="441" stopIfTrue="1" operator="equal">
      <formula>5</formula>
    </cfRule>
    <cfRule type="cellIs" dxfId="29726" priority="442" stopIfTrue="1" operator="equal">
      <formula>4</formula>
    </cfRule>
    <cfRule type="cellIs" dxfId="29725" priority="443" stopIfTrue="1" operator="equal">
      <formula>3</formula>
    </cfRule>
  </conditionalFormatting>
  <conditionalFormatting sqref="G5">
    <cfRule type="cellIs" dxfId="29724" priority="446" stopIfTrue="1" operator="equal">
      <formula>5</formula>
    </cfRule>
    <cfRule type="cellIs" dxfId="29723" priority="447" stopIfTrue="1" operator="equal">
      <formula>4</formula>
    </cfRule>
    <cfRule type="cellIs" dxfId="29722" priority="448" stopIfTrue="1" operator="equal">
      <formula>3</formula>
    </cfRule>
  </conditionalFormatting>
  <conditionalFormatting sqref="G4">
    <cfRule type="expression" dxfId="29721" priority="444" stopIfTrue="1">
      <formula>$D$1&lt;G4</formula>
    </cfRule>
    <cfRule type="expression" dxfId="29720" priority="445" stopIfTrue="1">
      <formula>$D$1&gt;G4</formula>
    </cfRule>
  </conditionalFormatting>
  <conditionalFormatting sqref="G4">
    <cfRule type="expression" dxfId="29719" priority="439" stopIfTrue="1">
      <formula>$D$1&lt;G4</formula>
    </cfRule>
    <cfRule type="expression" dxfId="29718" priority="440" stopIfTrue="1">
      <formula>$D$1&gt;G4</formula>
    </cfRule>
  </conditionalFormatting>
  <conditionalFormatting sqref="G5">
    <cfRule type="cellIs" dxfId="29717" priority="436" stopIfTrue="1" operator="equal">
      <formula>5</formula>
    </cfRule>
    <cfRule type="cellIs" dxfId="29716" priority="437" stopIfTrue="1" operator="equal">
      <formula>4</formula>
    </cfRule>
    <cfRule type="cellIs" dxfId="29715" priority="438" stopIfTrue="1" operator="equal">
      <formula>3</formula>
    </cfRule>
  </conditionalFormatting>
  <conditionalFormatting sqref="G4">
    <cfRule type="expression" dxfId="29714" priority="434" stopIfTrue="1">
      <formula>$D$1&lt;G4</formula>
    </cfRule>
    <cfRule type="expression" dxfId="29713" priority="435" stopIfTrue="1">
      <formula>$D$1&gt;G4</formula>
    </cfRule>
  </conditionalFormatting>
  <conditionalFormatting sqref="G5">
    <cfRule type="cellIs" dxfId="29712" priority="431" stopIfTrue="1" operator="equal">
      <formula>5</formula>
    </cfRule>
    <cfRule type="cellIs" dxfId="29711" priority="432" stopIfTrue="1" operator="equal">
      <formula>4</formula>
    </cfRule>
    <cfRule type="cellIs" dxfId="29710" priority="433" stopIfTrue="1" operator="equal">
      <formula>3</formula>
    </cfRule>
  </conditionalFormatting>
  <conditionalFormatting sqref="G4">
    <cfRule type="expression" dxfId="29709" priority="429" stopIfTrue="1">
      <formula>$D$1&lt;G4</formula>
    </cfRule>
    <cfRule type="expression" dxfId="29708" priority="430" stopIfTrue="1">
      <formula>$D$1&gt;G4</formula>
    </cfRule>
  </conditionalFormatting>
  <conditionalFormatting sqref="G4">
    <cfRule type="expression" dxfId="29707" priority="427" stopIfTrue="1">
      <formula>$D$1&lt;G4</formula>
    </cfRule>
    <cfRule type="expression" dxfId="29706" priority="428" stopIfTrue="1">
      <formula>$D$1&gt;G4</formula>
    </cfRule>
  </conditionalFormatting>
  <conditionalFormatting sqref="G4">
    <cfRule type="expression" dxfId="29705" priority="425" stopIfTrue="1">
      <formula>$D$1&lt;G4</formula>
    </cfRule>
    <cfRule type="expression" dxfId="29704" priority="426" stopIfTrue="1">
      <formula>$D$1&gt;G4</formula>
    </cfRule>
  </conditionalFormatting>
  <conditionalFormatting sqref="G4">
    <cfRule type="expression" dxfId="29703" priority="423" stopIfTrue="1">
      <formula>$D$1&lt;G4</formula>
    </cfRule>
    <cfRule type="expression" dxfId="29702" priority="424" stopIfTrue="1">
      <formula>$D$1&gt;G4</formula>
    </cfRule>
  </conditionalFormatting>
  <conditionalFormatting sqref="G4">
    <cfRule type="expression" dxfId="29701" priority="421" stopIfTrue="1">
      <formula>$D$1&lt;G4</formula>
    </cfRule>
    <cfRule type="expression" dxfId="29700" priority="422" stopIfTrue="1">
      <formula>$D$1&gt;G4</formula>
    </cfRule>
  </conditionalFormatting>
  <conditionalFormatting sqref="G4">
    <cfRule type="expression" dxfId="29699" priority="419" stopIfTrue="1">
      <formula>$D$1&lt;G4</formula>
    </cfRule>
    <cfRule type="expression" dxfId="29698" priority="420" stopIfTrue="1">
      <formula>$D$1&gt;G4</formula>
    </cfRule>
  </conditionalFormatting>
  <conditionalFormatting sqref="G4">
    <cfRule type="expression" dxfId="29697" priority="417" stopIfTrue="1">
      <formula>$D$1&lt;G4</formula>
    </cfRule>
    <cfRule type="expression" dxfId="29696" priority="418" stopIfTrue="1">
      <formula>$D$1&gt;G4</formula>
    </cfRule>
  </conditionalFormatting>
  <conditionalFormatting sqref="G4">
    <cfRule type="expression" dxfId="29695" priority="415" stopIfTrue="1">
      <formula>$D$1&lt;G4</formula>
    </cfRule>
    <cfRule type="expression" dxfId="29694" priority="416" stopIfTrue="1">
      <formula>$D$1&gt;G4</formula>
    </cfRule>
  </conditionalFormatting>
  <conditionalFormatting sqref="G4">
    <cfRule type="expression" dxfId="29693" priority="413" stopIfTrue="1">
      <formula>$D$1&lt;G4</formula>
    </cfRule>
    <cfRule type="expression" dxfId="29692" priority="414" stopIfTrue="1">
      <formula>$D$1&gt;G4</formula>
    </cfRule>
  </conditionalFormatting>
  <conditionalFormatting sqref="G4">
    <cfRule type="expression" dxfId="29691" priority="411" stopIfTrue="1">
      <formula>$D$1&lt;G4</formula>
    </cfRule>
    <cfRule type="expression" dxfId="29690" priority="412" stopIfTrue="1">
      <formula>$D$1&gt;G4</formula>
    </cfRule>
  </conditionalFormatting>
  <conditionalFormatting sqref="G4">
    <cfRule type="expression" dxfId="29689" priority="409" stopIfTrue="1">
      <formula>$D$1&lt;G4</formula>
    </cfRule>
    <cfRule type="expression" dxfId="29688" priority="410" stopIfTrue="1">
      <formula>$D$1&gt;G4</formula>
    </cfRule>
  </conditionalFormatting>
  <conditionalFormatting sqref="I3">
    <cfRule type="expression" dxfId="29687" priority="407" stopIfTrue="1">
      <formula>$D$1&lt;I3</formula>
    </cfRule>
    <cfRule type="expression" dxfId="29686" priority="408" stopIfTrue="1">
      <formula>$D$1&gt;I3</formula>
    </cfRule>
  </conditionalFormatting>
  <conditionalFormatting sqref="K5">
    <cfRule type="cellIs" dxfId="29685" priority="404" stopIfTrue="1" operator="equal">
      <formula>5</formula>
    </cfRule>
    <cfRule type="cellIs" dxfId="29684" priority="405" stopIfTrue="1" operator="equal">
      <formula>4</formula>
    </cfRule>
    <cfRule type="cellIs" dxfId="29683" priority="406" stopIfTrue="1" operator="equal">
      <formula>3</formula>
    </cfRule>
  </conditionalFormatting>
  <conditionalFormatting sqref="K3:K4 L3">
    <cfRule type="expression" dxfId="29682" priority="402" stopIfTrue="1">
      <formula>$D$1&lt;K3</formula>
    </cfRule>
    <cfRule type="expression" dxfId="29681" priority="403" stopIfTrue="1">
      <formula>$D$1&gt;K3</formula>
    </cfRule>
  </conditionalFormatting>
  <conditionalFormatting sqref="K4">
    <cfRule type="expression" dxfId="29680" priority="400" stopIfTrue="1">
      <formula>$D$1&lt;K4</formula>
    </cfRule>
    <cfRule type="expression" dxfId="29679" priority="401" stopIfTrue="1">
      <formula>$D$1&gt;K4</formula>
    </cfRule>
  </conditionalFormatting>
  <conditionalFormatting sqref="I4">
    <cfRule type="expression" dxfId="29678" priority="323" stopIfTrue="1">
      <formula>$D$1&lt;I4</formula>
    </cfRule>
    <cfRule type="expression" dxfId="29677" priority="324" stopIfTrue="1">
      <formula>$D$1&gt;I4</formula>
    </cfRule>
  </conditionalFormatting>
  <conditionalFormatting sqref="I4">
    <cfRule type="expression" dxfId="29676" priority="321" stopIfTrue="1">
      <formula>$D$1&lt;I4</formula>
    </cfRule>
    <cfRule type="expression" dxfId="29675" priority="322" stopIfTrue="1">
      <formula>$D$1&gt;I4</formula>
    </cfRule>
  </conditionalFormatting>
  <conditionalFormatting sqref="I4">
    <cfRule type="expression" dxfId="29674" priority="319" stopIfTrue="1">
      <formula>$D$1&lt;I4</formula>
    </cfRule>
    <cfRule type="expression" dxfId="29673" priority="320" stopIfTrue="1">
      <formula>$D$1&gt;I4</formula>
    </cfRule>
  </conditionalFormatting>
  <conditionalFormatting sqref="K4">
    <cfRule type="expression" dxfId="29672" priority="311" stopIfTrue="1">
      <formula>$D$1&lt;K4</formula>
    </cfRule>
    <cfRule type="expression" dxfId="29671" priority="312" stopIfTrue="1">
      <formula>$D$1&gt;K4</formula>
    </cfRule>
  </conditionalFormatting>
  <conditionalFormatting sqref="K5">
    <cfRule type="cellIs" dxfId="29670" priority="397" stopIfTrue="1" operator="equal">
      <formula>5</formula>
    </cfRule>
    <cfRule type="cellIs" dxfId="29669" priority="398" stopIfTrue="1" operator="equal">
      <formula>4</formula>
    </cfRule>
    <cfRule type="cellIs" dxfId="29668" priority="399" stopIfTrue="1" operator="equal">
      <formula>3</formula>
    </cfRule>
  </conditionalFormatting>
  <conditionalFormatting sqref="K4">
    <cfRule type="expression" dxfId="29667" priority="395" stopIfTrue="1">
      <formula>$D$1&lt;K4</formula>
    </cfRule>
    <cfRule type="expression" dxfId="29666" priority="396" stopIfTrue="1">
      <formula>$D$1&gt;K4</formula>
    </cfRule>
  </conditionalFormatting>
  <conditionalFormatting sqref="K5">
    <cfRule type="cellIs" dxfId="29665" priority="392" stopIfTrue="1" operator="equal">
      <formula>5</formula>
    </cfRule>
    <cfRule type="cellIs" dxfId="29664" priority="393" stopIfTrue="1" operator="equal">
      <formula>4</formula>
    </cfRule>
    <cfRule type="cellIs" dxfId="29663" priority="394" stopIfTrue="1" operator="equal">
      <formula>3</formula>
    </cfRule>
  </conditionalFormatting>
  <conditionalFormatting sqref="K4">
    <cfRule type="expression" dxfId="29662" priority="390" stopIfTrue="1">
      <formula>$D$1&lt;K4</formula>
    </cfRule>
    <cfRule type="expression" dxfId="29661" priority="391" stopIfTrue="1">
      <formula>$D$1&gt;K4</formula>
    </cfRule>
  </conditionalFormatting>
  <conditionalFormatting sqref="K5">
    <cfRule type="cellIs" dxfId="29660" priority="387" stopIfTrue="1" operator="equal">
      <formula>5</formula>
    </cfRule>
    <cfRule type="cellIs" dxfId="29659" priority="388" stopIfTrue="1" operator="equal">
      <formula>4</formula>
    </cfRule>
    <cfRule type="cellIs" dxfId="29658" priority="389" stopIfTrue="1" operator="equal">
      <formula>3</formula>
    </cfRule>
  </conditionalFormatting>
  <conditionalFormatting sqref="K4">
    <cfRule type="expression" dxfId="29657" priority="385" stopIfTrue="1">
      <formula>$D$1&lt;K4</formula>
    </cfRule>
    <cfRule type="expression" dxfId="29656" priority="386" stopIfTrue="1">
      <formula>$D$1&gt;K4</formula>
    </cfRule>
  </conditionalFormatting>
  <conditionalFormatting sqref="K4">
    <cfRule type="expression" dxfId="29655" priority="383" stopIfTrue="1">
      <formula>$D$1&lt;K4</formula>
    </cfRule>
    <cfRule type="expression" dxfId="29654" priority="384" stopIfTrue="1">
      <formula>$D$1&gt;K4</formula>
    </cfRule>
  </conditionalFormatting>
  <conditionalFormatting sqref="K4">
    <cfRule type="expression" dxfId="29653" priority="381" stopIfTrue="1">
      <formula>$D$1&lt;K4</formula>
    </cfRule>
    <cfRule type="expression" dxfId="29652" priority="382" stopIfTrue="1">
      <formula>$D$1&gt;K4</formula>
    </cfRule>
  </conditionalFormatting>
  <conditionalFormatting sqref="K4">
    <cfRule type="expression" dxfId="29651" priority="379" stopIfTrue="1">
      <formula>$D$1&lt;K4</formula>
    </cfRule>
    <cfRule type="expression" dxfId="29650" priority="380" stopIfTrue="1">
      <formula>$D$1&gt;K4</formula>
    </cfRule>
  </conditionalFormatting>
  <conditionalFormatting sqref="K4">
    <cfRule type="expression" dxfId="29649" priority="377" stopIfTrue="1">
      <formula>$D$1&lt;K4</formula>
    </cfRule>
    <cfRule type="expression" dxfId="29648" priority="378" stopIfTrue="1">
      <formula>$D$1&gt;K4</formula>
    </cfRule>
  </conditionalFormatting>
  <conditionalFormatting sqref="K4">
    <cfRule type="expression" dxfId="29647" priority="375" stopIfTrue="1">
      <formula>$D$1&lt;K4</formula>
    </cfRule>
    <cfRule type="expression" dxfId="29646" priority="376" stopIfTrue="1">
      <formula>$D$1&gt;K4</formula>
    </cfRule>
  </conditionalFormatting>
  <conditionalFormatting sqref="K4">
    <cfRule type="expression" dxfId="29645" priority="373" stopIfTrue="1">
      <formula>$D$1&lt;K4</formula>
    </cfRule>
    <cfRule type="expression" dxfId="29644" priority="374" stopIfTrue="1">
      <formula>$D$1&gt;K4</formula>
    </cfRule>
  </conditionalFormatting>
  <conditionalFormatting sqref="K4">
    <cfRule type="expression" dxfId="29643" priority="371" stopIfTrue="1">
      <formula>$D$1&lt;K4</formula>
    </cfRule>
    <cfRule type="expression" dxfId="29642" priority="372" stopIfTrue="1">
      <formula>$D$1&gt;K4</formula>
    </cfRule>
  </conditionalFormatting>
  <conditionalFormatting sqref="H5">
    <cfRule type="cellIs" dxfId="29641" priority="368" stopIfTrue="1" operator="equal">
      <formula>5</formula>
    </cfRule>
    <cfRule type="cellIs" dxfId="29640" priority="369" stopIfTrue="1" operator="equal">
      <formula>4</formula>
    </cfRule>
    <cfRule type="cellIs" dxfId="29639" priority="370" stopIfTrue="1" operator="equal">
      <formula>3</formula>
    </cfRule>
  </conditionalFormatting>
  <conditionalFormatting sqref="H4">
    <cfRule type="expression" dxfId="29638" priority="366" stopIfTrue="1">
      <formula>$D$1&lt;H4</formula>
    </cfRule>
    <cfRule type="expression" dxfId="29637" priority="367" stopIfTrue="1">
      <formula>$D$1&gt;H4</formula>
    </cfRule>
  </conditionalFormatting>
  <conditionalFormatting sqref="H5">
    <cfRule type="cellIs" dxfId="29636" priority="363" stopIfTrue="1" operator="equal">
      <formula>5</formula>
    </cfRule>
    <cfRule type="cellIs" dxfId="29635" priority="364" stopIfTrue="1" operator="equal">
      <formula>4</formula>
    </cfRule>
    <cfRule type="cellIs" dxfId="29634" priority="365" stopIfTrue="1" operator="equal">
      <formula>3</formula>
    </cfRule>
  </conditionalFormatting>
  <conditionalFormatting sqref="H4">
    <cfRule type="expression" dxfId="29633" priority="361" stopIfTrue="1">
      <formula>$D$1&lt;H4</formula>
    </cfRule>
    <cfRule type="expression" dxfId="29632" priority="362" stopIfTrue="1">
      <formula>$D$1&gt;H4</formula>
    </cfRule>
  </conditionalFormatting>
  <conditionalFormatting sqref="H5">
    <cfRule type="cellIs" dxfId="29631" priority="358" stopIfTrue="1" operator="equal">
      <formula>5</formula>
    </cfRule>
    <cfRule type="cellIs" dxfId="29630" priority="359" stopIfTrue="1" operator="equal">
      <formula>4</formula>
    </cfRule>
    <cfRule type="cellIs" dxfId="29629" priority="360" stopIfTrue="1" operator="equal">
      <formula>3</formula>
    </cfRule>
  </conditionalFormatting>
  <conditionalFormatting sqref="H4">
    <cfRule type="expression" dxfId="29628" priority="356" stopIfTrue="1">
      <formula>$D$1&lt;H4</formula>
    </cfRule>
    <cfRule type="expression" dxfId="29627" priority="357" stopIfTrue="1">
      <formula>$D$1&gt;H4</formula>
    </cfRule>
  </conditionalFormatting>
  <conditionalFormatting sqref="H5">
    <cfRule type="cellIs" dxfId="29626" priority="353" stopIfTrue="1" operator="equal">
      <formula>5</formula>
    </cfRule>
    <cfRule type="cellIs" dxfId="29625" priority="354" stopIfTrue="1" operator="equal">
      <formula>4</formula>
    </cfRule>
    <cfRule type="cellIs" dxfId="29624" priority="355" stopIfTrue="1" operator="equal">
      <formula>3</formula>
    </cfRule>
  </conditionalFormatting>
  <conditionalFormatting sqref="H4">
    <cfRule type="expression" dxfId="29623" priority="351" stopIfTrue="1">
      <formula>$D$1&lt;H4</formula>
    </cfRule>
    <cfRule type="expression" dxfId="29622" priority="352" stopIfTrue="1">
      <formula>$D$1&gt;H4</formula>
    </cfRule>
  </conditionalFormatting>
  <conditionalFormatting sqref="H5">
    <cfRule type="cellIs" dxfId="29621" priority="348" stopIfTrue="1" operator="equal">
      <formula>5</formula>
    </cfRule>
    <cfRule type="cellIs" dxfId="29620" priority="349" stopIfTrue="1" operator="equal">
      <formula>4</formula>
    </cfRule>
    <cfRule type="cellIs" dxfId="29619" priority="350" stopIfTrue="1" operator="equal">
      <formula>3</formula>
    </cfRule>
  </conditionalFormatting>
  <conditionalFormatting sqref="H4">
    <cfRule type="expression" dxfId="29618" priority="346" stopIfTrue="1">
      <formula>$D$1&lt;H4</formula>
    </cfRule>
    <cfRule type="expression" dxfId="29617" priority="347" stopIfTrue="1">
      <formula>$D$1&gt;H4</formula>
    </cfRule>
  </conditionalFormatting>
  <conditionalFormatting sqref="I4">
    <cfRule type="expression" dxfId="29616" priority="344" stopIfTrue="1">
      <formula>$D$1&lt;I4</formula>
    </cfRule>
    <cfRule type="expression" dxfId="29615" priority="345" stopIfTrue="1">
      <formula>$D$1&gt;I4</formula>
    </cfRule>
  </conditionalFormatting>
  <conditionalFormatting sqref="I3">
    <cfRule type="expression" dxfId="29614" priority="342" stopIfTrue="1">
      <formula>$D$1&lt;I3</formula>
    </cfRule>
    <cfRule type="expression" dxfId="29613" priority="343" stopIfTrue="1">
      <formula>$D$1&gt;I3</formula>
    </cfRule>
  </conditionalFormatting>
  <conditionalFormatting sqref="I4">
    <cfRule type="expression" dxfId="29612" priority="340" stopIfTrue="1">
      <formula>$D$1&lt;I4</formula>
    </cfRule>
    <cfRule type="expression" dxfId="29611" priority="341" stopIfTrue="1">
      <formula>$D$1&gt;I4</formula>
    </cfRule>
  </conditionalFormatting>
  <conditionalFormatting sqref="I4">
    <cfRule type="expression" dxfId="29610" priority="338" stopIfTrue="1">
      <formula>$D$1&lt;I4</formula>
    </cfRule>
    <cfRule type="expression" dxfId="29609" priority="339" stopIfTrue="1">
      <formula>$D$1&gt;I4</formula>
    </cfRule>
  </conditionalFormatting>
  <conditionalFormatting sqref="I4">
    <cfRule type="expression" dxfId="29608" priority="336" stopIfTrue="1">
      <formula>$D$1&lt;I4</formula>
    </cfRule>
    <cfRule type="expression" dxfId="29607" priority="337" stopIfTrue="1">
      <formula>$D$1&gt;I4</formula>
    </cfRule>
  </conditionalFormatting>
  <conditionalFormatting sqref="I5">
    <cfRule type="cellIs" dxfId="29606" priority="333" stopIfTrue="1" operator="equal">
      <formula>5</formula>
    </cfRule>
    <cfRule type="cellIs" dxfId="29605" priority="334" stopIfTrue="1" operator="equal">
      <formula>4</formula>
    </cfRule>
    <cfRule type="cellIs" dxfId="29604" priority="335" stopIfTrue="1" operator="equal">
      <formula>3</formula>
    </cfRule>
  </conditionalFormatting>
  <conditionalFormatting sqref="I4">
    <cfRule type="expression" dxfId="29603" priority="331" stopIfTrue="1">
      <formula>$D$1&lt;I4</formula>
    </cfRule>
    <cfRule type="expression" dxfId="29602" priority="332" stopIfTrue="1">
      <formula>$D$1&gt;I4</formula>
    </cfRule>
  </conditionalFormatting>
  <conditionalFormatting sqref="I4">
    <cfRule type="expression" dxfId="29601" priority="329" stopIfTrue="1">
      <formula>$D$1&lt;I4</formula>
    </cfRule>
    <cfRule type="expression" dxfId="29600" priority="330" stopIfTrue="1">
      <formula>$D$1&gt;I4</formula>
    </cfRule>
  </conditionalFormatting>
  <conditionalFormatting sqref="I4">
    <cfRule type="expression" dxfId="29599" priority="327" stopIfTrue="1">
      <formula>$D$1&lt;I4</formula>
    </cfRule>
    <cfRule type="expression" dxfId="29598" priority="328" stopIfTrue="1">
      <formula>$D$1&gt;I4</formula>
    </cfRule>
  </conditionalFormatting>
  <conditionalFormatting sqref="I4">
    <cfRule type="expression" dxfId="29597" priority="325" stopIfTrue="1">
      <formula>$D$1&lt;I4</formula>
    </cfRule>
    <cfRule type="expression" dxfId="29596" priority="326" stopIfTrue="1">
      <formula>$D$1&gt;I4</formula>
    </cfRule>
  </conditionalFormatting>
  <conditionalFormatting sqref="I4">
    <cfRule type="expression" dxfId="29595" priority="317" stopIfTrue="1">
      <formula>$D$1&lt;I4</formula>
    </cfRule>
    <cfRule type="expression" dxfId="29594" priority="318" stopIfTrue="1">
      <formula>$D$1&gt;I4</formula>
    </cfRule>
  </conditionalFormatting>
  <conditionalFormatting sqref="I4">
    <cfRule type="expression" dxfId="29593" priority="315" stopIfTrue="1">
      <formula>$D$1&lt;I4</formula>
    </cfRule>
    <cfRule type="expression" dxfId="29592" priority="316" stopIfTrue="1">
      <formula>$D$1&gt;I4</formula>
    </cfRule>
  </conditionalFormatting>
  <conditionalFormatting sqref="K4">
    <cfRule type="expression" dxfId="29591" priority="313" stopIfTrue="1">
      <formula>$D$1&lt;K4</formula>
    </cfRule>
    <cfRule type="expression" dxfId="29590" priority="314" stopIfTrue="1">
      <formula>$D$1&gt;K4</formula>
    </cfRule>
  </conditionalFormatting>
  <conditionalFormatting sqref="J3">
    <cfRule type="expression" dxfId="29589" priority="309" stopIfTrue="1">
      <formula>$D$1&lt;J3</formula>
    </cfRule>
    <cfRule type="expression" dxfId="29588" priority="310" stopIfTrue="1">
      <formula>$D$1&gt;J3</formula>
    </cfRule>
  </conditionalFormatting>
  <conditionalFormatting sqref="H5">
    <cfRule type="cellIs" dxfId="29587" priority="306" stopIfTrue="1" operator="equal">
      <formula>5</formula>
    </cfRule>
    <cfRule type="cellIs" dxfId="29586" priority="307" stopIfTrue="1" operator="equal">
      <formula>4</formula>
    </cfRule>
    <cfRule type="cellIs" dxfId="29585" priority="308" stopIfTrue="1" operator="equal">
      <formula>3</formula>
    </cfRule>
  </conditionalFormatting>
  <conditionalFormatting sqref="I5">
    <cfRule type="cellIs" dxfId="29584" priority="303" stopIfTrue="1" operator="equal">
      <formula>5</formula>
    </cfRule>
    <cfRule type="cellIs" dxfId="29583" priority="304" stopIfTrue="1" operator="equal">
      <formula>4</formula>
    </cfRule>
    <cfRule type="cellIs" dxfId="29582" priority="305" stopIfTrue="1" operator="equal">
      <formula>3</formula>
    </cfRule>
  </conditionalFormatting>
  <conditionalFormatting sqref="I4">
    <cfRule type="expression" dxfId="29581" priority="301" stopIfTrue="1">
      <formula>$D$1&lt;I4</formula>
    </cfRule>
    <cfRule type="expression" dxfId="29580" priority="302" stopIfTrue="1">
      <formula>$D$1&gt;I4</formula>
    </cfRule>
  </conditionalFormatting>
  <conditionalFormatting sqref="I5">
    <cfRule type="cellIs" dxfId="29579" priority="298" stopIfTrue="1" operator="equal">
      <formula>5</formula>
    </cfRule>
    <cfRule type="cellIs" dxfId="29578" priority="299" stopIfTrue="1" operator="equal">
      <formula>4</formula>
    </cfRule>
    <cfRule type="cellIs" dxfId="29577" priority="300" stopIfTrue="1" operator="equal">
      <formula>3</formula>
    </cfRule>
  </conditionalFormatting>
  <conditionalFormatting sqref="I4">
    <cfRule type="expression" dxfId="29576" priority="296" stopIfTrue="1">
      <formula>$D$1&lt;I4</formula>
    </cfRule>
    <cfRule type="expression" dxfId="29575" priority="297" stopIfTrue="1">
      <formula>$D$1&gt;I4</formula>
    </cfRule>
  </conditionalFormatting>
  <conditionalFormatting sqref="I5">
    <cfRule type="cellIs" dxfId="29574" priority="293" stopIfTrue="1" operator="equal">
      <formula>5</formula>
    </cfRule>
    <cfRule type="cellIs" dxfId="29573" priority="294" stopIfTrue="1" operator="equal">
      <formula>4</formula>
    </cfRule>
    <cfRule type="cellIs" dxfId="29572" priority="295" stopIfTrue="1" operator="equal">
      <formula>3</formula>
    </cfRule>
  </conditionalFormatting>
  <conditionalFormatting sqref="I4">
    <cfRule type="expression" dxfId="29571" priority="291" stopIfTrue="1">
      <formula>$D$1&lt;I4</formula>
    </cfRule>
    <cfRule type="expression" dxfId="29570" priority="292" stopIfTrue="1">
      <formula>$D$1&gt;I4</formula>
    </cfRule>
  </conditionalFormatting>
  <conditionalFormatting sqref="I5">
    <cfRule type="cellIs" dxfId="29569" priority="288" stopIfTrue="1" operator="equal">
      <formula>5</formula>
    </cfRule>
    <cfRule type="cellIs" dxfId="29568" priority="289" stopIfTrue="1" operator="equal">
      <formula>4</formula>
    </cfRule>
    <cfRule type="cellIs" dxfId="29567" priority="290" stopIfTrue="1" operator="equal">
      <formula>3</formula>
    </cfRule>
  </conditionalFormatting>
  <conditionalFormatting sqref="I4">
    <cfRule type="expression" dxfId="29566" priority="286" stopIfTrue="1">
      <formula>$D$1&lt;I4</formula>
    </cfRule>
    <cfRule type="expression" dxfId="29565" priority="287" stopIfTrue="1">
      <formula>$D$1&gt;I4</formula>
    </cfRule>
  </conditionalFormatting>
  <conditionalFormatting sqref="I5">
    <cfRule type="cellIs" dxfId="29564" priority="283" stopIfTrue="1" operator="equal">
      <formula>5</formula>
    </cfRule>
    <cfRule type="cellIs" dxfId="29563" priority="284" stopIfTrue="1" operator="equal">
      <formula>4</formula>
    </cfRule>
    <cfRule type="cellIs" dxfId="29562" priority="285" stopIfTrue="1" operator="equal">
      <formula>3</formula>
    </cfRule>
  </conditionalFormatting>
  <conditionalFormatting sqref="I4">
    <cfRule type="expression" dxfId="29561" priority="281" stopIfTrue="1">
      <formula>$D$1&lt;I4</formula>
    </cfRule>
    <cfRule type="expression" dxfId="29560" priority="282" stopIfTrue="1">
      <formula>$D$1&gt;I4</formula>
    </cfRule>
  </conditionalFormatting>
  <conditionalFormatting sqref="J3">
    <cfRule type="expression" dxfId="29559" priority="279" stopIfTrue="1">
      <formula>$D$1&lt;J3</formula>
    </cfRule>
    <cfRule type="expression" dxfId="29558" priority="280" stopIfTrue="1">
      <formula>$D$1&gt;J3</formula>
    </cfRule>
  </conditionalFormatting>
  <conditionalFormatting sqref="M5">
    <cfRule type="cellIs" dxfId="29557" priority="276" stopIfTrue="1" operator="equal">
      <formula>5</formula>
    </cfRule>
    <cfRule type="cellIs" dxfId="29556" priority="277" stopIfTrue="1" operator="equal">
      <formula>4</formula>
    </cfRule>
    <cfRule type="cellIs" dxfId="29555" priority="278" stopIfTrue="1" operator="equal">
      <formula>3</formula>
    </cfRule>
  </conditionalFormatting>
  <conditionalFormatting sqref="M4">
    <cfRule type="expression" dxfId="29554" priority="274" stopIfTrue="1">
      <formula>$D$1&lt;M4</formula>
    </cfRule>
    <cfRule type="expression" dxfId="29553" priority="275" stopIfTrue="1">
      <formula>$D$1&gt;M4</formula>
    </cfRule>
  </conditionalFormatting>
  <conditionalFormatting sqref="N5">
    <cfRule type="cellIs" dxfId="29552" priority="271" stopIfTrue="1" operator="equal">
      <formula>5</formula>
    </cfRule>
    <cfRule type="cellIs" dxfId="29551" priority="272" stopIfTrue="1" operator="equal">
      <formula>4</formula>
    </cfRule>
    <cfRule type="cellIs" dxfId="29550" priority="273" stopIfTrue="1" operator="equal">
      <formula>3</formula>
    </cfRule>
  </conditionalFormatting>
  <conditionalFormatting sqref="N4">
    <cfRule type="expression" dxfId="29549" priority="269" stopIfTrue="1">
      <formula>$D$1&lt;N4</formula>
    </cfRule>
    <cfRule type="expression" dxfId="29548" priority="270" stopIfTrue="1">
      <formula>$D$1&gt;N4</formula>
    </cfRule>
  </conditionalFormatting>
  <conditionalFormatting sqref="N5">
    <cfRule type="cellIs" dxfId="29547" priority="266" stopIfTrue="1" operator="equal">
      <formula>5</formula>
    </cfRule>
    <cfRule type="cellIs" dxfId="29546" priority="267" stopIfTrue="1" operator="equal">
      <formula>4</formula>
    </cfRule>
    <cfRule type="cellIs" dxfId="29545" priority="268" stopIfTrue="1" operator="equal">
      <formula>3</formula>
    </cfRule>
  </conditionalFormatting>
  <conditionalFormatting sqref="N4">
    <cfRule type="expression" dxfId="29544" priority="264" stopIfTrue="1">
      <formula>$D$1&lt;N4</formula>
    </cfRule>
    <cfRule type="expression" dxfId="29543" priority="265" stopIfTrue="1">
      <formula>$D$1&gt;N4</formula>
    </cfRule>
  </conditionalFormatting>
  <conditionalFormatting sqref="N4">
    <cfRule type="expression" dxfId="29542" priority="262" stopIfTrue="1">
      <formula>$D$1&lt;N4</formula>
    </cfRule>
    <cfRule type="expression" dxfId="29541" priority="263" stopIfTrue="1">
      <formula>$D$1&gt;N4</formula>
    </cfRule>
  </conditionalFormatting>
  <conditionalFormatting sqref="N4">
    <cfRule type="expression" dxfId="29540" priority="260" stopIfTrue="1">
      <formula>$D$1&lt;N4</formula>
    </cfRule>
    <cfRule type="expression" dxfId="29539" priority="261" stopIfTrue="1">
      <formula>$D$1&gt;N4</formula>
    </cfRule>
  </conditionalFormatting>
  <conditionalFormatting sqref="M5">
    <cfRule type="cellIs" dxfId="29538" priority="257" stopIfTrue="1" operator="equal">
      <formula>5</formula>
    </cfRule>
    <cfRule type="cellIs" dxfId="29537" priority="258" stopIfTrue="1" operator="equal">
      <formula>4</formula>
    </cfRule>
    <cfRule type="cellIs" dxfId="29536" priority="259" stopIfTrue="1" operator="equal">
      <formula>3</formula>
    </cfRule>
  </conditionalFormatting>
  <conditionalFormatting sqref="M4">
    <cfRule type="expression" dxfId="29535" priority="224" stopIfTrue="1">
      <formula>$D$1&lt;M4</formula>
    </cfRule>
    <cfRule type="expression" dxfId="29534" priority="225" stopIfTrue="1">
      <formula>$D$1&gt;M4</formula>
    </cfRule>
  </conditionalFormatting>
  <conditionalFormatting sqref="M5">
    <cfRule type="cellIs" dxfId="29533" priority="254" stopIfTrue="1" operator="equal">
      <formula>5</formula>
    </cfRule>
    <cfRule type="cellIs" dxfId="29532" priority="255" stopIfTrue="1" operator="equal">
      <formula>4</formula>
    </cfRule>
    <cfRule type="cellIs" dxfId="29531" priority="256" stopIfTrue="1" operator="equal">
      <formula>3</formula>
    </cfRule>
  </conditionalFormatting>
  <conditionalFormatting sqref="M4">
    <cfRule type="expression" dxfId="29530" priority="252" stopIfTrue="1">
      <formula>$D$1&lt;M4</formula>
    </cfRule>
    <cfRule type="expression" dxfId="29529" priority="253" stopIfTrue="1">
      <formula>$D$1&gt;M4</formula>
    </cfRule>
  </conditionalFormatting>
  <conditionalFormatting sqref="M5">
    <cfRule type="cellIs" dxfId="29528" priority="249" stopIfTrue="1" operator="equal">
      <formula>5</formula>
    </cfRule>
    <cfRule type="cellIs" dxfId="29527" priority="250" stopIfTrue="1" operator="equal">
      <formula>4</formula>
    </cfRule>
    <cfRule type="cellIs" dxfId="29526" priority="251" stopIfTrue="1" operator="equal">
      <formula>3</formula>
    </cfRule>
  </conditionalFormatting>
  <conditionalFormatting sqref="M4">
    <cfRule type="expression" dxfId="29525" priority="247" stopIfTrue="1">
      <formula>$D$1&lt;M4</formula>
    </cfRule>
    <cfRule type="expression" dxfId="29524" priority="248" stopIfTrue="1">
      <formula>$D$1&gt;M4</formula>
    </cfRule>
  </conditionalFormatting>
  <conditionalFormatting sqref="M5">
    <cfRule type="cellIs" dxfId="29523" priority="244" stopIfTrue="1" operator="equal">
      <formula>5</formula>
    </cfRule>
    <cfRule type="cellIs" dxfId="29522" priority="245" stopIfTrue="1" operator="equal">
      <formula>4</formula>
    </cfRule>
    <cfRule type="cellIs" dxfId="29521" priority="246" stopIfTrue="1" operator="equal">
      <formula>3</formula>
    </cfRule>
  </conditionalFormatting>
  <conditionalFormatting sqref="M4">
    <cfRule type="expression" dxfId="29520" priority="242" stopIfTrue="1">
      <formula>$D$1&lt;M4</formula>
    </cfRule>
    <cfRule type="expression" dxfId="29519" priority="243" stopIfTrue="1">
      <formula>$D$1&gt;M4</formula>
    </cfRule>
  </conditionalFormatting>
  <conditionalFormatting sqref="M4">
    <cfRule type="expression" dxfId="29518" priority="240" stopIfTrue="1">
      <formula>$D$1&lt;M4</formula>
    </cfRule>
    <cfRule type="expression" dxfId="29517" priority="241" stopIfTrue="1">
      <formula>$D$1&gt;M4</formula>
    </cfRule>
  </conditionalFormatting>
  <conditionalFormatting sqref="M4">
    <cfRule type="expression" dxfId="29516" priority="238" stopIfTrue="1">
      <formula>$D$1&lt;M4</formula>
    </cfRule>
    <cfRule type="expression" dxfId="29515" priority="239" stopIfTrue="1">
      <formula>$D$1&gt;M4</formula>
    </cfRule>
  </conditionalFormatting>
  <conditionalFormatting sqref="M4">
    <cfRule type="expression" dxfId="29514" priority="236" stopIfTrue="1">
      <formula>$D$1&lt;M4</formula>
    </cfRule>
    <cfRule type="expression" dxfId="29513" priority="237" stopIfTrue="1">
      <formula>$D$1&gt;M4</formula>
    </cfRule>
  </conditionalFormatting>
  <conditionalFormatting sqref="M4">
    <cfRule type="expression" dxfId="29512" priority="234" stopIfTrue="1">
      <formula>$D$1&lt;M4</formula>
    </cfRule>
    <cfRule type="expression" dxfId="29511" priority="235" stopIfTrue="1">
      <formula>$D$1&gt;M4</formula>
    </cfRule>
  </conditionalFormatting>
  <conditionalFormatting sqref="M4">
    <cfRule type="expression" dxfId="29510" priority="232" stopIfTrue="1">
      <formula>$D$1&lt;M4</formula>
    </cfRule>
    <cfRule type="expression" dxfId="29509" priority="233" stopIfTrue="1">
      <formula>$D$1&gt;M4</formula>
    </cfRule>
  </conditionalFormatting>
  <conditionalFormatting sqref="M4">
    <cfRule type="expression" dxfId="29508" priority="230" stopIfTrue="1">
      <formula>$D$1&lt;M4</formula>
    </cfRule>
    <cfRule type="expression" dxfId="29507" priority="231" stopIfTrue="1">
      <formula>$D$1&gt;M4</formula>
    </cfRule>
  </conditionalFormatting>
  <conditionalFormatting sqref="M4">
    <cfRule type="expression" dxfId="29506" priority="228" stopIfTrue="1">
      <formula>$D$1&lt;M4</formula>
    </cfRule>
    <cfRule type="expression" dxfId="29505" priority="229" stopIfTrue="1">
      <formula>$D$1&gt;M4</formula>
    </cfRule>
  </conditionalFormatting>
  <conditionalFormatting sqref="M4">
    <cfRule type="expression" dxfId="29504" priority="226" stopIfTrue="1">
      <formula>$D$1&lt;M4</formula>
    </cfRule>
    <cfRule type="expression" dxfId="29503" priority="227" stopIfTrue="1">
      <formula>$D$1&gt;M4</formula>
    </cfRule>
  </conditionalFormatting>
  <conditionalFormatting sqref="N5">
    <cfRule type="cellIs" dxfId="29502" priority="221" stopIfTrue="1" operator="equal">
      <formula>5</formula>
    </cfRule>
    <cfRule type="cellIs" dxfId="29501" priority="222" stopIfTrue="1" operator="equal">
      <formula>4</formula>
    </cfRule>
    <cfRule type="cellIs" dxfId="29500" priority="223" stopIfTrue="1" operator="equal">
      <formula>3</formula>
    </cfRule>
  </conditionalFormatting>
  <conditionalFormatting sqref="N4">
    <cfRule type="expression" dxfId="29499" priority="219" stopIfTrue="1">
      <formula>$D$1&lt;N4</formula>
    </cfRule>
    <cfRule type="expression" dxfId="29498" priority="220" stopIfTrue="1">
      <formula>$D$1&gt;N4</formula>
    </cfRule>
  </conditionalFormatting>
  <conditionalFormatting sqref="O5">
    <cfRule type="cellIs" dxfId="29497" priority="216" stopIfTrue="1" operator="equal">
      <formula>5</formula>
    </cfRule>
    <cfRule type="cellIs" dxfId="29496" priority="217" stopIfTrue="1" operator="equal">
      <formula>4</formula>
    </cfRule>
    <cfRule type="cellIs" dxfId="29495" priority="218" stopIfTrue="1" operator="equal">
      <formula>3</formula>
    </cfRule>
  </conditionalFormatting>
  <conditionalFormatting sqref="O4">
    <cfRule type="expression" dxfId="29494" priority="214" stopIfTrue="1">
      <formula>$D$1&lt;O4</formula>
    </cfRule>
    <cfRule type="expression" dxfId="29493" priority="215" stopIfTrue="1">
      <formula>$D$1&gt;O4</formula>
    </cfRule>
  </conditionalFormatting>
  <conditionalFormatting sqref="O5">
    <cfRule type="cellIs" dxfId="29492" priority="211" stopIfTrue="1" operator="equal">
      <formula>5</formula>
    </cfRule>
    <cfRule type="cellIs" dxfId="29491" priority="212" stopIfTrue="1" operator="equal">
      <formula>4</formula>
    </cfRule>
    <cfRule type="cellIs" dxfId="29490" priority="213" stopIfTrue="1" operator="equal">
      <formula>3</formula>
    </cfRule>
  </conditionalFormatting>
  <conditionalFormatting sqref="O4">
    <cfRule type="expression" dxfId="29489" priority="209" stopIfTrue="1">
      <formula>$D$1&lt;O4</formula>
    </cfRule>
    <cfRule type="expression" dxfId="29488" priority="210" stopIfTrue="1">
      <formula>$D$1&gt;O4</formula>
    </cfRule>
  </conditionalFormatting>
  <conditionalFormatting sqref="O4">
    <cfRule type="expression" dxfId="29487" priority="207" stopIfTrue="1">
      <formula>$D$1&lt;O4</formula>
    </cfRule>
    <cfRule type="expression" dxfId="29486" priority="208" stopIfTrue="1">
      <formula>$D$1&gt;O4</formula>
    </cfRule>
  </conditionalFormatting>
  <conditionalFormatting sqref="O4">
    <cfRule type="expression" dxfId="29485" priority="205" stopIfTrue="1">
      <formula>$D$1&lt;O4</formula>
    </cfRule>
    <cfRule type="expression" dxfId="29484" priority="206" stopIfTrue="1">
      <formula>$D$1&gt;O4</formula>
    </cfRule>
  </conditionalFormatting>
  <conditionalFormatting sqref="P5">
    <cfRule type="cellIs" dxfId="29483" priority="202" stopIfTrue="1" operator="equal">
      <formula>5</formula>
    </cfRule>
    <cfRule type="cellIs" dxfId="29482" priority="203" stopIfTrue="1" operator="equal">
      <formula>4</formula>
    </cfRule>
    <cfRule type="cellIs" dxfId="29481" priority="204" stopIfTrue="1" operator="equal">
      <formula>3</formula>
    </cfRule>
  </conditionalFormatting>
  <conditionalFormatting sqref="P5">
    <cfRule type="cellIs" dxfId="29480" priority="197" stopIfTrue="1" operator="equal">
      <formula>5</formula>
    </cfRule>
    <cfRule type="cellIs" dxfId="29479" priority="198" stopIfTrue="1" operator="equal">
      <formula>4</formula>
    </cfRule>
    <cfRule type="cellIs" dxfId="29478" priority="199" stopIfTrue="1" operator="equal">
      <formula>3</formula>
    </cfRule>
  </conditionalFormatting>
  <conditionalFormatting sqref="P3:P4">
    <cfRule type="expression" dxfId="29477" priority="195" stopIfTrue="1">
      <formula>$D$1&lt;P3</formula>
    </cfRule>
    <cfRule type="expression" dxfId="29476" priority="196" stopIfTrue="1">
      <formula>$D$1&gt;P3</formula>
    </cfRule>
  </conditionalFormatting>
  <conditionalFormatting sqref="P5">
    <cfRule type="cellIs" dxfId="29475" priority="192" stopIfTrue="1" operator="equal">
      <formula>5</formula>
    </cfRule>
    <cfRule type="cellIs" dxfId="29474" priority="193" stopIfTrue="1" operator="equal">
      <formula>4</formula>
    </cfRule>
    <cfRule type="cellIs" dxfId="29473" priority="194" stopIfTrue="1" operator="equal">
      <formula>3</formula>
    </cfRule>
  </conditionalFormatting>
  <conditionalFormatting sqref="P3:P4">
    <cfRule type="expression" dxfId="29472" priority="190" stopIfTrue="1">
      <formula>$D$1&lt;P3</formula>
    </cfRule>
    <cfRule type="expression" dxfId="29471" priority="191" stopIfTrue="1">
      <formula>$D$1&gt;P3</formula>
    </cfRule>
  </conditionalFormatting>
  <conditionalFormatting sqref="P4">
    <cfRule type="expression" dxfId="29470" priority="167" stopIfTrue="1">
      <formula>$D$1&lt;P4</formula>
    </cfRule>
    <cfRule type="expression" dxfId="29469" priority="168" stopIfTrue="1">
      <formula>$D$1&gt;P4</formula>
    </cfRule>
  </conditionalFormatting>
  <conditionalFormatting sqref="P4">
    <cfRule type="expression" dxfId="29468" priority="165" stopIfTrue="1">
      <formula>$D$1&lt;P4</formula>
    </cfRule>
    <cfRule type="expression" dxfId="29467" priority="166" stopIfTrue="1">
      <formula>$D$1&gt;P4</formula>
    </cfRule>
  </conditionalFormatting>
  <conditionalFormatting sqref="P4">
    <cfRule type="expression" dxfId="29466" priority="140" stopIfTrue="1">
      <formula>$D$1&lt;P4</formula>
    </cfRule>
    <cfRule type="expression" dxfId="29465" priority="141" stopIfTrue="1">
      <formula>$D$1&gt;P4</formula>
    </cfRule>
  </conditionalFormatting>
  <conditionalFormatting sqref="P5">
    <cfRule type="cellIs" dxfId="29464" priority="137" stopIfTrue="1" operator="equal">
      <formula>5</formula>
    </cfRule>
    <cfRule type="cellIs" dxfId="29463" priority="138" stopIfTrue="1" operator="equal">
      <formula>4</formula>
    </cfRule>
    <cfRule type="cellIs" dxfId="29462" priority="139" stopIfTrue="1" operator="equal">
      <formula>3</formula>
    </cfRule>
  </conditionalFormatting>
  <conditionalFormatting sqref="P4">
    <cfRule type="expression" dxfId="29461" priority="133" stopIfTrue="1">
      <formula>$D$1&lt;P4</formula>
    </cfRule>
    <cfRule type="expression" dxfId="29460" priority="134" stopIfTrue="1">
      <formula>$D$1&gt;P4</formula>
    </cfRule>
  </conditionalFormatting>
  <conditionalFormatting sqref="P5">
    <cfRule type="cellIs" dxfId="29459" priority="187" stopIfTrue="1" operator="equal">
      <formula>5</formula>
    </cfRule>
    <cfRule type="cellIs" dxfId="29458" priority="188" stopIfTrue="1" operator="equal">
      <formula>4</formula>
    </cfRule>
    <cfRule type="cellIs" dxfId="29457" priority="189" stopIfTrue="1" operator="equal">
      <formula>3</formula>
    </cfRule>
  </conditionalFormatting>
  <conditionalFormatting sqref="P3:P4">
    <cfRule type="expression" dxfId="29456" priority="185" stopIfTrue="1">
      <formula>$D$1&lt;P3</formula>
    </cfRule>
    <cfRule type="expression" dxfId="29455" priority="186" stopIfTrue="1">
      <formula>$D$1&gt;P3</formula>
    </cfRule>
  </conditionalFormatting>
  <conditionalFormatting sqref="P5">
    <cfRule type="cellIs" dxfId="29454" priority="182" stopIfTrue="1" operator="equal">
      <formula>5</formula>
    </cfRule>
    <cfRule type="cellIs" dxfId="29453" priority="183" stopIfTrue="1" operator="equal">
      <formula>4</formula>
    </cfRule>
    <cfRule type="cellIs" dxfId="29452" priority="184" stopIfTrue="1" operator="equal">
      <formula>3</formula>
    </cfRule>
  </conditionalFormatting>
  <conditionalFormatting sqref="P3:P4">
    <cfRule type="expression" dxfId="29451" priority="180" stopIfTrue="1">
      <formula>$D$1&lt;P3</formula>
    </cfRule>
    <cfRule type="expression" dxfId="29450" priority="181" stopIfTrue="1">
      <formula>$D$1&gt;P3</formula>
    </cfRule>
  </conditionalFormatting>
  <conditionalFormatting sqref="P5">
    <cfRule type="cellIs" dxfId="29449" priority="177" stopIfTrue="1" operator="equal">
      <formula>5</formula>
    </cfRule>
    <cfRule type="cellIs" dxfId="29448" priority="178" stopIfTrue="1" operator="equal">
      <formula>4</formula>
    </cfRule>
    <cfRule type="cellIs" dxfId="29447" priority="179" stopIfTrue="1" operator="equal">
      <formula>3</formula>
    </cfRule>
  </conditionalFormatting>
  <conditionalFormatting sqref="P4">
    <cfRule type="expression" dxfId="29446" priority="173" stopIfTrue="1">
      <formula>$D$1&lt;P4</formula>
    </cfRule>
    <cfRule type="expression" dxfId="29445" priority="174" stopIfTrue="1">
      <formula>$D$1&gt;P4</formula>
    </cfRule>
  </conditionalFormatting>
  <conditionalFormatting sqref="P4">
    <cfRule type="expression" dxfId="29444" priority="171" stopIfTrue="1">
      <formula>$D$1&lt;P4</formula>
    </cfRule>
    <cfRule type="expression" dxfId="29443" priority="172" stopIfTrue="1">
      <formula>$D$1&gt;P4</formula>
    </cfRule>
  </conditionalFormatting>
  <conditionalFormatting sqref="P4">
    <cfRule type="expression" dxfId="29442" priority="169" stopIfTrue="1">
      <formula>$D$1&lt;P4</formula>
    </cfRule>
    <cfRule type="expression" dxfId="29441" priority="170" stopIfTrue="1">
      <formula>$D$1&gt;P4</formula>
    </cfRule>
  </conditionalFormatting>
  <conditionalFormatting sqref="P4">
    <cfRule type="expression" dxfId="29440" priority="163" stopIfTrue="1">
      <formula>$D$1&lt;P4</formula>
    </cfRule>
    <cfRule type="expression" dxfId="29439" priority="164" stopIfTrue="1">
      <formula>$D$1&gt;P4</formula>
    </cfRule>
  </conditionalFormatting>
  <conditionalFormatting sqref="P4">
    <cfRule type="expression" dxfId="29438" priority="161" stopIfTrue="1">
      <formula>$D$1&lt;P4</formula>
    </cfRule>
    <cfRule type="expression" dxfId="29437" priority="162" stopIfTrue="1">
      <formula>$D$1&gt;P4</formula>
    </cfRule>
  </conditionalFormatting>
  <conditionalFormatting sqref="P4">
    <cfRule type="expression" dxfId="29436" priority="159" stopIfTrue="1">
      <formula>$D$1&lt;P4</formula>
    </cfRule>
    <cfRule type="expression" dxfId="29435" priority="160" stopIfTrue="1">
      <formula>$D$1&gt;P4</formula>
    </cfRule>
  </conditionalFormatting>
  <conditionalFormatting sqref="P4">
    <cfRule type="expression" dxfId="29434" priority="157" stopIfTrue="1">
      <formula>$D$1&lt;P4</formula>
    </cfRule>
    <cfRule type="expression" dxfId="29433" priority="158" stopIfTrue="1">
      <formula>$D$1&gt;P4</formula>
    </cfRule>
  </conditionalFormatting>
  <conditionalFormatting sqref="P4">
    <cfRule type="expression" dxfId="29432" priority="155" stopIfTrue="1">
      <formula>$D$1&lt;P4</formula>
    </cfRule>
    <cfRule type="expression" dxfId="29431" priority="156" stopIfTrue="1">
      <formula>$D$1&gt;P4</formula>
    </cfRule>
  </conditionalFormatting>
  <conditionalFormatting sqref="P5">
    <cfRule type="cellIs" dxfId="29430" priority="152" stopIfTrue="1" operator="equal">
      <formula>5</formula>
    </cfRule>
    <cfRule type="cellIs" dxfId="29429" priority="153" stopIfTrue="1" operator="equal">
      <formula>4</formula>
    </cfRule>
    <cfRule type="cellIs" dxfId="29428" priority="154" stopIfTrue="1" operator="equal">
      <formula>3</formula>
    </cfRule>
  </conditionalFormatting>
  <conditionalFormatting sqref="P3:P4">
    <cfRule type="expression" dxfId="29427" priority="150" stopIfTrue="1">
      <formula>$D$1&lt;P3</formula>
    </cfRule>
    <cfRule type="expression" dxfId="29426" priority="151" stopIfTrue="1">
      <formula>$D$1&gt;P3</formula>
    </cfRule>
  </conditionalFormatting>
  <conditionalFormatting sqref="P5">
    <cfRule type="cellIs" dxfId="29425" priority="147" stopIfTrue="1" operator="equal">
      <formula>5</formula>
    </cfRule>
    <cfRule type="cellIs" dxfId="29424" priority="148" stopIfTrue="1" operator="equal">
      <formula>4</formula>
    </cfRule>
    <cfRule type="cellIs" dxfId="29423" priority="149" stopIfTrue="1" operator="equal">
      <formula>3</formula>
    </cfRule>
  </conditionalFormatting>
  <conditionalFormatting sqref="P4">
    <cfRule type="expression" dxfId="29422" priority="145" stopIfTrue="1">
      <formula>$D$1&lt;P4</formula>
    </cfRule>
    <cfRule type="expression" dxfId="29421" priority="146" stopIfTrue="1">
      <formula>$D$1&gt;P4</formula>
    </cfRule>
  </conditionalFormatting>
  <conditionalFormatting sqref="P5">
    <cfRule type="cellIs" dxfId="29420" priority="142" stopIfTrue="1" operator="equal">
      <formula>5</formula>
    </cfRule>
    <cfRule type="cellIs" dxfId="29419" priority="143" stopIfTrue="1" operator="equal">
      <formula>4</formula>
    </cfRule>
    <cfRule type="cellIs" dxfId="29418" priority="144" stopIfTrue="1" operator="equal">
      <formula>3</formula>
    </cfRule>
  </conditionalFormatting>
  <conditionalFormatting sqref="P4">
    <cfRule type="expression" dxfId="29417" priority="135" stopIfTrue="1">
      <formula>$D$1&lt;P4</formula>
    </cfRule>
    <cfRule type="expression" dxfId="29416" priority="136" stopIfTrue="1">
      <formula>$D$1&gt;P4</formula>
    </cfRule>
  </conditionalFormatting>
  <conditionalFormatting sqref="P4">
    <cfRule type="expression" dxfId="29415" priority="131" stopIfTrue="1">
      <formula>$D$1&lt;P4</formula>
    </cfRule>
    <cfRule type="expression" dxfId="29414" priority="132" stopIfTrue="1">
      <formula>$D$1&gt;P4</formula>
    </cfRule>
  </conditionalFormatting>
  <conditionalFormatting sqref="P4">
    <cfRule type="expression" dxfId="29413" priority="129" stopIfTrue="1">
      <formula>$D$1&lt;P4</formula>
    </cfRule>
    <cfRule type="expression" dxfId="29412" priority="130" stopIfTrue="1">
      <formula>$D$1&gt;P4</formula>
    </cfRule>
  </conditionalFormatting>
  <conditionalFormatting sqref="P4">
    <cfRule type="expression" dxfId="29411" priority="127" stopIfTrue="1">
      <formula>$D$1&lt;P4</formula>
    </cfRule>
    <cfRule type="expression" dxfId="29410" priority="128" stopIfTrue="1">
      <formula>$D$1&gt;P4</formula>
    </cfRule>
  </conditionalFormatting>
  <conditionalFormatting sqref="P4">
    <cfRule type="expression" dxfId="29409" priority="125" stopIfTrue="1">
      <formula>$D$1&lt;P4</formula>
    </cfRule>
    <cfRule type="expression" dxfId="29408" priority="126" stopIfTrue="1">
      <formula>$D$1&gt;P4</formula>
    </cfRule>
  </conditionalFormatting>
  <conditionalFormatting sqref="P4">
    <cfRule type="expression" dxfId="29407" priority="123" stopIfTrue="1">
      <formula>$D$1&lt;P4</formula>
    </cfRule>
    <cfRule type="expression" dxfId="29406" priority="124" stopIfTrue="1">
      <formula>$D$1&gt;P4</formula>
    </cfRule>
  </conditionalFormatting>
  <conditionalFormatting sqref="P4">
    <cfRule type="expression" dxfId="29405" priority="121" stopIfTrue="1">
      <formula>$D$1&lt;P4</formula>
    </cfRule>
    <cfRule type="expression" dxfId="29404" priority="122" stopIfTrue="1">
      <formula>$D$1&gt;P4</formula>
    </cfRule>
  </conditionalFormatting>
  <conditionalFormatting sqref="P4">
    <cfRule type="expression" dxfId="29403" priority="119" stopIfTrue="1">
      <formula>$D$1&lt;P4</formula>
    </cfRule>
    <cfRule type="expression" dxfId="29402" priority="120" stopIfTrue="1">
      <formula>$D$1&gt;P4</formula>
    </cfRule>
  </conditionalFormatting>
  <conditionalFormatting sqref="P4">
    <cfRule type="expression" dxfId="29401" priority="117" stopIfTrue="1">
      <formula>$D$1&lt;P4</formula>
    </cfRule>
    <cfRule type="expression" dxfId="29400" priority="118" stopIfTrue="1">
      <formula>$D$1&gt;P4</formula>
    </cfRule>
  </conditionalFormatting>
  <conditionalFormatting sqref="P4">
    <cfRule type="expression" dxfId="29399" priority="115" stopIfTrue="1">
      <formula>$D$1&lt;P4</formula>
    </cfRule>
    <cfRule type="expression" dxfId="29398" priority="116" stopIfTrue="1">
      <formula>$D$1&gt;P4</formula>
    </cfRule>
  </conditionalFormatting>
  <conditionalFormatting sqref="J4">
    <cfRule type="expression" dxfId="29397" priority="79" stopIfTrue="1">
      <formula>$D$1&lt;J4</formula>
    </cfRule>
    <cfRule type="expression" dxfId="29396" priority="80" stopIfTrue="1">
      <formula>$D$1&gt;J4</formula>
    </cfRule>
  </conditionalFormatting>
  <conditionalFormatting sqref="J4">
    <cfRule type="expression" dxfId="29395" priority="31" stopIfTrue="1">
      <formula>$D$1&lt;J4</formula>
    </cfRule>
    <cfRule type="expression" dxfId="29394" priority="32" stopIfTrue="1">
      <formula>$D$1&gt;J4</formula>
    </cfRule>
  </conditionalFormatting>
  <conditionalFormatting sqref="J5">
    <cfRule type="cellIs" dxfId="29393" priority="112" stopIfTrue="1" operator="equal">
      <formula>5</formula>
    </cfRule>
    <cfRule type="cellIs" dxfId="29392" priority="113" stopIfTrue="1" operator="equal">
      <formula>4</formula>
    </cfRule>
    <cfRule type="cellIs" dxfId="29391" priority="114" stopIfTrue="1" operator="equal">
      <formula>3</formula>
    </cfRule>
  </conditionalFormatting>
  <conditionalFormatting sqref="J4">
    <cfRule type="expression" dxfId="29390" priority="110" stopIfTrue="1">
      <formula>$D$1&lt;J4</formula>
    </cfRule>
    <cfRule type="expression" dxfId="29389" priority="111" stopIfTrue="1">
      <formula>$D$1&gt;J4</formula>
    </cfRule>
  </conditionalFormatting>
  <conditionalFormatting sqref="J4">
    <cfRule type="expression" dxfId="29388" priority="100" stopIfTrue="1">
      <formula>$D$1&lt;J4</formula>
    </cfRule>
    <cfRule type="expression" dxfId="29387" priority="101" stopIfTrue="1">
      <formula>$D$1&gt;J4</formula>
    </cfRule>
  </conditionalFormatting>
  <conditionalFormatting sqref="J4">
    <cfRule type="expression" dxfId="29386" priority="33" stopIfTrue="1">
      <formula>$D$1&lt;J4</formula>
    </cfRule>
    <cfRule type="expression" dxfId="29385" priority="34" stopIfTrue="1">
      <formula>$D$1&gt;J4</formula>
    </cfRule>
  </conditionalFormatting>
  <conditionalFormatting sqref="J4">
    <cfRule type="expression" dxfId="29384" priority="50" stopIfTrue="1">
      <formula>$D$1&lt;J4</formula>
    </cfRule>
    <cfRule type="expression" dxfId="29383" priority="51" stopIfTrue="1">
      <formula>$D$1&gt;J4</formula>
    </cfRule>
  </conditionalFormatting>
  <conditionalFormatting sqref="J5">
    <cfRule type="cellIs" dxfId="29382" priority="97" stopIfTrue="1" operator="equal">
      <formula>5</formula>
    </cfRule>
    <cfRule type="cellIs" dxfId="29381" priority="98" stopIfTrue="1" operator="equal">
      <formula>4</formula>
    </cfRule>
    <cfRule type="cellIs" dxfId="29380" priority="99" stopIfTrue="1" operator="equal">
      <formula>3</formula>
    </cfRule>
  </conditionalFormatting>
  <conditionalFormatting sqref="J4">
    <cfRule type="expression" dxfId="29379" priority="95" stopIfTrue="1">
      <formula>$D$1&lt;J4</formula>
    </cfRule>
    <cfRule type="expression" dxfId="29378" priority="96" stopIfTrue="1">
      <formula>$D$1&gt;J4</formula>
    </cfRule>
  </conditionalFormatting>
  <conditionalFormatting sqref="J4">
    <cfRule type="expression" dxfId="29377" priority="85" stopIfTrue="1">
      <formula>$D$1&lt;J4</formula>
    </cfRule>
    <cfRule type="expression" dxfId="29376" priority="86" stopIfTrue="1">
      <formula>$D$1&gt;J4</formula>
    </cfRule>
  </conditionalFormatting>
  <conditionalFormatting sqref="J4">
    <cfRule type="expression" dxfId="29375" priority="83" stopIfTrue="1">
      <formula>$D$1&lt;J4</formula>
    </cfRule>
    <cfRule type="expression" dxfId="29374" priority="84" stopIfTrue="1">
      <formula>$D$1&gt;J4</formula>
    </cfRule>
  </conditionalFormatting>
  <conditionalFormatting sqref="J4">
    <cfRule type="expression" dxfId="29373" priority="81" stopIfTrue="1">
      <formula>$D$1&lt;J4</formula>
    </cfRule>
    <cfRule type="expression" dxfId="29372" priority="82" stopIfTrue="1">
      <formula>$D$1&gt;J4</formula>
    </cfRule>
  </conditionalFormatting>
  <conditionalFormatting sqref="J4">
    <cfRule type="expression" dxfId="29371" priority="69" stopIfTrue="1">
      <formula>$D$1&lt;J4</formula>
    </cfRule>
    <cfRule type="expression" dxfId="29370" priority="70" stopIfTrue="1">
      <formula>$D$1&gt;J4</formula>
    </cfRule>
  </conditionalFormatting>
  <conditionalFormatting sqref="J4">
    <cfRule type="expression" dxfId="29369" priority="41" stopIfTrue="1">
      <formula>$D$1&lt;J4</formula>
    </cfRule>
    <cfRule type="expression" dxfId="29368" priority="42" stopIfTrue="1">
      <formula>$D$1&gt;J4</formula>
    </cfRule>
  </conditionalFormatting>
  <conditionalFormatting sqref="J4">
    <cfRule type="expression" dxfId="29367" priority="39" stopIfTrue="1">
      <formula>$D$1&lt;J4</formula>
    </cfRule>
    <cfRule type="expression" dxfId="29366" priority="40" stopIfTrue="1">
      <formula>$D$1&gt;J4</formula>
    </cfRule>
  </conditionalFormatting>
  <conditionalFormatting sqref="J4">
    <cfRule type="expression" dxfId="29365" priority="37" stopIfTrue="1">
      <formula>$D$1&lt;J4</formula>
    </cfRule>
    <cfRule type="expression" dxfId="29364" priority="38" stopIfTrue="1">
      <formula>$D$1&gt;J4</formula>
    </cfRule>
  </conditionalFormatting>
  <conditionalFormatting sqref="J4">
    <cfRule type="expression" dxfId="29363" priority="35" stopIfTrue="1">
      <formula>$D$1&lt;J4</formula>
    </cfRule>
    <cfRule type="expression" dxfId="29362" priority="36" stopIfTrue="1">
      <formula>$D$1&gt;J4</formula>
    </cfRule>
  </conditionalFormatting>
  <conditionalFormatting sqref="J4">
    <cfRule type="expression" dxfId="29361" priority="29" stopIfTrue="1">
      <formula>$D$1&lt;J4</formula>
    </cfRule>
    <cfRule type="expression" dxfId="29360" priority="30" stopIfTrue="1">
      <formula>$D$1&gt;J4</formula>
    </cfRule>
  </conditionalFormatting>
  <conditionalFormatting sqref="J4">
    <cfRule type="expression" dxfId="29359" priority="27" stopIfTrue="1">
      <formula>$D$1&lt;J4</formula>
    </cfRule>
    <cfRule type="expression" dxfId="29358" priority="28" stopIfTrue="1">
      <formula>$D$1&gt;J4</formula>
    </cfRule>
  </conditionalFormatting>
  <conditionalFormatting sqref="J4">
    <cfRule type="expression" dxfId="29357" priority="25" stopIfTrue="1">
      <formula>$D$1&lt;J4</formula>
    </cfRule>
    <cfRule type="expression" dxfId="29356" priority="26" stopIfTrue="1">
      <formula>$D$1&gt;J4</formula>
    </cfRule>
  </conditionalFormatting>
  <conditionalFormatting sqref="J4">
    <cfRule type="expression" dxfId="29355" priority="87" stopIfTrue="1">
      <formula>$D$1&lt;J4</formula>
    </cfRule>
    <cfRule type="expression" dxfId="29354" priority="88" stopIfTrue="1">
      <formula>$D$1&gt;J4</formula>
    </cfRule>
  </conditionalFormatting>
  <conditionalFormatting sqref="J4">
    <cfRule type="expression" dxfId="29353" priority="108" stopIfTrue="1">
      <formula>$D$1&lt;J4</formula>
    </cfRule>
    <cfRule type="expression" dxfId="29352" priority="109" stopIfTrue="1">
      <formula>$D$1&gt;J4</formula>
    </cfRule>
  </conditionalFormatting>
  <conditionalFormatting sqref="J4">
    <cfRule type="expression" dxfId="29351" priority="106" stopIfTrue="1">
      <formula>$D$1&lt;J4</formula>
    </cfRule>
    <cfRule type="expression" dxfId="29350" priority="107" stopIfTrue="1">
      <formula>$D$1&gt;J4</formula>
    </cfRule>
  </conditionalFormatting>
  <conditionalFormatting sqref="J4">
    <cfRule type="expression" dxfId="29349" priority="104" stopIfTrue="1">
      <formula>$D$1&lt;J4</formula>
    </cfRule>
    <cfRule type="expression" dxfId="29348" priority="105" stopIfTrue="1">
      <formula>$D$1&gt;J4</formula>
    </cfRule>
  </conditionalFormatting>
  <conditionalFormatting sqref="J4">
    <cfRule type="expression" dxfId="29347" priority="102" stopIfTrue="1">
      <formula>$D$1&lt;J4</formula>
    </cfRule>
    <cfRule type="expression" dxfId="29346" priority="103" stopIfTrue="1">
      <formula>$D$1&gt;J4</formula>
    </cfRule>
  </conditionalFormatting>
  <conditionalFormatting sqref="J4">
    <cfRule type="expression" dxfId="29345" priority="93" stopIfTrue="1">
      <formula>$D$1&lt;J4</formula>
    </cfRule>
    <cfRule type="expression" dxfId="29344" priority="94" stopIfTrue="1">
      <formula>$D$1&gt;J4</formula>
    </cfRule>
  </conditionalFormatting>
  <conditionalFormatting sqref="J4">
    <cfRule type="expression" dxfId="29343" priority="91" stopIfTrue="1">
      <formula>$D$1&lt;J4</formula>
    </cfRule>
    <cfRule type="expression" dxfId="29342" priority="92" stopIfTrue="1">
      <formula>$D$1&gt;J4</formula>
    </cfRule>
  </conditionalFormatting>
  <conditionalFormatting sqref="J4">
    <cfRule type="expression" dxfId="29341" priority="89" stopIfTrue="1">
      <formula>$D$1&lt;J4</formula>
    </cfRule>
    <cfRule type="expression" dxfId="29340" priority="90" stopIfTrue="1">
      <formula>$D$1&gt;J4</formula>
    </cfRule>
  </conditionalFormatting>
  <conditionalFormatting sqref="J5">
    <cfRule type="cellIs" dxfId="29339" priority="76" stopIfTrue="1" operator="equal">
      <formula>5</formula>
    </cfRule>
    <cfRule type="cellIs" dxfId="29338" priority="77" stopIfTrue="1" operator="equal">
      <formula>4</formula>
    </cfRule>
    <cfRule type="cellIs" dxfId="29337" priority="78" stopIfTrue="1" operator="equal">
      <formula>3</formula>
    </cfRule>
  </conditionalFormatting>
  <conditionalFormatting sqref="J4">
    <cfRule type="expression" dxfId="29336" priority="74" stopIfTrue="1">
      <formula>$D$1&lt;J4</formula>
    </cfRule>
    <cfRule type="expression" dxfId="29335" priority="75" stopIfTrue="1">
      <formula>$D$1&gt;J4</formula>
    </cfRule>
  </conditionalFormatting>
  <conditionalFormatting sqref="J5">
    <cfRule type="cellIs" dxfId="29334" priority="71" stopIfTrue="1" operator="equal">
      <formula>5</formula>
    </cfRule>
    <cfRule type="cellIs" dxfId="29333" priority="72" stopIfTrue="1" operator="equal">
      <formula>4</formula>
    </cfRule>
    <cfRule type="cellIs" dxfId="29332" priority="73" stopIfTrue="1" operator="equal">
      <formula>3</formula>
    </cfRule>
  </conditionalFormatting>
  <conditionalFormatting sqref="J5">
    <cfRule type="cellIs" dxfId="29331" priority="66" stopIfTrue="1" operator="equal">
      <formula>5</formula>
    </cfRule>
    <cfRule type="cellIs" dxfId="29330" priority="67" stopIfTrue="1" operator="equal">
      <formula>4</formula>
    </cfRule>
    <cfRule type="cellIs" dxfId="29329" priority="68" stopIfTrue="1" operator="equal">
      <formula>3</formula>
    </cfRule>
  </conditionalFormatting>
  <conditionalFormatting sqref="J4">
    <cfRule type="expression" dxfId="29328" priority="64" stopIfTrue="1">
      <formula>$D$1&lt;J4</formula>
    </cfRule>
    <cfRule type="expression" dxfId="29327" priority="65" stopIfTrue="1">
      <formula>$D$1&gt;J4</formula>
    </cfRule>
  </conditionalFormatting>
  <conditionalFormatting sqref="J5">
    <cfRule type="cellIs" dxfId="29326" priority="61" stopIfTrue="1" operator="equal">
      <formula>5</formula>
    </cfRule>
    <cfRule type="cellIs" dxfId="29325" priority="62" stopIfTrue="1" operator="equal">
      <formula>4</formula>
    </cfRule>
    <cfRule type="cellIs" dxfId="29324" priority="63" stopIfTrue="1" operator="equal">
      <formula>3</formula>
    </cfRule>
  </conditionalFormatting>
  <conditionalFormatting sqref="J4">
    <cfRule type="expression" dxfId="29323" priority="59" stopIfTrue="1">
      <formula>$D$1&lt;J4</formula>
    </cfRule>
    <cfRule type="expression" dxfId="29322" priority="60" stopIfTrue="1">
      <formula>$D$1&gt;J4</formula>
    </cfRule>
  </conditionalFormatting>
  <conditionalFormatting sqref="J5">
    <cfRule type="cellIs" dxfId="29321" priority="56" stopIfTrue="1" operator="equal">
      <formula>5</formula>
    </cfRule>
    <cfRule type="cellIs" dxfId="29320" priority="57" stopIfTrue="1" operator="equal">
      <formula>4</formula>
    </cfRule>
    <cfRule type="cellIs" dxfId="29319" priority="58" stopIfTrue="1" operator="equal">
      <formula>3</formula>
    </cfRule>
  </conditionalFormatting>
  <conditionalFormatting sqref="J4">
    <cfRule type="expression" dxfId="29318" priority="54" stopIfTrue="1">
      <formula>$D$1&lt;J4</formula>
    </cfRule>
    <cfRule type="expression" dxfId="29317" priority="55" stopIfTrue="1">
      <formula>$D$1&gt;J4</formula>
    </cfRule>
  </conditionalFormatting>
  <conditionalFormatting sqref="J4">
    <cfRule type="expression" dxfId="29316" priority="52" stopIfTrue="1">
      <formula>$D$1&lt;J4</formula>
    </cfRule>
    <cfRule type="expression" dxfId="29315" priority="53" stopIfTrue="1">
      <formula>$D$1&gt;J4</formula>
    </cfRule>
  </conditionalFormatting>
  <conditionalFormatting sqref="J4">
    <cfRule type="expression" dxfId="29314" priority="48" stopIfTrue="1">
      <formula>$D$1&lt;J4</formula>
    </cfRule>
    <cfRule type="expression" dxfId="29313" priority="49" stopIfTrue="1">
      <formula>$D$1&gt;J4</formula>
    </cfRule>
  </conditionalFormatting>
  <conditionalFormatting sqref="J4">
    <cfRule type="expression" dxfId="29312" priority="46" stopIfTrue="1">
      <formula>$D$1&lt;J4</formula>
    </cfRule>
    <cfRule type="expression" dxfId="29311" priority="47" stopIfTrue="1">
      <formula>$D$1&gt;J4</formula>
    </cfRule>
  </conditionalFormatting>
  <conditionalFormatting sqref="J5">
    <cfRule type="cellIs" dxfId="29310" priority="43" stopIfTrue="1" operator="equal">
      <formula>5</formula>
    </cfRule>
    <cfRule type="cellIs" dxfId="29309" priority="44" stopIfTrue="1" operator="equal">
      <formula>4</formula>
    </cfRule>
    <cfRule type="cellIs" dxfId="29308" priority="45" stopIfTrue="1" operator="equal">
      <formula>3</formula>
    </cfRule>
  </conditionalFormatting>
  <conditionalFormatting sqref="J32:J33">
    <cfRule type="cellIs" dxfId="29307" priority="22" stopIfTrue="1" operator="equal">
      <formula>5</formula>
    </cfRule>
    <cfRule type="cellIs" dxfId="29306" priority="23" stopIfTrue="1" operator="equal">
      <formula>4</formula>
    </cfRule>
    <cfRule type="cellIs" dxfId="29305" priority="24" stopIfTrue="1" operator="equal">
      <formula>3</formula>
    </cfRule>
  </conditionalFormatting>
  <conditionalFormatting sqref="G32">
    <cfRule type="cellIs" dxfId="29304" priority="19" stopIfTrue="1" operator="equal">
      <formula>5</formula>
    </cfRule>
    <cfRule type="cellIs" dxfId="29303" priority="20" stopIfTrue="1" operator="equal">
      <formula>4</formula>
    </cfRule>
    <cfRule type="cellIs" dxfId="29302" priority="21" stopIfTrue="1" operator="equal">
      <formula>3</formula>
    </cfRule>
  </conditionalFormatting>
  <conditionalFormatting sqref="G33">
    <cfRule type="cellIs" dxfId="29301" priority="16" stopIfTrue="1" operator="equal">
      <formula>5</formula>
    </cfRule>
    <cfRule type="cellIs" dxfId="29300" priority="17" stopIfTrue="1" operator="equal">
      <formula>4</formula>
    </cfRule>
    <cfRule type="cellIs" dxfId="29299" priority="18" stopIfTrue="1" operator="equal">
      <formula>3</formula>
    </cfRule>
  </conditionalFormatting>
  <conditionalFormatting sqref="K32:K33">
    <cfRule type="cellIs" dxfId="29298" priority="13" stopIfTrue="1" operator="equal">
      <formula>5</formula>
    </cfRule>
    <cfRule type="cellIs" dxfId="29297" priority="14" stopIfTrue="1" operator="equal">
      <formula>4</formula>
    </cfRule>
    <cfRule type="cellIs" dxfId="29296" priority="15" stopIfTrue="1" operator="equal">
      <formula>3</formula>
    </cfRule>
  </conditionalFormatting>
  <conditionalFormatting sqref="L32:L33">
    <cfRule type="cellIs" dxfId="29295" priority="10" stopIfTrue="1" operator="equal">
      <formula>5</formula>
    </cfRule>
    <cfRule type="cellIs" dxfId="29294" priority="11" stopIfTrue="1" operator="equal">
      <formula>4</formula>
    </cfRule>
    <cfRule type="cellIs" dxfId="29293" priority="12" stopIfTrue="1" operator="equal">
      <formula>3</formula>
    </cfRule>
  </conditionalFormatting>
  <conditionalFormatting sqref="P32:P33">
    <cfRule type="cellIs" dxfId="29292" priority="7" stopIfTrue="1" operator="equal">
      <formula>5</formula>
    </cfRule>
    <cfRule type="cellIs" dxfId="29291" priority="8" stopIfTrue="1" operator="equal">
      <formula>4</formula>
    </cfRule>
    <cfRule type="cellIs" dxfId="29290" priority="9" stopIfTrue="1" operator="equal">
      <formula>3</formula>
    </cfRule>
  </conditionalFormatting>
  <conditionalFormatting sqref="N32:N33">
    <cfRule type="cellIs" dxfId="29289" priority="4" stopIfTrue="1" operator="equal">
      <formula>5</formula>
    </cfRule>
    <cfRule type="cellIs" dxfId="29288" priority="5" stopIfTrue="1" operator="equal">
      <formula>4</formula>
    </cfRule>
    <cfRule type="cellIs" dxfId="29287" priority="6" stopIfTrue="1" operator="equal">
      <formula>3</formula>
    </cfRule>
  </conditionalFormatting>
  <conditionalFormatting sqref="M32:M33">
    <cfRule type="cellIs" dxfId="29286" priority="1" stopIfTrue="1" operator="equal">
      <formula>5</formula>
    </cfRule>
    <cfRule type="cellIs" dxfId="29285" priority="2" stopIfTrue="1" operator="equal">
      <formula>4</formula>
    </cfRule>
    <cfRule type="cellIs" dxfId="29284" priority="3" stopIfTrue="1" operator="equal">
      <formula>3</formula>
    </cfRule>
  </conditionalFormatting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4"/>
  <sheetViews>
    <sheetView tabSelected="1" zoomScale="70" zoomScaleNormal="70" workbookViewId="0">
      <selection activeCell="CM13" sqref="CM1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.7109375" style="13" bestFit="1" customWidth="1"/>
    <col min="5" max="5" width="6.7109375" style="13" hidden="1" customWidth="1"/>
    <col min="6" max="6" width="6.7109375" style="340" hidden="1" customWidth="1"/>
    <col min="7" max="8" width="6.7109375" style="340" customWidth="1"/>
    <col min="9" max="9" width="6.7109375" style="340" hidden="1" customWidth="1"/>
    <col min="10" max="14" width="6.7109375" style="340" customWidth="1"/>
    <col min="15" max="15" width="6.7109375" style="340" hidden="1" customWidth="1"/>
    <col min="16" max="16" width="6.7109375" style="340" customWidth="1"/>
    <col min="17" max="17" width="5.85546875" style="340" hidden="1" customWidth="1"/>
    <col min="18" max="18" width="6.7109375" style="340" hidden="1" customWidth="1"/>
    <col min="19" max="19" width="6.42578125" style="340" hidden="1" customWidth="1"/>
    <col min="20" max="21" width="5.8554687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7" width="8" style="30" hidden="1" customWidth="1"/>
    <col min="88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735" t="s">
        <v>41</v>
      </c>
      <c r="G2" s="736"/>
      <c r="H2" s="734" t="s">
        <v>40</v>
      </c>
      <c r="I2" s="734"/>
      <c r="J2" s="734"/>
      <c r="K2" s="734"/>
      <c r="L2" s="734"/>
      <c r="M2" s="735" t="s">
        <v>43</v>
      </c>
      <c r="N2" s="737"/>
      <c r="O2" s="737"/>
      <c r="P2" s="737"/>
      <c r="Q2" s="392"/>
      <c r="R2" s="444" t="s">
        <v>42</v>
      </c>
      <c r="S2" s="444"/>
      <c r="T2" s="445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2534</v>
      </c>
      <c r="B3" s="723"/>
      <c r="C3" s="723"/>
      <c r="D3" s="196" t="s">
        <v>0</v>
      </c>
      <c r="E3" s="197"/>
      <c r="F3" s="153"/>
      <c r="G3" s="153">
        <v>43088</v>
      </c>
      <c r="H3" s="240">
        <v>43113</v>
      </c>
      <c r="I3" s="240"/>
      <c r="J3" s="240">
        <v>43077</v>
      </c>
      <c r="K3" s="240">
        <v>43124</v>
      </c>
      <c r="L3" s="240">
        <v>43123</v>
      </c>
      <c r="M3" s="240">
        <v>43144</v>
      </c>
      <c r="N3" s="153">
        <v>43130</v>
      </c>
      <c r="O3" s="153"/>
      <c r="P3" s="153">
        <v>43138</v>
      </c>
      <c r="Q3" s="335"/>
      <c r="R3" s="335"/>
      <c r="S3" s="335"/>
      <c r="T3" s="382"/>
      <c r="U3" s="335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475</v>
      </c>
      <c r="H4" s="156" t="s">
        <v>476</v>
      </c>
      <c r="I4" s="156" t="s">
        <v>477</v>
      </c>
      <c r="J4" s="156" t="s">
        <v>489</v>
      </c>
      <c r="K4" s="156" t="s">
        <v>451</v>
      </c>
      <c r="L4" s="156" t="s">
        <v>474</v>
      </c>
      <c r="M4" s="156" t="s">
        <v>461</v>
      </c>
      <c r="N4" s="343" t="s">
        <v>478</v>
      </c>
      <c r="O4" s="156" t="s">
        <v>479</v>
      </c>
      <c r="P4" s="156" t="s">
        <v>480</v>
      </c>
      <c r="Q4" s="343"/>
      <c r="R4" s="282"/>
      <c r="S4" s="343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80.2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483</v>
      </c>
      <c r="I5" s="279" t="s">
        <v>484</v>
      </c>
      <c r="J5" s="247" t="s">
        <v>490</v>
      </c>
      <c r="K5" s="246" t="s">
        <v>472</v>
      </c>
      <c r="L5" s="246" t="s">
        <v>481</v>
      </c>
      <c r="M5" s="246" t="s">
        <v>455</v>
      </c>
      <c r="N5" s="246" t="s">
        <v>485</v>
      </c>
      <c r="O5" s="246" t="s">
        <v>486</v>
      </c>
      <c r="P5" s="246" t="s">
        <v>487</v>
      </c>
      <c r="Q5" s="246"/>
      <c r="R5" s="246"/>
      <c r="S5" s="246"/>
      <c r="U5" s="24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5">
      <c r="A6" s="267">
        <v>1</v>
      </c>
      <c r="B6" s="315" t="s">
        <v>28</v>
      </c>
      <c r="C6" s="472" t="s">
        <v>34</v>
      </c>
      <c r="D6" s="329" t="s">
        <v>1000</v>
      </c>
      <c r="E6" s="223">
        <v>2534</v>
      </c>
      <c r="F6" s="91"/>
      <c r="G6" s="91" t="s">
        <v>1141</v>
      </c>
      <c r="H6" s="91">
        <v>5</v>
      </c>
      <c r="I6" s="91"/>
      <c r="J6" s="91">
        <v>5</v>
      </c>
      <c r="K6" s="91">
        <v>5</v>
      </c>
      <c r="L6" s="91">
        <v>5</v>
      </c>
      <c r="M6" s="91">
        <v>5</v>
      </c>
      <c r="N6" s="91">
        <v>5</v>
      </c>
      <c r="O6" s="91"/>
      <c r="P6" s="91">
        <v>5</v>
      </c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5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0</v>
      </c>
      <c r="Z6" s="258">
        <f t="shared" ref="Z6:Z34" si="4">COUNTIF(AG6:AV6,Z$5)</f>
        <v>0</v>
      </c>
      <c r="AA6" s="258">
        <f t="shared" ref="AA6:AA34" si="5">COUNTIF(AG6:AV6,AA$5)</f>
        <v>0</v>
      </c>
      <c r="AB6" s="258">
        <f t="shared" ref="AB6:AB34" si="6">COUNTIF(AG6:AV6,AB$5)</f>
        <v>7</v>
      </c>
      <c r="AC6" s="258">
        <f t="shared" ref="AC6:AC38" si="7">SUM(X6:AB6)</f>
        <v>7</v>
      </c>
      <c r="AD6" s="317">
        <f>IF(ISERROR(((X6+Y6)*2+Z6*3+AA6*4+AB6*5)/SUM(X6,Y6:AB6)),"",((X6+Y6)*2+Z6*3+AA6*4+AB6*5)/SUM(X6,Y6:AB6))</f>
        <v>5</v>
      </c>
      <c r="AE6" s="259">
        <f t="shared" ref="AE6:AE34" si="8">IF(AX6=5,0.5,IF(AX6=4,0.25,IF(AX6&lt;=3,0)))</f>
        <v>0</v>
      </c>
      <c r="AG6" s="318" t="str">
        <f t="shared" ref="AG6:AV21" si="9">IF(ISERROR(VALUE(LEFT(F6))),LEFT(F6),VALUE(LEFT(F6)))</f>
        <v/>
      </c>
      <c r="AH6" s="318" t="str">
        <f t="shared" si="9"/>
        <v>з</v>
      </c>
      <c r="AI6" s="318">
        <f t="shared" si="9"/>
        <v>5</v>
      </c>
      <c r="AJ6" s="318" t="str">
        <f t="shared" si="9"/>
        <v/>
      </c>
      <c r="AK6" s="318">
        <f t="shared" si="9"/>
        <v>5</v>
      </c>
      <c r="AL6" s="318">
        <f t="shared" si="9"/>
        <v>5</v>
      </c>
      <c r="AM6" s="318">
        <f t="shared" si="9"/>
        <v>5</v>
      </c>
      <c r="AN6" s="318">
        <f t="shared" si="9"/>
        <v>5</v>
      </c>
      <c r="AO6" s="318">
        <f t="shared" si="9"/>
        <v>5</v>
      </c>
      <c r="AP6" s="318" t="str">
        <f t="shared" si="9"/>
        <v/>
      </c>
      <c r="AQ6" s="318">
        <f t="shared" si="9"/>
        <v>5</v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5">
      <c r="A7" s="267">
        <v>2</v>
      </c>
      <c r="B7" s="315" t="s">
        <v>28</v>
      </c>
      <c r="C7" s="472" t="s">
        <v>34</v>
      </c>
      <c r="D7" s="329" t="s">
        <v>1001</v>
      </c>
      <c r="E7" s="223">
        <v>2534</v>
      </c>
      <c r="F7" s="91"/>
      <c r="G7" s="91" t="s">
        <v>1141</v>
      </c>
      <c r="H7" s="91">
        <v>3</v>
      </c>
      <c r="I7" s="91"/>
      <c r="J7" s="91">
        <v>5</v>
      </c>
      <c r="K7" s="91">
        <v>4</v>
      </c>
      <c r="L7" s="91">
        <v>5</v>
      </c>
      <c r="M7" s="91">
        <v>5</v>
      </c>
      <c r="N7" s="91">
        <v>4</v>
      </c>
      <c r="O7" s="91"/>
      <c r="P7" s="91">
        <v>3</v>
      </c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2</v>
      </c>
      <c r="AA7" s="258">
        <f t="shared" si="5"/>
        <v>2</v>
      </c>
      <c r="AB7" s="258">
        <f t="shared" si="6"/>
        <v>3</v>
      </c>
      <c r="AC7" s="258">
        <f t="shared" si="7"/>
        <v>7</v>
      </c>
      <c r="AD7" s="317">
        <f t="shared" ref="AD7:AD37" si="11">IF(ISERROR(((X7+Y7)*2+Z7*3+AA7*4+AB7*5)/SUM(X7,Y7:AB7)),"",((X7+Y7)*2+Z7*3+AA7*4+AB7*5)/SUM(X7,Y7:AB7))</f>
        <v>4.1428571428571432</v>
      </c>
      <c r="AE7" s="259">
        <f t="shared" si="8"/>
        <v>0</v>
      </c>
      <c r="AG7" s="318" t="str">
        <f t="shared" si="9"/>
        <v/>
      </c>
      <c r="AH7" s="318" t="str">
        <f t="shared" si="9"/>
        <v>з</v>
      </c>
      <c r="AI7" s="318">
        <f t="shared" si="9"/>
        <v>3</v>
      </c>
      <c r="AJ7" s="318" t="str">
        <f t="shared" si="9"/>
        <v/>
      </c>
      <c r="AK7" s="318">
        <f t="shared" si="9"/>
        <v>5</v>
      </c>
      <c r="AL7" s="318">
        <f t="shared" si="9"/>
        <v>4</v>
      </c>
      <c r="AM7" s="318">
        <f t="shared" si="9"/>
        <v>5</v>
      </c>
      <c r="AN7" s="318">
        <f t="shared" si="9"/>
        <v>5</v>
      </c>
      <c r="AO7" s="318">
        <f t="shared" si="9"/>
        <v>4</v>
      </c>
      <c r="AP7" s="318" t="str">
        <f t="shared" si="9"/>
        <v/>
      </c>
      <c r="AQ7" s="318">
        <f t="shared" si="9"/>
        <v>3</v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5">
      <c r="A8" s="267">
        <v>3</v>
      </c>
      <c r="B8" s="315" t="s">
        <v>28</v>
      </c>
      <c r="C8" s="472" t="s">
        <v>34</v>
      </c>
      <c r="D8" s="329" t="s">
        <v>1002</v>
      </c>
      <c r="E8" s="223">
        <v>2534</v>
      </c>
      <c r="F8" s="91"/>
      <c r="G8" s="91" t="s">
        <v>1141</v>
      </c>
      <c r="H8" s="91">
        <v>3</v>
      </c>
      <c r="I8" s="91"/>
      <c r="J8" s="91">
        <v>5</v>
      </c>
      <c r="K8" s="91">
        <v>4</v>
      </c>
      <c r="L8" s="91">
        <v>4</v>
      </c>
      <c r="M8" s="91">
        <v>5</v>
      </c>
      <c r="N8" s="91">
        <v>5</v>
      </c>
      <c r="O8" s="91"/>
      <c r="P8" s="91">
        <v>4</v>
      </c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1</v>
      </c>
      <c r="AA8" s="258">
        <f t="shared" si="5"/>
        <v>3</v>
      </c>
      <c r="AB8" s="258">
        <f t="shared" si="6"/>
        <v>3</v>
      </c>
      <c r="AC8" s="258">
        <f t="shared" si="7"/>
        <v>7</v>
      </c>
      <c r="AD8" s="317">
        <f t="shared" si="11"/>
        <v>4.2857142857142856</v>
      </c>
      <c r="AE8" s="259">
        <f t="shared" si="8"/>
        <v>0</v>
      </c>
      <c r="AG8" s="318" t="str">
        <f t="shared" si="9"/>
        <v/>
      </c>
      <c r="AH8" s="318" t="str">
        <f t="shared" si="9"/>
        <v>з</v>
      </c>
      <c r="AI8" s="318">
        <f t="shared" si="9"/>
        <v>3</v>
      </c>
      <c r="AJ8" s="318" t="str">
        <f t="shared" si="9"/>
        <v/>
      </c>
      <c r="AK8" s="318">
        <f t="shared" si="9"/>
        <v>5</v>
      </c>
      <c r="AL8" s="318">
        <f t="shared" si="9"/>
        <v>4</v>
      </c>
      <c r="AM8" s="318">
        <f t="shared" si="9"/>
        <v>4</v>
      </c>
      <c r="AN8" s="318">
        <f t="shared" si="9"/>
        <v>5</v>
      </c>
      <c r="AO8" s="318">
        <f t="shared" si="9"/>
        <v>5</v>
      </c>
      <c r="AP8" s="318" t="str">
        <f t="shared" si="9"/>
        <v/>
      </c>
      <c r="AQ8" s="318">
        <f t="shared" si="9"/>
        <v>4</v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5">
      <c r="A9" s="267">
        <v>4</v>
      </c>
      <c r="B9" s="315" t="s">
        <v>28</v>
      </c>
      <c r="C9" s="472" t="s">
        <v>34</v>
      </c>
      <c r="D9" s="329" t="s">
        <v>1003</v>
      </c>
      <c r="E9" s="223">
        <v>2534</v>
      </c>
      <c r="F9" s="91"/>
      <c r="G9" s="91" t="s">
        <v>1141</v>
      </c>
      <c r="H9" s="91">
        <v>3</v>
      </c>
      <c r="I9" s="91"/>
      <c r="J9" s="91">
        <v>4</v>
      </c>
      <c r="K9" s="91">
        <v>5</v>
      </c>
      <c r="L9" s="91">
        <v>4</v>
      </c>
      <c r="M9" s="91">
        <v>5</v>
      </c>
      <c r="N9" s="91">
        <v>4</v>
      </c>
      <c r="O9" s="91"/>
      <c r="P9" s="91">
        <v>3</v>
      </c>
      <c r="Q9" s="91"/>
      <c r="R9" s="91"/>
      <c r="S9" s="91"/>
      <c r="T9" s="91"/>
      <c r="U9" s="91"/>
      <c r="V9" s="316">
        <f t="shared" si="0"/>
        <v>3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2</v>
      </c>
      <c r="AA9" s="258">
        <f t="shared" si="5"/>
        <v>3</v>
      </c>
      <c r="AB9" s="258">
        <f t="shared" si="6"/>
        <v>2</v>
      </c>
      <c r="AC9" s="258">
        <f t="shared" si="7"/>
        <v>7</v>
      </c>
      <c r="AD9" s="317">
        <f t="shared" si="11"/>
        <v>4</v>
      </c>
      <c r="AE9" s="259">
        <f t="shared" si="8"/>
        <v>0</v>
      </c>
      <c r="AG9" s="318" t="str">
        <f t="shared" si="9"/>
        <v/>
      </c>
      <c r="AH9" s="318" t="str">
        <f t="shared" si="9"/>
        <v>з</v>
      </c>
      <c r="AI9" s="318">
        <f t="shared" si="9"/>
        <v>3</v>
      </c>
      <c r="AJ9" s="318" t="str">
        <f t="shared" si="9"/>
        <v/>
      </c>
      <c r="AK9" s="318">
        <f t="shared" si="9"/>
        <v>4</v>
      </c>
      <c r="AL9" s="318">
        <f t="shared" si="9"/>
        <v>5</v>
      </c>
      <c r="AM9" s="318">
        <f t="shared" si="9"/>
        <v>4</v>
      </c>
      <c r="AN9" s="318">
        <f t="shared" si="9"/>
        <v>5</v>
      </c>
      <c r="AO9" s="318">
        <f t="shared" si="9"/>
        <v>4</v>
      </c>
      <c r="AP9" s="318" t="str">
        <f t="shared" si="9"/>
        <v/>
      </c>
      <c r="AQ9" s="318">
        <f t="shared" si="9"/>
        <v>3</v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5">
      <c r="A10" s="267">
        <v>5</v>
      </c>
      <c r="B10" s="315" t="s">
        <v>28</v>
      </c>
      <c r="C10" s="472" t="s">
        <v>34</v>
      </c>
      <c r="D10" s="329" t="s">
        <v>1004</v>
      </c>
      <c r="E10" s="223">
        <v>2534</v>
      </c>
      <c r="F10" s="91"/>
      <c r="G10" s="91" t="s">
        <v>1141</v>
      </c>
      <c r="H10" s="91">
        <v>5</v>
      </c>
      <c r="I10" s="91"/>
      <c r="J10" s="91">
        <v>5</v>
      </c>
      <c r="K10" s="91">
        <v>5</v>
      </c>
      <c r="L10" s="91">
        <v>5</v>
      </c>
      <c r="M10" s="91">
        <v>5</v>
      </c>
      <c r="N10" s="91">
        <v>5</v>
      </c>
      <c r="O10" s="91"/>
      <c r="P10" s="91">
        <v>4</v>
      </c>
      <c r="Q10" s="91"/>
      <c r="R10" s="91"/>
      <c r="S10" s="91"/>
      <c r="T10" s="91"/>
      <c r="U10" s="91"/>
      <c r="V10" s="316">
        <f t="shared" si="0"/>
        <v>4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0</v>
      </c>
      <c r="AA10" s="258">
        <f t="shared" si="5"/>
        <v>1</v>
      </c>
      <c r="AB10" s="258">
        <f t="shared" si="6"/>
        <v>6</v>
      </c>
      <c r="AC10" s="258">
        <f t="shared" si="7"/>
        <v>7</v>
      </c>
      <c r="AD10" s="317">
        <f t="shared" si="11"/>
        <v>4.8571428571428568</v>
      </c>
      <c r="AE10" s="259">
        <f t="shared" si="8"/>
        <v>0</v>
      </c>
      <c r="AG10" s="318" t="str">
        <f t="shared" si="9"/>
        <v/>
      </c>
      <c r="AH10" s="318" t="str">
        <f t="shared" si="9"/>
        <v>з</v>
      </c>
      <c r="AI10" s="318">
        <f t="shared" si="9"/>
        <v>5</v>
      </c>
      <c r="AJ10" s="318" t="str">
        <f t="shared" si="9"/>
        <v/>
      </c>
      <c r="AK10" s="318">
        <f t="shared" si="9"/>
        <v>5</v>
      </c>
      <c r="AL10" s="318">
        <f t="shared" si="9"/>
        <v>5</v>
      </c>
      <c r="AM10" s="318">
        <f t="shared" si="9"/>
        <v>5</v>
      </c>
      <c r="AN10" s="318">
        <f t="shared" si="9"/>
        <v>5</v>
      </c>
      <c r="AO10" s="318">
        <f t="shared" si="9"/>
        <v>5</v>
      </c>
      <c r="AP10" s="318" t="str">
        <f t="shared" si="9"/>
        <v/>
      </c>
      <c r="AQ10" s="318">
        <f t="shared" si="9"/>
        <v>4</v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5">
      <c r="A11" s="267">
        <v>6</v>
      </c>
      <c r="B11" s="315" t="s">
        <v>28</v>
      </c>
      <c r="C11" s="472" t="s">
        <v>35</v>
      </c>
      <c r="D11" s="329" t="s">
        <v>1005</v>
      </c>
      <c r="E11" s="223">
        <v>2534</v>
      </c>
      <c r="F11" s="91"/>
      <c r="G11" s="91" t="s">
        <v>1141</v>
      </c>
      <c r="H11" s="91">
        <v>4</v>
      </c>
      <c r="I11" s="91"/>
      <c r="J11" s="91">
        <v>5</v>
      </c>
      <c r="K11" s="91">
        <v>5</v>
      </c>
      <c r="L11" s="91">
        <v>5</v>
      </c>
      <c r="M11" s="91">
        <v>5</v>
      </c>
      <c r="N11" s="91">
        <v>5</v>
      </c>
      <c r="O11" s="91"/>
      <c r="P11" s="91">
        <v>5</v>
      </c>
      <c r="Q11" s="91"/>
      <c r="R11" s="91"/>
      <c r="S11" s="91"/>
      <c r="T11" s="91"/>
      <c r="U11" s="91"/>
      <c r="V11" s="316">
        <f t="shared" si="0"/>
        <v>4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1</v>
      </c>
      <c r="AB11" s="258">
        <f t="shared" si="6"/>
        <v>6</v>
      </c>
      <c r="AC11" s="258">
        <f t="shared" si="7"/>
        <v>7</v>
      </c>
      <c r="AD11" s="317">
        <f t="shared" si="11"/>
        <v>4.8571428571428568</v>
      </c>
      <c r="AE11" s="259">
        <f t="shared" si="8"/>
        <v>0</v>
      </c>
      <c r="AG11" s="318" t="str">
        <f t="shared" si="9"/>
        <v/>
      </c>
      <c r="AH11" s="318" t="str">
        <f t="shared" si="9"/>
        <v>з</v>
      </c>
      <c r="AI11" s="318">
        <f t="shared" si="9"/>
        <v>4</v>
      </c>
      <c r="AJ11" s="318" t="str">
        <f t="shared" si="9"/>
        <v/>
      </c>
      <c r="AK11" s="318">
        <f t="shared" si="9"/>
        <v>5</v>
      </c>
      <c r="AL11" s="318">
        <f t="shared" si="9"/>
        <v>5</v>
      </c>
      <c r="AM11" s="318">
        <f t="shared" si="9"/>
        <v>5</v>
      </c>
      <c r="AN11" s="318">
        <f t="shared" si="9"/>
        <v>5</v>
      </c>
      <c r="AO11" s="318">
        <f t="shared" si="9"/>
        <v>5</v>
      </c>
      <c r="AP11" s="318" t="str">
        <f t="shared" si="9"/>
        <v/>
      </c>
      <c r="AQ11" s="318">
        <f t="shared" si="9"/>
        <v>5</v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315" t="s">
        <v>28</v>
      </c>
      <c r="C12" s="472" t="s">
        <v>34</v>
      </c>
      <c r="D12" s="329" t="s">
        <v>1006</v>
      </c>
      <c r="E12" s="223">
        <v>2534</v>
      </c>
      <c r="F12" s="91"/>
      <c r="G12" s="91" t="s">
        <v>1141</v>
      </c>
      <c r="H12" s="91">
        <v>5</v>
      </c>
      <c r="I12" s="91"/>
      <c r="J12" s="91">
        <v>5</v>
      </c>
      <c r="K12" s="91">
        <v>5</v>
      </c>
      <c r="L12" s="91">
        <v>5</v>
      </c>
      <c r="M12" s="91">
        <v>5</v>
      </c>
      <c r="N12" s="91">
        <v>5</v>
      </c>
      <c r="O12" s="91"/>
      <c r="P12" s="91">
        <v>5</v>
      </c>
      <c r="Q12" s="91"/>
      <c r="R12" s="91"/>
      <c r="S12" s="91"/>
      <c r="T12" s="91"/>
      <c r="U12" s="91"/>
      <c r="V12" s="316">
        <f t="shared" si="0"/>
        <v>5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0</v>
      </c>
      <c r="AA12" s="258">
        <f t="shared" si="5"/>
        <v>0</v>
      </c>
      <c r="AB12" s="258">
        <f t="shared" si="6"/>
        <v>7</v>
      </c>
      <c r="AC12" s="258">
        <f t="shared" si="7"/>
        <v>7</v>
      </c>
      <c r="AD12" s="317">
        <f t="shared" si="11"/>
        <v>5</v>
      </c>
      <c r="AE12" s="259">
        <f t="shared" si="8"/>
        <v>0</v>
      </c>
      <c r="AG12" s="318" t="str">
        <f t="shared" si="9"/>
        <v/>
      </c>
      <c r="AH12" s="318" t="str">
        <f t="shared" si="9"/>
        <v>з</v>
      </c>
      <c r="AI12" s="318">
        <f t="shared" si="9"/>
        <v>5</v>
      </c>
      <c r="AJ12" s="318" t="str">
        <f t="shared" si="9"/>
        <v/>
      </c>
      <c r="AK12" s="318">
        <f t="shared" si="9"/>
        <v>5</v>
      </c>
      <c r="AL12" s="318">
        <f t="shared" si="9"/>
        <v>5</v>
      </c>
      <c r="AM12" s="318">
        <f t="shared" si="9"/>
        <v>5</v>
      </c>
      <c r="AN12" s="318">
        <f t="shared" si="9"/>
        <v>5</v>
      </c>
      <c r="AO12" s="318">
        <f t="shared" si="9"/>
        <v>5</v>
      </c>
      <c r="AP12" s="318" t="str">
        <f t="shared" si="9"/>
        <v/>
      </c>
      <c r="AQ12" s="318">
        <f t="shared" si="9"/>
        <v>5</v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5">
      <c r="A13" s="267">
        <v>8</v>
      </c>
      <c r="B13" s="315" t="s">
        <v>28</v>
      </c>
      <c r="C13" s="472" t="s">
        <v>34</v>
      </c>
      <c r="D13" s="329" t="s">
        <v>1007</v>
      </c>
      <c r="E13" s="223">
        <v>2534</v>
      </c>
      <c r="F13" s="91"/>
      <c r="G13" s="91" t="s">
        <v>1141</v>
      </c>
      <c r="H13" s="91">
        <v>3</v>
      </c>
      <c r="I13" s="91"/>
      <c r="J13" s="91">
        <v>4</v>
      </c>
      <c r="K13" s="91">
        <v>5</v>
      </c>
      <c r="L13" s="91">
        <v>4</v>
      </c>
      <c r="M13" s="91">
        <v>4</v>
      </c>
      <c r="N13" s="91">
        <v>5</v>
      </c>
      <c r="O13" s="91"/>
      <c r="P13" s="91">
        <v>3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2</v>
      </c>
      <c r="AA13" s="258">
        <f t="shared" si="5"/>
        <v>3</v>
      </c>
      <c r="AB13" s="258">
        <f t="shared" si="6"/>
        <v>2</v>
      </c>
      <c r="AC13" s="258">
        <f t="shared" si="7"/>
        <v>7</v>
      </c>
      <c r="AD13" s="317">
        <f t="shared" si="11"/>
        <v>4</v>
      </c>
      <c r="AE13" s="259">
        <f t="shared" si="8"/>
        <v>0</v>
      </c>
      <c r="AG13" s="318" t="str">
        <f t="shared" si="9"/>
        <v/>
      </c>
      <c r="AH13" s="318" t="str">
        <f t="shared" si="9"/>
        <v>з</v>
      </c>
      <c r="AI13" s="318">
        <f t="shared" si="9"/>
        <v>3</v>
      </c>
      <c r="AJ13" s="318" t="str">
        <f t="shared" si="9"/>
        <v/>
      </c>
      <c r="AK13" s="318">
        <f t="shared" si="9"/>
        <v>4</v>
      </c>
      <c r="AL13" s="318">
        <f t="shared" si="9"/>
        <v>5</v>
      </c>
      <c r="AM13" s="318">
        <f t="shared" si="9"/>
        <v>4</v>
      </c>
      <c r="AN13" s="318">
        <f t="shared" si="9"/>
        <v>4</v>
      </c>
      <c r="AO13" s="318">
        <f t="shared" si="9"/>
        <v>5</v>
      </c>
      <c r="AP13" s="318" t="str">
        <f t="shared" si="9"/>
        <v/>
      </c>
      <c r="AQ13" s="318">
        <f t="shared" si="9"/>
        <v>3</v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5">
      <c r="A14" s="267">
        <v>9</v>
      </c>
      <c r="B14" s="319"/>
      <c r="C14" s="472" t="s">
        <v>34</v>
      </c>
      <c r="D14" s="329" t="s">
        <v>1008</v>
      </c>
      <c r="E14" s="223">
        <v>2534</v>
      </c>
      <c r="F14" s="91"/>
      <c r="G14" s="91" t="s">
        <v>1141</v>
      </c>
      <c r="H14" s="91">
        <v>3</v>
      </c>
      <c r="I14" s="91"/>
      <c r="J14" s="91">
        <v>5</v>
      </c>
      <c r="K14" s="91">
        <v>5</v>
      </c>
      <c r="L14" s="91">
        <v>4</v>
      </c>
      <c r="M14" s="91">
        <v>4</v>
      </c>
      <c r="N14" s="91">
        <v>4</v>
      </c>
      <c r="O14" s="91"/>
      <c r="P14" s="91">
        <v>3</v>
      </c>
      <c r="Q14" s="91"/>
      <c r="R14" s="91"/>
      <c r="S14" s="91"/>
      <c r="T14" s="91"/>
      <c r="U14" s="91"/>
      <c r="V14" s="27">
        <f t="shared" si="0"/>
        <v>3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2</v>
      </c>
      <c r="AA14" s="93">
        <f t="shared" si="5"/>
        <v>3</v>
      </c>
      <c r="AB14" s="93">
        <f t="shared" si="6"/>
        <v>2</v>
      </c>
      <c r="AC14" s="93">
        <f t="shared" si="7"/>
        <v>7</v>
      </c>
      <c r="AD14" s="320">
        <f t="shared" si="11"/>
        <v>4</v>
      </c>
      <c r="AE14" s="25">
        <f t="shared" si="8"/>
        <v>0</v>
      </c>
      <c r="AF14" s="13"/>
      <c r="AG14" s="318" t="str">
        <f t="shared" si="9"/>
        <v/>
      </c>
      <c r="AH14" s="318" t="str">
        <f t="shared" si="9"/>
        <v>з</v>
      </c>
      <c r="AI14" s="318">
        <f t="shared" si="9"/>
        <v>3</v>
      </c>
      <c r="AJ14" s="318" t="str">
        <f t="shared" si="9"/>
        <v/>
      </c>
      <c r="AK14" s="318">
        <f t="shared" si="9"/>
        <v>5</v>
      </c>
      <c r="AL14" s="318">
        <f t="shared" si="9"/>
        <v>5</v>
      </c>
      <c r="AM14" s="318">
        <f t="shared" si="9"/>
        <v>4</v>
      </c>
      <c r="AN14" s="318">
        <f t="shared" si="9"/>
        <v>4</v>
      </c>
      <c r="AO14" s="318">
        <f t="shared" si="9"/>
        <v>4</v>
      </c>
      <c r="AP14" s="318" t="str">
        <f t="shared" si="9"/>
        <v/>
      </c>
      <c r="AQ14" s="318">
        <f t="shared" si="9"/>
        <v>3</v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">
      <c r="A15" s="267">
        <v>10</v>
      </c>
      <c r="B15" s="319"/>
      <c r="C15" s="472" t="s">
        <v>443</v>
      </c>
      <c r="D15" s="449" t="s">
        <v>1009</v>
      </c>
      <c r="E15" s="223">
        <v>2534</v>
      </c>
      <c r="F15" s="91"/>
      <c r="G15" s="91" t="s">
        <v>1141</v>
      </c>
      <c r="H15" s="91">
        <v>5</v>
      </c>
      <c r="I15" s="91"/>
      <c r="J15" s="91">
        <v>5</v>
      </c>
      <c r="K15" s="91">
        <v>5</v>
      </c>
      <c r="L15" s="91">
        <v>5</v>
      </c>
      <c r="M15" s="91">
        <v>5</v>
      </c>
      <c r="N15" s="91">
        <v>5</v>
      </c>
      <c r="O15" s="91"/>
      <c r="P15" s="91">
        <v>5</v>
      </c>
      <c r="Q15" s="91"/>
      <c r="R15" s="91"/>
      <c r="S15" s="91"/>
      <c r="T15" s="91"/>
      <c r="U15" s="91"/>
      <c r="V15" s="27">
        <f t="shared" si="0"/>
        <v>5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0</v>
      </c>
      <c r="AA15" s="93">
        <f t="shared" si="5"/>
        <v>0</v>
      </c>
      <c r="AB15" s="93">
        <f t="shared" si="6"/>
        <v>7</v>
      </c>
      <c r="AC15" s="93">
        <f t="shared" si="7"/>
        <v>7</v>
      </c>
      <c r="AD15" s="320">
        <f t="shared" si="11"/>
        <v>5</v>
      </c>
      <c r="AE15" s="25">
        <f t="shared" si="8"/>
        <v>0</v>
      </c>
      <c r="AF15" s="13"/>
      <c r="AG15" s="318" t="str">
        <f t="shared" si="9"/>
        <v/>
      </c>
      <c r="AH15" s="318" t="str">
        <f t="shared" si="9"/>
        <v>з</v>
      </c>
      <c r="AI15" s="318">
        <f t="shared" si="9"/>
        <v>5</v>
      </c>
      <c r="AJ15" s="318" t="str">
        <f t="shared" si="9"/>
        <v/>
      </c>
      <c r="AK15" s="318">
        <f t="shared" si="9"/>
        <v>5</v>
      </c>
      <c r="AL15" s="318">
        <f t="shared" si="9"/>
        <v>5</v>
      </c>
      <c r="AM15" s="318">
        <f t="shared" si="9"/>
        <v>5</v>
      </c>
      <c r="AN15" s="318">
        <f t="shared" si="9"/>
        <v>5</v>
      </c>
      <c r="AO15" s="318">
        <f t="shared" si="9"/>
        <v>5</v>
      </c>
      <c r="AP15" s="318" t="str">
        <f t="shared" si="9"/>
        <v/>
      </c>
      <c r="AQ15" s="318">
        <f t="shared" si="9"/>
        <v>5</v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25">
      <c r="A16" s="267">
        <v>11</v>
      </c>
      <c r="B16" s="319"/>
      <c r="C16" s="472" t="s">
        <v>34</v>
      </c>
      <c r="D16" s="329" t="s">
        <v>1010</v>
      </c>
      <c r="E16" s="223">
        <v>2534</v>
      </c>
      <c r="F16" s="91"/>
      <c r="G16" s="91" t="s">
        <v>1141</v>
      </c>
      <c r="H16" s="91">
        <v>3</v>
      </c>
      <c r="I16" s="91"/>
      <c r="J16" s="91">
        <v>4</v>
      </c>
      <c r="K16" s="91">
        <v>5</v>
      </c>
      <c r="L16" s="91">
        <v>4</v>
      </c>
      <c r="M16" s="91">
        <v>5</v>
      </c>
      <c r="N16" s="91">
        <v>4</v>
      </c>
      <c r="O16" s="91"/>
      <c r="P16" s="91">
        <v>3</v>
      </c>
      <c r="Q16" s="91"/>
      <c r="R16" s="91"/>
      <c r="S16" s="91"/>
      <c r="T16" s="91"/>
      <c r="U16" s="91"/>
      <c r="V16" s="27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2</v>
      </c>
      <c r="AA16" s="93">
        <f t="shared" si="5"/>
        <v>3</v>
      </c>
      <c r="AB16" s="93">
        <f t="shared" si="6"/>
        <v>2</v>
      </c>
      <c r="AC16" s="93">
        <f t="shared" si="7"/>
        <v>7</v>
      </c>
      <c r="AD16" s="320">
        <f t="shared" si="11"/>
        <v>4</v>
      </c>
      <c r="AE16" s="25">
        <f t="shared" si="8"/>
        <v>0</v>
      </c>
      <c r="AF16" s="13"/>
      <c r="AG16" s="318" t="str">
        <f t="shared" si="9"/>
        <v/>
      </c>
      <c r="AH16" s="318" t="str">
        <f t="shared" si="9"/>
        <v>з</v>
      </c>
      <c r="AI16" s="318">
        <f t="shared" si="9"/>
        <v>3</v>
      </c>
      <c r="AJ16" s="318" t="str">
        <f t="shared" si="9"/>
        <v/>
      </c>
      <c r="AK16" s="318">
        <f t="shared" si="9"/>
        <v>4</v>
      </c>
      <c r="AL16" s="318">
        <f t="shared" si="9"/>
        <v>5</v>
      </c>
      <c r="AM16" s="318">
        <f t="shared" si="9"/>
        <v>4</v>
      </c>
      <c r="AN16" s="318">
        <f t="shared" si="9"/>
        <v>5</v>
      </c>
      <c r="AO16" s="318">
        <f t="shared" si="9"/>
        <v>4</v>
      </c>
      <c r="AP16" s="318" t="str">
        <f t="shared" si="9"/>
        <v/>
      </c>
      <c r="AQ16" s="318">
        <f t="shared" si="9"/>
        <v>3</v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25">
      <c r="A17" s="267">
        <v>12</v>
      </c>
      <c r="B17" s="225"/>
      <c r="C17" s="472" t="s">
        <v>34</v>
      </c>
      <c r="D17" s="329" t="s">
        <v>1011</v>
      </c>
      <c r="E17" s="223">
        <v>2534</v>
      </c>
      <c r="F17" s="91"/>
      <c r="G17" s="91" t="s">
        <v>1141</v>
      </c>
      <c r="H17" s="91">
        <v>3</v>
      </c>
      <c r="I17" s="91"/>
      <c r="J17" s="91">
        <v>4</v>
      </c>
      <c r="K17" s="91">
        <v>5</v>
      </c>
      <c r="L17" s="91">
        <v>3</v>
      </c>
      <c r="M17" s="91">
        <v>4</v>
      </c>
      <c r="N17" s="91">
        <v>4</v>
      </c>
      <c r="O17" s="91"/>
      <c r="P17" s="91">
        <v>3</v>
      </c>
      <c r="Q17" s="91"/>
      <c r="R17" s="91"/>
      <c r="S17" s="91"/>
      <c r="T17" s="91"/>
      <c r="U17" s="91"/>
      <c r="V17" s="27">
        <f t="shared" si="0"/>
        <v>3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3</v>
      </c>
      <c r="AA17" s="93">
        <f t="shared" si="5"/>
        <v>3</v>
      </c>
      <c r="AB17" s="93">
        <f t="shared" si="6"/>
        <v>1</v>
      </c>
      <c r="AC17" s="93">
        <f t="shared" si="7"/>
        <v>7</v>
      </c>
      <c r="AD17" s="320">
        <f t="shared" si="11"/>
        <v>3.7142857142857144</v>
      </c>
      <c r="AE17" s="25">
        <f t="shared" si="8"/>
        <v>0</v>
      </c>
      <c r="AF17" s="13"/>
      <c r="AG17" s="318" t="str">
        <f t="shared" si="9"/>
        <v/>
      </c>
      <c r="AH17" s="318" t="str">
        <f t="shared" si="9"/>
        <v>з</v>
      </c>
      <c r="AI17" s="318">
        <f t="shared" si="9"/>
        <v>3</v>
      </c>
      <c r="AJ17" s="318" t="str">
        <f t="shared" si="9"/>
        <v/>
      </c>
      <c r="AK17" s="318">
        <f t="shared" si="9"/>
        <v>4</v>
      </c>
      <c r="AL17" s="318">
        <f t="shared" si="9"/>
        <v>5</v>
      </c>
      <c r="AM17" s="318">
        <f t="shared" si="9"/>
        <v>3</v>
      </c>
      <c r="AN17" s="318">
        <f t="shared" si="9"/>
        <v>4</v>
      </c>
      <c r="AO17" s="318">
        <f t="shared" si="9"/>
        <v>4</v>
      </c>
      <c r="AP17" s="318" t="str">
        <f t="shared" si="9"/>
        <v/>
      </c>
      <c r="AQ17" s="318">
        <f t="shared" si="9"/>
        <v>3</v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25">
      <c r="A18" s="267">
        <v>13</v>
      </c>
      <c r="B18" s="163"/>
      <c r="C18" s="472" t="s">
        <v>34</v>
      </c>
      <c r="D18" s="329" t="s">
        <v>1012</v>
      </c>
      <c r="E18" s="223">
        <v>2534</v>
      </c>
      <c r="F18" s="91"/>
      <c r="G18" s="91" t="s">
        <v>1141</v>
      </c>
      <c r="H18" s="91">
        <v>5</v>
      </c>
      <c r="I18" s="91"/>
      <c r="J18" s="91">
        <v>5</v>
      </c>
      <c r="K18" s="91">
        <v>5</v>
      </c>
      <c r="L18" s="91">
        <v>4</v>
      </c>
      <c r="M18" s="91">
        <v>4</v>
      </c>
      <c r="N18" s="91">
        <v>4</v>
      </c>
      <c r="O18" s="91"/>
      <c r="P18" s="91">
        <v>3</v>
      </c>
      <c r="Q18" s="91"/>
      <c r="R18" s="91"/>
      <c r="S18" s="91"/>
      <c r="T18" s="91"/>
      <c r="U18" s="91"/>
      <c r="V18" s="27">
        <f t="shared" si="0"/>
        <v>3</v>
      </c>
      <c r="W18" s="93">
        <f t="shared" si="1"/>
        <v>0</v>
      </c>
      <c r="X18" s="93">
        <f t="shared" si="12"/>
        <v>0</v>
      </c>
      <c r="Y18" s="93">
        <f t="shared" si="3"/>
        <v>0</v>
      </c>
      <c r="Z18" s="93">
        <f t="shared" si="4"/>
        <v>1</v>
      </c>
      <c r="AA18" s="93">
        <f t="shared" si="5"/>
        <v>3</v>
      </c>
      <c r="AB18" s="93">
        <f t="shared" si="6"/>
        <v>3</v>
      </c>
      <c r="AC18" s="93">
        <f t="shared" si="7"/>
        <v>7</v>
      </c>
      <c r="AD18" s="320">
        <f t="shared" si="11"/>
        <v>4.2857142857142856</v>
      </c>
      <c r="AE18" s="25">
        <f t="shared" si="8"/>
        <v>0</v>
      </c>
      <c r="AF18" s="13"/>
      <c r="AG18" s="318" t="str">
        <f t="shared" si="9"/>
        <v/>
      </c>
      <c r="AH18" s="318" t="str">
        <f t="shared" si="9"/>
        <v>з</v>
      </c>
      <c r="AI18" s="318">
        <f t="shared" si="9"/>
        <v>5</v>
      </c>
      <c r="AJ18" s="318" t="str">
        <f t="shared" si="9"/>
        <v/>
      </c>
      <c r="AK18" s="318">
        <f t="shared" si="9"/>
        <v>5</v>
      </c>
      <c r="AL18" s="318">
        <f t="shared" si="9"/>
        <v>5</v>
      </c>
      <c r="AM18" s="318">
        <f t="shared" si="9"/>
        <v>4</v>
      </c>
      <c r="AN18" s="318">
        <f t="shared" si="9"/>
        <v>4</v>
      </c>
      <c r="AO18" s="318">
        <f t="shared" si="9"/>
        <v>4</v>
      </c>
      <c r="AP18" s="318" t="str">
        <f t="shared" si="9"/>
        <v/>
      </c>
      <c r="AQ18" s="318">
        <f t="shared" si="9"/>
        <v>3</v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5">
      <c r="A19" s="267">
        <v>14</v>
      </c>
      <c r="B19" s="163"/>
      <c r="C19" s="472" t="s">
        <v>443</v>
      </c>
      <c r="D19" s="329" t="s">
        <v>1013</v>
      </c>
      <c r="E19" s="223">
        <v>2534</v>
      </c>
      <c r="F19" s="91"/>
      <c r="G19" s="91" t="s">
        <v>1141</v>
      </c>
      <c r="H19" s="91">
        <v>3</v>
      </c>
      <c r="I19" s="91"/>
      <c r="J19" s="91">
        <v>5</v>
      </c>
      <c r="K19" s="91">
        <v>5</v>
      </c>
      <c r="L19" s="91">
        <v>4</v>
      </c>
      <c r="M19" s="91">
        <v>5</v>
      </c>
      <c r="N19" s="91">
        <v>4</v>
      </c>
      <c r="O19" s="91"/>
      <c r="P19" s="91">
        <v>4</v>
      </c>
      <c r="Q19" s="91"/>
      <c r="R19" s="91"/>
      <c r="S19" s="91"/>
      <c r="T19" s="91"/>
      <c r="U19" s="91"/>
      <c r="V19" s="27">
        <f t="shared" si="0"/>
        <v>3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1</v>
      </c>
      <c r="AA19" s="93">
        <f t="shared" si="5"/>
        <v>3</v>
      </c>
      <c r="AB19" s="93">
        <f t="shared" si="6"/>
        <v>3</v>
      </c>
      <c r="AC19" s="93">
        <f t="shared" si="7"/>
        <v>7</v>
      </c>
      <c r="AD19" s="320">
        <f t="shared" si="11"/>
        <v>4.2857142857142856</v>
      </c>
      <c r="AE19" s="25">
        <f t="shared" si="8"/>
        <v>0</v>
      </c>
      <c r="AF19" s="13"/>
      <c r="AG19" s="318" t="str">
        <f t="shared" si="9"/>
        <v/>
      </c>
      <c r="AH19" s="318" t="str">
        <f t="shared" si="9"/>
        <v>з</v>
      </c>
      <c r="AI19" s="318">
        <f t="shared" si="9"/>
        <v>3</v>
      </c>
      <c r="AJ19" s="318" t="str">
        <f t="shared" si="9"/>
        <v/>
      </c>
      <c r="AK19" s="318">
        <f t="shared" si="9"/>
        <v>5</v>
      </c>
      <c r="AL19" s="318">
        <f t="shared" si="9"/>
        <v>5</v>
      </c>
      <c r="AM19" s="318">
        <f t="shared" si="9"/>
        <v>4</v>
      </c>
      <c r="AN19" s="318">
        <f t="shared" si="9"/>
        <v>5</v>
      </c>
      <c r="AO19" s="318">
        <f t="shared" si="9"/>
        <v>4</v>
      </c>
      <c r="AP19" s="318" t="str">
        <f t="shared" si="9"/>
        <v/>
      </c>
      <c r="AQ19" s="318">
        <f t="shared" si="9"/>
        <v>4</v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25">
      <c r="A20" s="267">
        <v>15</v>
      </c>
      <c r="B20" s="163"/>
      <c r="C20" s="472" t="s">
        <v>34</v>
      </c>
      <c r="D20" s="329" t="s">
        <v>1014</v>
      </c>
      <c r="E20" s="223">
        <v>2534</v>
      </c>
      <c r="F20" s="91"/>
      <c r="G20" s="91" t="s">
        <v>1141</v>
      </c>
      <c r="H20" s="91">
        <v>3</v>
      </c>
      <c r="I20" s="91"/>
      <c r="J20" s="91">
        <v>4</v>
      </c>
      <c r="K20" s="91">
        <v>5</v>
      </c>
      <c r="L20" s="91">
        <v>4</v>
      </c>
      <c r="M20" s="91">
        <v>5</v>
      </c>
      <c r="N20" s="91">
        <v>5</v>
      </c>
      <c r="O20" s="91"/>
      <c r="P20" s="91">
        <v>3</v>
      </c>
      <c r="Q20" s="91"/>
      <c r="R20" s="91"/>
      <c r="S20" s="91"/>
      <c r="T20" s="91"/>
      <c r="U20" s="91"/>
      <c r="V20" s="27">
        <f t="shared" si="0"/>
        <v>3</v>
      </c>
      <c r="W20" s="93">
        <f t="shared" si="1"/>
        <v>0</v>
      </c>
      <c r="X20" s="93">
        <f t="shared" si="12"/>
        <v>0</v>
      </c>
      <c r="Y20" s="93">
        <f t="shared" si="3"/>
        <v>0</v>
      </c>
      <c r="Z20" s="93">
        <f t="shared" si="4"/>
        <v>2</v>
      </c>
      <c r="AA20" s="93">
        <f t="shared" si="5"/>
        <v>2</v>
      </c>
      <c r="AB20" s="93">
        <f t="shared" si="6"/>
        <v>3</v>
      </c>
      <c r="AC20" s="93">
        <f t="shared" si="7"/>
        <v>7</v>
      </c>
      <c r="AD20" s="320">
        <f t="shared" si="11"/>
        <v>4.1428571428571432</v>
      </c>
      <c r="AE20" s="25">
        <f t="shared" si="8"/>
        <v>0</v>
      </c>
      <c r="AF20" s="13"/>
      <c r="AG20" s="318" t="str">
        <f t="shared" si="9"/>
        <v/>
      </c>
      <c r="AH20" s="318" t="str">
        <f t="shared" si="9"/>
        <v>з</v>
      </c>
      <c r="AI20" s="318">
        <f t="shared" si="9"/>
        <v>3</v>
      </c>
      <c r="AJ20" s="318" t="str">
        <f t="shared" si="9"/>
        <v/>
      </c>
      <c r="AK20" s="318">
        <f t="shared" si="9"/>
        <v>4</v>
      </c>
      <c r="AL20" s="318">
        <f t="shared" si="9"/>
        <v>5</v>
      </c>
      <c r="AM20" s="318">
        <f t="shared" si="9"/>
        <v>4</v>
      </c>
      <c r="AN20" s="318">
        <f t="shared" si="9"/>
        <v>5</v>
      </c>
      <c r="AO20" s="318">
        <f t="shared" si="9"/>
        <v>5</v>
      </c>
      <c r="AP20" s="318" t="str">
        <f t="shared" si="9"/>
        <v/>
      </c>
      <c r="AQ20" s="318">
        <f t="shared" si="9"/>
        <v>3</v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25">
      <c r="A21" s="267">
        <v>16</v>
      </c>
      <c r="B21" s="163"/>
      <c r="C21" s="472" t="s">
        <v>34</v>
      </c>
      <c r="D21" s="329" t="s">
        <v>1015</v>
      </c>
      <c r="E21" s="223">
        <v>2534</v>
      </c>
      <c r="F21" s="91"/>
      <c r="G21" s="91" t="s">
        <v>1141</v>
      </c>
      <c r="H21" s="91">
        <v>4</v>
      </c>
      <c r="I21" s="91"/>
      <c r="J21" s="91">
        <v>5</v>
      </c>
      <c r="K21" s="91">
        <v>5</v>
      </c>
      <c r="L21" s="91">
        <v>4</v>
      </c>
      <c r="M21" s="91">
        <v>4</v>
      </c>
      <c r="N21" s="91">
        <v>5</v>
      </c>
      <c r="O21" s="91"/>
      <c r="P21" s="91">
        <v>3</v>
      </c>
      <c r="Q21" s="91"/>
      <c r="R21" s="91"/>
      <c r="S21" s="91"/>
      <c r="T21" s="91"/>
      <c r="U21" s="91"/>
      <c r="V21" s="27">
        <f t="shared" si="0"/>
        <v>3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1</v>
      </c>
      <c r="AA21" s="93">
        <f t="shared" si="5"/>
        <v>3</v>
      </c>
      <c r="AB21" s="93">
        <f t="shared" si="6"/>
        <v>3</v>
      </c>
      <c r="AC21" s="93">
        <f t="shared" si="7"/>
        <v>7</v>
      </c>
      <c r="AD21" s="320">
        <f t="shared" si="11"/>
        <v>4.2857142857142856</v>
      </c>
      <c r="AE21" s="25">
        <f t="shared" si="8"/>
        <v>0</v>
      </c>
      <c r="AF21" s="13"/>
      <c r="AG21" s="318" t="str">
        <f t="shared" si="9"/>
        <v/>
      </c>
      <c r="AH21" s="318" t="str">
        <f t="shared" si="9"/>
        <v>з</v>
      </c>
      <c r="AI21" s="318">
        <f t="shared" si="9"/>
        <v>4</v>
      </c>
      <c r="AJ21" s="318" t="str">
        <f t="shared" si="9"/>
        <v/>
      </c>
      <c r="AK21" s="318">
        <f t="shared" si="9"/>
        <v>5</v>
      </c>
      <c r="AL21" s="318">
        <f t="shared" si="9"/>
        <v>5</v>
      </c>
      <c r="AM21" s="318">
        <f t="shared" si="9"/>
        <v>4</v>
      </c>
      <c r="AN21" s="318">
        <f t="shared" si="9"/>
        <v>4</v>
      </c>
      <c r="AO21" s="318">
        <f t="shared" si="9"/>
        <v>5</v>
      </c>
      <c r="AP21" s="318" t="str">
        <f t="shared" si="9"/>
        <v/>
      </c>
      <c r="AQ21" s="318">
        <f t="shared" si="9"/>
        <v>3</v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6" si="13">IF(ISERROR(VALUE(LEFT(U21))),LEFT(U21),VALUE(LEFT(U21)))</f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25">
      <c r="A22" s="267">
        <v>17</v>
      </c>
      <c r="B22" s="163"/>
      <c r="C22" s="472" t="s">
        <v>34</v>
      </c>
      <c r="D22" s="329" t="s">
        <v>1016</v>
      </c>
      <c r="E22" s="223">
        <v>2534</v>
      </c>
      <c r="F22" s="91"/>
      <c r="G22" s="91" t="s">
        <v>1141</v>
      </c>
      <c r="H22" s="91">
        <v>3</v>
      </c>
      <c r="I22" s="91"/>
      <c r="J22" s="91">
        <v>4</v>
      </c>
      <c r="K22" s="91">
        <v>4</v>
      </c>
      <c r="L22" s="91">
        <v>4</v>
      </c>
      <c r="M22" s="91">
        <v>5</v>
      </c>
      <c r="N22" s="91">
        <v>4</v>
      </c>
      <c r="O22" s="91"/>
      <c r="P22" s="91">
        <v>3</v>
      </c>
      <c r="Q22" s="91"/>
      <c r="R22" s="91"/>
      <c r="S22" s="91"/>
      <c r="T22" s="91"/>
      <c r="U22" s="91"/>
      <c r="V22" s="27">
        <f t="shared" si="0"/>
        <v>3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2</v>
      </c>
      <c r="AA22" s="93">
        <f t="shared" si="5"/>
        <v>4</v>
      </c>
      <c r="AB22" s="93">
        <f t="shared" si="6"/>
        <v>1</v>
      </c>
      <c r="AC22" s="93">
        <f t="shared" si="7"/>
        <v>7</v>
      </c>
      <c r="AD22" s="320">
        <f t="shared" si="11"/>
        <v>3.8571428571428572</v>
      </c>
      <c r="AE22" s="25">
        <f t="shared" si="8"/>
        <v>0</v>
      </c>
      <c r="AF22" s="13"/>
      <c r="AG22" s="318" t="str">
        <f t="shared" si="13"/>
        <v/>
      </c>
      <c r="AH22" s="318" t="str">
        <f t="shared" si="13"/>
        <v>з</v>
      </c>
      <c r="AI22" s="318">
        <f t="shared" si="13"/>
        <v>3</v>
      </c>
      <c r="AJ22" s="318" t="str">
        <f t="shared" si="13"/>
        <v/>
      </c>
      <c r="AK22" s="318">
        <f t="shared" si="13"/>
        <v>4</v>
      </c>
      <c r="AL22" s="318">
        <f t="shared" si="13"/>
        <v>4</v>
      </c>
      <c r="AM22" s="318">
        <f t="shared" si="13"/>
        <v>4</v>
      </c>
      <c r="AN22" s="318">
        <f t="shared" si="13"/>
        <v>5</v>
      </c>
      <c r="AO22" s="318">
        <f t="shared" si="13"/>
        <v>4</v>
      </c>
      <c r="AP22" s="318" t="str">
        <f t="shared" si="13"/>
        <v/>
      </c>
      <c r="AQ22" s="318">
        <f t="shared" si="13"/>
        <v>3</v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25">
      <c r="A23" s="267">
        <v>18</v>
      </c>
      <c r="B23" s="163"/>
      <c r="C23" s="472" t="s">
        <v>34</v>
      </c>
      <c r="D23" s="329" t="s">
        <v>1017</v>
      </c>
      <c r="E23" s="223">
        <v>2534</v>
      </c>
      <c r="F23" s="91"/>
      <c r="G23" s="91" t="s">
        <v>1141</v>
      </c>
      <c r="H23" s="91">
        <v>4</v>
      </c>
      <c r="I23" s="91"/>
      <c r="J23" s="91">
        <v>5</v>
      </c>
      <c r="K23" s="91">
        <v>5</v>
      </c>
      <c r="L23" s="91">
        <v>4</v>
      </c>
      <c r="M23" s="91">
        <v>3</v>
      </c>
      <c r="N23" s="91">
        <v>3</v>
      </c>
      <c r="O23" s="91"/>
      <c r="P23" s="91">
        <v>4</v>
      </c>
      <c r="Q23" s="91"/>
      <c r="R23" s="91"/>
      <c r="S23" s="91"/>
      <c r="T23" s="91"/>
      <c r="U23" s="91"/>
      <c r="V23" s="27">
        <f t="shared" si="0"/>
        <v>3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2</v>
      </c>
      <c r="AA23" s="93">
        <f t="shared" si="5"/>
        <v>3</v>
      </c>
      <c r="AB23" s="93">
        <f t="shared" si="6"/>
        <v>2</v>
      </c>
      <c r="AC23" s="93">
        <f t="shared" si="7"/>
        <v>7</v>
      </c>
      <c r="AD23" s="320">
        <f t="shared" si="11"/>
        <v>4</v>
      </c>
      <c r="AE23" s="25">
        <f t="shared" si="8"/>
        <v>0</v>
      </c>
      <c r="AF23" s="13"/>
      <c r="AG23" s="318" t="str">
        <f t="shared" si="13"/>
        <v/>
      </c>
      <c r="AH23" s="318" t="str">
        <f t="shared" si="13"/>
        <v>з</v>
      </c>
      <c r="AI23" s="318">
        <f t="shared" si="13"/>
        <v>4</v>
      </c>
      <c r="AJ23" s="318" t="str">
        <f t="shared" si="13"/>
        <v/>
      </c>
      <c r="AK23" s="318">
        <f t="shared" si="13"/>
        <v>5</v>
      </c>
      <c r="AL23" s="318">
        <f t="shared" si="13"/>
        <v>5</v>
      </c>
      <c r="AM23" s="318">
        <f t="shared" si="13"/>
        <v>4</v>
      </c>
      <c r="AN23" s="318">
        <f t="shared" si="13"/>
        <v>3</v>
      </c>
      <c r="AO23" s="318">
        <f t="shared" si="13"/>
        <v>3</v>
      </c>
      <c r="AP23" s="318" t="str">
        <f t="shared" si="13"/>
        <v/>
      </c>
      <c r="AQ23" s="318">
        <f t="shared" si="13"/>
        <v>4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25">
      <c r="A24" s="267">
        <v>19</v>
      </c>
      <c r="B24" s="163"/>
      <c r="C24" s="472" t="s">
        <v>34</v>
      </c>
      <c r="D24" s="329" t="s">
        <v>1018</v>
      </c>
      <c r="E24" s="223">
        <v>2534</v>
      </c>
      <c r="F24" s="91"/>
      <c r="G24" s="91" t="s">
        <v>1141</v>
      </c>
      <c r="H24" s="91">
        <v>4</v>
      </c>
      <c r="I24" s="91"/>
      <c r="J24" s="91">
        <v>5</v>
      </c>
      <c r="K24" s="91">
        <v>5</v>
      </c>
      <c r="L24" s="91">
        <v>4</v>
      </c>
      <c r="M24" s="91">
        <v>3</v>
      </c>
      <c r="N24" s="91">
        <v>4</v>
      </c>
      <c r="O24" s="91"/>
      <c r="P24" s="91">
        <v>3</v>
      </c>
      <c r="Q24" s="91"/>
      <c r="R24" s="91"/>
      <c r="S24" s="91"/>
      <c r="T24" s="91"/>
      <c r="U24" s="91"/>
      <c r="V24" s="27">
        <f t="shared" si="0"/>
        <v>3</v>
      </c>
      <c r="W24" s="93">
        <f t="shared" si="1"/>
        <v>0</v>
      </c>
      <c r="X24" s="93">
        <f t="shared" si="12"/>
        <v>0</v>
      </c>
      <c r="Y24" s="93">
        <f t="shared" si="3"/>
        <v>0</v>
      </c>
      <c r="Z24" s="93">
        <f t="shared" si="4"/>
        <v>2</v>
      </c>
      <c r="AA24" s="93">
        <f t="shared" si="5"/>
        <v>3</v>
      </c>
      <c r="AB24" s="93">
        <f t="shared" si="6"/>
        <v>2</v>
      </c>
      <c r="AC24" s="93">
        <f t="shared" si="7"/>
        <v>7</v>
      </c>
      <c r="AD24" s="320">
        <f t="shared" si="11"/>
        <v>4</v>
      </c>
      <c r="AE24" s="25">
        <f t="shared" si="8"/>
        <v>0</v>
      </c>
      <c r="AF24" s="13"/>
      <c r="AG24" s="318" t="str">
        <f t="shared" si="13"/>
        <v/>
      </c>
      <c r="AH24" s="318" t="str">
        <f t="shared" si="13"/>
        <v>з</v>
      </c>
      <c r="AI24" s="318">
        <f t="shared" si="13"/>
        <v>4</v>
      </c>
      <c r="AJ24" s="318" t="str">
        <f t="shared" si="13"/>
        <v/>
      </c>
      <c r="AK24" s="318">
        <f t="shared" si="13"/>
        <v>5</v>
      </c>
      <c r="AL24" s="318">
        <f t="shared" si="13"/>
        <v>5</v>
      </c>
      <c r="AM24" s="318">
        <f t="shared" si="13"/>
        <v>4</v>
      </c>
      <c r="AN24" s="318">
        <f t="shared" si="13"/>
        <v>3</v>
      </c>
      <c r="AO24" s="318">
        <f t="shared" si="13"/>
        <v>4</v>
      </c>
      <c r="AP24" s="318" t="str">
        <f t="shared" si="13"/>
        <v/>
      </c>
      <c r="AQ24" s="318">
        <f t="shared" si="13"/>
        <v>3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25">
      <c r="A25" s="267">
        <v>20</v>
      </c>
      <c r="B25" s="163"/>
      <c r="C25" s="472" t="s">
        <v>34</v>
      </c>
      <c r="D25" s="329" t="s">
        <v>1019</v>
      </c>
      <c r="E25" s="223">
        <v>2534</v>
      </c>
      <c r="F25" s="91"/>
      <c r="G25" s="91" t="s">
        <v>1141</v>
      </c>
      <c r="H25" s="91">
        <v>4</v>
      </c>
      <c r="I25" s="91"/>
      <c r="J25" s="91">
        <v>5</v>
      </c>
      <c r="K25" s="91">
        <v>5</v>
      </c>
      <c r="L25" s="91">
        <v>5</v>
      </c>
      <c r="M25" s="91">
        <v>5</v>
      </c>
      <c r="N25" s="91">
        <v>5</v>
      </c>
      <c r="O25" s="91"/>
      <c r="P25" s="91">
        <v>3</v>
      </c>
      <c r="Q25" s="91"/>
      <c r="R25" s="91"/>
      <c r="S25" s="91"/>
      <c r="T25" s="91"/>
      <c r="U25" s="91"/>
      <c r="V25" s="27">
        <f t="shared" si="0"/>
        <v>3</v>
      </c>
      <c r="W25" s="93">
        <f t="shared" si="1"/>
        <v>0</v>
      </c>
      <c r="X25" s="93">
        <f t="shared" si="12"/>
        <v>0</v>
      </c>
      <c r="Y25" s="93">
        <f t="shared" si="3"/>
        <v>0</v>
      </c>
      <c r="Z25" s="93">
        <f t="shared" si="4"/>
        <v>1</v>
      </c>
      <c r="AA25" s="93">
        <f t="shared" si="5"/>
        <v>1</v>
      </c>
      <c r="AB25" s="93">
        <f t="shared" si="6"/>
        <v>5</v>
      </c>
      <c r="AC25" s="93">
        <f t="shared" si="7"/>
        <v>7</v>
      </c>
      <c r="AD25" s="320">
        <f t="shared" si="11"/>
        <v>4.5714285714285712</v>
      </c>
      <c r="AE25" s="25">
        <f t="shared" si="8"/>
        <v>0</v>
      </c>
      <c r="AF25" s="13"/>
      <c r="AG25" s="318" t="str">
        <f t="shared" si="13"/>
        <v/>
      </c>
      <c r="AH25" s="318" t="str">
        <f t="shared" si="13"/>
        <v>з</v>
      </c>
      <c r="AI25" s="318">
        <f t="shared" si="13"/>
        <v>4</v>
      </c>
      <c r="AJ25" s="318" t="str">
        <f t="shared" si="13"/>
        <v/>
      </c>
      <c r="AK25" s="318">
        <f t="shared" si="13"/>
        <v>5</v>
      </c>
      <c r="AL25" s="318">
        <f t="shared" si="13"/>
        <v>5</v>
      </c>
      <c r="AM25" s="318">
        <f t="shared" si="13"/>
        <v>5</v>
      </c>
      <c r="AN25" s="318">
        <f t="shared" si="13"/>
        <v>5</v>
      </c>
      <c r="AO25" s="318">
        <f t="shared" si="13"/>
        <v>5</v>
      </c>
      <c r="AP25" s="318" t="str">
        <f t="shared" si="13"/>
        <v/>
      </c>
      <c r="AQ25" s="318">
        <f t="shared" si="13"/>
        <v>3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25">
      <c r="A26" s="267">
        <v>21</v>
      </c>
      <c r="B26" s="163"/>
      <c r="C26" s="472" t="s">
        <v>34</v>
      </c>
      <c r="D26" s="329" t="s">
        <v>1020</v>
      </c>
      <c r="E26" s="223">
        <v>2534</v>
      </c>
      <c r="F26" s="91"/>
      <c r="G26" s="91" t="s">
        <v>1141</v>
      </c>
      <c r="H26" s="91">
        <v>4</v>
      </c>
      <c r="I26" s="91"/>
      <c r="J26" s="91">
        <v>5</v>
      </c>
      <c r="K26" s="91">
        <v>5</v>
      </c>
      <c r="L26" s="91">
        <v>4</v>
      </c>
      <c r="M26" s="91">
        <v>5</v>
      </c>
      <c r="N26" s="91">
        <v>5</v>
      </c>
      <c r="O26" s="91"/>
      <c r="P26" s="91">
        <v>3</v>
      </c>
      <c r="Q26" s="91"/>
      <c r="R26" s="91"/>
      <c r="S26" s="91"/>
      <c r="T26" s="91"/>
      <c r="U26" s="91"/>
      <c r="V26" s="27">
        <f t="shared" si="0"/>
        <v>3</v>
      </c>
      <c r="W26" s="93">
        <f t="shared" si="1"/>
        <v>0</v>
      </c>
      <c r="X26" s="93">
        <f t="shared" si="12"/>
        <v>0</v>
      </c>
      <c r="Y26" s="93">
        <f t="shared" si="3"/>
        <v>0</v>
      </c>
      <c r="Z26" s="93">
        <f t="shared" si="4"/>
        <v>1</v>
      </c>
      <c r="AA26" s="93">
        <f t="shared" si="5"/>
        <v>2</v>
      </c>
      <c r="AB26" s="93">
        <f t="shared" si="6"/>
        <v>4</v>
      </c>
      <c r="AC26" s="93">
        <f t="shared" si="7"/>
        <v>7</v>
      </c>
      <c r="AD26" s="320">
        <f t="shared" si="11"/>
        <v>4.4285714285714288</v>
      </c>
      <c r="AE26" s="25">
        <f t="shared" si="8"/>
        <v>0</v>
      </c>
      <c r="AF26" s="13"/>
      <c r="AG26" s="318" t="str">
        <f t="shared" si="13"/>
        <v/>
      </c>
      <c r="AH26" s="318" t="str">
        <f t="shared" si="13"/>
        <v>з</v>
      </c>
      <c r="AI26" s="318">
        <f t="shared" si="13"/>
        <v>4</v>
      </c>
      <c r="AJ26" s="318" t="str">
        <f t="shared" si="13"/>
        <v/>
      </c>
      <c r="AK26" s="318">
        <f t="shared" si="13"/>
        <v>5</v>
      </c>
      <c r="AL26" s="318">
        <f t="shared" si="13"/>
        <v>5</v>
      </c>
      <c r="AM26" s="318">
        <f t="shared" si="13"/>
        <v>4</v>
      </c>
      <c r="AN26" s="318">
        <f t="shared" si="13"/>
        <v>5</v>
      </c>
      <c r="AO26" s="318">
        <f t="shared" si="13"/>
        <v>5</v>
      </c>
      <c r="AP26" s="318" t="str">
        <f t="shared" si="13"/>
        <v/>
      </c>
      <c r="AQ26" s="318">
        <f t="shared" si="13"/>
        <v>3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x14ac:dyDescent="0.25">
      <c r="A27" s="267">
        <v>22</v>
      </c>
      <c r="B27" s="163"/>
      <c r="C27" s="472" t="s">
        <v>34</v>
      </c>
      <c r="D27" s="329" t="s">
        <v>1021</v>
      </c>
      <c r="E27" s="223">
        <v>2534</v>
      </c>
      <c r="F27" s="91"/>
      <c r="G27" s="91" t="s">
        <v>1141</v>
      </c>
      <c r="H27" s="91">
        <v>4</v>
      </c>
      <c r="I27" s="91"/>
      <c r="J27" s="91">
        <v>5</v>
      </c>
      <c r="K27" s="91">
        <v>5</v>
      </c>
      <c r="L27" s="91">
        <v>4</v>
      </c>
      <c r="M27" s="91">
        <v>5</v>
      </c>
      <c r="N27" s="91">
        <v>5</v>
      </c>
      <c r="O27" s="91"/>
      <c r="P27" s="91">
        <v>3</v>
      </c>
      <c r="Q27" s="91"/>
      <c r="R27" s="91"/>
      <c r="S27" s="91"/>
      <c r="T27" s="91"/>
      <c r="U27" s="91"/>
      <c r="V27" s="27">
        <f t="shared" si="0"/>
        <v>3</v>
      </c>
      <c r="W27" s="93">
        <f t="shared" si="1"/>
        <v>0</v>
      </c>
      <c r="X27" s="93">
        <f t="shared" si="12"/>
        <v>0</v>
      </c>
      <c r="Y27" s="93">
        <f t="shared" si="3"/>
        <v>0</v>
      </c>
      <c r="Z27" s="93">
        <f t="shared" si="4"/>
        <v>1</v>
      </c>
      <c r="AA27" s="93">
        <f t="shared" si="5"/>
        <v>2</v>
      </c>
      <c r="AB27" s="93">
        <f t="shared" si="6"/>
        <v>4</v>
      </c>
      <c r="AC27" s="93">
        <f t="shared" si="7"/>
        <v>7</v>
      </c>
      <c r="AD27" s="320">
        <f t="shared" si="11"/>
        <v>4.4285714285714288</v>
      </c>
      <c r="AE27" s="25">
        <f t="shared" si="8"/>
        <v>0</v>
      </c>
      <c r="AF27" s="13"/>
      <c r="AG27" s="318" t="str">
        <f t="shared" si="13"/>
        <v/>
      </c>
      <c r="AH27" s="318" t="str">
        <f t="shared" si="13"/>
        <v>з</v>
      </c>
      <c r="AI27" s="318">
        <f t="shared" si="13"/>
        <v>4</v>
      </c>
      <c r="AJ27" s="318" t="str">
        <f t="shared" si="13"/>
        <v/>
      </c>
      <c r="AK27" s="318">
        <f t="shared" si="13"/>
        <v>5</v>
      </c>
      <c r="AL27" s="318">
        <f t="shared" si="13"/>
        <v>5</v>
      </c>
      <c r="AM27" s="318">
        <f t="shared" si="13"/>
        <v>4</v>
      </c>
      <c r="AN27" s="318">
        <f t="shared" si="13"/>
        <v>5</v>
      </c>
      <c r="AO27" s="318">
        <f t="shared" si="13"/>
        <v>5</v>
      </c>
      <c r="AP27" s="318" t="str">
        <f t="shared" si="13"/>
        <v/>
      </c>
      <c r="AQ27" s="318">
        <f t="shared" si="13"/>
        <v>3</v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x14ac:dyDescent="0.25">
      <c r="A28" s="267">
        <v>23</v>
      </c>
      <c r="B28" s="163"/>
      <c r="C28" s="472" t="s">
        <v>34</v>
      </c>
      <c r="D28" s="329" t="s">
        <v>1022</v>
      </c>
      <c r="E28" s="223">
        <v>2534</v>
      </c>
      <c r="F28" s="91"/>
      <c r="G28" s="91" t="s">
        <v>1141</v>
      </c>
      <c r="H28" s="91">
        <v>4</v>
      </c>
      <c r="I28" s="91"/>
      <c r="J28" s="91">
        <v>5</v>
      </c>
      <c r="K28" s="91">
        <v>5</v>
      </c>
      <c r="L28" s="91">
        <v>4</v>
      </c>
      <c r="M28" s="91">
        <v>4</v>
      </c>
      <c r="N28" s="91">
        <v>5</v>
      </c>
      <c r="O28" s="91"/>
      <c r="P28" s="91">
        <v>4</v>
      </c>
      <c r="Q28" s="91"/>
      <c r="R28" s="91"/>
      <c r="S28" s="91"/>
      <c r="T28" s="91"/>
      <c r="U28" s="91"/>
      <c r="V28" s="27">
        <f t="shared" si="0"/>
        <v>4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0</v>
      </c>
      <c r="AA28" s="93">
        <f t="shared" si="5"/>
        <v>4</v>
      </c>
      <c r="AB28" s="93">
        <f t="shared" si="6"/>
        <v>3</v>
      </c>
      <c r="AC28" s="93">
        <f t="shared" si="7"/>
        <v>7</v>
      </c>
      <c r="AD28" s="320">
        <f t="shared" si="11"/>
        <v>4.4285714285714288</v>
      </c>
      <c r="AE28" s="25">
        <f t="shared" si="8"/>
        <v>0</v>
      </c>
      <c r="AF28" s="13"/>
      <c r="AG28" s="318" t="str">
        <f t="shared" si="13"/>
        <v/>
      </c>
      <c r="AH28" s="318" t="str">
        <f t="shared" si="13"/>
        <v>з</v>
      </c>
      <c r="AI28" s="318">
        <f t="shared" si="13"/>
        <v>4</v>
      </c>
      <c r="AJ28" s="318" t="str">
        <f t="shared" si="13"/>
        <v/>
      </c>
      <c r="AK28" s="318">
        <f t="shared" si="13"/>
        <v>5</v>
      </c>
      <c r="AL28" s="318">
        <f t="shared" si="13"/>
        <v>5</v>
      </c>
      <c r="AM28" s="318">
        <f t="shared" si="13"/>
        <v>4</v>
      </c>
      <c r="AN28" s="318">
        <f t="shared" si="13"/>
        <v>4</v>
      </c>
      <c r="AO28" s="318">
        <f t="shared" si="13"/>
        <v>5</v>
      </c>
      <c r="AP28" s="318" t="str">
        <f t="shared" si="13"/>
        <v/>
      </c>
      <c r="AQ28" s="318">
        <f t="shared" si="13"/>
        <v>4</v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x14ac:dyDescent="0.25">
      <c r="A29" s="267">
        <v>24</v>
      </c>
      <c r="B29" s="163"/>
      <c r="C29" s="472" t="s">
        <v>34</v>
      </c>
      <c r="D29" s="329" t="s">
        <v>1023</v>
      </c>
      <c r="E29" s="223">
        <v>2534</v>
      </c>
      <c r="F29" s="91"/>
      <c r="G29" s="91" t="s">
        <v>1141</v>
      </c>
      <c r="H29" s="91">
        <v>3</v>
      </c>
      <c r="I29" s="91"/>
      <c r="J29" s="91">
        <v>5</v>
      </c>
      <c r="K29" s="91">
        <v>5</v>
      </c>
      <c r="L29" s="91">
        <v>4</v>
      </c>
      <c r="M29" s="91">
        <v>4</v>
      </c>
      <c r="N29" s="91">
        <v>4</v>
      </c>
      <c r="O29" s="91"/>
      <c r="P29" s="91">
        <v>3</v>
      </c>
      <c r="Q29" s="91"/>
      <c r="R29" s="91"/>
      <c r="S29" s="91"/>
      <c r="T29" s="91"/>
      <c r="U29" s="91"/>
      <c r="V29" s="27">
        <f t="shared" si="0"/>
        <v>3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2</v>
      </c>
      <c r="AA29" s="93">
        <f t="shared" si="5"/>
        <v>3</v>
      </c>
      <c r="AB29" s="93">
        <f t="shared" si="6"/>
        <v>2</v>
      </c>
      <c r="AC29" s="93">
        <f t="shared" si="7"/>
        <v>7</v>
      </c>
      <c r="AD29" s="320">
        <f t="shared" si="11"/>
        <v>4</v>
      </c>
      <c r="AE29" s="25">
        <f t="shared" si="8"/>
        <v>0</v>
      </c>
      <c r="AF29" s="13"/>
      <c r="AG29" s="318" t="str">
        <f t="shared" si="13"/>
        <v/>
      </c>
      <c r="AH29" s="318" t="str">
        <f t="shared" si="13"/>
        <v>з</v>
      </c>
      <c r="AI29" s="318">
        <f t="shared" si="13"/>
        <v>3</v>
      </c>
      <c r="AJ29" s="318" t="str">
        <f t="shared" si="13"/>
        <v/>
      </c>
      <c r="AK29" s="318">
        <f t="shared" si="13"/>
        <v>5</v>
      </c>
      <c r="AL29" s="318">
        <f t="shared" si="13"/>
        <v>5</v>
      </c>
      <c r="AM29" s="318">
        <f t="shared" si="13"/>
        <v>4</v>
      </c>
      <c r="AN29" s="318">
        <f t="shared" si="13"/>
        <v>4</v>
      </c>
      <c r="AO29" s="318">
        <f t="shared" si="13"/>
        <v>4</v>
      </c>
      <c r="AP29" s="318" t="str">
        <f t="shared" si="13"/>
        <v/>
      </c>
      <c r="AQ29" s="318">
        <f t="shared" si="13"/>
        <v>3</v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x14ac:dyDescent="0.25">
      <c r="A30" s="267">
        <v>25</v>
      </c>
      <c r="B30" s="163"/>
      <c r="C30" s="472" t="s">
        <v>443</v>
      </c>
      <c r="D30" s="329" t="s">
        <v>1024</v>
      </c>
      <c r="E30" s="223">
        <v>2534</v>
      </c>
      <c r="F30" s="91"/>
      <c r="G30" s="91" t="s">
        <v>1141</v>
      </c>
      <c r="H30" s="91">
        <v>4</v>
      </c>
      <c r="I30" s="91"/>
      <c r="J30" s="91">
        <v>5</v>
      </c>
      <c r="K30" s="91">
        <v>5</v>
      </c>
      <c r="L30" s="91">
        <v>4</v>
      </c>
      <c r="M30" s="91">
        <v>5</v>
      </c>
      <c r="N30" s="91">
        <v>4</v>
      </c>
      <c r="O30" s="91"/>
      <c r="P30" s="91">
        <v>3</v>
      </c>
      <c r="Q30" s="91"/>
      <c r="R30" s="91"/>
      <c r="S30" s="91"/>
      <c r="T30" s="91"/>
      <c r="U30" s="91"/>
      <c r="V30" s="27">
        <f t="shared" si="0"/>
        <v>3</v>
      </c>
      <c r="W30" s="93">
        <f t="shared" si="1"/>
        <v>0</v>
      </c>
      <c r="X30" s="93">
        <f t="shared" si="12"/>
        <v>0</v>
      </c>
      <c r="Y30" s="93">
        <f t="shared" si="3"/>
        <v>0</v>
      </c>
      <c r="Z30" s="93">
        <f t="shared" si="4"/>
        <v>1</v>
      </c>
      <c r="AA30" s="93">
        <f t="shared" si="5"/>
        <v>3</v>
      </c>
      <c r="AB30" s="93">
        <f t="shared" si="6"/>
        <v>3</v>
      </c>
      <c r="AC30" s="93">
        <f t="shared" si="7"/>
        <v>7</v>
      </c>
      <c r="AD30" s="320">
        <f t="shared" si="11"/>
        <v>4.2857142857142856</v>
      </c>
      <c r="AE30" s="25">
        <f t="shared" si="8"/>
        <v>0</v>
      </c>
      <c r="AF30" s="13"/>
      <c r="AG30" s="318" t="str">
        <f t="shared" si="13"/>
        <v/>
      </c>
      <c r="AH30" s="318" t="str">
        <f t="shared" si="13"/>
        <v>з</v>
      </c>
      <c r="AI30" s="318">
        <f t="shared" si="13"/>
        <v>4</v>
      </c>
      <c r="AJ30" s="318" t="str">
        <f t="shared" si="13"/>
        <v/>
      </c>
      <c r="AK30" s="318">
        <f t="shared" si="13"/>
        <v>5</v>
      </c>
      <c r="AL30" s="318">
        <f t="shared" si="13"/>
        <v>5</v>
      </c>
      <c r="AM30" s="318">
        <f t="shared" si="13"/>
        <v>4</v>
      </c>
      <c r="AN30" s="318">
        <f t="shared" si="13"/>
        <v>5</v>
      </c>
      <c r="AO30" s="318">
        <f t="shared" si="13"/>
        <v>4</v>
      </c>
      <c r="AP30" s="318" t="str">
        <f t="shared" si="13"/>
        <v/>
      </c>
      <c r="AQ30" s="318">
        <f t="shared" si="13"/>
        <v>3</v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0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x14ac:dyDescent="0.25">
      <c r="A31" s="267">
        <v>26</v>
      </c>
      <c r="B31" s="163"/>
      <c r="C31" s="472" t="s">
        <v>34</v>
      </c>
      <c r="D31" s="329" t="s">
        <v>1025</v>
      </c>
      <c r="E31" s="223">
        <v>2534</v>
      </c>
      <c r="F31" s="91"/>
      <c r="G31" s="91" t="s">
        <v>1141</v>
      </c>
      <c r="H31" s="91">
        <v>4</v>
      </c>
      <c r="I31" s="91"/>
      <c r="J31" s="91">
        <v>5</v>
      </c>
      <c r="K31" s="91">
        <v>5</v>
      </c>
      <c r="L31" s="91">
        <v>5</v>
      </c>
      <c r="M31" s="91">
        <v>5</v>
      </c>
      <c r="N31" s="91">
        <v>5</v>
      </c>
      <c r="O31" s="91"/>
      <c r="P31" s="91">
        <v>3</v>
      </c>
      <c r="Q31" s="91"/>
      <c r="R31" s="94"/>
      <c r="S31" s="91"/>
      <c r="T31" s="91"/>
      <c r="U31" s="91"/>
      <c r="V31" s="27">
        <f t="shared" si="0"/>
        <v>3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1</v>
      </c>
      <c r="AA31" s="93">
        <f t="shared" si="5"/>
        <v>1</v>
      </c>
      <c r="AB31" s="93">
        <f t="shared" si="6"/>
        <v>5</v>
      </c>
      <c r="AC31" s="93">
        <f t="shared" si="7"/>
        <v>7</v>
      </c>
      <c r="AD31" s="320">
        <f t="shared" si="11"/>
        <v>4.5714285714285712</v>
      </c>
      <c r="AE31" s="25">
        <f t="shared" si="8"/>
        <v>0</v>
      </c>
      <c r="AF31" s="13"/>
      <c r="AG31" s="318" t="str">
        <f t="shared" si="13"/>
        <v/>
      </c>
      <c r="AH31" s="318" t="str">
        <f t="shared" si="13"/>
        <v>з</v>
      </c>
      <c r="AI31" s="318">
        <f t="shared" si="13"/>
        <v>4</v>
      </c>
      <c r="AJ31" s="318" t="str">
        <f t="shared" si="13"/>
        <v/>
      </c>
      <c r="AK31" s="318">
        <f t="shared" si="13"/>
        <v>5</v>
      </c>
      <c r="AL31" s="318">
        <f t="shared" si="13"/>
        <v>5</v>
      </c>
      <c r="AM31" s="318">
        <f t="shared" si="13"/>
        <v>5</v>
      </c>
      <c r="AN31" s="318">
        <f t="shared" si="13"/>
        <v>5</v>
      </c>
      <c r="AO31" s="318">
        <f t="shared" si="13"/>
        <v>5</v>
      </c>
      <c r="AP31" s="318" t="str">
        <f t="shared" si="13"/>
        <v/>
      </c>
      <c r="AQ31" s="318">
        <f t="shared" si="13"/>
        <v>3</v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0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x14ac:dyDescent="0.25">
      <c r="A32" s="267">
        <v>27</v>
      </c>
      <c r="B32" s="211"/>
      <c r="C32" s="472" t="s">
        <v>34</v>
      </c>
      <c r="D32" s="329" t="s">
        <v>1026</v>
      </c>
      <c r="E32" s="223">
        <v>2534</v>
      </c>
      <c r="F32" s="321"/>
      <c r="G32" s="91" t="s">
        <v>1141</v>
      </c>
      <c r="H32" s="91">
        <v>3</v>
      </c>
      <c r="I32" s="321"/>
      <c r="J32" s="91">
        <v>5</v>
      </c>
      <c r="K32" s="91">
        <v>5</v>
      </c>
      <c r="L32" s="91">
        <v>3</v>
      </c>
      <c r="M32" s="91">
        <v>4</v>
      </c>
      <c r="N32" s="91">
        <v>4</v>
      </c>
      <c r="O32" s="321"/>
      <c r="P32" s="91">
        <v>3</v>
      </c>
      <c r="Q32" s="321"/>
      <c r="R32" s="94"/>
      <c r="S32" s="91"/>
      <c r="T32" s="91"/>
      <c r="U32" s="91"/>
      <c r="V32" s="27">
        <f t="shared" si="0"/>
        <v>3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3</v>
      </c>
      <c r="AA32" s="93">
        <f t="shared" si="5"/>
        <v>2</v>
      </c>
      <c r="AB32" s="93">
        <f t="shared" si="6"/>
        <v>2</v>
      </c>
      <c r="AC32" s="93">
        <f t="shared" si="7"/>
        <v>7</v>
      </c>
      <c r="AD32" s="320">
        <f t="shared" si="11"/>
        <v>3.8571428571428572</v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>з</v>
      </c>
      <c r="AI32" s="26">
        <f t="shared" si="13"/>
        <v>3</v>
      </c>
      <c r="AJ32" s="26" t="str">
        <f t="shared" si="13"/>
        <v/>
      </c>
      <c r="AK32" s="26">
        <f t="shared" si="13"/>
        <v>5</v>
      </c>
      <c r="AL32" s="26">
        <f t="shared" si="13"/>
        <v>5</v>
      </c>
      <c r="AM32" s="26">
        <f t="shared" si="13"/>
        <v>3</v>
      </c>
      <c r="AN32" s="26">
        <f t="shared" si="13"/>
        <v>4</v>
      </c>
      <c r="AO32" s="26">
        <f t="shared" si="13"/>
        <v>4</v>
      </c>
      <c r="AP32" s="26" t="str">
        <f t="shared" si="13"/>
        <v/>
      </c>
      <c r="AQ32" s="26">
        <f t="shared" si="13"/>
        <v>3</v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8.75" x14ac:dyDescent="0.25">
      <c r="A33" s="267">
        <v>28</v>
      </c>
      <c r="B33" s="211"/>
      <c r="C33" s="472" t="s">
        <v>34</v>
      </c>
      <c r="D33" s="329" t="s">
        <v>1027</v>
      </c>
      <c r="E33" s="223">
        <v>2534</v>
      </c>
      <c r="F33" s="321"/>
      <c r="G33" s="91" t="s">
        <v>1141</v>
      </c>
      <c r="H33" s="91">
        <v>4</v>
      </c>
      <c r="I33" s="321"/>
      <c r="J33" s="91">
        <v>5</v>
      </c>
      <c r="K33" s="91">
        <v>5</v>
      </c>
      <c r="L33" s="91">
        <v>5</v>
      </c>
      <c r="M33" s="91">
        <v>4</v>
      </c>
      <c r="N33" s="91">
        <v>5</v>
      </c>
      <c r="O33" s="321"/>
      <c r="P33" s="91">
        <v>4</v>
      </c>
      <c r="Q33" s="321"/>
      <c r="R33" s="94"/>
      <c r="S33" s="91"/>
      <c r="T33" s="91"/>
      <c r="U33" s="91"/>
      <c r="V33" s="27">
        <f t="shared" si="0"/>
        <v>4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3</v>
      </c>
      <c r="AB33" s="93">
        <f t="shared" si="6"/>
        <v>4</v>
      </c>
      <c r="AC33" s="93">
        <f t="shared" si="7"/>
        <v>7</v>
      </c>
      <c r="AD33" s="320">
        <f t="shared" si="11"/>
        <v>4.5714285714285712</v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>з</v>
      </c>
      <c r="AI33" s="26">
        <f t="shared" si="13"/>
        <v>4</v>
      </c>
      <c r="AJ33" s="26" t="str">
        <f t="shared" si="13"/>
        <v/>
      </c>
      <c r="AK33" s="26">
        <f t="shared" si="13"/>
        <v>5</v>
      </c>
      <c r="AL33" s="26">
        <f t="shared" si="13"/>
        <v>5</v>
      </c>
      <c r="AM33" s="26">
        <f t="shared" si="13"/>
        <v>5</v>
      </c>
      <c r="AN33" s="26">
        <f t="shared" si="13"/>
        <v>4</v>
      </c>
      <c r="AO33" s="26">
        <f t="shared" si="13"/>
        <v>5</v>
      </c>
      <c r="AP33" s="26" t="str">
        <f t="shared" si="13"/>
        <v/>
      </c>
      <c r="AQ33" s="26">
        <f t="shared" si="13"/>
        <v>4</v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1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8.75" x14ac:dyDescent="0.25">
      <c r="A34" s="267">
        <v>29</v>
      </c>
      <c r="B34" s="212"/>
      <c r="C34" s="472" t="s">
        <v>34</v>
      </c>
      <c r="D34" s="329" t="s">
        <v>1028</v>
      </c>
      <c r="E34" s="223">
        <v>2534</v>
      </c>
      <c r="F34" s="91"/>
      <c r="G34" s="91" t="s">
        <v>1141</v>
      </c>
      <c r="H34" s="91">
        <v>5</v>
      </c>
      <c r="I34" s="91"/>
      <c r="J34" s="91">
        <v>5</v>
      </c>
      <c r="K34" s="91">
        <v>5</v>
      </c>
      <c r="L34" s="94">
        <v>4</v>
      </c>
      <c r="M34" s="91">
        <v>4</v>
      </c>
      <c r="N34" s="91">
        <v>4</v>
      </c>
      <c r="O34" s="94"/>
      <c r="P34" s="91">
        <v>3</v>
      </c>
      <c r="Q34" s="94"/>
      <c r="R34" s="94"/>
      <c r="S34" s="91"/>
      <c r="T34" s="91"/>
      <c r="U34" s="91"/>
      <c r="V34" s="27">
        <f t="shared" si="0"/>
        <v>3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1</v>
      </c>
      <c r="AA34" s="93">
        <f t="shared" si="5"/>
        <v>3</v>
      </c>
      <c r="AB34" s="93">
        <f t="shared" si="6"/>
        <v>3</v>
      </c>
      <c r="AC34" s="93">
        <f t="shared" si="7"/>
        <v>7</v>
      </c>
      <c r="AD34" s="320">
        <f t="shared" si="11"/>
        <v>4.2857142857142856</v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>з</v>
      </c>
      <c r="AI34" s="26">
        <f t="shared" si="13"/>
        <v>5</v>
      </c>
      <c r="AJ34" s="26" t="str">
        <f t="shared" si="13"/>
        <v/>
      </c>
      <c r="AK34" s="26">
        <f t="shared" si="13"/>
        <v>5</v>
      </c>
      <c r="AL34" s="26">
        <f t="shared" si="13"/>
        <v>5</v>
      </c>
      <c r="AM34" s="26">
        <f t="shared" si="13"/>
        <v>4</v>
      </c>
      <c r="AN34" s="26">
        <f t="shared" si="13"/>
        <v>4</v>
      </c>
      <c r="AO34" s="26">
        <f t="shared" si="13"/>
        <v>4</v>
      </c>
      <c r="AP34" s="26" t="str">
        <f t="shared" si="13"/>
        <v/>
      </c>
      <c r="AQ34" s="26">
        <f t="shared" si="13"/>
        <v>3</v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1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8.75" x14ac:dyDescent="0.25">
      <c r="A35" s="267">
        <v>30</v>
      </c>
      <c r="B35" s="212"/>
      <c r="C35" s="472" t="s">
        <v>34</v>
      </c>
      <c r="D35" s="329" t="s">
        <v>1029</v>
      </c>
      <c r="E35" s="223">
        <v>2534</v>
      </c>
      <c r="F35" s="91"/>
      <c r="G35" s="91" t="s">
        <v>1141</v>
      </c>
      <c r="H35" s="91">
        <v>3</v>
      </c>
      <c r="I35" s="91"/>
      <c r="J35" s="91">
        <v>5</v>
      </c>
      <c r="K35" s="91">
        <v>5</v>
      </c>
      <c r="L35" s="94">
        <v>4</v>
      </c>
      <c r="M35" s="91">
        <v>4</v>
      </c>
      <c r="N35" s="91">
        <v>4</v>
      </c>
      <c r="O35" s="94"/>
      <c r="P35" s="91">
        <v>3</v>
      </c>
      <c r="Q35" s="94"/>
      <c r="R35" s="94"/>
      <c r="S35" s="91"/>
      <c r="T35" s="91"/>
      <c r="U35" s="91"/>
      <c r="V35" s="27">
        <f t="shared" si="0"/>
        <v>3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2</v>
      </c>
      <c r="AA35" s="93">
        <f>COUNTIF(AG35:AV35,AA$5)</f>
        <v>3</v>
      </c>
      <c r="AB35" s="93">
        <f>COUNTIF(AG35:AV35,AB$5)</f>
        <v>2</v>
      </c>
      <c r="AC35" s="93">
        <f t="shared" si="7"/>
        <v>7</v>
      </c>
      <c r="AD35" s="320">
        <f t="shared" si="11"/>
        <v>4</v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>з</v>
      </c>
      <c r="AI35" s="26">
        <f t="shared" si="13"/>
        <v>3</v>
      </c>
      <c r="AJ35" s="26" t="str">
        <f t="shared" si="13"/>
        <v/>
      </c>
      <c r="AK35" s="26">
        <f t="shared" si="13"/>
        <v>5</v>
      </c>
      <c r="AL35" s="26">
        <f t="shared" si="13"/>
        <v>5</v>
      </c>
      <c r="AM35" s="26">
        <f t="shared" si="13"/>
        <v>4</v>
      </c>
      <c r="AN35" s="26">
        <f t="shared" si="13"/>
        <v>4</v>
      </c>
      <c r="AO35" s="26">
        <f t="shared" si="13"/>
        <v>4</v>
      </c>
      <c r="AP35" s="26" t="str">
        <f t="shared" si="13"/>
        <v/>
      </c>
      <c r="AQ35" s="26">
        <f t="shared" si="13"/>
        <v>3</v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1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8.75" x14ac:dyDescent="0.25">
      <c r="A36" s="267">
        <v>31</v>
      </c>
      <c r="B36" s="212"/>
      <c r="C36" s="472" t="s">
        <v>34</v>
      </c>
      <c r="D36" s="329" t="s">
        <v>1030</v>
      </c>
      <c r="E36" s="223">
        <v>2534</v>
      </c>
      <c r="F36" s="91"/>
      <c r="G36" s="91" t="s">
        <v>1141</v>
      </c>
      <c r="H36" s="91">
        <v>3</v>
      </c>
      <c r="I36" s="91"/>
      <c r="J36" s="91">
        <v>5</v>
      </c>
      <c r="K36" s="91">
        <v>5</v>
      </c>
      <c r="L36" s="94">
        <v>4</v>
      </c>
      <c r="M36" s="91">
        <v>4</v>
      </c>
      <c r="N36" s="91">
        <v>4</v>
      </c>
      <c r="O36" s="94"/>
      <c r="P36" s="91">
        <v>3</v>
      </c>
      <c r="Q36" s="94"/>
      <c r="R36" s="94"/>
      <c r="S36" s="91"/>
      <c r="T36" s="91"/>
      <c r="U36" s="91"/>
      <c r="V36" s="27">
        <f t="shared" si="0"/>
        <v>3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2</v>
      </c>
      <c r="AA36" s="93">
        <f>COUNTIF(AG36:AV36,AA$5)</f>
        <v>3</v>
      </c>
      <c r="AB36" s="93">
        <f>COUNTIF(AG36:AV36,AB$5)</f>
        <v>2</v>
      </c>
      <c r="AC36" s="93">
        <f t="shared" si="7"/>
        <v>7</v>
      </c>
      <c r="AD36" s="320">
        <f t="shared" si="11"/>
        <v>4</v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>з</v>
      </c>
      <c r="AI36" s="26">
        <f t="shared" si="13"/>
        <v>3</v>
      </c>
      <c r="AJ36" s="26" t="str">
        <f t="shared" si="13"/>
        <v/>
      </c>
      <c r="AK36" s="26">
        <f t="shared" si="13"/>
        <v>5</v>
      </c>
      <c r="AL36" s="26">
        <f t="shared" si="13"/>
        <v>5</v>
      </c>
      <c r="AM36" s="26">
        <f t="shared" si="13"/>
        <v>4</v>
      </c>
      <c r="AN36" s="26">
        <f t="shared" si="13"/>
        <v>4</v>
      </c>
      <c r="AO36" s="26">
        <f t="shared" si="13"/>
        <v>4</v>
      </c>
      <c r="AP36" s="26" t="str">
        <f t="shared" si="13"/>
        <v/>
      </c>
      <c r="AQ36" s="26">
        <f t="shared" si="13"/>
        <v>3</v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1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109"/>
      <c r="B37" s="110"/>
      <c r="C37" s="110"/>
      <c r="D37" s="110"/>
      <c r="E37" s="27">
        <f>COUNTIF(E6:E36,"2534")</f>
        <v>31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3.7419354838709675</v>
      </c>
      <c r="I38" s="336" t="str">
        <v xml:space="preserve"> </v>
      </c>
      <c r="J38" s="336">
        <v>4.806451612903226</v>
      </c>
      <c r="K38" s="336">
        <v>4.903225806451613</v>
      </c>
      <c r="L38" s="336">
        <v>4.225806451612903</v>
      </c>
      <c r="M38" s="336">
        <v>4.4838709677419351</v>
      </c>
      <c r="N38" s="336">
        <v>4.4516129032258061</v>
      </c>
      <c r="O38" s="216" t="str">
        <v xml:space="preserve"> </v>
      </c>
      <c r="P38" s="216">
        <v>3.4516129032258065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сводн.!T36</f>
        <v>3</v>
      </c>
      <c r="W38" s="93">
        <f>SUM(W6:W37)</f>
        <v>0</v>
      </c>
      <c r="X38" s="93">
        <f>SUM(X6:X37)</f>
        <v>0</v>
      </c>
      <c r="Y38" s="93">
        <f>SUM(Y6:Y37)-X38</f>
        <v>0</v>
      </c>
      <c r="Z38" s="93">
        <f>SUM(Z6:Z37)</f>
        <v>40</v>
      </c>
      <c r="AA38" s="93">
        <f>SUM(AA6:AA37)</f>
        <v>73</v>
      </c>
      <c r="AB38" s="93">
        <f>SUM(AB6:AB37)</f>
        <v>104</v>
      </c>
      <c r="AC38" s="93">
        <f t="shared" si="7"/>
        <v>217</v>
      </c>
      <c r="AD38" s="320">
        <f>IF(ISERROR(((X38+Y38)*2+Z38*3+AA38*4+AB38*5)/SUM(X38,Y38:AB38)),"",((X38+Y38)*2+Z38*3+AA38*4+AB38*5)/SUM(X38,Y38:AB38))</f>
        <v>4.2949308755760365</v>
      </c>
      <c r="AE38" s="414"/>
      <c r="AF38" s="13"/>
      <c r="AG38" s="415" t="str">
        <f t="shared" ref="AG38:AV38" si="15">IF(COUNT(AG6:AG37)=0," ",SUM(AG6:AG37)/COUNT(AG6:AG37))</f>
        <v xml:space="preserve"> </v>
      </c>
      <c r="AH38" s="415" t="str">
        <f t="shared" si="15"/>
        <v xml:space="preserve"> </v>
      </c>
      <c r="AI38" s="415">
        <f t="shared" si="15"/>
        <v>3.7419354838709675</v>
      </c>
      <c r="AJ38" s="415" t="str">
        <f t="shared" si="15"/>
        <v xml:space="preserve"> </v>
      </c>
      <c r="AK38" s="415">
        <f t="shared" si="15"/>
        <v>4.806451612903226</v>
      </c>
      <c r="AL38" s="415">
        <f t="shared" si="15"/>
        <v>4.903225806451613</v>
      </c>
      <c r="AM38" s="415">
        <f t="shared" si="15"/>
        <v>4.225806451612903</v>
      </c>
      <c r="AN38" s="415">
        <f t="shared" si="15"/>
        <v>4.4838709677419351</v>
      </c>
      <c r="AO38" s="415">
        <f t="shared" si="15"/>
        <v>4.4516129032258061</v>
      </c>
      <c r="AP38" s="415" t="str">
        <f t="shared" si="15"/>
        <v xml:space="preserve"> </v>
      </c>
      <c r="AQ38" s="415">
        <f t="shared" si="15"/>
        <v>3.4516129032258065</v>
      </c>
      <c r="AR38" s="415" t="str">
        <f t="shared" si="15"/>
        <v xml:space="preserve"> </v>
      </c>
      <c r="AS38" s="415" t="str">
        <f t="shared" si="15"/>
        <v xml:space="preserve"> </v>
      </c>
      <c r="AT38" s="415" t="str">
        <f t="shared" si="15"/>
        <v xml:space="preserve"> </v>
      </c>
      <c r="AU38" s="415" t="str">
        <f t="shared" si="15"/>
        <v xml:space="preserve"> </v>
      </c>
      <c r="AV38" s="416" t="str">
        <f t="shared" si="15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6</v>
      </c>
      <c r="I39" s="337" t="str">
        <v>0</v>
      </c>
      <c r="J39" s="337">
        <v>25</v>
      </c>
      <c r="K39" s="337">
        <v>28</v>
      </c>
      <c r="L39" s="337">
        <v>9</v>
      </c>
      <c r="M39" s="337">
        <v>17</v>
      </c>
      <c r="N39" s="337">
        <v>15</v>
      </c>
      <c r="O39" s="417" t="str">
        <v>0</v>
      </c>
      <c r="P39" s="417">
        <v>4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3</v>
      </c>
      <c r="W39" s="187"/>
      <c r="X39" s="727">
        <f>SUM(X38:AB38)</f>
        <v>217</v>
      </c>
      <c r="Y39" s="727"/>
      <c r="Z39" s="727"/>
      <c r="AA39" s="727"/>
      <c r="AB39" s="727"/>
      <c r="AC39" s="463"/>
      <c r="AD39" s="320"/>
      <c r="AE39" s="420"/>
      <c r="AG39" s="421" t="str">
        <f t="shared" ref="AG39:AU39" si="16">IF(COUNTIF(AG6:AG37,5)=0,"0",COUNTIF(AG6:AG37,5))</f>
        <v>0</v>
      </c>
      <c r="AH39" s="421" t="str">
        <f t="shared" si="16"/>
        <v>0</v>
      </c>
      <c r="AI39" s="421">
        <f t="shared" si="16"/>
        <v>6</v>
      </c>
      <c r="AJ39" s="421" t="str">
        <f t="shared" si="16"/>
        <v>0</v>
      </c>
      <c r="AK39" s="421">
        <f t="shared" si="16"/>
        <v>25</v>
      </c>
      <c r="AL39" s="421">
        <f t="shared" si="16"/>
        <v>28</v>
      </c>
      <c r="AM39" s="421">
        <f t="shared" si="16"/>
        <v>9</v>
      </c>
      <c r="AN39" s="421">
        <f t="shared" si="16"/>
        <v>17</v>
      </c>
      <c r="AO39" s="421">
        <f t="shared" si="16"/>
        <v>15</v>
      </c>
      <c r="AP39" s="421" t="str">
        <f t="shared" si="16"/>
        <v>0</v>
      </c>
      <c r="AQ39" s="421">
        <f t="shared" si="16"/>
        <v>4</v>
      </c>
      <c r="AR39" s="421" t="str">
        <f t="shared" si="16"/>
        <v>0</v>
      </c>
      <c r="AS39" s="421" t="str">
        <f t="shared" si="16"/>
        <v>0</v>
      </c>
      <c r="AT39" s="421" t="str">
        <f t="shared" si="16"/>
        <v>0</v>
      </c>
      <c r="AU39" s="421" t="str">
        <f t="shared" si="16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11</v>
      </c>
      <c r="I40" s="338" t="str">
        <v>0</v>
      </c>
      <c r="J40" s="338">
        <v>6</v>
      </c>
      <c r="K40" s="338">
        <v>3</v>
      </c>
      <c r="L40" s="338">
        <v>20</v>
      </c>
      <c r="M40" s="338">
        <v>12</v>
      </c>
      <c r="N40" s="338">
        <v>15</v>
      </c>
      <c r="O40" s="426" t="str">
        <v>0</v>
      </c>
      <c r="P40" s="426">
        <v>6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4</v>
      </c>
      <c r="W40" s="428"/>
      <c r="X40" s="428"/>
      <c r="Y40" s="428" t="str">
        <f>IF(COUNTIF(Y6:Y37,4)=0," ",COUNTIF(Y6:Y37,4))</f>
        <v xml:space="preserve"> </v>
      </c>
      <c r="Z40" s="428" t="str">
        <f>IF(COUNTIF(Z6:Z37,4)=0," ",COUNTIF(Z6:Z37,4))</f>
        <v xml:space="preserve"> </v>
      </c>
      <c r="AA40" s="428">
        <f>IF(COUNTIF(AA6:AA37,4)=0," ",COUNTIF(AA6:AA37,4))</f>
        <v>2</v>
      </c>
      <c r="AB40" s="428">
        <f>IF(COUNTIF(AB6:AB37,4)=0," ",COUNTIF(AB6:AB37,4))</f>
        <v>3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7">IF(COUNTIF(AG6:AG37,4)=0,"0",COUNTIF(AG6:AG37,4))</f>
        <v>0</v>
      </c>
      <c r="AH40" s="428" t="str">
        <f t="shared" si="17"/>
        <v>0</v>
      </c>
      <c r="AI40" s="428">
        <f t="shared" si="17"/>
        <v>11</v>
      </c>
      <c r="AJ40" s="428" t="str">
        <f t="shared" si="17"/>
        <v>0</v>
      </c>
      <c r="AK40" s="428">
        <f t="shared" si="17"/>
        <v>6</v>
      </c>
      <c r="AL40" s="428">
        <f t="shared" si="17"/>
        <v>3</v>
      </c>
      <c r="AM40" s="428">
        <f t="shared" si="17"/>
        <v>20</v>
      </c>
      <c r="AN40" s="428">
        <f t="shared" si="17"/>
        <v>12</v>
      </c>
      <c r="AO40" s="428">
        <f t="shared" si="17"/>
        <v>15</v>
      </c>
      <c r="AP40" s="428" t="str">
        <f t="shared" si="17"/>
        <v>0</v>
      </c>
      <c r="AQ40" s="428">
        <f t="shared" si="17"/>
        <v>6</v>
      </c>
      <c r="AR40" s="428" t="str">
        <f t="shared" si="17"/>
        <v>0</v>
      </c>
      <c r="AS40" s="428" t="str">
        <f t="shared" si="17"/>
        <v>0</v>
      </c>
      <c r="AT40" s="428" t="str">
        <f t="shared" si="17"/>
        <v>0</v>
      </c>
      <c r="AU40" s="428" t="str">
        <f t="shared" si="17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14</v>
      </c>
      <c r="I41" s="339" t="str">
        <v>0</v>
      </c>
      <c r="J41" s="339" t="str">
        <v>0</v>
      </c>
      <c r="K41" s="339" t="str">
        <v>0</v>
      </c>
      <c r="L41" s="339">
        <v>2</v>
      </c>
      <c r="M41" s="339">
        <v>2</v>
      </c>
      <c r="N41" s="339">
        <v>1</v>
      </c>
      <c r="O41" s="434" t="str">
        <v>0</v>
      </c>
      <c r="P41" s="434">
        <v>21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24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2</v>
      </c>
      <c r="AA41" s="436">
        <f>IF(COUNTIF(AA6:AA37,3)=0," ",COUNTIF(AA6:AA37,3))</f>
        <v>17</v>
      </c>
      <c r="AB41" s="436">
        <f>IF(COUNTIF(AB6:AB37,3)=0," ",COUNTIF(AB6:AB37,3))</f>
        <v>9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8">IF(COUNTIF(AG6:AG37,3)=0,"0",COUNTIF(AG6:AG37,3))</f>
        <v>0</v>
      </c>
      <c r="AH41" s="436" t="str">
        <f t="shared" si="18"/>
        <v>0</v>
      </c>
      <c r="AI41" s="436">
        <f t="shared" si="18"/>
        <v>14</v>
      </c>
      <c r="AJ41" s="436" t="str">
        <f t="shared" si="18"/>
        <v>0</v>
      </c>
      <c r="AK41" s="436" t="str">
        <f t="shared" si="18"/>
        <v>0</v>
      </c>
      <c r="AL41" s="436" t="str">
        <f t="shared" si="18"/>
        <v>0</v>
      </c>
      <c r="AM41" s="436">
        <f t="shared" si="18"/>
        <v>2</v>
      </c>
      <c r="AN41" s="436">
        <f t="shared" si="18"/>
        <v>2</v>
      </c>
      <c r="AO41" s="436">
        <f t="shared" si="18"/>
        <v>1</v>
      </c>
      <c r="AP41" s="436" t="str">
        <f t="shared" si="18"/>
        <v>0</v>
      </c>
      <c r="AQ41" s="436">
        <f t="shared" si="18"/>
        <v>21</v>
      </c>
      <c r="AR41" s="436" t="str">
        <f t="shared" si="18"/>
        <v>0</v>
      </c>
      <c r="AS41" s="436" t="str">
        <f t="shared" si="18"/>
        <v>0</v>
      </c>
      <c r="AT41" s="436" t="str">
        <f t="shared" si="18"/>
        <v>0</v>
      </c>
      <c r="AU41" s="436" t="str">
        <f t="shared" si="18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0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 t="str">
        <f>IF(COUNTIF(V6:V37,2)=0,"0",COUNTIF(V6:V37,2))</f>
        <v>0</v>
      </c>
      <c r="W42" s="316"/>
      <c r="X42" s="316"/>
      <c r="Y42" s="316" t="str">
        <f>IF(COUNTIF(Y6:Y37,2)=0," ",COUNTIF(Y6:Y37,2))</f>
        <v xml:space="preserve"> </v>
      </c>
      <c r="Z42" s="316">
        <f>IF(COUNTIF(Z6:Z37,2)=0," ",COUNTIF(Z6:Z37,2))</f>
        <v>12</v>
      </c>
      <c r="AA42" s="316">
        <f>IF(COUNTIF(AA6:AA37,2)=0," ",COUNTIF(AA6:AA37,2))</f>
        <v>5</v>
      </c>
      <c r="AB42" s="316">
        <f>IF(COUNTIF(AB6:AB37,2)=0," ",COUNTIF(AB6:AB37,2))</f>
        <v>10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19">COUNTIF(AG6:AG36,2)+COUNTIF(AG6:AG36,"д")</f>
        <v>0</v>
      </c>
      <c r="AH42" s="316">
        <f t="shared" si="19"/>
        <v>0</v>
      </c>
      <c r="AI42" s="316">
        <f t="shared" si="19"/>
        <v>0</v>
      </c>
      <c r="AJ42" s="316">
        <f t="shared" si="19"/>
        <v>0</v>
      </c>
      <c r="AK42" s="316">
        <f t="shared" si="19"/>
        <v>0</v>
      </c>
      <c r="AL42" s="316">
        <f t="shared" si="19"/>
        <v>0</v>
      </c>
      <c r="AM42" s="316">
        <f t="shared" si="19"/>
        <v>0</v>
      </c>
      <c r="AN42" s="316">
        <f t="shared" si="19"/>
        <v>0</v>
      </c>
      <c r="AO42" s="316">
        <f t="shared" si="19"/>
        <v>0</v>
      </c>
      <c r="AP42" s="316">
        <f t="shared" si="19"/>
        <v>0</v>
      </c>
      <c r="AQ42" s="316">
        <f t="shared" si="19"/>
        <v>0</v>
      </c>
      <c r="AR42" s="316">
        <f t="shared" si="19"/>
        <v>0</v>
      </c>
      <c r="AS42" s="316">
        <f t="shared" si="19"/>
        <v>0</v>
      </c>
      <c r="AT42" s="316">
        <f t="shared" si="19"/>
        <v>0</v>
      </c>
      <c r="AU42" s="316">
        <f t="shared" si="19"/>
        <v>0</v>
      </c>
      <c r="AV42" s="316">
        <f t="shared" si="19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0">COUNTBLANK(V6:V26)</f>
        <v>0</v>
      </c>
      <c r="W43" s="316">
        <f t="shared" si="20"/>
        <v>0</v>
      </c>
      <c r="X43" s="316">
        <f t="shared" si="20"/>
        <v>0</v>
      </c>
      <c r="Y43" s="316">
        <f t="shared" si="20"/>
        <v>0</v>
      </c>
      <c r="Z43" s="316">
        <f t="shared" si="20"/>
        <v>0</v>
      </c>
      <c r="AA43" s="316">
        <f t="shared" si="20"/>
        <v>0</v>
      </c>
      <c r="AB43" s="316">
        <f t="shared" si="20"/>
        <v>0</v>
      </c>
      <c r="AC43" s="316"/>
      <c r="AD43" s="316">
        <f>COUNTBLANK(AD6:AD36)</f>
        <v>0</v>
      </c>
      <c r="AE43" s="442" t="str">
        <f>IF(COUNTIF(AE6:AE37,"б")=0," ",COUNTIF(AE6:AE37,"б"))</f>
        <v xml:space="preserve"> </v>
      </c>
      <c r="AF43" s="443">
        <f t="shared" ref="AF43:CB43" si="21">IF(COUNTIF(AF6:AF37,"б")=0+COUNTIF(AF6:AF37,"а")=0,"0",COUNTIF(AF6:AF37,"б")+COUNTIF(AF6:AF37,"а"))</f>
        <v>0</v>
      </c>
      <c r="AG43" s="443">
        <f t="shared" si="21"/>
        <v>0</v>
      </c>
      <c r="AH43" s="443">
        <f t="shared" si="21"/>
        <v>0</v>
      </c>
      <c r="AI43" s="443">
        <f t="shared" si="21"/>
        <v>0</v>
      </c>
      <c r="AJ43" s="443">
        <f t="shared" si="21"/>
        <v>0</v>
      </c>
      <c r="AK43" s="443">
        <f t="shared" si="21"/>
        <v>0</v>
      </c>
      <c r="AL43" s="443">
        <f t="shared" si="21"/>
        <v>0</v>
      </c>
      <c r="AM43" s="443">
        <f t="shared" si="21"/>
        <v>0</v>
      </c>
      <c r="AN43" s="443">
        <f t="shared" si="21"/>
        <v>0</v>
      </c>
      <c r="AO43" s="443">
        <f t="shared" si="21"/>
        <v>0</v>
      </c>
      <c r="AP43" s="443">
        <f t="shared" si="21"/>
        <v>0</v>
      </c>
      <c r="AQ43" s="443">
        <f t="shared" si="21"/>
        <v>0</v>
      </c>
      <c r="AR43" s="443">
        <f t="shared" si="21"/>
        <v>0</v>
      </c>
      <c r="AS43" s="443">
        <f t="shared" si="21"/>
        <v>0</v>
      </c>
      <c r="AT43" s="443">
        <f t="shared" si="21"/>
        <v>0</v>
      </c>
      <c r="AU43" s="443">
        <f t="shared" si="21"/>
        <v>0</v>
      </c>
      <c r="AV43" s="443">
        <f t="shared" si="21"/>
        <v>0</v>
      </c>
      <c r="AW43" s="443">
        <f t="shared" si="21"/>
        <v>0</v>
      </c>
      <c r="AX43" s="443">
        <f t="shared" si="21"/>
        <v>0</v>
      </c>
      <c r="AY43" s="443">
        <f t="shared" si="21"/>
        <v>0</v>
      </c>
      <c r="AZ43" s="443">
        <f t="shared" si="21"/>
        <v>0</v>
      </c>
      <c r="BA43" s="443">
        <f t="shared" si="21"/>
        <v>0</v>
      </c>
      <c r="BB43" s="443">
        <f t="shared" si="21"/>
        <v>0</v>
      </c>
      <c r="BC43" s="443">
        <f t="shared" si="21"/>
        <v>0</v>
      </c>
      <c r="BD43" s="443">
        <f t="shared" si="21"/>
        <v>0</v>
      </c>
      <c r="BE43" s="443">
        <f t="shared" si="21"/>
        <v>0</v>
      </c>
      <c r="BF43" s="443">
        <f t="shared" si="21"/>
        <v>0</v>
      </c>
      <c r="BG43" s="443">
        <f t="shared" si="21"/>
        <v>0</v>
      </c>
      <c r="BH43" s="443">
        <f t="shared" si="21"/>
        <v>0</v>
      </c>
      <c r="BI43" s="443">
        <f t="shared" si="21"/>
        <v>0</v>
      </c>
      <c r="BJ43" s="443">
        <f t="shared" si="21"/>
        <v>0</v>
      </c>
      <c r="BK43" s="443">
        <f t="shared" si="21"/>
        <v>0</v>
      </c>
      <c r="BL43" s="443">
        <f t="shared" si="21"/>
        <v>0</v>
      </c>
      <c r="BM43" s="443">
        <f t="shared" si="21"/>
        <v>0</v>
      </c>
      <c r="BN43" s="443">
        <f t="shared" si="21"/>
        <v>0</v>
      </c>
      <c r="BO43" s="443">
        <f t="shared" si="21"/>
        <v>0</v>
      </c>
      <c r="BP43" s="443">
        <f t="shared" si="21"/>
        <v>0</v>
      </c>
      <c r="BQ43" s="443">
        <f t="shared" si="21"/>
        <v>0</v>
      </c>
      <c r="BR43" s="443">
        <f t="shared" si="21"/>
        <v>0</v>
      </c>
      <c r="BS43" s="443">
        <f t="shared" si="21"/>
        <v>0</v>
      </c>
      <c r="BT43" s="443">
        <f t="shared" si="21"/>
        <v>0</v>
      </c>
      <c r="BU43" s="443">
        <f t="shared" si="21"/>
        <v>0</v>
      </c>
      <c r="BV43" s="443">
        <f t="shared" si="21"/>
        <v>0</v>
      </c>
      <c r="BW43" s="443">
        <f t="shared" si="21"/>
        <v>0</v>
      </c>
      <c r="BX43" s="443">
        <f t="shared" si="21"/>
        <v>0</v>
      </c>
      <c r="BY43" s="443">
        <f t="shared" si="21"/>
        <v>0</v>
      </c>
      <c r="BZ43" s="443">
        <f t="shared" si="21"/>
        <v>0</v>
      </c>
      <c r="CA43" s="443">
        <f t="shared" si="21"/>
        <v>0</v>
      </c>
      <c r="CB43" s="443">
        <f t="shared" si="21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31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 t="str">
        <f t="shared" ref="AG44:AW44" si="22">IF(COUNTIF(AG6:AG37,"з")=0,"0",COUNTIF(AG6:AG37,"з"))</f>
        <v>0</v>
      </c>
      <c r="AH44" s="316">
        <f t="shared" si="22"/>
        <v>31</v>
      </c>
      <c r="AI44" s="316" t="str">
        <f t="shared" si="22"/>
        <v>0</v>
      </c>
      <c r="AJ44" s="316" t="str">
        <f t="shared" si="22"/>
        <v>0</v>
      </c>
      <c r="AK44" s="316" t="str">
        <f t="shared" si="22"/>
        <v>0</v>
      </c>
      <c r="AL44" s="316" t="str">
        <f t="shared" si="22"/>
        <v>0</v>
      </c>
      <c r="AM44" s="316" t="str">
        <f t="shared" si="22"/>
        <v>0</v>
      </c>
      <c r="AN44" s="316" t="str">
        <f t="shared" si="22"/>
        <v>0</v>
      </c>
      <c r="AO44" s="316" t="str">
        <f t="shared" si="22"/>
        <v>0</v>
      </c>
      <c r="AP44" s="316" t="str">
        <f t="shared" si="22"/>
        <v>0</v>
      </c>
      <c r="AQ44" s="316" t="str">
        <f t="shared" si="22"/>
        <v>0</v>
      </c>
      <c r="AR44" s="316" t="str">
        <f t="shared" si="22"/>
        <v>0</v>
      </c>
      <c r="AS44" s="316" t="str">
        <f t="shared" si="22"/>
        <v>0</v>
      </c>
      <c r="AT44" s="316" t="str">
        <f t="shared" si="22"/>
        <v>0</v>
      </c>
      <c r="AU44" s="316" t="str">
        <f t="shared" si="22"/>
        <v>0</v>
      </c>
      <c r="AV44" s="316" t="str">
        <f t="shared" si="22"/>
        <v>0</v>
      </c>
      <c r="AW44" s="316" t="str">
        <f t="shared" si="22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3">IF(COUNTIF(AG6:AG37,"н")=0,"0",COUNTIF(AG6:AG37,"н"))</f>
        <v>0</v>
      </c>
      <c r="AH45" s="316" t="str">
        <f t="shared" si="23"/>
        <v>0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3:C4"/>
    <mergeCell ref="AD3:AD5"/>
    <mergeCell ref="AG3:AW3"/>
    <mergeCell ref="AX3:BM3"/>
    <mergeCell ref="BP3:CE3"/>
    <mergeCell ref="X39:AB39"/>
    <mergeCell ref="F2:G2"/>
    <mergeCell ref="H2:L2"/>
    <mergeCell ref="M2:P2"/>
  </mergeCells>
  <conditionalFormatting sqref="C5 Y5 AI5 AG5">
    <cfRule type="cellIs" dxfId="29283" priority="923" stopIfTrue="1" operator="equal">
      <formula>5</formula>
    </cfRule>
    <cfRule type="cellIs" dxfId="29282" priority="924" stopIfTrue="1" operator="equal">
      <formula>4</formula>
    </cfRule>
    <cfRule type="cellIs" dxfId="29281" priority="925" stopIfTrue="1" operator="equal">
      <formula>3</formula>
    </cfRule>
  </conditionalFormatting>
  <conditionalFormatting sqref="E6:E45">
    <cfRule type="cellIs" dxfId="29280" priority="921" stopIfTrue="1" operator="equal">
      <formula>4</formula>
    </cfRule>
    <cfRule type="cellIs" dxfId="29279" priority="922" stopIfTrue="1" operator="equal">
      <formula>3</formula>
    </cfRule>
  </conditionalFormatting>
  <conditionalFormatting sqref="Z5:AC5 W40:AF43 AE6:AE39 W39 R31:V45 F37:Q45 AG43:CB43 W44:AW45 F31 AG6:AW42 S6:T30 V6:V30 P6:Q30 G6:N6 J32:J33 H7:N30 I31:Q31 F34:F36 H34:Q36 G7:G36 M32:M33">
    <cfRule type="cellIs" dxfId="29278" priority="918" stopIfTrue="1" operator="equal">
      <formula>5</formula>
    </cfRule>
    <cfRule type="cellIs" dxfId="29277" priority="919" stopIfTrue="1" operator="equal">
      <formula>4</formula>
    </cfRule>
    <cfRule type="cellIs" dxfId="29276" priority="920" stopIfTrue="1" operator="equal">
      <formula>3</formula>
    </cfRule>
  </conditionalFormatting>
  <conditionalFormatting sqref="AF6:AF37">
    <cfRule type="expression" dxfId="29275" priority="916" stopIfTrue="1">
      <formula>VALUE(RIGHT(AF6))&gt;AE6</formula>
    </cfRule>
    <cfRule type="expression" dxfId="29274" priority="917" stopIfTrue="1">
      <formula>EXACT(RIGHT(AF6,3),"зач")</formula>
    </cfRule>
  </conditionalFormatting>
  <conditionalFormatting sqref="AE3:AJ4 Q3 V3:AC4 S3:T3">
    <cfRule type="expression" dxfId="29273" priority="914" stopIfTrue="1">
      <formula>$D$1&lt;Q3</formula>
    </cfRule>
    <cfRule type="expression" dxfId="29272" priority="915" stopIfTrue="1">
      <formula>$D$1&gt;Q3</formula>
    </cfRule>
  </conditionalFormatting>
  <conditionalFormatting sqref="F6:F30">
    <cfRule type="cellIs" dxfId="29271" priority="911" stopIfTrue="1" operator="equal">
      <formula>5</formula>
    </cfRule>
    <cfRule type="cellIs" dxfId="29270" priority="912" stopIfTrue="1" operator="equal">
      <formula>4</formula>
    </cfRule>
    <cfRule type="cellIs" dxfId="29269" priority="913" stopIfTrue="1" operator="equal">
      <formula>3</formula>
    </cfRule>
  </conditionalFormatting>
  <conditionalFormatting sqref="S4">
    <cfRule type="expression" dxfId="29268" priority="885" stopIfTrue="1">
      <formula>$D$1&lt;S4</formula>
    </cfRule>
    <cfRule type="expression" dxfId="29267" priority="886" stopIfTrue="1">
      <formula>$D$1&gt;S4</formula>
    </cfRule>
  </conditionalFormatting>
  <conditionalFormatting sqref="S4">
    <cfRule type="expression" dxfId="29266" priority="883" stopIfTrue="1">
      <formula>$D$1&lt;S4</formula>
    </cfRule>
    <cfRule type="expression" dxfId="29265" priority="884" stopIfTrue="1">
      <formula>$D$1&gt;S4</formula>
    </cfRule>
  </conditionalFormatting>
  <conditionalFormatting sqref="U6:U30">
    <cfRule type="cellIs" dxfId="29264" priority="908" stopIfTrue="1" operator="equal">
      <formula>5</formula>
    </cfRule>
    <cfRule type="cellIs" dxfId="29263" priority="909" stopIfTrue="1" operator="equal">
      <formula>4</formula>
    </cfRule>
    <cfRule type="cellIs" dxfId="29262" priority="910" stopIfTrue="1" operator="equal">
      <formula>3</formula>
    </cfRule>
  </conditionalFormatting>
  <conditionalFormatting sqref="U3">
    <cfRule type="expression" dxfId="29261" priority="906" stopIfTrue="1">
      <formula>$D$1&lt;U3</formula>
    </cfRule>
    <cfRule type="expression" dxfId="29260" priority="907" stopIfTrue="1">
      <formula>$D$1&gt;U3</formula>
    </cfRule>
  </conditionalFormatting>
  <conditionalFormatting sqref="U4">
    <cfRule type="expression" dxfId="29259" priority="902" stopIfTrue="1">
      <formula>$D$1&lt;U4</formula>
    </cfRule>
    <cfRule type="expression" dxfId="29258" priority="903" stopIfTrue="1">
      <formula>$D$1&gt;U4</formula>
    </cfRule>
  </conditionalFormatting>
  <conditionalFormatting sqref="U4">
    <cfRule type="expression" dxfId="29257" priority="904" stopIfTrue="1">
      <formula>$D$4&lt;U4</formula>
    </cfRule>
    <cfRule type="expression" dxfId="29256" priority="905" stopIfTrue="1">
      <formula>$D$4&gt;U4</formula>
    </cfRule>
  </conditionalFormatting>
  <conditionalFormatting sqref="U4">
    <cfRule type="expression" dxfId="29255" priority="900" stopIfTrue="1">
      <formula>$D$4&lt;U4</formula>
    </cfRule>
    <cfRule type="expression" dxfId="29254" priority="901" stopIfTrue="1">
      <formula>$D$4&gt;U4</formula>
    </cfRule>
  </conditionalFormatting>
  <conditionalFormatting sqref="U5">
    <cfRule type="cellIs" dxfId="29253" priority="897" stopIfTrue="1" operator="equal">
      <formula>5</formula>
    </cfRule>
    <cfRule type="cellIs" dxfId="29252" priority="898" stopIfTrue="1" operator="equal">
      <formula>4</formula>
    </cfRule>
    <cfRule type="cellIs" dxfId="29251" priority="899" stopIfTrue="1" operator="equal">
      <formula>3</formula>
    </cfRule>
  </conditionalFormatting>
  <conditionalFormatting sqref="Q5">
    <cfRule type="cellIs" dxfId="29250" priority="894" stopIfTrue="1" operator="equal">
      <formula>5</formula>
    </cfRule>
    <cfRule type="cellIs" dxfId="29249" priority="895" stopIfTrue="1" operator="equal">
      <formula>4</formula>
    </cfRule>
    <cfRule type="cellIs" dxfId="29248" priority="896" stopIfTrue="1" operator="equal">
      <formula>3</formula>
    </cfRule>
  </conditionalFormatting>
  <conditionalFormatting sqref="Q4">
    <cfRule type="expression" dxfId="29247" priority="892" stopIfTrue="1">
      <formula>$D$1&lt;Q4</formula>
    </cfRule>
    <cfRule type="expression" dxfId="29246" priority="893" stopIfTrue="1">
      <formula>$D$1&gt;Q4</formula>
    </cfRule>
  </conditionalFormatting>
  <conditionalFormatting sqref="Q5">
    <cfRule type="cellIs" dxfId="29245" priority="889" stopIfTrue="1" operator="equal">
      <formula>5</formula>
    </cfRule>
    <cfRule type="cellIs" dxfId="29244" priority="890" stopIfTrue="1" operator="equal">
      <formula>4</formula>
    </cfRule>
    <cfRule type="cellIs" dxfId="29243" priority="891" stopIfTrue="1" operator="equal">
      <formula>3</formula>
    </cfRule>
  </conditionalFormatting>
  <conditionalFormatting sqref="Q4">
    <cfRule type="expression" dxfId="29242" priority="887" stopIfTrue="1">
      <formula>$D$1&lt;Q4</formula>
    </cfRule>
    <cfRule type="expression" dxfId="29241" priority="888" stopIfTrue="1">
      <formula>$D$1&gt;Q4</formula>
    </cfRule>
  </conditionalFormatting>
  <conditionalFormatting sqref="S5">
    <cfRule type="cellIs" dxfId="29240" priority="880" stopIfTrue="1" operator="equal">
      <formula>5</formula>
    </cfRule>
    <cfRule type="cellIs" dxfId="29239" priority="881" stopIfTrue="1" operator="equal">
      <formula>4</formula>
    </cfRule>
    <cfRule type="cellIs" dxfId="29238" priority="882" stopIfTrue="1" operator="equal">
      <formula>3</formula>
    </cfRule>
  </conditionalFormatting>
  <conditionalFormatting sqref="S5">
    <cfRule type="cellIs" dxfId="29237" priority="877" stopIfTrue="1" operator="equal">
      <formula>5</formula>
    </cfRule>
    <cfRule type="cellIs" dxfId="29236" priority="878" stopIfTrue="1" operator="equal">
      <formula>4</formula>
    </cfRule>
    <cfRule type="cellIs" dxfId="29235" priority="879" stopIfTrue="1" operator="equal">
      <formula>3</formula>
    </cfRule>
  </conditionalFormatting>
  <conditionalFormatting sqref="R6:R30">
    <cfRule type="cellIs" dxfId="29234" priority="874" stopIfTrue="1" operator="equal">
      <formula>5</formula>
    </cfRule>
    <cfRule type="cellIs" dxfId="29233" priority="875" stopIfTrue="1" operator="equal">
      <formula>4</formula>
    </cfRule>
    <cfRule type="cellIs" dxfId="29232" priority="876" stopIfTrue="1" operator="equal">
      <formula>3</formula>
    </cfRule>
  </conditionalFormatting>
  <conditionalFormatting sqref="R3">
    <cfRule type="expression" dxfId="29231" priority="872" stopIfTrue="1">
      <formula>$D$1&lt;R3</formula>
    </cfRule>
    <cfRule type="expression" dxfId="29230" priority="873" stopIfTrue="1">
      <formula>$D$1&gt;R3</formula>
    </cfRule>
  </conditionalFormatting>
  <conditionalFormatting sqref="R4">
    <cfRule type="expression" dxfId="29229" priority="868" stopIfTrue="1">
      <formula>$D$1&lt;R4</formula>
    </cfRule>
    <cfRule type="expression" dxfId="29228" priority="869" stopIfTrue="1">
      <formula>$D$1&gt;R4</formula>
    </cfRule>
  </conditionalFormatting>
  <conditionalFormatting sqref="R4">
    <cfRule type="expression" dxfId="29227" priority="870" stopIfTrue="1">
      <formula>$D$4&lt;R4</formula>
    </cfRule>
    <cfRule type="expression" dxfId="29226" priority="871" stopIfTrue="1">
      <formula>$D$4&gt;R4</formula>
    </cfRule>
  </conditionalFormatting>
  <conditionalFormatting sqref="R4">
    <cfRule type="expression" dxfId="29225" priority="866" stopIfTrue="1">
      <formula>$D$4&lt;R4</formula>
    </cfRule>
    <cfRule type="expression" dxfId="29224" priority="867" stopIfTrue="1">
      <formula>$D$4&gt;R4</formula>
    </cfRule>
  </conditionalFormatting>
  <conditionalFormatting sqref="R5">
    <cfRule type="cellIs" dxfId="29223" priority="863" stopIfTrue="1" operator="equal">
      <formula>5</formula>
    </cfRule>
    <cfRule type="cellIs" dxfId="29222" priority="864" stopIfTrue="1" operator="equal">
      <formula>4</formula>
    </cfRule>
    <cfRule type="cellIs" dxfId="29221" priority="865" stopIfTrue="1" operator="equal">
      <formula>3</formula>
    </cfRule>
  </conditionalFormatting>
  <conditionalFormatting sqref="O6:O30">
    <cfRule type="cellIs" dxfId="29220" priority="860" stopIfTrue="1" operator="equal">
      <formula>5</formula>
    </cfRule>
    <cfRule type="cellIs" dxfId="29219" priority="861" stopIfTrue="1" operator="equal">
      <formula>4</formula>
    </cfRule>
    <cfRule type="cellIs" dxfId="29218" priority="862" stopIfTrue="1" operator="equal">
      <formula>3</formula>
    </cfRule>
  </conditionalFormatting>
  <conditionalFormatting sqref="H5:K5 M5:P5">
    <cfRule type="cellIs" dxfId="29217" priority="857" stopIfTrue="1" operator="equal">
      <formula>5</formula>
    </cfRule>
    <cfRule type="cellIs" dxfId="29216" priority="858" stopIfTrue="1" operator="equal">
      <formula>4</formula>
    </cfRule>
    <cfRule type="cellIs" dxfId="29215" priority="859" stopIfTrue="1" operator="equal">
      <formula>3</formula>
    </cfRule>
  </conditionalFormatting>
  <conditionalFormatting sqref="H3:K4 L4:P4 N3:P3">
    <cfRule type="expression" dxfId="29214" priority="855" stopIfTrue="1">
      <formula>$D$1&lt;H3</formula>
    </cfRule>
    <cfRule type="expression" dxfId="29213" priority="856" stopIfTrue="1">
      <formula>$D$1&gt;H3</formula>
    </cfRule>
  </conditionalFormatting>
  <conditionalFormatting sqref="P3:P4">
    <cfRule type="expression" dxfId="29212" priority="117" stopIfTrue="1">
      <formula>$D$1&lt;P3</formula>
    </cfRule>
    <cfRule type="expression" dxfId="29211" priority="118" stopIfTrue="1">
      <formula>$D$1&gt;P3</formula>
    </cfRule>
  </conditionalFormatting>
  <conditionalFormatting sqref="P4">
    <cfRule type="expression" dxfId="29210" priority="92" stopIfTrue="1">
      <formula>$D$1&lt;P4</formula>
    </cfRule>
    <cfRule type="expression" dxfId="29209" priority="93" stopIfTrue="1">
      <formula>$D$1&gt;P4</formula>
    </cfRule>
  </conditionalFormatting>
  <conditionalFormatting sqref="F4">
    <cfRule type="expression" dxfId="29208" priority="588" stopIfTrue="1">
      <formula>$D$1&lt;F4</formula>
    </cfRule>
    <cfRule type="expression" dxfId="29207" priority="589" stopIfTrue="1">
      <formula>$D$1&gt;F4</formula>
    </cfRule>
  </conditionalFormatting>
  <conditionalFormatting sqref="F4">
    <cfRule type="expression" dxfId="29206" priority="598" stopIfTrue="1">
      <formula>$D$1&lt;F4</formula>
    </cfRule>
    <cfRule type="expression" dxfId="29205" priority="599" stopIfTrue="1">
      <formula>$D$1&gt;F4</formula>
    </cfRule>
  </conditionalFormatting>
  <conditionalFormatting sqref="F4">
    <cfRule type="expression" dxfId="29204" priority="596" stopIfTrue="1">
      <formula>$D$1&lt;F4</formula>
    </cfRule>
    <cfRule type="expression" dxfId="29203" priority="597" stopIfTrue="1">
      <formula>$D$1&gt;F4</formula>
    </cfRule>
  </conditionalFormatting>
  <conditionalFormatting sqref="F4">
    <cfRule type="expression" dxfId="29202" priority="594" stopIfTrue="1">
      <formula>$D$1&lt;F4</formula>
    </cfRule>
    <cfRule type="expression" dxfId="29201" priority="595" stopIfTrue="1">
      <formula>$D$1&gt;F4</formula>
    </cfRule>
  </conditionalFormatting>
  <conditionalFormatting sqref="F4">
    <cfRule type="expression" dxfId="29200" priority="592" stopIfTrue="1">
      <formula>$D$1&lt;F4</formula>
    </cfRule>
    <cfRule type="expression" dxfId="29199" priority="593" stopIfTrue="1">
      <formula>$D$1&gt;F4</formula>
    </cfRule>
  </conditionalFormatting>
  <conditionalFormatting sqref="F4">
    <cfRule type="expression" dxfId="29198" priority="590" stopIfTrue="1">
      <formula>$D$1&lt;F4</formula>
    </cfRule>
    <cfRule type="expression" dxfId="29197" priority="591" stopIfTrue="1">
      <formula>$D$1&gt;F4</formula>
    </cfRule>
  </conditionalFormatting>
  <conditionalFormatting sqref="F5">
    <cfRule type="cellIs" dxfId="29196" priority="852" stopIfTrue="1" operator="equal">
      <formula>5</formula>
    </cfRule>
    <cfRule type="cellIs" dxfId="29195" priority="853" stopIfTrue="1" operator="equal">
      <formula>4</formula>
    </cfRule>
    <cfRule type="cellIs" dxfId="29194" priority="854" stopIfTrue="1" operator="equal">
      <formula>3</formula>
    </cfRule>
  </conditionalFormatting>
  <conditionalFormatting sqref="F3">
    <cfRule type="expression" dxfId="29193" priority="850" stopIfTrue="1">
      <formula>$D$1&lt;F3</formula>
    </cfRule>
    <cfRule type="expression" dxfId="29192" priority="851" stopIfTrue="1">
      <formula>$D$1&gt;F3</formula>
    </cfRule>
  </conditionalFormatting>
  <conditionalFormatting sqref="F5">
    <cfRule type="cellIs" dxfId="29191" priority="847" stopIfTrue="1" operator="equal">
      <formula>5</formula>
    </cfRule>
    <cfRule type="cellIs" dxfId="29190" priority="848" stopIfTrue="1" operator="equal">
      <formula>4</formula>
    </cfRule>
    <cfRule type="cellIs" dxfId="29189" priority="849" stopIfTrue="1" operator="equal">
      <formula>3</formula>
    </cfRule>
  </conditionalFormatting>
  <conditionalFormatting sqref="F3">
    <cfRule type="expression" dxfId="29188" priority="845" stopIfTrue="1">
      <formula>$D$1&lt;F3</formula>
    </cfRule>
    <cfRule type="expression" dxfId="29187" priority="846" stopIfTrue="1">
      <formula>$D$1&gt;F3</formula>
    </cfRule>
  </conditionalFormatting>
  <conditionalFormatting sqref="J3">
    <cfRule type="expression" dxfId="29186" priority="843" stopIfTrue="1">
      <formula>$D$1&lt;J3</formula>
    </cfRule>
    <cfRule type="expression" dxfId="29185" priority="844" stopIfTrue="1">
      <formula>$D$1&gt;J3</formula>
    </cfRule>
  </conditionalFormatting>
  <conditionalFormatting sqref="M5">
    <cfRule type="cellIs" dxfId="29184" priority="840" stopIfTrue="1" operator="equal">
      <formula>5</formula>
    </cfRule>
    <cfRule type="cellIs" dxfId="29183" priority="841" stopIfTrue="1" operator="equal">
      <formula>4</formula>
    </cfRule>
    <cfRule type="cellIs" dxfId="29182" priority="842" stopIfTrue="1" operator="equal">
      <formula>3</formula>
    </cfRule>
  </conditionalFormatting>
  <conditionalFormatting sqref="M4:P4 N3">
    <cfRule type="expression" dxfId="29181" priority="838" stopIfTrue="1">
      <formula>$D$1&lt;M3</formula>
    </cfRule>
    <cfRule type="expression" dxfId="29180" priority="839" stopIfTrue="1">
      <formula>$D$1&gt;M3</formula>
    </cfRule>
  </conditionalFormatting>
  <conditionalFormatting sqref="M4:P4">
    <cfRule type="expression" dxfId="29179" priority="836" stopIfTrue="1">
      <formula>$D$1&lt;M4</formula>
    </cfRule>
    <cfRule type="expression" dxfId="29178" priority="837" stopIfTrue="1">
      <formula>$D$1&gt;M4</formula>
    </cfRule>
  </conditionalFormatting>
  <conditionalFormatting sqref="J4">
    <cfRule type="expression" dxfId="29177" priority="751" stopIfTrue="1">
      <formula>$D$1&lt;J4</formula>
    </cfRule>
    <cfRule type="expression" dxfId="29176" priority="752" stopIfTrue="1">
      <formula>$D$1&gt;J4</formula>
    </cfRule>
  </conditionalFormatting>
  <conditionalFormatting sqref="J4">
    <cfRule type="expression" dxfId="29175" priority="749" stopIfTrue="1">
      <formula>$D$1&lt;J4</formula>
    </cfRule>
    <cfRule type="expression" dxfId="29174" priority="750" stopIfTrue="1">
      <formula>$D$1&gt;J4</formula>
    </cfRule>
  </conditionalFormatting>
  <conditionalFormatting sqref="J4">
    <cfRule type="expression" dxfId="29173" priority="747" stopIfTrue="1">
      <formula>$D$1&lt;J4</formula>
    </cfRule>
    <cfRule type="expression" dxfId="29172" priority="748" stopIfTrue="1">
      <formula>$D$1&gt;J4</formula>
    </cfRule>
  </conditionalFormatting>
  <conditionalFormatting sqref="M4">
    <cfRule type="expression" dxfId="29171" priority="739" stopIfTrue="1">
      <formula>$D$1&lt;M4</formula>
    </cfRule>
    <cfRule type="expression" dxfId="29170" priority="740" stopIfTrue="1">
      <formula>$D$1&gt;M4</formula>
    </cfRule>
  </conditionalFormatting>
  <conditionalFormatting sqref="H5">
    <cfRule type="cellIs" dxfId="29169" priority="833" stopIfTrue="1" operator="equal">
      <formula>5</formula>
    </cfRule>
    <cfRule type="cellIs" dxfId="29168" priority="834" stopIfTrue="1" operator="equal">
      <formula>4</formula>
    </cfRule>
    <cfRule type="cellIs" dxfId="29167" priority="835" stopIfTrue="1" operator="equal">
      <formula>3</formula>
    </cfRule>
  </conditionalFormatting>
  <conditionalFormatting sqref="H3:I4 J4">
    <cfRule type="expression" dxfId="29166" priority="831" stopIfTrue="1">
      <formula>$D$1&lt;H3</formula>
    </cfRule>
    <cfRule type="expression" dxfId="29165" priority="832" stopIfTrue="1">
      <formula>$D$1&gt;H3</formula>
    </cfRule>
  </conditionalFormatting>
  <conditionalFormatting sqref="M5">
    <cfRule type="cellIs" dxfId="29164" priority="828" stopIfTrue="1" operator="equal">
      <formula>5</formula>
    </cfRule>
    <cfRule type="cellIs" dxfId="29163" priority="829" stopIfTrue="1" operator="equal">
      <formula>4</formula>
    </cfRule>
    <cfRule type="cellIs" dxfId="29162" priority="830" stopIfTrue="1" operator="equal">
      <formula>3</formula>
    </cfRule>
  </conditionalFormatting>
  <conditionalFormatting sqref="M4">
    <cfRule type="expression" dxfId="29161" priority="826" stopIfTrue="1">
      <formula>$D$1&lt;M4</formula>
    </cfRule>
    <cfRule type="expression" dxfId="29160" priority="827" stopIfTrue="1">
      <formula>$D$1&gt;M4</formula>
    </cfRule>
  </conditionalFormatting>
  <conditionalFormatting sqref="M5">
    <cfRule type="cellIs" dxfId="29159" priority="823" stopIfTrue="1" operator="equal">
      <formula>5</formula>
    </cfRule>
    <cfRule type="cellIs" dxfId="29158" priority="824" stopIfTrue="1" operator="equal">
      <formula>4</formula>
    </cfRule>
    <cfRule type="cellIs" dxfId="29157" priority="825" stopIfTrue="1" operator="equal">
      <formula>3</formula>
    </cfRule>
  </conditionalFormatting>
  <conditionalFormatting sqref="M4">
    <cfRule type="expression" dxfId="29156" priority="821" stopIfTrue="1">
      <formula>$D$1&lt;M4</formula>
    </cfRule>
    <cfRule type="expression" dxfId="29155" priority="822" stopIfTrue="1">
      <formula>$D$1&gt;M4</formula>
    </cfRule>
  </conditionalFormatting>
  <conditionalFormatting sqref="M5">
    <cfRule type="cellIs" dxfId="29154" priority="818" stopIfTrue="1" operator="equal">
      <formula>5</formula>
    </cfRule>
    <cfRule type="cellIs" dxfId="29153" priority="819" stopIfTrue="1" operator="equal">
      <formula>4</formula>
    </cfRule>
    <cfRule type="cellIs" dxfId="29152" priority="820" stopIfTrue="1" operator="equal">
      <formula>3</formula>
    </cfRule>
  </conditionalFormatting>
  <conditionalFormatting sqref="M4">
    <cfRule type="expression" dxfId="29151" priority="816" stopIfTrue="1">
      <formula>$D$1&lt;M4</formula>
    </cfRule>
    <cfRule type="expression" dxfId="29150" priority="817" stopIfTrue="1">
      <formula>$D$1&gt;M4</formula>
    </cfRule>
  </conditionalFormatting>
  <conditionalFormatting sqref="M4">
    <cfRule type="expression" dxfId="29149" priority="814" stopIfTrue="1">
      <formula>$D$1&lt;M4</formula>
    </cfRule>
    <cfRule type="expression" dxfId="29148" priority="815" stopIfTrue="1">
      <formula>$D$1&gt;M4</formula>
    </cfRule>
  </conditionalFormatting>
  <conditionalFormatting sqref="M4">
    <cfRule type="expression" dxfId="29147" priority="812" stopIfTrue="1">
      <formula>$D$1&lt;M4</formula>
    </cfRule>
    <cfRule type="expression" dxfId="29146" priority="813" stopIfTrue="1">
      <formula>$D$1&gt;M4</formula>
    </cfRule>
  </conditionalFormatting>
  <conditionalFormatting sqref="M4">
    <cfRule type="expression" dxfId="29145" priority="810" stopIfTrue="1">
      <formula>$D$1&lt;M4</formula>
    </cfRule>
    <cfRule type="expression" dxfId="29144" priority="811" stopIfTrue="1">
      <formula>$D$1&gt;M4</formula>
    </cfRule>
  </conditionalFormatting>
  <conditionalFormatting sqref="M4">
    <cfRule type="expression" dxfId="29143" priority="808" stopIfTrue="1">
      <formula>$D$1&lt;M4</formula>
    </cfRule>
    <cfRule type="expression" dxfId="29142" priority="809" stopIfTrue="1">
      <formula>$D$1&gt;M4</formula>
    </cfRule>
  </conditionalFormatting>
  <conditionalFormatting sqref="M4">
    <cfRule type="expression" dxfId="29141" priority="806" stopIfTrue="1">
      <formula>$D$1&lt;M4</formula>
    </cfRule>
    <cfRule type="expression" dxfId="29140" priority="807" stopIfTrue="1">
      <formula>$D$1&gt;M4</formula>
    </cfRule>
  </conditionalFormatting>
  <conditionalFormatting sqref="M4">
    <cfRule type="expression" dxfId="29139" priority="804" stopIfTrue="1">
      <formula>$D$1&lt;M4</formula>
    </cfRule>
    <cfRule type="expression" dxfId="29138" priority="805" stopIfTrue="1">
      <formula>$D$1&gt;M4</formula>
    </cfRule>
  </conditionalFormatting>
  <conditionalFormatting sqref="M4">
    <cfRule type="expression" dxfId="29137" priority="802" stopIfTrue="1">
      <formula>$D$1&lt;M4</formula>
    </cfRule>
    <cfRule type="expression" dxfId="29136" priority="803" stopIfTrue="1">
      <formula>$D$1&gt;M4</formula>
    </cfRule>
  </conditionalFormatting>
  <conditionalFormatting sqref="F5">
    <cfRule type="cellIs" dxfId="29135" priority="799" stopIfTrue="1" operator="equal">
      <formula>5</formula>
    </cfRule>
    <cfRule type="cellIs" dxfId="29134" priority="800" stopIfTrue="1" operator="equal">
      <formula>4</formula>
    </cfRule>
    <cfRule type="cellIs" dxfId="29133" priority="801" stopIfTrue="1" operator="equal">
      <formula>3</formula>
    </cfRule>
  </conditionalFormatting>
  <conditionalFormatting sqref="I5">
    <cfRule type="cellIs" dxfId="29132" priority="796" stopIfTrue="1" operator="equal">
      <formula>5</formula>
    </cfRule>
    <cfRule type="cellIs" dxfId="29131" priority="797" stopIfTrue="1" operator="equal">
      <formula>4</formula>
    </cfRule>
    <cfRule type="cellIs" dxfId="29130" priority="798" stopIfTrue="1" operator="equal">
      <formula>3</formula>
    </cfRule>
  </conditionalFormatting>
  <conditionalFormatting sqref="I4">
    <cfRule type="expression" dxfId="29129" priority="794" stopIfTrue="1">
      <formula>$D$1&lt;I4</formula>
    </cfRule>
    <cfRule type="expression" dxfId="29128" priority="795" stopIfTrue="1">
      <formula>$D$1&gt;I4</formula>
    </cfRule>
  </conditionalFormatting>
  <conditionalFormatting sqref="I5">
    <cfRule type="cellIs" dxfId="29127" priority="791" stopIfTrue="1" operator="equal">
      <formula>5</formula>
    </cfRule>
    <cfRule type="cellIs" dxfId="29126" priority="792" stopIfTrue="1" operator="equal">
      <formula>4</formula>
    </cfRule>
    <cfRule type="cellIs" dxfId="29125" priority="793" stopIfTrue="1" operator="equal">
      <formula>3</formula>
    </cfRule>
  </conditionalFormatting>
  <conditionalFormatting sqref="I4">
    <cfRule type="expression" dxfId="29124" priority="789" stopIfTrue="1">
      <formula>$D$1&lt;I4</formula>
    </cfRule>
    <cfRule type="expression" dxfId="29123" priority="790" stopIfTrue="1">
      <formula>$D$1&gt;I4</formula>
    </cfRule>
  </conditionalFormatting>
  <conditionalFormatting sqref="I5">
    <cfRule type="cellIs" dxfId="29122" priority="786" stopIfTrue="1" operator="equal">
      <formula>5</formula>
    </cfRule>
    <cfRule type="cellIs" dxfId="29121" priority="787" stopIfTrue="1" operator="equal">
      <formula>4</formula>
    </cfRule>
    <cfRule type="cellIs" dxfId="29120" priority="788" stopIfTrue="1" operator="equal">
      <formula>3</formula>
    </cfRule>
  </conditionalFormatting>
  <conditionalFormatting sqref="I4">
    <cfRule type="expression" dxfId="29119" priority="784" stopIfTrue="1">
      <formula>$D$1&lt;I4</formula>
    </cfRule>
    <cfRule type="expression" dxfId="29118" priority="785" stopIfTrue="1">
      <formula>$D$1&gt;I4</formula>
    </cfRule>
  </conditionalFormatting>
  <conditionalFormatting sqref="I5">
    <cfRule type="cellIs" dxfId="29117" priority="781" stopIfTrue="1" operator="equal">
      <formula>5</formula>
    </cfRule>
    <cfRule type="cellIs" dxfId="29116" priority="782" stopIfTrue="1" operator="equal">
      <formula>4</formula>
    </cfRule>
    <cfRule type="cellIs" dxfId="29115" priority="783" stopIfTrue="1" operator="equal">
      <formula>3</formula>
    </cfRule>
  </conditionalFormatting>
  <conditionalFormatting sqref="I4">
    <cfRule type="expression" dxfId="29114" priority="779" stopIfTrue="1">
      <formula>$D$1&lt;I4</formula>
    </cfRule>
    <cfRule type="expression" dxfId="29113" priority="780" stopIfTrue="1">
      <formula>$D$1&gt;I4</formula>
    </cfRule>
  </conditionalFormatting>
  <conditionalFormatting sqref="I5">
    <cfRule type="cellIs" dxfId="29112" priority="776" stopIfTrue="1" operator="equal">
      <formula>5</formula>
    </cfRule>
    <cfRule type="cellIs" dxfId="29111" priority="777" stopIfTrue="1" operator="equal">
      <formula>4</formula>
    </cfRule>
    <cfRule type="cellIs" dxfId="29110" priority="778" stopIfTrue="1" operator="equal">
      <formula>3</formula>
    </cfRule>
  </conditionalFormatting>
  <conditionalFormatting sqref="I4">
    <cfRule type="expression" dxfId="29109" priority="774" stopIfTrue="1">
      <formula>$D$1&lt;I4</formula>
    </cfRule>
    <cfRule type="expression" dxfId="29108" priority="775" stopIfTrue="1">
      <formula>$D$1&gt;I4</formula>
    </cfRule>
  </conditionalFormatting>
  <conditionalFormatting sqref="J4">
    <cfRule type="expression" dxfId="29107" priority="772" stopIfTrue="1">
      <formula>$D$1&lt;J4</formula>
    </cfRule>
    <cfRule type="expression" dxfId="29106" priority="773" stopIfTrue="1">
      <formula>$D$1&gt;J4</formula>
    </cfRule>
  </conditionalFormatting>
  <conditionalFormatting sqref="J3">
    <cfRule type="expression" dxfId="29105" priority="770" stopIfTrue="1">
      <formula>$D$1&lt;J3</formula>
    </cfRule>
    <cfRule type="expression" dxfId="29104" priority="771" stopIfTrue="1">
      <formula>$D$1&gt;J3</formula>
    </cfRule>
  </conditionalFormatting>
  <conditionalFormatting sqref="J4">
    <cfRule type="expression" dxfId="29103" priority="768" stopIfTrue="1">
      <formula>$D$1&lt;J4</formula>
    </cfRule>
    <cfRule type="expression" dxfId="29102" priority="769" stopIfTrue="1">
      <formula>$D$1&gt;J4</formula>
    </cfRule>
  </conditionalFormatting>
  <conditionalFormatting sqref="J4">
    <cfRule type="expression" dxfId="29101" priority="766" stopIfTrue="1">
      <formula>$D$1&lt;J4</formula>
    </cfRule>
    <cfRule type="expression" dxfId="29100" priority="767" stopIfTrue="1">
      <formula>$D$1&gt;J4</formula>
    </cfRule>
  </conditionalFormatting>
  <conditionalFormatting sqref="J4">
    <cfRule type="expression" dxfId="29099" priority="764" stopIfTrue="1">
      <formula>$D$1&lt;J4</formula>
    </cfRule>
    <cfRule type="expression" dxfId="29098" priority="765" stopIfTrue="1">
      <formula>$D$1&gt;J4</formula>
    </cfRule>
  </conditionalFormatting>
  <conditionalFormatting sqref="J5">
    <cfRule type="cellIs" dxfId="29097" priority="761" stopIfTrue="1" operator="equal">
      <formula>5</formula>
    </cfRule>
    <cfRule type="cellIs" dxfId="29096" priority="762" stopIfTrue="1" operator="equal">
      <formula>4</formula>
    </cfRule>
    <cfRule type="cellIs" dxfId="29095" priority="763" stopIfTrue="1" operator="equal">
      <formula>3</formula>
    </cfRule>
  </conditionalFormatting>
  <conditionalFormatting sqref="J4">
    <cfRule type="expression" dxfId="29094" priority="759" stopIfTrue="1">
      <formula>$D$1&lt;J4</formula>
    </cfRule>
    <cfRule type="expression" dxfId="29093" priority="760" stopIfTrue="1">
      <formula>$D$1&gt;J4</formula>
    </cfRule>
  </conditionalFormatting>
  <conditionalFormatting sqref="J4">
    <cfRule type="expression" dxfId="29092" priority="757" stopIfTrue="1">
      <formula>$D$1&lt;J4</formula>
    </cfRule>
    <cfRule type="expression" dxfId="29091" priority="758" stopIfTrue="1">
      <formula>$D$1&gt;J4</formula>
    </cfRule>
  </conditionalFormatting>
  <conditionalFormatting sqref="J4">
    <cfRule type="expression" dxfId="29090" priority="755" stopIfTrue="1">
      <formula>$D$1&lt;J4</formula>
    </cfRule>
    <cfRule type="expression" dxfId="29089" priority="756" stopIfTrue="1">
      <formula>$D$1&gt;J4</formula>
    </cfRule>
  </conditionalFormatting>
  <conditionalFormatting sqref="J4">
    <cfRule type="expression" dxfId="29088" priority="753" stopIfTrue="1">
      <formula>$D$1&lt;J4</formula>
    </cfRule>
    <cfRule type="expression" dxfId="29087" priority="754" stopIfTrue="1">
      <formula>$D$1&gt;J4</formula>
    </cfRule>
  </conditionalFormatting>
  <conditionalFormatting sqref="J4">
    <cfRule type="expression" dxfId="29086" priority="745" stopIfTrue="1">
      <formula>$D$1&lt;J4</formula>
    </cfRule>
    <cfRule type="expression" dxfId="29085" priority="746" stopIfTrue="1">
      <formula>$D$1&gt;J4</formula>
    </cfRule>
  </conditionalFormatting>
  <conditionalFormatting sqref="J4">
    <cfRule type="expression" dxfId="29084" priority="743" stopIfTrue="1">
      <formula>$D$1&lt;J4</formula>
    </cfRule>
    <cfRule type="expression" dxfId="29083" priority="744" stopIfTrue="1">
      <formula>$D$1&gt;J4</formula>
    </cfRule>
  </conditionalFormatting>
  <conditionalFormatting sqref="M4">
    <cfRule type="expression" dxfId="29082" priority="741" stopIfTrue="1">
      <formula>$D$1&lt;M4</formula>
    </cfRule>
    <cfRule type="expression" dxfId="29081" priority="742" stopIfTrue="1">
      <formula>$D$1&gt;M4</formula>
    </cfRule>
  </conditionalFormatting>
  <conditionalFormatting sqref="N5">
    <cfRule type="cellIs" dxfId="29080" priority="736" stopIfTrue="1" operator="equal">
      <formula>5</formula>
    </cfRule>
    <cfRule type="cellIs" dxfId="29079" priority="737" stopIfTrue="1" operator="equal">
      <formula>4</formula>
    </cfRule>
    <cfRule type="cellIs" dxfId="29078" priority="738" stopIfTrue="1" operator="equal">
      <formula>3</formula>
    </cfRule>
  </conditionalFormatting>
  <conditionalFormatting sqref="N4">
    <cfRule type="expression" dxfId="29077" priority="734" stopIfTrue="1">
      <formula>$D$1&lt;N4</formula>
    </cfRule>
    <cfRule type="expression" dxfId="29076" priority="735" stopIfTrue="1">
      <formula>$D$1&gt;N4</formula>
    </cfRule>
  </conditionalFormatting>
  <conditionalFormatting sqref="O5">
    <cfRule type="cellIs" dxfId="29075" priority="731" stopIfTrue="1" operator="equal">
      <formula>5</formula>
    </cfRule>
    <cfRule type="cellIs" dxfId="29074" priority="732" stopIfTrue="1" operator="equal">
      <formula>4</formula>
    </cfRule>
    <cfRule type="cellIs" dxfId="29073" priority="733" stopIfTrue="1" operator="equal">
      <formula>3</formula>
    </cfRule>
  </conditionalFormatting>
  <conditionalFormatting sqref="O4">
    <cfRule type="expression" dxfId="29072" priority="729" stopIfTrue="1">
      <formula>$D$1&lt;O4</formula>
    </cfRule>
    <cfRule type="expression" dxfId="29071" priority="730" stopIfTrue="1">
      <formula>$D$1&gt;O4</formula>
    </cfRule>
  </conditionalFormatting>
  <conditionalFormatting sqref="O5">
    <cfRule type="cellIs" dxfId="29070" priority="726" stopIfTrue="1" operator="equal">
      <formula>5</formula>
    </cfRule>
    <cfRule type="cellIs" dxfId="29069" priority="727" stopIfTrue="1" operator="equal">
      <formula>4</formula>
    </cfRule>
    <cfRule type="cellIs" dxfId="29068" priority="728" stopIfTrue="1" operator="equal">
      <formula>3</formula>
    </cfRule>
  </conditionalFormatting>
  <conditionalFormatting sqref="O4">
    <cfRule type="expression" dxfId="29067" priority="724" stopIfTrue="1">
      <formula>$D$1&lt;O4</formula>
    </cfRule>
    <cfRule type="expression" dxfId="29066" priority="725" stopIfTrue="1">
      <formula>$D$1&gt;O4</formula>
    </cfRule>
  </conditionalFormatting>
  <conditionalFormatting sqref="O4">
    <cfRule type="expression" dxfId="29065" priority="722" stopIfTrue="1">
      <formula>$D$1&lt;O4</formula>
    </cfRule>
    <cfRule type="expression" dxfId="29064" priority="723" stopIfTrue="1">
      <formula>$D$1&gt;O4</formula>
    </cfRule>
  </conditionalFormatting>
  <conditionalFormatting sqref="O4">
    <cfRule type="expression" dxfId="29063" priority="720" stopIfTrue="1">
      <formula>$D$1&lt;O4</formula>
    </cfRule>
    <cfRule type="expression" dxfId="29062" priority="721" stopIfTrue="1">
      <formula>$D$1&gt;O4</formula>
    </cfRule>
  </conditionalFormatting>
  <conditionalFormatting sqref="F5">
    <cfRule type="cellIs" dxfId="29061" priority="717" stopIfTrue="1" operator="equal">
      <formula>5</formula>
    </cfRule>
    <cfRule type="cellIs" dxfId="29060" priority="718" stopIfTrue="1" operator="equal">
      <formula>4</formula>
    </cfRule>
    <cfRule type="cellIs" dxfId="29059" priority="719" stopIfTrue="1" operator="equal">
      <formula>3</formula>
    </cfRule>
  </conditionalFormatting>
  <conditionalFormatting sqref="F3">
    <cfRule type="expression" dxfId="29058" priority="715" stopIfTrue="1">
      <formula>$D$1&lt;F3</formula>
    </cfRule>
    <cfRule type="expression" dxfId="29057" priority="716" stopIfTrue="1">
      <formula>$D$1&gt;F3</formula>
    </cfRule>
  </conditionalFormatting>
  <conditionalFormatting sqref="F5">
    <cfRule type="cellIs" dxfId="29056" priority="712" stopIfTrue="1" operator="equal">
      <formula>5</formula>
    </cfRule>
    <cfRule type="cellIs" dxfId="29055" priority="713" stopIfTrue="1" operator="equal">
      <formula>4</formula>
    </cfRule>
    <cfRule type="cellIs" dxfId="29054" priority="714" stopIfTrue="1" operator="equal">
      <formula>3</formula>
    </cfRule>
  </conditionalFormatting>
  <conditionalFormatting sqref="F5">
    <cfRule type="cellIs" dxfId="29053" priority="709" stopIfTrue="1" operator="equal">
      <formula>5</formula>
    </cfRule>
    <cfRule type="cellIs" dxfId="29052" priority="710" stopIfTrue="1" operator="equal">
      <formula>4</formula>
    </cfRule>
    <cfRule type="cellIs" dxfId="29051" priority="711" stopIfTrue="1" operator="equal">
      <formula>3</formula>
    </cfRule>
  </conditionalFormatting>
  <conditionalFormatting sqref="F5">
    <cfRule type="cellIs" dxfId="29050" priority="706" stopIfTrue="1" operator="equal">
      <formula>5</formula>
    </cfRule>
    <cfRule type="cellIs" dxfId="29049" priority="707" stopIfTrue="1" operator="equal">
      <formula>4</formula>
    </cfRule>
    <cfRule type="cellIs" dxfId="29048" priority="708" stopIfTrue="1" operator="equal">
      <formula>3</formula>
    </cfRule>
  </conditionalFormatting>
  <conditionalFormatting sqref="L5">
    <cfRule type="cellIs" dxfId="29047" priority="703" stopIfTrue="1" operator="equal">
      <formula>5</formula>
    </cfRule>
    <cfRule type="cellIs" dxfId="29046" priority="704" stopIfTrue="1" operator="equal">
      <formula>4</formula>
    </cfRule>
    <cfRule type="cellIs" dxfId="29045" priority="705" stopIfTrue="1" operator="equal">
      <formula>3</formula>
    </cfRule>
  </conditionalFormatting>
  <conditionalFormatting sqref="L4">
    <cfRule type="expression" dxfId="29044" priority="701" stopIfTrue="1">
      <formula>$D$1&lt;L4</formula>
    </cfRule>
    <cfRule type="expression" dxfId="29043" priority="702" stopIfTrue="1">
      <formula>$D$1&gt;L4</formula>
    </cfRule>
  </conditionalFormatting>
  <conditionalFormatting sqref="L4">
    <cfRule type="expression" dxfId="29042" priority="699" stopIfTrue="1">
      <formula>$D$1&lt;L4</formula>
    </cfRule>
    <cfRule type="expression" dxfId="29041" priority="700" stopIfTrue="1">
      <formula>$D$1&gt;L4</formula>
    </cfRule>
  </conditionalFormatting>
  <conditionalFormatting sqref="L4">
    <cfRule type="expression" dxfId="29040" priority="697" stopIfTrue="1">
      <formula>$D$1&lt;L4</formula>
    </cfRule>
    <cfRule type="expression" dxfId="29039" priority="698" stopIfTrue="1">
      <formula>$D$1&gt;L4</formula>
    </cfRule>
  </conditionalFormatting>
  <conditionalFormatting sqref="L4">
    <cfRule type="expression" dxfId="29038" priority="695" stopIfTrue="1">
      <formula>$D$1&lt;L4</formula>
    </cfRule>
    <cfRule type="expression" dxfId="29037" priority="696" stopIfTrue="1">
      <formula>$D$1&gt;L4</formula>
    </cfRule>
  </conditionalFormatting>
  <conditionalFormatting sqref="L4">
    <cfRule type="expression" dxfId="29036" priority="693" stopIfTrue="1">
      <formula>$D$1&lt;L4</formula>
    </cfRule>
    <cfRule type="expression" dxfId="29035" priority="694" stopIfTrue="1">
      <formula>$D$1&gt;L4</formula>
    </cfRule>
  </conditionalFormatting>
  <conditionalFormatting sqref="L5">
    <cfRule type="cellIs" dxfId="29034" priority="690" stopIfTrue="1" operator="equal">
      <formula>5</formula>
    </cfRule>
    <cfRule type="cellIs" dxfId="29033" priority="691" stopIfTrue="1" operator="equal">
      <formula>4</formula>
    </cfRule>
    <cfRule type="cellIs" dxfId="29032" priority="692" stopIfTrue="1" operator="equal">
      <formula>3</formula>
    </cfRule>
  </conditionalFormatting>
  <conditionalFormatting sqref="L4">
    <cfRule type="expression" dxfId="29031" priority="688" stopIfTrue="1">
      <formula>$D$1&lt;L4</formula>
    </cfRule>
    <cfRule type="expression" dxfId="29030" priority="689" stopIfTrue="1">
      <formula>$D$1&gt;L4</formula>
    </cfRule>
  </conditionalFormatting>
  <conditionalFormatting sqref="L5">
    <cfRule type="cellIs" dxfId="29029" priority="685" stopIfTrue="1" operator="equal">
      <formula>5</formula>
    </cfRule>
    <cfRule type="cellIs" dxfId="29028" priority="686" stopIfTrue="1" operator="equal">
      <formula>4</formula>
    </cfRule>
    <cfRule type="cellIs" dxfId="29027" priority="687" stopIfTrue="1" operator="equal">
      <formula>3</formula>
    </cfRule>
  </conditionalFormatting>
  <conditionalFormatting sqref="L4">
    <cfRule type="expression" dxfId="29026" priority="683" stopIfTrue="1">
      <formula>$D$1&lt;L4</formula>
    </cfRule>
    <cfRule type="expression" dxfId="29025" priority="684" stopIfTrue="1">
      <formula>$D$1&gt;L4</formula>
    </cfRule>
  </conditionalFormatting>
  <conditionalFormatting sqref="L5">
    <cfRule type="cellIs" dxfId="29024" priority="680" stopIfTrue="1" operator="equal">
      <formula>5</formula>
    </cfRule>
    <cfRule type="cellIs" dxfId="29023" priority="681" stopIfTrue="1" operator="equal">
      <formula>4</formula>
    </cfRule>
    <cfRule type="cellIs" dxfId="29022" priority="682" stopIfTrue="1" operator="equal">
      <formula>3</formula>
    </cfRule>
  </conditionalFormatting>
  <conditionalFormatting sqref="L4">
    <cfRule type="expression" dxfId="29021" priority="678" stopIfTrue="1">
      <formula>$D$1&lt;L4</formula>
    </cfRule>
    <cfRule type="expression" dxfId="29020" priority="679" stopIfTrue="1">
      <formula>$D$1&gt;L4</formula>
    </cfRule>
  </conditionalFormatting>
  <conditionalFormatting sqref="L4">
    <cfRule type="expression" dxfId="29019" priority="676" stopIfTrue="1">
      <formula>$D$1&lt;L4</formula>
    </cfRule>
    <cfRule type="expression" dxfId="29018" priority="677" stopIfTrue="1">
      <formula>$D$1&gt;L4</formula>
    </cfRule>
  </conditionalFormatting>
  <conditionalFormatting sqref="L4">
    <cfRule type="expression" dxfId="29017" priority="674" stopIfTrue="1">
      <formula>$D$1&lt;L4</formula>
    </cfRule>
    <cfRule type="expression" dxfId="29016" priority="675" stopIfTrue="1">
      <formula>$D$1&gt;L4</formula>
    </cfRule>
  </conditionalFormatting>
  <conditionalFormatting sqref="L4">
    <cfRule type="expression" dxfId="29015" priority="672" stopIfTrue="1">
      <formula>$D$1&lt;L4</formula>
    </cfRule>
    <cfRule type="expression" dxfId="29014" priority="673" stopIfTrue="1">
      <formula>$D$1&gt;L4</formula>
    </cfRule>
  </conditionalFormatting>
  <conditionalFormatting sqref="L4">
    <cfRule type="expression" dxfId="29013" priority="670" stopIfTrue="1">
      <formula>$D$1&lt;L4</formula>
    </cfRule>
    <cfRule type="expression" dxfId="29012" priority="671" stopIfTrue="1">
      <formula>$D$1&gt;L4</formula>
    </cfRule>
  </conditionalFormatting>
  <conditionalFormatting sqref="L4">
    <cfRule type="expression" dxfId="29011" priority="668" stopIfTrue="1">
      <formula>$D$1&lt;L4</formula>
    </cfRule>
    <cfRule type="expression" dxfId="29010" priority="669" stopIfTrue="1">
      <formula>$D$1&gt;L4</formula>
    </cfRule>
  </conditionalFormatting>
  <conditionalFormatting sqref="L4">
    <cfRule type="expression" dxfId="29009" priority="666" stopIfTrue="1">
      <formula>$D$1&lt;L4</formula>
    </cfRule>
    <cfRule type="expression" dxfId="29008" priority="667" stopIfTrue="1">
      <formula>$D$1&gt;L4</formula>
    </cfRule>
  </conditionalFormatting>
  <conditionalFormatting sqref="L4">
    <cfRule type="expression" dxfId="29007" priority="664" stopIfTrue="1">
      <formula>$D$1&lt;L4</formula>
    </cfRule>
    <cfRule type="expression" dxfId="29006" priority="665" stopIfTrue="1">
      <formula>$D$1&gt;L4</formula>
    </cfRule>
  </conditionalFormatting>
  <conditionalFormatting sqref="L4">
    <cfRule type="expression" dxfId="29005" priority="662" stopIfTrue="1">
      <formula>$D$1&lt;L4</formula>
    </cfRule>
    <cfRule type="expression" dxfId="29004" priority="663" stopIfTrue="1">
      <formula>$D$1&gt;L4</formula>
    </cfRule>
  </conditionalFormatting>
  <conditionalFormatting sqref="L4">
    <cfRule type="expression" dxfId="29003" priority="660" stopIfTrue="1">
      <formula>$D$1&lt;L4</formula>
    </cfRule>
    <cfRule type="expression" dxfId="29002" priority="661" stopIfTrue="1">
      <formula>$D$1&gt;L4</formula>
    </cfRule>
  </conditionalFormatting>
  <conditionalFormatting sqref="L4">
    <cfRule type="expression" dxfId="29001" priority="658" stopIfTrue="1">
      <formula>$D$1&lt;L4</formula>
    </cfRule>
    <cfRule type="expression" dxfId="29000" priority="659" stopIfTrue="1">
      <formula>$D$1&gt;L4</formula>
    </cfRule>
  </conditionalFormatting>
  <conditionalFormatting sqref="L4">
    <cfRule type="expression" dxfId="28999" priority="656" stopIfTrue="1">
      <formula>$D$1&lt;L4</formula>
    </cfRule>
    <cfRule type="expression" dxfId="28998" priority="657" stopIfTrue="1">
      <formula>$D$1&gt;L4</formula>
    </cfRule>
  </conditionalFormatting>
  <conditionalFormatting sqref="L4">
    <cfRule type="expression" dxfId="28997" priority="654" stopIfTrue="1">
      <formula>$D$1&lt;L4</formula>
    </cfRule>
    <cfRule type="expression" dxfId="28996" priority="655" stopIfTrue="1">
      <formula>$D$1&gt;L4</formula>
    </cfRule>
  </conditionalFormatting>
  <conditionalFormatting sqref="L4">
    <cfRule type="expression" dxfId="28995" priority="652" stopIfTrue="1">
      <formula>$D$1&lt;L4</formula>
    </cfRule>
    <cfRule type="expression" dxfId="28994" priority="653" stopIfTrue="1">
      <formula>$D$1&gt;L4</formula>
    </cfRule>
  </conditionalFormatting>
  <conditionalFormatting sqref="L4">
    <cfRule type="expression" dxfId="28993" priority="650" stopIfTrue="1">
      <formula>$D$1&lt;L4</formula>
    </cfRule>
    <cfRule type="expression" dxfId="28992" priority="651" stopIfTrue="1">
      <formula>$D$1&gt;L4</formula>
    </cfRule>
  </conditionalFormatting>
  <conditionalFormatting sqref="L4">
    <cfRule type="expression" dxfId="28991" priority="648" stopIfTrue="1">
      <formula>$D$1&lt;L4</formula>
    </cfRule>
    <cfRule type="expression" dxfId="28990" priority="649" stopIfTrue="1">
      <formula>$D$1&gt;L4</formula>
    </cfRule>
  </conditionalFormatting>
  <conditionalFormatting sqref="L4">
    <cfRule type="expression" dxfId="28989" priority="646" stopIfTrue="1">
      <formula>$D$1&lt;L4</formula>
    </cfRule>
    <cfRule type="expression" dxfId="28988" priority="647" stopIfTrue="1">
      <formula>$D$1&gt;L4</formula>
    </cfRule>
  </conditionalFormatting>
  <conditionalFormatting sqref="L4">
    <cfRule type="expression" dxfId="28987" priority="644" stopIfTrue="1">
      <formula>$D$1&lt;L4</formula>
    </cfRule>
    <cfRule type="expression" dxfId="28986" priority="645" stopIfTrue="1">
      <formula>$D$1&gt;L4</formula>
    </cfRule>
  </conditionalFormatting>
  <conditionalFormatting sqref="G3">
    <cfRule type="expression" dxfId="28985" priority="642" stopIfTrue="1">
      <formula>$D$1&lt;G3</formula>
    </cfRule>
    <cfRule type="expression" dxfId="28984" priority="643" stopIfTrue="1">
      <formula>$D$1&gt;G3</formula>
    </cfRule>
  </conditionalFormatting>
  <conditionalFormatting sqref="G3">
    <cfRule type="expression" dxfId="28983" priority="640" stopIfTrue="1">
      <formula>$D$1&lt;G3</formula>
    </cfRule>
    <cfRule type="expression" dxfId="28982" priority="641" stopIfTrue="1">
      <formula>$D$1&gt;G3</formula>
    </cfRule>
  </conditionalFormatting>
  <conditionalFormatting sqref="G3">
    <cfRule type="expression" dxfId="28981" priority="638" stopIfTrue="1">
      <formula>$D$1&lt;G3</formula>
    </cfRule>
    <cfRule type="expression" dxfId="28980" priority="639" stopIfTrue="1">
      <formula>$D$1&gt;G3</formula>
    </cfRule>
  </conditionalFormatting>
  <conditionalFormatting sqref="F4">
    <cfRule type="expression" dxfId="28979" priority="636" stopIfTrue="1">
      <formula>$D$1&lt;F4</formula>
    </cfRule>
    <cfRule type="expression" dxfId="28978" priority="637" stopIfTrue="1">
      <formula>$D$1&gt;F4</formula>
    </cfRule>
  </conditionalFormatting>
  <conditionalFormatting sqref="F4">
    <cfRule type="expression" dxfId="28977" priority="634" stopIfTrue="1">
      <formula>$D$1&lt;F4</formula>
    </cfRule>
    <cfRule type="expression" dxfId="28976" priority="635" stopIfTrue="1">
      <formula>$D$1&gt;F4</formula>
    </cfRule>
  </conditionalFormatting>
  <conditionalFormatting sqref="F4">
    <cfRule type="expression" dxfId="28975" priority="632" stopIfTrue="1">
      <formula>$D$1&lt;F4</formula>
    </cfRule>
    <cfRule type="expression" dxfId="28974" priority="633" stopIfTrue="1">
      <formula>$D$1&gt;F4</formula>
    </cfRule>
  </conditionalFormatting>
  <conditionalFormatting sqref="F4">
    <cfRule type="expression" dxfId="28973" priority="630" stopIfTrue="1">
      <formula>$D$1&lt;F4</formula>
    </cfRule>
    <cfRule type="expression" dxfId="28972" priority="631" stopIfTrue="1">
      <formula>$D$1&gt;F4</formula>
    </cfRule>
  </conditionalFormatting>
  <conditionalFormatting sqref="F4">
    <cfRule type="expression" dxfId="28971" priority="628" stopIfTrue="1">
      <formula>$D$1&lt;F4</formula>
    </cfRule>
    <cfRule type="expression" dxfId="28970" priority="629" stopIfTrue="1">
      <formula>$D$1&gt;F4</formula>
    </cfRule>
  </conditionalFormatting>
  <conditionalFormatting sqref="F4">
    <cfRule type="expression" dxfId="28969" priority="626" stopIfTrue="1">
      <formula>$D$1&lt;F4</formula>
    </cfRule>
    <cfRule type="expression" dxfId="28968" priority="627" stopIfTrue="1">
      <formula>$D$1&gt;F4</formula>
    </cfRule>
  </conditionalFormatting>
  <conditionalFormatting sqref="F4">
    <cfRule type="expression" dxfId="28967" priority="624" stopIfTrue="1">
      <formula>$D$1&lt;F4</formula>
    </cfRule>
    <cfRule type="expression" dxfId="28966" priority="625" stopIfTrue="1">
      <formula>$D$1&gt;F4</formula>
    </cfRule>
  </conditionalFormatting>
  <conditionalFormatting sqref="F4">
    <cfRule type="expression" dxfId="28965" priority="622" stopIfTrue="1">
      <formula>$D$1&lt;F4</formula>
    </cfRule>
    <cfRule type="expression" dxfId="28964" priority="623" stopIfTrue="1">
      <formula>$D$1&gt;F4</formula>
    </cfRule>
  </conditionalFormatting>
  <conditionalFormatting sqref="F4">
    <cfRule type="expression" dxfId="28963" priority="620" stopIfTrue="1">
      <formula>$D$1&lt;F4</formula>
    </cfRule>
    <cfRule type="expression" dxfId="28962" priority="621" stopIfTrue="1">
      <formula>$D$1&gt;F4</formula>
    </cfRule>
  </conditionalFormatting>
  <conditionalFormatting sqref="F4">
    <cfRule type="expression" dxfId="28961" priority="618" stopIfTrue="1">
      <formula>$D$1&lt;F4</formula>
    </cfRule>
    <cfRule type="expression" dxfId="28960" priority="619" stopIfTrue="1">
      <formula>$D$1&gt;F4</formula>
    </cfRule>
  </conditionalFormatting>
  <conditionalFormatting sqref="F4">
    <cfRule type="expression" dxfId="28959" priority="616" stopIfTrue="1">
      <formula>$D$1&lt;F4</formula>
    </cfRule>
    <cfRule type="expression" dxfId="28958" priority="617" stopIfTrue="1">
      <formula>$D$1&gt;F4</formula>
    </cfRule>
  </conditionalFormatting>
  <conditionalFormatting sqref="F4">
    <cfRule type="expression" dxfId="28957" priority="614" stopIfTrue="1">
      <formula>$D$1&lt;F4</formula>
    </cfRule>
    <cfRule type="expression" dxfId="28956" priority="615" stopIfTrue="1">
      <formula>$D$1&gt;F4</formula>
    </cfRule>
  </conditionalFormatting>
  <conditionalFormatting sqref="F4">
    <cfRule type="expression" dxfId="28955" priority="612" stopIfTrue="1">
      <formula>$D$1&lt;F4</formula>
    </cfRule>
    <cfRule type="expression" dxfId="28954" priority="613" stopIfTrue="1">
      <formula>$D$1&gt;F4</formula>
    </cfRule>
  </conditionalFormatting>
  <conditionalFormatting sqref="F4">
    <cfRule type="expression" dxfId="28953" priority="610" stopIfTrue="1">
      <formula>$D$1&lt;F4</formula>
    </cfRule>
    <cfRule type="expression" dxfId="28952" priority="611" stopIfTrue="1">
      <formula>$D$1&gt;F4</formula>
    </cfRule>
  </conditionalFormatting>
  <conditionalFormatting sqref="F4">
    <cfRule type="expression" dxfId="28951" priority="608" stopIfTrue="1">
      <formula>$D$1&lt;F4</formula>
    </cfRule>
    <cfRule type="expression" dxfId="28950" priority="609" stopIfTrue="1">
      <formula>$D$1&gt;F4</formula>
    </cfRule>
  </conditionalFormatting>
  <conditionalFormatting sqref="F4">
    <cfRule type="expression" dxfId="28949" priority="606" stopIfTrue="1">
      <formula>$D$1&lt;F4</formula>
    </cfRule>
    <cfRule type="expression" dxfId="28948" priority="607" stopIfTrue="1">
      <formula>$D$1&gt;F4</formula>
    </cfRule>
  </conditionalFormatting>
  <conditionalFormatting sqref="F4">
    <cfRule type="expression" dxfId="28947" priority="604" stopIfTrue="1">
      <formula>$D$1&lt;F4</formula>
    </cfRule>
    <cfRule type="expression" dxfId="28946" priority="605" stopIfTrue="1">
      <formula>$D$1&gt;F4</formula>
    </cfRule>
  </conditionalFormatting>
  <conditionalFormatting sqref="F4">
    <cfRule type="expression" dxfId="28945" priority="602" stopIfTrue="1">
      <formula>$D$1&lt;F4</formula>
    </cfRule>
    <cfRule type="expression" dxfId="28944" priority="603" stopIfTrue="1">
      <formula>$D$1&gt;F4</formula>
    </cfRule>
  </conditionalFormatting>
  <conditionalFormatting sqref="F4">
    <cfRule type="expression" dxfId="28943" priority="600" stopIfTrue="1">
      <formula>$D$1&lt;F4</formula>
    </cfRule>
    <cfRule type="expression" dxfId="28942" priority="601" stopIfTrue="1">
      <formula>$D$1&gt;F4</formula>
    </cfRule>
  </conditionalFormatting>
  <conditionalFormatting sqref="F4">
    <cfRule type="expression" dxfId="28941" priority="586" stopIfTrue="1">
      <formula>$D$1&lt;F4</formula>
    </cfRule>
    <cfRule type="expression" dxfId="28940" priority="587" stopIfTrue="1">
      <formula>$D$1&gt;F4</formula>
    </cfRule>
  </conditionalFormatting>
  <conditionalFormatting sqref="H4">
    <cfRule type="expression" dxfId="28939" priority="447" stopIfTrue="1">
      <formula>$D$1&lt;H4</formula>
    </cfRule>
    <cfRule type="expression" dxfId="28938" priority="448" stopIfTrue="1">
      <formula>$D$1&gt;H4</formula>
    </cfRule>
  </conditionalFormatting>
  <conditionalFormatting sqref="H4">
    <cfRule type="expression" dxfId="28937" priority="445" stopIfTrue="1">
      <formula>$D$1&lt;H4</formula>
    </cfRule>
    <cfRule type="expression" dxfId="28936" priority="446" stopIfTrue="1">
      <formula>$D$1&gt;H4</formula>
    </cfRule>
  </conditionalFormatting>
  <conditionalFormatting sqref="H4">
    <cfRule type="expression" dxfId="28935" priority="420" stopIfTrue="1">
      <formula>$D$1&lt;H4</formula>
    </cfRule>
    <cfRule type="expression" dxfId="28934" priority="421" stopIfTrue="1">
      <formula>$D$1&gt;H4</formula>
    </cfRule>
  </conditionalFormatting>
  <conditionalFormatting sqref="H5">
    <cfRule type="cellIs" dxfId="28933" priority="417" stopIfTrue="1" operator="equal">
      <formula>5</formula>
    </cfRule>
    <cfRule type="cellIs" dxfId="28932" priority="418" stopIfTrue="1" operator="equal">
      <formula>4</formula>
    </cfRule>
    <cfRule type="cellIs" dxfId="28931" priority="419" stopIfTrue="1" operator="equal">
      <formula>3</formula>
    </cfRule>
  </conditionalFormatting>
  <conditionalFormatting sqref="H4">
    <cfRule type="expression" dxfId="28930" priority="413" stopIfTrue="1">
      <formula>$D$1&lt;H4</formula>
    </cfRule>
    <cfRule type="expression" dxfId="28929" priority="414" stopIfTrue="1">
      <formula>$D$1&gt;H4</formula>
    </cfRule>
  </conditionalFormatting>
  <conditionalFormatting sqref="K3">
    <cfRule type="expression" dxfId="28928" priority="584" stopIfTrue="1">
      <formula>$D$1&lt;K3</formula>
    </cfRule>
    <cfRule type="expression" dxfId="28927" priority="585" stopIfTrue="1">
      <formula>$D$1&gt;K3</formula>
    </cfRule>
  </conditionalFormatting>
  <conditionalFormatting sqref="N5">
    <cfRule type="cellIs" dxfId="28926" priority="581" stopIfTrue="1" operator="equal">
      <formula>5</formula>
    </cfRule>
    <cfRule type="cellIs" dxfId="28925" priority="582" stopIfTrue="1" operator="equal">
      <formula>4</formula>
    </cfRule>
    <cfRule type="cellIs" dxfId="28924" priority="583" stopIfTrue="1" operator="equal">
      <formula>3</formula>
    </cfRule>
  </conditionalFormatting>
  <conditionalFormatting sqref="K4">
    <cfRule type="expression" dxfId="28923" priority="501" stopIfTrue="1">
      <formula>$D$1&lt;K4</formula>
    </cfRule>
    <cfRule type="expression" dxfId="28922" priority="502" stopIfTrue="1">
      <formula>$D$1&gt;K4</formula>
    </cfRule>
  </conditionalFormatting>
  <conditionalFormatting sqref="K4">
    <cfRule type="expression" dxfId="28921" priority="499" stopIfTrue="1">
      <formula>$D$1&lt;K4</formula>
    </cfRule>
    <cfRule type="expression" dxfId="28920" priority="500" stopIfTrue="1">
      <formula>$D$1&gt;K4</formula>
    </cfRule>
  </conditionalFormatting>
  <conditionalFormatting sqref="K4">
    <cfRule type="expression" dxfId="28919" priority="497" stopIfTrue="1">
      <formula>$D$1&lt;K4</formula>
    </cfRule>
    <cfRule type="expression" dxfId="28918" priority="498" stopIfTrue="1">
      <formula>$D$1&gt;K4</formula>
    </cfRule>
  </conditionalFormatting>
  <conditionalFormatting sqref="N4">
    <cfRule type="expression" dxfId="28917" priority="489" stopIfTrue="1">
      <formula>$D$1&lt;N4</formula>
    </cfRule>
    <cfRule type="expression" dxfId="28916" priority="490" stopIfTrue="1">
      <formula>$D$1&gt;N4</formula>
    </cfRule>
  </conditionalFormatting>
  <conditionalFormatting sqref="I5">
    <cfRule type="cellIs" dxfId="28915" priority="578" stopIfTrue="1" operator="equal">
      <formula>5</formula>
    </cfRule>
    <cfRule type="cellIs" dxfId="28914" priority="579" stopIfTrue="1" operator="equal">
      <formula>4</formula>
    </cfRule>
    <cfRule type="cellIs" dxfId="28913" priority="580" stopIfTrue="1" operator="equal">
      <formula>3</formula>
    </cfRule>
  </conditionalFormatting>
  <conditionalFormatting sqref="N5">
    <cfRule type="cellIs" dxfId="28912" priority="575" stopIfTrue="1" operator="equal">
      <formula>5</formula>
    </cfRule>
    <cfRule type="cellIs" dxfId="28911" priority="576" stopIfTrue="1" operator="equal">
      <formula>4</formula>
    </cfRule>
    <cfRule type="cellIs" dxfId="28910" priority="577" stopIfTrue="1" operator="equal">
      <formula>3</formula>
    </cfRule>
  </conditionalFormatting>
  <conditionalFormatting sqref="N4">
    <cfRule type="expression" dxfId="28909" priority="573" stopIfTrue="1">
      <formula>$D$1&lt;N4</formula>
    </cfRule>
    <cfRule type="expression" dxfId="28908" priority="574" stopIfTrue="1">
      <formula>$D$1&gt;N4</formula>
    </cfRule>
  </conditionalFormatting>
  <conditionalFormatting sqref="N5">
    <cfRule type="cellIs" dxfId="28907" priority="570" stopIfTrue="1" operator="equal">
      <formula>5</formula>
    </cfRule>
    <cfRule type="cellIs" dxfId="28906" priority="571" stopIfTrue="1" operator="equal">
      <formula>4</formula>
    </cfRule>
    <cfRule type="cellIs" dxfId="28905" priority="572" stopIfTrue="1" operator="equal">
      <formula>3</formula>
    </cfRule>
  </conditionalFormatting>
  <conditionalFormatting sqref="N4">
    <cfRule type="expression" dxfId="28904" priority="568" stopIfTrue="1">
      <formula>$D$1&lt;N4</formula>
    </cfRule>
    <cfRule type="expression" dxfId="28903" priority="569" stopIfTrue="1">
      <formula>$D$1&gt;N4</formula>
    </cfRule>
  </conditionalFormatting>
  <conditionalFormatting sqref="N5">
    <cfRule type="cellIs" dxfId="28902" priority="565" stopIfTrue="1" operator="equal">
      <formula>5</formula>
    </cfRule>
    <cfRule type="cellIs" dxfId="28901" priority="566" stopIfTrue="1" operator="equal">
      <formula>4</formula>
    </cfRule>
    <cfRule type="cellIs" dxfId="28900" priority="567" stopIfTrue="1" operator="equal">
      <formula>3</formula>
    </cfRule>
  </conditionalFormatting>
  <conditionalFormatting sqref="N4">
    <cfRule type="expression" dxfId="28899" priority="563" stopIfTrue="1">
      <formula>$D$1&lt;N4</formula>
    </cfRule>
    <cfRule type="expression" dxfId="28898" priority="564" stopIfTrue="1">
      <formula>$D$1&gt;N4</formula>
    </cfRule>
  </conditionalFormatting>
  <conditionalFormatting sqref="N4">
    <cfRule type="expression" dxfId="28897" priority="561" stopIfTrue="1">
      <formula>$D$1&lt;N4</formula>
    </cfRule>
    <cfRule type="expression" dxfId="28896" priority="562" stopIfTrue="1">
      <formula>$D$1&gt;N4</formula>
    </cfRule>
  </conditionalFormatting>
  <conditionalFormatting sqref="N4">
    <cfRule type="expression" dxfId="28895" priority="559" stopIfTrue="1">
      <formula>$D$1&lt;N4</formula>
    </cfRule>
    <cfRule type="expression" dxfId="28894" priority="560" stopIfTrue="1">
      <formula>$D$1&gt;N4</formula>
    </cfRule>
  </conditionalFormatting>
  <conditionalFormatting sqref="N4">
    <cfRule type="expression" dxfId="28893" priority="557" stopIfTrue="1">
      <formula>$D$1&lt;N4</formula>
    </cfRule>
    <cfRule type="expression" dxfId="28892" priority="558" stopIfTrue="1">
      <formula>$D$1&gt;N4</formula>
    </cfRule>
  </conditionalFormatting>
  <conditionalFormatting sqref="N4">
    <cfRule type="expression" dxfId="28891" priority="555" stopIfTrue="1">
      <formula>$D$1&lt;N4</formula>
    </cfRule>
    <cfRule type="expression" dxfId="28890" priority="556" stopIfTrue="1">
      <formula>$D$1&gt;N4</formula>
    </cfRule>
  </conditionalFormatting>
  <conditionalFormatting sqref="N4">
    <cfRule type="expression" dxfId="28889" priority="553" stopIfTrue="1">
      <formula>$D$1&lt;N4</formula>
    </cfRule>
    <cfRule type="expression" dxfId="28888" priority="554" stopIfTrue="1">
      <formula>$D$1&gt;N4</formula>
    </cfRule>
  </conditionalFormatting>
  <conditionalFormatting sqref="N4">
    <cfRule type="expression" dxfId="28887" priority="551" stopIfTrue="1">
      <formula>$D$1&lt;N4</formula>
    </cfRule>
    <cfRule type="expression" dxfId="28886" priority="552" stopIfTrue="1">
      <formula>$D$1&gt;N4</formula>
    </cfRule>
  </conditionalFormatting>
  <conditionalFormatting sqref="N4">
    <cfRule type="expression" dxfId="28885" priority="549" stopIfTrue="1">
      <formula>$D$1&lt;N4</formula>
    </cfRule>
    <cfRule type="expression" dxfId="28884" priority="550" stopIfTrue="1">
      <formula>$D$1&gt;N4</formula>
    </cfRule>
  </conditionalFormatting>
  <conditionalFormatting sqref="J5">
    <cfRule type="cellIs" dxfId="28883" priority="546" stopIfTrue="1" operator="equal">
      <formula>5</formula>
    </cfRule>
    <cfRule type="cellIs" dxfId="28882" priority="547" stopIfTrue="1" operator="equal">
      <formula>4</formula>
    </cfRule>
    <cfRule type="cellIs" dxfId="28881" priority="548" stopIfTrue="1" operator="equal">
      <formula>3</formula>
    </cfRule>
  </conditionalFormatting>
  <conditionalFormatting sqref="J4">
    <cfRule type="expression" dxfId="28880" priority="544" stopIfTrue="1">
      <formula>$D$1&lt;J4</formula>
    </cfRule>
    <cfRule type="expression" dxfId="28879" priority="545" stopIfTrue="1">
      <formula>$D$1&gt;J4</formula>
    </cfRule>
  </conditionalFormatting>
  <conditionalFormatting sqref="J5">
    <cfRule type="cellIs" dxfId="28878" priority="541" stopIfTrue="1" operator="equal">
      <formula>5</formula>
    </cfRule>
    <cfRule type="cellIs" dxfId="28877" priority="542" stopIfTrue="1" operator="equal">
      <formula>4</formula>
    </cfRule>
    <cfRule type="cellIs" dxfId="28876" priority="543" stopIfTrue="1" operator="equal">
      <formula>3</formula>
    </cfRule>
  </conditionalFormatting>
  <conditionalFormatting sqref="J4">
    <cfRule type="expression" dxfId="28875" priority="539" stopIfTrue="1">
      <formula>$D$1&lt;J4</formula>
    </cfRule>
    <cfRule type="expression" dxfId="28874" priority="540" stopIfTrue="1">
      <formula>$D$1&gt;J4</formula>
    </cfRule>
  </conditionalFormatting>
  <conditionalFormatting sqref="J5">
    <cfRule type="cellIs" dxfId="28873" priority="536" stopIfTrue="1" operator="equal">
      <formula>5</formula>
    </cfRule>
    <cfRule type="cellIs" dxfId="28872" priority="537" stopIfTrue="1" operator="equal">
      <formula>4</formula>
    </cfRule>
    <cfRule type="cellIs" dxfId="28871" priority="538" stopIfTrue="1" operator="equal">
      <formula>3</formula>
    </cfRule>
  </conditionalFormatting>
  <conditionalFormatting sqref="J4">
    <cfRule type="expression" dxfId="28870" priority="534" stopIfTrue="1">
      <formula>$D$1&lt;J4</formula>
    </cfRule>
    <cfRule type="expression" dxfId="28869" priority="535" stopIfTrue="1">
      <formula>$D$1&gt;J4</formula>
    </cfRule>
  </conditionalFormatting>
  <conditionalFormatting sqref="J5">
    <cfRule type="cellIs" dxfId="28868" priority="531" stopIfTrue="1" operator="equal">
      <formula>5</formula>
    </cfRule>
    <cfRule type="cellIs" dxfId="28867" priority="532" stopIfTrue="1" operator="equal">
      <formula>4</formula>
    </cfRule>
    <cfRule type="cellIs" dxfId="28866" priority="533" stopIfTrue="1" operator="equal">
      <formula>3</formula>
    </cfRule>
  </conditionalFormatting>
  <conditionalFormatting sqref="J4">
    <cfRule type="expression" dxfId="28865" priority="529" stopIfTrue="1">
      <formula>$D$1&lt;J4</formula>
    </cfRule>
    <cfRule type="expression" dxfId="28864" priority="530" stopIfTrue="1">
      <formula>$D$1&gt;J4</formula>
    </cfRule>
  </conditionalFormatting>
  <conditionalFormatting sqref="J5">
    <cfRule type="cellIs" dxfId="28863" priority="526" stopIfTrue="1" operator="equal">
      <formula>5</formula>
    </cfRule>
    <cfRule type="cellIs" dxfId="28862" priority="527" stopIfTrue="1" operator="equal">
      <formula>4</formula>
    </cfRule>
    <cfRule type="cellIs" dxfId="28861" priority="528" stopIfTrue="1" operator="equal">
      <formula>3</formula>
    </cfRule>
  </conditionalFormatting>
  <conditionalFormatting sqref="J4">
    <cfRule type="expression" dxfId="28860" priority="524" stopIfTrue="1">
      <formula>$D$1&lt;J4</formula>
    </cfRule>
    <cfRule type="expression" dxfId="28859" priority="525" stopIfTrue="1">
      <formula>$D$1&gt;J4</formula>
    </cfRule>
  </conditionalFormatting>
  <conditionalFormatting sqref="K4">
    <cfRule type="expression" dxfId="28858" priority="522" stopIfTrue="1">
      <formula>$D$1&lt;K4</formula>
    </cfRule>
    <cfRule type="expression" dxfId="28857" priority="523" stopIfTrue="1">
      <formula>$D$1&gt;K4</formula>
    </cfRule>
  </conditionalFormatting>
  <conditionalFormatting sqref="K3">
    <cfRule type="expression" dxfId="28856" priority="520" stopIfTrue="1">
      <formula>$D$1&lt;K3</formula>
    </cfRule>
    <cfRule type="expression" dxfId="28855" priority="521" stopIfTrue="1">
      <formula>$D$1&gt;K3</formula>
    </cfRule>
  </conditionalFormatting>
  <conditionalFormatting sqref="K4">
    <cfRule type="expression" dxfId="28854" priority="518" stopIfTrue="1">
      <formula>$D$1&lt;K4</formula>
    </cfRule>
    <cfRule type="expression" dxfId="28853" priority="519" stopIfTrue="1">
      <formula>$D$1&gt;K4</formula>
    </cfRule>
  </conditionalFormatting>
  <conditionalFormatting sqref="K4">
    <cfRule type="expression" dxfId="28852" priority="516" stopIfTrue="1">
      <formula>$D$1&lt;K4</formula>
    </cfRule>
    <cfRule type="expression" dxfId="28851" priority="517" stopIfTrue="1">
      <formula>$D$1&gt;K4</formula>
    </cfRule>
  </conditionalFormatting>
  <conditionalFormatting sqref="K4">
    <cfRule type="expression" dxfId="28850" priority="514" stopIfTrue="1">
      <formula>$D$1&lt;K4</formula>
    </cfRule>
    <cfRule type="expression" dxfId="28849" priority="515" stopIfTrue="1">
      <formula>$D$1&gt;K4</formula>
    </cfRule>
  </conditionalFormatting>
  <conditionalFormatting sqref="K5">
    <cfRule type="cellIs" dxfId="28848" priority="511" stopIfTrue="1" operator="equal">
      <formula>5</formula>
    </cfRule>
    <cfRule type="cellIs" dxfId="28847" priority="512" stopIfTrue="1" operator="equal">
      <formula>4</formula>
    </cfRule>
    <cfRule type="cellIs" dxfId="28846" priority="513" stopIfTrue="1" operator="equal">
      <formula>3</formula>
    </cfRule>
  </conditionalFormatting>
  <conditionalFormatting sqref="K4">
    <cfRule type="expression" dxfId="28845" priority="509" stopIfTrue="1">
      <formula>$D$1&lt;K4</formula>
    </cfRule>
    <cfRule type="expression" dxfId="28844" priority="510" stopIfTrue="1">
      <formula>$D$1&gt;K4</formula>
    </cfRule>
  </conditionalFormatting>
  <conditionalFormatting sqref="K4">
    <cfRule type="expression" dxfId="28843" priority="507" stopIfTrue="1">
      <formula>$D$1&lt;K4</formula>
    </cfRule>
    <cfRule type="expression" dxfId="28842" priority="508" stopIfTrue="1">
      <formula>$D$1&gt;K4</formula>
    </cfRule>
  </conditionalFormatting>
  <conditionalFormatting sqref="K4">
    <cfRule type="expression" dxfId="28841" priority="505" stopIfTrue="1">
      <formula>$D$1&lt;K4</formula>
    </cfRule>
    <cfRule type="expression" dxfId="28840" priority="506" stopIfTrue="1">
      <formula>$D$1&gt;K4</formula>
    </cfRule>
  </conditionalFormatting>
  <conditionalFormatting sqref="K4">
    <cfRule type="expression" dxfId="28839" priority="503" stopIfTrue="1">
      <formula>$D$1&lt;K4</formula>
    </cfRule>
    <cfRule type="expression" dxfId="28838" priority="504" stopIfTrue="1">
      <formula>$D$1&gt;K4</formula>
    </cfRule>
  </conditionalFormatting>
  <conditionalFormatting sqref="K4">
    <cfRule type="expression" dxfId="28837" priority="495" stopIfTrue="1">
      <formula>$D$1&lt;K4</formula>
    </cfRule>
    <cfRule type="expression" dxfId="28836" priority="496" stopIfTrue="1">
      <formula>$D$1&gt;K4</formula>
    </cfRule>
  </conditionalFormatting>
  <conditionalFormatting sqref="K4">
    <cfRule type="expression" dxfId="28835" priority="493" stopIfTrue="1">
      <formula>$D$1&lt;K4</formula>
    </cfRule>
    <cfRule type="expression" dxfId="28834" priority="494" stopIfTrue="1">
      <formula>$D$1&gt;K4</formula>
    </cfRule>
  </conditionalFormatting>
  <conditionalFormatting sqref="N4">
    <cfRule type="expression" dxfId="28833" priority="491" stopIfTrue="1">
      <formula>$D$1&lt;N4</formula>
    </cfRule>
    <cfRule type="expression" dxfId="28832" priority="492" stopIfTrue="1">
      <formula>$D$1&gt;N4</formula>
    </cfRule>
  </conditionalFormatting>
  <conditionalFormatting sqref="O5">
    <cfRule type="cellIs" dxfId="28831" priority="486" stopIfTrue="1" operator="equal">
      <formula>5</formula>
    </cfRule>
    <cfRule type="cellIs" dxfId="28830" priority="487" stopIfTrue="1" operator="equal">
      <formula>4</formula>
    </cfRule>
    <cfRule type="cellIs" dxfId="28829" priority="488" stopIfTrue="1" operator="equal">
      <formula>3</formula>
    </cfRule>
  </conditionalFormatting>
  <conditionalFormatting sqref="O4">
    <cfRule type="expression" dxfId="28828" priority="484" stopIfTrue="1">
      <formula>$D$1&lt;O4</formula>
    </cfRule>
    <cfRule type="expression" dxfId="28827" priority="485" stopIfTrue="1">
      <formula>$D$1&gt;O4</formula>
    </cfRule>
  </conditionalFormatting>
  <conditionalFormatting sqref="P5">
    <cfRule type="cellIs" dxfId="28826" priority="481" stopIfTrue="1" operator="equal">
      <formula>5</formula>
    </cfRule>
    <cfRule type="cellIs" dxfId="28825" priority="482" stopIfTrue="1" operator="equal">
      <formula>4</formula>
    </cfRule>
    <cfRule type="cellIs" dxfId="28824" priority="483" stopIfTrue="1" operator="equal">
      <formula>3</formula>
    </cfRule>
  </conditionalFormatting>
  <conditionalFormatting sqref="P4">
    <cfRule type="expression" dxfId="28823" priority="479" stopIfTrue="1">
      <formula>$D$1&lt;P4</formula>
    </cfRule>
    <cfRule type="expression" dxfId="28822" priority="480" stopIfTrue="1">
      <formula>$D$1&gt;P4</formula>
    </cfRule>
  </conditionalFormatting>
  <conditionalFormatting sqref="P5">
    <cfRule type="cellIs" dxfId="28821" priority="476" stopIfTrue="1" operator="equal">
      <formula>5</formula>
    </cfRule>
    <cfRule type="cellIs" dxfId="28820" priority="477" stopIfTrue="1" operator="equal">
      <formula>4</formula>
    </cfRule>
    <cfRule type="cellIs" dxfId="28819" priority="478" stopIfTrue="1" operator="equal">
      <formula>3</formula>
    </cfRule>
  </conditionalFormatting>
  <conditionalFormatting sqref="P4">
    <cfRule type="expression" dxfId="28818" priority="474" stopIfTrue="1">
      <formula>$D$1&lt;P4</formula>
    </cfRule>
    <cfRule type="expression" dxfId="28817" priority="475" stopIfTrue="1">
      <formula>$D$1&gt;P4</formula>
    </cfRule>
  </conditionalFormatting>
  <conditionalFormatting sqref="P4">
    <cfRule type="expression" dxfId="28816" priority="472" stopIfTrue="1">
      <formula>$D$1&lt;P4</formula>
    </cfRule>
    <cfRule type="expression" dxfId="28815" priority="473" stopIfTrue="1">
      <formula>$D$1&gt;P4</formula>
    </cfRule>
  </conditionalFormatting>
  <conditionalFormatting sqref="P4">
    <cfRule type="expression" dxfId="28814" priority="470" stopIfTrue="1">
      <formula>$D$1&lt;P4</formula>
    </cfRule>
    <cfRule type="expression" dxfId="28813" priority="471" stopIfTrue="1">
      <formula>$D$1&gt;P4</formula>
    </cfRule>
  </conditionalFormatting>
  <conditionalFormatting sqref="H5">
    <cfRule type="cellIs" dxfId="28812" priority="467" stopIfTrue="1" operator="equal">
      <formula>5</formula>
    </cfRule>
    <cfRule type="cellIs" dxfId="28811" priority="468" stopIfTrue="1" operator="equal">
      <formula>4</formula>
    </cfRule>
    <cfRule type="cellIs" dxfId="28810" priority="469" stopIfTrue="1" operator="equal">
      <formula>3</formula>
    </cfRule>
  </conditionalFormatting>
  <conditionalFormatting sqref="H3:H4">
    <cfRule type="expression" dxfId="28809" priority="465" stopIfTrue="1">
      <formula>$D$1&lt;H3</formula>
    </cfRule>
    <cfRule type="expression" dxfId="28808" priority="466" stopIfTrue="1">
      <formula>$D$1&gt;H3</formula>
    </cfRule>
  </conditionalFormatting>
  <conditionalFormatting sqref="H5">
    <cfRule type="cellIs" dxfId="28807" priority="462" stopIfTrue="1" operator="equal">
      <formula>5</formula>
    </cfRule>
    <cfRule type="cellIs" dxfId="28806" priority="463" stopIfTrue="1" operator="equal">
      <formula>4</formula>
    </cfRule>
    <cfRule type="cellIs" dxfId="28805" priority="464" stopIfTrue="1" operator="equal">
      <formula>3</formula>
    </cfRule>
  </conditionalFormatting>
  <conditionalFormatting sqref="H3:H4">
    <cfRule type="expression" dxfId="28804" priority="460" stopIfTrue="1">
      <formula>$D$1&lt;H3</formula>
    </cfRule>
    <cfRule type="expression" dxfId="28803" priority="461" stopIfTrue="1">
      <formula>$D$1&gt;H3</formula>
    </cfRule>
  </conditionalFormatting>
  <conditionalFormatting sqref="H5">
    <cfRule type="cellIs" dxfId="28802" priority="457" stopIfTrue="1" operator="equal">
      <formula>5</formula>
    </cfRule>
    <cfRule type="cellIs" dxfId="28801" priority="458" stopIfTrue="1" operator="equal">
      <formula>4</formula>
    </cfRule>
    <cfRule type="cellIs" dxfId="28800" priority="459" stopIfTrue="1" operator="equal">
      <formula>3</formula>
    </cfRule>
  </conditionalFormatting>
  <conditionalFormatting sqref="H4">
    <cfRule type="expression" dxfId="28799" priority="455" stopIfTrue="1">
      <formula>$D$1&lt;H4</formula>
    </cfRule>
    <cfRule type="expression" dxfId="28798" priority="456" stopIfTrue="1">
      <formula>$D$1&gt;H4</formula>
    </cfRule>
  </conditionalFormatting>
  <conditionalFormatting sqref="H4">
    <cfRule type="expression" dxfId="28797" priority="453" stopIfTrue="1">
      <formula>$D$1&lt;H4</formula>
    </cfRule>
    <cfRule type="expression" dxfId="28796" priority="454" stopIfTrue="1">
      <formula>$D$1&gt;H4</formula>
    </cfRule>
  </conditionalFormatting>
  <conditionalFormatting sqref="H4">
    <cfRule type="expression" dxfId="28795" priority="451" stopIfTrue="1">
      <formula>$D$1&lt;H4</formula>
    </cfRule>
    <cfRule type="expression" dxfId="28794" priority="452" stopIfTrue="1">
      <formula>$D$1&gt;H4</formula>
    </cfRule>
  </conditionalFormatting>
  <conditionalFormatting sqref="H4">
    <cfRule type="expression" dxfId="28793" priority="449" stopIfTrue="1">
      <formula>$D$1&lt;H4</formula>
    </cfRule>
    <cfRule type="expression" dxfId="28792" priority="450" stopIfTrue="1">
      <formula>$D$1&gt;H4</formula>
    </cfRule>
  </conditionalFormatting>
  <conditionalFormatting sqref="H4">
    <cfRule type="expression" dxfId="28791" priority="443" stopIfTrue="1">
      <formula>$D$1&lt;H4</formula>
    </cfRule>
    <cfRule type="expression" dxfId="28790" priority="444" stopIfTrue="1">
      <formula>$D$1&gt;H4</formula>
    </cfRule>
  </conditionalFormatting>
  <conditionalFormatting sqref="H4">
    <cfRule type="expression" dxfId="28789" priority="441" stopIfTrue="1">
      <formula>$D$1&lt;H4</formula>
    </cfRule>
    <cfRule type="expression" dxfId="28788" priority="442" stopIfTrue="1">
      <formula>$D$1&gt;H4</formula>
    </cfRule>
  </conditionalFormatting>
  <conditionalFormatting sqref="H4">
    <cfRule type="expression" dxfId="28787" priority="439" stopIfTrue="1">
      <formula>$D$1&lt;H4</formula>
    </cfRule>
    <cfRule type="expression" dxfId="28786" priority="440" stopIfTrue="1">
      <formula>$D$1&gt;H4</formula>
    </cfRule>
  </conditionalFormatting>
  <conditionalFormatting sqref="H4">
    <cfRule type="expression" dxfId="28785" priority="437" stopIfTrue="1">
      <formula>$D$1&lt;H4</formula>
    </cfRule>
    <cfRule type="expression" dxfId="28784" priority="438" stopIfTrue="1">
      <formula>$D$1&gt;H4</formula>
    </cfRule>
  </conditionalFormatting>
  <conditionalFormatting sqref="H4">
    <cfRule type="expression" dxfId="28783" priority="435" stopIfTrue="1">
      <formula>$D$1&lt;H4</formula>
    </cfRule>
    <cfRule type="expression" dxfId="28782" priority="436" stopIfTrue="1">
      <formula>$D$1&gt;H4</formula>
    </cfRule>
  </conditionalFormatting>
  <conditionalFormatting sqref="H5">
    <cfRule type="cellIs" dxfId="28781" priority="432" stopIfTrue="1" operator="equal">
      <formula>5</formula>
    </cfRule>
    <cfRule type="cellIs" dxfId="28780" priority="433" stopIfTrue="1" operator="equal">
      <formula>4</formula>
    </cfRule>
    <cfRule type="cellIs" dxfId="28779" priority="434" stopIfTrue="1" operator="equal">
      <formula>3</formula>
    </cfRule>
  </conditionalFormatting>
  <conditionalFormatting sqref="H3:H4">
    <cfRule type="expression" dxfId="28778" priority="430" stopIfTrue="1">
      <formula>$D$1&lt;H3</formula>
    </cfRule>
    <cfRule type="expression" dxfId="28777" priority="431" stopIfTrue="1">
      <formula>$D$1&gt;H3</formula>
    </cfRule>
  </conditionalFormatting>
  <conditionalFormatting sqref="H5">
    <cfRule type="cellIs" dxfId="28776" priority="427" stopIfTrue="1" operator="equal">
      <formula>5</formula>
    </cfRule>
    <cfRule type="cellIs" dxfId="28775" priority="428" stopIfTrue="1" operator="equal">
      <formula>4</formula>
    </cfRule>
    <cfRule type="cellIs" dxfId="28774" priority="429" stopIfTrue="1" operator="equal">
      <formula>3</formula>
    </cfRule>
  </conditionalFormatting>
  <conditionalFormatting sqref="H4">
    <cfRule type="expression" dxfId="28773" priority="425" stopIfTrue="1">
      <formula>$D$1&lt;H4</formula>
    </cfRule>
    <cfRule type="expression" dxfId="28772" priority="426" stopIfTrue="1">
      <formula>$D$1&gt;H4</formula>
    </cfRule>
  </conditionalFormatting>
  <conditionalFormatting sqref="H5">
    <cfRule type="cellIs" dxfId="28771" priority="422" stopIfTrue="1" operator="equal">
      <formula>5</formula>
    </cfRule>
    <cfRule type="cellIs" dxfId="28770" priority="423" stopIfTrue="1" operator="equal">
      <formula>4</formula>
    </cfRule>
    <cfRule type="cellIs" dxfId="28769" priority="424" stopIfTrue="1" operator="equal">
      <formula>3</formula>
    </cfRule>
  </conditionalFormatting>
  <conditionalFormatting sqref="H4">
    <cfRule type="expression" dxfId="28768" priority="415" stopIfTrue="1">
      <formula>$D$1&lt;H4</formula>
    </cfRule>
    <cfRule type="expression" dxfId="28767" priority="416" stopIfTrue="1">
      <formula>$D$1&gt;H4</formula>
    </cfRule>
  </conditionalFormatting>
  <conditionalFormatting sqref="H4">
    <cfRule type="expression" dxfId="28766" priority="411" stopIfTrue="1">
      <formula>$D$1&lt;H4</formula>
    </cfRule>
    <cfRule type="expression" dxfId="28765" priority="412" stopIfTrue="1">
      <formula>$D$1&gt;H4</formula>
    </cfRule>
  </conditionalFormatting>
  <conditionalFormatting sqref="H4">
    <cfRule type="expression" dxfId="28764" priority="409" stopIfTrue="1">
      <formula>$D$1&lt;H4</formula>
    </cfRule>
    <cfRule type="expression" dxfId="28763" priority="410" stopIfTrue="1">
      <formula>$D$1&gt;H4</formula>
    </cfRule>
  </conditionalFormatting>
  <conditionalFormatting sqref="H4">
    <cfRule type="expression" dxfId="28762" priority="407" stopIfTrue="1">
      <formula>$D$1&lt;H4</formula>
    </cfRule>
    <cfRule type="expression" dxfId="28761" priority="408" stopIfTrue="1">
      <formula>$D$1&gt;H4</formula>
    </cfRule>
  </conditionalFormatting>
  <conditionalFormatting sqref="H4">
    <cfRule type="expression" dxfId="28760" priority="405" stopIfTrue="1">
      <formula>$D$1&lt;H4</formula>
    </cfRule>
    <cfRule type="expression" dxfId="28759" priority="406" stopIfTrue="1">
      <formula>$D$1&gt;H4</formula>
    </cfRule>
  </conditionalFormatting>
  <conditionalFormatting sqref="H4">
    <cfRule type="expression" dxfId="28758" priority="403" stopIfTrue="1">
      <formula>$D$1&lt;H4</formula>
    </cfRule>
    <cfRule type="expression" dxfId="28757" priority="404" stopIfTrue="1">
      <formula>$D$1&gt;H4</formula>
    </cfRule>
  </conditionalFormatting>
  <conditionalFormatting sqref="H4">
    <cfRule type="expression" dxfId="28756" priority="401" stopIfTrue="1">
      <formula>$D$1&lt;H4</formula>
    </cfRule>
    <cfRule type="expression" dxfId="28755" priority="402" stopIfTrue="1">
      <formula>$D$1&gt;H4</formula>
    </cfRule>
  </conditionalFormatting>
  <conditionalFormatting sqref="H4">
    <cfRule type="expression" dxfId="28754" priority="399" stopIfTrue="1">
      <formula>$D$1&lt;H4</formula>
    </cfRule>
    <cfRule type="expression" dxfId="28753" priority="400" stopIfTrue="1">
      <formula>$D$1&gt;H4</formula>
    </cfRule>
  </conditionalFormatting>
  <conditionalFormatting sqref="H4">
    <cfRule type="expression" dxfId="28752" priority="397" stopIfTrue="1">
      <formula>$D$1&lt;H4</formula>
    </cfRule>
    <cfRule type="expression" dxfId="28751" priority="398" stopIfTrue="1">
      <formula>$D$1&gt;H4</formula>
    </cfRule>
  </conditionalFormatting>
  <conditionalFormatting sqref="H4">
    <cfRule type="expression" dxfId="28750" priority="395" stopIfTrue="1">
      <formula>$D$1&lt;H4</formula>
    </cfRule>
    <cfRule type="expression" dxfId="28749" priority="396" stopIfTrue="1">
      <formula>$D$1&gt;H4</formula>
    </cfRule>
  </conditionalFormatting>
  <conditionalFormatting sqref="G5">
    <cfRule type="cellIs" dxfId="28748" priority="387" stopIfTrue="1" operator="equal">
      <formula>5</formula>
    </cfRule>
    <cfRule type="cellIs" dxfId="28747" priority="388" stopIfTrue="1" operator="equal">
      <formula>4</formula>
    </cfRule>
    <cfRule type="cellIs" dxfId="28746" priority="389" stopIfTrue="1" operator="equal">
      <formula>3</formula>
    </cfRule>
  </conditionalFormatting>
  <conditionalFormatting sqref="G5">
    <cfRule type="cellIs" dxfId="28745" priority="392" stopIfTrue="1" operator="equal">
      <formula>5</formula>
    </cfRule>
    <cfRule type="cellIs" dxfId="28744" priority="393" stopIfTrue="1" operator="equal">
      <formula>4</formula>
    </cfRule>
    <cfRule type="cellIs" dxfId="28743" priority="394" stopIfTrue="1" operator="equal">
      <formula>3</formula>
    </cfRule>
  </conditionalFormatting>
  <conditionalFormatting sqref="G4">
    <cfRule type="expression" dxfId="28742" priority="390" stopIfTrue="1">
      <formula>$D$1&lt;G4</formula>
    </cfRule>
    <cfRule type="expression" dxfId="28741" priority="391" stopIfTrue="1">
      <formula>$D$1&gt;G4</formula>
    </cfRule>
  </conditionalFormatting>
  <conditionalFormatting sqref="G4">
    <cfRule type="expression" dxfId="28740" priority="385" stopIfTrue="1">
      <formula>$D$1&lt;G4</formula>
    </cfRule>
    <cfRule type="expression" dxfId="28739" priority="386" stopIfTrue="1">
      <formula>$D$1&gt;G4</formula>
    </cfRule>
  </conditionalFormatting>
  <conditionalFormatting sqref="G5">
    <cfRule type="cellIs" dxfId="28738" priority="382" stopIfTrue="1" operator="equal">
      <formula>5</formula>
    </cfRule>
    <cfRule type="cellIs" dxfId="28737" priority="383" stopIfTrue="1" operator="equal">
      <formula>4</formula>
    </cfRule>
    <cfRule type="cellIs" dxfId="28736" priority="384" stopIfTrue="1" operator="equal">
      <formula>3</formula>
    </cfRule>
  </conditionalFormatting>
  <conditionalFormatting sqref="G4">
    <cfRule type="expression" dxfId="28735" priority="380" stopIfTrue="1">
      <formula>$D$1&lt;G4</formula>
    </cfRule>
    <cfRule type="expression" dxfId="28734" priority="381" stopIfTrue="1">
      <formula>$D$1&gt;G4</formula>
    </cfRule>
  </conditionalFormatting>
  <conditionalFormatting sqref="G5">
    <cfRule type="cellIs" dxfId="28733" priority="377" stopIfTrue="1" operator="equal">
      <formula>5</formula>
    </cfRule>
    <cfRule type="cellIs" dxfId="28732" priority="378" stopIfTrue="1" operator="equal">
      <formula>4</formula>
    </cfRule>
    <cfRule type="cellIs" dxfId="28731" priority="379" stopIfTrue="1" operator="equal">
      <formula>3</formula>
    </cfRule>
  </conditionalFormatting>
  <conditionalFormatting sqref="G4">
    <cfRule type="expression" dxfId="28730" priority="375" stopIfTrue="1">
      <formula>$D$1&lt;G4</formula>
    </cfRule>
    <cfRule type="expression" dxfId="28729" priority="376" stopIfTrue="1">
      <formula>$D$1&gt;G4</formula>
    </cfRule>
  </conditionalFormatting>
  <conditionalFormatting sqref="G4">
    <cfRule type="expression" dxfId="28728" priority="373" stopIfTrue="1">
      <formula>$D$1&lt;G4</formula>
    </cfRule>
    <cfRule type="expression" dxfId="28727" priority="374" stopIfTrue="1">
      <formula>$D$1&gt;G4</formula>
    </cfRule>
  </conditionalFormatting>
  <conditionalFormatting sqref="G4">
    <cfRule type="expression" dxfId="28726" priority="371" stopIfTrue="1">
      <formula>$D$1&lt;G4</formula>
    </cfRule>
    <cfRule type="expression" dxfId="28725" priority="372" stopIfTrue="1">
      <formula>$D$1&gt;G4</formula>
    </cfRule>
  </conditionalFormatting>
  <conditionalFormatting sqref="G4">
    <cfRule type="expression" dxfId="28724" priority="369" stopIfTrue="1">
      <formula>$D$1&lt;G4</formula>
    </cfRule>
    <cfRule type="expression" dxfId="28723" priority="370" stopIfTrue="1">
      <formula>$D$1&gt;G4</formula>
    </cfRule>
  </conditionalFormatting>
  <conditionalFormatting sqref="G4">
    <cfRule type="expression" dxfId="28722" priority="367" stopIfTrue="1">
      <formula>$D$1&lt;G4</formula>
    </cfRule>
    <cfRule type="expression" dxfId="28721" priority="368" stopIfTrue="1">
      <formula>$D$1&gt;G4</formula>
    </cfRule>
  </conditionalFormatting>
  <conditionalFormatting sqref="G4">
    <cfRule type="expression" dxfId="28720" priority="365" stopIfTrue="1">
      <formula>$D$1&lt;G4</formula>
    </cfRule>
    <cfRule type="expression" dxfId="28719" priority="366" stopIfTrue="1">
      <formula>$D$1&gt;G4</formula>
    </cfRule>
  </conditionalFormatting>
  <conditionalFormatting sqref="G4">
    <cfRule type="expression" dxfId="28718" priority="363" stopIfTrue="1">
      <formula>$D$1&lt;G4</formula>
    </cfRule>
    <cfRule type="expression" dxfId="28717" priority="364" stopIfTrue="1">
      <formula>$D$1&gt;G4</formula>
    </cfRule>
  </conditionalFormatting>
  <conditionalFormatting sqref="G4">
    <cfRule type="expression" dxfId="28716" priority="361" stopIfTrue="1">
      <formula>$D$1&lt;G4</formula>
    </cfRule>
    <cfRule type="expression" dxfId="28715" priority="362" stopIfTrue="1">
      <formula>$D$1&gt;G4</formula>
    </cfRule>
  </conditionalFormatting>
  <conditionalFormatting sqref="G4">
    <cfRule type="expression" dxfId="28714" priority="359" stopIfTrue="1">
      <formula>$D$1&lt;G4</formula>
    </cfRule>
    <cfRule type="expression" dxfId="28713" priority="360" stopIfTrue="1">
      <formula>$D$1&gt;G4</formula>
    </cfRule>
  </conditionalFormatting>
  <conditionalFormatting sqref="G4">
    <cfRule type="expression" dxfId="28712" priority="357" stopIfTrue="1">
      <formula>$D$1&lt;G4</formula>
    </cfRule>
    <cfRule type="expression" dxfId="28711" priority="358" stopIfTrue="1">
      <formula>$D$1&gt;G4</formula>
    </cfRule>
  </conditionalFormatting>
  <conditionalFormatting sqref="G4">
    <cfRule type="expression" dxfId="28710" priority="355" stopIfTrue="1">
      <formula>$D$1&lt;G4</formula>
    </cfRule>
    <cfRule type="expression" dxfId="28709" priority="356" stopIfTrue="1">
      <formula>$D$1&gt;G4</formula>
    </cfRule>
  </conditionalFormatting>
  <conditionalFormatting sqref="I3">
    <cfRule type="expression" dxfId="28708" priority="353" stopIfTrue="1">
      <formula>$D$1&lt;I3</formula>
    </cfRule>
    <cfRule type="expression" dxfId="28707" priority="354" stopIfTrue="1">
      <formula>$D$1&gt;I3</formula>
    </cfRule>
  </conditionalFormatting>
  <conditionalFormatting sqref="K5">
    <cfRule type="cellIs" dxfId="28706" priority="350" stopIfTrue="1" operator="equal">
      <formula>5</formula>
    </cfRule>
    <cfRule type="cellIs" dxfId="28705" priority="351" stopIfTrue="1" operator="equal">
      <formula>4</formula>
    </cfRule>
    <cfRule type="cellIs" dxfId="28704" priority="352" stopIfTrue="1" operator="equal">
      <formula>3</formula>
    </cfRule>
  </conditionalFormatting>
  <conditionalFormatting sqref="K3:K4">
    <cfRule type="expression" dxfId="28703" priority="348" stopIfTrue="1">
      <formula>$D$1&lt;K3</formula>
    </cfRule>
    <cfRule type="expression" dxfId="28702" priority="349" stopIfTrue="1">
      <formula>$D$1&gt;K3</formula>
    </cfRule>
  </conditionalFormatting>
  <conditionalFormatting sqref="K4">
    <cfRule type="expression" dxfId="28701" priority="346" stopIfTrue="1">
      <formula>$D$1&lt;K4</formula>
    </cfRule>
    <cfRule type="expression" dxfId="28700" priority="347" stopIfTrue="1">
      <formula>$D$1&gt;K4</formula>
    </cfRule>
  </conditionalFormatting>
  <conditionalFormatting sqref="I4">
    <cfRule type="expression" dxfId="28699" priority="269" stopIfTrue="1">
      <formula>$D$1&lt;I4</formula>
    </cfRule>
    <cfRule type="expression" dxfId="28698" priority="270" stopIfTrue="1">
      <formula>$D$1&gt;I4</formula>
    </cfRule>
  </conditionalFormatting>
  <conditionalFormatting sqref="I4">
    <cfRule type="expression" dxfId="28697" priority="267" stopIfTrue="1">
      <formula>$D$1&lt;I4</formula>
    </cfRule>
    <cfRule type="expression" dxfId="28696" priority="268" stopIfTrue="1">
      <formula>$D$1&gt;I4</formula>
    </cfRule>
  </conditionalFormatting>
  <conditionalFormatting sqref="I4">
    <cfRule type="expression" dxfId="28695" priority="265" stopIfTrue="1">
      <formula>$D$1&lt;I4</formula>
    </cfRule>
    <cfRule type="expression" dxfId="28694" priority="266" stopIfTrue="1">
      <formula>$D$1&gt;I4</formula>
    </cfRule>
  </conditionalFormatting>
  <conditionalFormatting sqref="K4">
    <cfRule type="expression" dxfId="28693" priority="257" stopIfTrue="1">
      <formula>$D$1&lt;K4</formula>
    </cfRule>
    <cfRule type="expression" dxfId="28692" priority="258" stopIfTrue="1">
      <formula>$D$1&gt;K4</formula>
    </cfRule>
  </conditionalFormatting>
  <conditionalFormatting sqref="K5">
    <cfRule type="cellIs" dxfId="28691" priority="343" stopIfTrue="1" operator="equal">
      <formula>5</formula>
    </cfRule>
    <cfRule type="cellIs" dxfId="28690" priority="344" stopIfTrue="1" operator="equal">
      <formula>4</formula>
    </cfRule>
    <cfRule type="cellIs" dxfId="28689" priority="345" stopIfTrue="1" operator="equal">
      <formula>3</formula>
    </cfRule>
  </conditionalFormatting>
  <conditionalFormatting sqref="K4">
    <cfRule type="expression" dxfId="28688" priority="341" stopIfTrue="1">
      <formula>$D$1&lt;K4</formula>
    </cfRule>
    <cfRule type="expression" dxfId="28687" priority="342" stopIfTrue="1">
      <formula>$D$1&gt;K4</formula>
    </cfRule>
  </conditionalFormatting>
  <conditionalFormatting sqref="K5">
    <cfRule type="cellIs" dxfId="28686" priority="338" stopIfTrue="1" operator="equal">
      <formula>5</formula>
    </cfRule>
    <cfRule type="cellIs" dxfId="28685" priority="339" stopIfTrue="1" operator="equal">
      <formula>4</formula>
    </cfRule>
    <cfRule type="cellIs" dxfId="28684" priority="340" stopIfTrue="1" operator="equal">
      <formula>3</formula>
    </cfRule>
  </conditionalFormatting>
  <conditionalFormatting sqref="K4">
    <cfRule type="expression" dxfId="28683" priority="336" stopIfTrue="1">
      <formula>$D$1&lt;K4</formula>
    </cfRule>
    <cfRule type="expression" dxfId="28682" priority="337" stopIfTrue="1">
      <formula>$D$1&gt;K4</formula>
    </cfRule>
  </conditionalFormatting>
  <conditionalFormatting sqref="K5">
    <cfRule type="cellIs" dxfId="28681" priority="333" stopIfTrue="1" operator="equal">
      <formula>5</formula>
    </cfRule>
    <cfRule type="cellIs" dxfId="28680" priority="334" stopIfTrue="1" operator="equal">
      <formula>4</formula>
    </cfRule>
    <cfRule type="cellIs" dxfId="28679" priority="335" stopIfTrue="1" operator="equal">
      <formula>3</formula>
    </cfRule>
  </conditionalFormatting>
  <conditionalFormatting sqref="K4">
    <cfRule type="expression" dxfId="28678" priority="331" stopIfTrue="1">
      <formula>$D$1&lt;K4</formula>
    </cfRule>
    <cfRule type="expression" dxfId="28677" priority="332" stopIfTrue="1">
      <formula>$D$1&gt;K4</formula>
    </cfRule>
  </conditionalFormatting>
  <conditionalFormatting sqref="K4">
    <cfRule type="expression" dxfId="28676" priority="329" stopIfTrue="1">
      <formula>$D$1&lt;K4</formula>
    </cfRule>
    <cfRule type="expression" dxfId="28675" priority="330" stopIfTrue="1">
      <formula>$D$1&gt;K4</formula>
    </cfRule>
  </conditionalFormatting>
  <conditionalFormatting sqref="K4">
    <cfRule type="expression" dxfId="28674" priority="327" stopIfTrue="1">
      <formula>$D$1&lt;K4</formula>
    </cfRule>
    <cfRule type="expression" dxfId="28673" priority="328" stopIfTrue="1">
      <formula>$D$1&gt;K4</formula>
    </cfRule>
  </conditionalFormatting>
  <conditionalFormatting sqref="K4">
    <cfRule type="expression" dxfId="28672" priority="325" stopIfTrue="1">
      <formula>$D$1&lt;K4</formula>
    </cfRule>
    <cfRule type="expression" dxfId="28671" priority="326" stopIfTrue="1">
      <formula>$D$1&gt;K4</formula>
    </cfRule>
  </conditionalFormatting>
  <conditionalFormatting sqref="K4">
    <cfRule type="expression" dxfId="28670" priority="323" stopIfTrue="1">
      <formula>$D$1&lt;K4</formula>
    </cfRule>
    <cfRule type="expression" dxfId="28669" priority="324" stopIfTrue="1">
      <formula>$D$1&gt;K4</formula>
    </cfRule>
  </conditionalFormatting>
  <conditionalFormatting sqref="K4">
    <cfRule type="expression" dxfId="28668" priority="321" stopIfTrue="1">
      <formula>$D$1&lt;K4</formula>
    </cfRule>
    <cfRule type="expression" dxfId="28667" priority="322" stopIfTrue="1">
      <formula>$D$1&gt;K4</formula>
    </cfRule>
  </conditionalFormatting>
  <conditionalFormatting sqref="K4">
    <cfRule type="expression" dxfId="28666" priority="319" stopIfTrue="1">
      <formula>$D$1&lt;K4</formula>
    </cfRule>
    <cfRule type="expression" dxfId="28665" priority="320" stopIfTrue="1">
      <formula>$D$1&gt;K4</formula>
    </cfRule>
  </conditionalFormatting>
  <conditionalFormatting sqref="K4">
    <cfRule type="expression" dxfId="28664" priority="317" stopIfTrue="1">
      <formula>$D$1&lt;K4</formula>
    </cfRule>
    <cfRule type="expression" dxfId="28663" priority="318" stopIfTrue="1">
      <formula>$D$1&gt;K4</formula>
    </cfRule>
  </conditionalFormatting>
  <conditionalFormatting sqref="H5">
    <cfRule type="cellIs" dxfId="28662" priority="314" stopIfTrue="1" operator="equal">
      <formula>5</formula>
    </cfRule>
    <cfRule type="cellIs" dxfId="28661" priority="315" stopIfTrue="1" operator="equal">
      <formula>4</formula>
    </cfRule>
    <cfRule type="cellIs" dxfId="28660" priority="316" stopIfTrue="1" operator="equal">
      <formula>3</formula>
    </cfRule>
  </conditionalFormatting>
  <conditionalFormatting sqref="H4">
    <cfRule type="expression" dxfId="28659" priority="312" stopIfTrue="1">
      <formula>$D$1&lt;H4</formula>
    </cfRule>
    <cfRule type="expression" dxfId="28658" priority="313" stopIfTrue="1">
      <formula>$D$1&gt;H4</formula>
    </cfRule>
  </conditionalFormatting>
  <conditionalFormatting sqref="H5">
    <cfRule type="cellIs" dxfId="28657" priority="309" stopIfTrue="1" operator="equal">
      <formula>5</formula>
    </cfRule>
    <cfRule type="cellIs" dxfId="28656" priority="310" stopIfTrue="1" operator="equal">
      <formula>4</formula>
    </cfRule>
    <cfRule type="cellIs" dxfId="28655" priority="311" stopIfTrue="1" operator="equal">
      <formula>3</formula>
    </cfRule>
  </conditionalFormatting>
  <conditionalFormatting sqref="H4">
    <cfRule type="expression" dxfId="28654" priority="307" stopIfTrue="1">
      <formula>$D$1&lt;H4</formula>
    </cfRule>
    <cfRule type="expression" dxfId="28653" priority="308" stopIfTrue="1">
      <formula>$D$1&gt;H4</formula>
    </cfRule>
  </conditionalFormatting>
  <conditionalFormatting sqref="H5">
    <cfRule type="cellIs" dxfId="28652" priority="304" stopIfTrue="1" operator="equal">
      <formula>5</formula>
    </cfRule>
    <cfRule type="cellIs" dxfId="28651" priority="305" stopIfTrue="1" operator="equal">
      <formula>4</formula>
    </cfRule>
    <cfRule type="cellIs" dxfId="28650" priority="306" stopIfTrue="1" operator="equal">
      <formula>3</formula>
    </cfRule>
  </conditionalFormatting>
  <conditionalFormatting sqref="H4">
    <cfRule type="expression" dxfId="28649" priority="302" stopIfTrue="1">
      <formula>$D$1&lt;H4</formula>
    </cfRule>
    <cfRule type="expression" dxfId="28648" priority="303" stopIfTrue="1">
      <formula>$D$1&gt;H4</formula>
    </cfRule>
  </conditionalFormatting>
  <conditionalFormatting sqref="H5">
    <cfRule type="cellIs" dxfId="28647" priority="299" stopIfTrue="1" operator="equal">
      <formula>5</formula>
    </cfRule>
    <cfRule type="cellIs" dxfId="28646" priority="300" stopIfTrue="1" operator="equal">
      <formula>4</formula>
    </cfRule>
    <cfRule type="cellIs" dxfId="28645" priority="301" stopIfTrue="1" operator="equal">
      <formula>3</formula>
    </cfRule>
  </conditionalFormatting>
  <conditionalFormatting sqref="H4">
    <cfRule type="expression" dxfId="28644" priority="297" stopIfTrue="1">
      <formula>$D$1&lt;H4</formula>
    </cfRule>
    <cfRule type="expression" dxfId="28643" priority="298" stopIfTrue="1">
      <formula>$D$1&gt;H4</formula>
    </cfRule>
  </conditionalFormatting>
  <conditionalFormatting sqref="H5">
    <cfRule type="cellIs" dxfId="28642" priority="294" stopIfTrue="1" operator="equal">
      <formula>5</formula>
    </cfRule>
    <cfRule type="cellIs" dxfId="28641" priority="295" stopIfTrue="1" operator="equal">
      <formula>4</formula>
    </cfRule>
    <cfRule type="cellIs" dxfId="28640" priority="296" stopIfTrue="1" operator="equal">
      <formula>3</formula>
    </cfRule>
  </conditionalFormatting>
  <conditionalFormatting sqref="H4">
    <cfRule type="expression" dxfId="28639" priority="292" stopIfTrue="1">
      <formula>$D$1&lt;H4</formula>
    </cfRule>
    <cfRule type="expression" dxfId="28638" priority="293" stopIfTrue="1">
      <formula>$D$1&gt;H4</formula>
    </cfRule>
  </conditionalFormatting>
  <conditionalFormatting sqref="I4">
    <cfRule type="expression" dxfId="28637" priority="290" stopIfTrue="1">
      <formula>$D$1&lt;I4</formula>
    </cfRule>
    <cfRule type="expression" dxfId="28636" priority="291" stopIfTrue="1">
      <formula>$D$1&gt;I4</formula>
    </cfRule>
  </conditionalFormatting>
  <conditionalFormatting sqref="I3">
    <cfRule type="expression" dxfId="28635" priority="288" stopIfTrue="1">
      <formula>$D$1&lt;I3</formula>
    </cfRule>
    <cfRule type="expression" dxfId="28634" priority="289" stopIfTrue="1">
      <formula>$D$1&gt;I3</formula>
    </cfRule>
  </conditionalFormatting>
  <conditionalFormatting sqref="I4">
    <cfRule type="expression" dxfId="28633" priority="286" stopIfTrue="1">
      <formula>$D$1&lt;I4</formula>
    </cfRule>
    <cfRule type="expression" dxfId="28632" priority="287" stopIfTrue="1">
      <formula>$D$1&gt;I4</formula>
    </cfRule>
  </conditionalFormatting>
  <conditionalFormatting sqref="I4">
    <cfRule type="expression" dxfId="28631" priority="284" stopIfTrue="1">
      <formula>$D$1&lt;I4</formula>
    </cfRule>
    <cfRule type="expression" dxfId="28630" priority="285" stopIfTrue="1">
      <formula>$D$1&gt;I4</formula>
    </cfRule>
  </conditionalFormatting>
  <conditionalFormatting sqref="I4">
    <cfRule type="expression" dxfId="28629" priority="282" stopIfTrue="1">
      <formula>$D$1&lt;I4</formula>
    </cfRule>
    <cfRule type="expression" dxfId="28628" priority="283" stopIfTrue="1">
      <formula>$D$1&gt;I4</formula>
    </cfRule>
  </conditionalFormatting>
  <conditionalFormatting sqref="I5">
    <cfRule type="cellIs" dxfId="28627" priority="279" stopIfTrue="1" operator="equal">
      <formula>5</formula>
    </cfRule>
    <cfRule type="cellIs" dxfId="28626" priority="280" stopIfTrue="1" operator="equal">
      <formula>4</formula>
    </cfRule>
    <cfRule type="cellIs" dxfId="28625" priority="281" stopIfTrue="1" operator="equal">
      <formula>3</formula>
    </cfRule>
  </conditionalFormatting>
  <conditionalFormatting sqref="I4">
    <cfRule type="expression" dxfId="28624" priority="277" stopIfTrue="1">
      <formula>$D$1&lt;I4</formula>
    </cfRule>
    <cfRule type="expression" dxfId="28623" priority="278" stopIfTrue="1">
      <formula>$D$1&gt;I4</formula>
    </cfRule>
  </conditionalFormatting>
  <conditionalFormatting sqref="I4">
    <cfRule type="expression" dxfId="28622" priority="275" stopIfTrue="1">
      <formula>$D$1&lt;I4</formula>
    </cfRule>
    <cfRule type="expression" dxfId="28621" priority="276" stopIfTrue="1">
      <formula>$D$1&gt;I4</formula>
    </cfRule>
  </conditionalFormatting>
  <conditionalFormatting sqref="I4">
    <cfRule type="expression" dxfId="28620" priority="273" stopIfTrue="1">
      <formula>$D$1&lt;I4</formula>
    </cfRule>
    <cfRule type="expression" dxfId="28619" priority="274" stopIfTrue="1">
      <formula>$D$1&gt;I4</formula>
    </cfRule>
  </conditionalFormatting>
  <conditionalFormatting sqref="I4">
    <cfRule type="expression" dxfId="28618" priority="271" stopIfTrue="1">
      <formula>$D$1&lt;I4</formula>
    </cfRule>
    <cfRule type="expression" dxfId="28617" priority="272" stopIfTrue="1">
      <formula>$D$1&gt;I4</formula>
    </cfRule>
  </conditionalFormatting>
  <conditionalFormatting sqref="I4">
    <cfRule type="expression" dxfId="28616" priority="263" stopIfTrue="1">
      <formula>$D$1&lt;I4</formula>
    </cfRule>
    <cfRule type="expression" dxfId="28615" priority="264" stopIfTrue="1">
      <formula>$D$1&gt;I4</formula>
    </cfRule>
  </conditionalFormatting>
  <conditionalFormatting sqref="I4">
    <cfRule type="expression" dxfId="28614" priority="261" stopIfTrue="1">
      <formula>$D$1&lt;I4</formula>
    </cfRule>
    <cfRule type="expression" dxfId="28613" priority="262" stopIfTrue="1">
      <formula>$D$1&gt;I4</formula>
    </cfRule>
  </conditionalFormatting>
  <conditionalFormatting sqref="K4">
    <cfRule type="expression" dxfId="28612" priority="259" stopIfTrue="1">
      <formula>$D$1&lt;K4</formula>
    </cfRule>
    <cfRule type="expression" dxfId="28611" priority="260" stopIfTrue="1">
      <formula>$D$1&gt;K4</formula>
    </cfRule>
  </conditionalFormatting>
  <conditionalFormatting sqref="J3">
    <cfRule type="expression" dxfId="28610" priority="255" stopIfTrue="1">
      <formula>$D$1&lt;J3</formula>
    </cfRule>
    <cfRule type="expression" dxfId="28609" priority="256" stopIfTrue="1">
      <formula>$D$1&gt;J3</formula>
    </cfRule>
  </conditionalFormatting>
  <conditionalFormatting sqref="J4">
    <cfRule type="expression" dxfId="28608" priority="204" stopIfTrue="1">
      <formula>$D$1&lt;J4</formula>
    </cfRule>
    <cfRule type="expression" dxfId="28607" priority="205" stopIfTrue="1">
      <formula>$D$1&gt;J4</formula>
    </cfRule>
  </conditionalFormatting>
  <conditionalFormatting sqref="J4">
    <cfRule type="expression" dxfId="28606" priority="202" stopIfTrue="1">
      <formula>$D$1&lt;J4</formula>
    </cfRule>
    <cfRule type="expression" dxfId="28605" priority="203" stopIfTrue="1">
      <formula>$D$1&gt;J4</formula>
    </cfRule>
  </conditionalFormatting>
  <conditionalFormatting sqref="J4">
    <cfRule type="expression" dxfId="28604" priority="200" stopIfTrue="1">
      <formula>$D$1&lt;J4</formula>
    </cfRule>
    <cfRule type="expression" dxfId="28603" priority="201" stopIfTrue="1">
      <formula>$D$1&gt;J4</formula>
    </cfRule>
  </conditionalFormatting>
  <conditionalFormatting sqref="H5">
    <cfRule type="cellIs" dxfId="28602" priority="252" stopIfTrue="1" operator="equal">
      <formula>5</formula>
    </cfRule>
    <cfRule type="cellIs" dxfId="28601" priority="253" stopIfTrue="1" operator="equal">
      <formula>4</formula>
    </cfRule>
    <cfRule type="cellIs" dxfId="28600" priority="254" stopIfTrue="1" operator="equal">
      <formula>3</formula>
    </cfRule>
  </conditionalFormatting>
  <conditionalFormatting sqref="I5">
    <cfRule type="cellIs" dxfId="28599" priority="249" stopIfTrue="1" operator="equal">
      <formula>5</formula>
    </cfRule>
    <cfRule type="cellIs" dxfId="28598" priority="250" stopIfTrue="1" operator="equal">
      <formula>4</formula>
    </cfRule>
    <cfRule type="cellIs" dxfId="28597" priority="251" stopIfTrue="1" operator="equal">
      <formula>3</formula>
    </cfRule>
  </conditionalFormatting>
  <conditionalFormatting sqref="I4">
    <cfRule type="expression" dxfId="28596" priority="247" stopIfTrue="1">
      <formula>$D$1&lt;I4</formula>
    </cfRule>
    <cfRule type="expression" dxfId="28595" priority="248" stopIfTrue="1">
      <formula>$D$1&gt;I4</formula>
    </cfRule>
  </conditionalFormatting>
  <conditionalFormatting sqref="I5">
    <cfRule type="cellIs" dxfId="28594" priority="244" stopIfTrue="1" operator="equal">
      <formula>5</formula>
    </cfRule>
    <cfRule type="cellIs" dxfId="28593" priority="245" stopIfTrue="1" operator="equal">
      <formula>4</formula>
    </cfRule>
    <cfRule type="cellIs" dxfId="28592" priority="246" stopIfTrue="1" operator="equal">
      <formula>3</formula>
    </cfRule>
  </conditionalFormatting>
  <conditionalFormatting sqref="I4">
    <cfRule type="expression" dxfId="28591" priority="242" stopIfTrue="1">
      <formula>$D$1&lt;I4</formula>
    </cfRule>
    <cfRule type="expression" dxfId="28590" priority="243" stopIfTrue="1">
      <formula>$D$1&gt;I4</formula>
    </cfRule>
  </conditionalFormatting>
  <conditionalFormatting sqref="I5">
    <cfRule type="cellIs" dxfId="28589" priority="239" stopIfTrue="1" operator="equal">
      <formula>5</formula>
    </cfRule>
    <cfRule type="cellIs" dxfId="28588" priority="240" stopIfTrue="1" operator="equal">
      <formula>4</formula>
    </cfRule>
    <cfRule type="cellIs" dxfId="28587" priority="241" stopIfTrue="1" operator="equal">
      <formula>3</formula>
    </cfRule>
  </conditionalFormatting>
  <conditionalFormatting sqref="I4">
    <cfRule type="expression" dxfId="28586" priority="237" stopIfTrue="1">
      <formula>$D$1&lt;I4</formula>
    </cfRule>
    <cfRule type="expression" dxfId="28585" priority="238" stopIfTrue="1">
      <formula>$D$1&gt;I4</formula>
    </cfRule>
  </conditionalFormatting>
  <conditionalFormatting sqref="I5">
    <cfRule type="cellIs" dxfId="28584" priority="234" stopIfTrue="1" operator="equal">
      <formula>5</formula>
    </cfRule>
    <cfRule type="cellIs" dxfId="28583" priority="235" stopIfTrue="1" operator="equal">
      <formula>4</formula>
    </cfRule>
    <cfRule type="cellIs" dxfId="28582" priority="236" stopIfTrue="1" operator="equal">
      <formula>3</formula>
    </cfRule>
  </conditionalFormatting>
  <conditionalFormatting sqref="I4">
    <cfRule type="expression" dxfId="28581" priority="232" stopIfTrue="1">
      <formula>$D$1&lt;I4</formula>
    </cfRule>
    <cfRule type="expression" dxfId="28580" priority="233" stopIfTrue="1">
      <formula>$D$1&gt;I4</formula>
    </cfRule>
  </conditionalFormatting>
  <conditionalFormatting sqref="I5">
    <cfRule type="cellIs" dxfId="28579" priority="229" stopIfTrue="1" operator="equal">
      <formula>5</formula>
    </cfRule>
    <cfRule type="cellIs" dxfId="28578" priority="230" stopIfTrue="1" operator="equal">
      <formula>4</formula>
    </cfRule>
    <cfRule type="cellIs" dxfId="28577" priority="231" stopIfTrue="1" operator="equal">
      <formula>3</formula>
    </cfRule>
  </conditionalFormatting>
  <conditionalFormatting sqref="I4">
    <cfRule type="expression" dxfId="28576" priority="227" stopIfTrue="1">
      <formula>$D$1&lt;I4</formula>
    </cfRule>
    <cfRule type="expression" dxfId="28575" priority="228" stopIfTrue="1">
      <formula>$D$1&gt;I4</formula>
    </cfRule>
  </conditionalFormatting>
  <conditionalFormatting sqref="J4">
    <cfRule type="expression" dxfId="28574" priority="225" stopIfTrue="1">
      <formula>$D$1&lt;J4</formula>
    </cfRule>
    <cfRule type="expression" dxfId="28573" priority="226" stopIfTrue="1">
      <formula>$D$1&gt;J4</formula>
    </cfRule>
  </conditionalFormatting>
  <conditionalFormatting sqref="J3">
    <cfRule type="expression" dxfId="28572" priority="223" stopIfTrue="1">
      <formula>$D$1&lt;J3</formula>
    </cfRule>
    <cfRule type="expression" dxfId="28571" priority="224" stopIfTrue="1">
      <formula>$D$1&gt;J3</formula>
    </cfRule>
  </conditionalFormatting>
  <conditionalFormatting sqref="J4">
    <cfRule type="expression" dxfId="28570" priority="221" stopIfTrue="1">
      <formula>$D$1&lt;J4</formula>
    </cfRule>
    <cfRule type="expression" dxfId="28569" priority="222" stopIfTrue="1">
      <formula>$D$1&gt;J4</formula>
    </cfRule>
  </conditionalFormatting>
  <conditionalFormatting sqref="J4">
    <cfRule type="expression" dxfId="28568" priority="219" stopIfTrue="1">
      <formula>$D$1&lt;J4</formula>
    </cfRule>
    <cfRule type="expression" dxfId="28567" priority="220" stopIfTrue="1">
      <formula>$D$1&gt;J4</formula>
    </cfRule>
  </conditionalFormatting>
  <conditionalFormatting sqref="J4">
    <cfRule type="expression" dxfId="28566" priority="217" stopIfTrue="1">
      <formula>$D$1&lt;J4</formula>
    </cfRule>
    <cfRule type="expression" dxfId="28565" priority="218" stopIfTrue="1">
      <formula>$D$1&gt;J4</formula>
    </cfRule>
  </conditionalFormatting>
  <conditionalFormatting sqref="J5">
    <cfRule type="cellIs" dxfId="28564" priority="214" stopIfTrue="1" operator="equal">
      <formula>5</formula>
    </cfRule>
    <cfRule type="cellIs" dxfId="28563" priority="215" stopIfTrue="1" operator="equal">
      <formula>4</formula>
    </cfRule>
    <cfRule type="cellIs" dxfId="28562" priority="216" stopIfTrue="1" operator="equal">
      <formula>3</formula>
    </cfRule>
  </conditionalFormatting>
  <conditionalFormatting sqref="J4">
    <cfRule type="expression" dxfId="28561" priority="212" stopIfTrue="1">
      <formula>$D$1&lt;J4</formula>
    </cfRule>
    <cfRule type="expression" dxfId="28560" priority="213" stopIfTrue="1">
      <formula>$D$1&gt;J4</formula>
    </cfRule>
  </conditionalFormatting>
  <conditionalFormatting sqref="J4">
    <cfRule type="expression" dxfId="28559" priority="210" stopIfTrue="1">
      <formula>$D$1&lt;J4</formula>
    </cfRule>
    <cfRule type="expression" dxfId="28558" priority="211" stopIfTrue="1">
      <formula>$D$1&gt;J4</formula>
    </cfRule>
  </conditionalFormatting>
  <conditionalFormatting sqref="J4">
    <cfRule type="expression" dxfId="28557" priority="208" stopIfTrue="1">
      <formula>$D$1&lt;J4</formula>
    </cfRule>
    <cfRule type="expression" dxfId="28556" priority="209" stopIfTrue="1">
      <formula>$D$1&gt;J4</formula>
    </cfRule>
  </conditionalFormatting>
  <conditionalFormatting sqref="J4">
    <cfRule type="expression" dxfId="28555" priority="206" stopIfTrue="1">
      <formula>$D$1&lt;J4</formula>
    </cfRule>
    <cfRule type="expression" dxfId="28554" priority="207" stopIfTrue="1">
      <formula>$D$1&gt;J4</formula>
    </cfRule>
  </conditionalFormatting>
  <conditionalFormatting sqref="J4">
    <cfRule type="expression" dxfId="28553" priority="198" stopIfTrue="1">
      <formula>$D$1&lt;J4</formula>
    </cfRule>
    <cfRule type="expression" dxfId="28552" priority="199" stopIfTrue="1">
      <formula>$D$1&gt;J4</formula>
    </cfRule>
  </conditionalFormatting>
  <conditionalFormatting sqref="J4">
    <cfRule type="expression" dxfId="28551" priority="196" stopIfTrue="1">
      <formula>$D$1&lt;J4</formula>
    </cfRule>
    <cfRule type="expression" dxfId="28550" priority="197" stopIfTrue="1">
      <formula>$D$1&gt;J4</formula>
    </cfRule>
  </conditionalFormatting>
  <conditionalFormatting sqref="M5">
    <cfRule type="cellIs" dxfId="28549" priority="193" stopIfTrue="1" operator="equal">
      <formula>5</formula>
    </cfRule>
    <cfRule type="cellIs" dxfId="28548" priority="194" stopIfTrue="1" operator="equal">
      <formula>4</formula>
    </cfRule>
    <cfRule type="cellIs" dxfId="28547" priority="195" stopIfTrue="1" operator="equal">
      <formula>3</formula>
    </cfRule>
  </conditionalFormatting>
  <conditionalFormatting sqref="M4">
    <cfRule type="expression" dxfId="28546" priority="191" stopIfTrue="1">
      <formula>$D$1&lt;M4</formula>
    </cfRule>
    <cfRule type="expression" dxfId="28545" priority="192" stopIfTrue="1">
      <formula>$D$1&gt;M4</formula>
    </cfRule>
  </conditionalFormatting>
  <conditionalFormatting sqref="N5">
    <cfRule type="cellIs" dxfId="28544" priority="188" stopIfTrue="1" operator="equal">
      <formula>5</formula>
    </cfRule>
    <cfRule type="cellIs" dxfId="28543" priority="189" stopIfTrue="1" operator="equal">
      <formula>4</formula>
    </cfRule>
    <cfRule type="cellIs" dxfId="28542" priority="190" stopIfTrue="1" operator="equal">
      <formula>3</formula>
    </cfRule>
  </conditionalFormatting>
  <conditionalFormatting sqref="N4">
    <cfRule type="expression" dxfId="28541" priority="186" stopIfTrue="1">
      <formula>$D$1&lt;N4</formula>
    </cfRule>
    <cfRule type="expression" dxfId="28540" priority="187" stopIfTrue="1">
      <formula>$D$1&gt;N4</formula>
    </cfRule>
  </conditionalFormatting>
  <conditionalFormatting sqref="N5">
    <cfRule type="cellIs" dxfId="28539" priority="183" stopIfTrue="1" operator="equal">
      <formula>5</formula>
    </cfRule>
    <cfRule type="cellIs" dxfId="28538" priority="184" stopIfTrue="1" operator="equal">
      <formula>4</formula>
    </cfRule>
    <cfRule type="cellIs" dxfId="28537" priority="185" stopIfTrue="1" operator="equal">
      <formula>3</formula>
    </cfRule>
  </conditionalFormatting>
  <conditionalFormatting sqref="N4">
    <cfRule type="expression" dxfId="28536" priority="181" stopIfTrue="1">
      <formula>$D$1&lt;N4</formula>
    </cfRule>
    <cfRule type="expression" dxfId="28535" priority="182" stopIfTrue="1">
      <formula>$D$1&gt;N4</formula>
    </cfRule>
  </conditionalFormatting>
  <conditionalFormatting sqref="N4">
    <cfRule type="expression" dxfId="28534" priority="179" stopIfTrue="1">
      <formula>$D$1&lt;N4</formula>
    </cfRule>
    <cfRule type="expression" dxfId="28533" priority="180" stopIfTrue="1">
      <formula>$D$1&gt;N4</formula>
    </cfRule>
  </conditionalFormatting>
  <conditionalFormatting sqref="N4">
    <cfRule type="expression" dxfId="28532" priority="177" stopIfTrue="1">
      <formula>$D$1&lt;N4</formula>
    </cfRule>
    <cfRule type="expression" dxfId="28531" priority="178" stopIfTrue="1">
      <formula>$D$1&gt;N4</formula>
    </cfRule>
  </conditionalFormatting>
  <conditionalFormatting sqref="M5">
    <cfRule type="cellIs" dxfId="28530" priority="174" stopIfTrue="1" operator="equal">
      <formula>5</formula>
    </cfRule>
    <cfRule type="cellIs" dxfId="28529" priority="175" stopIfTrue="1" operator="equal">
      <formula>4</formula>
    </cfRule>
    <cfRule type="cellIs" dxfId="28528" priority="176" stopIfTrue="1" operator="equal">
      <formula>3</formula>
    </cfRule>
  </conditionalFormatting>
  <conditionalFormatting sqref="M4">
    <cfRule type="expression" dxfId="28527" priority="141" stopIfTrue="1">
      <formula>$D$1&lt;M4</formula>
    </cfRule>
    <cfRule type="expression" dxfId="28526" priority="142" stopIfTrue="1">
      <formula>$D$1&gt;M4</formula>
    </cfRule>
  </conditionalFormatting>
  <conditionalFormatting sqref="M5">
    <cfRule type="cellIs" dxfId="28525" priority="171" stopIfTrue="1" operator="equal">
      <formula>5</formula>
    </cfRule>
    <cfRule type="cellIs" dxfId="28524" priority="172" stopIfTrue="1" operator="equal">
      <formula>4</formula>
    </cfRule>
    <cfRule type="cellIs" dxfId="28523" priority="173" stopIfTrue="1" operator="equal">
      <formula>3</formula>
    </cfRule>
  </conditionalFormatting>
  <conditionalFormatting sqref="M4">
    <cfRule type="expression" dxfId="28522" priority="169" stopIfTrue="1">
      <formula>$D$1&lt;M4</formula>
    </cfRule>
    <cfRule type="expression" dxfId="28521" priority="170" stopIfTrue="1">
      <formula>$D$1&gt;M4</formula>
    </cfRule>
  </conditionalFormatting>
  <conditionalFormatting sqref="M5">
    <cfRule type="cellIs" dxfId="28520" priority="166" stopIfTrue="1" operator="equal">
      <formula>5</formula>
    </cfRule>
    <cfRule type="cellIs" dxfId="28519" priority="167" stopIfTrue="1" operator="equal">
      <formula>4</formula>
    </cfRule>
    <cfRule type="cellIs" dxfId="28518" priority="168" stopIfTrue="1" operator="equal">
      <formula>3</formula>
    </cfRule>
  </conditionalFormatting>
  <conditionalFormatting sqref="M4">
    <cfRule type="expression" dxfId="28517" priority="164" stopIfTrue="1">
      <formula>$D$1&lt;M4</formula>
    </cfRule>
    <cfRule type="expression" dxfId="28516" priority="165" stopIfTrue="1">
      <formula>$D$1&gt;M4</formula>
    </cfRule>
  </conditionalFormatting>
  <conditionalFormatting sqref="M5">
    <cfRule type="cellIs" dxfId="28515" priority="161" stopIfTrue="1" operator="equal">
      <formula>5</formula>
    </cfRule>
    <cfRule type="cellIs" dxfId="28514" priority="162" stopIfTrue="1" operator="equal">
      <formula>4</formula>
    </cfRule>
    <cfRule type="cellIs" dxfId="28513" priority="163" stopIfTrue="1" operator="equal">
      <formula>3</formula>
    </cfRule>
  </conditionalFormatting>
  <conditionalFormatting sqref="M4">
    <cfRule type="expression" dxfId="28512" priority="159" stopIfTrue="1">
      <formula>$D$1&lt;M4</formula>
    </cfRule>
    <cfRule type="expression" dxfId="28511" priority="160" stopIfTrue="1">
      <formula>$D$1&gt;M4</formula>
    </cfRule>
  </conditionalFormatting>
  <conditionalFormatting sqref="M4">
    <cfRule type="expression" dxfId="28510" priority="157" stopIfTrue="1">
      <formula>$D$1&lt;M4</formula>
    </cfRule>
    <cfRule type="expression" dxfId="28509" priority="158" stopIfTrue="1">
      <formula>$D$1&gt;M4</formula>
    </cfRule>
  </conditionalFormatting>
  <conditionalFormatting sqref="M4">
    <cfRule type="expression" dxfId="28508" priority="155" stopIfTrue="1">
      <formula>$D$1&lt;M4</formula>
    </cfRule>
    <cfRule type="expression" dxfId="28507" priority="156" stopIfTrue="1">
      <formula>$D$1&gt;M4</formula>
    </cfRule>
  </conditionalFormatting>
  <conditionalFormatting sqref="M4">
    <cfRule type="expression" dxfId="28506" priority="153" stopIfTrue="1">
      <formula>$D$1&lt;M4</formula>
    </cfRule>
    <cfRule type="expression" dxfId="28505" priority="154" stopIfTrue="1">
      <formula>$D$1&gt;M4</formula>
    </cfRule>
  </conditionalFormatting>
  <conditionalFormatting sqref="M4">
    <cfRule type="expression" dxfId="28504" priority="151" stopIfTrue="1">
      <formula>$D$1&lt;M4</formula>
    </cfRule>
    <cfRule type="expression" dxfId="28503" priority="152" stopIfTrue="1">
      <formula>$D$1&gt;M4</formula>
    </cfRule>
  </conditionalFormatting>
  <conditionalFormatting sqref="M4">
    <cfRule type="expression" dxfId="28502" priority="149" stopIfTrue="1">
      <formula>$D$1&lt;M4</formula>
    </cfRule>
    <cfRule type="expression" dxfId="28501" priority="150" stopIfTrue="1">
      <formula>$D$1&gt;M4</formula>
    </cfRule>
  </conditionalFormatting>
  <conditionalFormatting sqref="M4">
    <cfRule type="expression" dxfId="28500" priority="147" stopIfTrue="1">
      <formula>$D$1&lt;M4</formula>
    </cfRule>
    <cfRule type="expression" dxfId="28499" priority="148" stopIfTrue="1">
      <formula>$D$1&gt;M4</formula>
    </cfRule>
  </conditionalFormatting>
  <conditionalFormatting sqref="M4">
    <cfRule type="expression" dxfId="28498" priority="145" stopIfTrue="1">
      <formula>$D$1&lt;M4</formula>
    </cfRule>
    <cfRule type="expression" dxfId="28497" priority="146" stopIfTrue="1">
      <formula>$D$1&gt;M4</formula>
    </cfRule>
  </conditionalFormatting>
  <conditionalFormatting sqref="M4">
    <cfRule type="expression" dxfId="28496" priority="143" stopIfTrue="1">
      <formula>$D$1&lt;M4</formula>
    </cfRule>
    <cfRule type="expression" dxfId="28495" priority="144" stopIfTrue="1">
      <formula>$D$1&gt;M4</formula>
    </cfRule>
  </conditionalFormatting>
  <conditionalFormatting sqref="N5">
    <cfRule type="cellIs" dxfId="28494" priority="138" stopIfTrue="1" operator="equal">
      <formula>5</formula>
    </cfRule>
    <cfRule type="cellIs" dxfId="28493" priority="139" stopIfTrue="1" operator="equal">
      <formula>4</formula>
    </cfRule>
    <cfRule type="cellIs" dxfId="28492" priority="140" stopIfTrue="1" operator="equal">
      <formula>3</formula>
    </cfRule>
  </conditionalFormatting>
  <conditionalFormatting sqref="N4">
    <cfRule type="expression" dxfId="28491" priority="136" stopIfTrue="1">
      <formula>$D$1&lt;N4</formula>
    </cfRule>
    <cfRule type="expression" dxfId="28490" priority="137" stopIfTrue="1">
      <formula>$D$1&gt;N4</formula>
    </cfRule>
  </conditionalFormatting>
  <conditionalFormatting sqref="O5">
    <cfRule type="cellIs" dxfId="28489" priority="133" stopIfTrue="1" operator="equal">
      <formula>5</formula>
    </cfRule>
    <cfRule type="cellIs" dxfId="28488" priority="134" stopIfTrue="1" operator="equal">
      <formula>4</formula>
    </cfRule>
    <cfRule type="cellIs" dxfId="28487" priority="135" stopIfTrue="1" operator="equal">
      <formula>3</formula>
    </cfRule>
  </conditionalFormatting>
  <conditionalFormatting sqref="O4">
    <cfRule type="expression" dxfId="28486" priority="131" stopIfTrue="1">
      <formula>$D$1&lt;O4</formula>
    </cfRule>
    <cfRule type="expression" dxfId="28485" priority="132" stopIfTrue="1">
      <formula>$D$1&gt;O4</formula>
    </cfRule>
  </conditionalFormatting>
  <conditionalFormatting sqref="O5">
    <cfRule type="cellIs" dxfId="28484" priority="128" stopIfTrue="1" operator="equal">
      <formula>5</formula>
    </cfRule>
    <cfRule type="cellIs" dxfId="28483" priority="129" stopIfTrue="1" operator="equal">
      <formula>4</formula>
    </cfRule>
    <cfRule type="cellIs" dxfId="28482" priority="130" stopIfTrue="1" operator="equal">
      <formula>3</formula>
    </cfRule>
  </conditionalFormatting>
  <conditionalFormatting sqref="O4">
    <cfRule type="expression" dxfId="28481" priority="126" stopIfTrue="1">
      <formula>$D$1&lt;O4</formula>
    </cfRule>
    <cfRule type="expression" dxfId="28480" priority="127" stopIfTrue="1">
      <formula>$D$1&gt;O4</formula>
    </cfRule>
  </conditionalFormatting>
  <conditionalFormatting sqref="O4">
    <cfRule type="expression" dxfId="28479" priority="124" stopIfTrue="1">
      <formula>$D$1&lt;O4</formula>
    </cfRule>
    <cfRule type="expression" dxfId="28478" priority="125" stopIfTrue="1">
      <formula>$D$1&gt;O4</formula>
    </cfRule>
  </conditionalFormatting>
  <conditionalFormatting sqref="O4">
    <cfRule type="expression" dxfId="28477" priority="122" stopIfTrue="1">
      <formula>$D$1&lt;O4</formula>
    </cfRule>
    <cfRule type="expression" dxfId="28476" priority="123" stopIfTrue="1">
      <formula>$D$1&gt;O4</formula>
    </cfRule>
  </conditionalFormatting>
  <conditionalFormatting sqref="P5">
    <cfRule type="cellIs" dxfId="28475" priority="119" stopIfTrue="1" operator="equal">
      <formula>5</formula>
    </cfRule>
    <cfRule type="cellIs" dxfId="28474" priority="120" stopIfTrue="1" operator="equal">
      <formula>4</formula>
    </cfRule>
    <cfRule type="cellIs" dxfId="28473" priority="121" stopIfTrue="1" operator="equal">
      <formula>3</formula>
    </cfRule>
  </conditionalFormatting>
  <conditionalFormatting sqref="P5">
    <cfRule type="cellIs" dxfId="28472" priority="114" stopIfTrue="1" operator="equal">
      <formula>5</formula>
    </cfRule>
    <cfRule type="cellIs" dxfId="28471" priority="115" stopIfTrue="1" operator="equal">
      <formula>4</formula>
    </cfRule>
    <cfRule type="cellIs" dxfId="28470" priority="116" stopIfTrue="1" operator="equal">
      <formula>3</formula>
    </cfRule>
  </conditionalFormatting>
  <conditionalFormatting sqref="P3:P4">
    <cfRule type="expression" dxfId="28469" priority="112" stopIfTrue="1">
      <formula>$D$1&lt;P3</formula>
    </cfRule>
    <cfRule type="expression" dxfId="28468" priority="113" stopIfTrue="1">
      <formula>$D$1&gt;P3</formula>
    </cfRule>
  </conditionalFormatting>
  <conditionalFormatting sqref="P5">
    <cfRule type="cellIs" dxfId="28467" priority="109" stopIfTrue="1" operator="equal">
      <formula>5</formula>
    </cfRule>
    <cfRule type="cellIs" dxfId="28466" priority="110" stopIfTrue="1" operator="equal">
      <formula>4</formula>
    </cfRule>
    <cfRule type="cellIs" dxfId="28465" priority="111" stopIfTrue="1" operator="equal">
      <formula>3</formula>
    </cfRule>
  </conditionalFormatting>
  <conditionalFormatting sqref="P3:P4">
    <cfRule type="expression" dxfId="28464" priority="107" stopIfTrue="1">
      <formula>$D$1&lt;P3</formula>
    </cfRule>
    <cfRule type="expression" dxfId="28463" priority="108" stopIfTrue="1">
      <formula>$D$1&gt;P3</formula>
    </cfRule>
  </conditionalFormatting>
  <conditionalFormatting sqref="P4">
    <cfRule type="expression" dxfId="28462" priority="84" stopIfTrue="1">
      <formula>$D$1&lt;P4</formula>
    </cfRule>
    <cfRule type="expression" dxfId="28461" priority="85" stopIfTrue="1">
      <formula>$D$1&gt;P4</formula>
    </cfRule>
  </conditionalFormatting>
  <conditionalFormatting sqref="P4">
    <cfRule type="expression" dxfId="28460" priority="82" stopIfTrue="1">
      <formula>$D$1&lt;P4</formula>
    </cfRule>
    <cfRule type="expression" dxfId="28459" priority="83" stopIfTrue="1">
      <formula>$D$1&gt;P4</formula>
    </cfRule>
  </conditionalFormatting>
  <conditionalFormatting sqref="P4">
    <cfRule type="expression" dxfId="28458" priority="57" stopIfTrue="1">
      <formula>$D$1&lt;P4</formula>
    </cfRule>
    <cfRule type="expression" dxfId="28457" priority="58" stopIfTrue="1">
      <formula>$D$1&gt;P4</formula>
    </cfRule>
  </conditionalFormatting>
  <conditionalFormatting sqref="P5">
    <cfRule type="cellIs" dxfId="28456" priority="54" stopIfTrue="1" operator="equal">
      <formula>5</formula>
    </cfRule>
    <cfRule type="cellIs" dxfId="28455" priority="55" stopIfTrue="1" operator="equal">
      <formula>4</formula>
    </cfRule>
    <cfRule type="cellIs" dxfId="28454" priority="56" stopIfTrue="1" operator="equal">
      <formula>3</formula>
    </cfRule>
  </conditionalFormatting>
  <conditionalFormatting sqref="P4">
    <cfRule type="expression" dxfId="28453" priority="50" stopIfTrue="1">
      <formula>$D$1&lt;P4</formula>
    </cfRule>
    <cfRule type="expression" dxfId="28452" priority="51" stopIfTrue="1">
      <formula>$D$1&gt;P4</formula>
    </cfRule>
  </conditionalFormatting>
  <conditionalFormatting sqref="P5">
    <cfRule type="cellIs" dxfId="28451" priority="104" stopIfTrue="1" operator="equal">
      <formula>5</formula>
    </cfRule>
    <cfRule type="cellIs" dxfId="28450" priority="105" stopIfTrue="1" operator="equal">
      <formula>4</formula>
    </cfRule>
    <cfRule type="cellIs" dxfId="28449" priority="106" stopIfTrue="1" operator="equal">
      <formula>3</formula>
    </cfRule>
  </conditionalFormatting>
  <conditionalFormatting sqref="P3:P4">
    <cfRule type="expression" dxfId="28448" priority="102" stopIfTrue="1">
      <formula>$D$1&lt;P3</formula>
    </cfRule>
    <cfRule type="expression" dxfId="28447" priority="103" stopIfTrue="1">
      <formula>$D$1&gt;P3</formula>
    </cfRule>
  </conditionalFormatting>
  <conditionalFormatting sqref="P5">
    <cfRule type="cellIs" dxfId="28446" priority="99" stopIfTrue="1" operator="equal">
      <formula>5</formula>
    </cfRule>
    <cfRule type="cellIs" dxfId="28445" priority="100" stopIfTrue="1" operator="equal">
      <formula>4</formula>
    </cfRule>
    <cfRule type="cellIs" dxfId="28444" priority="101" stopIfTrue="1" operator="equal">
      <formula>3</formula>
    </cfRule>
  </conditionalFormatting>
  <conditionalFormatting sqref="P3:P4">
    <cfRule type="expression" dxfId="28443" priority="97" stopIfTrue="1">
      <formula>$D$1&lt;P3</formula>
    </cfRule>
    <cfRule type="expression" dxfId="28442" priority="98" stopIfTrue="1">
      <formula>$D$1&gt;P3</formula>
    </cfRule>
  </conditionalFormatting>
  <conditionalFormatting sqref="P5">
    <cfRule type="cellIs" dxfId="28441" priority="94" stopIfTrue="1" operator="equal">
      <formula>5</formula>
    </cfRule>
    <cfRule type="cellIs" dxfId="28440" priority="95" stopIfTrue="1" operator="equal">
      <formula>4</formula>
    </cfRule>
    <cfRule type="cellIs" dxfId="28439" priority="96" stopIfTrue="1" operator="equal">
      <formula>3</formula>
    </cfRule>
  </conditionalFormatting>
  <conditionalFormatting sqref="P4">
    <cfRule type="expression" dxfId="28438" priority="90" stopIfTrue="1">
      <formula>$D$1&lt;P4</formula>
    </cfRule>
    <cfRule type="expression" dxfId="28437" priority="91" stopIfTrue="1">
      <formula>$D$1&gt;P4</formula>
    </cfRule>
  </conditionalFormatting>
  <conditionalFormatting sqref="P4">
    <cfRule type="expression" dxfId="28436" priority="88" stopIfTrue="1">
      <formula>$D$1&lt;P4</formula>
    </cfRule>
    <cfRule type="expression" dxfId="28435" priority="89" stopIfTrue="1">
      <formula>$D$1&gt;P4</formula>
    </cfRule>
  </conditionalFormatting>
  <conditionalFormatting sqref="P4">
    <cfRule type="expression" dxfId="28434" priority="86" stopIfTrue="1">
      <formula>$D$1&lt;P4</formula>
    </cfRule>
    <cfRule type="expression" dxfId="28433" priority="87" stopIfTrue="1">
      <formula>$D$1&gt;P4</formula>
    </cfRule>
  </conditionalFormatting>
  <conditionalFormatting sqref="P4">
    <cfRule type="expression" dxfId="28432" priority="80" stopIfTrue="1">
      <formula>$D$1&lt;P4</formula>
    </cfRule>
    <cfRule type="expression" dxfId="28431" priority="81" stopIfTrue="1">
      <formula>$D$1&gt;P4</formula>
    </cfRule>
  </conditionalFormatting>
  <conditionalFormatting sqref="P4">
    <cfRule type="expression" dxfId="28430" priority="78" stopIfTrue="1">
      <formula>$D$1&lt;P4</formula>
    </cfRule>
    <cfRule type="expression" dxfId="28429" priority="79" stopIfTrue="1">
      <formula>$D$1&gt;P4</formula>
    </cfRule>
  </conditionalFormatting>
  <conditionalFormatting sqref="P4">
    <cfRule type="expression" dxfId="28428" priority="76" stopIfTrue="1">
      <formula>$D$1&lt;P4</formula>
    </cfRule>
    <cfRule type="expression" dxfId="28427" priority="77" stopIfTrue="1">
      <formula>$D$1&gt;P4</formula>
    </cfRule>
  </conditionalFormatting>
  <conditionalFormatting sqref="P4">
    <cfRule type="expression" dxfId="28426" priority="74" stopIfTrue="1">
      <formula>$D$1&lt;P4</formula>
    </cfRule>
    <cfRule type="expression" dxfId="28425" priority="75" stopIfTrue="1">
      <formula>$D$1&gt;P4</formula>
    </cfRule>
  </conditionalFormatting>
  <conditionalFormatting sqref="P4">
    <cfRule type="expression" dxfId="28424" priority="72" stopIfTrue="1">
      <formula>$D$1&lt;P4</formula>
    </cfRule>
    <cfRule type="expression" dxfId="28423" priority="73" stopIfTrue="1">
      <formula>$D$1&gt;P4</formula>
    </cfRule>
  </conditionalFormatting>
  <conditionalFormatting sqref="P5">
    <cfRule type="cellIs" dxfId="28422" priority="69" stopIfTrue="1" operator="equal">
      <formula>5</formula>
    </cfRule>
    <cfRule type="cellIs" dxfId="28421" priority="70" stopIfTrue="1" operator="equal">
      <formula>4</formula>
    </cfRule>
    <cfRule type="cellIs" dxfId="28420" priority="71" stopIfTrue="1" operator="equal">
      <formula>3</formula>
    </cfRule>
  </conditionalFormatting>
  <conditionalFormatting sqref="P3:P4">
    <cfRule type="expression" dxfId="28419" priority="67" stopIfTrue="1">
      <formula>$D$1&lt;P3</formula>
    </cfRule>
    <cfRule type="expression" dxfId="28418" priority="68" stopIfTrue="1">
      <formula>$D$1&gt;P3</formula>
    </cfRule>
  </conditionalFormatting>
  <conditionalFormatting sqref="P5">
    <cfRule type="cellIs" dxfId="28417" priority="64" stopIfTrue="1" operator="equal">
      <formula>5</formula>
    </cfRule>
    <cfRule type="cellIs" dxfId="28416" priority="65" stopIfTrue="1" operator="equal">
      <formula>4</formula>
    </cfRule>
    <cfRule type="cellIs" dxfId="28415" priority="66" stopIfTrue="1" operator="equal">
      <formula>3</formula>
    </cfRule>
  </conditionalFormatting>
  <conditionalFormatting sqref="P4">
    <cfRule type="expression" dxfId="28414" priority="62" stopIfTrue="1">
      <formula>$D$1&lt;P4</formula>
    </cfRule>
    <cfRule type="expression" dxfId="28413" priority="63" stopIfTrue="1">
      <formula>$D$1&gt;P4</formula>
    </cfRule>
  </conditionalFormatting>
  <conditionalFormatting sqref="P5">
    <cfRule type="cellIs" dxfId="28412" priority="59" stopIfTrue="1" operator="equal">
      <formula>5</formula>
    </cfRule>
    <cfRule type="cellIs" dxfId="28411" priority="60" stopIfTrue="1" operator="equal">
      <formula>4</formula>
    </cfRule>
    <cfRule type="cellIs" dxfId="28410" priority="61" stopIfTrue="1" operator="equal">
      <formula>3</formula>
    </cfRule>
  </conditionalFormatting>
  <conditionalFormatting sqref="P4">
    <cfRule type="expression" dxfId="28409" priority="52" stopIfTrue="1">
      <formula>$D$1&lt;P4</formula>
    </cfRule>
    <cfRule type="expression" dxfId="28408" priority="53" stopIfTrue="1">
      <formula>$D$1&gt;P4</formula>
    </cfRule>
  </conditionalFormatting>
  <conditionalFormatting sqref="P4">
    <cfRule type="expression" dxfId="28407" priority="48" stopIfTrue="1">
      <formula>$D$1&lt;P4</formula>
    </cfRule>
    <cfRule type="expression" dxfId="28406" priority="49" stopIfTrue="1">
      <formula>$D$1&gt;P4</formula>
    </cfRule>
  </conditionalFormatting>
  <conditionalFormatting sqref="P4">
    <cfRule type="expression" dxfId="28405" priority="46" stopIfTrue="1">
      <formula>$D$1&lt;P4</formula>
    </cfRule>
    <cfRule type="expression" dxfId="28404" priority="47" stopIfTrue="1">
      <formula>$D$1&gt;P4</formula>
    </cfRule>
  </conditionalFormatting>
  <conditionalFormatting sqref="P4">
    <cfRule type="expression" dxfId="28403" priority="44" stopIfTrue="1">
      <formula>$D$1&lt;P4</formula>
    </cfRule>
    <cfRule type="expression" dxfId="28402" priority="45" stopIfTrue="1">
      <formula>$D$1&gt;P4</formula>
    </cfRule>
  </conditionalFormatting>
  <conditionalFormatting sqref="P4">
    <cfRule type="expression" dxfId="28401" priority="42" stopIfTrue="1">
      <formula>$D$1&lt;P4</formula>
    </cfRule>
    <cfRule type="expression" dxfId="28400" priority="43" stopIfTrue="1">
      <formula>$D$1&gt;P4</formula>
    </cfRule>
  </conditionalFormatting>
  <conditionalFormatting sqref="P4">
    <cfRule type="expression" dxfId="28399" priority="40" stopIfTrue="1">
      <formula>$D$1&lt;P4</formula>
    </cfRule>
    <cfRule type="expression" dxfId="28398" priority="41" stopIfTrue="1">
      <formula>$D$1&gt;P4</formula>
    </cfRule>
  </conditionalFormatting>
  <conditionalFormatting sqref="P4">
    <cfRule type="expression" dxfId="28397" priority="38" stopIfTrue="1">
      <formula>$D$1&lt;P4</formula>
    </cfRule>
    <cfRule type="expression" dxfId="28396" priority="39" stopIfTrue="1">
      <formula>$D$1&gt;P4</formula>
    </cfRule>
  </conditionalFormatting>
  <conditionalFormatting sqref="P4">
    <cfRule type="expression" dxfId="28395" priority="36" stopIfTrue="1">
      <formula>$D$1&lt;P4</formula>
    </cfRule>
    <cfRule type="expression" dxfId="28394" priority="37" stopIfTrue="1">
      <formula>$D$1&gt;P4</formula>
    </cfRule>
  </conditionalFormatting>
  <conditionalFormatting sqref="P4">
    <cfRule type="expression" dxfId="28393" priority="34" stopIfTrue="1">
      <formula>$D$1&lt;P4</formula>
    </cfRule>
    <cfRule type="expression" dxfId="28392" priority="35" stopIfTrue="1">
      <formula>$D$1&gt;P4</formula>
    </cfRule>
  </conditionalFormatting>
  <conditionalFormatting sqref="P4">
    <cfRule type="expression" dxfId="28391" priority="32" stopIfTrue="1">
      <formula>$D$1&lt;P4</formula>
    </cfRule>
    <cfRule type="expression" dxfId="28390" priority="33" stopIfTrue="1">
      <formula>$D$1&gt;P4</formula>
    </cfRule>
  </conditionalFormatting>
  <conditionalFormatting sqref="H31:H33">
    <cfRule type="cellIs" dxfId="28389" priority="29" stopIfTrue="1" operator="equal">
      <formula>5</formula>
    </cfRule>
    <cfRule type="cellIs" dxfId="28388" priority="30" stopIfTrue="1" operator="equal">
      <formula>4</formula>
    </cfRule>
    <cfRule type="cellIs" dxfId="28387" priority="31" stopIfTrue="1" operator="equal">
      <formula>3</formula>
    </cfRule>
  </conditionalFormatting>
  <conditionalFormatting sqref="L32:L33">
    <cfRule type="cellIs" dxfId="28386" priority="26" stopIfTrue="1" operator="equal">
      <formula>5</formula>
    </cfRule>
    <cfRule type="cellIs" dxfId="28385" priority="27" stopIfTrue="1" operator="equal">
      <formula>4</formula>
    </cfRule>
    <cfRule type="cellIs" dxfId="28384" priority="28" stopIfTrue="1" operator="equal">
      <formula>3</formula>
    </cfRule>
  </conditionalFormatting>
  <conditionalFormatting sqref="K32:K33">
    <cfRule type="cellIs" dxfId="28383" priority="23" stopIfTrue="1" operator="equal">
      <formula>5</formula>
    </cfRule>
    <cfRule type="cellIs" dxfId="28382" priority="24" stopIfTrue="1" operator="equal">
      <formula>4</formula>
    </cfRule>
    <cfRule type="cellIs" dxfId="28381" priority="25" stopIfTrue="1" operator="equal">
      <formula>3</formula>
    </cfRule>
  </conditionalFormatting>
  <conditionalFormatting sqref="N32:N33">
    <cfRule type="cellIs" dxfId="28380" priority="20" stopIfTrue="1" operator="equal">
      <formula>5</formula>
    </cfRule>
    <cfRule type="cellIs" dxfId="28379" priority="21" stopIfTrue="1" operator="equal">
      <formula>4</formula>
    </cfRule>
    <cfRule type="cellIs" dxfId="28378" priority="22" stopIfTrue="1" operator="equal">
      <formula>3</formula>
    </cfRule>
  </conditionalFormatting>
  <conditionalFormatting sqref="L3">
    <cfRule type="expression" dxfId="28377" priority="18" stopIfTrue="1">
      <formula>$D$1&lt;L3</formula>
    </cfRule>
    <cfRule type="expression" dxfId="28376" priority="19" stopIfTrue="1">
      <formula>$D$1&gt;L3</formula>
    </cfRule>
  </conditionalFormatting>
  <conditionalFormatting sqref="L3">
    <cfRule type="expression" dxfId="28375" priority="16" stopIfTrue="1">
      <formula>$D$1&lt;L3</formula>
    </cfRule>
    <cfRule type="expression" dxfId="28374" priority="17" stopIfTrue="1">
      <formula>$D$1&gt;L3</formula>
    </cfRule>
  </conditionalFormatting>
  <conditionalFormatting sqref="L3">
    <cfRule type="expression" dxfId="28373" priority="14" stopIfTrue="1">
      <formula>$D$1&lt;L3</formula>
    </cfRule>
    <cfRule type="expression" dxfId="28372" priority="15" stopIfTrue="1">
      <formula>$D$1&gt;L3</formula>
    </cfRule>
  </conditionalFormatting>
  <conditionalFormatting sqref="L3">
    <cfRule type="expression" dxfId="28371" priority="12" stopIfTrue="1">
      <formula>$D$1&lt;L3</formula>
    </cfRule>
    <cfRule type="expression" dxfId="28370" priority="13" stopIfTrue="1">
      <formula>$D$1&gt;L3</formula>
    </cfRule>
  </conditionalFormatting>
  <conditionalFormatting sqref="M3">
    <cfRule type="expression" dxfId="28369" priority="10" stopIfTrue="1">
      <formula>$D$1&lt;M3</formula>
    </cfRule>
    <cfRule type="expression" dxfId="28368" priority="11" stopIfTrue="1">
      <formula>$D$1&gt;M3</formula>
    </cfRule>
  </conditionalFormatting>
  <conditionalFormatting sqref="M3">
    <cfRule type="expression" dxfId="28367" priority="8" stopIfTrue="1">
      <formula>$D$1&lt;M3</formula>
    </cfRule>
    <cfRule type="expression" dxfId="28366" priority="9" stopIfTrue="1">
      <formula>$D$1&gt;M3</formula>
    </cfRule>
  </conditionalFormatting>
  <conditionalFormatting sqref="M3">
    <cfRule type="expression" dxfId="28365" priority="6" stopIfTrue="1">
      <formula>$D$1&lt;M3</formula>
    </cfRule>
    <cfRule type="expression" dxfId="28364" priority="7" stopIfTrue="1">
      <formula>$D$1&gt;M3</formula>
    </cfRule>
  </conditionalFormatting>
  <conditionalFormatting sqref="M3">
    <cfRule type="expression" dxfId="28363" priority="4" stopIfTrue="1">
      <formula>$D$1&lt;M3</formula>
    </cfRule>
    <cfRule type="expression" dxfId="28362" priority="5" stopIfTrue="1">
      <formula>$D$1&gt;M3</formula>
    </cfRule>
  </conditionalFormatting>
  <conditionalFormatting sqref="P32:P33">
    <cfRule type="cellIs" dxfId="28361" priority="1" stopIfTrue="1" operator="equal">
      <formula>5</formula>
    </cfRule>
    <cfRule type="cellIs" dxfId="28360" priority="2" stopIfTrue="1" operator="equal">
      <formula>4</formula>
    </cfRule>
    <cfRule type="cellIs" dxfId="28359" priority="3" stopIfTrue="1" operator="equal">
      <formula>3</formula>
    </cfRule>
  </conditionalFormatting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4"/>
  <sheetViews>
    <sheetView zoomScale="85" zoomScaleNormal="85" workbookViewId="0">
      <selection activeCell="A31" sqref="A31:XFD3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.140625" style="13" bestFit="1" customWidth="1"/>
    <col min="5" max="5" width="7.5703125" style="495" hidden="1" customWidth="1"/>
    <col min="6" max="6" width="7" style="340" hidden="1" customWidth="1"/>
    <col min="7" max="8" width="7" style="340" customWidth="1"/>
    <col min="9" max="9" width="7" style="340" hidden="1" customWidth="1"/>
    <col min="10" max="14" width="7" style="340" customWidth="1"/>
    <col min="15" max="15" width="7" style="340" hidden="1" customWidth="1"/>
    <col min="16" max="16" width="7" style="340" customWidth="1"/>
    <col min="17" max="17" width="5.85546875" style="340" hidden="1" customWidth="1"/>
    <col min="18" max="18" width="7" style="340" hidden="1" customWidth="1"/>
    <col min="19" max="19" width="6.5703125" style="340" hidden="1" customWidth="1"/>
    <col min="20" max="21" width="5.85546875" style="340" hidden="1" customWidth="1"/>
    <col min="22" max="22" width="7.140625" style="340" bestFit="1" customWidth="1"/>
    <col min="23" max="23" width="2" style="340" hidden="1" customWidth="1"/>
    <col min="24" max="25" width="3.28515625" style="340" hidden="1" customWidth="1"/>
    <col min="26" max="28" width="3" style="340" hidden="1" customWidth="1"/>
    <col min="29" max="29" width="4" style="340" hidden="1" customWidth="1"/>
    <col min="30" max="30" width="6.28515625" style="340" bestFit="1" customWidth="1" collapsed="1"/>
    <col min="31" max="31" width="3.7109375" style="340" hidden="1" customWidth="1"/>
    <col min="32" max="36" width="2" style="340" hidden="1" customWidth="1"/>
    <col min="37" max="37" width="4.42578125" style="340" hidden="1" customWidth="1"/>
    <col min="38" max="48" width="2" style="340" hidden="1" customWidth="1"/>
    <col min="49" max="49" width="6.28515625" style="340" hidden="1" customWidth="1"/>
    <col min="50" max="50" width="2" style="340" hidden="1" customWidth="1" collapsed="1"/>
    <col min="51" max="57" width="2" style="340" hidden="1" customWidth="1"/>
    <col min="58" max="66" width="2.28515625" style="340" hidden="1" customWidth="1"/>
    <col min="67" max="67" width="4.140625" style="340" hidden="1" customWidth="1"/>
    <col min="68" max="68" width="9.85546875" style="30" hidden="1" customWidth="1"/>
    <col min="69" max="79" width="3.42578125" style="30" hidden="1" customWidth="1"/>
    <col min="80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646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95"/>
      <c r="Z1" s="495"/>
      <c r="AA1" s="495"/>
      <c r="AB1" s="495"/>
      <c r="AC1" s="495"/>
      <c r="AD1" s="495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646"/>
      <c r="F2" s="735" t="s">
        <v>41</v>
      </c>
      <c r="G2" s="736"/>
      <c r="H2" s="734" t="s">
        <v>40</v>
      </c>
      <c r="I2" s="734"/>
      <c r="J2" s="734"/>
      <c r="K2" s="734"/>
      <c r="L2" s="734"/>
      <c r="M2" s="734" t="s">
        <v>43</v>
      </c>
      <c r="N2" s="734"/>
      <c r="O2" s="734"/>
      <c r="P2" s="734"/>
      <c r="Q2" s="392"/>
      <c r="R2" s="393"/>
      <c r="S2" s="393"/>
      <c r="T2" s="483" t="s">
        <v>42</v>
      </c>
      <c r="U2" s="484"/>
      <c r="V2" s="388"/>
      <c r="W2" s="389"/>
      <c r="X2" s="389"/>
      <c r="Y2" s="495"/>
      <c r="Z2" s="495"/>
      <c r="AA2" s="495"/>
      <c r="AB2" s="495"/>
      <c r="AC2" s="495"/>
      <c r="AD2" s="495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2535</v>
      </c>
      <c r="B3" s="723"/>
      <c r="C3" s="723"/>
      <c r="D3" s="196" t="s">
        <v>0</v>
      </c>
      <c r="E3" s="197"/>
      <c r="F3" s="153"/>
      <c r="G3" s="153">
        <v>43096</v>
      </c>
      <c r="H3" s="240">
        <v>43120</v>
      </c>
      <c r="I3" s="240"/>
      <c r="J3" s="240">
        <v>43067</v>
      </c>
      <c r="K3" s="240">
        <v>43119</v>
      </c>
      <c r="L3" s="240">
        <v>43125</v>
      </c>
      <c r="M3" s="153">
        <v>43140</v>
      </c>
      <c r="N3" s="153">
        <v>43131</v>
      </c>
      <c r="O3" s="153"/>
      <c r="P3" s="153">
        <v>43136</v>
      </c>
      <c r="Q3" s="335"/>
      <c r="R3" s="335"/>
      <c r="S3" s="335"/>
      <c r="T3" s="382"/>
      <c r="U3" s="335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95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475</v>
      </c>
      <c r="H4" s="156" t="s">
        <v>476</v>
      </c>
      <c r="I4" s="156"/>
      <c r="J4" s="156" t="s">
        <v>489</v>
      </c>
      <c r="K4" s="156" t="s">
        <v>451</v>
      </c>
      <c r="L4" s="156" t="s">
        <v>474</v>
      </c>
      <c r="M4" s="156" t="s">
        <v>461</v>
      </c>
      <c r="N4" s="343" t="s">
        <v>478</v>
      </c>
      <c r="O4" s="156"/>
      <c r="P4" s="156" t="s">
        <v>480</v>
      </c>
      <c r="Q4" s="343"/>
      <c r="R4" s="156"/>
      <c r="S4" s="156"/>
      <c r="T4" s="282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95"/>
      <c r="AG4" s="495"/>
      <c r="AH4" s="495"/>
      <c r="AI4" s="495"/>
      <c r="AJ4" s="495"/>
      <c r="AK4" s="495"/>
      <c r="AL4" s="495"/>
      <c r="AM4" s="495"/>
      <c r="AN4" s="495"/>
      <c r="AO4" s="495"/>
      <c r="AP4" s="495"/>
      <c r="AQ4" s="495"/>
      <c r="AR4" s="495"/>
      <c r="AS4" s="495"/>
      <c r="AT4" s="495"/>
      <c r="AU4" s="495"/>
      <c r="AV4" s="495"/>
      <c r="AW4" s="13"/>
      <c r="AX4" s="496"/>
      <c r="AY4" s="496"/>
      <c r="AZ4" s="496"/>
      <c r="BA4" s="496"/>
      <c r="BB4" s="496"/>
      <c r="BC4" s="496"/>
      <c r="BD4" s="496"/>
      <c r="BE4" s="496"/>
      <c r="BF4" s="496"/>
      <c r="BG4" s="496"/>
      <c r="BH4" s="496"/>
      <c r="BI4" s="496"/>
      <c r="BJ4" s="496"/>
      <c r="BK4" s="496"/>
      <c r="BL4" s="496"/>
      <c r="BM4" s="496"/>
      <c r="BN4" s="30"/>
      <c r="BO4" s="30"/>
      <c r="BP4" s="496"/>
      <c r="BQ4" s="496"/>
      <c r="BR4" s="496"/>
      <c r="BS4" s="496"/>
      <c r="BT4" s="496"/>
      <c r="BU4" s="496"/>
      <c r="BV4" s="496"/>
      <c r="BW4" s="496"/>
      <c r="BX4" s="496"/>
      <c r="BY4" s="496"/>
      <c r="BZ4" s="496"/>
      <c r="CA4" s="496"/>
      <c r="CB4" s="496"/>
      <c r="CC4" s="496"/>
      <c r="CD4" s="496"/>
      <c r="CE4" s="496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94.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1300</v>
      </c>
      <c r="I5" s="279"/>
      <c r="J5" s="247" t="s">
        <v>490</v>
      </c>
      <c r="K5" s="246" t="s">
        <v>1301</v>
      </c>
      <c r="L5" s="246" t="s">
        <v>481</v>
      </c>
      <c r="M5" s="246" t="s">
        <v>455</v>
      </c>
      <c r="N5" s="246" t="s">
        <v>485</v>
      </c>
      <c r="O5" s="246"/>
      <c r="P5" s="246" t="s">
        <v>1302</v>
      </c>
      <c r="Q5" s="246"/>
      <c r="R5" s="247"/>
      <c r="S5" s="246"/>
      <c r="T5" s="246"/>
      <c r="U5" s="246"/>
      <c r="V5" s="485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">
      <c r="A6" s="267">
        <v>1</v>
      </c>
      <c r="B6" s="315" t="s">
        <v>28</v>
      </c>
      <c r="C6" s="472" t="s">
        <v>34</v>
      </c>
      <c r="D6" s="449" t="s">
        <v>1243</v>
      </c>
      <c r="E6" s="499">
        <v>2535</v>
      </c>
      <c r="F6" s="91"/>
      <c r="G6" s="91" t="s">
        <v>1328</v>
      </c>
      <c r="H6" s="91">
        <v>4</v>
      </c>
      <c r="I6" s="91"/>
      <c r="J6" s="91">
        <v>4</v>
      </c>
      <c r="K6" s="91">
        <v>5</v>
      </c>
      <c r="L6" s="91">
        <v>4</v>
      </c>
      <c r="M6" s="91">
        <v>3</v>
      </c>
      <c r="N6" s="91">
        <v>4</v>
      </c>
      <c r="O6" s="91"/>
      <c r="P6" s="91">
        <v>3</v>
      </c>
      <c r="Q6" s="91"/>
      <c r="R6" s="91"/>
      <c r="S6" s="91"/>
      <c r="T6" s="91"/>
      <c r="U6" s="91"/>
      <c r="V6" s="316">
        <f t="shared" ref="V6:V30" si="0">IF(AC6&gt;0,IF(SUM(X6:Y6)/AC6&gt;0,2,IF(AND(SUM(X6:Y6)/AC6=0,Z6/AC6&gt;0),3,IF(AND((AB6/AC6+AA6/AC6)=1,AA6/AC6&gt;0),4,5))),0)</f>
        <v>3</v>
      </c>
      <c r="W6" s="258">
        <f>COUNTIF(AG6:AV6,"б")</f>
        <v>0</v>
      </c>
      <c r="X6" s="258">
        <f>COUNTIF(AG6:AV6,"д")</f>
        <v>0</v>
      </c>
      <c r="Y6" s="258">
        <f>COUNTIF(AG6:AV6,2)+COUNTIF(AG6:AV6,"н")+COUNTIF(AG6:AV6,"д")</f>
        <v>0</v>
      </c>
      <c r="Z6" s="258">
        <f>COUNTIF(AG6:AV6,Z$5)</f>
        <v>2</v>
      </c>
      <c r="AA6" s="258">
        <f>COUNTIF(AG6:AV6,AA$5)</f>
        <v>4</v>
      </c>
      <c r="AB6" s="258">
        <f>COUNTIF(AG6:AV6,AB$5)</f>
        <v>1</v>
      </c>
      <c r="AC6" s="258">
        <f>SUM(X6:AB6)</f>
        <v>7</v>
      </c>
      <c r="AD6" s="317">
        <f>IF(ISERROR(((X6+Y6)*2+Z6*3+AA6*4+AB6*5)/SUM(X6,Y6:AB6)),"",((X6+Y6)*2+Z6*3+AA6*4+AB6*5)/SUM(X6,Y6:AB6))</f>
        <v>3.8571428571428572</v>
      </c>
      <c r="AE6" s="259">
        <f>IF(AX6=5,0.5,IF(AX6=4,0.25,IF(AX6&lt;=3,0)))</f>
        <v>0</v>
      </c>
      <c r="AG6" s="318" t="str">
        <f t="shared" ref="AG6:AV6" si="1">IF(ISERROR(VALUE(LEFT(F6))),LEFT(F6),VALUE(LEFT(F6)))</f>
        <v/>
      </c>
      <c r="AH6" s="318" t="str">
        <f t="shared" si="1"/>
        <v>а</v>
      </c>
      <c r="AI6" s="318">
        <f t="shared" si="1"/>
        <v>4</v>
      </c>
      <c r="AJ6" s="318" t="str">
        <f t="shared" si="1"/>
        <v/>
      </c>
      <c r="AK6" s="318">
        <f t="shared" si="1"/>
        <v>4</v>
      </c>
      <c r="AL6" s="318">
        <f t="shared" si="1"/>
        <v>5</v>
      </c>
      <c r="AM6" s="318">
        <f t="shared" si="1"/>
        <v>4</v>
      </c>
      <c r="AN6" s="318">
        <f t="shared" si="1"/>
        <v>3</v>
      </c>
      <c r="AO6" s="318">
        <f t="shared" si="1"/>
        <v>4</v>
      </c>
      <c r="AP6" s="318" t="str">
        <f t="shared" si="1"/>
        <v/>
      </c>
      <c r="AQ6" s="318">
        <f t="shared" si="1"/>
        <v>3</v>
      </c>
      <c r="AR6" s="318" t="str">
        <f t="shared" si="1"/>
        <v/>
      </c>
      <c r="AS6" s="318" t="str">
        <f t="shared" si="1"/>
        <v/>
      </c>
      <c r="AT6" s="318" t="str">
        <f t="shared" si="1"/>
        <v/>
      </c>
      <c r="AU6" s="318" t="str">
        <f t="shared" si="1"/>
        <v/>
      </c>
      <c r="AV6" s="318" t="str">
        <f t="shared" si="1"/>
        <v/>
      </c>
      <c r="AW6" s="316">
        <f>COUNTIF(AG6:AV6,"з")</f>
        <v>0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">
      <c r="A7" s="267">
        <v>2</v>
      </c>
      <c r="B7" s="315" t="s">
        <v>28</v>
      </c>
      <c r="C7" s="472" t="s">
        <v>34</v>
      </c>
      <c r="D7" s="449" t="s">
        <v>1244</v>
      </c>
      <c r="E7" s="499">
        <v>2535</v>
      </c>
      <c r="F7" s="91"/>
      <c r="G7" s="91" t="s">
        <v>1138</v>
      </c>
      <c r="H7" s="91">
        <v>4</v>
      </c>
      <c r="I7" s="91"/>
      <c r="J7" s="91">
        <v>5</v>
      </c>
      <c r="K7" s="91">
        <v>5</v>
      </c>
      <c r="L7" s="91">
        <v>4</v>
      </c>
      <c r="M7" s="91">
        <v>4</v>
      </c>
      <c r="N7" s="91">
        <v>4</v>
      </c>
      <c r="O7" s="91"/>
      <c r="P7" s="91">
        <v>3</v>
      </c>
      <c r="Q7" s="91"/>
      <c r="R7" s="91"/>
      <c r="S7" s="91"/>
      <c r="T7" s="91"/>
      <c r="U7" s="91"/>
      <c r="V7" s="316">
        <f t="shared" si="0"/>
        <v>3</v>
      </c>
      <c r="W7" s="258">
        <f t="shared" ref="W7:W30" si="2">COUNTIF(AG7:AV7,"б")</f>
        <v>0</v>
      </c>
      <c r="X7" s="258">
        <f t="shared" ref="X7:X30" si="3">COUNTIF(AG7:AV7,"д")</f>
        <v>0</v>
      </c>
      <c r="Y7" s="258">
        <f t="shared" ref="Y7:Y30" si="4">COUNTIF(AG7:AV7,2)+COUNTIF(AG7:AV7,"н")+COUNTIF(AG7:AV7,"д")</f>
        <v>0</v>
      </c>
      <c r="Z7" s="258">
        <f t="shared" ref="Z7:Z30" si="5">COUNTIF(AG7:AV7,Z$5)</f>
        <v>1</v>
      </c>
      <c r="AA7" s="258">
        <f t="shared" ref="AA7:AA30" si="6">COUNTIF(AG7:AV7,AA$5)</f>
        <v>4</v>
      </c>
      <c r="AB7" s="258">
        <f t="shared" ref="AB7:AB30" si="7">COUNTIF(AG7:AV7,AB$5)</f>
        <v>2</v>
      </c>
      <c r="AC7" s="258">
        <f t="shared" ref="AC7:AC30" si="8">SUM(X7:AB7)</f>
        <v>7</v>
      </c>
      <c r="AD7" s="317">
        <f t="shared" ref="AD7:AD30" si="9">IF(ISERROR(((X7+Y7)*2+Z7*3+AA7*4+AB7*5)/SUM(X7,Y7:AB7)),"",((X7+Y7)*2+Z7*3+AA7*4+AB7*5)/SUM(X7,Y7:AB7))</f>
        <v>4.1428571428571432</v>
      </c>
      <c r="AE7" s="259">
        <f t="shared" ref="AE7:AE30" si="10">IF(AX7=5,0.5,IF(AX7=4,0.25,IF(AX7&lt;=3,0)))</f>
        <v>0</v>
      </c>
      <c r="AG7" s="318" t="str">
        <f t="shared" ref="AG7:AV22" si="11">IF(ISERROR(VALUE(LEFT(F7))),LEFT(F7),VALUE(LEFT(F7)))</f>
        <v/>
      </c>
      <c r="AH7" s="318" t="str">
        <f t="shared" si="11"/>
        <v>з</v>
      </c>
      <c r="AI7" s="318">
        <f t="shared" si="11"/>
        <v>4</v>
      </c>
      <c r="AJ7" s="318" t="str">
        <f t="shared" si="11"/>
        <v/>
      </c>
      <c r="AK7" s="318">
        <f t="shared" si="11"/>
        <v>5</v>
      </c>
      <c r="AL7" s="318">
        <f t="shared" si="11"/>
        <v>5</v>
      </c>
      <c r="AM7" s="318">
        <f t="shared" si="11"/>
        <v>4</v>
      </c>
      <c r="AN7" s="318">
        <f t="shared" si="11"/>
        <v>4</v>
      </c>
      <c r="AO7" s="318">
        <f t="shared" si="11"/>
        <v>4</v>
      </c>
      <c r="AP7" s="318" t="str">
        <f t="shared" si="11"/>
        <v/>
      </c>
      <c r="AQ7" s="318">
        <f t="shared" si="11"/>
        <v>3</v>
      </c>
      <c r="AR7" s="318" t="str">
        <f t="shared" si="11"/>
        <v/>
      </c>
      <c r="AS7" s="318" t="str">
        <f t="shared" si="11"/>
        <v/>
      </c>
      <c r="AT7" s="318" t="str">
        <f t="shared" si="11"/>
        <v/>
      </c>
      <c r="AU7" s="318" t="str">
        <f t="shared" si="11"/>
        <v/>
      </c>
      <c r="AV7" s="318" t="str">
        <f t="shared" si="11"/>
        <v/>
      </c>
      <c r="AW7" s="316">
        <f t="shared" ref="AW7:AW30" si="12">COUNTIF(AG7:AV7,"з")</f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">
      <c r="A8" s="267">
        <v>3</v>
      </c>
      <c r="B8" s="315" t="s">
        <v>28</v>
      </c>
      <c r="C8" s="472" t="s">
        <v>34</v>
      </c>
      <c r="D8" s="449" t="s">
        <v>1245</v>
      </c>
      <c r="E8" s="499">
        <v>2535</v>
      </c>
      <c r="F8" s="91"/>
      <c r="G8" s="91" t="s">
        <v>1138</v>
      </c>
      <c r="H8" s="91">
        <v>3</v>
      </c>
      <c r="I8" s="91"/>
      <c r="J8" s="91">
        <v>5</v>
      </c>
      <c r="K8" s="91">
        <v>5</v>
      </c>
      <c r="L8" s="91">
        <v>4</v>
      </c>
      <c r="M8" s="91">
        <v>3</v>
      </c>
      <c r="N8" s="91">
        <v>4</v>
      </c>
      <c r="O8" s="91"/>
      <c r="P8" s="91">
        <v>3</v>
      </c>
      <c r="Q8" s="91"/>
      <c r="R8" s="91"/>
      <c r="S8" s="91"/>
      <c r="T8" s="91"/>
      <c r="U8" s="91"/>
      <c r="V8" s="316">
        <f t="shared" si="0"/>
        <v>3</v>
      </c>
      <c r="W8" s="258">
        <f t="shared" si="2"/>
        <v>0</v>
      </c>
      <c r="X8" s="258">
        <f t="shared" si="3"/>
        <v>0</v>
      </c>
      <c r="Y8" s="258">
        <f t="shared" si="4"/>
        <v>0</v>
      </c>
      <c r="Z8" s="258">
        <f t="shared" si="5"/>
        <v>3</v>
      </c>
      <c r="AA8" s="258">
        <f t="shared" si="6"/>
        <v>2</v>
      </c>
      <c r="AB8" s="258">
        <f t="shared" si="7"/>
        <v>2</v>
      </c>
      <c r="AC8" s="258">
        <f t="shared" si="8"/>
        <v>7</v>
      </c>
      <c r="AD8" s="317">
        <f t="shared" si="9"/>
        <v>3.8571428571428572</v>
      </c>
      <c r="AE8" s="259">
        <f t="shared" si="10"/>
        <v>0</v>
      </c>
      <c r="AG8" s="318" t="str">
        <f t="shared" si="11"/>
        <v/>
      </c>
      <c r="AH8" s="318" t="str">
        <f t="shared" si="11"/>
        <v>з</v>
      </c>
      <c r="AI8" s="318">
        <f t="shared" si="11"/>
        <v>3</v>
      </c>
      <c r="AJ8" s="318" t="str">
        <f t="shared" si="11"/>
        <v/>
      </c>
      <c r="AK8" s="318">
        <f t="shared" si="11"/>
        <v>5</v>
      </c>
      <c r="AL8" s="318">
        <f t="shared" si="11"/>
        <v>5</v>
      </c>
      <c r="AM8" s="318">
        <f t="shared" si="11"/>
        <v>4</v>
      </c>
      <c r="AN8" s="318">
        <f t="shared" si="11"/>
        <v>3</v>
      </c>
      <c r="AO8" s="318">
        <f t="shared" si="11"/>
        <v>4</v>
      </c>
      <c r="AP8" s="318" t="str">
        <f t="shared" si="11"/>
        <v/>
      </c>
      <c r="AQ8" s="318">
        <f t="shared" si="11"/>
        <v>3</v>
      </c>
      <c r="AR8" s="318" t="str">
        <f t="shared" si="11"/>
        <v/>
      </c>
      <c r="AS8" s="318" t="str">
        <f t="shared" si="11"/>
        <v/>
      </c>
      <c r="AT8" s="318" t="str">
        <f t="shared" si="11"/>
        <v/>
      </c>
      <c r="AU8" s="318" t="str">
        <f t="shared" si="11"/>
        <v/>
      </c>
      <c r="AV8" s="318" t="str">
        <f t="shared" si="11"/>
        <v/>
      </c>
      <c r="AW8" s="316">
        <f t="shared" si="12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5">
      <c r="A9" s="267">
        <v>4</v>
      </c>
      <c r="B9" s="315" t="s">
        <v>28</v>
      </c>
      <c r="C9" s="472" t="s">
        <v>34</v>
      </c>
      <c r="D9" s="329" t="s">
        <v>1246</v>
      </c>
      <c r="E9" s="499">
        <v>2535</v>
      </c>
      <c r="F9" s="91"/>
      <c r="G9" s="91" t="s">
        <v>1138</v>
      </c>
      <c r="H9" s="91">
        <v>4</v>
      </c>
      <c r="I9" s="91"/>
      <c r="J9" s="91">
        <v>5</v>
      </c>
      <c r="K9" s="91">
        <v>5</v>
      </c>
      <c r="L9" s="91">
        <v>5</v>
      </c>
      <c r="M9" s="91">
        <v>4</v>
      </c>
      <c r="N9" s="91">
        <v>4</v>
      </c>
      <c r="O9" s="91"/>
      <c r="P9" s="91">
        <v>4</v>
      </c>
      <c r="Q9" s="91"/>
      <c r="R9" s="91"/>
      <c r="S9" s="91"/>
      <c r="T9" s="91"/>
      <c r="U9" s="91"/>
      <c r="V9" s="316">
        <f t="shared" si="0"/>
        <v>4</v>
      </c>
      <c r="W9" s="258">
        <f t="shared" si="2"/>
        <v>0</v>
      </c>
      <c r="X9" s="258">
        <f t="shared" si="3"/>
        <v>0</v>
      </c>
      <c r="Y9" s="258">
        <f t="shared" si="4"/>
        <v>0</v>
      </c>
      <c r="Z9" s="258">
        <f t="shared" si="5"/>
        <v>0</v>
      </c>
      <c r="AA9" s="258">
        <f t="shared" si="6"/>
        <v>4</v>
      </c>
      <c r="AB9" s="258">
        <f t="shared" si="7"/>
        <v>3</v>
      </c>
      <c r="AC9" s="258">
        <f t="shared" si="8"/>
        <v>7</v>
      </c>
      <c r="AD9" s="317">
        <f t="shared" si="9"/>
        <v>4.4285714285714288</v>
      </c>
      <c r="AE9" s="259">
        <f t="shared" si="10"/>
        <v>0</v>
      </c>
      <c r="AG9" s="318" t="str">
        <f t="shared" si="11"/>
        <v/>
      </c>
      <c r="AH9" s="318" t="str">
        <f t="shared" si="11"/>
        <v>з</v>
      </c>
      <c r="AI9" s="318">
        <f t="shared" si="11"/>
        <v>4</v>
      </c>
      <c r="AJ9" s="318" t="str">
        <f t="shared" si="11"/>
        <v/>
      </c>
      <c r="AK9" s="318">
        <f t="shared" si="11"/>
        <v>5</v>
      </c>
      <c r="AL9" s="318">
        <f t="shared" si="11"/>
        <v>5</v>
      </c>
      <c r="AM9" s="318">
        <f t="shared" si="11"/>
        <v>5</v>
      </c>
      <c r="AN9" s="318">
        <f t="shared" si="11"/>
        <v>4</v>
      </c>
      <c r="AO9" s="318">
        <f t="shared" si="11"/>
        <v>4</v>
      </c>
      <c r="AP9" s="318" t="str">
        <f t="shared" si="11"/>
        <v/>
      </c>
      <c r="AQ9" s="318">
        <f t="shared" si="11"/>
        <v>4</v>
      </c>
      <c r="AR9" s="318" t="str">
        <f t="shared" si="11"/>
        <v/>
      </c>
      <c r="AS9" s="318" t="str">
        <f t="shared" si="11"/>
        <v/>
      </c>
      <c r="AT9" s="318" t="str">
        <f t="shared" si="11"/>
        <v/>
      </c>
      <c r="AU9" s="318" t="str">
        <f t="shared" si="11"/>
        <v/>
      </c>
      <c r="AV9" s="318" t="str">
        <f t="shared" si="11"/>
        <v/>
      </c>
      <c r="AW9" s="316">
        <f t="shared" si="12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">
      <c r="A10" s="267">
        <v>5</v>
      </c>
      <c r="B10" s="315" t="s">
        <v>28</v>
      </c>
      <c r="C10" s="472" t="s">
        <v>34</v>
      </c>
      <c r="D10" s="449" t="s">
        <v>1247</v>
      </c>
      <c r="E10" s="499">
        <v>2535</v>
      </c>
      <c r="F10" s="91"/>
      <c r="G10" s="91" t="s">
        <v>1138</v>
      </c>
      <c r="H10" s="91" t="s">
        <v>1127</v>
      </c>
      <c r="I10" s="91"/>
      <c r="J10" s="91">
        <v>4</v>
      </c>
      <c r="K10" s="91" t="s">
        <v>1132</v>
      </c>
      <c r="L10" s="91" t="s">
        <v>1132</v>
      </c>
      <c r="M10" s="91">
        <v>5</v>
      </c>
      <c r="N10" s="91" t="s">
        <v>1126</v>
      </c>
      <c r="O10" s="91"/>
      <c r="P10" s="91" t="s">
        <v>1126</v>
      </c>
      <c r="Q10" s="91"/>
      <c r="R10" s="91"/>
      <c r="S10" s="91"/>
      <c r="T10" s="91"/>
      <c r="U10" s="91"/>
      <c r="V10" s="316">
        <f t="shared" si="0"/>
        <v>4</v>
      </c>
      <c r="W10" s="258">
        <f t="shared" si="2"/>
        <v>0</v>
      </c>
      <c r="X10" s="258">
        <f t="shared" si="3"/>
        <v>0</v>
      </c>
      <c r="Y10" s="258">
        <f t="shared" si="4"/>
        <v>0</v>
      </c>
      <c r="Z10" s="258">
        <f t="shared" si="5"/>
        <v>0</v>
      </c>
      <c r="AA10" s="258">
        <f t="shared" si="6"/>
        <v>1</v>
      </c>
      <c r="AB10" s="258">
        <f t="shared" si="7"/>
        <v>1</v>
      </c>
      <c r="AC10" s="258">
        <f t="shared" si="8"/>
        <v>2</v>
      </c>
      <c r="AD10" s="317">
        <f t="shared" si="9"/>
        <v>4.5</v>
      </c>
      <c r="AE10" s="259">
        <f t="shared" si="10"/>
        <v>0</v>
      </c>
      <c r="AG10" s="318" t="str">
        <f t="shared" si="11"/>
        <v/>
      </c>
      <c r="AH10" s="318" t="str">
        <f t="shared" si="11"/>
        <v>з</v>
      </c>
      <c r="AI10" s="318" t="str">
        <f t="shared" si="11"/>
        <v>а</v>
      </c>
      <c r="AJ10" s="318" t="str">
        <f t="shared" si="11"/>
        <v/>
      </c>
      <c r="AK10" s="318">
        <f t="shared" si="11"/>
        <v>4</v>
      </c>
      <c r="AL10" s="318" t="str">
        <f t="shared" si="11"/>
        <v>а</v>
      </c>
      <c r="AM10" s="318" t="str">
        <f t="shared" si="11"/>
        <v>а</v>
      </c>
      <c r="AN10" s="318">
        <f t="shared" si="11"/>
        <v>5</v>
      </c>
      <c r="AO10" s="318" t="str">
        <f t="shared" si="11"/>
        <v>а</v>
      </c>
      <c r="AP10" s="318" t="str">
        <f t="shared" si="11"/>
        <v/>
      </c>
      <c r="AQ10" s="318" t="str">
        <f t="shared" si="11"/>
        <v>а</v>
      </c>
      <c r="AR10" s="318" t="str">
        <f t="shared" si="11"/>
        <v/>
      </c>
      <c r="AS10" s="318" t="str">
        <f t="shared" si="11"/>
        <v/>
      </c>
      <c r="AT10" s="318" t="str">
        <f t="shared" si="11"/>
        <v/>
      </c>
      <c r="AU10" s="318" t="str">
        <f t="shared" si="11"/>
        <v/>
      </c>
      <c r="AV10" s="318" t="str">
        <f t="shared" si="11"/>
        <v/>
      </c>
      <c r="AW10" s="316">
        <f t="shared" si="12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">
      <c r="A11" s="267">
        <v>6</v>
      </c>
      <c r="B11" s="315" t="s">
        <v>28</v>
      </c>
      <c r="C11" s="472" t="s">
        <v>34</v>
      </c>
      <c r="D11" s="449" t="s">
        <v>1248</v>
      </c>
      <c r="E11" s="499">
        <v>2535</v>
      </c>
      <c r="F11" s="91"/>
      <c r="G11" s="91" t="s">
        <v>1138</v>
      </c>
      <c r="H11" s="91">
        <v>5</v>
      </c>
      <c r="I11" s="91"/>
      <c r="J11" s="91">
        <v>5</v>
      </c>
      <c r="K11" s="91">
        <v>5</v>
      </c>
      <c r="L11" s="91">
        <v>5</v>
      </c>
      <c r="M11" s="91">
        <v>5</v>
      </c>
      <c r="N11" s="91">
        <v>5</v>
      </c>
      <c r="O11" s="91"/>
      <c r="P11" s="91">
        <v>4</v>
      </c>
      <c r="Q11" s="91"/>
      <c r="R11" s="91"/>
      <c r="S11" s="91"/>
      <c r="T11" s="91"/>
      <c r="U11" s="91"/>
      <c r="V11" s="316">
        <f t="shared" si="0"/>
        <v>4</v>
      </c>
      <c r="W11" s="258">
        <f t="shared" si="2"/>
        <v>0</v>
      </c>
      <c r="X11" s="258">
        <f t="shared" si="3"/>
        <v>0</v>
      </c>
      <c r="Y11" s="258">
        <f t="shared" si="4"/>
        <v>0</v>
      </c>
      <c r="Z11" s="258">
        <f t="shared" si="5"/>
        <v>0</v>
      </c>
      <c r="AA11" s="258">
        <f t="shared" si="6"/>
        <v>1</v>
      </c>
      <c r="AB11" s="258">
        <f t="shared" si="7"/>
        <v>6</v>
      </c>
      <c r="AC11" s="258">
        <f t="shared" si="8"/>
        <v>7</v>
      </c>
      <c r="AD11" s="317">
        <f t="shared" si="9"/>
        <v>4.8571428571428568</v>
      </c>
      <c r="AE11" s="259">
        <f t="shared" si="10"/>
        <v>0</v>
      </c>
      <c r="AG11" s="318" t="str">
        <f t="shared" si="11"/>
        <v/>
      </c>
      <c r="AH11" s="318" t="str">
        <f t="shared" si="11"/>
        <v>з</v>
      </c>
      <c r="AI11" s="318">
        <f t="shared" si="11"/>
        <v>5</v>
      </c>
      <c r="AJ11" s="318" t="str">
        <f t="shared" si="11"/>
        <v/>
      </c>
      <c r="AK11" s="318">
        <f t="shared" si="11"/>
        <v>5</v>
      </c>
      <c r="AL11" s="318">
        <f t="shared" si="11"/>
        <v>5</v>
      </c>
      <c r="AM11" s="318">
        <f t="shared" si="11"/>
        <v>5</v>
      </c>
      <c r="AN11" s="318">
        <f t="shared" si="11"/>
        <v>5</v>
      </c>
      <c r="AO11" s="318">
        <f t="shared" si="11"/>
        <v>5</v>
      </c>
      <c r="AP11" s="318" t="str">
        <f t="shared" si="11"/>
        <v/>
      </c>
      <c r="AQ11" s="318">
        <f t="shared" si="11"/>
        <v>4</v>
      </c>
      <c r="AR11" s="318" t="str">
        <f t="shared" si="11"/>
        <v/>
      </c>
      <c r="AS11" s="318" t="str">
        <f t="shared" si="11"/>
        <v/>
      </c>
      <c r="AT11" s="318" t="str">
        <f t="shared" si="11"/>
        <v/>
      </c>
      <c r="AU11" s="318" t="str">
        <f t="shared" si="11"/>
        <v/>
      </c>
      <c r="AV11" s="318" t="str">
        <f t="shared" si="11"/>
        <v/>
      </c>
      <c r="AW11" s="316">
        <f t="shared" si="12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315" t="s">
        <v>28</v>
      </c>
      <c r="C12" s="472" t="s">
        <v>34</v>
      </c>
      <c r="D12" s="329" t="s">
        <v>1249</v>
      </c>
      <c r="E12" s="499">
        <v>2535</v>
      </c>
      <c r="F12" s="91"/>
      <c r="G12" s="91" t="s">
        <v>1138</v>
      </c>
      <c r="H12" s="91">
        <v>4</v>
      </c>
      <c r="I12" s="91"/>
      <c r="J12" s="91">
        <v>4</v>
      </c>
      <c r="K12" s="91">
        <v>5</v>
      </c>
      <c r="L12" s="91">
        <v>4</v>
      </c>
      <c r="M12" s="91">
        <v>4</v>
      </c>
      <c r="N12" s="91">
        <v>4</v>
      </c>
      <c r="O12" s="91"/>
      <c r="P12" s="91">
        <v>4</v>
      </c>
      <c r="Q12" s="91"/>
      <c r="R12" s="91"/>
      <c r="S12" s="91"/>
      <c r="T12" s="91"/>
      <c r="U12" s="91"/>
      <c r="V12" s="316">
        <f t="shared" si="0"/>
        <v>4</v>
      </c>
      <c r="W12" s="258">
        <f t="shared" si="2"/>
        <v>0</v>
      </c>
      <c r="X12" s="258">
        <f t="shared" si="3"/>
        <v>0</v>
      </c>
      <c r="Y12" s="258">
        <f t="shared" si="4"/>
        <v>0</v>
      </c>
      <c r="Z12" s="258">
        <f t="shared" si="5"/>
        <v>0</v>
      </c>
      <c r="AA12" s="258">
        <f t="shared" si="6"/>
        <v>6</v>
      </c>
      <c r="AB12" s="258">
        <f t="shared" si="7"/>
        <v>1</v>
      </c>
      <c r="AC12" s="258">
        <f t="shared" si="8"/>
        <v>7</v>
      </c>
      <c r="AD12" s="317">
        <f t="shared" si="9"/>
        <v>4.1428571428571432</v>
      </c>
      <c r="AE12" s="259">
        <f t="shared" si="10"/>
        <v>0</v>
      </c>
      <c r="AG12" s="318" t="str">
        <f t="shared" si="11"/>
        <v/>
      </c>
      <c r="AH12" s="318" t="str">
        <f t="shared" si="11"/>
        <v>з</v>
      </c>
      <c r="AI12" s="318">
        <f t="shared" si="11"/>
        <v>4</v>
      </c>
      <c r="AJ12" s="318" t="str">
        <f t="shared" si="11"/>
        <v/>
      </c>
      <c r="AK12" s="318">
        <f t="shared" si="11"/>
        <v>4</v>
      </c>
      <c r="AL12" s="318">
        <f t="shared" si="11"/>
        <v>5</v>
      </c>
      <c r="AM12" s="318">
        <f t="shared" si="11"/>
        <v>4</v>
      </c>
      <c r="AN12" s="318">
        <f t="shared" si="11"/>
        <v>4</v>
      </c>
      <c r="AO12" s="318">
        <f t="shared" si="11"/>
        <v>4</v>
      </c>
      <c r="AP12" s="318" t="str">
        <f t="shared" si="11"/>
        <v/>
      </c>
      <c r="AQ12" s="318">
        <f t="shared" si="11"/>
        <v>4</v>
      </c>
      <c r="AR12" s="318" t="str">
        <f t="shared" si="11"/>
        <v/>
      </c>
      <c r="AS12" s="318" t="str">
        <f t="shared" si="11"/>
        <v/>
      </c>
      <c r="AT12" s="318" t="str">
        <f t="shared" si="11"/>
        <v/>
      </c>
      <c r="AU12" s="318" t="str">
        <f t="shared" si="11"/>
        <v/>
      </c>
      <c r="AV12" s="318" t="str">
        <f t="shared" si="11"/>
        <v/>
      </c>
      <c r="AW12" s="316">
        <f t="shared" si="12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">
      <c r="A13" s="267">
        <v>8</v>
      </c>
      <c r="B13" s="315" t="s">
        <v>28</v>
      </c>
      <c r="C13" s="472" t="s">
        <v>34</v>
      </c>
      <c r="D13" s="449" t="s">
        <v>1250</v>
      </c>
      <c r="E13" s="499">
        <v>2535</v>
      </c>
      <c r="F13" s="91"/>
      <c r="G13" s="91" t="s">
        <v>1138</v>
      </c>
      <c r="H13" s="91">
        <v>4</v>
      </c>
      <c r="I13" s="91"/>
      <c r="J13" s="91">
        <v>4</v>
      </c>
      <c r="K13" s="91">
        <v>5</v>
      </c>
      <c r="L13" s="91">
        <v>4</v>
      </c>
      <c r="M13" s="91">
        <v>4</v>
      </c>
      <c r="N13" s="91">
        <v>4</v>
      </c>
      <c r="O13" s="91"/>
      <c r="P13" s="91">
        <v>3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2"/>
        <v>0</v>
      </c>
      <c r="X13" s="258">
        <f t="shared" si="3"/>
        <v>0</v>
      </c>
      <c r="Y13" s="258">
        <f t="shared" si="4"/>
        <v>0</v>
      </c>
      <c r="Z13" s="258">
        <f t="shared" si="5"/>
        <v>1</v>
      </c>
      <c r="AA13" s="258">
        <f t="shared" si="6"/>
        <v>5</v>
      </c>
      <c r="AB13" s="258">
        <f t="shared" si="7"/>
        <v>1</v>
      </c>
      <c r="AC13" s="258">
        <f t="shared" si="8"/>
        <v>7</v>
      </c>
      <c r="AD13" s="317">
        <f t="shared" si="9"/>
        <v>4</v>
      </c>
      <c r="AE13" s="259">
        <f t="shared" si="10"/>
        <v>0</v>
      </c>
      <c r="AG13" s="318" t="str">
        <f t="shared" si="11"/>
        <v/>
      </c>
      <c r="AH13" s="318" t="str">
        <f t="shared" si="11"/>
        <v>з</v>
      </c>
      <c r="AI13" s="318">
        <f t="shared" si="11"/>
        <v>4</v>
      </c>
      <c r="AJ13" s="318" t="str">
        <f t="shared" si="11"/>
        <v/>
      </c>
      <c r="AK13" s="318">
        <f t="shared" si="11"/>
        <v>4</v>
      </c>
      <c r="AL13" s="318">
        <f t="shared" si="11"/>
        <v>5</v>
      </c>
      <c r="AM13" s="318">
        <f t="shared" si="11"/>
        <v>4</v>
      </c>
      <c r="AN13" s="318">
        <f t="shared" si="11"/>
        <v>4</v>
      </c>
      <c r="AO13" s="318">
        <f t="shared" si="11"/>
        <v>4</v>
      </c>
      <c r="AP13" s="318" t="str">
        <f t="shared" si="11"/>
        <v/>
      </c>
      <c r="AQ13" s="318">
        <f t="shared" si="11"/>
        <v>3</v>
      </c>
      <c r="AR13" s="318" t="str">
        <f t="shared" si="11"/>
        <v/>
      </c>
      <c r="AS13" s="318" t="str">
        <f t="shared" si="11"/>
        <v/>
      </c>
      <c r="AT13" s="318" t="str">
        <f t="shared" si="11"/>
        <v/>
      </c>
      <c r="AU13" s="318" t="str">
        <f t="shared" si="11"/>
        <v/>
      </c>
      <c r="AV13" s="318" t="str">
        <f t="shared" si="11"/>
        <v/>
      </c>
      <c r="AW13" s="316">
        <f t="shared" si="12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">
      <c r="A14" s="267">
        <v>9</v>
      </c>
      <c r="B14" s="319"/>
      <c r="C14" s="472" t="s">
        <v>34</v>
      </c>
      <c r="D14" s="449" t="s">
        <v>1251</v>
      </c>
      <c r="E14" s="499">
        <v>2535</v>
      </c>
      <c r="F14" s="91"/>
      <c r="G14" s="91" t="s">
        <v>1138</v>
      </c>
      <c r="H14" s="91" t="s">
        <v>1132</v>
      </c>
      <c r="I14" s="91"/>
      <c r="J14" s="91">
        <v>4</v>
      </c>
      <c r="K14" s="91" t="s">
        <v>1132</v>
      </c>
      <c r="L14" s="91" t="s">
        <v>1126</v>
      </c>
      <c r="M14" s="91" t="s">
        <v>1132</v>
      </c>
      <c r="N14" s="91" t="s">
        <v>1126</v>
      </c>
      <c r="O14" s="91"/>
      <c r="P14" s="91" t="s">
        <v>1126</v>
      </c>
      <c r="Q14" s="91"/>
      <c r="R14" s="94"/>
      <c r="S14" s="91"/>
      <c r="T14" s="91"/>
      <c r="U14" s="91"/>
      <c r="V14" s="27">
        <f t="shared" si="0"/>
        <v>4</v>
      </c>
      <c r="W14" s="258">
        <f t="shared" si="2"/>
        <v>0</v>
      </c>
      <c r="X14" s="258">
        <f t="shared" si="3"/>
        <v>0</v>
      </c>
      <c r="Y14" s="258">
        <f t="shared" si="4"/>
        <v>0</v>
      </c>
      <c r="Z14" s="258">
        <f t="shared" si="5"/>
        <v>0</v>
      </c>
      <c r="AA14" s="258">
        <f t="shared" si="6"/>
        <v>1</v>
      </c>
      <c r="AB14" s="258">
        <f t="shared" si="7"/>
        <v>0</v>
      </c>
      <c r="AC14" s="258">
        <f t="shared" si="8"/>
        <v>1</v>
      </c>
      <c r="AD14" s="317">
        <f t="shared" si="9"/>
        <v>4</v>
      </c>
      <c r="AE14" s="259">
        <f t="shared" si="10"/>
        <v>0</v>
      </c>
      <c r="AF14" s="13"/>
      <c r="AG14" s="318" t="str">
        <f t="shared" si="11"/>
        <v/>
      </c>
      <c r="AH14" s="318" t="str">
        <f t="shared" si="11"/>
        <v>з</v>
      </c>
      <c r="AI14" s="318" t="str">
        <f t="shared" si="11"/>
        <v>а</v>
      </c>
      <c r="AJ14" s="318" t="str">
        <f t="shared" si="11"/>
        <v/>
      </c>
      <c r="AK14" s="318">
        <f t="shared" si="11"/>
        <v>4</v>
      </c>
      <c r="AL14" s="318" t="str">
        <f t="shared" si="11"/>
        <v>а</v>
      </c>
      <c r="AM14" s="318" t="str">
        <f t="shared" si="11"/>
        <v>а</v>
      </c>
      <c r="AN14" s="318" t="str">
        <f t="shared" si="11"/>
        <v>а</v>
      </c>
      <c r="AO14" s="318" t="str">
        <f t="shared" si="11"/>
        <v>а</v>
      </c>
      <c r="AP14" s="318" t="str">
        <f t="shared" si="11"/>
        <v/>
      </c>
      <c r="AQ14" s="318" t="str">
        <f t="shared" si="11"/>
        <v>а</v>
      </c>
      <c r="AR14" s="318" t="str">
        <f t="shared" si="11"/>
        <v/>
      </c>
      <c r="AS14" s="318" t="str">
        <f t="shared" si="11"/>
        <v/>
      </c>
      <c r="AT14" s="318" t="str">
        <f t="shared" si="11"/>
        <v/>
      </c>
      <c r="AU14" s="318" t="str">
        <f t="shared" si="11"/>
        <v/>
      </c>
      <c r="AV14" s="318" t="str">
        <f t="shared" si="11"/>
        <v/>
      </c>
      <c r="AW14" s="316">
        <f t="shared" si="12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">
      <c r="A15" s="267">
        <v>10</v>
      </c>
      <c r="B15" s="319"/>
      <c r="C15" s="472" t="s">
        <v>34</v>
      </c>
      <c r="D15" s="449" t="s">
        <v>1252</v>
      </c>
      <c r="E15" s="499">
        <v>2535</v>
      </c>
      <c r="F15" s="91"/>
      <c r="G15" s="91" t="s">
        <v>1138</v>
      </c>
      <c r="H15" s="91">
        <v>4</v>
      </c>
      <c r="I15" s="91"/>
      <c r="J15" s="91">
        <v>4</v>
      </c>
      <c r="K15" s="91">
        <v>5</v>
      </c>
      <c r="L15" s="91">
        <v>5</v>
      </c>
      <c r="M15" s="91">
        <v>4</v>
      </c>
      <c r="N15" s="91">
        <v>4</v>
      </c>
      <c r="O15" s="91"/>
      <c r="P15" s="91">
        <v>4</v>
      </c>
      <c r="Q15" s="91"/>
      <c r="R15" s="94"/>
      <c r="S15" s="91"/>
      <c r="T15" s="91"/>
      <c r="U15" s="91"/>
      <c r="V15" s="27">
        <f t="shared" si="0"/>
        <v>4</v>
      </c>
      <c r="W15" s="258">
        <f t="shared" si="2"/>
        <v>0</v>
      </c>
      <c r="X15" s="258">
        <f t="shared" si="3"/>
        <v>0</v>
      </c>
      <c r="Y15" s="258">
        <f t="shared" si="4"/>
        <v>0</v>
      </c>
      <c r="Z15" s="258">
        <f t="shared" si="5"/>
        <v>0</v>
      </c>
      <c r="AA15" s="258">
        <f t="shared" si="6"/>
        <v>5</v>
      </c>
      <c r="AB15" s="258">
        <f t="shared" si="7"/>
        <v>2</v>
      </c>
      <c r="AC15" s="258">
        <f t="shared" si="8"/>
        <v>7</v>
      </c>
      <c r="AD15" s="317">
        <f t="shared" si="9"/>
        <v>4.2857142857142856</v>
      </c>
      <c r="AE15" s="259">
        <f t="shared" si="10"/>
        <v>0</v>
      </c>
      <c r="AF15" s="13"/>
      <c r="AG15" s="318" t="str">
        <f t="shared" si="11"/>
        <v/>
      </c>
      <c r="AH15" s="318" t="str">
        <f t="shared" si="11"/>
        <v>з</v>
      </c>
      <c r="AI15" s="318">
        <f t="shared" si="11"/>
        <v>4</v>
      </c>
      <c r="AJ15" s="318" t="str">
        <f t="shared" si="11"/>
        <v/>
      </c>
      <c r="AK15" s="318">
        <f t="shared" si="11"/>
        <v>4</v>
      </c>
      <c r="AL15" s="318">
        <f t="shared" si="11"/>
        <v>5</v>
      </c>
      <c r="AM15" s="318">
        <f t="shared" si="11"/>
        <v>5</v>
      </c>
      <c r="AN15" s="318">
        <f t="shared" si="11"/>
        <v>4</v>
      </c>
      <c r="AO15" s="318">
        <f t="shared" si="11"/>
        <v>4</v>
      </c>
      <c r="AP15" s="318" t="str">
        <f t="shared" si="11"/>
        <v/>
      </c>
      <c r="AQ15" s="318">
        <f t="shared" si="11"/>
        <v>4</v>
      </c>
      <c r="AR15" s="318" t="str">
        <f t="shared" si="11"/>
        <v/>
      </c>
      <c r="AS15" s="318" t="str">
        <f t="shared" si="11"/>
        <v/>
      </c>
      <c r="AT15" s="318" t="str">
        <f t="shared" si="11"/>
        <v/>
      </c>
      <c r="AU15" s="318" t="str">
        <f t="shared" si="11"/>
        <v/>
      </c>
      <c r="AV15" s="318" t="str">
        <f t="shared" si="11"/>
        <v/>
      </c>
      <c r="AW15" s="316">
        <f t="shared" si="12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2">
      <c r="A16" s="267">
        <v>11</v>
      </c>
      <c r="B16" s="319"/>
      <c r="C16" s="472" t="s">
        <v>34</v>
      </c>
      <c r="D16" s="449" t="s">
        <v>1253</v>
      </c>
      <c r="E16" s="499">
        <v>2535</v>
      </c>
      <c r="F16" s="91"/>
      <c r="G16" s="91" t="s">
        <v>1138</v>
      </c>
      <c r="H16" s="91">
        <v>4</v>
      </c>
      <c r="I16" s="91"/>
      <c r="J16" s="91">
        <v>5</v>
      </c>
      <c r="K16" s="91">
        <v>3</v>
      </c>
      <c r="L16" s="91">
        <v>4</v>
      </c>
      <c r="M16" s="91">
        <v>5</v>
      </c>
      <c r="N16" s="91">
        <v>4</v>
      </c>
      <c r="O16" s="91"/>
      <c r="P16" s="91">
        <v>3</v>
      </c>
      <c r="Q16" s="91"/>
      <c r="R16" s="94"/>
      <c r="S16" s="91"/>
      <c r="T16" s="91"/>
      <c r="U16" s="91"/>
      <c r="V16" s="27">
        <f t="shared" si="0"/>
        <v>3</v>
      </c>
      <c r="W16" s="258">
        <f t="shared" si="2"/>
        <v>0</v>
      </c>
      <c r="X16" s="258">
        <f t="shared" si="3"/>
        <v>0</v>
      </c>
      <c r="Y16" s="258">
        <f t="shared" si="4"/>
        <v>0</v>
      </c>
      <c r="Z16" s="258">
        <f t="shared" si="5"/>
        <v>2</v>
      </c>
      <c r="AA16" s="258">
        <f t="shared" si="6"/>
        <v>3</v>
      </c>
      <c r="AB16" s="258">
        <f t="shared" si="7"/>
        <v>2</v>
      </c>
      <c r="AC16" s="258">
        <f t="shared" si="8"/>
        <v>7</v>
      </c>
      <c r="AD16" s="317">
        <f t="shared" si="9"/>
        <v>4</v>
      </c>
      <c r="AE16" s="259">
        <f t="shared" si="10"/>
        <v>0</v>
      </c>
      <c r="AF16" s="13"/>
      <c r="AG16" s="318" t="str">
        <f t="shared" si="11"/>
        <v/>
      </c>
      <c r="AH16" s="318" t="str">
        <f t="shared" si="11"/>
        <v>з</v>
      </c>
      <c r="AI16" s="318">
        <f t="shared" si="11"/>
        <v>4</v>
      </c>
      <c r="AJ16" s="318" t="str">
        <f t="shared" si="11"/>
        <v/>
      </c>
      <c r="AK16" s="318">
        <f t="shared" si="11"/>
        <v>5</v>
      </c>
      <c r="AL16" s="318">
        <f t="shared" si="11"/>
        <v>3</v>
      </c>
      <c r="AM16" s="318">
        <f t="shared" si="11"/>
        <v>4</v>
      </c>
      <c r="AN16" s="318">
        <f t="shared" si="11"/>
        <v>5</v>
      </c>
      <c r="AO16" s="318">
        <f t="shared" si="11"/>
        <v>4</v>
      </c>
      <c r="AP16" s="318" t="str">
        <f t="shared" si="11"/>
        <v/>
      </c>
      <c r="AQ16" s="318">
        <f t="shared" si="11"/>
        <v>3</v>
      </c>
      <c r="AR16" s="318" t="str">
        <f t="shared" si="11"/>
        <v/>
      </c>
      <c r="AS16" s="318" t="str">
        <f t="shared" si="11"/>
        <v/>
      </c>
      <c r="AT16" s="318" t="str">
        <f t="shared" si="11"/>
        <v/>
      </c>
      <c r="AU16" s="318" t="str">
        <f t="shared" si="11"/>
        <v/>
      </c>
      <c r="AV16" s="318" t="str">
        <f t="shared" si="11"/>
        <v/>
      </c>
      <c r="AW16" s="316">
        <f t="shared" si="12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25">
      <c r="A17" s="267">
        <v>12</v>
      </c>
      <c r="B17" s="225"/>
      <c r="C17" s="472" t="s">
        <v>34</v>
      </c>
      <c r="D17" s="329" t="s">
        <v>1254</v>
      </c>
      <c r="E17" s="499">
        <v>2535</v>
      </c>
      <c r="F17" s="91"/>
      <c r="G17" s="91" t="s">
        <v>1138</v>
      </c>
      <c r="H17" s="91">
        <v>5</v>
      </c>
      <c r="I17" s="91"/>
      <c r="J17" s="91">
        <v>5</v>
      </c>
      <c r="K17" s="91">
        <v>5</v>
      </c>
      <c r="L17" s="91">
        <v>5</v>
      </c>
      <c r="M17" s="91">
        <v>5</v>
      </c>
      <c r="N17" s="91">
        <v>5</v>
      </c>
      <c r="O17" s="91"/>
      <c r="P17" s="91">
        <v>5</v>
      </c>
      <c r="Q17" s="91"/>
      <c r="R17" s="94"/>
      <c r="S17" s="91"/>
      <c r="T17" s="91"/>
      <c r="U17" s="91"/>
      <c r="V17" s="27">
        <f t="shared" si="0"/>
        <v>5</v>
      </c>
      <c r="W17" s="258">
        <f t="shared" si="2"/>
        <v>0</v>
      </c>
      <c r="X17" s="258">
        <f t="shared" si="3"/>
        <v>0</v>
      </c>
      <c r="Y17" s="258">
        <f t="shared" si="4"/>
        <v>0</v>
      </c>
      <c r="Z17" s="258">
        <f t="shared" si="5"/>
        <v>0</v>
      </c>
      <c r="AA17" s="258">
        <f t="shared" si="6"/>
        <v>0</v>
      </c>
      <c r="AB17" s="258">
        <f t="shared" si="7"/>
        <v>7</v>
      </c>
      <c r="AC17" s="258">
        <f t="shared" si="8"/>
        <v>7</v>
      </c>
      <c r="AD17" s="317">
        <f t="shared" si="9"/>
        <v>5</v>
      </c>
      <c r="AE17" s="259">
        <f t="shared" si="10"/>
        <v>0</v>
      </c>
      <c r="AF17" s="13"/>
      <c r="AG17" s="318" t="str">
        <f t="shared" si="11"/>
        <v/>
      </c>
      <c r="AH17" s="318" t="str">
        <f t="shared" si="11"/>
        <v>з</v>
      </c>
      <c r="AI17" s="318">
        <f t="shared" si="11"/>
        <v>5</v>
      </c>
      <c r="AJ17" s="318" t="str">
        <f t="shared" si="11"/>
        <v/>
      </c>
      <c r="AK17" s="318">
        <f t="shared" si="11"/>
        <v>5</v>
      </c>
      <c r="AL17" s="318">
        <f t="shared" si="11"/>
        <v>5</v>
      </c>
      <c r="AM17" s="318">
        <f t="shared" si="11"/>
        <v>5</v>
      </c>
      <c r="AN17" s="318">
        <f t="shared" si="11"/>
        <v>5</v>
      </c>
      <c r="AO17" s="318">
        <f t="shared" si="11"/>
        <v>5</v>
      </c>
      <c r="AP17" s="318" t="str">
        <f t="shared" si="11"/>
        <v/>
      </c>
      <c r="AQ17" s="318">
        <f t="shared" si="11"/>
        <v>5</v>
      </c>
      <c r="AR17" s="318" t="str">
        <f t="shared" si="11"/>
        <v/>
      </c>
      <c r="AS17" s="318" t="str">
        <f t="shared" si="11"/>
        <v/>
      </c>
      <c r="AT17" s="318" t="str">
        <f t="shared" si="11"/>
        <v/>
      </c>
      <c r="AU17" s="318" t="str">
        <f t="shared" si="11"/>
        <v/>
      </c>
      <c r="AV17" s="318" t="str">
        <f t="shared" si="11"/>
        <v/>
      </c>
      <c r="AW17" s="316">
        <f t="shared" si="12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2">
      <c r="A18" s="267">
        <v>13</v>
      </c>
      <c r="B18" s="163"/>
      <c r="C18" s="472" t="s">
        <v>34</v>
      </c>
      <c r="D18" s="449" t="s">
        <v>1255</v>
      </c>
      <c r="E18" s="499">
        <v>2535</v>
      </c>
      <c r="F18" s="91"/>
      <c r="G18" s="91" t="s">
        <v>1138</v>
      </c>
      <c r="H18" s="91">
        <v>5</v>
      </c>
      <c r="I18" s="91"/>
      <c r="J18" s="91">
        <v>4</v>
      </c>
      <c r="K18" s="91">
        <v>5</v>
      </c>
      <c r="L18" s="91">
        <v>4</v>
      </c>
      <c r="M18" s="91">
        <v>5</v>
      </c>
      <c r="N18" s="91">
        <v>4</v>
      </c>
      <c r="O18" s="91"/>
      <c r="P18" s="91">
        <v>3</v>
      </c>
      <c r="Q18" s="91"/>
      <c r="R18" s="94"/>
      <c r="S18" s="91"/>
      <c r="T18" s="91"/>
      <c r="U18" s="91"/>
      <c r="V18" s="27">
        <f t="shared" si="0"/>
        <v>3</v>
      </c>
      <c r="W18" s="258">
        <f t="shared" si="2"/>
        <v>0</v>
      </c>
      <c r="X18" s="258">
        <f t="shared" si="3"/>
        <v>0</v>
      </c>
      <c r="Y18" s="258">
        <f t="shared" si="4"/>
        <v>0</v>
      </c>
      <c r="Z18" s="258">
        <f t="shared" si="5"/>
        <v>1</v>
      </c>
      <c r="AA18" s="258">
        <f t="shared" si="6"/>
        <v>3</v>
      </c>
      <c r="AB18" s="258">
        <f t="shared" si="7"/>
        <v>3</v>
      </c>
      <c r="AC18" s="258">
        <f t="shared" si="8"/>
        <v>7</v>
      </c>
      <c r="AD18" s="317">
        <f t="shared" si="9"/>
        <v>4.2857142857142856</v>
      </c>
      <c r="AE18" s="259">
        <f t="shared" si="10"/>
        <v>0</v>
      </c>
      <c r="AF18" s="13"/>
      <c r="AG18" s="318" t="str">
        <f t="shared" si="11"/>
        <v/>
      </c>
      <c r="AH18" s="318" t="str">
        <f t="shared" si="11"/>
        <v>з</v>
      </c>
      <c r="AI18" s="318">
        <f t="shared" si="11"/>
        <v>5</v>
      </c>
      <c r="AJ18" s="318" t="str">
        <f t="shared" si="11"/>
        <v/>
      </c>
      <c r="AK18" s="318">
        <f t="shared" si="11"/>
        <v>4</v>
      </c>
      <c r="AL18" s="318">
        <f t="shared" si="11"/>
        <v>5</v>
      </c>
      <c r="AM18" s="318">
        <f t="shared" si="11"/>
        <v>4</v>
      </c>
      <c r="AN18" s="318">
        <f t="shared" si="11"/>
        <v>5</v>
      </c>
      <c r="AO18" s="318">
        <f t="shared" si="11"/>
        <v>4</v>
      </c>
      <c r="AP18" s="318" t="str">
        <f t="shared" si="11"/>
        <v/>
      </c>
      <c r="AQ18" s="318">
        <f t="shared" si="11"/>
        <v>3</v>
      </c>
      <c r="AR18" s="318" t="str">
        <f t="shared" si="11"/>
        <v/>
      </c>
      <c r="AS18" s="318" t="str">
        <f t="shared" si="11"/>
        <v/>
      </c>
      <c r="AT18" s="318" t="str">
        <f t="shared" si="11"/>
        <v/>
      </c>
      <c r="AU18" s="318" t="str">
        <f t="shared" si="11"/>
        <v/>
      </c>
      <c r="AV18" s="318" t="str">
        <f t="shared" si="11"/>
        <v/>
      </c>
      <c r="AW18" s="316">
        <f t="shared" si="12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">
      <c r="A19" s="267">
        <v>14</v>
      </c>
      <c r="B19" s="163"/>
      <c r="C19" s="472" t="s">
        <v>34</v>
      </c>
      <c r="D19" s="449" t="s">
        <v>1256</v>
      </c>
      <c r="E19" s="499">
        <v>2535</v>
      </c>
      <c r="F19" s="91"/>
      <c r="G19" s="91" t="s">
        <v>1138</v>
      </c>
      <c r="H19" s="91">
        <v>5</v>
      </c>
      <c r="I19" s="91"/>
      <c r="J19" s="91">
        <v>5</v>
      </c>
      <c r="K19" s="91">
        <v>5</v>
      </c>
      <c r="L19" s="91">
        <v>5</v>
      </c>
      <c r="M19" s="91">
        <v>5</v>
      </c>
      <c r="N19" s="91">
        <v>5</v>
      </c>
      <c r="O19" s="91"/>
      <c r="P19" s="91">
        <v>4</v>
      </c>
      <c r="Q19" s="91"/>
      <c r="R19" s="91"/>
      <c r="S19" s="91"/>
      <c r="T19" s="91"/>
      <c r="U19" s="91"/>
      <c r="V19" s="27">
        <f t="shared" si="0"/>
        <v>4</v>
      </c>
      <c r="W19" s="258">
        <f t="shared" si="2"/>
        <v>0</v>
      </c>
      <c r="X19" s="258">
        <f t="shared" si="3"/>
        <v>0</v>
      </c>
      <c r="Y19" s="258">
        <f t="shared" si="4"/>
        <v>0</v>
      </c>
      <c r="Z19" s="258">
        <f t="shared" si="5"/>
        <v>0</v>
      </c>
      <c r="AA19" s="258">
        <f t="shared" si="6"/>
        <v>1</v>
      </c>
      <c r="AB19" s="258">
        <f t="shared" si="7"/>
        <v>6</v>
      </c>
      <c r="AC19" s="258">
        <f t="shared" si="8"/>
        <v>7</v>
      </c>
      <c r="AD19" s="317">
        <f t="shared" si="9"/>
        <v>4.8571428571428568</v>
      </c>
      <c r="AE19" s="259">
        <f t="shared" si="10"/>
        <v>0</v>
      </c>
      <c r="AF19" s="13"/>
      <c r="AG19" s="318" t="str">
        <f t="shared" si="11"/>
        <v/>
      </c>
      <c r="AH19" s="318" t="str">
        <f t="shared" si="11"/>
        <v>з</v>
      </c>
      <c r="AI19" s="318">
        <f t="shared" si="11"/>
        <v>5</v>
      </c>
      <c r="AJ19" s="318" t="str">
        <f t="shared" si="11"/>
        <v/>
      </c>
      <c r="AK19" s="318">
        <f t="shared" si="11"/>
        <v>5</v>
      </c>
      <c r="AL19" s="318">
        <f t="shared" si="11"/>
        <v>5</v>
      </c>
      <c r="AM19" s="318">
        <f t="shared" si="11"/>
        <v>5</v>
      </c>
      <c r="AN19" s="318">
        <f t="shared" si="11"/>
        <v>5</v>
      </c>
      <c r="AO19" s="318">
        <f t="shared" si="11"/>
        <v>5</v>
      </c>
      <c r="AP19" s="318" t="str">
        <f t="shared" si="11"/>
        <v/>
      </c>
      <c r="AQ19" s="318">
        <f t="shared" si="11"/>
        <v>4</v>
      </c>
      <c r="AR19" s="318" t="str">
        <f t="shared" si="11"/>
        <v/>
      </c>
      <c r="AS19" s="318" t="str">
        <f t="shared" si="11"/>
        <v/>
      </c>
      <c r="AT19" s="318" t="str">
        <f t="shared" si="11"/>
        <v/>
      </c>
      <c r="AU19" s="318" t="str">
        <f t="shared" si="11"/>
        <v/>
      </c>
      <c r="AV19" s="318" t="str">
        <f t="shared" si="11"/>
        <v/>
      </c>
      <c r="AW19" s="316">
        <f t="shared" si="12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2">
      <c r="A20" s="267">
        <v>15</v>
      </c>
      <c r="B20" s="163"/>
      <c r="C20" s="472" t="s">
        <v>34</v>
      </c>
      <c r="D20" s="449" t="s">
        <v>1257</v>
      </c>
      <c r="E20" s="499">
        <v>2535</v>
      </c>
      <c r="F20" s="91"/>
      <c r="G20" s="91" t="s">
        <v>1138</v>
      </c>
      <c r="H20" s="91" t="s">
        <v>1132</v>
      </c>
      <c r="I20" s="91"/>
      <c r="J20" s="91">
        <v>5</v>
      </c>
      <c r="K20" s="91" t="s">
        <v>1132</v>
      </c>
      <c r="L20" s="91" t="s">
        <v>1132</v>
      </c>
      <c r="M20" s="91">
        <v>5</v>
      </c>
      <c r="N20" s="91" t="s">
        <v>1132</v>
      </c>
      <c r="O20" s="91"/>
      <c r="P20" s="91" t="s">
        <v>1132</v>
      </c>
      <c r="Q20" s="91"/>
      <c r="R20" s="94"/>
      <c r="S20" s="91"/>
      <c r="T20" s="91"/>
      <c r="U20" s="91"/>
      <c r="V20" s="27">
        <f t="shared" si="0"/>
        <v>5</v>
      </c>
      <c r="W20" s="258">
        <f t="shared" si="2"/>
        <v>0</v>
      </c>
      <c r="X20" s="258">
        <f t="shared" si="3"/>
        <v>0</v>
      </c>
      <c r="Y20" s="258">
        <f t="shared" si="4"/>
        <v>0</v>
      </c>
      <c r="Z20" s="258">
        <f t="shared" si="5"/>
        <v>0</v>
      </c>
      <c r="AA20" s="258">
        <f t="shared" si="6"/>
        <v>0</v>
      </c>
      <c r="AB20" s="258">
        <f t="shared" si="7"/>
        <v>2</v>
      </c>
      <c r="AC20" s="258">
        <f t="shared" si="8"/>
        <v>2</v>
      </c>
      <c r="AD20" s="317">
        <f t="shared" si="9"/>
        <v>5</v>
      </c>
      <c r="AE20" s="259">
        <f t="shared" si="10"/>
        <v>0</v>
      </c>
      <c r="AF20" s="13"/>
      <c r="AG20" s="318" t="str">
        <f t="shared" si="11"/>
        <v/>
      </c>
      <c r="AH20" s="318" t="str">
        <f t="shared" si="11"/>
        <v>з</v>
      </c>
      <c r="AI20" s="318" t="str">
        <f t="shared" si="11"/>
        <v>а</v>
      </c>
      <c r="AJ20" s="318" t="str">
        <f t="shared" si="11"/>
        <v/>
      </c>
      <c r="AK20" s="318">
        <f t="shared" si="11"/>
        <v>5</v>
      </c>
      <c r="AL20" s="318" t="str">
        <f t="shared" si="11"/>
        <v>а</v>
      </c>
      <c r="AM20" s="318" t="str">
        <f t="shared" si="11"/>
        <v>а</v>
      </c>
      <c r="AN20" s="318">
        <f t="shared" si="11"/>
        <v>5</v>
      </c>
      <c r="AO20" s="318" t="str">
        <f t="shared" si="11"/>
        <v>а</v>
      </c>
      <c r="AP20" s="318" t="str">
        <f t="shared" si="11"/>
        <v/>
      </c>
      <c r="AQ20" s="318" t="str">
        <f t="shared" si="11"/>
        <v>а</v>
      </c>
      <c r="AR20" s="318" t="str">
        <f t="shared" si="11"/>
        <v/>
      </c>
      <c r="AS20" s="318" t="str">
        <f t="shared" si="11"/>
        <v/>
      </c>
      <c r="AT20" s="318" t="str">
        <f t="shared" si="11"/>
        <v/>
      </c>
      <c r="AU20" s="318" t="str">
        <f t="shared" si="11"/>
        <v/>
      </c>
      <c r="AV20" s="318" t="str">
        <f t="shared" si="11"/>
        <v/>
      </c>
      <c r="AW20" s="316">
        <f t="shared" si="12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2">
      <c r="A21" s="267">
        <v>16</v>
      </c>
      <c r="B21" s="163"/>
      <c r="C21" s="472" t="s">
        <v>34</v>
      </c>
      <c r="D21" s="449" t="s">
        <v>1258</v>
      </c>
      <c r="E21" s="499">
        <v>2535</v>
      </c>
      <c r="F21" s="91"/>
      <c r="G21" s="91" t="s">
        <v>1138</v>
      </c>
      <c r="H21" s="91">
        <v>4</v>
      </c>
      <c r="I21" s="91"/>
      <c r="J21" s="91">
        <v>4</v>
      </c>
      <c r="K21" s="91">
        <v>5</v>
      </c>
      <c r="L21" s="91">
        <v>5</v>
      </c>
      <c r="M21" s="91">
        <v>5</v>
      </c>
      <c r="N21" s="91">
        <v>5</v>
      </c>
      <c r="O21" s="91"/>
      <c r="P21" s="91">
        <v>4</v>
      </c>
      <c r="Q21" s="91"/>
      <c r="R21" s="94"/>
      <c r="S21" s="91"/>
      <c r="T21" s="91"/>
      <c r="U21" s="91"/>
      <c r="V21" s="27">
        <f t="shared" si="0"/>
        <v>4</v>
      </c>
      <c r="W21" s="258">
        <f t="shared" si="2"/>
        <v>0</v>
      </c>
      <c r="X21" s="258">
        <f t="shared" si="3"/>
        <v>0</v>
      </c>
      <c r="Y21" s="258">
        <f t="shared" si="4"/>
        <v>0</v>
      </c>
      <c r="Z21" s="258">
        <f t="shared" si="5"/>
        <v>0</v>
      </c>
      <c r="AA21" s="258">
        <f t="shared" si="6"/>
        <v>3</v>
      </c>
      <c r="AB21" s="258">
        <f t="shared" si="7"/>
        <v>4</v>
      </c>
      <c r="AC21" s="258">
        <f t="shared" si="8"/>
        <v>7</v>
      </c>
      <c r="AD21" s="317">
        <f t="shared" si="9"/>
        <v>4.5714285714285712</v>
      </c>
      <c r="AE21" s="259">
        <f t="shared" si="10"/>
        <v>0</v>
      </c>
      <c r="AF21" s="13"/>
      <c r="AG21" s="318" t="str">
        <f t="shared" si="11"/>
        <v/>
      </c>
      <c r="AH21" s="318" t="str">
        <f t="shared" si="11"/>
        <v>з</v>
      </c>
      <c r="AI21" s="318">
        <f t="shared" si="11"/>
        <v>4</v>
      </c>
      <c r="AJ21" s="318" t="str">
        <f t="shared" si="11"/>
        <v/>
      </c>
      <c r="AK21" s="318">
        <f t="shared" si="11"/>
        <v>4</v>
      </c>
      <c r="AL21" s="318">
        <f t="shared" si="11"/>
        <v>5</v>
      </c>
      <c r="AM21" s="318">
        <f t="shared" si="11"/>
        <v>5</v>
      </c>
      <c r="AN21" s="318">
        <f t="shared" si="11"/>
        <v>5</v>
      </c>
      <c r="AO21" s="318">
        <f t="shared" si="11"/>
        <v>5</v>
      </c>
      <c r="AP21" s="318" t="str">
        <f t="shared" si="11"/>
        <v/>
      </c>
      <c r="AQ21" s="318">
        <f t="shared" si="11"/>
        <v>4</v>
      </c>
      <c r="AR21" s="318" t="str">
        <f t="shared" si="11"/>
        <v/>
      </c>
      <c r="AS21" s="318" t="str">
        <f t="shared" si="11"/>
        <v/>
      </c>
      <c r="AT21" s="318" t="str">
        <f t="shared" si="11"/>
        <v/>
      </c>
      <c r="AU21" s="318" t="str">
        <f t="shared" si="11"/>
        <v/>
      </c>
      <c r="AV21" s="318" t="str">
        <f t="shared" si="11"/>
        <v/>
      </c>
      <c r="AW21" s="316">
        <f t="shared" si="12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2">
      <c r="A22" s="267">
        <v>17</v>
      </c>
      <c r="B22" s="163"/>
      <c r="C22" s="472" t="s">
        <v>34</v>
      </c>
      <c r="D22" s="449" t="s">
        <v>1259</v>
      </c>
      <c r="E22" s="499">
        <v>2535</v>
      </c>
      <c r="F22" s="91"/>
      <c r="G22" s="91" t="s">
        <v>1138</v>
      </c>
      <c r="H22" s="91">
        <v>4</v>
      </c>
      <c r="I22" s="91"/>
      <c r="J22" s="91">
        <v>5</v>
      </c>
      <c r="K22" s="91">
        <v>5</v>
      </c>
      <c r="L22" s="91">
        <v>5</v>
      </c>
      <c r="M22" s="91">
        <v>5</v>
      </c>
      <c r="N22" s="91">
        <v>5</v>
      </c>
      <c r="O22" s="91"/>
      <c r="P22" s="91">
        <v>4</v>
      </c>
      <c r="Q22" s="91"/>
      <c r="R22" s="94"/>
      <c r="S22" s="91"/>
      <c r="T22" s="91"/>
      <c r="U22" s="91"/>
      <c r="V22" s="27">
        <f t="shared" si="0"/>
        <v>4</v>
      </c>
      <c r="W22" s="258">
        <f t="shared" si="2"/>
        <v>0</v>
      </c>
      <c r="X22" s="258">
        <f t="shared" si="3"/>
        <v>0</v>
      </c>
      <c r="Y22" s="258">
        <f t="shared" si="4"/>
        <v>0</v>
      </c>
      <c r="Z22" s="258">
        <f t="shared" si="5"/>
        <v>0</v>
      </c>
      <c r="AA22" s="258">
        <f t="shared" si="6"/>
        <v>2</v>
      </c>
      <c r="AB22" s="258">
        <f t="shared" si="7"/>
        <v>5</v>
      </c>
      <c r="AC22" s="258">
        <f t="shared" si="8"/>
        <v>7</v>
      </c>
      <c r="AD22" s="317">
        <f t="shared" si="9"/>
        <v>4.7142857142857144</v>
      </c>
      <c r="AE22" s="259">
        <f t="shared" si="10"/>
        <v>0</v>
      </c>
      <c r="AF22" s="13"/>
      <c r="AG22" s="318" t="str">
        <f t="shared" si="11"/>
        <v/>
      </c>
      <c r="AH22" s="318" t="str">
        <f t="shared" si="11"/>
        <v>з</v>
      </c>
      <c r="AI22" s="318">
        <f t="shared" si="11"/>
        <v>4</v>
      </c>
      <c r="AJ22" s="318" t="str">
        <f t="shared" si="11"/>
        <v/>
      </c>
      <c r="AK22" s="318">
        <f t="shared" si="11"/>
        <v>5</v>
      </c>
      <c r="AL22" s="318">
        <f t="shared" si="11"/>
        <v>5</v>
      </c>
      <c r="AM22" s="318">
        <f t="shared" si="11"/>
        <v>5</v>
      </c>
      <c r="AN22" s="318">
        <f t="shared" si="11"/>
        <v>5</v>
      </c>
      <c r="AO22" s="318">
        <f t="shared" si="11"/>
        <v>5</v>
      </c>
      <c r="AP22" s="318" t="str">
        <f t="shared" si="11"/>
        <v/>
      </c>
      <c r="AQ22" s="318">
        <f t="shared" si="11"/>
        <v>4</v>
      </c>
      <c r="AR22" s="318" t="str">
        <f t="shared" si="11"/>
        <v/>
      </c>
      <c r="AS22" s="318" t="str">
        <f t="shared" si="11"/>
        <v/>
      </c>
      <c r="AT22" s="318" t="str">
        <f t="shared" si="11"/>
        <v/>
      </c>
      <c r="AU22" s="318" t="str">
        <f t="shared" si="11"/>
        <v/>
      </c>
      <c r="AV22" s="318" t="str">
        <f t="shared" ref="AG22:AV30" si="13">IF(ISERROR(VALUE(LEFT(U22))),LEFT(U22),VALUE(LEFT(U22)))</f>
        <v/>
      </c>
      <c r="AW22" s="316">
        <f t="shared" si="12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2">
      <c r="A23" s="267">
        <v>18</v>
      </c>
      <c r="B23" s="163"/>
      <c r="C23" s="472" t="s">
        <v>34</v>
      </c>
      <c r="D23" s="449" t="s">
        <v>1260</v>
      </c>
      <c r="E23" s="499">
        <v>2535</v>
      </c>
      <c r="F23" s="91"/>
      <c r="G23" s="91" t="s">
        <v>1138</v>
      </c>
      <c r="H23" s="91">
        <v>3</v>
      </c>
      <c r="I23" s="91"/>
      <c r="J23" s="91">
        <v>4</v>
      </c>
      <c r="K23" s="91">
        <v>5</v>
      </c>
      <c r="L23" s="91">
        <v>4</v>
      </c>
      <c r="M23" s="91">
        <v>4</v>
      </c>
      <c r="N23" s="91">
        <v>4</v>
      </c>
      <c r="O23" s="91"/>
      <c r="P23" s="91">
        <v>3</v>
      </c>
      <c r="Q23" s="91"/>
      <c r="R23" s="94"/>
      <c r="S23" s="91"/>
      <c r="T23" s="91"/>
      <c r="U23" s="91"/>
      <c r="V23" s="27">
        <f t="shared" si="0"/>
        <v>3</v>
      </c>
      <c r="W23" s="258">
        <f t="shared" si="2"/>
        <v>0</v>
      </c>
      <c r="X23" s="258">
        <f t="shared" si="3"/>
        <v>0</v>
      </c>
      <c r="Y23" s="258">
        <f t="shared" si="4"/>
        <v>0</v>
      </c>
      <c r="Z23" s="258">
        <f t="shared" si="5"/>
        <v>2</v>
      </c>
      <c r="AA23" s="258">
        <f t="shared" si="6"/>
        <v>4</v>
      </c>
      <c r="AB23" s="258">
        <f t="shared" si="7"/>
        <v>1</v>
      </c>
      <c r="AC23" s="258">
        <f t="shared" si="8"/>
        <v>7</v>
      </c>
      <c r="AD23" s="317">
        <f t="shared" si="9"/>
        <v>3.8571428571428572</v>
      </c>
      <c r="AE23" s="259">
        <f t="shared" si="10"/>
        <v>0</v>
      </c>
      <c r="AF23" s="13"/>
      <c r="AG23" s="318" t="str">
        <f t="shared" si="13"/>
        <v/>
      </c>
      <c r="AH23" s="318" t="str">
        <f t="shared" si="13"/>
        <v>з</v>
      </c>
      <c r="AI23" s="318">
        <f t="shared" si="13"/>
        <v>3</v>
      </c>
      <c r="AJ23" s="318" t="str">
        <f t="shared" si="13"/>
        <v/>
      </c>
      <c r="AK23" s="318">
        <f t="shared" si="13"/>
        <v>4</v>
      </c>
      <c r="AL23" s="318">
        <f t="shared" si="13"/>
        <v>5</v>
      </c>
      <c r="AM23" s="318">
        <f t="shared" si="13"/>
        <v>4</v>
      </c>
      <c r="AN23" s="318">
        <f t="shared" si="13"/>
        <v>4</v>
      </c>
      <c r="AO23" s="318">
        <f t="shared" si="13"/>
        <v>4</v>
      </c>
      <c r="AP23" s="318" t="str">
        <f t="shared" si="13"/>
        <v/>
      </c>
      <c r="AQ23" s="318">
        <f t="shared" si="13"/>
        <v>3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2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2">
      <c r="A24" s="267">
        <v>19</v>
      </c>
      <c r="B24" s="163"/>
      <c r="C24" s="472" t="s">
        <v>34</v>
      </c>
      <c r="D24" s="449" t="s">
        <v>1261</v>
      </c>
      <c r="E24" s="499">
        <v>2535</v>
      </c>
      <c r="F24" s="91"/>
      <c r="G24" s="91" t="s">
        <v>1138</v>
      </c>
      <c r="H24" s="91">
        <v>4</v>
      </c>
      <c r="I24" s="91"/>
      <c r="J24" s="91">
        <v>5</v>
      </c>
      <c r="K24" s="91">
        <v>5</v>
      </c>
      <c r="L24" s="91">
        <v>4</v>
      </c>
      <c r="M24" s="91">
        <v>5</v>
      </c>
      <c r="N24" s="91">
        <v>4</v>
      </c>
      <c r="O24" s="91"/>
      <c r="P24" s="91">
        <v>4</v>
      </c>
      <c r="Q24" s="91"/>
      <c r="R24" s="94"/>
      <c r="S24" s="91"/>
      <c r="T24" s="91"/>
      <c r="U24" s="91"/>
      <c r="V24" s="27">
        <f t="shared" si="0"/>
        <v>4</v>
      </c>
      <c r="W24" s="258">
        <f t="shared" si="2"/>
        <v>0</v>
      </c>
      <c r="X24" s="258">
        <f t="shared" si="3"/>
        <v>0</v>
      </c>
      <c r="Y24" s="258">
        <f t="shared" si="4"/>
        <v>0</v>
      </c>
      <c r="Z24" s="258">
        <f t="shared" si="5"/>
        <v>0</v>
      </c>
      <c r="AA24" s="258">
        <f t="shared" si="6"/>
        <v>4</v>
      </c>
      <c r="AB24" s="258">
        <f t="shared" si="7"/>
        <v>3</v>
      </c>
      <c r="AC24" s="258">
        <f t="shared" si="8"/>
        <v>7</v>
      </c>
      <c r="AD24" s="317">
        <f t="shared" si="9"/>
        <v>4.4285714285714288</v>
      </c>
      <c r="AE24" s="259">
        <f t="shared" si="10"/>
        <v>0</v>
      </c>
      <c r="AF24" s="13"/>
      <c r="AG24" s="318" t="str">
        <f t="shared" si="13"/>
        <v/>
      </c>
      <c r="AH24" s="318" t="str">
        <f t="shared" si="13"/>
        <v>з</v>
      </c>
      <c r="AI24" s="318">
        <f t="shared" si="13"/>
        <v>4</v>
      </c>
      <c r="AJ24" s="318" t="str">
        <f t="shared" si="13"/>
        <v/>
      </c>
      <c r="AK24" s="318">
        <f t="shared" si="13"/>
        <v>5</v>
      </c>
      <c r="AL24" s="318">
        <f t="shared" si="13"/>
        <v>5</v>
      </c>
      <c r="AM24" s="318">
        <f t="shared" si="13"/>
        <v>4</v>
      </c>
      <c r="AN24" s="318">
        <f t="shared" si="13"/>
        <v>5</v>
      </c>
      <c r="AO24" s="318">
        <f t="shared" si="13"/>
        <v>4</v>
      </c>
      <c r="AP24" s="318" t="str">
        <f t="shared" si="13"/>
        <v/>
      </c>
      <c r="AQ24" s="318">
        <f t="shared" si="13"/>
        <v>4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2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2">
      <c r="A25" s="267">
        <v>20</v>
      </c>
      <c r="B25" s="163"/>
      <c r="C25" s="472" t="s">
        <v>34</v>
      </c>
      <c r="D25" s="449" t="s">
        <v>1262</v>
      </c>
      <c r="E25" s="499">
        <v>2535</v>
      </c>
      <c r="F25" s="91"/>
      <c r="G25" s="91" t="s">
        <v>1138</v>
      </c>
      <c r="H25" s="91">
        <v>4</v>
      </c>
      <c r="I25" s="91"/>
      <c r="J25" s="91">
        <v>4</v>
      </c>
      <c r="K25" s="91">
        <v>5</v>
      </c>
      <c r="L25" s="91">
        <v>5</v>
      </c>
      <c r="M25" s="91">
        <v>5</v>
      </c>
      <c r="N25" s="91">
        <v>4</v>
      </c>
      <c r="O25" s="91"/>
      <c r="P25" s="91">
        <v>3</v>
      </c>
      <c r="Q25" s="91"/>
      <c r="R25" s="91"/>
      <c r="S25" s="91"/>
      <c r="T25" s="91"/>
      <c r="U25" s="91"/>
      <c r="V25" s="27">
        <f t="shared" si="0"/>
        <v>3</v>
      </c>
      <c r="W25" s="258">
        <f t="shared" si="2"/>
        <v>0</v>
      </c>
      <c r="X25" s="258">
        <f t="shared" si="3"/>
        <v>0</v>
      </c>
      <c r="Y25" s="258">
        <f t="shared" si="4"/>
        <v>0</v>
      </c>
      <c r="Z25" s="258">
        <f t="shared" si="5"/>
        <v>1</v>
      </c>
      <c r="AA25" s="258">
        <f t="shared" si="6"/>
        <v>3</v>
      </c>
      <c r="AB25" s="258">
        <f t="shared" si="7"/>
        <v>3</v>
      </c>
      <c r="AC25" s="258">
        <f t="shared" si="8"/>
        <v>7</v>
      </c>
      <c r="AD25" s="317">
        <f t="shared" si="9"/>
        <v>4.2857142857142856</v>
      </c>
      <c r="AE25" s="259">
        <f t="shared" si="10"/>
        <v>0</v>
      </c>
      <c r="AF25" s="13"/>
      <c r="AG25" s="318" t="str">
        <f t="shared" si="13"/>
        <v/>
      </c>
      <c r="AH25" s="318" t="str">
        <f t="shared" si="13"/>
        <v>з</v>
      </c>
      <c r="AI25" s="318">
        <f t="shared" si="13"/>
        <v>4</v>
      </c>
      <c r="AJ25" s="318" t="str">
        <f t="shared" si="13"/>
        <v/>
      </c>
      <c r="AK25" s="318">
        <f t="shared" si="13"/>
        <v>4</v>
      </c>
      <c r="AL25" s="318">
        <f t="shared" si="13"/>
        <v>5</v>
      </c>
      <c r="AM25" s="318">
        <f t="shared" si="13"/>
        <v>5</v>
      </c>
      <c r="AN25" s="318">
        <f t="shared" si="13"/>
        <v>5</v>
      </c>
      <c r="AO25" s="318">
        <f t="shared" si="13"/>
        <v>4</v>
      </c>
      <c r="AP25" s="318" t="str">
        <f t="shared" si="13"/>
        <v/>
      </c>
      <c r="AQ25" s="318">
        <f t="shared" si="13"/>
        <v>3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2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2">
      <c r="A26" s="267">
        <v>21</v>
      </c>
      <c r="B26" s="163"/>
      <c r="C26" s="472" t="s">
        <v>34</v>
      </c>
      <c r="D26" s="449" t="s">
        <v>1263</v>
      </c>
      <c r="E26" s="499">
        <v>2535</v>
      </c>
      <c r="F26" s="91"/>
      <c r="G26" s="91" t="s">
        <v>1138</v>
      </c>
      <c r="H26" s="91">
        <v>4</v>
      </c>
      <c r="I26" s="91"/>
      <c r="J26" s="91">
        <v>5</v>
      </c>
      <c r="K26" s="91">
        <v>5</v>
      </c>
      <c r="L26" s="91">
        <v>5</v>
      </c>
      <c r="M26" s="91">
        <v>4</v>
      </c>
      <c r="N26" s="91">
        <v>4</v>
      </c>
      <c r="O26" s="91"/>
      <c r="P26" s="91">
        <v>4</v>
      </c>
      <c r="Q26" s="91"/>
      <c r="R26" s="94"/>
      <c r="S26" s="91"/>
      <c r="T26" s="91"/>
      <c r="U26" s="91"/>
      <c r="V26" s="27">
        <f t="shared" si="0"/>
        <v>4</v>
      </c>
      <c r="W26" s="258">
        <f t="shared" si="2"/>
        <v>0</v>
      </c>
      <c r="X26" s="258">
        <f t="shared" si="3"/>
        <v>0</v>
      </c>
      <c r="Y26" s="258">
        <f t="shared" si="4"/>
        <v>0</v>
      </c>
      <c r="Z26" s="258">
        <f t="shared" si="5"/>
        <v>0</v>
      </c>
      <c r="AA26" s="258">
        <f t="shared" si="6"/>
        <v>4</v>
      </c>
      <c r="AB26" s="258">
        <f t="shared" si="7"/>
        <v>3</v>
      </c>
      <c r="AC26" s="258">
        <f t="shared" si="8"/>
        <v>7</v>
      </c>
      <c r="AD26" s="317">
        <f t="shared" si="9"/>
        <v>4.4285714285714288</v>
      </c>
      <c r="AE26" s="259">
        <f t="shared" si="10"/>
        <v>0</v>
      </c>
      <c r="AF26" s="13"/>
      <c r="AG26" s="318" t="str">
        <f t="shared" si="13"/>
        <v/>
      </c>
      <c r="AH26" s="318" t="str">
        <f t="shared" si="13"/>
        <v>з</v>
      </c>
      <c r="AI26" s="318">
        <f t="shared" si="13"/>
        <v>4</v>
      </c>
      <c r="AJ26" s="318" t="str">
        <f t="shared" si="13"/>
        <v/>
      </c>
      <c r="AK26" s="318">
        <f t="shared" si="13"/>
        <v>5</v>
      </c>
      <c r="AL26" s="318">
        <f t="shared" si="13"/>
        <v>5</v>
      </c>
      <c r="AM26" s="318">
        <f t="shared" si="13"/>
        <v>5</v>
      </c>
      <c r="AN26" s="318">
        <f t="shared" si="13"/>
        <v>4</v>
      </c>
      <c r="AO26" s="318">
        <f t="shared" si="13"/>
        <v>4</v>
      </c>
      <c r="AP26" s="318" t="str">
        <f t="shared" si="13"/>
        <v/>
      </c>
      <c r="AQ26" s="318">
        <f t="shared" si="13"/>
        <v>4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2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x14ac:dyDescent="0.2">
      <c r="A27" s="267">
        <v>22</v>
      </c>
      <c r="B27" s="163"/>
      <c r="C27" s="472" t="s">
        <v>34</v>
      </c>
      <c r="D27" s="449" t="s">
        <v>1264</v>
      </c>
      <c r="E27" s="499">
        <v>2535</v>
      </c>
      <c r="F27" s="91"/>
      <c r="G27" s="91" t="s">
        <v>1138</v>
      </c>
      <c r="H27" s="91">
        <v>3</v>
      </c>
      <c r="I27" s="91"/>
      <c r="J27" s="91">
        <v>5</v>
      </c>
      <c r="K27" s="91">
        <v>5</v>
      </c>
      <c r="L27" s="91">
        <v>4</v>
      </c>
      <c r="M27" s="91">
        <v>5</v>
      </c>
      <c r="N27" s="91">
        <v>4</v>
      </c>
      <c r="O27" s="91"/>
      <c r="P27" s="91">
        <v>3</v>
      </c>
      <c r="Q27" s="91"/>
      <c r="R27" s="94"/>
      <c r="S27" s="91"/>
      <c r="T27" s="91"/>
      <c r="U27" s="91"/>
      <c r="V27" s="27">
        <f t="shared" si="0"/>
        <v>3</v>
      </c>
      <c r="W27" s="258">
        <f t="shared" si="2"/>
        <v>0</v>
      </c>
      <c r="X27" s="258">
        <f t="shared" si="3"/>
        <v>0</v>
      </c>
      <c r="Y27" s="258">
        <f t="shared" si="4"/>
        <v>0</v>
      </c>
      <c r="Z27" s="258">
        <f t="shared" si="5"/>
        <v>2</v>
      </c>
      <c r="AA27" s="258">
        <f t="shared" si="6"/>
        <v>2</v>
      </c>
      <c r="AB27" s="258">
        <f t="shared" si="7"/>
        <v>3</v>
      </c>
      <c r="AC27" s="258">
        <f t="shared" si="8"/>
        <v>7</v>
      </c>
      <c r="AD27" s="317">
        <f t="shared" si="9"/>
        <v>4.1428571428571432</v>
      </c>
      <c r="AE27" s="259">
        <f t="shared" si="10"/>
        <v>0</v>
      </c>
      <c r="AF27" s="13"/>
      <c r="AG27" s="318" t="str">
        <f t="shared" si="13"/>
        <v/>
      </c>
      <c r="AH27" s="318" t="str">
        <f t="shared" si="13"/>
        <v>з</v>
      </c>
      <c r="AI27" s="318">
        <f t="shared" si="13"/>
        <v>3</v>
      </c>
      <c r="AJ27" s="318" t="str">
        <f t="shared" si="13"/>
        <v/>
      </c>
      <c r="AK27" s="318">
        <f t="shared" si="13"/>
        <v>5</v>
      </c>
      <c r="AL27" s="318">
        <f t="shared" si="13"/>
        <v>5</v>
      </c>
      <c r="AM27" s="318">
        <f t="shared" si="13"/>
        <v>4</v>
      </c>
      <c r="AN27" s="318">
        <f t="shared" si="13"/>
        <v>5</v>
      </c>
      <c r="AO27" s="318">
        <f t="shared" si="13"/>
        <v>4</v>
      </c>
      <c r="AP27" s="318" t="str">
        <f t="shared" si="13"/>
        <v/>
      </c>
      <c r="AQ27" s="318">
        <f t="shared" si="13"/>
        <v>3</v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2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x14ac:dyDescent="0.2">
      <c r="A28" s="267">
        <v>23</v>
      </c>
      <c r="B28" s="163"/>
      <c r="C28" s="472" t="s">
        <v>34</v>
      </c>
      <c r="D28" s="449" t="s">
        <v>1265</v>
      </c>
      <c r="E28" s="499">
        <v>2535</v>
      </c>
      <c r="F28" s="91"/>
      <c r="G28" s="91" t="s">
        <v>1138</v>
      </c>
      <c r="H28" s="91">
        <v>4</v>
      </c>
      <c r="I28" s="91"/>
      <c r="J28" s="91">
        <v>4</v>
      </c>
      <c r="K28" s="91">
        <v>5</v>
      </c>
      <c r="L28" s="91">
        <v>4</v>
      </c>
      <c r="M28" s="91">
        <v>5</v>
      </c>
      <c r="N28" s="91">
        <v>4</v>
      </c>
      <c r="O28" s="91"/>
      <c r="P28" s="91">
        <v>4</v>
      </c>
      <c r="Q28" s="91"/>
      <c r="R28" s="94"/>
      <c r="S28" s="91"/>
      <c r="T28" s="91"/>
      <c r="U28" s="91"/>
      <c r="V28" s="27">
        <f t="shared" si="0"/>
        <v>4</v>
      </c>
      <c r="W28" s="258">
        <f t="shared" si="2"/>
        <v>0</v>
      </c>
      <c r="X28" s="258">
        <f t="shared" si="3"/>
        <v>0</v>
      </c>
      <c r="Y28" s="258">
        <f t="shared" si="4"/>
        <v>0</v>
      </c>
      <c r="Z28" s="258">
        <f t="shared" si="5"/>
        <v>0</v>
      </c>
      <c r="AA28" s="258">
        <f t="shared" si="6"/>
        <v>5</v>
      </c>
      <c r="AB28" s="258">
        <f t="shared" si="7"/>
        <v>2</v>
      </c>
      <c r="AC28" s="258">
        <f t="shared" si="8"/>
        <v>7</v>
      </c>
      <c r="AD28" s="317">
        <f t="shared" si="9"/>
        <v>4.2857142857142856</v>
      </c>
      <c r="AE28" s="259">
        <f t="shared" si="10"/>
        <v>0</v>
      </c>
      <c r="AF28" s="13"/>
      <c r="AG28" s="318" t="str">
        <f t="shared" si="13"/>
        <v/>
      </c>
      <c r="AH28" s="318" t="str">
        <f t="shared" si="13"/>
        <v>з</v>
      </c>
      <c r="AI28" s="318">
        <f t="shared" si="13"/>
        <v>4</v>
      </c>
      <c r="AJ28" s="318" t="str">
        <f t="shared" si="13"/>
        <v/>
      </c>
      <c r="AK28" s="318">
        <f t="shared" si="13"/>
        <v>4</v>
      </c>
      <c r="AL28" s="318">
        <f t="shared" si="13"/>
        <v>5</v>
      </c>
      <c r="AM28" s="318">
        <f t="shared" si="13"/>
        <v>4</v>
      </c>
      <c r="AN28" s="318">
        <f t="shared" si="13"/>
        <v>5</v>
      </c>
      <c r="AO28" s="318">
        <f t="shared" si="13"/>
        <v>4</v>
      </c>
      <c r="AP28" s="318" t="str">
        <f t="shared" si="13"/>
        <v/>
      </c>
      <c r="AQ28" s="318">
        <f t="shared" si="13"/>
        <v>4</v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2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x14ac:dyDescent="0.2">
      <c r="A29" s="267">
        <v>24</v>
      </c>
      <c r="B29" s="163"/>
      <c r="C29" s="472" t="s">
        <v>34</v>
      </c>
      <c r="D29" s="449" t="s">
        <v>1266</v>
      </c>
      <c r="E29" s="499">
        <v>2535</v>
      </c>
      <c r="F29" s="91"/>
      <c r="G29" s="91" t="s">
        <v>1138</v>
      </c>
      <c r="H29" s="91">
        <v>5</v>
      </c>
      <c r="I29" s="91"/>
      <c r="J29" s="91">
        <v>5</v>
      </c>
      <c r="K29" s="91" t="s">
        <v>1132</v>
      </c>
      <c r="L29" s="91">
        <v>5</v>
      </c>
      <c r="M29" s="91">
        <v>5</v>
      </c>
      <c r="N29" s="91">
        <v>5</v>
      </c>
      <c r="O29" s="91"/>
      <c r="P29" s="91">
        <v>5</v>
      </c>
      <c r="Q29" s="91"/>
      <c r="R29" s="94"/>
      <c r="S29" s="91"/>
      <c r="T29" s="91"/>
      <c r="U29" s="91"/>
      <c r="V29" s="27">
        <f t="shared" si="0"/>
        <v>5</v>
      </c>
      <c r="W29" s="258">
        <f t="shared" si="2"/>
        <v>0</v>
      </c>
      <c r="X29" s="258">
        <f t="shared" si="3"/>
        <v>0</v>
      </c>
      <c r="Y29" s="258">
        <f t="shared" si="4"/>
        <v>0</v>
      </c>
      <c r="Z29" s="258">
        <f t="shared" si="5"/>
        <v>0</v>
      </c>
      <c r="AA29" s="258">
        <f t="shared" si="6"/>
        <v>0</v>
      </c>
      <c r="AB29" s="258">
        <f t="shared" si="7"/>
        <v>6</v>
      </c>
      <c r="AC29" s="258">
        <f t="shared" si="8"/>
        <v>6</v>
      </c>
      <c r="AD29" s="317">
        <f t="shared" si="9"/>
        <v>5</v>
      </c>
      <c r="AE29" s="259">
        <f t="shared" si="10"/>
        <v>0</v>
      </c>
      <c r="AF29" s="13"/>
      <c r="AG29" s="318" t="str">
        <f t="shared" si="13"/>
        <v/>
      </c>
      <c r="AH29" s="318" t="str">
        <f t="shared" si="13"/>
        <v>з</v>
      </c>
      <c r="AI29" s="318">
        <f t="shared" si="13"/>
        <v>5</v>
      </c>
      <c r="AJ29" s="318" t="str">
        <f t="shared" si="13"/>
        <v/>
      </c>
      <c r="AK29" s="318">
        <f t="shared" si="13"/>
        <v>5</v>
      </c>
      <c r="AL29" s="318" t="str">
        <f t="shared" si="13"/>
        <v>а</v>
      </c>
      <c r="AM29" s="318">
        <f t="shared" si="13"/>
        <v>5</v>
      </c>
      <c r="AN29" s="318">
        <f t="shared" si="13"/>
        <v>5</v>
      </c>
      <c r="AO29" s="318">
        <f t="shared" si="13"/>
        <v>5</v>
      </c>
      <c r="AP29" s="318" t="str">
        <f t="shared" si="13"/>
        <v/>
      </c>
      <c r="AQ29" s="318">
        <f t="shared" si="13"/>
        <v>5</v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2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x14ac:dyDescent="0.25">
      <c r="A30" s="267">
        <v>25</v>
      </c>
      <c r="B30" s="163"/>
      <c r="C30" s="472" t="s">
        <v>34</v>
      </c>
      <c r="D30" s="329" t="s">
        <v>1267</v>
      </c>
      <c r="E30" s="499">
        <v>2535</v>
      </c>
      <c r="F30" s="91"/>
      <c r="G30" s="91" t="s">
        <v>1138</v>
      </c>
      <c r="H30" s="91">
        <v>4</v>
      </c>
      <c r="I30" s="91"/>
      <c r="J30" s="91">
        <v>5</v>
      </c>
      <c r="K30" s="91">
        <v>5</v>
      </c>
      <c r="L30" s="91">
        <v>4</v>
      </c>
      <c r="M30" s="91">
        <v>4</v>
      </c>
      <c r="N30" s="91">
        <v>4</v>
      </c>
      <c r="O30" s="91"/>
      <c r="P30" s="91">
        <v>4</v>
      </c>
      <c r="Q30" s="91"/>
      <c r="R30" s="94"/>
      <c r="S30" s="91"/>
      <c r="T30" s="91"/>
      <c r="U30" s="91"/>
      <c r="V30" s="27">
        <f t="shared" si="0"/>
        <v>4</v>
      </c>
      <c r="W30" s="258">
        <f t="shared" si="2"/>
        <v>0</v>
      </c>
      <c r="X30" s="258">
        <f t="shared" si="3"/>
        <v>0</v>
      </c>
      <c r="Y30" s="258">
        <f t="shared" si="4"/>
        <v>0</v>
      </c>
      <c r="Z30" s="258">
        <f t="shared" si="5"/>
        <v>0</v>
      </c>
      <c r="AA30" s="258">
        <f t="shared" si="6"/>
        <v>5</v>
      </c>
      <c r="AB30" s="258">
        <f t="shared" si="7"/>
        <v>2</v>
      </c>
      <c r="AC30" s="258">
        <f t="shared" si="8"/>
        <v>7</v>
      </c>
      <c r="AD30" s="317">
        <f t="shared" si="9"/>
        <v>4.2857142857142856</v>
      </c>
      <c r="AE30" s="259">
        <f t="shared" si="10"/>
        <v>0</v>
      </c>
      <c r="AF30" s="13"/>
      <c r="AG30" s="318" t="str">
        <f t="shared" si="13"/>
        <v/>
      </c>
      <c r="AH30" s="318" t="str">
        <f t="shared" si="13"/>
        <v>з</v>
      </c>
      <c r="AI30" s="318">
        <f t="shared" si="13"/>
        <v>4</v>
      </c>
      <c r="AJ30" s="318" t="str">
        <f t="shared" si="13"/>
        <v/>
      </c>
      <c r="AK30" s="318">
        <f t="shared" si="13"/>
        <v>5</v>
      </c>
      <c r="AL30" s="318">
        <f t="shared" si="13"/>
        <v>5</v>
      </c>
      <c r="AM30" s="318">
        <f t="shared" si="13"/>
        <v>4</v>
      </c>
      <c r="AN30" s="318">
        <f t="shared" si="13"/>
        <v>4</v>
      </c>
      <c r="AO30" s="318">
        <f t="shared" si="13"/>
        <v>4</v>
      </c>
      <c r="AP30" s="318" t="str">
        <f t="shared" si="13"/>
        <v/>
      </c>
      <c r="AQ30" s="318">
        <f t="shared" si="13"/>
        <v>4</v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2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hidden="1" x14ac:dyDescent="0.25">
      <c r="A31" s="267"/>
      <c r="B31" s="163"/>
      <c r="C31" s="472"/>
      <c r="D31" s="329"/>
      <c r="E31" s="499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91"/>
      <c r="V31" s="27"/>
      <c r="W31" s="258">
        <f t="shared" ref="W31:W37" si="14">COUNTIF(AG31:AV31,"б")</f>
        <v>0</v>
      </c>
      <c r="X31" s="258">
        <f t="shared" ref="X31:X37" si="15">COUNTIF(AG31:AV31,"д")</f>
        <v>0</v>
      </c>
      <c r="Y31" s="258">
        <f t="shared" ref="Y31:Y37" si="16">COUNTIF(AG31:AV31,2)+COUNTIF(AG31:AV31,"н")+COUNTIF(AG31:AV31,"д")</f>
        <v>0</v>
      </c>
      <c r="Z31" s="258">
        <f t="shared" ref="Z31:Z37" si="17">COUNTIF(AG31:AV31,Z$5)</f>
        <v>0</v>
      </c>
      <c r="AA31" s="258">
        <f t="shared" ref="AA31:AA37" si="18">COUNTIF(AG31:AV31,AA$5)</f>
        <v>0</v>
      </c>
      <c r="AB31" s="258">
        <f t="shared" ref="AB31:AB37" si="19">COUNTIF(AG31:AV31,AB$5)</f>
        <v>0</v>
      </c>
      <c r="AC31" s="258">
        <f t="shared" ref="AC31:AC37" si="20">SUM(X31:AB31)</f>
        <v>0</v>
      </c>
      <c r="AD31" s="317" t="str">
        <f t="shared" ref="AD31:AD37" si="21">IF(ISERROR(((X31+Y31)*2+Z31*3+AA31*4+AB31*5)/SUM(X31,Y31:AB31)),"",((X31+Y31)*2+Z31*3+AA31*4+AB31*5)/SUM(X31,Y31:AB31))</f>
        <v/>
      </c>
      <c r="AE31" s="259">
        <f t="shared" ref="AE31:AE37" si="22">IF(AX31=5,0.5,IF(AX31=4,0.25,IF(AX31&lt;=3,0)))</f>
        <v>0</v>
      </c>
      <c r="AF31" s="13"/>
      <c r="AG31" s="318" t="str">
        <f t="shared" ref="AG31:AG37" si="23">IF(ISERROR(VALUE(LEFT(F31))),LEFT(F31),VALUE(LEFT(F31)))</f>
        <v/>
      </c>
      <c r="AH31" s="318" t="str">
        <f t="shared" ref="AH31:AH37" si="24">IF(ISERROR(VALUE(LEFT(G31))),LEFT(G31),VALUE(LEFT(G31)))</f>
        <v/>
      </c>
      <c r="AI31" s="318" t="str">
        <f t="shared" ref="AI31:AI37" si="25">IF(ISERROR(VALUE(LEFT(H31))),LEFT(H31),VALUE(LEFT(H31)))</f>
        <v/>
      </c>
      <c r="AJ31" s="318" t="str">
        <f t="shared" ref="AJ31:AJ37" si="26">IF(ISERROR(VALUE(LEFT(I31))),LEFT(I31),VALUE(LEFT(I31)))</f>
        <v/>
      </c>
      <c r="AK31" s="318" t="str">
        <f t="shared" ref="AK31:AK37" si="27">IF(ISERROR(VALUE(LEFT(J31))),LEFT(J31),VALUE(LEFT(J31)))</f>
        <v/>
      </c>
      <c r="AL31" s="318" t="str">
        <f t="shared" ref="AL31:AL37" si="28">IF(ISERROR(VALUE(LEFT(K31))),LEFT(K31),VALUE(LEFT(K31)))</f>
        <v/>
      </c>
      <c r="AM31" s="318" t="str">
        <f t="shared" ref="AM31:AM37" si="29">IF(ISERROR(VALUE(LEFT(L31))),LEFT(L31),VALUE(LEFT(L31)))</f>
        <v/>
      </c>
      <c r="AN31" s="318" t="str">
        <f t="shared" ref="AN31:AN37" si="30">IF(ISERROR(VALUE(LEFT(M31))),LEFT(M31),VALUE(LEFT(M31)))</f>
        <v/>
      </c>
      <c r="AO31" s="318" t="str">
        <f t="shared" ref="AO31:AO37" si="31">IF(ISERROR(VALUE(LEFT(N31))),LEFT(N31),VALUE(LEFT(N31)))</f>
        <v/>
      </c>
      <c r="AP31" s="318" t="str">
        <f t="shared" ref="AP31:AP37" si="32">IF(ISERROR(VALUE(LEFT(O31))),LEFT(O31),VALUE(LEFT(O31)))</f>
        <v/>
      </c>
      <c r="AQ31" s="318" t="str">
        <f t="shared" ref="AQ31:AQ37" si="33">IF(ISERROR(VALUE(LEFT(P31))),LEFT(P31),VALUE(LEFT(P31)))</f>
        <v/>
      </c>
      <c r="AR31" s="318" t="str">
        <f t="shared" ref="AR31:AR37" si="34">IF(ISERROR(VALUE(LEFT(Q31))),LEFT(Q31),VALUE(LEFT(Q31)))</f>
        <v/>
      </c>
      <c r="AS31" s="318" t="str">
        <f t="shared" ref="AS31:AS37" si="35">IF(ISERROR(VALUE(LEFT(R31))),LEFT(R31),VALUE(LEFT(R31)))</f>
        <v/>
      </c>
      <c r="AT31" s="318" t="str">
        <f t="shared" ref="AT31:AT37" si="36">IF(ISERROR(VALUE(LEFT(S31))),LEFT(S31),VALUE(LEFT(S31)))</f>
        <v/>
      </c>
      <c r="AU31" s="318" t="str">
        <f t="shared" ref="AU31:AU37" si="37">IF(ISERROR(VALUE(LEFT(T31))),LEFT(T31),VALUE(LEFT(T31)))</f>
        <v/>
      </c>
      <c r="AV31" s="318" t="str">
        <f t="shared" ref="AV31:AV37" si="38">IF(ISERROR(VALUE(LEFT(U31))),LEFT(U31),VALUE(LEFT(U31)))</f>
        <v/>
      </c>
      <c r="AW31" s="316">
        <f t="shared" ref="AW31:AW37" si="39">COUNTIF(AG31:AV31,"з")</f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5">
      <c r="A32" s="267"/>
      <c r="B32" s="163"/>
      <c r="C32" s="472"/>
      <c r="D32" s="329"/>
      <c r="E32" s="499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4"/>
      <c r="S32" s="91"/>
      <c r="T32" s="91"/>
      <c r="U32" s="91"/>
      <c r="V32" s="27"/>
      <c r="W32" s="258">
        <f t="shared" si="14"/>
        <v>0</v>
      </c>
      <c r="X32" s="258">
        <f t="shared" si="15"/>
        <v>0</v>
      </c>
      <c r="Y32" s="258">
        <f t="shared" si="16"/>
        <v>0</v>
      </c>
      <c r="Z32" s="258">
        <f t="shared" si="17"/>
        <v>0</v>
      </c>
      <c r="AA32" s="258">
        <f t="shared" si="18"/>
        <v>0</v>
      </c>
      <c r="AB32" s="258">
        <f t="shared" si="19"/>
        <v>0</v>
      </c>
      <c r="AC32" s="258">
        <f t="shared" si="20"/>
        <v>0</v>
      </c>
      <c r="AD32" s="317" t="str">
        <f t="shared" si="21"/>
        <v/>
      </c>
      <c r="AE32" s="259">
        <f t="shared" si="22"/>
        <v>0</v>
      </c>
      <c r="AF32" s="13"/>
      <c r="AG32" s="318" t="str">
        <f t="shared" si="23"/>
        <v/>
      </c>
      <c r="AH32" s="318" t="str">
        <f t="shared" si="24"/>
        <v/>
      </c>
      <c r="AI32" s="318" t="str">
        <f t="shared" si="25"/>
        <v/>
      </c>
      <c r="AJ32" s="318" t="str">
        <f t="shared" si="26"/>
        <v/>
      </c>
      <c r="AK32" s="318" t="str">
        <f t="shared" si="27"/>
        <v/>
      </c>
      <c r="AL32" s="318" t="str">
        <f t="shared" si="28"/>
        <v/>
      </c>
      <c r="AM32" s="318" t="str">
        <f t="shared" si="29"/>
        <v/>
      </c>
      <c r="AN32" s="318" t="str">
        <f t="shared" si="30"/>
        <v/>
      </c>
      <c r="AO32" s="318" t="str">
        <f t="shared" si="31"/>
        <v/>
      </c>
      <c r="AP32" s="318" t="str">
        <f t="shared" si="32"/>
        <v/>
      </c>
      <c r="AQ32" s="318" t="str">
        <f t="shared" si="33"/>
        <v/>
      </c>
      <c r="AR32" s="318" t="str">
        <f t="shared" si="34"/>
        <v/>
      </c>
      <c r="AS32" s="318" t="str">
        <f t="shared" si="35"/>
        <v/>
      </c>
      <c r="AT32" s="318" t="str">
        <f t="shared" si="36"/>
        <v/>
      </c>
      <c r="AU32" s="318" t="str">
        <f t="shared" si="37"/>
        <v/>
      </c>
      <c r="AV32" s="318" t="str">
        <f t="shared" si="38"/>
        <v/>
      </c>
      <c r="AW32" s="316">
        <f t="shared" si="39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8.75" hidden="1" x14ac:dyDescent="0.25">
      <c r="A33" s="267"/>
      <c r="B33" s="163"/>
      <c r="C33" s="472"/>
      <c r="D33" s="329"/>
      <c r="E33" s="499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4"/>
      <c r="S33" s="91"/>
      <c r="T33" s="91"/>
      <c r="U33" s="91"/>
      <c r="V33" s="27"/>
      <c r="W33" s="258">
        <f t="shared" si="14"/>
        <v>0</v>
      </c>
      <c r="X33" s="258">
        <f t="shared" si="15"/>
        <v>0</v>
      </c>
      <c r="Y33" s="258">
        <f t="shared" si="16"/>
        <v>0</v>
      </c>
      <c r="Z33" s="258">
        <f t="shared" si="17"/>
        <v>0</v>
      </c>
      <c r="AA33" s="258">
        <f t="shared" si="18"/>
        <v>0</v>
      </c>
      <c r="AB33" s="258">
        <f t="shared" si="19"/>
        <v>0</v>
      </c>
      <c r="AC33" s="258">
        <f t="shared" si="20"/>
        <v>0</v>
      </c>
      <c r="AD33" s="317" t="str">
        <f t="shared" si="21"/>
        <v/>
      </c>
      <c r="AE33" s="259">
        <f t="shared" si="22"/>
        <v>0</v>
      </c>
      <c r="AF33" s="13"/>
      <c r="AG33" s="318" t="str">
        <f t="shared" si="23"/>
        <v/>
      </c>
      <c r="AH33" s="318" t="str">
        <f t="shared" si="24"/>
        <v/>
      </c>
      <c r="AI33" s="318" t="str">
        <f t="shared" si="25"/>
        <v/>
      </c>
      <c r="AJ33" s="318" t="str">
        <f t="shared" si="26"/>
        <v/>
      </c>
      <c r="AK33" s="318" t="str">
        <f t="shared" si="27"/>
        <v/>
      </c>
      <c r="AL33" s="318" t="str">
        <f t="shared" si="28"/>
        <v/>
      </c>
      <c r="AM33" s="318" t="str">
        <f t="shared" si="29"/>
        <v/>
      </c>
      <c r="AN33" s="318" t="str">
        <f t="shared" si="30"/>
        <v/>
      </c>
      <c r="AO33" s="318" t="str">
        <f t="shared" si="31"/>
        <v/>
      </c>
      <c r="AP33" s="318" t="str">
        <f t="shared" si="32"/>
        <v/>
      </c>
      <c r="AQ33" s="318" t="str">
        <f t="shared" si="33"/>
        <v/>
      </c>
      <c r="AR33" s="318" t="str">
        <f t="shared" si="34"/>
        <v/>
      </c>
      <c r="AS33" s="318" t="str">
        <f t="shared" si="35"/>
        <v/>
      </c>
      <c r="AT33" s="318" t="str">
        <f t="shared" si="36"/>
        <v/>
      </c>
      <c r="AU33" s="318" t="str">
        <f t="shared" si="37"/>
        <v/>
      </c>
      <c r="AV33" s="318" t="str">
        <f t="shared" si="38"/>
        <v/>
      </c>
      <c r="AW33" s="316">
        <f t="shared" si="39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8.75" hidden="1" x14ac:dyDescent="0.25">
      <c r="A34" s="267"/>
      <c r="B34" s="163"/>
      <c r="C34" s="472"/>
      <c r="D34" s="329"/>
      <c r="E34" s="499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4"/>
      <c r="S34" s="91"/>
      <c r="T34" s="91"/>
      <c r="U34" s="91"/>
      <c r="V34" s="27"/>
      <c r="W34" s="258">
        <f t="shared" si="14"/>
        <v>0</v>
      </c>
      <c r="X34" s="258">
        <f t="shared" si="15"/>
        <v>0</v>
      </c>
      <c r="Y34" s="258">
        <f t="shared" si="16"/>
        <v>0</v>
      </c>
      <c r="Z34" s="258">
        <f t="shared" si="17"/>
        <v>0</v>
      </c>
      <c r="AA34" s="258">
        <f t="shared" si="18"/>
        <v>0</v>
      </c>
      <c r="AB34" s="258">
        <f t="shared" si="19"/>
        <v>0</v>
      </c>
      <c r="AC34" s="258">
        <f t="shared" si="20"/>
        <v>0</v>
      </c>
      <c r="AD34" s="317" t="str">
        <f t="shared" si="21"/>
        <v/>
      </c>
      <c r="AE34" s="259">
        <f t="shared" si="22"/>
        <v>0</v>
      </c>
      <c r="AF34" s="13"/>
      <c r="AG34" s="318" t="str">
        <f t="shared" si="23"/>
        <v/>
      </c>
      <c r="AH34" s="318" t="str">
        <f t="shared" si="24"/>
        <v/>
      </c>
      <c r="AI34" s="318" t="str">
        <f t="shared" si="25"/>
        <v/>
      </c>
      <c r="AJ34" s="318" t="str">
        <f t="shared" si="26"/>
        <v/>
      </c>
      <c r="AK34" s="318" t="str">
        <f t="shared" si="27"/>
        <v/>
      </c>
      <c r="AL34" s="318" t="str">
        <f t="shared" si="28"/>
        <v/>
      </c>
      <c r="AM34" s="318" t="str">
        <f t="shared" si="29"/>
        <v/>
      </c>
      <c r="AN34" s="318" t="str">
        <f t="shared" si="30"/>
        <v/>
      </c>
      <c r="AO34" s="318" t="str">
        <f t="shared" si="31"/>
        <v/>
      </c>
      <c r="AP34" s="318" t="str">
        <f t="shared" si="32"/>
        <v/>
      </c>
      <c r="AQ34" s="318" t="str">
        <f t="shared" si="33"/>
        <v/>
      </c>
      <c r="AR34" s="318" t="str">
        <f t="shared" si="34"/>
        <v/>
      </c>
      <c r="AS34" s="318" t="str">
        <f t="shared" si="35"/>
        <v/>
      </c>
      <c r="AT34" s="318" t="str">
        <f t="shared" si="36"/>
        <v/>
      </c>
      <c r="AU34" s="318" t="str">
        <f t="shared" si="37"/>
        <v/>
      </c>
      <c r="AV34" s="318" t="str">
        <f t="shared" si="38"/>
        <v/>
      </c>
      <c r="AW34" s="316">
        <f t="shared" si="39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8.75" hidden="1" x14ac:dyDescent="0.25">
      <c r="A35" s="267"/>
      <c r="B35" s="163"/>
      <c r="C35" s="472"/>
      <c r="D35" s="329"/>
      <c r="E35" s="499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4"/>
      <c r="S35" s="91"/>
      <c r="T35" s="91"/>
      <c r="U35" s="91"/>
      <c r="V35" s="27"/>
      <c r="W35" s="258">
        <f t="shared" si="14"/>
        <v>0</v>
      </c>
      <c r="X35" s="258">
        <f t="shared" si="15"/>
        <v>0</v>
      </c>
      <c r="Y35" s="258">
        <f t="shared" si="16"/>
        <v>0</v>
      </c>
      <c r="Z35" s="258">
        <f t="shared" si="17"/>
        <v>0</v>
      </c>
      <c r="AA35" s="258">
        <f t="shared" si="18"/>
        <v>0</v>
      </c>
      <c r="AB35" s="258">
        <f t="shared" si="19"/>
        <v>0</v>
      </c>
      <c r="AC35" s="258">
        <f t="shared" si="20"/>
        <v>0</v>
      </c>
      <c r="AD35" s="317" t="str">
        <f t="shared" si="21"/>
        <v/>
      </c>
      <c r="AE35" s="259">
        <f t="shared" si="22"/>
        <v>0</v>
      </c>
      <c r="AF35" s="13"/>
      <c r="AG35" s="318" t="str">
        <f t="shared" si="23"/>
        <v/>
      </c>
      <c r="AH35" s="318" t="str">
        <f t="shared" si="24"/>
        <v/>
      </c>
      <c r="AI35" s="318" t="str">
        <f t="shared" si="25"/>
        <v/>
      </c>
      <c r="AJ35" s="318" t="str">
        <f t="shared" si="26"/>
        <v/>
      </c>
      <c r="AK35" s="318" t="str">
        <f t="shared" si="27"/>
        <v/>
      </c>
      <c r="AL35" s="318" t="str">
        <f t="shared" si="28"/>
        <v/>
      </c>
      <c r="AM35" s="318" t="str">
        <f t="shared" si="29"/>
        <v/>
      </c>
      <c r="AN35" s="318" t="str">
        <f t="shared" si="30"/>
        <v/>
      </c>
      <c r="AO35" s="318" t="str">
        <f t="shared" si="31"/>
        <v/>
      </c>
      <c r="AP35" s="318" t="str">
        <f t="shared" si="32"/>
        <v/>
      </c>
      <c r="AQ35" s="318" t="str">
        <f t="shared" si="33"/>
        <v/>
      </c>
      <c r="AR35" s="318" t="str">
        <f t="shared" si="34"/>
        <v/>
      </c>
      <c r="AS35" s="318" t="str">
        <f t="shared" si="35"/>
        <v/>
      </c>
      <c r="AT35" s="318" t="str">
        <f t="shared" si="36"/>
        <v/>
      </c>
      <c r="AU35" s="318" t="str">
        <f t="shared" si="37"/>
        <v/>
      </c>
      <c r="AV35" s="318" t="str">
        <f t="shared" si="38"/>
        <v/>
      </c>
      <c r="AW35" s="316">
        <f t="shared" si="39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8.75" hidden="1" x14ac:dyDescent="0.25">
      <c r="A36" s="267"/>
      <c r="B36" s="163"/>
      <c r="C36" s="472"/>
      <c r="D36" s="329"/>
      <c r="E36" s="499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4"/>
      <c r="S36" s="91"/>
      <c r="T36" s="91"/>
      <c r="U36" s="91"/>
      <c r="V36" s="27"/>
      <c r="W36" s="258">
        <f t="shared" si="14"/>
        <v>0</v>
      </c>
      <c r="X36" s="258">
        <f t="shared" si="15"/>
        <v>0</v>
      </c>
      <c r="Y36" s="258">
        <f t="shared" si="16"/>
        <v>0</v>
      </c>
      <c r="Z36" s="258">
        <f t="shared" si="17"/>
        <v>0</v>
      </c>
      <c r="AA36" s="258">
        <f t="shared" si="18"/>
        <v>0</v>
      </c>
      <c r="AB36" s="258">
        <f t="shared" si="19"/>
        <v>0</v>
      </c>
      <c r="AC36" s="258">
        <f t="shared" si="20"/>
        <v>0</v>
      </c>
      <c r="AD36" s="317" t="str">
        <f t="shared" si="21"/>
        <v/>
      </c>
      <c r="AE36" s="259">
        <f t="shared" si="22"/>
        <v>0</v>
      </c>
      <c r="AF36" s="13"/>
      <c r="AG36" s="318" t="str">
        <f t="shared" si="23"/>
        <v/>
      </c>
      <c r="AH36" s="318" t="str">
        <f t="shared" si="24"/>
        <v/>
      </c>
      <c r="AI36" s="318" t="str">
        <f t="shared" si="25"/>
        <v/>
      </c>
      <c r="AJ36" s="318" t="str">
        <f t="shared" si="26"/>
        <v/>
      </c>
      <c r="AK36" s="318" t="str">
        <f t="shared" si="27"/>
        <v/>
      </c>
      <c r="AL36" s="318" t="str">
        <f t="shared" si="28"/>
        <v/>
      </c>
      <c r="AM36" s="318" t="str">
        <f t="shared" si="29"/>
        <v/>
      </c>
      <c r="AN36" s="318" t="str">
        <f t="shared" si="30"/>
        <v/>
      </c>
      <c r="AO36" s="318" t="str">
        <f t="shared" si="31"/>
        <v/>
      </c>
      <c r="AP36" s="318" t="str">
        <f t="shared" si="32"/>
        <v/>
      </c>
      <c r="AQ36" s="318" t="str">
        <f t="shared" si="33"/>
        <v/>
      </c>
      <c r="AR36" s="318" t="str">
        <f t="shared" si="34"/>
        <v/>
      </c>
      <c r="AS36" s="318" t="str">
        <f t="shared" si="35"/>
        <v/>
      </c>
      <c r="AT36" s="318" t="str">
        <f t="shared" si="36"/>
        <v/>
      </c>
      <c r="AU36" s="318" t="str">
        <f t="shared" si="37"/>
        <v/>
      </c>
      <c r="AV36" s="318" t="str">
        <f t="shared" si="38"/>
        <v/>
      </c>
      <c r="AW36" s="316">
        <f t="shared" si="39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8.75" hidden="1" x14ac:dyDescent="0.25">
      <c r="A37" s="267"/>
      <c r="B37" s="163"/>
      <c r="C37" s="472"/>
      <c r="D37" s="329"/>
      <c r="E37" s="499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4"/>
      <c r="S37" s="91"/>
      <c r="T37" s="91"/>
      <c r="U37" s="91"/>
      <c r="V37" s="27"/>
      <c r="W37" s="258">
        <f t="shared" si="14"/>
        <v>0</v>
      </c>
      <c r="X37" s="258">
        <f t="shared" si="15"/>
        <v>0</v>
      </c>
      <c r="Y37" s="258">
        <f t="shared" si="16"/>
        <v>0</v>
      </c>
      <c r="Z37" s="258">
        <f t="shared" si="17"/>
        <v>0</v>
      </c>
      <c r="AA37" s="258">
        <f t="shared" si="18"/>
        <v>0</v>
      </c>
      <c r="AB37" s="258">
        <f t="shared" si="19"/>
        <v>0</v>
      </c>
      <c r="AC37" s="258">
        <f t="shared" si="20"/>
        <v>0</v>
      </c>
      <c r="AD37" s="317" t="str">
        <f t="shared" si="21"/>
        <v/>
      </c>
      <c r="AE37" s="259">
        <f t="shared" si="22"/>
        <v>0</v>
      </c>
      <c r="AF37" s="13"/>
      <c r="AG37" s="318" t="str">
        <f t="shared" si="23"/>
        <v/>
      </c>
      <c r="AH37" s="318" t="str">
        <f t="shared" si="24"/>
        <v/>
      </c>
      <c r="AI37" s="318" t="str">
        <f t="shared" si="25"/>
        <v/>
      </c>
      <c r="AJ37" s="318" t="str">
        <f t="shared" si="26"/>
        <v/>
      </c>
      <c r="AK37" s="318" t="str">
        <f t="shared" si="27"/>
        <v/>
      </c>
      <c r="AL37" s="318" t="str">
        <f t="shared" si="28"/>
        <v/>
      </c>
      <c r="AM37" s="318" t="str">
        <f t="shared" si="29"/>
        <v/>
      </c>
      <c r="AN37" s="318" t="str">
        <f t="shared" si="30"/>
        <v/>
      </c>
      <c r="AO37" s="318" t="str">
        <f t="shared" si="31"/>
        <v/>
      </c>
      <c r="AP37" s="318" t="str">
        <f t="shared" si="32"/>
        <v/>
      </c>
      <c r="AQ37" s="318" t="str">
        <f t="shared" si="33"/>
        <v/>
      </c>
      <c r="AR37" s="318" t="str">
        <f t="shared" si="34"/>
        <v/>
      </c>
      <c r="AS37" s="318" t="str">
        <f t="shared" si="35"/>
        <v/>
      </c>
      <c r="AT37" s="318" t="str">
        <f t="shared" si="36"/>
        <v/>
      </c>
      <c r="AU37" s="318" t="str">
        <f t="shared" si="37"/>
        <v/>
      </c>
      <c r="AV37" s="318" t="str">
        <f t="shared" si="38"/>
        <v/>
      </c>
      <c r="AW37" s="316">
        <f t="shared" si="39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4.0909090909090908</v>
      </c>
      <c r="I38" s="336" t="str">
        <v xml:space="preserve"> </v>
      </c>
      <c r="J38" s="336">
        <v>4.5599999999999996</v>
      </c>
      <c r="K38" s="336">
        <v>4.9047619047619051</v>
      </c>
      <c r="L38" s="336">
        <v>4.4545454545454541</v>
      </c>
      <c r="M38" s="336">
        <v>4.5</v>
      </c>
      <c r="N38" s="336">
        <v>4.2727272727272725</v>
      </c>
      <c r="O38" s="216" t="str">
        <v xml:space="preserve"> </v>
      </c>
      <c r="P38" s="216">
        <v>3.6818181818181817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сводн.!T35</f>
        <v>3</v>
      </c>
      <c r="W38" s="93">
        <f>SUM(W6:W30)</f>
        <v>0</v>
      </c>
      <c r="X38" s="93">
        <f>SUM(X6:X30)</f>
        <v>0</v>
      </c>
      <c r="Y38" s="93">
        <f>SUM(Y6:Y30)-X38</f>
        <v>0</v>
      </c>
      <c r="Z38" s="93">
        <f>SUM(Z6:Z30)</f>
        <v>15</v>
      </c>
      <c r="AA38" s="93">
        <f>SUM(AA6:AA30)</f>
        <v>72</v>
      </c>
      <c r="AB38" s="93">
        <f>SUM(AB6:AB30)</f>
        <v>71</v>
      </c>
      <c r="AC38" s="93">
        <f>SUM(X38:AB38)</f>
        <v>158</v>
      </c>
      <c r="AD38" s="320">
        <f>IF(ISERROR(((X38+Y38)*2+Z38*3+AA38*4+AB38*5)/SUM(X38,Y38:AB38)),"",((X38+Y38)*2+Z38*3+AA38*4+AB38*5)/SUM(X38,Y38:AB38))</f>
        <v>4.3544303797468356</v>
      </c>
      <c r="AE38" s="414"/>
      <c r="AF38" s="13"/>
      <c r="AG38" s="415" t="str">
        <f t="shared" ref="AG38:AV38" si="40">IF(COUNT(AG6:AG30)=0," ",SUM(AG6:AG30)/COUNT(AG6:AG30))</f>
        <v xml:space="preserve"> </v>
      </c>
      <c r="AH38" s="415" t="str">
        <f t="shared" si="40"/>
        <v xml:space="preserve"> </v>
      </c>
      <c r="AI38" s="415">
        <f t="shared" si="40"/>
        <v>4.0909090909090908</v>
      </c>
      <c r="AJ38" s="415" t="str">
        <f t="shared" si="40"/>
        <v xml:space="preserve"> </v>
      </c>
      <c r="AK38" s="415">
        <f t="shared" si="40"/>
        <v>4.5599999999999996</v>
      </c>
      <c r="AL38" s="415">
        <f t="shared" si="40"/>
        <v>4.9047619047619051</v>
      </c>
      <c r="AM38" s="415">
        <f t="shared" si="40"/>
        <v>4.4545454545454541</v>
      </c>
      <c r="AN38" s="415">
        <f t="shared" si="40"/>
        <v>4.5</v>
      </c>
      <c r="AO38" s="415">
        <f t="shared" si="40"/>
        <v>4.2727272727272725</v>
      </c>
      <c r="AP38" s="415" t="str">
        <f t="shared" si="40"/>
        <v xml:space="preserve"> </v>
      </c>
      <c r="AQ38" s="415">
        <f t="shared" si="40"/>
        <v>3.6818181818181817</v>
      </c>
      <c r="AR38" s="415" t="str">
        <f t="shared" si="40"/>
        <v xml:space="preserve"> </v>
      </c>
      <c r="AS38" s="415" t="str">
        <f t="shared" si="40"/>
        <v xml:space="preserve"> </v>
      </c>
      <c r="AT38" s="415" t="str">
        <f t="shared" si="40"/>
        <v xml:space="preserve"> </v>
      </c>
      <c r="AU38" s="415" t="str">
        <f t="shared" si="40"/>
        <v xml:space="preserve"> </v>
      </c>
      <c r="AV38" s="416" t="str">
        <f t="shared" si="40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5</v>
      </c>
      <c r="I39" s="337" t="str">
        <v>0</v>
      </c>
      <c r="J39" s="337">
        <v>14</v>
      </c>
      <c r="K39" s="337">
        <v>20</v>
      </c>
      <c r="L39" s="337">
        <v>10</v>
      </c>
      <c r="M39" s="337">
        <v>14</v>
      </c>
      <c r="N39" s="337">
        <v>6</v>
      </c>
      <c r="O39" s="417" t="str">
        <v>0</v>
      </c>
      <c r="P39" s="417">
        <v>2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IF(COUNTIF(V6:V30,5)=0,"0",COUNTIF(V6:V30,5))</f>
        <v>3</v>
      </c>
      <c r="W39" s="187"/>
      <c r="X39" s="727">
        <f>SUM(X38:AB38)</f>
        <v>158</v>
      </c>
      <c r="Y39" s="727"/>
      <c r="Z39" s="727"/>
      <c r="AA39" s="727"/>
      <c r="AB39" s="727"/>
      <c r="AC39" s="497"/>
      <c r="AD39" s="320"/>
      <c r="AE39" s="420"/>
      <c r="AG39" s="421" t="str">
        <f t="shared" ref="AG39:AU39" si="41">IF(COUNTIF(AG6:AG30,5)=0,"0",COUNTIF(AG6:AG30,5))</f>
        <v>0</v>
      </c>
      <c r="AH39" s="421" t="str">
        <f t="shared" si="41"/>
        <v>0</v>
      </c>
      <c r="AI39" s="421">
        <f t="shared" si="41"/>
        <v>5</v>
      </c>
      <c r="AJ39" s="421" t="str">
        <f t="shared" si="41"/>
        <v>0</v>
      </c>
      <c r="AK39" s="421">
        <f t="shared" si="41"/>
        <v>14</v>
      </c>
      <c r="AL39" s="421">
        <f t="shared" si="41"/>
        <v>20</v>
      </c>
      <c r="AM39" s="421">
        <f t="shared" si="41"/>
        <v>10</v>
      </c>
      <c r="AN39" s="421">
        <f t="shared" si="41"/>
        <v>14</v>
      </c>
      <c r="AO39" s="421">
        <f t="shared" si="41"/>
        <v>6</v>
      </c>
      <c r="AP39" s="421" t="str">
        <f t="shared" si="41"/>
        <v>0</v>
      </c>
      <c r="AQ39" s="421">
        <f t="shared" si="41"/>
        <v>2</v>
      </c>
      <c r="AR39" s="421" t="str">
        <f t="shared" si="41"/>
        <v>0</v>
      </c>
      <c r="AS39" s="421" t="str">
        <f t="shared" si="41"/>
        <v>0</v>
      </c>
      <c r="AT39" s="421" t="str">
        <f t="shared" si="41"/>
        <v>0</v>
      </c>
      <c r="AU39" s="421" t="str">
        <f t="shared" si="41"/>
        <v>0</v>
      </c>
      <c r="AV39" s="422" t="str">
        <f>IF(COUNTIF(AV6:AV30,5)=0," ",COUNTIF(AV6:AV30,5))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14</v>
      </c>
      <c r="I40" s="338" t="str">
        <v>0</v>
      </c>
      <c r="J40" s="338">
        <v>11</v>
      </c>
      <c r="K40" s="338" t="str">
        <v>0</v>
      </c>
      <c r="L40" s="338">
        <v>12</v>
      </c>
      <c r="M40" s="338">
        <v>8</v>
      </c>
      <c r="N40" s="338">
        <v>16</v>
      </c>
      <c r="O40" s="426" t="str">
        <v>0</v>
      </c>
      <c r="P40" s="426">
        <v>11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IF(COUNTIF(V6:V30,4)=0,"0",COUNTIF(V6:V30,4))</f>
        <v>13</v>
      </c>
      <c r="W40" s="428"/>
      <c r="X40" s="428"/>
      <c r="Y40" s="428" t="str">
        <f>IF(COUNTIF(Y6:Y30,4)=0," ",COUNTIF(Y6:Y30,4))</f>
        <v xml:space="preserve"> </v>
      </c>
      <c r="Z40" s="428" t="str">
        <f>IF(COUNTIF(Z6:Z30,4)=0," ",COUNTIF(Z6:Z30,4))</f>
        <v xml:space="preserve"> </v>
      </c>
      <c r="AA40" s="428">
        <f>IF(COUNTIF(AA6:AA30,4)=0," ",COUNTIF(AA6:AA30,4))</f>
        <v>6</v>
      </c>
      <c r="AB40" s="428">
        <f>IF(COUNTIF(AB6:AB30,4)=0," ",COUNTIF(AB6:AB30,4))</f>
        <v>1</v>
      </c>
      <c r="AC40" s="428"/>
      <c r="AD40" s="428"/>
      <c r="AE40" s="429" t="str">
        <f>IF(COUNTIF(AE6:AE30,4)=0," ",COUNTIF(AE6:AE30,4))</f>
        <v xml:space="preserve"> </v>
      </c>
      <c r="AF40" s="428" t="str">
        <f>IF(COUNTIF(AF6:AF30,4)=0," ",COUNTIF(AF6:AF30,4))</f>
        <v xml:space="preserve"> </v>
      </c>
      <c r="AG40" s="428" t="str">
        <f t="shared" ref="AG40:AU40" si="42">IF(COUNTIF(AG6:AG30,4)=0,"0",COUNTIF(AG6:AG30,4))</f>
        <v>0</v>
      </c>
      <c r="AH40" s="428" t="str">
        <f t="shared" si="42"/>
        <v>0</v>
      </c>
      <c r="AI40" s="428">
        <f t="shared" si="42"/>
        <v>14</v>
      </c>
      <c r="AJ40" s="428" t="str">
        <f t="shared" si="42"/>
        <v>0</v>
      </c>
      <c r="AK40" s="428">
        <f t="shared" si="42"/>
        <v>11</v>
      </c>
      <c r="AL40" s="428" t="str">
        <f t="shared" si="42"/>
        <v>0</v>
      </c>
      <c r="AM40" s="428">
        <f t="shared" si="42"/>
        <v>12</v>
      </c>
      <c r="AN40" s="428">
        <f t="shared" si="42"/>
        <v>8</v>
      </c>
      <c r="AO40" s="428">
        <f t="shared" si="42"/>
        <v>16</v>
      </c>
      <c r="AP40" s="428" t="str">
        <f t="shared" si="42"/>
        <v>0</v>
      </c>
      <c r="AQ40" s="428">
        <f t="shared" si="42"/>
        <v>11</v>
      </c>
      <c r="AR40" s="428" t="str">
        <f t="shared" si="42"/>
        <v>0</v>
      </c>
      <c r="AS40" s="428" t="str">
        <f t="shared" si="42"/>
        <v>0</v>
      </c>
      <c r="AT40" s="428" t="str">
        <f t="shared" si="42"/>
        <v>0</v>
      </c>
      <c r="AU40" s="428" t="str">
        <f t="shared" si="42"/>
        <v>0</v>
      </c>
      <c r="AV40" s="430" t="str">
        <f>IF(COUNTIF(AV6:AV30,4)=0," ",COUNTIF(AV6:AV30,4))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3</v>
      </c>
      <c r="I41" s="339" t="str">
        <v>0</v>
      </c>
      <c r="J41" s="339" t="str">
        <v>0</v>
      </c>
      <c r="K41" s="339">
        <v>1</v>
      </c>
      <c r="L41" s="339" t="str">
        <v>0</v>
      </c>
      <c r="M41" s="339">
        <v>2</v>
      </c>
      <c r="N41" s="339" t="str">
        <v>0</v>
      </c>
      <c r="O41" s="434" t="str">
        <v>0</v>
      </c>
      <c r="P41" s="434">
        <v>9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IF(COUNTIF(V6:V30,3)=0,"0",COUNTIF(V6:V30,3))</f>
        <v>9</v>
      </c>
      <c r="W41" s="436"/>
      <c r="X41" s="436"/>
      <c r="Y41" s="436" t="str">
        <f>IF(COUNTIF(Y6:Y30,3)=0," ",COUNTIF(Y6:Y30,3))</f>
        <v xml:space="preserve"> </v>
      </c>
      <c r="Z41" s="436">
        <f>IF(COUNTIF(Z6:Z30,3)=0," ",COUNTIF(Z6:Z30,3))</f>
        <v>1</v>
      </c>
      <c r="AA41" s="436">
        <f>IF(COUNTIF(AA6:AA30,3)=0," ",COUNTIF(AA6:AA30,3))</f>
        <v>4</v>
      </c>
      <c r="AB41" s="436">
        <f>IF(COUNTIF(AB6:AB30,3)=0," ",COUNTIF(AB6:AB30,3))</f>
        <v>6</v>
      </c>
      <c r="AC41" s="436"/>
      <c r="AD41" s="436"/>
      <c r="AE41" s="437" t="str">
        <f>IF(COUNTIF(AE6:AE30,3)=0," ",COUNTIF(AE6:AE30,3))</f>
        <v xml:space="preserve"> </v>
      </c>
      <c r="AF41" s="436" t="str">
        <f>IF(COUNTIF(AF6:AF30,3)=0," ",COUNTIF(AF6:AF30,3))</f>
        <v xml:space="preserve"> </v>
      </c>
      <c r="AG41" s="436" t="str">
        <f t="shared" ref="AG41:AU41" si="43">IF(COUNTIF(AG6:AG30,3)=0,"0",COUNTIF(AG6:AG30,3))</f>
        <v>0</v>
      </c>
      <c r="AH41" s="436" t="str">
        <f t="shared" si="43"/>
        <v>0</v>
      </c>
      <c r="AI41" s="436">
        <f t="shared" si="43"/>
        <v>3</v>
      </c>
      <c r="AJ41" s="436" t="str">
        <f t="shared" si="43"/>
        <v>0</v>
      </c>
      <c r="AK41" s="436" t="str">
        <f t="shared" si="43"/>
        <v>0</v>
      </c>
      <c r="AL41" s="436">
        <f t="shared" si="43"/>
        <v>1</v>
      </c>
      <c r="AM41" s="436" t="str">
        <f t="shared" si="43"/>
        <v>0</v>
      </c>
      <c r="AN41" s="436">
        <f t="shared" si="43"/>
        <v>2</v>
      </c>
      <c r="AO41" s="436" t="str">
        <f t="shared" si="43"/>
        <v>0</v>
      </c>
      <c r="AP41" s="436" t="str">
        <f t="shared" si="43"/>
        <v>0</v>
      </c>
      <c r="AQ41" s="436">
        <f t="shared" si="43"/>
        <v>9</v>
      </c>
      <c r="AR41" s="436" t="str">
        <f t="shared" si="43"/>
        <v>0</v>
      </c>
      <c r="AS41" s="436" t="str">
        <f t="shared" si="43"/>
        <v>0</v>
      </c>
      <c r="AT41" s="436" t="str">
        <f t="shared" si="43"/>
        <v>0</v>
      </c>
      <c r="AU41" s="436" t="str">
        <f t="shared" si="43"/>
        <v>0</v>
      </c>
      <c r="AV41" s="438" t="str">
        <f>IF(COUNTIF(AV6:AV30,3)=0," ",COUNTIF(AV6:AV30,3))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0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 t="str">
        <f>IF(COUNTIF(V6:V30,2)=0,"0",COUNTIF(V6:V30,2))</f>
        <v>0</v>
      </c>
      <c r="W42" s="316"/>
      <c r="X42" s="316"/>
      <c r="Y42" s="316" t="str">
        <f>IF(COUNTIF(Y6:Y30,2)=0," ",COUNTIF(Y6:Y30,2))</f>
        <v xml:space="preserve"> </v>
      </c>
      <c r="Z42" s="316">
        <f>IF(COUNTIF(Z6:Z30,2)=0," ",COUNTIF(Z6:Z30,2))</f>
        <v>4</v>
      </c>
      <c r="AA42" s="316">
        <f>IF(COUNTIF(AA6:AA30,2)=0," ",COUNTIF(AA6:AA30,2))</f>
        <v>3</v>
      </c>
      <c r="AB42" s="316">
        <f>IF(COUNTIF(AB6:AB30,2)=0," ",COUNTIF(AB6:AB30,2))</f>
        <v>7</v>
      </c>
      <c r="AC42" s="316"/>
      <c r="AD42" s="316"/>
      <c r="AE42" s="442" t="str">
        <f>IF(COUNTIF(AE6:AE30,2)=0," ",COUNTIF(AE6:AE30,2))</f>
        <v xml:space="preserve"> </v>
      </c>
      <c r="AF42" s="316" t="str">
        <f>IF(COUNTIF(AF6:AF30,2)=0," ",COUNTIF(AF6:AF30,2))</f>
        <v xml:space="preserve"> </v>
      </c>
      <c r="AG42" s="316">
        <f t="shared" ref="AG42:AV42" si="44">COUNTIF(AG6:AG30,2)+COUNTIF(AG6:AG30,"д")</f>
        <v>0</v>
      </c>
      <c r="AH42" s="316">
        <f t="shared" si="44"/>
        <v>0</v>
      </c>
      <c r="AI42" s="316">
        <f t="shared" si="44"/>
        <v>0</v>
      </c>
      <c r="AJ42" s="316">
        <f t="shared" si="44"/>
        <v>0</v>
      </c>
      <c r="AK42" s="316">
        <f t="shared" si="44"/>
        <v>0</v>
      </c>
      <c r="AL42" s="316">
        <f t="shared" si="44"/>
        <v>0</v>
      </c>
      <c r="AM42" s="316">
        <f t="shared" si="44"/>
        <v>0</v>
      </c>
      <c r="AN42" s="316">
        <f t="shared" si="44"/>
        <v>0</v>
      </c>
      <c r="AO42" s="316">
        <f t="shared" si="44"/>
        <v>0</v>
      </c>
      <c r="AP42" s="316">
        <f t="shared" si="44"/>
        <v>0</v>
      </c>
      <c r="AQ42" s="316">
        <f t="shared" si="44"/>
        <v>0</v>
      </c>
      <c r="AR42" s="316">
        <f t="shared" si="44"/>
        <v>0</v>
      </c>
      <c r="AS42" s="316">
        <f t="shared" si="44"/>
        <v>0</v>
      </c>
      <c r="AT42" s="316">
        <f t="shared" si="44"/>
        <v>0</v>
      </c>
      <c r="AU42" s="316">
        <f t="shared" si="44"/>
        <v>0</v>
      </c>
      <c r="AV42" s="316">
        <f t="shared" si="44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1</v>
      </c>
      <c r="H43" s="91">
        <v>3</v>
      </c>
      <c r="I43" s="91">
        <v>0</v>
      </c>
      <c r="J43" s="91">
        <v>0</v>
      </c>
      <c r="K43" s="91">
        <v>4</v>
      </c>
      <c r="L43" s="91">
        <v>3</v>
      </c>
      <c r="M43" s="91">
        <v>1</v>
      </c>
      <c r="N43" s="91">
        <v>3</v>
      </c>
      <c r="O43" s="94">
        <v>0</v>
      </c>
      <c r="P43" s="94">
        <v>3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45">COUNTBLANK(V6:V26)</f>
        <v>0</v>
      </c>
      <c r="W43" s="316">
        <f t="shared" si="45"/>
        <v>0</v>
      </c>
      <c r="X43" s="316">
        <f t="shared" si="45"/>
        <v>0</v>
      </c>
      <c r="Y43" s="316">
        <f t="shared" si="45"/>
        <v>0</v>
      </c>
      <c r="Z43" s="316">
        <f t="shared" si="45"/>
        <v>0</v>
      </c>
      <c r="AA43" s="316">
        <f t="shared" si="45"/>
        <v>0</v>
      </c>
      <c r="AB43" s="316">
        <f t="shared" si="45"/>
        <v>0</v>
      </c>
      <c r="AC43" s="316"/>
      <c r="AD43" s="316">
        <f>COUNTBLANK(AD6:AD30)</f>
        <v>0</v>
      </c>
      <c r="AE43" s="442" t="str">
        <f>IF(COUNTIF(AE6:AE30,"б")=0," ",COUNTIF(AE6:AE30,"б"))</f>
        <v xml:space="preserve"> </v>
      </c>
      <c r="AF43" s="443">
        <f t="shared" ref="AF43:BK43" si="46">IF(COUNTIF(AF6:AF30,"б")=0+COUNTIF(AF6:AF30,"а")=0,"0",COUNTIF(AF6:AF30,"б")+COUNTIF(AF6:AF30,"а"))</f>
        <v>0</v>
      </c>
      <c r="AG43" s="443">
        <f t="shared" si="46"/>
        <v>0</v>
      </c>
      <c r="AH43" s="443">
        <f t="shared" si="46"/>
        <v>1</v>
      </c>
      <c r="AI43" s="443">
        <f t="shared" si="46"/>
        <v>3</v>
      </c>
      <c r="AJ43" s="443">
        <f t="shared" si="46"/>
        <v>0</v>
      </c>
      <c r="AK43" s="443">
        <f t="shared" si="46"/>
        <v>0</v>
      </c>
      <c r="AL43" s="443">
        <f t="shared" si="46"/>
        <v>4</v>
      </c>
      <c r="AM43" s="443">
        <f t="shared" si="46"/>
        <v>3</v>
      </c>
      <c r="AN43" s="443">
        <f t="shared" si="46"/>
        <v>1</v>
      </c>
      <c r="AO43" s="443">
        <f t="shared" si="46"/>
        <v>3</v>
      </c>
      <c r="AP43" s="443">
        <f t="shared" si="46"/>
        <v>0</v>
      </c>
      <c r="AQ43" s="443">
        <f t="shared" si="46"/>
        <v>3</v>
      </c>
      <c r="AR43" s="443">
        <f t="shared" si="46"/>
        <v>0</v>
      </c>
      <c r="AS43" s="443">
        <f t="shared" si="46"/>
        <v>0</v>
      </c>
      <c r="AT43" s="443">
        <f t="shared" si="46"/>
        <v>0</v>
      </c>
      <c r="AU43" s="443">
        <f t="shared" si="46"/>
        <v>0</v>
      </c>
      <c r="AV43" s="443">
        <f t="shared" si="46"/>
        <v>0</v>
      </c>
      <c r="AW43" s="443">
        <f t="shared" si="46"/>
        <v>0</v>
      </c>
      <c r="AX43" s="443">
        <f t="shared" si="46"/>
        <v>0</v>
      </c>
      <c r="AY43" s="443">
        <f t="shared" si="46"/>
        <v>0</v>
      </c>
      <c r="AZ43" s="443">
        <f t="shared" si="46"/>
        <v>0</v>
      </c>
      <c r="BA43" s="443">
        <f t="shared" si="46"/>
        <v>0</v>
      </c>
      <c r="BB43" s="443">
        <f t="shared" si="46"/>
        <v>0</v>
      </c>
      <c r="BC43" s="443">
        <f t="shared" si="46"/>
        <v>0</v>
      </c>
      <c r="BD43" s="443">
        <f t="shared" si="46"/>
        <v>0</v>
      </c>
      <c r="BE43" s="443">
        <f t="shared" si="46"/>
        <v>0</v>
      </c>
      <c r="BF43" s="443">
        <f t="shared" si="46"/>
        <v>0</v>
      </c>
      <c r="BG43" s="443">
        <f t="shared" si="46"/>
        <v>0</v>
      </c>
      <c r="BH43" s="443">
        <f t="shared" si="46"/>
        <v>0</v>
      </c>
      <c r="BI43" s="443">
        <f t="shared" si="46"/>
        <v>0</v>
      </c>
      <c r="BJ43" s="443">
        <f t="shared" si="46"/>
        <v>0</v>
      </c>
      <c r="BK43" s="443">
        <f t="shared" si="46"/>
        <v>0</v>
      </c>
      <c r="BL43" s="443">
        <f t="shared" ref="BL43:CB43" si="47">IF(COUNTIF(BL6:BL30,"б")=0+COUNTIF(BL6:BL30,"а")=0,"0",COUNTIF(BL6:BL30,"б")+COUNTIF(BL6:BL30,"а"))</f>
        <v>0</v>
      </c>
      <c r="BM43" s="443">
        <f t="shared" si="47"/>
        <v>0</v>
      </c>
      <c r="BN43" s="443">
        <f t="shared" si="47"/>
        <v>0</v>
      </c>
      <c r="BO43" s="443">
        <f t="shared" si="47"/>
        <v>0</v>
      </c>
      <c r="BP43" s="443">
        <f t="shared" si="47"/>
        <v>0</v>
      </c>
      <c r="BQ43" s="443">
        <f t="shared" si="47"/>
        <v>0</v>
      </c>
      <c r="BR43" s="443">
        <f t="shared" si="47"/>
        <v>0</v>
      </c>
      <c r="BS43" s="443">
        <f t="shared" si="47"/>
        <v>0</v>
      </c>
      <c r="BT43" s="443">
        <f t="shared" si="47"/>
        <v>0</v>
      </c>
      <c r="BU43" s="443">
        <f t="shared" si="47"/>
        <v>0</v>
      </c>
      <c r="BV43" s="443">
        <f t="shared" si="47"/>
        <v>0</v>
      </c>
      <c r="BW43" s="443">
        <f t="shared" si="47"/>
        <v>0</v>
      </c>
      <c r="BX43" s="443">
        <f t="shared" si="47"/>
        <v>0</v>
      </c>
      <c r="BY43" s="443">
        <f t="shared" si="47"/>
        <v>0</v>
      </c>
      <c r="BZ43" s="443">
        <f t="shared" si="47"/>
        <v>0</v>
      </c>
      <c r="CA43" s="443">
        <f t="shared" si="47"/>
        <v>0</v>
      </c>
      <c r="CB43" s="443">
        <f t="shared" si="47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24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IF(COUNTIF(V6:V30,"з")=0,"0",COUNTIF(V6:V30,"з"))</f>
        <v>0</v>
      </c>
      <c r="W44" s="316"/>
      <c r="X44" s="316"/>
      <c r="Y44" s="316" t="str">
        <f>IF(COUNTIF(Y6:Y30,"з")=0," ",COUNTIF(Y6:Y30,"з"))</f>
        <v xml:space="preserve"> </v>
      </c>
      <c r="Z44" s="316" t="str">
        <f>IF(COUNTIF(Z6:Z30,"з")=0," ",COUNTIF(Z6:Z30,"з"))</f>
        <v xml:space="preserve"> </v>
      </c>
      <c r="AA44" s="316" t="str">
        <f>IF(COUNTIF(AA6:AA30,"з")=0," ",COUNTIF(AA6:AA30,"з"))</f>
        <v xml:space="preserve"> </v>
      </c>
      <c r="AB44" s="316" t="str">
        <f>IF(COUNTIF(AB6:AB30,"з")=0," ",COUNTIF(AB6:AB30,"з"))</f>
        <v xml:space="preserve"> </v>
      </c>
      <c r="AC44" s="316"/>
      <c r="AD44" s="316" t="str">
        <f>IF(COUNTIF(AD6:AD30,"з")=0," ",COUNTIF(AD6:AD30,"з"))</f>
        <v xml:space="preserve"> </v>
      </c>
      <c r="AE44" s="442" t="str">
        <f>IF(COUNTIF(AE6:AE30,"з")=0," ",COUNTIF(AE6:AE30,"з"))</f>
        <v xml:space="preserve"> </v>
      </c>
      <c r="AF44" s="316" t="str">
        <f>IF(COUNTIF(AF6:AF30,"з")=0," ",COUNTIF(AF6:AF30,"з"))</f>
        <v xml:space="preserve"> </v>
      </c>
      <c r="AG44" s="316" t="str">
        <f t="shared" ref="AG44:AW44" si="48">IF(COUNTIF(AG6:AG30,"з")=0,"0",COUNTIF(AG6:AG30,"з"))</f>
        <v>0</v>
      </c>
      <c r="AH44" s="316">
        <f t="shared" si="48"/>
        <v>24</v>
      </c>
      <c r="AI44" s="316" t="str">
        <f t="shared" si="48"/>
        <v>0</v>
      </c>
      <c r="AJ44" s="316" t="str">
        <f t="shared" si="48"/>
        <v>0</v>
      </c>
      <c r="AK44" s="316" t="str">
        <f t="shared" si="48"/>
        <v>0</v>
      </c>
      <c r="AL44" s="316" t="str">
        <f t="shared" si="48"/>
        <v>0</v>
      </c>
      <c r="AM44" s="316" t="str">
        <f t="shared" si="48"/>
        <v>0</v>
      </c>
      <c r="AN44" s="316" t="str">
        <f t="shared" si="48"/>
        <v>0</v>
      </c>
      <c r="AO44" s="316" t="str">
        <f t="shared" si="48"/>
        <v>0</v>
      </c>
      <c r="AP44" s="316" t="str">
        <f t="shared" si="48"/>
        <v>0</v>
      </c>
      <c r="AQ44" s="316" t="str">
        <f t="shared" si="48"/>
        <v>0</v>
      </c>
      <c r="AR44" s="316" t="str">
        <f t="shared" si="48"/>
        <v>0</v>
      </c>
      <c r="AS44" s="316" t="str">
        <f t="shared" si="48"/>
        <v>0</v>
      </c>
      <c r="AT44" s="316" t="str">
        <f t="shared" si="48"/>
        <v>0</v>
      </c>
      <c r="AU44" s="316" t="str">
        <f t="shared" si="48"/>
        <v>0</v>
      </c>
      <c r="AV44" s="316" t="str">
        <f t="shared" si="48"/>
        <v>0</v>
      </c>
      <c r="AW44" s="316" t="str">
        <f t="shared" si="48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IF(COUNTIF(V6:V30,"н")=0,"0",COUNTIF(V6:V30,"н"))</f>
        <v>0</v>
      </c>
      <c r="W45" s="316"/>
      <c r="X45" s="316"/>
      <c r="Y45" s="316" t="str">
        <f>IF(COUNTIF(Y6:Y30,"н")=0," ",COUNTIF(Y6:Y30,"н"))</f>
        <v xml:space="preserve"> </v>
      </c>
      <c r="Z45" s="316" t="str">
        <f>IF(COUNTIF(Z6:Z30,"н")=0," ",COUNTIF(Z6:Z30,"н"))</f>
        <v xml:space="preserve"> </v>
      </c>
      <c r="AA45" s="316" t="str">
        <f>IF(COUNTIF(AA6:AA30,"н")=0," ",COUNTIF(AA6:AA30,"н"))</f>
        <v xml:space="preserve"> </v>
      </c>
      <c r="AB45" s="316" t="str">
        <f>IF(COUNTIF(AB6:AB30,"н")=0," ",COUNTIF(AB6:AB30,"н"))</f>
        <v xml:space="preserve"> </v>
      </c>
      <c r="AC45" s="316"/>
      <c r="AD45" s="316" t="str">
        <f>IF(COUNTIF(AD6:AD30,"н")=0," ",COUNTIF(AD6:AD30,"н"))</f>
        <v xml:space="preserve"> </v>
      </c>
      <c r="AE45" s="442" t="str">
        <f>IF(COUNTIF(AE6:AE30,"н")=0," ",COUNTIF(AE6:AE30,"н"))</f>
        <v xml:space="preserve"> </v>
      </c>
      <c r="AF45" s="316" t="str">
        <f>IF(COUNTIF(AF6:AF30,"н")=0," ",COUNTIF(AF6:AF30,"н"))</f>
        <v xml:space="preserve"> </v>
      </c>
      <c r="AG45" s="316" t="str">
        <f t="shared" ref="AG45:AW45" si="49">IF(COUNTIF(AG6:AG30,"н")=0,"0",COUNTIF(AG6:AG30,"н"))</f>
        <v>0</v>
      </c>
      <c r="AH45" s="316" t="str">
        <f t="shared" si="49"/>
        <v>0</v>
      </c>
      <c r="AI45" s="316" t="str">
        <f t="shared" si="49"/>
        <v>0</v>
      </c>
      <c r="AJ45" s="316" t="str">
        <f t="shared" si="49"/>
        <v>0</v>
      </c>
      <c r="AK45" s="316" t="str">
        <f t="shared" si="49"/>
        <v>0</v>
      </c>
      <c r="AL45" s="316" t="str">
        <f t="shared" si="49"/>
        <v>0</v>
      </c>
      <c r="AM45" s="316" t="str">
        <f t="shared" si="49"/>
        <v>0</v>
      </c>
      <c r="AN45" s="316" t="str">
        <f t="shared" si="49"/>
        <v>0</v>
      </c>
      <c r="AO45" s="316" t="str">
        <f t="shared" si="49"/>
        <v>0</v>
      </c>
      <c r="AP45" s="316" t="str">
        <f t="shared" si="49"/>
        <v>0</v>
      </c>
      <c r="AQ45" s="316" t="str">
        <f t="shared" si="49"/>
        <v>0</v>
      </c>
      <c r="AR45" s="316" t="str">
        <f t="shared" si="49"/>
        <v>0</v>
      </c>
      <c r="AS45" s="316" t="str">
        <f t="shared" si="49"/>
        <v>0</v>
      </c>
      <c r="AT45" s="316" t="str">
        <f t="shared" si="49"/>
        <v>0</v>
      </c>
      <c r="AU45" s="316" t="str">
        <f t="shared" si="49"/>
        <v>0</v>
      </c>
      <c r="AV45" s="316" t="str">
        <f t="shared" si="49"/>
        <v>0</v>
      </c>
      <c r="AW45" s="316" t="str">
        <f t="shared" si="49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95"/>
      <c r="X46" s="495"/>
      <c r="Y46" s="495"/>
      <c r="Z46" s="495"/>
      <c r="AA46" s="495"/>
      <c r="AB46" s="495"/>
      <c r="AC46" s="495"/>
      <c r="AD46" s="495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95"/>
      <c r="X47" s="495"/>
      <c r="Y47" s="495"/>
      <c r="Z47" s="495"/>
      <c r="AA47" s="495"/>
      <c r="AB47" s="495"/>
      <c r="AC47" s="495"/>
      <c r="AD47" s="495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95"/>
      <c r="X48" s="495"/>
      <c r="Y48" s="495"/>
      <c r="Z48" s="495"/>
      <c r="AA48" s="495"/>
      <c r="AB48" s="495"/>
      <c r="AC48" s="495"/>
      <c r="AD48" s="495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95"/>
      <c r="X49" s="495"/>
      <c r="Y49" s="495"/>
      <c r="Z49" s="495"/>
      <c r="AA49" s="495"/>
      <c r="AB49" s="495"/>
      <c r="AC49" s="495"/>
      <c r="AD49" s="495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95"/>
      <c r="X50" s="495"/>
      <c r="Y50" s="495"/>
      <c r="Z50" s="495"/>
      <c r="AA50" s="495"/>
      <c r="AB50" s="495"/>
      <c r="AC50" s="495"/>
      <c r="AD50" s="495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95"/>
      <c r="X51" s="495"/>
      <c r="Y51" s="495"/>
      <c r="Z51" s="495"/>
      <c r="AA51" s="495"/>
      <c r="AB51" s="495"/>
      <c r="AC51" s="495"/>
      <c r="AD51" s="495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95"/>
      <c r="X52" s="495"/>
      <c r="Y52" s="495"/>
      <c r="Z52" s="495"/>
      <c r="AA52" s="495"/>
      <c r="AB52" s="495"/>
      <c r="AC52" s="495"/>
      <c r="AD52" s="495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95"/>
      <c r="X53" s="495"/>
      <c r="Y53" s="495"/>
      <c r="Z53" s="495"/>
      <c r="AA53" s="495"/>
      <c r="AB53" s="495"/>
      <c r="AC53" s="495"/>
      <c r="AD53" s="495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95"/>
      <c r="X54" s="495"/>
      <c r="Y54" s="495"/>
      <c r="Z54" s="495"/>
      <c r="AA54" s="495"/>
      <c r="AB54" s="495"/>
      <c r="AC54" s="495"/>
      <c r="AD54" s="495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G3:AW3"/>
    <mergeCell ref="AX3:BM3"/>
    <mergeCell ref="BP3:CE3"/>
    <mergeCell ref="X39:AB39"/>
    <mergeCell ref="F2:G2"/>
    <mergeCell ref="H2:L2"/>
    <mergeCell ref="M2:P2"/>
    <mergeCell ref="A3:C4"/>
    <mergeCell ref="AD3:AD5"/>
  </mergeCells>
  <conditionalFormatting sqref="C5 Y5 AI5 AG5">
    <cfRule type="cellIs" dxfId="28358" priority="924" stopIfTrue="1" operator="equal">
      <formula>5</formula>
    </cfRule>
    <cfRule type="cellIs" dxfId="28357" priority="925" stopIfTrue="1" operator="equal">
      <formula>4</formula>
    </cfRule>
    <cfRule type="cellIs" dxfId="28356" priority="926" stopIfTrue="1" operator="equal">
      <formula>3</formula>
    </cfRule>
  </conditionalFormatting>
  <conditionalFormatting sqref="E6:E45">
    <cfRule type="cellIs" dxfId="28355" priority="922" stopIfTrue="1" operator="equal">
      <formula>4</formula>
    </cfRule>
    <cfRule type="cellIs" dxfId="28354" priority="923" stopIfTrue="1" operator="equal">
      <formula>3</formula>
    </cfRule>
  </conditionalFormatting>
  <conditionalFormatting sqref="Z5:AC5 W40:AF43 W39 AG43:CB43 W44:AW45 J17:R29 R6:R16 S6:T29 V6:V29 I30:Q37 F38:Q45 R30:V45 G6:H37 AE6:AE39 AG6:AW42 J6:Q15">
    <cfRule type="cellIs" dxfId="28353" priority="919" stopIfTrue="1" operator="equal">
      <formula>5</formula>
    </cfRule>
    <cfRule type="cellIs" dxfId="28352" priority="920" stopIfTrue="1" operator="equal">
      <formula>4</formula>
    </cfRule>
    <cfRule type="cellIs" dxfId="28351" priority="921" stopIfTrue="1" operator="equal">
      <formula>3</formula>
    </cfRule>
  </conditionalFormatting>
  <conditionalFormatting sqref="AF6:AF37">
    <cfRule type="expression" dxfId="28350" priority="917" stopIfTrue="1">
      <formula>VALUE(RIGHT(AF6))&gt;AE6</formula>
    </cfRule>
    <cfRule type="expression" dxfId="28349" priority="918" stopIfTrue="1">
      <formula>EXACT(RIGHT(AF6,3),"зач")</formula>
    </cfRule>
  </conditionalFormatting>
  <conditionalFormatting sqref="AE3:AJ4 R3:T3 V3:AC4">
    <cfRule type="expression" dxfId="28348" priority="915" stopIfTrue="1">
      <formula>$D$1&lt;R3</formula>
    </cfRule>
    <cfRule type="expression" dxfId="28347" priority="916" stopIfTrue="1">
      <formula>$D$1&gt;R3</formula>
    </cfRule>
  </conditionalFormatting>
  <conditionalFormatting sqref="T3">
    <cfRule type="expression" dxfId="28346" priority="913" stopIfTrue="1">
      <formula>$D$1&lt;T3</formula>
    </cfRule>
    <cfRule type="expression" dxfId="28345" priority="914" stopIfTrue="1">
      <formula>$D$1&gt;T3</formula>
    </cfRule>
  </conditionalFormatting>
  <conditionalFormatting sqref="F6:F37">
    <cfRule type="cellIs" dxfId="28344" priority="910" stopIfTrue="1" operator="equal">
      <formula>5</formula>
    </cfRule>
    <cfRule type="cellIs" dxfId="28343" priority="911" stopIfTrue="1" operator="equal">
      <formula>4</formula>
    </cfRule>
    <cfRule type="cellIs" dxfId="28342" priority="912" stopIfTrue="1" operator="equal">
      <formula>3</formula>
    </cfRule>
  </conditionalFormatting>
  <conditionalFormatting sqref="J16:Q16">
    <cfRule type="cellIs" dxfId="28341" priority="907" stopIfTrue="1" operator="equal">
      <formula>5</formula>
    </cfRule>
    <cfRule type="cellIs" dxfId="28340" priority="908" stopIfTrue="1" operator="equal">
      <formula>4</formula>
    </cfRule>
    <cfRule type="cellIs" dxfId="28339" priority="909" stopIfTrue="1" operator="equal">
      <formula>3</formula>
    </cfRule>
  </conditionalFormatting>
  <conditionalFormatting sqref="Q4">
    <cfRule type="expression" dxfId="28338" priority="847" stopIfTrue="1">
      <formula>$D$1&lt;Q4</formula>
    </cfRule>
    <cfRule type="expression" dxfId="28337" priority="848" stopIfTrue="1">
      <formula>$D$1&gt;Q4</formula>
    </cfRule>
  </conditionalFormatting>
  <conditionalFormatting sqref="S4">
    <cfRule type="expression" dxfId="28336" priority="875" stopIfTrue="1">
      <formula>$D$1&lt;S4</formula>
    </cfRule>
    <cfRule type="expression" dxfId="28335" priority="876" stopIfTrue="1">
      <formula>$D$1&gt;S4</formula>
    </cfRule>
  </conditionalFormatting>
  <conditionalFormatting sqref="T4">
    <cfRule type="expression" dxfId="28334" priority="873" stopIfTrue="1">
      <formula>$D$4&lt;T4</formula>
    </cfRule>
    <cfRule type="expression" dxfId="28333" priority="874" stopIfTrue="1">
      <formula>$D$4&gt;T4</formula>
    </cfRule>
  </conditionalFormatting>
  <conditionalFormatting sqref="T4">
    <cfRule type="expression" dxfId="28332" priority="871" stopIfTrue="1">
      <formula>$D$1&lt;T4</formula>
    </cfRule>
    <cfRule type="expression" dxfId="28331" priority="872" stopIfTrue="1">
      <formula>$D$1&gt;T4</formula>
    </cfRule>
  </conditionalFormatting>
  <conditionalFormatting sqref="T4">
    <cfRule type="expression" dxfId="28330" priority="869" stopIfTrue="1">
      <formula>$D$4&lt;T4</formula>
    </cfRule>
    <cfRule type="expression" dxfId="28329" priority="870" stopIfTrue="1">
      <formula>$D$4&gt;T4</formula>
    </cfRule>
  </conditionalFormatting>
  <conditionalFormatting sqref="T5">
    <cfRule type="cellIs" dxfId="28328" priority="866" stopIfTrue="1" operator="equal">
      <formula>5</formula>
    </cfRule>
    <cfRule type="cellIs" dxfId="28327" priority="867" stopIfTrue="1" operator="equal">
      <formula>4</formula>
    </cfRule>
    <cfRule type="cellIs" dxfId="28326" priority="868" stopIfTrue="1" operator="equal">
      <formula>3</formula>
    </cfRule>
  </conditionalFormatting>
  <conditionalFormatting sqref="Q3">
    <cfRule type="expression" dxfId="28325" priority="905" stopIfTrue="1">
      <formula>$D$1&lt;Q3</formula>
    </cfRule>
    <cfRule type="expression" dxfId="28324" priority="906" stopIfTrue="1">
      <formula>$D$1&gt;Q3</formula>
    </cfRule>
  </conditionalFormatting>
  <conditionalFormatting sqref="I6:I15 I17:I29">
    <cfRule type="cellIs" dxfId="28323" priority="902" stopIfTrue="1" operator="equal">
      <formula>5</formula>
    </cfRule>
    <cfRule type="cellIs" dxfId="28322" priority="903" stopIfTrue="1" operator="equal">
      <formula>4</formula>
    </cfRule>
    <cfRule type="cellIs" dxfId="28321" priority="904" stopIfTrue="1" operator="equal">
      <formula>3</formula>
    </cfRule>
  </conditionalFormatting>
  <conditionalFormatting sqref="I16">
    <cfRule type="cellIs" dxfId="28320" priority="899" stopIfTrue="1" operator="equal">
      <formula>5</formula>
    </cfRule>
    <cfRule type="cellIs" dxfId="28319" priority="900" stopIfTrue="1" operator="equal">
      <formula>4</formula>
    </cfRule>
    <cfRule type="cellIs" dxfId="28318" priority="901" stopIfTrue="1" operator="equal">
      <formula>3</formula>
    </cfRule>
  </conditionalFormatting>
  <conditionalFormatting sqref="R5">
    <cfRule type="cellIs" dxfId="28317" priority="894" stopIfTrue="1" operator="equal">
      <formula>5</formula>
    </cfRule>
    <cfRule type="cellIs" dxfId="28316" priority="895" stopIfTrue="1" operator="equal">
      <formula>4</formula>
    </cfRule>
    <cfRule type="cellIs" dxfId="28315" priority="896" stopIfTrue="1" operator="equal">
      <formula>3</formula>
    </cfRule>
  </conditionalFormatting>
  <conditionalFormatting sqref="S4">
    <cfRule type="expression" dxfId="28314" priority="883" stopIfTrue="1">
      <formula>$D$1&lt;S4</formula>
    </cfRule>
    <cfRule type="expression" dxfId="28313" priority="884" stopIfTrue="1">
      <formula>$D$1&gt;S4</formula>
    </cfRule>
  </conditionalFormatting>
  <conditionalFormatting sqref="R4">
    <cfRule type="expression" dxfId="28312" priority="897" stopIfTrue="1">
      <formula>$D$1&lt;R4</formula>
    </cfRule>
    <cfRule type="expression" dxfId="28311" priority="898" stopIfTrue="1">
      <formula>$D$1&gt;R4</formula>
    </cfRule>
  </conditionalFormatting>
  <conditionalFormatting sqref="R4">
    <cfRule type="expression" dxfId="28310" priority="892" stopIfTrue="1">
      <formula>$D$1&lt;R4</formula>
    </cfRule>
    <cfRule type="expression" dxfId="28309" priority="893" stopIfTrue="1">
      <formula>$D$1&gt;R4</formula>
    </cfRule>
  </conditionalFormatting>
  <conditionalFormatting sqref="R4">
    <cfRule type="expression" dxfId="28308" priority="890" stopIfTrue="1">
      <formula>$D$1&lt;R4</formula>
    </cfRule>
    <cfRule type="expression" dxfId="28307" priority="891" stopIfTrue="1">
      <formula>$D$1&gt;R4</formula>
    </cfRule>
  </conditionalFormatting>
  <conditionalFormatting sqref="S5">
    <cfRule type="cellIs" dxfId="28306" priority="887" stopIfTrue="1" operator="equal">
      <formula>5</formula>
    </cfRule>
    <cfRule type="cellIs" dxfId="28305" priority="888" stopIfTrue="1" operator="equal">
      <formula>4</formula>
    </cfRule>
    <cfRule type="cellIs" dxfId="28304" priority="889" stopIfTrue="1" operator="equal">
      <formula>3</formula>
    </cfRule>
  </conditionalFormatting>
  <conditionalFormatting sqref="S4">
    <cfRule type="expression" dxfId="28303" priority="885" stopIfTrue="1">
      <formula>$D$1&lt;S4</formula>
    </cfRule>
    <cfRule type="expression" dxfId="28302" priority="886" stopIfTrue="1">
      <formula>$D$1&gt;S4</formula>
    </cfRule>
  </conditionalFormatting>
  <conditionalFormatting sqref="S4">
    <cfRule type="expression" dxfId="28301" priority="881" stopIfTrue="1">
      <formula>$D$1&lt;S4</formula>
    </cfRule>
    <cfRule type="expression" dxfId="28300" priority="882" stopIfTrue="1">
      <formula>$D$1&gt;S4</formula>
    </cfRule>
  </conditionalFormatting>
  <conditionalFormatting sqref="S4">
    <cfRule type="expression" dxfId="28299" priority="879" stopIfTrue="1">
      <formula>$D$1&lt;S4</formula>
    </cfRule>
    <cfRule type="expression" dxfId="28298" priority="880" stopIfTrue="1">
      <formula>$D$1&gt;S4</formula>
    </cfRule>
  </conditionalFormatting>
  <conditionalFormatting sqref="S4">
    <cfRule type="expression" dxfId="28297" priority="877" stopIfTrue="1">
      <formula>$D$1&lt;S4</formula>
    </cfRule>
    <cfRule type="expression" dxfId="28296" priority="878" stopIfTrue="1">
      <formula>$D$1&gt;S4</formula>
    </cfRule>
  </conditionalFormatting>
  <conditionalFormatting sqref="U4">
    <cfRule type="expression" dxfId="28295" priority="862" stopIfTrue="1">
      <formula>$D$1&lt;U4</formula>
    </cfRule>
    <cfRule type="expression" dxfId="28294" priority="863" stopIfTrue="1">
      <formula>$D$1&gt;U4</formula>
    </cfRule>
  </conditionalFormatting>
  <conditionalFormatting sqref="U4">
    <cfRule type="expression" dxfId="28293" priority="864" stopIfTrue="1">
      <formula>$D$4&lt;U4</formula>
    </cfRule>
    <cfRule type="expression" dxfId="28292" priority="865" stopIfTrue="1">
      <formula>$D$4&gt;U4</formula>
    </cfRule>
  </conditionalFormatting>
  <conditionalFormatting sqref="U4">
    <cfRule type="expression" dxfId="28291" priority="860" stopIfTrue="1">
      <formula>$D$4&lt;U4</formula>
    </cfRule>
    <cfRule type="expression" dxfId="28290" priority="861" stopIfTrue="1">
      <formula>$D$4&gt;U4</formula>
    </cfRule>
  </conditionalFormatting>
  <conditionalFormatting sqref="U5">
    <cfRule type="cellIs" dxfId="28289" priority="857" stopIfTrue="1" operator="equal">
      <formula>5</formula>
    </cfRule>
    <cfRule type="cellIs" dxfId="28288" priority="858" stopIfTrue="1" operator="equal">
      <formula>4</formula>
    </cfRule>
    <cfRule type="cellIs" dxfId="28287" priority="859" stopIfTrue="1" operator="equal">
      <formula>3</formula>
    </cfRule>
  </conditionalFormatting>
  <conditionalFormatting sqref="Q5">
    <cfRule type="cellIs" dxfId="28286" priority="854" stopIfTrue="1" operator="equal">
      <formula>5</formula>
    </cfRule>
    <cfRule type="cellIs" dxfId="28285" priority="855" stopIfTrue="1" operator="equal">
      <formula>4</formula>
    </cfRule>
    <cfRule type="cellIs" dxfId="28284" priority="856" stopIfTrue="1" operator="equal">
      <formula>3</formula>
    </cfRule>
  </conditionalFormatting>
  <conditionalFormatting sqref="Q4">
    <cfRule type="expression" dxfId="28283" priority="852" stopIfTrue="1">
      <formula>$D$1&lt;Q4</formula>
    </cfRule>
    <cfRule type="expression" dxfId="28282" priority="853" stopIfTrue="1">
      <formula>$D$1&gt;Q4</formula>
    </cfRule>
  </conditionalFormatting>
  <conditionalFormatting sqref="Q5">
    <cfRule type="cellIs" dxfId="28281" priority="849" stopIfTrue="1" operator="equal">
      <formula>5</formula>
    </cfRule>
    <cfRule type="cellIs" dxfId="28280" priority="850" stopIfTrue="1" operator="equal">
      <formula>4</formula>
    </cfRule>
    <cfRule type="cellIs" dxfId="28279" priority="851" stopIfTrue="1" operator="equal">
      <formula>3</formula>
    </cfRule>
  </conditionalFormatting>
  <conditionalFormatting sqref="U6:U15 U17:U29">
    <cfRule type="cellIs" dxfId="28278" priority="844" stopIfTrue="1" operator="equal">
      <formula>5</formula>
    </cfRule>
    <cfRule type="cellIs" dxfId="28277" priority="845" stopIfTrue="1" operator="equal">
      <formula>4</formula>
    </cfRule>
    <cfRule type="cellIs" dxfId="28276" priority="846" stopIfTrue="1" operator="equal">
      <formula>3</formula>
    </cfRule>
  </conditionalFormatting>
  <conditionalFormatting sqref="U16">
    <cfRule type="cellIs" dxfId="28275" priority="841" stopIfTrue="1" operator="equal">
      <formula>5</formula>
    </cfRule>
    <cfRule type="cellIs" dxfId="28274" priority="842" stopIfTrue="1" operator="equal">
      <formula>4</formula>
    </cfRule>
    <cfRule type="cellIs" dxfId="28273" priority="843" stopIfTrue="1" operator="equal">
      <formula>3</formula>
    </cfRule>
  </conditionalFormatting>
  <conditionalFormatting sqref="U3">
    <cfRule type="expression" dxfId="28272" priority="839" stopIfTrue="1">
      <formula>$D$1&lt;U3</formula>
    </cfRule>
    <cfRule type="expression" dxfId="28271" priority="840" stopIfTrue="1">
      <formula>$D$1&gt;U3</formula>
    </cfRule>
  </conditionalFormatting>
  <conditionalFormatting sqref="H5:I5 M5:P5 K5">
    <cfRule type="cellIs" dxfId="28270" priority="836" stopIfTrue="1" operator="equal">
      <formula>5</formula>
    </cfRule>
    <cfRule type="cellIs" dxfId="28269" priority="837" stopIfTrue="1" operator="equal">
      <formula>4</formula>
    </cfRule>
    <cfRule type="cellIs" dxfId="28268" priority="838" stopIfTrue="1" operator="equal">
      <formula>3</formula>
    </cfRule>
  </conditionalFormatting>
  <conditionalFormatting sqref="M3:P4 H4:I4 K4:L4 H3:L3">
    <cfRule type="expression" dxfId="28267" priority="834" stopIfTrue="1">
      <formula>$D$1&lt;H3</formula>
    </cfRule>
    <cfRule type="expression" dxfId="28266" priority="835" stopIfTrue="1">
      <formula>$D$1&gt;H3</formula>
    </cfRule>
  </conditionalFormatting>
  <conditionalFormatting sqref="P3:P4">
    <cfRule type="expression" dxfId="28265" priority="179" stopIfTrue="1">
      <formula>$D$1&lt;P3</formula>
    </cfRule>
    <cfRule type="expression" dxfId="28264" priority="180" stopIfTrue="1">
      <formula>$D$1&gt;P3</formula>
    </cfRule>
  </conditionalFormatting>
  <conditionalFormatting sqref="P4">
    <cfRule type="expression" dxfId="28263" priority="154" stopIfTrue="1">
      <formula>$D$1&lt;P4</formula>
    </cfRule>
    <cfRule type="expression" dxfId="28262" priority="155" stopIfTrue="1">
      <formula>$D$1&gt;P4</formula>
    </cfRule>
  </conditionalFormatting>
  <conditionalFormatting sqref="F4">
    <cfRule type="expression" dxfId="28261" priority="596" stopIfTrue="1">
      <formula>$D$1&lt;F4</formula>
    </cfRule>
    <cfRule type="expression" dxfId="28260" priority="597" stopIfTrue="1">
      <formula>$D$1&gt;F4</formula>
    </cfRule>
  </conditionalFormatting>
  <conditionalFormatting sqref="F4">
    <cfRule type="expression" dxfId="28259" priority="606" stopIfTrue="1">
      <formula>$D$1&lt;F4</formula>
    </cfRule>
    <cfRule type="expression" dxfId="28258" priority="607" stopIfTrue="1">
      <formula>$D$1&gt;F4</formula>
    </cfRule>
  </conditionalFormatting>
  <conditionalFormatting sqref="F4">
    <cfRule type="expression" dxfId="28257" priority="604" stopIfTrue="1">
      <formula>$D$1&lt;F4</formula>
    </cfRule>
    <cfRule type="expression" dxfId="28256" priority="605" stopIfTrue="1">
      <formula>$D$1&gt;F4</formula>
    </cfRule>
  </conditionalFormatting>
  <conditionalFormatting sqref="F4">
    <cfRule type="expression" dxfId="28255" priority="602" stopIfTrue="1">
      <formula>$D$1&lt;F4</formula>
    </cfRule>
    <cfRule type="expression" dxfId="28254" priority="603" stopIfTrue="1">
      <formula>$D$1&gt;F4</formula>
    </cfRule>
  </conditionalFormatting>
  <conditionalFormatting sqref="F4">
    <cfRule type="expression" dxfId="28253" priority="600" stopIfTrue="1">
      <formula>$D$1&lt;F4</formula>
    </cfRule>
    <cfRule type="expression" dxfId="28252" priority="601" stopIfTrue="1">
      <formula>$D$1&gt;F4</formula>
    </cfRule>
  </conditionalFormatting>
  <conditionalFormatting sqref="F4">
    <cfRule type="expression" dxfId="28251" priority="598" stopIfTrue="1">
      <formula>$D$1&lt;F4</formula>
    </cfRule>
    <cfRule type="expression" dxfId="28250" priority="599" stopIfTrue="1">
      <formula>$D$1&gt;F4</formula>
    </cfRule>
  </conditionalFormatting>
  <conditionalFormatting sqref="F5">
    <cfRule type="cellIs" dxfId="28249" priority="831" stopIfTrue="1" operator="equal">
      <formula>5</formula>
    </cfRule>
    <cfRule type="cellIs" dxfId="28248" priority="832" stopIfTrue="1" operator="equal">
      <formula>4</formula>
    </cfRule>
    <cfRule type="cellIs" dxfId="28247" priority="833" stopIfTrue="1" operator="equal">
      <formula>3</formula>
    </cfRule>
  </conditionalFormatting>
  <conditionalFormatting sqref="F3">
    <cfRule type="expression" dxfId="28246" priority="829" stopIfTrue="1">
      <formula>$D$1&lt;F3</formula>
    </cfRule>
    <cfRule type="expression" dxfId="28245" priority="830" stopIfTrue="1">
      <formula>$D$1&gt;F3</formula>
    </cfRule>
  </conditionalFormatting>
  <conditionalFormatting sqref="F5">
    <cfRule type="cellIs" dxfId="28244" priority="826" stopIfTrue="1" operator="equal">
      <formula>5</formula>
    </cfRule>
    <cfRule type="cellIs" dxfId="28243" priority="827" stopIfTrue="1" operator="equal">
      <formula>4</formula>
    </cfRule>
    <cfRule type="cellIs" dxfId="28242" priority="828" stopIfTrue="1" operator="equal">
      <formula>3</formula>
    </cfRule>
  </conditionalFormatting>
  <conditionalFormatting sqref="F3">
    <cfRule type="expression" dxfId="28241" priority="824" stopIfTrue="1">
      <formula>$D$1&lt;F3</formula>
    </cfRule>
    <cfRule type="expression" dxfId="28240" priority="825" stopIfTrue="1">
      <formula>$D$1&gt;F3</formula>
    </cfRule>
  </conditionalFormatting>
  <conditionalFormatting sqref="J3">
    <cfRule type="expression" dxfId="28239" priority="822" stopIfTrue="1">
      <formula>$D$1&lt;J3</formula>
    </cfRule>
    <cfRule type="expression" dxfId="28238" priority="823" stopIfTrue="1">
      <formula>$D$1&gt;J3</formula>
    </cfRule>
  </conditionalFormatting>
  <conditionalFormatting sqref="M5">
    <cfRule type="cellIs" dxfId="28237" priority="819" stopIfTrue="1" operator="equal">
      <formula>5</formula>
    </cfRule>
    <cfRule type="cellIs" dxfId="28236" priority="820" stopIfTrue="1" operator="equal">
      <formula>4</formula>
    </cfRule>
    <cfRule type="cellIs" dxfId="28235" priority="821" stopIfTrue="1" operator="equal">
      <formula>3</formula>
    </cfRule>
  </conditionalFormatting>
  <conditionalFormatting sqref="M3:N4 O4:P4">
    <cfRule type="expression" dxfId="28234" priority="817" stopIfTrue="1">
      <formula>$D$1&lt;M3</formula>
    </cfRule>
    <cfRule type="expression" dxfId="28233" priority="818" stopIfTrue="1">
      <formula>$D$1&gt;M3</formula>
    </cfRule>
  </conditionalFormatting>
  <conditionalFormatting sqref="M4:P4">
    <cfRule type="expression" dxfId="28232" priority="815" stopIfTrue="1">
      <formula>$D$1&lt;M4</formula>
    </cfRule>
    <cfRule type="expression" dxfId="28231" priority="816" stopIfTrue="1">
      <formula>$D$1&gt;M4</formula>
    </cfRule>
  </conditionalFormatting>
  <conditionalFormatting sqref="M4">
    <cfRule type="expression" dxfId="28230" priority="747" stopIfTrue="1">
      <formula>$D$1&lt;M4</formula>
    </cfRule>
    <cfRule type="expression" dxfId="28229" priority="748" stopIfTrue="1">
      <formula>$D$1&gt;M4</formula>
    </cfRule>
  </conditionalFormatting>
  <conditionalFormatting sqref="H5">
    <cfRule type="cellIs" dxfId="28228" priority="812" stopIfTrue="1" operator="equal">
      <formula>5</formula>
    </cfRule>
    <cfRule type="cellIs" dxfId="28227" priority="813" stopIfTrue="1" operator="equal">
      <formula>4</formula>
    </cfRule>
    <cfRule type="cellIs" dxfId="28226" priority="814" stopIfTrue="1" operator="equal">
      <formula>3</formula>
    </cfRule>
  </conditionalFormatting>
  <conditionalFormatting sqref="H3:I4">
    <cfRule type="expression" dxfId="28225" priority="810" stopIfTrue="1">
      <formula>$D$1&lt;H3</formula>
    </cfRule>
    <cfRule type="expression" dxfId="28224" priority="811" stopIfTrue="1">
      <formula>$D$1&gt;H3</formula>
    </cfRule>
  </conditionalFormatting>
  <conditionalFormatting sqref="M5">
    <cfRule type="cellIs" dxfId="28223" priority="807" stopIfTrue="1" operator="equal">
      <formula>5</formula>
    </cfRule>
    <cfRule type="cellIs" dxfId="28222" priority="808" stopIfTrue="1" operator="equal">
      <formula>4</formula>
    </cfRule>
    <cfRule type="cellIs" dxfId="28221" priority="809" stopIfTrue="1" operator="equal">
      <formula>3</formula>
    </cfRule>
  </conditionalFormatting>
  <conditionalFormatting sqref="M4">
    <cfRule type="expression" dxfId="28220" priority="805" stopIfTrue="1">
      <formula>$D$1&lt;M4</formula>
    </cfRule>
    <cfRule type="expression" dxfId="28219" priority="806" stopIfTrue="1">
      <formula>$D$1&gt;M4</formula>
    </cfRule>
  </conditionalFormatting>
  <conditionalFormatting sqref="M5">
    <cfRule type="cellIs" dxfId="28218" priority="802" stopIfTrue="1" operator="equal">
      <formula>5</formula>
    </cfRule>
    <cfRule type="cellIs" dxfId="28217" priority="803" stopIfTrue="1" operator="equal">
      <formula>4</formula>
    </cfRule>
    <cfRule type="cellIs" dxfId="28216" priority="804" stopIfTrue="1" operator="equal">
      <formula>3</formula>
    </cfRule>
  </conditionalFormatting>
  <conditionalFormatting sqref="M4">
    <cfRule type="expression" dxfId="28215" priority="800" stopIfTrue="1">
      <formula>$D$1&lt;M4</formula>
    </cfRule>
    <cfRule type="expression" dxfId="28214" priority="801" stopIfTrue="1">
      <formula>$D$1&gt;M4</formula>
    </cfRule>
  </conditionalFormatting>
  <conditionalFormatting sqref="M5">
    <cfRule type="cellIs" dxfId="28213" priority="797" stopIfTrue="1" operator="equal">
      <formula>5</formula>
    </cfRule>
    <cfRule type="cellIs" dxfId="28212" priority="798" stopIfTrue="1" operator="equal">
      <formula>4</formula>
    </cfRule>
    <cfRule type="cellIs" dxfId="28211" priority="799" stopIfTrue="1" operator="equal">
      <formula>3</formula>
    </cfRule>
  </conditionalFormatting>
  <conditionalFormatting sqref="M4">
    <cfRule type="expression" dxfId="28210" priority="795" stopIfTrue="1">
      <formula>$D$1&lt;M4</formula>
    </cfRule>
    <cfRule type="expression" dxfId="28209" priority="796" stopIfTrue="1">
      <formula>$D$1&gt;M4</formula>
    </cfRule>
  </conditionalFormatting>
  <conditionalFormatting sqref="M4">
    <cfRule type="expression" dxfId="28208" priority="793" stopIfTrue="1">
      <formula>$D$1&lt;M4</formula>
    </cfRule>
    <cfRule type="expression" dxfId="28207" priority="794" stopIfTrue="1">
      <formula>$D$1&gt;M4</formula>
    </cfRule>
  </conditionalFormatting>
  <conditionalFormatting sqref="M4">
    <cfRule type="expression" dxfId="28206" priority="791" stopIfTrue="1">
      <formula>$D$1&lt;M4</formula>
    </cfRule>
    <cfRule type="expression" dxfId="28205" priority="792" stopIfTrue="1">
      <formula>$D$1&gt;M4</formula>
    </cfRule>
  </conditionalFormatting>
  <conditionalFormatting sqref="M4">
    <cfRule type="expression" dxfId="28204" priority="789" stopIfTrue="1">
      <formula>$D$1&lt;M4</formula>
    </cfRule>
    <cfRule type="expression" dxfId="28203" priority="790" stopIfTrue="1">
      <formula>$D$1&gt;M4</formula>
    </cfRule>
  </conditionalFormatting>
  <conditionalFormatting sqref="M4">
    <cfRule type="expression" dxfId="28202" priority="787" stopIfTrue="1">
      <formula>$D$1&lt;M4</formula>
    </cfRule>
    <cfRule type="expression" dxfId="28201" priority="788" stopIfTrue="1">
      <formula>$D$1&gt;M4</formula>
    </cfRule>
  </conditionalFormatting>
  <conditionalFormatting sqref="M4">
    <cfRule type="expression" dxfId="28200" priority="785" stopIfTrue="1">
      <formula>$D$1&lt;M4</formula>
    </cfRule>
    <cfRule type="expression" dxfId="28199" priority="786" stopIfTrue="1">
      <formula>$D$1&gt;M4</formula>
    </cfRule>
  </conditionalFormatting>
  <conditionalFormatting sqref="M4">
    <cfRule type="expression" dxfId="28198" priority="783" stopIfTrue="1">
      <formula>$D$1&lt;M4</formula>
    </cfRule>
    <cfRule type="expression" dxfId="28197" priority="784" stopIfTrue="1">
      <formula>$D$1&gt;M4</formula>
    </cfRule>
  </conditionalFormatting>
  <conditionalFormatting sqref="M4">
    <cfRule type="expression" dxfId="28196" priority="781" stopIfTrue="1">
      <formula>$D$1&lt;M4</formula>
    </cfRule>
    <cfRule type="expression" dxfId="28195" priority="782" stopIfTrue="1">
      <formula>$D$1&gt;M4</formula>
    </cfRule>
  </conditionalFormatting>
  <conditionalFormatting sqref="F5">
    <cfRule type="cellIs" dxfId="28194" priority="778" stopIfTrue="1" operator="equal">
      <formula>5</formula>
    </cfRule>
    <cfRule type="cellIs" dxfId="28193" priority="779" stopIfTrue="1" operator="equal">
      <formula>4</formula>
    </cfRule>
    <cfRule type="cellIs" dxfId="28192" priority="780" stopIfTrue="1" operator="equal">
      <formula>3</formula>
    </cfRule>
  </conditionalFormatting>
  <conditionalFormatting sqref="I5">
    <cfRule type="cellIs" dxfId="28191" priority="775" stopIfTrue="1" operator="equal">
      <formula>5</formula>
    </cfRule>
    <cfRule type="cellIs" dxfId="28190" priority="776" stopIfTrue="1" operator="equal">
      <formula>4</formula>
    </cfRule>
    <cfRule type="cellIs" dxfId="28189" priority="777" stopIfTrue="1" operator="equal">
      <formula>3</formula>
    </cfRule>
  </conditionalFormatting>
  <conditionalFormatting sqref="I4">
    <cfRule type="expression" dxfId="28188" priority="773" stopIfTrue="1">
      <formula>$D$1&lt;I4</formula>
    </cfRule>
    <cfRule type="expression" dxfId="28187" priority="774" stopIfTrue="1">
      <formula>$D$1&gt;I4</formula>
    </cfRule>
  </conditionalFormatting>
  <conditionalFormatting sqref="I5">
    <cfRule type="cellIs" dxfId="28186" priority="770" stopIfTrue="1" operator="equal">
      <formula>5</formula>
    </cfRule>
    <cfRule type="cellIs" dxfId="28185" priority="771" stopIfTrue="1" operator="equal">
      <formula>4</formula>
    </cfRule>
    <cfRule type="cellIs" dxfId="28184" priority="772" stopIfTrue="1" operator="equal">
      <formula>3</formula>
    </cfRule>
  </conditionalFormatting>
  <conditionalFormatting sqref="I4">
    <cfRule type="expression" dxfId="28183" priority="768" stopIfTrue="1">
      <formula>$D$1&lt;I4</formula>
    </cfRule>
    <cfRule type="expression" dxfId="28182" priority="769" stopIfTrue="1">
      <formula>$D$1&gt;I4</formula>
    </cfRule>
  </conditionalFormatting>
  <conditionalFormatting sqref="I5">
    <cfRule type="cellIs" dxfId="28181" priority="765" stopIfTrue="1" operator="equal">
      <formula>5</formula>
    </cfRule>
    <cfRule type="cellIs" dxfId="28180" priority="766" stopIfTrue="1" operator="equal">
      <formula>4</formula>
    </cfRule>
    <cfRule type="cellIs" dxfId="28179" priority="767" stopIfTrue="1" operator="equal">
      <formula>3</formula>
    </cfRule>
  </conditionalFormatting>
  <conditionalFormatting sqref="I4">
    <cfRule type="expression" dxfId="28178" priority="763" stopIfTrue="1">
      <formula>$D$1&lt;I4</formula>
    </cfRule>
    <cfRule type="expression" dxfId="28177" priority="764" stopIfTrue="1">
      <formula>$D$1&gt;I4</formula>
    </cfRule>
  </conditionalFormatting>
  <conditionalFormatting sqref="I5">
    <cfRule type="cellIs" dxfId="28176" priority="760" stopIfTrue="1" operator="equal">
      <formula>5</formula>
    </cfRule>
    <cfRule type="cellIs" dxfId="28175" priority="761" stopIfTrue="1" operator="equal">
      <formula>4</formula>
    </cfRule>
    <cfRule type="cellIs" dxfId="28174" priority="762" stopIfTrue="1" operator="equal">
      <formula>3</formula>
    </cfRule>
  </conditionalFormatting>
  <conditionalFormatting sqref="I4">
    <cfRule type="expression" dxfId="28173" priority="758" stopIfTrue="1">
      <formula>$D$1&lt;I4</formula>
    </cfRule>
    <cfRule type="expression" dxfId="28172" priority="759" stopIfTrue="1">
      <formula>$D$1&gt;I4</formula>
    </cfRule>
  </conditionalFormatting>
  <conditionalFormatting sqref="I5">
    <cfRule type="cellIs" dxfId="28171" priority="755" stopIfTrue="1" operator="equal">
      <formula>5</formula>
    </cfRule>
    <cfRule type="cellIs" dxfId="28170" priority="756" stopIfTrue="1" operator="equal">
      <formula>4</formula>
    </cfRule>
    <cfRule type="cellIs" dxfId="28169" priority="757" stopIfTrue="1" operator="equal">
      <formula>3</formula>
    </cfRule>
  </conditionalFormatting>
  <conditionalFormatting sqref="I4">
    <cfRule type="expression" dxfId="28168" priority="753" stopIfTrue="1">
      <formula>$D$1&lt;I4</formula>
    </cfRule>
    <cfRule type="expression" dxfId="28167" priority="754" stopIfTrue="1">
      <formula>$D$1&gt;I4</formula>
    </cfRule>
  </conditionalFormatting>
  <conditionalFormatting sqref="J3">
    <cfRule type="expression" dxfId="28166" priority="751" stopIfTrue="1">
      <formula>$D$1&lt;J3</formula>
    </cfRule>
    <cfRule type="expression" dxfId="28165" priority="752" stopIfTrue="1">
      <formula>$D$1&gt;J3</formula>
    </cfRule>
  </conditionalFormatting>
  <conditionalFormatting sqref="M4">
    <cfRule type="expression" dxfId="28164" priority="749" stopIfTrue="1">
      <formula>$D$1&lt;M4</formula>
    </cfRule>
    <cfRule type="expression" dxfId="28163" priority="750" stopIfTrue="1">
      <formula>$D$1&gt;M4</formula>
    </cfRule>
  </conditionalFormatting>
  <conditionalFormatting sqref="N5">
    <cfRule type="cellIs" dxfId="28162" priority="744" stopIfTrue="1" operator="equal">
      <formula>5</formula>
    </cfRule>
    <cfRule type="cellIs" dxfId="28161" priority="745" stopIfTrue="1" operator="equal">
      <formula>4</formula>
    </cfRule>
    <cfRule type="cellIs" dxfId="28160" priority="746" stopIfTrue="1" operator="equal">
      <formula>3</formula>
    </cfRule>
  </conditionalFormatting>
  <conditionalFormatting sqref="N4">
    <cfRule type="expression" dxfId="28159" priority="742" stopIfTrue="1">
      <formula>$D$1&lt;N4</formula>
    </cfRule>
    <cfRule type="expression" dxfId="28158" priority="743" stopIfTrue="1">
      <formula>$D$1&gt;N4</formula>
    </cfRule>
  </conditionalFormatting>
  <conditionalFormatting sqref="O5">
    <cfRule type="cellIs" dxfId="28157" priority="739" stopIfTrue="1" operator="equal">
      <formula>5</formula>
    </cfRule>
    <cfRule type="cellIs" dxfId="28156" priority="740" stopIfTrue="1" operator="equal">
      <formula>4</formula>
    </cfRule>
    <cfRule type="cellIs" dxfId="28155" priority="741" stopIfTrue="1" operator="equal">
      <formula>3</formula>
    </cfRule>
  </conditionalFormatting>
  <conditionalFormatting sqref="O4">
    <cfRule type="expression" dxfId="28154" priority="737" stopIfTrue="1">
      <formula>$D$1&lt;O4</formula>
    </cfRule>
    <cfRule type="expression" dxfId="28153" priority="738" stopIfTrue="1">
      <formula>$D$1&gt;O4</formula>
    </cfRule>
  </conditionalFormatting>
  <conditionalFormatting sqref="O5">
    <cfRule type="cellIs" dxfId="28152" priority="734" stopIfTrue="1" operator="equal">
      <formula>5</formula>
    </cfRule>
    <cfRule type="cellIs" dxfId="28151" priority="735" stopIfTrue="1" operator="equal">
      <formula>4</formula>
    </cfRule>
    <cfRule type="cellIs" dxfId="28150" priority="736" stopIfTrue="1" operator="equal">
      <formula>3</formula>
    </cfRule>
  </conditionalFormatting>
  <conditionalFormatting sqref="O4">
    <cfRule type="expression" dxfId="28149" priority="732" stopIfTrue="1">
      <formula>$D$1&lt;O4</formula>
    </cfRule>
    <cfRule type="expression" dxfId="28148" priority="733" stopIfTrue="1">
      <formula>$D$1&gt;O4</formula>
    </cfRule>
  </conditionalFormatting>
  <conditionalFormatting sqref="O4">
    <cfRule type="expression" dxfId="28147" priority="730" stopIfTrue="1">
      <formula>$D$1&lt;O4</formula>
    </cfRule>
    <cfRule type="expression" dxfId="28146" priority="731" stopIfTrue="1">
      <formula>$D$1&gt;O4</formula>
    </cfRule>
  </conditionalFormatting>
  <conditionalFormatting sqref="O4">
    <cfRule type="expression" dxfId="28145" priority="728" stopIfTrue="1">
      <formula>$D$1&lt;O4</formula>
    </cfRule>
    <cfRule type="expression" dxfId="28144" priority="729" stopIfTrue="1">
      <formula>$D$1&gt;O4</formula>
    </cfRule>
  </conditionalFormatting>
  <conditionalFormatting sqref="F5">
    <cfRule type="cellIs" dxfId="28143" priority="725" stopIfTrue="1" operator="equal">
      <formula>5</formula>
    </cfRule>
    <cfRule type="cellIs" dxfId="28142" priority="726" stopIfTrue="1" operator="equal">
      <formula>4</formula>
    </cfRule>
    <cfRule type="cellIs" dxfId="28141" priority="727" stopIfTrue="1" operator="equal">
      <formula>3</formula>
    </cfRule>
  </conditionalFormatting>
  <conditionalFormatting sqref="F3">
    <cfRule type="expression" dxfId="28140" priority="723" stopIfTrue="1">
      <formula>$D$1&lt;F3</formula>
    </cfRule>
    <cfRule type="expression" dxfId="28139" priority="724" stopIfTrue="1">
      <formula>$D$1&gt;F3</formula>
    </cfRule>
  </conditionalFormatting>
  <conditionalFormatting sqref="F5">
    <cfRule type="cellIs" dxfId="28138" priority="720" stopIfTrue="1" operator="equal">
      <formula>5</formula>
    </cfRule>
    <cfRule type="cellIs" dxfId="28137" priority="721" stopIfTrue="1" operator="equal">
      <formula>4</formula>
    </cfRule>
    <cfRule type="cellIs" dxfId="28136" priority="722" stopIfTrue="1" operator="equal">
      <formula>3</formula>
    </cfRule>
  </conditionalFormatting>
  <conditionalFormatting sqref="F5">
    <cfRule type="cellIs" dxfId="28135" priority="717" stopIfTrue="1" operator="equal">
      <formula>5</formula>
    </cfRule>
    <cfRule type="cellIs" dxfId="28134" priority="718" stopIfTrue="1" operator="equal">
      <formula>4</formula>
    </cfRule>
    <cfRule type="cellIs" dxfId="28133" priority="719" stopIfTrue="1" operator="equal">
      <formula>3</formula>
    </cfRule>
  </conditionalFormatting>
  <conditionalFormatting sqref="F5">
    <cfRule type="cellIs" dxfId="28132" priority="714" stopIfTrue="1" operator="equal">
      <formula>5</formula>
    </cfRule>
    <cfRule type="cellIs" dxfId="28131" priority="715" stopIfTrue="1" operator="equal">
      <formula>4</formula>
    </cfRule>
    <cfRule type="cellIs" dxfId="28130" priority="716" stopIfTrue="1" operator="equal">
      <formula>3</formula>
    </cfRule>
  </conditionalFormatting>
  <conditionalFormatting sqref="L5">
    <cfRule type="cellIs" dxfId="28129" priority="711" stopIfTrue="1" operator="equal">
      <formula>5</formula>
    </cfRule>
    <cfRule type="cellIs" dxfId="28128" priority="712" stopIfTrue="1" operator="equal">
      <formula>4</formula>
    </cfRule>
    <cfRule type="cellIs" dxfId="28127" priority="713" stopIfTrue="1" operator="equal">
      <formula>3</formula>
    </cfRule>
  </conditionalFormatting>
  <conditionalFormatting sqref="L4">
    <cfRule type="expression" dxfId="28126" priority="709" stopIfTrue="1">
      <formula>$D$1&lt;L4</formula>
    </cfRule>
    <cfRule type="expression" dxfId="28125" priority="710" stopIfTrue="1">
      <formula>$D$1&gt;L4</formula>
    </cfRule>
  </conditionalFormatting>
  <conditionalFormatting sqref="L4">
    <cfRule type="expression" dxfId="28124" priority="707" stopIfTrue="1">
      <formula>$D$1&lt;L4</formula>
    </cfRule>
    <cfRule type="expression" dxfId="28123" priority="708" stopIfTrue="1">
      <formula>$D$1&gt;L4</formula>
    </cfRule>
  </conditionalFormatting>
  <conditionalFormatting sqref="L4">
    <cfRule type="expression" dxfId="28122" priority="705" stopIfTrue="1">
      <formula>$D$1&lt;L4</formula>
    </cfRule>
    <cfRule type="expression" dxfId="28121" priority="706" stopIfTrue="1">
      <formula>$D$1&gt;L4</formula>
    </cfRule>
  </conditionalFormatting>
  <conditionalFormatting sqref="L4">
    <cfRule type="expression" dxfId="28120" priority="703" stopIfTrue="1">
      <formula>$D$1&lt;L4</formula>
    </cfRule>
    <cfRule type="expression" dxfId="28119" priority="704" stopIfTrue="1">
      <formula>$D$1&gt;L4</formula>
    </cfRule>
  </conditionalFormatting>
  <conditionalFormatting sqref="L4">
    <cfRule type="expression" dxfId="28118" priority="701" stopIfTrue="1">
      <formula>$D$1&lt;L4</formula>
    </cfRule>
    <cfRule type="expression" dxfId="28117" priority="702" stopIfTrue="1">
      <formula>$D$1&gt;L4</formula>
    </cfRule>
  </conditionalFormatting>
  <conditionalFormatting sqref="L5">
    <cfRule type="cellIs" dxfId="28116" priority="698" stopIfTrue="1" operator="equal">
      <formula>5</formula>
    </cfRule>
    <cfRule type="cellIs" dxfId="28115" priority="699" stopIfTrue="1" operator="equal">
      <formula>4</formula>
    </cfRule>
    <cfRule type="cellIs" dxfId="28114" priority="700" stopIfTrue="1" operator="equal">
      <formula>3</formula>
    </cfRule>
  </conditionalFormatting>
  <conditionalFormatting sqref="L4">
    <cfRule type="expression" dxfId="28113" priority="696" stopIfTrue="1">
      <formula>$D$1&lt;L4</formula>
    </cfRule>
    <cfRule type="expression" dxfId="28112" priority="697" stopIfTrue="1">
      <formula>$D$1&gt;L4</formula>
    </cfRule>
  </conditionalFormatting>
  <conditionalFormatting sqref="L5">
    <cfRule type="cellIs" dxfId="28111" priority="693" stopIfTrue="1" operator="equal">
      <formula>5</formula>
    </cfRule>
    <cfRule type="cellIs" dxfId="28110" priority="694" stopIfTrue="1" operator="equal">
      <formula>4</formula>
    </cfRule>
    <cfRule type="cellIs" dxfId="28109" priority="695" stopIfTrue="1" operator="equal">
      <formula>3</formula>
    </cfRule>
  </conditionalFormatting>
  <conditionalFormatting sqref="L4">
    <cfRule type="expression" dxfId="28108" priority="691" stopIfTrue="1">
      <formula>$D$1&lt;L4</formula>
    </cfRule>
    <cfRule type="expression" dxfId="28107" priority="692" stopIfTrue="1">
      <formula>$D$1&gt;L4</formula>
    </cfRule>
  </conditionalFormatting>
  <conditionalFormatting sqref="L5">
    <cfRule type="cellIs" dxfId="28106" priority="688" stopIfTrue="1" operator="equal">
      <formula>5</formula>
    </cfRule>
    <cfRule type="cellIs" dxfId="28105" priority="689" stopIfTrue="1" operator="equal">
      <formula>4</formula>
    </cfRule>
    <cfRule type="cellIs" dxfId="28104" priority="690" stopIfTrue="1" operator="equal">
      <formula>3</formula>
    </cfRule>
  </conditionalFormatting>
  <conditionalFormatting sqref="L4">
    <cfRule type="expression" dxfId="28103" priority="686" stopIfTrue="1">
      <formula>$D$1&lt;L4</formula>
    </cfRule>
    <cfRule type="expression" dxfId="28102" priority="687" stopIfTrue="1">
      <formula>$D$1&gt;L4</formula>
    </cfRule>
  </conditionalFormatting>
  <conditionalFormatting sqref="L4">
    <cfRule type="expression" dxfId="28101" priority="684" stopIfTrue="1">
      <formula>$D$1&lt;L4</formula>
    </cfRule>
    <cfRule type="expression" dxfId="28100" priority="685" stopIfTrue="1">
      <formula>$D$1&gt;L4</formula>
    </cfRule>
  </conditionalFormatting>
  <conditionalFormatting sqref="L4">
    <cfRule type="expression" dxfId="28099" priority="682" stopIfTrue="1">
      <formula>$D$1&lt;L4</formula>
    </cfRule>
    <cfRule type="expression" dxfId="28098" priority="683" stopIfTrue="1">
      <formula>$D$1&gt;L4</formula>
    </cfRule>
  </conditionalFormatting>
  <conditionalFormatting sqref="L4">
    <cfRule type="expression" dxfId="28097" priority="680" stopIfTrue="1">
      <formula>$D$1&lt;L4</formula>
    </cfRule>
    <cfRule type="expression" dxfId="28096" priority="681" stopIfTrue="1">
      <formula>$D$1&gt;L4</formula>
    </cfRule>
  </conditionalFormatting>
  <conditionalFormatting sqref="L4">
    <cfRule type="expression" dxfId="28095" priority="678" stopIfTrue="1">
      <formula>$D$1&lt;L4</formula>
    </cfRule>
    <cfRule type="expression" dxfId="28094" priority="679" stopIfTrue="1">
      <formula>$D$1&gt;L4</formula>
    </cfRule>
  </conditionalFormatting>
  <conditionalFormatting sqref="L4">
    <cfRule type="expression" dxfId="28093" priority="676" stopIfTrue="1">
      <formula>$D$1&lt;L4</formula>
    </cfRule>
    <cfRule type="expression" dxfId="28092" priority="677" stopIfTrue="1">
      <formula>$D$1&gt;L4</formula>
    </cfRule>
  </conditionalFormatting>
  <conditionalFormatting sqref="L4">
    <cfRule type="expression" dxfId="28091" priority="674" stopIfTrue="1">
      <formula>$D$1&lt;L4</formula>
    </cfRule>
    <cfRule type="expression" dxfId="28090" priority="675" stopIfTrue="1">
      <formula>$D$1&gt;L4</formula>
    </cfRule>
  </conditionalFormatting>
  <conditionalFormatting sqref="L4">
    <cfRule type="expression" dxfId="28089" priority="672" stopIfTrue="1">
      <formula>$D$1&lt;L4</formula>
    </cfRule>
    <cfRule type="expression" dxfId="28088" priority="673" stopIfTrue="1">
      <formula>$D$1&gt;L4</formula>
    </cfRule>
  </conditionalFormatting>
  <conditionalFormatting sqref="L4">
    <cfRule type="expression" dxfId="28087" priority="670" stopIfTrue="1">
      <formula>$D$1&lt;L4</formula>
    </cfRule>
    <cfRule type="expression" dxfId="28086" priority="671" stopIfTrue="1">
      <formula>$D$1&gt;L4</formula>
    </cfRule>
  </conditionalFormatting>
  <conditionalFormatting sqref="L4">
    <cfRule type="expression" dxfId="28085" priority="668" stopIfTrue="1">
      <formula>$D$1&lt;L4</formula>
    </cfRule>
    <cfRule type="expression" dxfId="28084" priority="669" stopIfTrue="1">
      <formula>$D$1&gt;L4</formula>
    </cfRule>
  </conditionalFormatting>
  <conditionalFormatting sqref="L4">
    <cfRule type="expression" dxfId="28083" priority="666" stopIfTrue="1">
      <formula>$D$1&lt;L4</formula>
    </cfRule>
    <cfRule type="expression" dxfId="28082" priority="667" stopIfTrue="1">
      <formula>$D$1&gt;L4</formula>
    </cfRule>
  </conditionalFormatting>
  <conditionalFormatting sqref="L4">
    <cfRule type="expression" dxfId="28081" priority="664" stopIfTrue="1">
      <formula>$D$1&lt;L4</formula>
    </cfRule>
    <cfRule type="expression" dxfId="28080" priority="665" stopIfTrue="1">
      <formula>$D$1&gt;L4</formula>
    </cfRule>
  </conditionalFormatting>
  <conditionalFormatting sqref="L4">
    <cfRule type="expression" dxfId="28079" priority="662" stopIfTrue="1">
      <formula>$D$1&lt;L4</formula>
    </cfRule>
    <cfRule type="expression" dxfId="28078" priority="663" stopIfTrue="1">
      <formula>$D$1&gt;L4</formula>
    </cfRule>
  </conditionalFormatting>
  <conditionalFormatting sqref="L4">
    <cfRule type="expression" dxfId="28077" priority="660" stopIfTrue="1">
      <formula>$D$1&lt;L4</formula>
    </cfRule>
    <cfRule type="expression" dxfId="28076" priority="661" stopIfTrue="1">
      <formula>$D$1&gt;L4</formula>
    </cfRule>
  </conditionalFormatting>
  <conditionalFormatting sqref="L4">
    <cfRule type="expression" dxfId="28075" priority="658" stopIfTrue="1">
      <formula>$D$1&lt;L4</formula>
    </cfRule>
    <cfRule type="expression" dxfId="28074" priority="659" stopIfTrue="1">
      <formula>$D$1&gt;L4</formula>
    </cfRule>
  </conditionalFormatting>
  <conditionalFormatting sqref="L4">
    <cfRule type="expression" dxfId="28073" priority="656" stopIfTrue="1">
      <formula>$D$1&lt;L4</formula>
    </cfRule>
    <cfRule type="expression" dxfId="28072" priority="657" stopIfTrue="1">
      <formula>$D$1&gt;L4</formula>
    </cfRule>
  </conditionalFormatting>
  <conditionalFormatting sqref="L4">
    <cfRule type="expression" dxfId="28071" priority="654" stopIfTrue="1">
      <formula>$D$1&lt;L4</formula>
    </cfRule>
    <cfRule type="expression" dxfId="28070" priority="655" stopIfTrue="1">
      <formula>$D$1&gt;L4</formula>
    </cfRule>
  </conditionalFormatting>
  <conditionalFormatting sqref="L4">
    <cfRule type="expression" dxfId="28069" priority="652" stopIfTrue="1">
      <formula>$D$1&lt;L4</formula>
    </cfRule>
    <cfRule type="expression" dxfId="28068" priority="653" stopIfTrue="1">
      <formula>$D$1&gt;L4</formula>
    </cfRule>
  </conditionalFormatting>
  <conditionalFormatting sqref="G3">
    <cfRule type="expression" dxfId="28067" priority="650" stopIfTrue="1">
      <formula>$D$1&lt;G3</formula>
    </cfRule>
    <cfRule type="expression" dxfId="28066" priority="651" stopIfTrue="1">
      <formula>$D$1&gt;G3</formula>
    </cfRule>
  </conditionalFormatting>
  <conditionalFormatting sqref="G3">
    <cfRule type="expression" dxfId="28065" priority="648" stopIfTrue="1">
      <formula>$D$1&lt;G3</formula>
    </cfRule>
    <cfRule type="expression" dxfId="28064" priority="649" stopIfTrue="1">
      <formula>$D$1&gt;G3</formula>
    </cfRule>
  </conditionalFormatting>
  <conditionalFormatting sqref="G3">
    <cfRule type="expression" dxfId="28063" priority="646" stopIfTrue="1">
      <formula>$D$1&lt;G3</formula>
    </cfRule>
    <cfRule type="expression" dxfId="28062" priority="647" stopIfTrue="1">
      <formula>$D$1&gt;G3</formula>
    </cfRule>
  </conditionalFormatting>
  <conditionalFormatting sqref="F4">
    <cfRule type="expression" dxfId="28061" priority="644" stopIfTrue="1">
      <formula>$D$1&lt;F4</formula>
    </cfRule>
    <cfRule type="expression" dxfId="28060" priority="645" stopIfTrue="1">
      <formula>$D$1&gt;F4</formula>
    </cfRule>
  </conditionalFormatting>
  <conditionalFormatting sqref="F4">
    <cfRule type="expression" dxfId="28059" priority="642" stopIfTrue="1">
      <formula>$D$1&lt;F4</formula>
    </cfRule>
    <cfRule type="expression" dxfId="28058" priority="643" stopIfTrue="1">
      <formula>$D$1&gt;F4</formula>
    </cfRule>
  </conditionalFormatting>
  <conditionalFormatting sqref="F4">
    <cfRule type="expression" dxfId="28057" priority="640" stopIfTrue="1">
      <formula>$D$1&lt;F4</formula>
    </cfRule>
    <cfRule type="expression" dxfId="28056" priority="641" stopIfTrue="1">
      <formula>$D$1&gt;F4</formula>
    </cfRule>
  </conditionalFormatting>
  <conditionalFormatting sqref="F4">
    <cfRule type="expression" dxfId="28055" priority="638" stopIfTrue="1">
      <formula>$D$1&lt;F4</formula>
    </cfRule>
    <cfRule type="expression" dxfId="28054" priority="639" stopIfTrue="1">
      <formula>$D$1&gt;F4</formula>
    </cfRule>
  </conditionalFormatting>
  <conditionalFormatting sqref="F4">
    <cfRule type="expression" dxfId="28053" priority="636" stopIfTrue="1">
      <formula>$D$1&lt;F4</formula>
    </cfRule>
    <cfRule type="expression" dxfId="28052" priority="637" stopIfTrue="1">
      <formula>$D$1&gt;F4</formula>
    </cfRule>
  </conditionalFormatting>
  <conditionalFormatting sqref="F4">
    <cfRule type="expression" dxfId="28051" priority="634" stopIfTrue="1">
      <formula>$D$1&lt;F4</formula>
    </cfRule>
    <cfRule type="expression" dxfId="28050" priority="635" stopIfTrue="1">
      <formula>$D$1&gt;F4</formula>
    </cfRule>
  </conditionalFormatting>
  <conditionalFormatting sqref="F4">
    <cfRule type="expression" dxfId="28049" priority="632" stopIfTrue="1">
      <formula>$D$1&lt;F4</formula>
    </cfRule>
    <cfRule type="expression" dxfId="28048" priority="633" stopIfTrue="1">
      <formula>$D$1&gt;F4</formula>
    </cfRule>
  </conditionalFormatting>
  <conditionalFormatting sqref="F4">
    <cfRule type="expression" dxfId="28047" priority="630" stopIfTrue="1">
      <formula>$D$1&lt;F4</formula>
    </cfRule>
    <cfRule type="expression" dxfId="28046" priority="631" stopIfTrue="1">
      <formula>$D$1&gt;F4</formula>
    </cfRule>
  </conditionalFormatting>
  <conditionalFormatting sqref="F4">
    <cfRule type="expression" dxfId="28045" priority="628" stopIfTrue="1">
      <formula>$D$1&lt;F4</formula>
    </cfRule>
    <cfRule type="expression" dxfId="28044" priority="629" stopIfTrue="1">
      <formula>$D$1&gt;F4</formula>
    </cfRule>
  </conditionalFormatting>
  <conditionalFormatting sqref="F4">
    <cfRule type="expression" dxfId="28043" priority="626" stopIfTrue="1">
      <formula>$D$1&lt;F4</formula>
    </cfRule>
    <cfRule type="expression" dxfId="28042" priority="627" stopIfTrue="1">
      <formula>$D$1&gt;F4</formula>
    </cfRule>
  </conditionalFormatting>
  <conditionalFormatting sqref="F4">
    <cfRule type="expression" dxfId="28041" priority="624" stopIfTrue="1">
      <formula>$D$1&lt;F4</formula>
    </cfRule>
    <cfRule type="expression" dxfId="28040" priority="625" stopIfTrue="1">
      <formula>$D$1&gt;F4</formula>
    </cfRule>
  </conditionalFormatting>
  <conditionalFormatting sqref="F4">
    <cfRule type="expression" dxfId="28039" priority="622" stopIfTrue="1">
      <formula>$D$1&lt;F4</formula>
    </cfRule>
    <cfRule type="expression" dxfId="28038" priority="623" stopIfTrue="1">
      <formula>$D$1&gt;F4</formula>
    </cfRule>
  </conditionalFormatting>
  <conditionalFormatting sqref="F4">
    <cfRule type="expression" dxfId="28037" priority="620" stopIfTrue="1">
      <formula>$D$1&lt;F4</formula>
    </cfRule>
    <cfRule type="expression" dxfId="28036" priority="621" stopIfTrue="1">
      <formula>$D$1&gt;F4</formula>
    </cfRule>
  </conditionalFormatting>
  <conditionalFormatting sqref="F4">
    <cfRule type="expression" dxfId="28035" priority="618" stopIfTrue="1">
      <formula>$D$1&lt;F4</formula>
    </cfRule>
    <cfRule type="expression" dxfId="28034" priority="619" stopIfTrue="1">
      <formula>$D$1&gt;F4</formula>
    </cfRule>
  </conditionalFormatting>
  <conditionalFormatting sqref="F4">
    <cfRule type="expression" dxfId="28033" priority="616" stopIfTrue="1">
      <formula>$D$1&lt;F4</formula>
    </cfRule>
    <cfRule type="expression" dxfId="28032" priority="617" stopIfTrue="1">
      <formula>$D$1&gt;F4</formula>
    </cfRule>
  </conditionalFormatting>
  <conditionalFormatting sqref="F4">
    <cfRule type="expression" dxfId="28031" priority="614" stopIfTrue="1">
      <formula>$D$1&lt;F4</formula>
    </cfRule>
    <cfRule type="expression" dxfId="28030" priority="615" stopIfTrue="1">
      <formula>$D$1&gt;F4</formula>
    </cfRule>
  </conditionalFormatting>
  <conditionalFormatting sqref="F4">
    <cfRule type="expression" dxfId="28029" priority="612" stopIfTrue="1">
      <formula>$D$1&lt;F4</formula>
    </cfRule>
    <cfRule type="expression" dxfId="28028" priority="613" stopIfTrue="1">
      <formula>$D$1&gt;F4</formula>
    </cfRule>
  </conditionalFormatting>
  <conditionalFormatting sqref="F4">
    <cfRule type="expression" dxfId="28027" priority="610" stopIfTrue="1">
      <formula>$D$1&lt;F4</formula>
    </cfRule>
    <cfRule type="expression" dxfId="28026" priority="611" stopIfTrue="1">
      <formula>$D$1&gt;F4</formula>
    </cfRule>
  </conditionalFormatting>
  <conditionalFormatting sqref="F4">
    <cfRule type="expression" dxfId="28025" priority="608" stopIfTrue="1">
      <formula>$D$1&lt;F4</formula>
    </cfRule>
    <cfRule type="expression" dxfId="28024" priority="609" stopIfTrue="1">
      <formula>$D$1&gt;F4</formula>
    </cfRule>
  </conditionalFormatting>
  <conditionalFormatting sqref="F4">
    <cfRule type="expression" dxfId="28023" priority="594" stopIfTrue="1">
      <formula>$D$1&lt;F4</formula>
    </cfRule>
    <cfRule type="expression" dxfId="28022" priority="595" stopIfTrue="1">
      <formula>$D$1&gt;F4</formula>
    </cfRule>
  </conditionalFormatting>
  <conditionalFormatting sqref="H4">
    <cfRule type="expression" dxfId="28021" priority="480" stopIfTrue="1">
      <formula>$D$1&lt;H4</formula>
    </cfRule>
    <cfRule type="expression" dxfId="28020" priority="481" stopIfTrue="1">
      <formula>$D$1&gt;H4</formula>
    </cfRule>
  </conditionalFormatting>
  <conditionalFormatting sqref="H4">
    <cfRule type="expression" dxfId="28019" priority="478" stopIfTrue="1">
      <formula>$D$1&lt;H4</formula>
    </cfRule>
    <cfRule type="expression" dxfId="28018" priority="479" stopIfTrue="1">
      <formula>$D$1&gt;H4</formula>
    </cfRule>
  </conditionalFormatting>
  <conditionalFormatting sqref="H4">
    <cfRule type="expression" dxfId="28017" priority="453" stopIfTrue="1">
      <formula>$D$1&lt;H4</formula>
    </cfRule>
    <cfRule type="expression" dxfId="28016" priority="454" stopIfTrue="1">
      <formula>$D$1&gt;H4</formula>
    </cfRule>
  </conditionalFormatting>
  <conditionalFormatting sqref="H5">
    <cfRule type="cellIs" dxfId="28015" priority="450" stopIfTrue="1" operator="equal">
      <formula>5</formula>
    </cfRule>
    <cfRule type="cellIs" dxfId="28014" priority="451" stopIfTrue="1" operator="equal">
      <formula>4</formula>
    </cfRule>
    <cfRule type="cellIs" dxfId="28013" priority="452" stopIfTrue="1" operator="equal">
      <formula>3</formula>
    </cfRule>
  </conditionalFormatting>
  <conditionalFormatting sqref="H4">
    <cfRule type="expression" dxfId="28012" priority="446" stopIfTrue="1">
      <formula>$D$1&lt;H4</formula>
    </cfRule>
    <cfRule type="expression" dxfId="28011" priority="447" stopIfTrue="1">
      <formula>$D$1&gt;H4</formula>
    </cfRule>
  </conditionalFormatting>
  <conditionalFormatting sqref="K3:L3">
    <cfRule type="expression" dxfId="28010" priority="592" stopIfTrue="1">
      <formula>$D$1&lt;K3</formula>
    </cfRule>
    <cfRule type="expression" dxfId="28009" priority="593" stopIfTrue="1">
      <formula>$D$1&gt;K3</formula>
    </cfRule>
  </conditionalFormatting>
  <conditionalFormatting sqref="N5">
    <cfRule type="cellIs" dxfId="28008" priority="589" stopIfTrue="1" operator="equal">
      <formula>5</formula>
    </cfRule>
    <cfRule type="cellIs" dxfId="28007" priority="590" stopIfTrue="1" operator="equal">
      <formula>4</formula>
    </cfRule>
    <cfRule type="cellIs" dxfId="28006" priority="591" stopIfTrue="1" operator="equal">
      <formula>3</formula>
    </cfRule>
  </conditionalFormatting>
  <conditionalFormatting sqref="K4">
    <cfRule type="expression" dxfId="28005" priority="534" stopIfTrue="1">
      <formula>$D$1&lt;K4</formula>
    </cfRule>
    <cfRule type="expression" dxfId="28004" priority="535" stopIfTrue="1">
      <formula>$D$1&gt;K4</formula>
    </cfRule>
  </conditionalFormatting>
  <conditionalFormatting sqref="K4">
    <cfRule type="expression" dxfId="28003" priority="532" stopIfTrue="1">
      <formula>$D$1&lt;K4</formula>
    </cfRule>
    <cfRule type="expression" dxfId="28002" priority="533" stopIfTrue="1">
      <formula>$D$1&gt;K4</formula>
    </cfRule>
  </conditionalFormatting>
  <conditionalFormatting sqref="K4">
    <cfRule type="expression" dxfId="28001" priority="530" stopIfTrue="1">
      <formula>$D$1&lt;K4</formula>
    </cfRule>
    <cfRule type="expression" dxfId="28000" priority="531" stopIfTrue="1">
      <formula>$D$1&gt;K4</formula>
    </cfRule>
  </conditionalFormatting>
  <conditionalFormatting sqref="N4">
    <cfRule type="expression" dxfId="27999" priority="522" stopIfTrue="1">
      <formula>$D$1&lt;N4</formula>
    </cfRule>
    <cfRule type="expression" dxfId="27998" priority="523" stopIfTrue="1">
      <formula>$D$1&gt;N4</formula>
    </cfRule>
  </conditionalFormatting>
  <conditionalFormatting sqref="I5">
    <cfRule type="cellIs" dxfId="27997" priority="586" stopIfTrue="1" operator="equal">
      <formula>5</formula>
    </cfRule>
    <cfRule type="cellIs" dxfId="27996" priority="587" stopIfTrue="1" operator="equal">
      <formula>4</formula>
    </cfRule>
    <cfRule type="cellIs" dxfId="27995" priority="588" stopIfTrue="1" operator="equal">
      <formula>3</formula>
    </cfRule>
  </conditionalFormatting>
  <conditionalFormatting sqref="N5">
    <cfRule type="cellIs" dxfId="27994" priority="583" stopIfTrue="1" operator="equal">
      <formula>5</formula>
    </cfRule>
    <cfRule type="cellIs" dxfId="27993" priority="584" stopIfTrue="1" operator="equal">
      <formula>4</formula>
    </cfRule>
    <cfRule type="cellIs" dxfId="27992" priority="585" stopIfTrue="1" operator="equal">
      <formula>3</formula>
    </cfRule>
  </conditionalFormatting>
  <conditionalFormatting sqref="N4">
    <cfRule type="expression" dxfId="27991" priority="581" stopIfTrue="1">
      <formula>$D$1&lt;N4</formula>
    </cfRule>
    <cfRule type="expression" dxfId="27990" priority="582" stopIfTrue="1">
      <formula>$D$1&gt;N4</formula>
    </cfRule>
  </conditionalFormatting>
  <conditionalFormatting sqref="N5">
    <cfRule type="cellIs" dxfId="27989" priority="578" stopIfTrue="1" operator="equal">
      <formula>5</formula>
    </cfRule>
    <cfRule type="cellIs" dxfId="27988" priority="579" stopIfTrue="1" operator="equal">
      <formula>4</formula>
    </cfRule>
    <cfRule type="cellIs" dxfId="27987" priority="580" stopIfTrue="1" operator="equal">
      <formula>3</formula>
    </cfRule>
  </conditionalFormatting>
  <conditionalFormatting sqref="N4">
    <cfRule type="expression" dxfId="27986" priority="576" stopIfTrue="1">
      <formula>$D$1&lt;N4</formula>
    </cfRule>
    <cfRule type="expression" dxfId="27985" priority="577" stopIfTrue="1">
      <formula>$D$1&gt;N4</formula>
    </cfRule>
  </conditionalFormatting>
  <conditionalFormatting sqref="N5">
    <cfRule type="cellIs" dxfId="27984" priority="573" stopIfTrue="1" operator="equal">
      <formula>5</formula>
    </cfRule>
    <cfRule type="cellIs" dxfId="27983" priority="574" stopIfTrue="1" operator="equal">
      <formula>4</formula>
    </cfRule>
    <cfRule type="cellIs" dxfId="27982" priority="575" stopIfTrue="1" operator="equal">
      <formula>3</formula>
    </cfRule>
  </conditionalFormatting>
  <conditionalFormatting sqref="N4">
    <cfRule type="expression" dxfId="27981" priority="571" stopIfTrue="1">
      <formula>$D$1&lt;N4</formula>
    </cfRule>
    <cfRule type="expression" dxfId="27980" priority="572" stopIfTrue="1">
      <formula>$D$1&gt;N4</formula>
    </cfRule>
  </conditionalFormatting>
  <conditionalFormatting sqref="N4">
    <cfRule type="expression" dxfId="27979" priority="569" stopIfTrue="1">
      <formula>$D$1&lt;N4</formula>
    </cfRule>
    <cfRule type="expression" dxfId="27978" priority="570" stopIfTrue="1">
      <formula>$D$1&gt;N4</formula>
    </cfRule>
  </conditionalFormatting>
  <conditionalFormatting sqref="N4">
    <cfRule type="expression" dxfId="27977" priority="567" stopIfTrue="1">
      <formula>$D$1&lt;N4</formula>
    </cfRule>
    <cfRule type="expression" dxfId="27976" priority="568" stopIfTrue="1">
      <formula>$D$1&gt;N4</formula>
    </cfRule>
  </conditionalFormatting>
  <conditionalFormatting sqref="N4">
    <cfRule type="expression" dxfId="27975" priority="565" stopIfTrue="1">
      <formula>$D$1&lt;N4</formula>
    </cfRule>
    <cfRule type="expression" dxfId="27974" priority="566" stopIfTrue="1">
      <formula>$D$1&gt;N4</formula>
    </cfRule>
  </conditionalFormatting>
  <conditionalFormatting sqref="N4">
    <cfRule type="expression" dxfId="27973" priority="563" stopIfTrue="1">
      <formula>$D$1&lt;N4</formula>
    </cfRule>
    <cfRule type="expression" dxfId="27972" priority="564" stopIfTrue="1">
      <formula>$D$1&gt;N4</formula>
    </cfRule>
  </conditionalFormatting>
  <conditionalFormatting sqref="N4">
    <cfRule type="expression" dxfId="27971" priority="561" stopIfTrue="1">
      <formula>$D$1&lt;N4</formula>
    </cfRule>
    <cfRule type="expression" dxfId="27970" priority="562" stopIfTrue="1">
      <formula>$D$1&gt;N4</formula>
    </cfRule>
  </conditionalFormatting>
  <conditionalFormatting sqref="N4">
    <cfRule type="expression" dxfId="27969" priority="559" stopIfTrue="1">
      <formula>$D$1&lt;N4</formula>
    </cfRule>
    <cfRule type="expression" dxfId="27968" priority="560" stopIfTrue="1">
      <formula>$D$1&gt;N4</formula>
    </cfRule>
  </conditionalFormatting>
  <conditionalFormatting sqref="N4">
    <cfRule type="expression" dxfId="27967" priority="557" stopIfTrue="1">
      <formula>$D$1&lt;N4</formula>
    </cfRule>
    <cfRule type="expression" dxfId="27966" priority="558" stopIfTrue="1">
      <formula>$D$1&gt;N4</formula>
    </cfRule>
  </conditionalFormatting>
  <conditionalFormatting sqref="K4">
    <cfRule type="expression" dxfId="27965" priority="555" stopIfTrue="1">
      <formula>$D$1&lt;K4</formula>
    </cfRule>
    <cfRule type="expression" dxfId="27964" priority="556" stopIfTrue="1">
      <formula>$D$1&gt;K4</formula>
    </cfRule>
  </conditionalFormatting>
  <conditionalFormatting sqref="K3:L3">
    <cfRule type="expression" dxfId="27963" priority="553" stopIfTrue="1">
      <formula>$D$1&lt;K3</formula>
    </cfRule>
    <cfRule type="expression" dxfId="27962" priority="554" stopIfTrue="1">
      <formula>$D$1&gt;K3</formula>
    </cfRule>
  </conditionalFormatting>
  <conditionalFormatting sqref="K4">
    <cfRule type="expression" dxfId="27961" priority="551" stopIfTrue="1">
      <formula>$D$1&lt;K4</formula>
    </cfRule>
    <cfRule type="expression" dxfId="27960" priority="552" stopIfTrue="1">
      <formula>$D$1&gt;K4</formula>
    </cfRule>
  </conditionalFormatting>
  <conditionalFormatting sqref="K4">
    <cfRule type="expression" dxfId="27959" priority="549" stopIfTrue="1">
      <formula>$D$1&lt;K4</formula>
    </cfRule>
    <cfRule type="expression" dxfId="27958" priority="550" stopIfTrue="1">
      <formula>$D$1&gt;K4</formula>
    </cfRule>
  </conditionalFormatting>
  <conditionalFormatting sqref="K4">
    <cfRule type="expression" dxfId="27957" priority="547" stopIfTrue="1">
      <formula>$D$1&lt;K4</formula>
    </cfRule>
    <cfRule type="expression" dxfId="27956" priority="548" stopIfTrue="1">
      <formula>$D$1&gt;K4</formula>
    </cfRule>
  </conditionalFormatting>
  <conditionalFormatting sqref="K5">
    <cfRule type="cellIs" dxfId="27955" priority="544" stopIfTrue="1" operator="equal">
      <formula>5</formula>
    </cfRule>
    <cfRule type="cellIs" dxfId="27954" priority="545" stopIfTrue="1" operator="equal">
      <formula>4</formula>
    </cfRule>
    <cfRule type="cellIs" dxfId="27953" priority="546" stopIfTrue="1" operator="equal">
      <formula>3</formula>
    </cfRule>
  </conditionalFormatting>
  <conditionalFormatting sqref="K4">
    <cfRule type="expression" dxfId="27952" priority="542" stopIfTrue="1">
      <formula>$D$1&lt;K4</formula>
    </cfRule>
    <cfRule type="expression" dxfId="27951" priority="543" stopIfTrue="1">
      <formula>$D$1&gt;K4</formula>
    </cfRule>
  </conditionalFormatting>
  <conditionalFormatting sqref="K4">
    <cfRule type="expression" dxfId="27950" priority="540" stopIfTrue="1">
      <formula>$D$1&lt;K4</formula>
    </cfRule>
    <cfRule type="expression" dxfId="27949" priority="541" stopIfTrue="1">
      <formula>$D$1&gt;K4</formula>
    </cfRule>
  </conditionalFormatting>
  <conditionalFormatting sqref="K4">
    <cfRule type="expression" dxfId="27948" priority="538" stopIfTrue="1">
      <formula>$D$1&lt;K4</formula>
    </cfRule>
    <cfRule type="expression" dxfId="27947" priority="539" stopIfTrue="1">
      <formula>$D$1&gt;K4</formula>
    </cfRule>
  </conditionalFormatting>
  <conditionalFormatting sqref="K4">
    <cfRule type="expression" dxfId="27946" priority="536" stopIfTrue="1">
      <formula>$D$1&lt;K4</formula>
    </cfRule>
    <cfRule type="expression" dxfId="27945" priority="537" stopIfTrue="1">
      <formula>$D$1&gt;K4</formula>
    </cfRule>
  </conditionalFormatting>
  <conditionalFormatting sqref="K4">
    <cfRule type="expression" dxfId="27944" priority="528" stopIfTrue="1">
      <formula>$D$1&lt;K4</formula>
    </cfRule>
    <cfRule type="expression" dxfId="27943" priority="529" stopIfTrue="1">
      <formula>$D$1&gt;K4</formula>
    </cfRule>
  </conditionalFormatting>
  <conditionalFormatting sqref="K4">
    <cfRule type="expression" dxfId="27942" priority="526" stopIfTrue="1">
      <formula>$D$1&lt;K4</formula>
    </cfRule>
    <cfRule type="expression" dxfId="27941" priority="527" stopIfTrue="1">
      <formula>$D$1&gt;K4</formula>
    </cfRule>
  </conditionalFormatting>
  <conditionalFormatting sqref="N4">
    <cfRule type="expression" dxfId="27940" priority="524" stopIfTrue="1">
      <formula>$D$1&lt;N4</formula>
    </cfRule>
    <cfRule type="expression" dxfId="27939" priority="525" stopIfTrue="1">
      <formula>$D$1&gt;N4</formula>
    </cfRule>
  </conditionalFormatting>
  <conditionalFormatting sqref="O5">
    <cfRule type="cellIs" dxfId="27938" priority="519" stopIfTrue="1" operator="equal">
      <formula>5</formula>
    </cfRule>
    <cfRule type="cellIs" dxfId="27937" priority="520" stopIfTrue="1" operator="equal">
      <formula>4</formula>
    </cfRule>
    <cfRule type="cellIs" dxfId="27936" priority="521" stopIfTrue="1" operator="equal">
      <formula>3</formula>
    </cfRule>
  </conditionalFormatting>
  <conditionalFormatting sqref="O4">
    <cfRule type="expression" dxfId="27935" priority="517" stopIfTrue="1">
      <formula>$D$1&lt;O4</formula>
    </cfRule>
    <cfRule type="expression" dxfId="27934" priority="518" stopIfTrue="1">
      <formula>$D$1&gt;O4</formula>
    </cfRule>
  </conditionalFormatting>
  <conditionalFormatting sqref="P5">
    <cfRule type="cellIs" dxfId="27933" priority="514" stopIfTrue="1" operator="equal">
      <formula>5</formula>
    </cfRule>
    <cfRule type="cellIs" dxfId="27932" priority="515" stopIfTrue="1" operator="equal">
      <formula>4</formula>
    </cfRule>
    <cfRule type="cellIs" dxfId="27931" priority="516" stopIfTrue="1" operator="equal">
      <formula>3</formula>
    </cfRule>
  </conditionalFormatting>
  <conditionalFormatting sqref="P4">
    <cfRule type="expression" dxfId="27930" priority="512" stopIfTrue="1">
      <formula>$D$1&lt;P4</formula>
    </cfRule>
    <cfRule type="expression" dxfId="27929" priority="513" stopIfTrue="1">
      <formula>$D$1&gt;P4</formula>
    </cfRule>
  </conditionalFormatting>
  <conditionalFormatting sqref="P5">
    <cfRule type="cellIs" dxfId="27928" priority="509" stopIfTrue="1" operator="equal">
      <formula>5</formula>
    </cfRule>
    <cfRule type="cellIs" dxfId="27927" priority="510" stopIfTrue="1" operator="equal">
      <formula>4</formula>
    </cfRule>
    <cfRule type="cellIs" dxfId="27926" priority="511" stopIfTrue="1" operator="equal">
      <formula>3</formula>
    </cfRule>
  </conditionalFormatting>
  <conditionalFormatting sqref="P4">
    <cfRule type="expression" dxfId="27925" priority="507" stopIfTrue="1">
      <formula>$D$1&lt;P4</formula>
    </cfRule>
    <cfRule type="expression" dxfId="27924" priority="508" stopIfTrue="1">
      <formula>$D$1&gt;P4</formula>
    </cfRule>
  </conditionalFormatting>
  <conditionalFormatting sqref="P4">
    <cfRule type="expression" dxfId="27923" priority="505" stopIfTrue="1">
      <formula>$D$1&lt;P4</formula>
    </cfRule>
    <cfRule type="expression" dxfId="27922" priority="506" stopIfTrue="1">
      <formula>$D$1&gt;P4</formula>
    </cfRule>
  </conditionalFormatting>
  <conditionalFormatting sqref="P4">
    <cfRule type="expression" dxfId="27921" priority="503" stopIfTrue="1">
      <formula>$D$1&lt;P4</formula>
    </cfRule>
    <cfRule type="expression" dxfId="27920" priority="504" stopIfTrue="1">
      <formula>$D$1&gt;P4</formula>
    </cfRule>
  </conditionalFormatting>
  <conditionalFormatting sqref="H5">
    <cfRule type="cellIs" dxfId="27919" priority="500" stopIfTrue="1" operator="equal">
      <formula>5</formula>
    </cfRule>
    <cfRule type="cellIs" dxfId="27918" priority="501" stopIfTrue="1" operator="equal">
      <formula>4</formula>
    </cfRule>
    <cfRule type="cellIs" dxfId="27917" priority="502" stopIfTrue="1" operator="equal">
      <formula>3</formula>
    </cfRule>
  </conditionalFormatting>
  <conditionalFormatting sqref="H3:H4">
    <cfRule type="expression" dxfId="27916" priority="498" stopIfTrue="1">
      <formula>$D$1&lt;H3</formula>
    </cfRule>
    <cfRule type="expression" dxfId="27915" priority="499" stopIfTrue="1">
      <formula>$D$1&gt;H3</formula>
    </cfRule>
  </conditionalFormatting>
  <conditionalFormatting sqref="H5">
    <cfRule type="cellIs" dxfId="27914" priority="495" stopIfTrue="1" operator="equal">
      <formula>5</formula>
    </cfRule>
    <cfRule type="cellIs" dxfId="27913" priority="496" stopIfTrue="1" operator="equal">
      <formula>4</formula>
    </cfRule>
    <cfRule type="cellIs" dxfId="27912" priority="497" stopIfTrue="1" operator="equal">
      <formula>3</formula>
    </cfRule>
  </conditionalFormatting>
  <conditionalFormatting sqref="H3:H4">
    <cfRule type="expression" dxfId="27911" priority="493" stopIfTrue="1">
      <formula>$D$1&lt;H3</formula>
    </cfRule>
    <cfRule type="expression" dxfId="27910" priority="494" stopIfTrue="1">
      <formula>$D$1&gt;H3</formula>
    </cfRule>
  </conditionalFormatting>
  <conditionalFormatting sqref="H5">
    <cfRule type="cellIs" dxfId="27909" priority="490" stopIfTrue="1" operator="equal">
      <formula>5</formula>
    </cfRule>
    <cfRule type="cellIs" dxfId="27908" priority="491" stopIfTrue="1" operator="equal">
      <formula>4</formula>
    </cfRule>
    <cfRule type="cellIs" dxfId="27907" priority="492" stopIfTrue="1" operator="equal">
      <formula>3</formula>
    </cfRule>
  </conditionalFormatting>
  <conditionalFormatting sqref="H4">
    <cfRule type="expression" dxfId="27906" priority="488" stopIfTrue="1">
      <formula>$D$1&lt;H4</formula>
    </cfRule>
    <cfRule type="expression" dxfId="27905" priority="489" stopIfTrue="1">
      <formula>$D$1&gt;H4</formula>
    </cfRule>
  </conditionalFormatting>
  <conditionalFormatting sqref="H4">
    <cfRule type="expression" dxfId="27904" priority="486" stopIfTrue="1">
      <formula>$D$1&lt;H4</formula>
    </cfRule>
    <cfRule type="expression" dxfId="27903" priority="487" stopIfTrue="1">
      <formula>$D$1&gt;H4</formula>
    </cfRule>
  </conditionalFormatting>
  <conditionalFormatting sqref="H4">
    <cfRule type="expression" dxfId="27902" priority="484" stopIfTrue="1">
      <formula>$D$1&lt;H4</formula>
    </cfRule>
    <cfRule type="expression" dxfId="27901" priority="485" stopIfTrue="1">
      <formula>$D$1&gt;H4</formula>
    </cfRule>
  </conditionalFormatting>
  <conditionalFormatting sqref="H4">
    <cfRule type="expression" dxfId="27900" priority="482" stopIfTrue="1">
      <formula>$D$1&lt;H4</formula>
    </cfRule>
    <cfRule type="expression" dxfId="27899" priority="483" stopIfTrue="1">
      <formula>$D$1&gt;H4</formula>
    </cfRule>
  </conditionalFormatting>
  <conditionalFormatting sqref="H4">
    <cfRule type="expression" dxfId="27898" priority="476" stopIfTrue="1">
      <formula>$D$1&lt;H4</formula>
    </cfRule>
    <cfRule type="expression" dxfId="27897" priority="477" stopIfTrue="1">
      <formula>$D$1&gt;H4</formula>
    </cfRule>
  </conditionalFormatting>
  <conditionalFormatting sqref="H4">
    <cfRule type="expression" dxfId="27896" priority="474" stopIfTrue="1">
      <formula>$D$1&lt;H4</formula>
    </cfRule>
    <cfRule type="expression" dxfId="27895" priority="475" stopIfTrue="1">
      <formula>$D$1&gt;H4</formula>
    </cfRule>
  </conditionalFormatting>
  <conditionalFormatting sqref="H4">
    <cfRule type="expression" dxfId="27894" priority="472" stopIfTrue="1">
      <formula>$D$1&lt;H4</formula>
    </cfRule>
    <cfRule type="expression" dxfId="27893" priority="473" stopIfTrue="1">
      <formula>$D$1&gt;H4</formula>
    </cfRule>
  </conditionalFormatting>
  <conditionalFormatting sqref="H4">
    <cfRule type="expression" dxfId="27892" priority="470" stopIfTrue="1">
      <formula>$D$1&lt;H4</formula>
    </cfRule>
    <cfRule type="expression" dxfId="27891" priority="471" stopIfTrue="1">
      <formula>$D$1&gt;H4</formula>
    </cfRule>
  </conditionalFormatting>
  <conditionalFormatting sqref="H4">
    <cfRule type="expression" dxfId="27890" priority="468" stopIfTrue="1">
      <formula>$D$1&lt;H4</formula>
    </cfRule>
    <cfRule type="expression" dxfId="27889" priority="469" stopIfTrue="1">
      <formula>$D$1&gt;H4</formula>
    </cfRule>
  </conditionalFormatting>
  <conditionalFormatting sqref="H5">
    <cfRule type="cellIs" dxfId="27888" priority="465" stopIfTrue="1" operator="equal">
      <formula>5</formula>
    </cfRule>
    <cfRule type="cellIs" dxfId="27887" priority="466" stopIfTrue="1" operator="equal">
      <formula>4</formula>
    </cfRule>
    <cfRule type="cellIs" dxfId="27886" priority="467" stopIfTrue="1" operator="equal">
      <formula>3</formula>
    </cfRule>
  </conditionalFormatting>
  <conditionalFormatting sqref="H3:H4">
    <cfRule type="expression" dxfId="27885" priority="463" stopIfTrue="1">
      <formula>$D$1&lt;H3</formula>
    </cfRule>
    <cfRule type="expression" dxfId="27884" priority="464" stopIfTrue="1">
      <formula>$D$1&gt;H3</formula>
    </cfRule>
  </conditionalFormatting>
  <conditionalFormatting sqref="H5">
    <cfRule type="cellIs" dxfId="27883" priority="460" stopIfTrue="1" operator="equal">
      <formula>5</formula>
    </cfRule>
    <cfRule type="cellIs" dxfId="27882" priority="461" stopIfTrue="1" operator="equal">
      <formula>4</formula>
    </cfRule>
    <cfRule type="cellIs" dxfId="27881" priority="462" stopIfTrue="1" operator="equal">
      <formula>3</formula>
    </cfRule>
  </conditionalFormatting>
  <conditionalFormatting sqref="H4">
    <cfRule type="expression" dxfId="27880" priority="458" stopIfTrue="1">
      <formula>$D$1&lt;H4</formula>
    </cfRule>
    <cfRule type="expression" dxfId="27879" priority="459" stopIfTrue="1">
      <formula>$D$1&gt;H4</formula>
    </cfRule>
  </conditionalFormatting>
  <conditionalFormatting sqref="H5">
    <cfRule type="cellIs" dxfId="27878" priority="455" stopIfTrue="1" operator="equal">
      <formula>5</formula>
    </cfRule>
    <cfRule type="cellIs" dxfId="27877" priority="456" stopIfTrue="1" operator="equal">
      <formula>4</formula>
    </cfRule>
    <cfRule type="cellIs" dxfId="27876" priority="457" stopIfTrue="1" operator="equal">
      <formula>3</formula>
    </cfRule>
  </conditionalFormatting>
  <conditionalFormatting sqref="H4">
    <cfRule type="expression" dxfId="27875" priority="448" stopIfTrue="1">
      <formula>$D$1&lt;H4</formula>
    </cfRule>
    <cfRule type="expression" dxfId="27874" priority="449" stopIfTrue="1">
      <formula>$D$1&gt;H4</formula>
    </cfRule>
  </conditionalFormatting>
  <conditionalFormatting sqref="H4">
    <cfRule type="expression" dxfId="27873" priority="444" stopIfTrue="1">
      <formula>$D$1&lt;H4</formula>
    </cfRule>
    <cfRule type="expression" dxfId="27872" priority="445" stopIfTrue="1">
      <formula>$D$1&gt;H4</formula>
    </cfRule>
  </conditionalFormatting>
  <conditionalFormatting sqref="H4">
    <cfRule type="expression" dxfId="27871" priority="442" stopIfTrue="1">
      <formula>$D$1&lt;H4</formula>
    </cfRule>
    <cfRule type="expression" dxfId="27870" priority="443" stopIfTrue="1">
      <formula>$D$1&gt;H4</formula>
    </cfRule>
  </conditionalFormatting>
  <conditionalFormatting sqref="H4">
    <cfRule type="expression" dxfId="27869" priority="440" stopIfTrue="1">
      <formula>$D$1&lt;H4</formula>
    </cfRule>
    <cfRule type="expression" dxfId="27868" priority="441" stopIfTrue="1">
      <formula>$D$1&gt;H4</formula>
    </cfRule>
  </conditionalFormatting>
  <conditionalFormatting sqref="H4">
    <cfRule type="expression" dxfId="27867" priority="438" stopIfTrue="1">
      <formula>$D$1&lt;H4</formula>
    </cfRule>
    <cfRule type="expression" dxfId="27866" priority="439" stopIfTrue="1">
      <formula>$D$1&gt;H4</formula>
    </cfRule>
  </conditionalFormatting>
  <conditionalFormatting sqref="H4">
    <cfRule type="expression" dxfId="27865" priority="436" stopIfTrue="1">
      <formula>$D$1&lt;H4</formula>
    </cfRule>
    <cfRule type="expression" dxfId="27864" priority="437" stopIfTrue="1">
      <formula>$D$1&gt;H4</formula>
    </cfRule>
  </conditionalFormatting>
  <conditionalFormatting sqref="H4">
    <cfRule type="expression" dxfId="27863" priority="434" stopIfTrue="1">
      <formula>$D$1&lt;H4</formula>
    </cfRule>
    <cfRule type="expression" dxfId="27862" priority="435" stopIfTrue="1">
      <formula>$D$1&gt;H4</formula>
    </cfRule>
  </conditionalFormatting>
  <conditionalFormatting sqref="H4">
    <cfRule type="expression" dxfId="27861" priority="432" stopIfTrue="1">
      <formula>$D$1&lt;H4</formula>
    </cfRule>
    <cfRule type="expression" dxfId="27860" priority="433" stopIfTrue="1">
      <formula>$D$1&gt;H4</formula>
    </cfRule>
  </conditionalFormatting>
  <conditionalFormatting sqref="H4">
    <cfRule type="expression" dxfId="27859" priority="430" stopIfTrue="1">
      <formula>$D$1&lt;H4</formula>
    </cfRule>
    <cfRule type="expression" dxfId="27858" priority="431" stopIfTrue="1">
      <formula>$D$1&gt;H4</formula>
    </cfRule>
  </conditionalFormatting>
  <conditionalFormatting sqref="H4">
    <cfRule type="expression" dxfId="27857" priority="428" stopIfTrue="1">
      <formula>$D$1&lt;H4</formula>
    </cfRule>
    <cfRule type="expression" dxfId="27856" priority="429" stopIfTrue="1">
      <formula>$D$1&gt;H4</formula>
    </cfRule>
  </conditionalFormatting>
  <conditionalFormatting sqref="G5">
    <cfRule type="cellIs" dxfId="27855" priority="420" stopIfTrue="1" operator="equal">
      <formula>5</formula>
    </cfRule>
    <cfRule type="cellIs" dxfId="27854" priority="421" stopIfTrue="1" operator="equal">
      <formula>4</formula>
    </cfRule>
    <cfRule type="cellIs" dxfId="27853" priority="422" stopIfTrue="1" operator="equal">
      <formula>3</formula>
    </cfRule>
  </conditionalFormatting>
  <conditionalFormatting sqref="G5">
    <cfRule type="cellIs" dxfId="27852" priority="425" stopIfTrue="1" operator="equal">
      <formula>5</formula>
    </cfRule>
    <cfRule type="cellIs" dxfId="27851" priority="426" stopIfTrue="1" operator="equal">
      <formula>4</formula>
    </cfRule>
    <cfRule type="cellIs" dxfId="27850" priority="427" stopIfTrue="1" operator="equal">
      <formula>3</formula>
    </cfRule>
  </conditionalFormatting>
  <conditionalFormatting sqref="G4">
    <cfRule type="expression" dxfId="27849" priority="423" stopIfTrue="1">
      <formula>$D$1&lt;G4</formula>
    </cfRule>
    <cfRule type="expression" dxfId="27848" priority="424" stopIfTrue="1">
      <formula>$D$1&gt;G4</formula>
    </cfRule>
  </conditionalFormatting>
  <conditionalFormatting sqref="G4">
    <cfRule type="expression" dxfId="27847" priority="418" stopIfTrue="1">
      <formula>$D$1&lt;G4</formula>
    </cfRule>
    <cfRule type="expression" dxfId="27846" priority="419" stopIfTrue="1">
      <formula>$D$1&gt;G4</formula>
    </cfRule>
  </conditionalFormatting>
  <conditionalFormatting sqref="G5">
    <cfRule type="cellIs" dxfId="27845" priority="415" stopIfTrue="1" operator="equal">
      <formula>5</formula>
    </cfRule>
    <cfRule type="cellIs" dxfId="27844" priority="416" stopIfTrue="1" operator="equal">
      <formula>4</formula>
    </cfRule>
    <cfRule type="cellIs" dxfId="27843" priority="417" stopIfTrue="1" operator="equal">
      <formula>3</formula>
    </cfRule>
  </conditionalFormatting>
  <conditionalFormatting sqref="G4">
    <cfRule type="expression" dxfId="27842" priority="413" stopIfTrue="1">
      <formula>$D$1&lt;G4</formula>
    </cfRule>
    <cfRule type="expression" dxfId="27841" priority="414" stopIfTrue="1">
      <formula>$D$1&gt;G4</formula>
    </cfRule>
  </conditionalFormatting>
  <conditionalFormatting sqref="G5">
    <cfRule type="cellIs" dxfId="27840" priority="410" stopIfTrue="1" operator="equal">
      <formula>5</formula>
    </cfRule>
    <cfRule type="cellIs" dxfId="27839" priority="411" stopIfTrue="1" operator="equal">
      <formula>4</formula>
    </cfRule>
    <cfRule type="cellIs" dxfId="27838" priority="412" stopIfTrue="1" operator="equal">
      <formula>3</formula>
    </cfRule>
  </conditionalFormatting>
  <conditionalFormatting sqref="G4">
    <cfRule type="expression" dxfId="27837" priority="408" stopIfTrue="1">
      <formula>$D$1&lt;G4</formula>
    </cfRule>
    <cfRule type="expression" dxfId="27836" priority="409" stopIfTrue="1">
      <formula>$D$1&gt;G4</formula>
    </cfRule>
  </conditionalFormatting>
  <conditionalFormatting sqref="G4">
    <cfRule type="expression" dxfId="27835" priority="406" stopIfTrue="1">
      <formula>$D$1&lt;G4</formula>
    </cfRule>
    <cfRule type="expression" dxfId="27834" priority="407" stopIfTrue="1">
      <formula>$D$1&gt;G4</formula>
    </cfRule>
  </conditionalFormatting>
  <conditionalFormatting sqref="G4">
    <cfRule type="expression" dxfId="27833" priority="404" stopIfTrue="1">
      <formula>$D$1&lt;G4</formula>
    </cfRule>
    <cfRule type="expression" dxfId="27832" priority="405" stopIfTrue="1">
      <formula>$D$1&gt;G4</formula>
    </cfRule>
  </conditionalFormatting>
  <conditionalFormatting sqref="G4">
    <cfRule type="expression" dxfId="27831" priority="402" stopIfTrue="1">
      <formula>$D$1&lt;G4</formula>
    </cfRule>
    <cfRule type="expression" dxfId="27830" priority="403" stopIfTrue="1">
      <formula>$D$1&gt;G4</formula>
    </cfRule>
  </conditionalFormatting>
  <conditionalFormatting sqref="G4">
    <cfRule type="expression" dxfId="27829" priority="400" stopIfTrue="1">
      <formula>$D$1&lt;G4</formula>
    </cfRule>
    <cfRule type="expression" dxfId="27828" priority="401" stopIfTrue="1">
      <formula>$D$1&gt;G4</formula>
    </cfRule>
  </conditionalFormatting>
  <conditionalFormatting sqref="G4">
    <cfRule type="expression" dxfId="27827" priority="398" stopIfTrue="1">
      <formula>$D$1&lt;G4</formula>
    </cfRule>
    <cfRule type="expression" dxfId="27826" priority="399" stopIfTrue="1">
      <formula>$D$1&gt;G4</formula>
    </cfRule>
  </conditionalFormatting>
  <conditionalFormatting sqref="G4">
    <cfRule type="expression" dxfId="27825" priority="396" stopIfTrue="1">
      <formula>$D$1&lt;G4</formula>
    </cfRule>
    <cfRule type="expression" dxfId="27824" priority="397" stopIfTrue="1">
      <formula>$D$1&gt;G4</formula>
    </cfRule>
  </conditionalFormatting>
  <conditionalFormatting sqref="G4">
    <cfRule type="expression" dxfId="27823" priority="394" stopIfTrue="1">
      <formula>$D$1&lt;G4</formula>
    </cfRule>
    <cfRule type="expression" dxfId="27822" priority="395" stopIfTrue="1">
      <formula>$D$1&gt;G4</formula>
    </cfRule>
  </conditionalFormatting>
  <conditionalFormatting sqref="G4">
    <cfRule type="expression" dxfId="27821" priority="392" stopIfTrue="1">
      <formula>$D$1&lt;G4</formula>
    </cfRule>
    <cfRule type="expression" dxfId="27820" priority="393" stopIfTrue="1">
      <formula>$D$1&gt;G4</formula>
    </cfRule>
  </conditionalFormatting>
  <conditionalFormatting sqref="G4">
    <cfRule type="expression" dxfId="27819" priority="390" stopIfTrue="1">
      <formula>$D$1&lt;G4</formula>
    </cfRule>
    <cfRule type="expression" dxfId="27818" priority="391" stopIfTrue="1">
      <formula>$D$1&gt;G4</formula>
    </cfRule>
  </conditionalFormatting>
  <conditionalFormatting sqref="G4">
    <cfRule type="expression" dxfId="27817" priority="388" stopIfTrue="1">
      <formula>$D$1&lt;G4</formula>
    </cfRule>
    <cfRule type="expression" dxfId="27816" priority="389" stopIfTrue="1">
      <formula>$D$1&gt;G4</formula>
    </cfRule>
  </conditionalFormatting>
  <conditionalFormatting sqref="I3">
    <cfRule type="expression" dxfId="27815" priority="386" stopIfTrue="1">
      <formula>$D$1&lt;I3</formula>
    </cfRule>
    <cfRule type="expression" dxfId="27814" priority="387" stopIfTrue="1">
      <formula>$D$1&gt;I3</formula>
    </cfRule>
  </conditionalFormatting>
  <conditionalFormatting sqref="K5">
    <cfRule type="cellIs" dxfId="27813" priority="383" stopIfTrue="1" operator="equal">
      <formula>5</formula>
    </cfRule>
    <cfRule type="cellIs" dxfId="27812" priority="384" stopIfTrue="1" operator="equal">
      <formula>4</formula>
    </cfRule>
    <cfRule type="cellIs" dxfId="27811" priority="385" stopIfTrue="1" operator="equal">
      <formula>3</formula>
    </cfRule>
  </conditionalFormatting>
  <conditionalFormatting sqref="K3:K4 L3">
    <cfRule type="expression" dxfId="27810" priority="381" stopIfTrue="1">
      <formula>$D$1&lt;K3</formula>
    </cfRule>
    <cfRule type="expression" dxfId="27809" priority="382" stopIfTrue="1">
      <formula>$D$1&gt;K3</formula>
    </cfRule>
  </conditionalFormatting>
  <conditionalFormatting sqref="K4">
    <cfRule type="expression" dxfId="27808" priority="379" stopIfTrue="1">
      <formula>$D$1&lt;K4</formula>
    </cfRule>
    <cfRule type="expression" dxfId="27807" priority="380" stopIfTrue="1">
      <formula>$D$1&gt;K4</formula>
    </cfRule>
  </conditionalFormatting>
  <conditionalFormatting sqref="I4">
    <cfRule type="expression" dxfId="27806" priority="302" stopIfTrue="1">
      <formula>$D$1&lt;I4</formula>
    </cfRule>
    <cfRule type="expression" dxfId="27805" priority="303" stopIfTrue="1">
      <formula>$D$1&gt;I4</formula>
    </cfRule>
  </conditionalFormatting>
  <conditionalFormatting sqref="I4">
    <cfRule type="expression" dxfId="27804" priority="300" stopIfTrue="1">
      <formula>$D$1&lt;I4</formula>
    </cfRule>
    <cfRule type="expression" dxfId="27803" priority="301" stopIfTrue="1">
      <formula>$D$1&gt;I4</formula>
    </cfRule>
  </conditionalFormatting>
  <conditionalFormatting sqref="I4">
    <cfRule type="expression" dxfId="27802" priority="298" stopIfTrue="1">
      <formula>$D$1&lt;I4</formula>
    </cfRule>
    <cfRule type="expression" dxfId="27801" priority="299" stopIfTrue="1">
      <formula>$D$1&gt;I4</formula>
    </cfRule>
  </conditionalFormatting>
  <conditionalFormatting sqref="K4">
    <cfRule type="expression" dxfId="27800" priority="290" stopIfTrue="1">
      <formula>$D$1&lt;K4</formula>
    </cfRule>
    <cfRule type="expression" dxfId="27799" priority="291" stopIfTrue="1">
      <formula>$D$1&gt;K4</formula>
    </cfRule>
  </conditionalFormatting>
  <conditionalFormatting sqref="K5">
    <cfRule type="cellIs" dxfId="27798" priority="376" stopIfTrue="1" operator="equal">
      <formula>5</formula>
    </cfRule>
    <cfRule type="cellIs" dxfId="27797" priority="377" stopIfTrue="1" operator="equal">
      <formula>4</formula>
    </cfRule>
    <cfRule type="cellIs" dxfId="27796" priority="378" stopIfTrue="1" operator="equal">
      <formula>3</formula>
    </cfRule>
  </conditionalFormatting>
  <conditionalFormatting sqref="K4">
    <cfRule type="expression" dxfId="27795" priority="374" stopIfTrue="1">
      <formula>$D$1&lt;K4</formula>
    </cfRule>
    <cfRule type="expression" dxfId="27794" priority="375" stopIfTrue="1">
      <formula>$D$1&gt;K4</formula>
    </cfRule>
  </conditionalFormatting>
  <conditionalFormatting sqref="K5">
    <cfRule type="cellIs" dxfId="27793" priority="371" stopIfTrue="1" operator="equal">
      <formula>5</formula>
    </cfRule>
    <cfRule type="cellIs" dxfId="27792" priority="372" stopIfTrue="1" operator="equal">
      <formula>4</formula>
    </cfRule>
    <cfRule type="cellIs" dxfId="27791" priority="373" stopIfTrue="1" operator="equal">
      <formula>3</formula>
    </cfRule>
  </conditionalFormatting>
  <conditionalFormatting sqref="K4">
    <cfRule type="expression" dxfId="27790" priority="369" stopIfTrue="1">
      <formula>$D$1&lt;K4</formula>
    </cfRule>
    <cfRule type="expression" dxfId="27789" priority="370" stopIfTrue="1">
      <formula>$D$1&gt;K4</formula>
    </cfRule>
  </conditionalFormatting>
  <conditionalFormatting sqref="K5">
    <cfRule type="cellIs" dxfId="27788" priority="366" stopIfTrue="1" operator="equal">
      <formula>5</formula>
    </cfRule>
    <cfRule type="cellIs" dxfId="27787" priority="367" stopIfTrue="1" operator="equal">
      <formula>4</formula>
    </cfRule>
    <cfRule type="cellIs" dxfId="27786" priority="368" stopIfTrue="1" operator="equal">
      <formula>3</formula>
    </cfRule>
  </conditionalFormatting>
  <conditionalFormatting sqref="K4">
    <cfRule type="expression" dxfId="27785" priority="364" stopIfTrue="1">
      <formula>$D$1&lt;K4</formula>
    </cfRule>
    <cfRule type="expression" dxfId="27784" priority="365" stopIfTrue="1">
      <formula>$D$1&gt;K4</formula>
    </cfRule>
  </conditionalFormatting>
  <conditionalFormatting sqref="K4">
    <cfRule type="expression" dxfId="27783" priority="362" stopIfTrue="1">
      <formula>$D$1&lt;K4</formula>
    </cfRule>
    <cfRule type="expression" dxfId="27782" priority="363" stopIfTrue="1">
      <formula>$D$1&gt;K4</formula>
    </cfRule>
  </conditionalFormatting>
  <conditionalFormatting sqref="K4">
    <cfRule type="expression" dxfId="27781" priority="360" stopIfTrue="1">
      <formula>$D$1&lt;K4</formula>
    </cfRule>
    <cfRule type="expression" dxfId="27780" priority="361" stopIfTrue="1">
      <formula>$D$1&gt;K4</formula>
    </cfRule>
  </conditionalFormatting>
  <conditionalFormatting sqref="K4">
    <cfRule type="expression" dxfId="27779" priority="358" stopIfTrue="1">
      <formula>$D$1&lt;K4</formula>
    </cfRule>
    <cfRule type="expression" dxfId="27778" priority="359" stopIfTrue="1">
      <formula>$D$1&gt;K4</formula>
    </cfRule>
  </conditionalFormatting>
  <conditionalFormatting sqref="K4">
    <cfRule type="expression" dxfId="27777" priority="356" stopIfTrue="1">
      <formula>$D$1&lt;K4</formula>
    </cfRule>
    <cfRule type="expression" dxfId="27776" priority="357" stopIfTrue="1">
      <formula>$D$1&gt;K4</formula>
    </cfRule>
  </conditionalFormatting>
  <conditionalFormatting sqref="K4">
    <cfRule type="expression" dxfId="27775" priority="354" stopIfTrue="1">
      <formula>$D$1&lt;K4</formula>
    </cfRule>
    <cfRule type="expression" dxfId="27774" priority="355" stopIfTrue="1">
      <formula>$D$1&gt;K4</formula>
    </cfRule>
  </conditionalFormatting>
  <conditionalFormatting sqref="K4">
    <cfRule type="expression" dxfId="27773" priority="352" stopIfTrue="1">
      <formula>$D$1&lt;K4</formula>
    </cfRule>
    <cfRule type="expression" dxfId="27772" priority="353" stopIfTrue="1">
      <formula>$D$1&gt;K4</formula>
    </cfRule>
  </conditionalFormatting>
  <conditionalFormatting sqref="K4">
    <cfRule type="expression" dxfId="27771" priority="350" stopIfTrue="1">
      <formula>$D$1&lt;K4</formula>
    </cfRule>
    <cfRule type="expression" dxfId="27770" priority="351" stopIfTrue="1">
      <formula>$D$1&gt;K4</formula>
    </cfRule>
  </conditionalFormatting>
  <conditionalFormatting sqref="H5">
    <cfRule type="cellIs" dxfId="27769" priority="347" stopIfTrue="1" operator="equal">
      <formula>5</formula>
    </cfRule>
    <cfRule type="cellIs" dxfId="27768" priority="348" stopIfTrue="1" operator="equal">
      <formula>4</formula>
    </cfRule>
    <cfRule type="cellIs" dxfId="27767" priority="349" stopIfTrue="1" operator="equal">
      <formula>3</formula>
    </cfRule>
  </conditionalFormatting>
  <conditionalFormatting sqref="H4">
    <cfRule type="expression" dxfId="27766" priority="345" stopIfTrue="1">
      <formula>$D$1&lt;H4</formula>
    </cfRule>
    <cfRule type="expression" dxfId="27765" priority="346" stopIfTrue="1">
      <formula>$D$1&gt;H4</formula>
    </cfRule>
  </conditionalFormatting>
  <conditionalFormatting sqref="H5">
    <cfRule type="cellIs" dxfId="27764" priority="342" stopIfTrue="1" operator="equal">
      <formula>5</formula>
    </cfRule>
    <cfRule type="cellIs" dxfId="27763" priority="343" stopIfTrue="1" operator="equal">
      <formula>4</formula>
    </cfRule>
    <cfRule type="cellIs" dxfId="27762" priority="344" stopIfTrue="1" operator="equal">
      <formula>3</formula>
    </cfRule>
  </conditionalFormatting>
  <conditionalFormatting sqref="H4">
    <cfRule type="expression" dxfId="27761" priority="340" stopIfTrue="1">
      <formula>$D$1&lt;H4</formula>
    </cfRule>
    <cfRule type="expression" dxfId="27760" priority="341" stopIfTrue="1">
      <formula>$D$1&gt;H4</formula>
    </cfRule>
  </conditionalFormatting>
  <conditionalFormatting sqref="H5">
    <cfRule type="cellIs" dxfId="27759" priority="337" stopIfTrue="1" operator="equal">
      <formula>5</formula>
    </cfRule>
    <cfRule type="cellIs" dxfId="27758" priority="338" stopIfTrue="1" operator="equal">
      <formula>4</formula>
    </cfRule>
    <cfRule type="cellIs" dxfId="27757" priority="339" stopIfTrue="1" operator="equal">
      <formula>3</formula>
    </cfRule>
  </conditionalFormatting>
  <conditionalFormatting sqref="H4">
    <cfRule type="expression" dxfId="27756" priority="335" stopIfTrue="1">
      <formula>$D$1&lt;H4</formula>
    </cfRule>
    <cfRule type="expression" dxfId="27755" priority="336" stopIfTrue="1">
      <formula>$D$1&gt;H4</formula>
    </cfRule>
  </conditionalFormatting>
  <conditionalFormatting sqref="H5">
    <cfRule type="cellIs" dxfId="27754" priority="332" stopIfTrue="1" operator="equal">
      <formula>5</formula>
    </cfRule>
    <cfRule type="cellIs" dxfId="27753" priority="333" stopIfTrue="1" operator="equal">
      <formula>4</formula>
    </cfRule>
    <cfRule type="cellIs" dxfId="27752" priority="334" stopIfTrue="1" operator="equal">
      <formula>3</formula>
    </cfRule>
  </conditionalFormatting>
  <conditionalFormatting sqref="H4">
    <cfRule type="expression" dxfId="27751" priority="330" stopIfTrue="1">
      <formula>$D$1&lt;H4</formula>
    </cfRule>
    <cfRule type="expression" dxfId="27750" priority="331" stopIfTrue="1">
      <formula>$D$1&gt;H4</formula>
    </cfRule>
  </conditionalFormatting>
  <conditionalFormatting sqref="H5">
    <cfRule type="cellIs" dxfId="27749" priority="327" stopIfTrue="1" operator="equal">
      <formula>5</formula>
    </cfRule>
    <cfRule type="cellIs" dxfId="27748" priority="328" stopIfTrue="1" operator="equal">
      <formula>4</formula>
    </cfRule>
    <cfRule type="cellIs" dxfId="27747" priority="329" stopIfTrue="1" operator="equal">
      <formula>3</formula>
    </cfRule>
  </conditionalFormatting>
  <conditionalFormatting sqref="H4">
    <cfRule type="expression" dxfId="27746" priority="325" stopIfTrue="1">
      <formula>$D$1&lt;H4</formula>
    </cfRule>
    <cfRule type="expression" dxfId="27745" priority="326" stopIfTrue="1">
      <formula>$D$1&gt;H4</formula>
    </cfRule>
  </conditionalFormatting>
  <conditionalFormatting sqref="I4">
    <cfRule type="expression" dxfId="27744" priority="323" stopIfTrue="1">
      <formula>$D$1&lt;I4</formula>
    </cfRule>
    <cfRule type="expression" dxfId="27743" priority="324" stopIfTrue="1">
      <formula>$D$1&gt;I4</formula>
    </cfRule>
  </conditionalFormatting>
  <conditionalFormatting sqref="I3">
    <cfRule type="expression" dxfId="27742" priority="321" stopIfTrue="1">
      <formula>$D$1&lt;I3</formula>
    </cfRule>
    <cfRule type="expression" dxfId="27741" priority="322" stopIfTrue="1">
      <formula>$D$1&gt;I3</formula>
    </cfRule>
  </conditionalFormatting>
  <conditionalFormatting sqref="I4">
    <cfRule type="expression" dxfId="27740" priority="319" stopIfTrue="1">
      <formula>$D$1&lt;I4</formula>
    </cfRule>
    <cfRule type="expression" dxfId="27739" priority="320" stopIfTrue="1">
      <formula>$D$1&gt;I4</formula>
    </cfRule>
  </conditionalFormatting>
  <conditionalFormatting sqref="I4">
    <cfRule type="expression" dxfId="27738" priority="317" stopIfTrue="1">
      <formula>$D$1&lt;I4</formula>
    </cfRule>
    <cfRule type="expression" dxfId="27737" priority="318" stopIfTrue="1">
      <formula>$D$1&gt;I4</formula>
    </cfRule>
  </conditionalFormatting>
  <conditionalFormatting sqref="I4">
    <cfRule type="expression" dxfId="27736" priority="315" stopIfTrue="1">
      <formula>$D$1&lt;I4</formula>
    </cfRule>
    <cfRule type="expression" dxfId="27735" priority="316" stopIfTrue="1">
      <formula>$D$1&gt;I4</formula>
    </cfRule>
  </conditionalFormatting>
  <conditionalFormatting sqref="I5">
    <cfRule type="cellIs" dxfId="27734" priority="312" stopIfTrue="1" operator="equal">
      <formula>5</formula>
    </cfRule>
    <cfRule type="cellIs" dxfId="27733" priority="313" stopIfTrue="1" operator="equal">
      <formula>4</formula>
    </cfRule>
    <cfRule type="cellIs" dxfId="27732" priority="314" stopIfTrue="1" operator="equal">
      <formula>3</formula>
    </cfRule>
  </conditionalFormatting>
  <conditionalFormatting sqref="I4">
    <cfRule type="expression" dxfId="27731" priority="310" stopIfTrue="1">
      <formula>$D$1&lt;I4</formula>
    </cfRule>
    <cfRule type="expression" dxfId="27730" priority="311" stopIfTrue="1">
      <formula>$D$1&gt;I4</formula>
    </cfRule>
  </conditionalFormatting>
  <conditionalFormatting sqref="I4">
    <cfRule type="expression" dxfId="27729" priority="308" stopIfTrue="1">
      <formula>$D$1&lt;I4</formula>
    </cfRule>
    <cfRule type="expression" dxfId="27728" priority="309" stopIfTrue="1">
      <formula>$D$1&gt;I4</formula>
    </cfRule>
  </conditionalFormatting>
  <conditionalFormatting sqref="I4">
    <cfRule type="expression" dxfId="27727" priority="306" stopIfTrue="1">
      <formula>$D$1&lt;I4</formula>
    </cfRule>
    <cfRule type="expression" dxfId="27726" priority="307" stopIfTrue="1">
      <formula>$D$1&gt;I4</formula>
    </cfRule>
  </conditionalFormatting>
  <conditionalFormatting sqref="I4">
    <cfRule type="expression" dxfId="27725" priority="304" stopIfTrue="1">
      <formula>$D$1&lt;I4</formula>
    </cfRule>
    <cfRule type="expression" dxfId="27724" priority="305" stopIfTrue="1">
      <formula>$D$1&gt;I4</formula>
    </cfRule>
  </conditionalFormatting>
  <conditionalFormatting sqref="I4">
    <cfRule type="expression" dxfId="27723" priority="296" stopIfTrue="1">
      <formula>$D$1&lt;I4</formula>
    </cfRule>
    <cfRule type="expression" dxfId="27722" priority="297" stopIfTrue="1">
      <formula>$D$1&gt;I4</formula>
    </cfRule>
  </conditionalFormatting>
  <conditionalFormatting sqref="I4">
    <cfRule type="expression" dxfId="27721" priority="294" stopIfTrue="1">
      <formula>$D$1&lt;I4</formula>
    </cfRule>
    <cfRule type="expression" dxfId="27720" priority="295" stopIfTrue="1">
      <formula>$D$1&gt;I4</formula>
    </cfRule>
  </conditionalFormatting>
  <conditionalFormatting sqref="K4">
    <cfRule type="expression" dxfId="27719" priority="292" stopIfTrue="1">
      <formula>$D$1&lt;K4</formula>
    </cfRule>
    <cfRule type="expression" dxfId="27718" priority="293" stopIfTrue="1">
      <formula>$D$1&gt;K4</formula>
    </cfRule>
  </conditionalFormatting>
  <conditionalFormatting sqref="J3">
    <cfRule type="expression" dxfId="27717" priority="288" stopIfTrue="1">
      <formula>$D$1&lt;J3</formula>
    </cfRule>
    <cfRule type="expression" dxfId="27716" priority="289" stopIfTrue="1">
      <formula>$D$1&gt;J3</formula>
    </cfRule>
  </conditionalFormatting>
  <conditionalFormatting sqref="H5">
    <cfRule type="cellIs" dxfId="27715" priority="285" stopIfTrue="1" operator="equal">
      <formula>5</formula>
    </cfRule>
    <cfRule type="cellIs" dxfId="27714" priority="286" stopIfTrue="1" operator="equal">
      <formula>4</formula>
    </cfRule>
    <cfRule type="cellIs" dxfId="27713" priority="287" stopIfTrue="1" operator="equal">
      <formula>3</formula>
    </cfRule>
  </conditionalFormatting>
  <conditionalFormatting sqref="I5">
    <cfRule type="cellIs" dxfId="27712" priority="282" stopIfTrue="1" operator="equal">
      <formula>5</formula>
    </cfRule>
    <cfRule type="cellIs" dxfId="27711" priority="283" stopIfTrue="1" operator="equal">
      <formula>4</formula>
    </cfRule>
    <cfRule type="cellIs" dxfId="27710" priority="284" stopIfTrue="1" operator="equal">
      <formula>3</formula>
    </cfRule>
  </conditionalFormatting>
  <conditionalFormatting sqref="I4">
    <cfRule type="expression" dxfId="27709" priority="280" stopIfTrue="1">
      <formula>$D$1&lt;I4</formula>
    </cfRule>
    <cfRule type="expression" dxfId="27708" priority="281" stopIfTrue="1">
      <formula>$D$1&gt;I4</formula>
    </cfRule>
  </conditionalFormatting>
  <conditionalFormatting sqref="I5">
    <cfRule type="cellIs" dxfId="27707" priority="277" stopIfTrue="1" operator="equal">
      <formula>5</formula>
    </cfRule>
    <cfRule type="cellIs" dxfId="27706" priority="278" stopIfTrue="1" operator="equal">
      <formula>4</formula>
    </cfRule>
    <cfRule type="cellIs" dxfId="27705" priority="279" stopIfTrue="1" operator="equal">
      <formula>3</formula>
    </cfRule>
  </conditionalFormatting>
  <conditionalFormatting sqref="I4">
    <cfRule type="expression" dxfId="27704" priority="275" stopIfTrue="1">
      <formula>$D$1&lt;I4</formula>
    </cfRule>
    <cfRule type="expression" dxfId="27703" priority="276" stopIfTrue="1">
      <formula>$D$1&gt;I4</formula>
    </cfRule>
  </conditionalFormatting>
  <conditionalFormatting sqref="I5">
    <cfRule type="cellIs" dxfId="27702" priority="272" stopIfTrue="1" operator="equal">
      <formula>5</formula>
    </cfRule>
    <cfRule type="cellIs" dxfId="27701" priority="273" stopIfTrue="1" operator="equal">
      <formula>4</formula>
    </cfRule>
    <cfRule type="cellIs" dxfId="27700" priority="274" stopIfTrue="1" operator="equal">
      <formula>3</formula>
    </cfRule>
  </conditionalFormatting>
  <conditionalFormatting sqref="I4">
    <cfRule type="expression" dxfId="27699" priority="270" stopIfTrue="1">
      <formula>$D$1&lt;I4</formula>
    </cfRule>
    <cfRule type="expression" dxfId="27698" priority="271" stopIfTrue="1">
      <formula>$D$1&gt;I4</formula>
    </cfRule>
  </conditionalFormatting>
  <conditionalFormatting sqref="I5">
    <cfRule type="cellIs" dxfId="27697" priority="267" stopIfTrue="1" operator="equal">
      <formula>5</formula>
    </cfRule>
    <cfRule type="cellIs" dxfId="27696" priority="268" stopIfTrue="1" operator="equal">
      <formula>4</formula>
    </cfRule>
    <cfRule type="cellIs" dxfId="27695" priority="269" stopIfTrue="1" operator="equal">
      <formula>3</formula>
    </cfRule>
  </conditionalFormatting>
  <conditionalFormatting sqref="I4">
    <cfRule type="expression" dxfId="27694" priority="265" stopIfTrue="1">
      <formula>$D$1&lt;I4</formula>
    </cfRule>
    <cfRule type="expression" dxfId="27693" priority="266" stopIfTrue="1">
      <formula>$D$1&gt;I4</formula>
    </cfRule>
  </conditionalFormatting>
  <conditionalFormatting sqref="I5">
    <cfRule type="cellIs" dxfId="27692" priority="262" stopIfTrue="1" operator="equal">
      <formula>5</formula>
    </cfRule>
    <cfRule type="cellIs" dxfId="27691" priority="263" stopIfTrue="1" operator="equal">
      <formula>4</formula>
    </cfRule>
    <cfRule type="cellIs" dxfId="27690" priority="264" stopIfTrue="1" operator="equal">
      <formula>3</formula>
    </cfRule>
  </conditionalFormatting>
  <conditionalFormatting sqref="I4">
    <cfRule type="expression" dxfId="27689" priority="260" stopIfTrue="1">
      <formula>$D$1&lt;I4</formula>
    </cfRule>
    <cfRule type="expression" dxfId="27688" priority="261" stopIfTrue="1">
      <formula>$D$1&gt;I4</formula>
    </cfRule>
  </conditionalFormatting>
  <conditionalFormatting sqref="J3">
    <cfRule type="expression" dxfId="27687" priority="258" stopIfTrue="1">
      <formula>$D$1&lt;J3</formula>
    </cfRule>
    <cfRule type="expression" dxfId="27686" priority="259" stopIfTrue="1">
      <formula>$D$1&gt;J3</formula>
    </cfRule>
  </conditionalFormatting>
  <conditionalFormatting sqref="M5">
    <cfRule type="cellIs" dxfId="27685" priority="255" stopIfTrue="1" operator="equal">
      <formula>5</formula>
    </cfRule>
    <cfRule type="cellIs" dxfId="27684" priority="256" stopIfTrue="1" operator="equal">
      <formula>4</formula>
    </cfRule>
    <cfRule type="cellIs" dxfId="27683" priority="257" stopIfTrue="1" operator="equal">
      <formula>3</formula>
    </cfRule>
  </conditionalFormatting>
  <conditionalFormatting sqref="M4">
    <cfRule type="expression" dxfId="27682" priority="253" stopIfTrue="1">
      <formula>$D$1&lt;M4</formula>
    </cfRule>
    <cfRule type="expression" dxfId="27681" priority="254" stopIfTrue="1">
      <formula>$D$1&gt;M4</formula>
    </cfRule>
  </conditionalFormatting>
  <conditionalFormatting sqref="N5">
    <cfRule type="cellIs" dxfId="27680" priority="250" stopIfTrue="1" operator="equal">
      <formula>5</formula>
    </cfRule>
    <cfRule type="cellIs" dxfId="27679" priority="251" stopIfTrue="1" operator="equal">
      <formula>4</formula>
    </cfRule>
    <cfRule type="cellIs" dxfId="27678" priority="252" stopIfTrue="1" operator="equal">
      <formula>3</formula>
    </cfRule>
  </conditionalFormatting>
  <conditionalFormatting sqref="N4">
    <cfRule type="expression" dxfId="27677" priority="248" stopIfTrue="1">
      <formula>$D$1&lt;N4</formula>
    </cfRule>
    <cfRule type="expression" dxfId="27676" priority="249" stopIfTrue="1">
      <formula>$D$1&gt;N4</formula>
    </cfRule>
  </conditionalFormatting>
  <conditionalFormatting sqref="N5">
    <cfRule type="cellIs" dxfId="27675" priority="245" stopIfTrue="1" operator="equal">
      <formula>5</formula>
    </cfRule>
    <cfRule type="cellIs" dxfId="27674" priority="246" stopIfTrue="1" operator="equal">
      <formula>4</formula>
    </cfRule>
    <cfRule type="cellIs" dxfId="27673" priority="247" stopIfTrue="1" operator="equal">
      <formula>3</formula>
    </cfRule>
  </conditionalFormatting>
  <conditionalFormatting sqref="N4">
    <cfRule type="expression" dxfId="27672" priority="243" stopIfTrue="1">
      <formula>$D$1&lt;N4</formula>
    </cfRule>
    <cfRule type="expression" dxfId="27671" priority="244" stopIfTrue="1">
      <formula>$D$1&gt;N4</formula>
    </cfRule>
  </conditionalFormatting>
  <conditionalFormatting sqref="N4">
    <cfRule type="expression" dxfId="27670" priority="241" stopIfTrue="1">
      <formula>$D$1&lt;N4</formula>
    </cfRule>
    <cfRule type="expression" dxfId="27669" priority="242" stopIfTrue="1">
      <formula>$D$1&gt;N4</formula>
    </cfRule>
  </conditionalFormatting>
  <conditionalFormatting sqref="N4">
    <cfRule type="expression" dxfId="27668" priority="239" stopIfTrue="1">
      <formula>$D$1&lt;N4</formula>
    </cfRule>
    <cfRule type="expression" dxfId="27667" priority="240" stopIfTrue="1">
      <formula>$D$1&gt;N4</formula>
    </cfRule>
  </conditionalFormatting>
  <conditionalFormatting sqref="M5">
    <cfRule type="cellIs" dxfId="27666" priority="236" stopIfTrue="1" operator="equal">
      <formula>5</formula>
    </cfRule>
    <cfRule type="cellIs" dxfId="27665" priority="237" stopIfTrue="1" operator="equal">
      <formula>4</formula>
    </cfRule>
    <cfRule type="cellIs" dxfId="27664" priority="238" stopIfTrue="1" operator="equal">
      <formula>3</formula>
    </cfRule>
  </conditionalFormatting>
  <conditionalFormatting sqref="M4">
    <cfRule type="expression" dxfId="27663" priority="203" stopIfTrue="1">
      <formula>$D$1&lt;M4</formula>
    </cfRule>
    <cfRule type="expression" dxfId="27662" priority="204" stopIfTrue="1">
      <formula>$D$1&gt;M4</formula>
    </cfRule>
  </conditionalFormatting>
  <conditionalFormatting sqref="M5">
    <cfRule type="cellIs" dxfId="27661" priority="233" stopIfTrue="1" operator="equal">
      <formula>5</formula>
    </cfRule>
    <cfRule type="cellIs" dxfId="27660" priority="234" stopIfTrue="1" operator="equal">
      <formula>4</formula>
    </cfRule>
    <cfRule type="cellIs" dxfId="27659" priority="235" stopIfTrue="1" operator="equal">
      <formula>3</formula>
    </cfRule>
  </conditionalFormatting>
  <conditionalFormatting sqref="M4">
    <cfRule type="expression" dxfId="27658" priority="231" stopIfTrue="1">
      <formula>$D$1&lt;M4</formula>
    </cfRule>
    <cfRule type="expression" dxfId="27657" priority="232" stopIfTrue="1">
      <formula>$D$1&gt;M4</formula>
    </cfRule>
  </conditionalFormatting>
  <conditionalFormatting sqref="M5">
    <cfRule type="cellIs" dxfId="27656" priority="228" stopIfTrue="1" operator="equal">
      <formula>5</formula>
    </cfRule>
    <cfRule type="cellIs" dxfId="27655" priority="229" stopIfTrue="1" operator="equal">
      <formula>4</formula>
    </cfRule>
    <cfRule type="cellIs" dxfId="27654" priority="230" stopIfTrue="1" operator="equal">
      <formula>3</formula>
    </cfRule>
  </conditionalFormatting>
  <conditionalFormatting sqref="M4">
    <cfRule type="expression" dxfId="27653" priority="226" stopIfTrue="1">
      <formula>$D$1&lt;M4</formula>
    </cfRule>
    <cfRule type="expression" dxfId="27652" priority="227" stopIfTrue="1">
      <formula>$D$1&gt;M4</formula>
    </cfRule>
  </conditionalFormatting>
  <conditionalFormatting sqref="M5">
    <cfRule type="cellIs" dxfId="27651" priority="223" stopIfTrue="1" operator="equal">
      <formula>5</formula>
    </cfRule>
    <cfRule type="cellIs" dxfId="27650" priority="224" stopIfTrue="1" operator="equal">
      <formula>4</formula>
    </cfRule>
    <cfRule type="cellIs" dxfId="27649" priority="225" stopIfTrue="1" operator="equal">
      <formula>3</formula>
    </cfRule>
  </conditionalFormatting>
  <conditionalFormatting sqref="M4">
    <cfRule type="expression" dxfId="27648" priority="221" stopIfTrue="1">
      <formula>$D$1&lt;M4</formula>
    </cfRule>
    <cfRule type="expression" dxfId="27647" priority="222" stopIfTrue="1">
      <formula>$D$1&gt;M4</formula>
    </cfRule>
  </conditionalFormatting>
  <conditionalFormatting sqref="M4">
    <cfRule type="expression" dxfId="27646" priority="219" stopIfTrue="1">
      <formula>$D$1&lt;M4</formula>
    </cfRule>
    <cfRule type="expression" dxfId="27645" priority="220" stopIfTrue="1">
      <formula>$D$1&gt;M4</formula>
    </cfRule>
  </conditionalFormatting>
  <conditionalFormatting sqref="M4">
    <cfRule type="expression" dxfId="27644" priority="217" stopIfTrue="1">
      <formula>$D$1&lt;M4</formula>
    </cfRule>
    <cfRule type="expression" dxfId="27643" priority="218" stopIfTrue="1">
      <formula>$D$1&gt;M4</formula>
    </cfRule>
  </conditionalFormatting>
  <conditionalFormatting sqref="M4">
    <cfRule type="expression" dxfId="27642" priority="215" stopIfTrue="1">
      <formula>$D$1&lt;M4</formula>
    </cfRule>
    <cfRule type="expression" dxfId="27641" priority="216" stopIfTrue="1">
      <formula>$D$1&gt;M4</formula>
    </cfRule>
  </conditionalFormatting>
  <conditionalFormatting sqref="M4">
    <cfRule type="expression" dxfId="27640" priority="213" stopIfTrue="1">
      <formula>$D$1&lt;M4</formula>
    </cfRule>
    <cfRule type="expression" dxfId="27639" priority="214" stopIfTrue="1">
      <formula>$D$1&gt;M4</formula>
    </cfRule>
  </conditionalFormatting>
  <conditionalFormatting sqref="M4">
    <cfRule type="expression" dxfId="27638" priority="211" stopIfTrue="1">
      <formula>$D$1&lt;M4</formula>
    </cfRule>
    <cfRule type="expression" dxfId="27637" priority="212" stopIfTrue="1">
      <formula>$D$1&gt;M4</formula>
    </cfRule>
  </conditionalFormatting>
  <conditionalFormatting sqref="M4">
    <cfRule type="expression" dxfId="27636" priority="209" stopIfTrue="1">
      <formula>$D$1&lt;M4</formula>
    </cfRule>
    <cfRule type="expression" dxfId="27635" priority="210" stopIfTrue="1">
      <formula>$D$1&gt;M4</formula>
    </cfRule>
  </conditionalFormatting>
  <conditionalFormatting sqref="M4">
    <cfRule type="expression" dxfId="27634" priority="207" stopIfTrue="1">
      <formula>$D$1&lt;M4</formula>
    </cfRule>
    <cfRule type="expression" dxfId="27633" priority="208" stopIfTrue="1">
      <formula>$D$1&gt;M4</formula>
    </cfRule>
  </conditionalFormatting>
  <conditionalFormatting sqref="M4">
    <cfRule type="expression" dxfId="27632" priority="205" stopIfTrue="1">
      <formula>$D$1&lt;M4</formula>
    </cfRule>
    <cfRule type="expression" dxfId="27631" priority="206" stopIfTrue="1">
      <formula>$D$1&gt;M4</formula>
    </cfRule>
  </conditionalFormatting>
  <conditionalFormatting sqref="N5">
    <cfRule type="cellIs" dxfId="27630" priority="200" stopIfTrue="1" operator="equal">
      <formula>5</formula>
    </cfRule>
    <cfRule type="cellIs" dxfId="27629" priority="201" stopIfTrue="1" operator="equal">
      <formula>4</formula>
    </cfRule>
    <cfRule type="cellIs" dxfId="27628" priority="202" stopIfTrue="1" operator="equal">
      <formula>3</formula>
    </cfRule>
  </conditionalFormatting>
  <conditionalFormatting sqref="N4">
    <cfRule type="expression" dxfId="27627" priority="198" stopIfTrue="1">
      <formula>$D$1&lt;N4</formula>
    </cfRule>
    <cfRule type="expression" dxfId="27626" priority="199" stopIfTrue="1">
      <formula>$D$1&gt;N4</formula>
    </cfRule>
  </conditionalFormatting>
  <conditionalFormatting sqref="O5">
    <cfRule type="cellIs" dxfId="27625" priority="195" stopIfTrue="1" operator="equal">
      <formula>5</formula>
    </cfRule>
    <cfRule type="cellIs" dxfId="27624" priority="196" stopIfTrue="1" operator="equal">
      <formula>4</formula>
    </cfRule>
    <cfRule type="cellIs" dxfId="27623" priority="197" stopIfTrue="1" operator="equal">
      <formula>3</formula>
    </cfRule>
  </conditionalFormatting>
  <conditionalFormatting sqref="O4">
    <cfRule type="expression" dxfId="27622" priority="193" stopIfTrue="1">
      <formula>$D$1&lt;O4</formula>
    </cfRule>
    <cfRule type="expression" dxfId="27621" priority="194" stopIfTrue="1">
      <formula>$D$1&gt;O4</formula>
    </cfRule>
  </conditionalFormatting>
  <conditionalFormatting sqref="O5">
    <cfRule type="cellIs" dxfId="27620" priority="190" stopIfTrue="1" operator="equal">
      <formula>5</formula>
    </cfRule>
    <cfRule type="cellIs" dxfId="27619" priority="191" stopIfTrue="1" operator="equal">
      <formula>4</formula>
    </cfRule>
    <cfRule type="cellIs" dxfId="27618" priority="192" stopIfTrue="1" operator="equal">
      <formula>3</formula>
    </cfRule>
  </conditionalFormatting>
  <conditionalFormatting sqref="O4">
    <cfRule type="expression" dxfId="27617" priority="188" stopIfTrue="1">
      <formula>$D$1&lt;O4</formula>
    </cfRule>
    <cfRule type="expression" dxfId="27616" priority="189" stopIfTrue="1">
      <formula>$D$1&gt;O4</formula>
    </cfRule>
  </conditionalFormatting>
  <conditionalFormatting sqref="O4">
    <cfRule type="expression" dxfId="27615" priority="186" stopIfTrue="1">
      <formula>$D$1&lt;O4</formula>
    </cfRule>
    <cfRule type="expression" dxfId="27614" priority="187" stopIfTrue="1">
      <formula>$D$1&gt;O4</formula>
    </cfRule>
  </conditionalFormatting>
  <conditionalFormatting sqref="O4">
    <cfRule type="expression" dxfId="27613" priority="184" stopIfTrue="1">
      <formula>$D$1&lt;O4</formula>
    </cfRule>
    <cfRule type="expression" dxfId="27612" priority="185" stopIfTrue="1">
      <formula>$D$1&gt;O4</formula>
    </cfRule>
  </conditionalFormatting>
  <conditionalFormatting sqref="P5">
    <cfRule type="cellIs" dxfId="27611" priority="181" stopIfTrue="1" operator="equal">
      <formula>5</formula>
    </cfRule>
    <cfRule type="cellIs" dxfId="27610" priority="182" stopIfTrue="1" operator="equal">
      <formula>4</formula>
    </cfRule>
    <cfRule type="cellIs" dxfId="27609" priority="183" stopIfTrue="1" operator="equal">
      <formula>3</formula>
    </cfRule>
  </conditionalFormatting>
  <conditionalFormatting sqref="P5">
    <cfRule type="cellIs" dxfId="27608" priority="176" stopIfTrue="1" operator="equal">
      <formula>5</formula>
    </cfRule>
    <cfRule type="cellIs" dxfId="27607" priority="177" stopIfTrue="1" operator="equal">
      <formula>4</formula>
    </cfRule>
    <cfRule type="cellIs" dxfId="27606" priority="178" stopIfTrue="1" operator="equal">
      <formula>3</formula>
    </cfRule>
  </conditionalFormatting>
  <conditionalFormatting sqref="P3:P4">
    <cfRule type="expression" dxfId="27605" priority="174" stopIfTrue="1">
      <formula>$D$1&lt;P3</formula>
    </cfRule>
    <cfRule type="expression" dxfId="27604" priority="175" stopIfTrue="1">
      <formula>$D$1&gt;P3</formula>
    </cfRule>
  </conditionalFormatting>
  <conditionalFormatting sqref="P5">
    <cfRule type="cellIs" dxfId="27603" priority="171" stopIfTrue="1" operator="equal">
      <formula>5</formula>
    </cfRule>
    <cfRule type="cellIs" dxfId="27602" priority="172" stopIfTrue="1" operator="equal">
      <formula>4</formula>
    </cfRule>
    <cfRule type="cellIs" dxfId="27601" priority="173" stopIfTrue="1" operator="equal">
      <formula>3</formula>
    </cfRule>
  </conditionalFormatting>
  <conditionalFormatting sqref="P3:P4">
    <cfRule type="expression" dxfId="27600" priority="169" stopIfTrue="1">
      <formula>$D$1&lt;P3</formula>
    </cfRule>
    <cfRule type="expression" dxfId="27599" priority="170" stopIfTrue="1">
      <formula>$D$1&gt;P3</formula>
    </cfRule>
  </conditionalFormatting>
  <conditionalFormatting sqref="P4">
    <cfRule type="expression" dxfId="27598" priority="146" stopIfTrue="1">
      <formula>$D$1&lt;P4</formula>
    </cfRule>
    <cfRule type="expression" dxfId="27597" priority="147" stopIfTrue="1">
      <formula>$D$1&gt;P4</formula>
    </cfRule>
  </conditionalFormatting>
  <conditionalFormatting sqref="P4">
    <cfRule type="expression" dxfId="27596" priority="144" stopIfTrue="1">
      <formula>$D$1&lt;P4</formula>
    </cfRule>
    <cfRule type="expression" dxfId="27595" priority="145" stopIfTrue="1">
      <formula>$D$1&gt;P4</formula>
    </cfRule>
  </conditionalFormatting>
  <conditionalFormatting sqref="P4">
    <cfRule type="expression" dxfId="27594" priority="119" stopIfTrue="1">
      <formula>$D$1&lt;P4</formula>
    </cfRule>
    <cfRule type="expression" dxfId="27593" priority="120" stopIfTrue="1">
      <formula>$D$1&gt;P4</formula>
    </cfRule>
  </conditionalFormatting>
  <conditionalFormatting sqref="P5">
    <cfRule type="cellIs" dxfId="27592" priority="116" stopIfTrue="1" operator="equal">
      <formula>5</formula>
    </cfRule>
    <cfRule type="cellIs" dxfId="27591" priority="117" stopIfTrue="1" operator="equal">
      <formula>4</formula>
    </cfRule>
    <cfRule type="cellIs" dxfId="27590" priority="118" stopIfTrue="1" operator="equal">
      <formula>3</formula>
    </cfRule>
  </conditionalFormatting>
  <conditionalFormatting sqref="P4">
    <cfRule type="expression" dxfId="27589" priority="112" stopIfTrue="1">
      <formula>$D$1&lt;P4</formula>
    </cfRule>
    <cfRule type="expression" dxfId="27588" priority="113" stopIfTrue="1">
      <formula>$D$1&gt;P4</formula>
    </cfRule>
  </conditionalFormatting>
  <conditionalFormatting sqref="P5">
    <cfRule type="cellIs" dxfId="27587" priority="166" stopIfTrue="1" operator="equal">
      <formula>5</formula>
    </cfRule>
    <cfRule type="cellIs" dxfId="27586" priority="167" stopIfTrue="1" operator="equal">
      <formula>4</formula>
    </cfRule>
    <cfRule type="cellIs" dxfId="27585" priority="168" stopIfTrue="1" operator="equal">
      <formula>3</formula>
    </cfRule>
  </conditionalFormatting>
  <conditionalFormatting sqref="P3:P4">
    <cfRule type="expression" dxfId="27584" priority="164" stopIfTrue="1">
      <formula>$D$1&lt;P3</formula>
    </cfRule>
    <cfRule type="expression" dxfId="27583" priority="165" stopIfTrue="1">
      <formula>$D$1&gt;P3</formula>
    </cfRule>
  </conditionalFormatting>
  <conditionalFormatting sqref="P5">
    <cfRule type="cellIs" dxfId="27582" priority="161" stopIfTrue="1" operator="equal">
      <formula>5</formula>
    </cfRule>
    <cfRule type="cellIs" dxfId="27581" priority="162" stopIfTrue="1" operator="equal">
      <formula>4</formula>
    </cfRule>
    <cfRule type="cellIs" dxfId="27580" priority="163" stopIfTrue="1" operator="equal">
      <formula>3</formula>
    </cfRule>
  </conditionalFormatting>
  <conditionalFormatting sqref="P3:P4">
    <cfRule type="expression" dxfId="27579" priority="159" stopIfTrue="1">
      <formula>$D$1&lt;P3</formula>
    </cfRule>
    <cfRule type="expression" dxfId="27578" priority="160" stopIfTrue="1">
      <formula>$D$1&gt;P3</formula>
    </cfRule>
  </conditionalFormatting>
  <conditionalFormatting sqref="P5">
    <cfRule type="cellIs" dxfId="27577" priority="156" stopIfTrue="1" operator="equal">
      <formula>5</formula>
    </cfRule>
    <cfRule type="cellIs" dxfId="27576" priority="157" stopIfTrue="1" operator="equal">
      <formula>4</formula>
    </cfRule>
    <cfRule type="cellIs" dxfId="27575" priority="158" stopIfTrue="1" operator="equal">
      <formula>3</formula>
    </cfRule>
  </conditionalFormatting>
  <conditionalFormatting sqref="P4">
    <cfRule type="expression" dxfId="27574" priority="152" stopIfTrue="1">
      <formula>$D$1&lt;P4</formula>
    </cfRule>
    <cfRule type="expression" dxfId="27573" priority="153" stopIfTrue="1">
      <formula>$D$1&gt;P4</formula>
    </cfRule>
  </conditionalFormatting>
  <conditionalFormatting sqref="P4">
    <cfRule type="expression" dxfId="27572" priority="150" stopIfTrue="1">
      <formula>$D$1&lt;P4</formula>
    </cfRule>
    <cfRule type="expression" dxfId="27571" priority="151" stopIfTrue="1">
      <formula>$D$1&gt;P4</formula>
    </cfRule>
  </conditionalFormatting>
  <conditionalFormatting sqref="P4">
    <cfRule type="expression" dxfId="27570" priority="148" stopIfTrue="1">
      <formula>$D$1&lt;P4</formula>
    </cfRule>
    <cfRule type="expression" dxfId="27569" priority="149" stopIfTrue="1">
      <formula>$D$1&gt;P4</formula>
    </cfRule>
  </conditionalFormatting>
  <conditionalFormatting sqref="P4">
    <cfRule type="expression" dxfId="27568" priority="142" stopIfTrue="1">
      <formula>$D$1&lt;P4</formula>
    </cfRule>
    <cfRule type="expression" dxfId="27567" priority="143" stopIfTrue="1">
      <formula>$D$1&gt;P4</formula>
    </cfRule>
  </conditionalFormatting>
  <conditionalFormatting sqref="P4">
    <cfRule type="expression" dxfId="27566" priority="140" stopIfTrue="1">
      <formula>$D$1&lt;P4</formula>
    </cfRule>
    <cfRule type="expression" dxfId="27565" priority="141" stopIfTrue="1">
      <formula>$D$1&gt;P4</formula>
    </cfRule>
  </conditionalFormatting>
  <conditionalFormatting sqref="P4">
    <cfRule type="expression" dxfId="27564" priority="138" stopIfTrue="1">
      <formula>$D$1&lt;P4</formula>
    </cfRule>
    <cfRule type="expression" dxfId="27563" priority="139" stopIfTrue="1">
      <formula>$D$1&gt;P4</formula>
    </cfRule>
  </conditionalFormatting>
  <conditionalFormatting sqref="P4">
    <cfRule type="expression" dxfId="27562" priority="136" stopIfTrue="1">
      <formula>$D$1&lt;P4</formula>
    </cfRule>
    <cfRule type="expression" dxfId="27561" priority="137" stopIfTrue="1">
      <formula>$D$1&gt;P4</formula>
    </cfRule>
  </conditionalFormatting>
  <conditionalFormatting sqref="P4">
    <cfRule type="expression" dxfId="27560" priority="134" stopIfTrue="1">
      <formula>$D$1&lt;P4</formula>
    </cfRule>
    <cfRule type="expression" dxfId="27559" priority="135" stopIfTrue="1">
      <formula>$D$1&gt;P4</formula>
    </cfRule>
  </conditionalFormatting>
  <conditionalFormatting sqref="P5">
    <cfRule type="cellIs" dxfId="27558" priority="131" stopIfTrue="1" operator="equal">
      <formula>5</formula>
    </cfRule>
    <cfRule type="cellIs" dxfId="27557" priority="132" stopIfTrue="1" operator="equal">
      <formula>4</formula>
    </cfRule>
    <cfRule type="cellIs" dxfId="27556" priority="133" stopIfTrue="1" operator="equal">
      <formula>3</formula>
    </cfRule>
  </conditionalFormatting>
  <conditionalFormatting sqref="P3:P4">
    <cfRule type="expression" dxfId="27555" priority="129" stopIfTrue="1">
      <formula>$D$1&lt;P3</formula>
    </cfRule>
    <cfRule type="expression" dxfId="27554" priority="130" stopIfTrue="1">
      <formula>$D$1&gt;P3</formula>
    </cfRule>
  </conditionalFormatting>
  <conditionalFormatting sqref="P5">
    <cfRule type="cellIs" dxfId="27553" priority="126" stopIfTrue="1" operator="equal">
      <formula>5</formula>
    </cfRule>
    <cfRule type="cellIs" dxfId="27552" priority="127" stopIfTrue="1" operator="equal">
      <formula>4</formula>
    </cfRule>
    <cfRule type="cellIs" dxfId="27551" priority="128" stopIfTrue="1" operator="equal">
      <formula>3</formula>
    </cfRule>
  </conditionalFormatting>
  <conditionalFormatting sqref="P4">
    <cfRule type="expression" dxfId="27550" priority="124" stopIfTrue="1">
      <formula>$D$1&lt;P4</formula>
    </cfRule>
    <cfRule type="expression" dxfId="27549" priority="125" stopIfTrue="1">
      <formula>$D$1&gt;P4</formula>
    </cfRule>
  </conditionalFormatting>
  <conditionalFormatting sqref="P5">
    <cfRule type="cellIs" dxfId="27548" priority="121" stopIfTrue="1" operator="equal">
      <formula>5</formula>
    </cfRule>
    <cfRule type="cellIs" dxfId="27547" priority="122" stopIfTrue="1" operator="equal">
      <formula>4</formula>
    </cfRule>
    <cfRule type="cellIs" dxfId="27546" priority="123" stopIfTrue="1" operator="equal">
      <formula>3</formula>
    </cfRule>
  </conditionalFormatting>
  <conditionalFormatting sqref="P4">
    <cfRule type="expression" dxfId="27545" priority="114" stopIfTrue="1">
      <formula>$D$1&lt;P4</formula>
    </cfRule>
    <cfRule type="expression" dxfId="27544" priority="115" stopIfTrue="1">
      <formula>$D$1&gt;P4</formula>
    </cfRule>
  </conditionalFormatting>
  <conditionalFormatting sqref="P4">
    <cfRule type="expression" dxfId="27543" priority="110" stopIfTrue="1">
      <formula>$D$1&lt;P4</formula>
    </cfRule>
    <cfRule type="expression" dxfId="27542" priority="111" stopIfTrue="1">
      <formula>$D$1&gt;P4</formula>
    </cfRule>
  </conditionalFormatting>
  <conditionalFormatting sqref="P4">
    <cfRule type="expression" dxfId="27541" priority="108" stopIfTrue="1">
      <formula>$D$1&lt;P4</formula>
    </cfRule>
    <cfRule type="expression" dxfId="27540" priority="109" stopIfTrue="1">
      <formula>$D$1&gt;P4</formula>
    </cfRule>
  </conditionalFormatting>
  <conditionalFormatting sqref="P4">
    <cfRule type="expression" dxfId="27539" priority="106" stopIfTrue="1">
      <formula>$D$1&lt;P4</formula>
    </cfRule>
    <cfRule type="expression" dxfId="27538" priority="107" stopIfTrue="1">
      <formula>$D$1&gt;P4</formula>
    </cfRule>
  </conditionalFormatting>
  <conditionalFormatting sqref="P4">
    <cfRule type="expression" dxfId="27537" priority="104" stopIfTrue="1">
      <formula>$D$1&lt;P4</formula>
    </cfRule>
    <cfRule type="expression" dxfId="27536" priority="105" stopIfTrue="1">
      <formula>$D$1&gt;P4</formula>
    </cfRule>
  </conditionalFormatting>
  <conditionalFormatting sqref="P4">
    <cfRule type="expression" dxfId="27535" priority="102" stopIfTrue="1">
      <formula>$D$1&lt;P4</formula>
    </cfRule>
    <cfRule type="expression" dxfId="27534" priority="103" stopIfTrue="1">
      <formula>$D$1&gt;P4</formula>
    </cfRule>
  </conditionalFormatting>
  <conditionalFormatting sqref="P4">
    <cfRule type="expression" dxfId="27533" priority="100" stopIfTrue="1">
      <formula>$D$1&lt;P4</formula>
    </cfRule>
    <cfRule type="expression" dxfId="27532" priority="101" stopIfTrue="1">
      <formula>$D$1&gt;P4</formula>
    </cfRule>
  </conditionalFormatting>
  <conditionalFormatting sqref="P4">
    <cfRule type="expression" dxfId="27531" priority="98" stopIfTrue="1">
      <formula>$D$1&lt;P4</formula>
    </cfRule>
    <cfRule type="expression" dxfId="27530" priority="99" stopIfTrue="1">
      <formula>$D$1&gt;P4</formula>
    </cfRule>
  </conditionalFormatting>
  <conditionalFormatting sqref="P4">
    <cfRule type="expression" dxfId="27529" priority="96" stopIfTrue="1">
      <formula>$D$1&lt;P4</formula>
    </cfRule>
    <cfRule type="expression" dxfId="27528" priority="97" stopIfTrue="1">
      <formula>$D$1&gt;P4</formula>
    </cfRule>
  </conditionalFormatting>
  <conditionalFormatting sqref="P4">
    <cfRule type="expression" dxfId="27527" priority="94" stopIfTrue="1">
      <formula>$D$1&lt;P4</formula>
    </cfRule>
    <cfRule type="expression" dxfId="27526" priority="95" stopIfTrue="1">
      <formula>$D$1&gt;P4</formula>
    </cfRule>
  </conditionalFormatting>
  <conditionalFormatting sqref="J4">
    <cfRule type="expression" dxfId="27525" priority="58" stopIfTrue="1">
      <formula>$D$1&lt;J4</formula>
    </cfRule>
    <cfRule type="expression" dxfId="27524" priority="59" stopIfTrue="1">
      <formula>$D$1&gt;J4</formula>
    </cfRule>
  </conditionalFormatting>
  <conditionalFormatting sqref="J4">
    <cfRule type="expression" dxfId="27523" priority="10" stopIfTrue="1">
      <formula>$D$1&lt;J4</formula>
    </cfRule>
    <cfRule type="expression" dxfId="27522" priority="11" stopIfTrue="1">
      <formula>$D$1&gt;J4</formula>
    </cfRule>
  </conditionalFormatting>
  <conditionalFormatting sqref="J5">
    <cfRule type="cellIs" dxfId="27521" priority="91" stopIfTrue="1" operator="equal">
      <formula>5</formula>
    </cfRule>
    <cfRule type="cellIs" dxfId="27520" priority="92" stopIfTrue="1" operator="equal">
      <formula>4</formula>
    </cfRule>
    <cfRule type="cellIs" dxfId="27519" priority="93" stopIfTrue="1" operator="equal">
      <formula>3</formula>
    </cfRule>
  </conditionalFormatting>
  <conditionalFormatting sqref="J4">
    <cfRule type="expression" dxfId="27518" priority="89" stopIfTrue="1">
      <formula>$D$1&lt;J4</formula>
    </cfRule>
    <cfRule type="expression" dxfId="27517" priority="90" stopIfTrue="1">
      <formula>$D$1&gt;J4</formula>
    </cfRule>
  </conditionalFormatting>
  <conditionalFormatting sqref="J4">
    <cfRule type="expression" dxfId="27516" priority="79" stopIfTrue="1">
      <formula>$D$1&lt;J4</formula>
    </cfRule>
    <cfRule type="expression" dxfId="27515" priority="80" stopIfTrue="1">
      <formula>$D$1&gt;J4</formula>
    </cfRule>
  </conditionalFormatting>
  <conditionalFormatting sqref="J4">
    <cfRule type="expression" dxfId="27514" priority="12" stopIfTrue="1">
      <formula>$D$1&lt;J4</formula>
    </cfRule>
    <cfRule type="expression" dxfId="27513" priority="13" stopIfTrue="1">
      <formula>$D$1&gt;J4</formula>
    </cfRule>
  </conditionalFormatting>
  <conditionalFormatting sqref="J4">
    <cfRule type="expression" dxfId="27512" priority="29" stopIfTrue="1">
      <formula>$D$1&lt;J4</formula>
    </cfRule>
    <cfRule type="expression" dxfId="27511" priority="30" stopIfTrue="1">
      <formula>$D$1&gt;J4</formula>
    </cfRule>
  </conditionalFormatting>
  <conditionalFormatting sqref="J5">
    <cfRule type="cellIs" dxfId="27510" priority="76" stopIfTrue="1" operator="equal">
      <formula>5</formula>
    </cfRule>
    <cfRule type="cellIs" dxfId="27509" priority="77" stopIfTrue="1" operator="equal">
      <formula>4</formula>
    </cfRule>
    <cfRule type="cellIs" dxfId="27508" priority="78" stopIfTrue="1" operator="equal">
      <formula>3</formula>
    </cfRule>
  </conditionalFormatting>
  <conditionalFormatting sqref="J4">
    <cfRule type="expression" dxfId="27507" priority="74" stopIfTrue="1">
      <formula>$D$1&lt;J4</formula>
    </cfRule>
    <cfRule type="expression" dxfId="27506" priority="75" stopIfTrue="1">
      <formula>$D$1&gt;J4</formula>
    </cfRule>
  </conditionalFormatting>
  <conditionalFormatting sqref="J4">
    <cfRule type="expression" dxfId="27505" priority="64" stopIfTrue="1">
      <formula>$D$1&lt;J4</formula>
    </cfRule>
    <cfRule type="expression" dxfId="27504" priority="65" stopIfTrue="1">
      <formula>$D$1&gt;J4</formula>
    </cfRule>
  </conditionalFormatting>
  <conditionalFormatting sqref="J4">
    <cfRule type="expression" dxfId="27503" priority="62" stopIfTrue="1">
      <formula>$D$1&lt;J4</formula>
    </cfRule>
    <cfRule type="expression" dxfId="27502" priority="63" stopIfTrue="1">
      <formula>$D$1&gt;J4</formula>
    </cfRule>
  </conditionalFormatting>
  <conditionalFormatting sqref="J4">
    <cfRule type="expression" dxfId="27501" priority="60" stopIfTrue="1">
      <formula>$D$1&lt;J4</formula>
    </cfRule>
    <cfRule type="expression" dxfId="27500" priority="61" stopIfTrue="1">
      <formula>$D$1&gt;J4</formula>
    </cfRule>
  </conditionalFormatting>
  <conditionalFormatting sqref="J4">
    <cfRule type="expression" dxfId="27499" priority="48" stopIfTrue="1">
      <formula>$D$1&lt;J4</formula>
    </cfRule>
    <cfRule type="expression" dxfId="27498" priority="49" stopIfTrue="1">
      <formula>$D$1&gt;J4</formula>
    </cfRule>
  </conditionalFormatting>
  <conditionalFormatting sqref="J4">
    <cfRule type="expression" dxfId="27497" priority="20" stopIfTrue="1">
      <formula>$D$1&lt;J4</formula>
    </cfRule>
    <cfRule type="expression" dxfId="27496" priority="21" stopIfTrue="1">
      <formula>$D$1&gt;J4</formula>
    </cfRule>
  </conditionalFormatting>
  <conditionalFormatting sqref="J4">
    <cfRule type="expression" dxfId="27495" priority="18" stopIfTrue="1">
      <formula>$D$1&lt;J4</formula>
    </cfRule>
    <cfRule type="expression" dxfId="27494" priority="19" stopIfTrue="1">
      <formula>$D$1&gt;J4</formula>
    </cfRule>
  </conditionalFormatting>
  <conditionalFormatting sqref="J4">
    <cfRule type="expression" dxfId="27493" priority="16" stopIfTrue="1">
      <formula>$D$1&lt;J4</formula>
    </cfRule>
    <cfRule type="expression" dxfId="27492" priority="17" stopIfTrue="1">
      <formula>$D$1&gt;J4</formula>
    </cfRule>
  </conditionalFormatting>
  <conditionalFormatting sqref="J4">
    <cfRule type="expression" dxfId="27491" priority="14" stopIfTrue="1">
      <formula>$D$1&lt;J4</formula>
    </cfRule>
    <cfRule type="expression" dxfId="27490" priority="15" stopIfTrue="1">
      <formula>$D$1&gt;J4</formula>
    </cfRule>
  </conditionalFormatting>
  <conditionalFormatting sqref="J4">
    <cfRule type="expression" dxfId="27489" priority="8" stopIfTrue="1">
      <formula>$D$1&lt;J4</formula>
    </cfRule>
    <cfRule type="expression" dxfId="27488" priority="9" stopIfTrue="1">
      <formula>$D$1&gt;J4</formula>
    </cfRule>
  </conditionalFormatting>
  <conditionalFormatting sqref="J4">
    <cfRule type="expression" dxfId="27487" priority="6" stopIfTrue="1">
      <formula>$D$1&lt;J4</formula>
    </cfRule>
    <cfRule type="expression" dxfId="27486" priority="7" stopIfTrue="1">
      <formula>$D$1&gt;J4</formula>
    </cfRule>
  </conditionalFormatting>
  <conditionalFormatting sqref="J4">
    <cfRule type="expression" dxfId="27485" priority="4" stopIfTrue="1">
      <formula>$D$1&lt;J4</formula>
    </cfRule>
    <cfRule type="expression" dxfId="27484" priority="5" stopIfTrue="1">
      <formula>$D$1&gt;J4</formula>
    </cfRule>
  </conditionalFormatting>
  <conditionalFormatting sqref="J4">
    <cfRule type="expression" dxfId="27483" priority="66" stopIfTrue="1">
      <formula>$D$1&lt;J4</formula>
    </cfRule>
    <cfRule type="expression" dxfId="27482" priority="67" stopIfTrue="1">
      <formula>$D$1&gt;J4</formula>
    </cfRule>
  </conditionalFormatting>
  <conditionalFormatting sqref="J4">
    <cfRule type="expression" dxfId="27481" priority="87" stopIfTrue="1">
      <formula>$D$1&lt;J4</formula>
    </cfRule>
    <cfRule type="expression" dxfId="27480" priority="88" stopIfTrue="1">
      <formula>$D$1&gt;J4</formula>
    </cfRule>
  </conditionalFormatting>
  <conditionalFormatting sqref="J4">
    <cfRule type="expression" dxfId="27479" priority="85" stopIfTrue="1">
      <formula>$D$1&lt;J4</formula>
    </cfRule>
    <cfRule type="expression" dxfId="27478" priority="86" stopIfTrue="1">
      <formula>$D$1&gt;J4</formula>
    </cfRule>
  </conditionalFormatting>
  <conditionalFormatting sqref="J4">
    <cfRule type="expression" dxfId="27477" priority="83" stopIfTrue="1">
      <formula>$D$1&lt;J4</formula>
    </cfRule>
    <cfRule type="expression" dxfId="27476" priority="84" stopIfTrue="1">
      <formula>$D$1&gt;J4</formula>
    </cfRule>
  </conditionalFormatting>
  <conditionalFormatting sqref="J4">
    <cfRule type="expression" dxfId="27475" priority="81" stopIfTrue="1">
      <formula>$D$1&lt;J4</formula>
    </cfRule>
    <cfRule type="expression" dxfId="27474" priority="82" stopIfTrue="1">
      <formula>$D$1&gt;J4</formula>
    </cfRule>
  </conditionalFormatting>
  <conditionalFormatting sqref="J4">
    <cfRule type="expression" dxfId="27473" priority="72" stopIfTrue="1">
      <formula>$D$1&lt;J4</formula>
    </cfRule>
    <cfRule type="expression" dxfId="27472" priority="73" stopIfTrue="1">
      <formula>$D$1&gt;J4</formula>
    </cfRule>
  </conditionalFormatting>
  <conditionalFormatting sqref="J4">
    <cfRule type="expression" dxfId="27471" priority="70" stopIfTrue="1">
      <formula>$D$1&lt;J4</formula>
    </cfRule>
    <cfRule type="expression" dxfId="27470" priority="71" stopIfTrue="1">
      <formula>$D$1&gt;J4</formula>
    </cfRule>
  </conditionalFormatting>
  <conditionalFormatting sqref="J4">
    <cfRule type="expression" dxfId="27469" priority="68" stopIfTrue="1">
      <formula>$D$1&lt;J4</formula>
    </cfRule>
    <cfRule type="expression" dxfId="27468" priority="69" stopIfTrue="1">
      <formula>$D$1&gt;J4</formula>
    </cfRule>
  </conditionalFormatting>
  <conditionalFormatting sqref="J5">
    <cfRule type="cellIs" dxfId="27467" priority="55" stopIfTrue="1" operator="equal">
      <formula>5</formula>
    </cfRule>
    <cfRule type="cellIs" dxfId="27466" priority="56" stopIfTrue="1" operator="equal">
      <formula>4</formula>
    </cfRule>
    <cfRule type="cellIs" dxfId="27465" priority="57" stopIfTrue="1" operator="equal">
      <formula>3</formula>
    </cfRule>
  </conditionalFormatting>
  <conditionalFormatting sqref="J4">
    <cfRule type="expression" dxfId="27464" priority="53" stopIfTrue="1">
      <formula>$D$1&lt;J4</formula>
    </cfRule>
    <cfRule type="expression" dxfId="27463" priority="54" stopIfTrue="1">
      <formula>$D$1&gt;J4</formula>
    </cfRule>
  </conditionalFormatting>
  <conditionalFormatting sqref="J5">
    <cfRule type="cellIs" dxfId="27462" priority="50" stopIfTrue="1" operator="equal">
      <formula>5</formula>
    </cfRule>
    <cfRule type="cellIs" dxfId="27461" priority="51" stopIfTrue="1" operator="equal">
      <formula>4</formula>
    </cfRule>
    <cfRule type="cellIs" dxfId="27460" priority="52" stopIfTrue="1" operator="equal">
      <formula>3</formula>
    </cfRule>
  </conditionalFormatting>
  <conditionalFormatting sqref="J5">
    <cfRule type="cellIs" dxfId="27459" priority="45" stopIfTrue="1" operator="equal">
      <formula>5</formula>
    </cfRule>
    <cfRule type="cellIs" dxfId="27458" priority="46" stopIfTrue="1" operator="equal">
      <formula>4</formula>
    </cfRule>
    <cfRule type="cellIs" dxfId="27457" priority="47" stopIfTrue="1" operator="equal">
      <formula>3</formula>
    </cfRule>
  </conditionalFormatting>
  <conditionalFormatting sqref="J4">
    <cfRule type="expression" dxfId="27456" priority="43" stopIfTrue="1">
      <formula>$D$1&lt;J4</formula>
    </cfRule>
    <cfRule type="expression" dxfId="27455" priority="44" stopIfTrue="1">
      <formula>$D$1&gt;J4</formula>
    </cfRule>
  </conditionalFormatting>
  <conditionalFormatting sqref="J5">
    <cfRule type="cellIs" dxfId="27454" priority="40" stopIfTrue="1" operator="equal">
      <formula>5</formula>
    </cfRule>
    <cfRule type="cellIs" dxfId="27453" priority="41" stopIfTrue="1" operator="equal">
      <formula>4</formula>
    </cfRule>
    <cfRule type="cellIs" dxfId="27452" priority="42" stopIfTrue="1" operator="equal">
      <formula>3</formula>
    </cfRule>
  </conditionalFormatting>
  <conditionalFormatting sqref="J4">
    <cfRule type="expression" dxfId="27451" priority="38" stopIfTrue="1">
      <formula>$D$1&lt;J4</formula>
    </cfRule>
    <cfRule type="expression" dxfId="27450" priority="39" stopIfTrue="1">
      <formula>$D$1&gt;J4</formula>
    </cfRule>
  </conditionalFormatting>
  <conditionalFormatting sqref="J5">
    <cfRule type="cellIs" dxfId="27449" priority="35" stopIfTrue="1" operator="equal">
      <formula>5</formula>
    </cfRule>
    <cfRule type="cellIs" dxfId="27448" priority="36" stopIfTrue="1" operator="equal">
      <formula>4</formula>
    </cfRule>
    <cfRule type="cellIs" dxfId="27447" priority="37" stopIfTrue="1" operator="equal">
      <formula>3</formula>
    </cfRule>
  </conditionalFormatting>
  <conditionalFormatting sqref="J4">
    <cfRule type="expression" dxfId="27446" priority="33" stopIfTrue="1">
      <formula>$D$1&lt;J4</formula>
    </cfRule>
    <cfRule type="expression" dxfId="27445" priority="34" stopIfTrue="1">
      <formula>$D$1&gt;J4</formula>
    </cfRule>
  </conditionalFormatting>
  <conditionalFormatting sqref="J4">
    <cfRule type="expression" dxfId="27444" priority="31" stopIfTrue="1">
      <formula>$D$1&lt;J4</formula>
    </cfRule>
    <cfRule type="expression" dxfId="27443" priority="32" stopIfTrue="1">
      <formula>$D$1&gt;J4</formula>
    </cfRule>
  </conditionalFormatting>
  <conditionalFormatting sqref="J4">
    <cfRule type="expression" dxfId="27442" priority="27" stopIfTrue="1">
      <formula>$D$1&lt;J4</formula>
    </cfRule>
    <cfRule type="expression" dxfId="27441" priority="28" stopIfTrue="1">
      <formula>$D$1&gt;J4</formula>
    </cfRule>
  </conditionalFormatting>
  <conditionalFormatting sqref="J4">
    <cfRule type="expression" dxfId="27440" priority="25" stopIfTrue="1">
      <formula>$D$1&lt;J4</formula>
    </cfRule>
    <cfRule type="expression" dxfId="27439" priority="26" stopIfTrue="1">
      <formula>$D$1&gt;J4</formula>
    </cfRule>
  </conditionalFormatting>
  <conditionalFormatting sqref="J5">
    <cfRule type="cellIs" dxfId="27438" priority="22" stopIfTrue="1" operator="equal">
      <formula>5</formula>
    </cfRule>
    <cfRule type="cellIs" dxfId="27437" priority="23" stopIfTrue="1" operator="equal">
      <formula>4</formula>
    </cfRule>
    <cfRule type="cellIs" dxfId="27436" priority="24" stopIfTrue="1" operator="equal">
      <formula>3</formula>
    </cfRule>
  </conditionalFormatting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4"/>
  <sheetViews>
    <sheetView zoomScale="85" zoomScaleNormal="85" workbookViewId="0">
      <selection activeCell="F2" sqref="F2:P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42578125" style="13" bestFit="1" customWidth="1"/>
    <col min="5" max="5" width="6.7109375" style="13" hidden="1" customWidth="1"/>
    <col min="6" max="6" width="7.140625" style="340" hidden="1" customWidth="1"/>
    <col min="7" max="7" width="7.7109375" style="340" customWidth="1"/>
    <col min="8" max="8" width="7.140625" style="340" customWidth="1"/>
    <col min="9" max="9" width="7.140625" style="340" hidden="1" customWidth="1"/>
    <col min="10" max="14" width="7.140625" style="340" customWidth="1"/>
    <col min="15" max="15" width="7.140625" style="340" hidden="1" customWidth="1"/>
    <col min="16" max="16" width="6.85546875" style="340" customWidth="1"/>
    <col min="17" max="17" width="7.42578125" style="340" hidden="1" customWidth="1"/>
    <col min="18" max="21" width="6.570312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735" t="s">
        <v>41</v>
      </c>
      <c r="G2" s="736"/>
      <c r="H2" s="734" t="s">
        <v>40</v>
      </c>
      <c r="I2" s="734"/>
      <c r="J2" s="734"/>
      <c r="K2" s="734"/>
      <c r="L2" s="734"/>
      <c r="M2" s="735" t="s">
        <v>43</v>
      </c>
      <c r="N2" s="737"/>
      <c r="O2" s="737"/>
      <c r="P2" s="737"/>
      <c r="Q2" s="239"/>
      <c r="R2" s="301"/>
      <c r="S2" s="301"/>
      <c r="T2" s="302"/>
      <c r="U2" s="321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2551</v>
      </c>
      <c r="B3" s="723"/>
      <c r="C3" s="723"/>
      <c r="D3" s="196" t="s">
        <v>0</v>
      </c>
      <c r="E3" s="197"/>
      <c r="F3" s="153"/>
      <c r="G3" s="153">
        <v>43090</v>
      </c>
      <c r="H3" s="240">
        <v>43118</v>
      </c>
      <c r="I3" s="240"/>
      <c r="J3" s="240">
        <v>43075</v>
      </c>
      <c r="K3" s="240">
        <v>43119</v>
      </c>
      <c r="L3" s="240">
        <v>43124</v>
      </c>
      <c r="M3" s="153">
        <v>43141</v>
      </c>
      <c r="N3" s="153">
        <v>43137</v>
      </c>
      <c r="O3" s="153"/>
      <c r="P3" s="153">
        <v>43146</v>
      </c>
      <c r="Q3" s="153"/>
      <c r="R3" s="153"/>
      <c r="S3" s="343"/>
      <c r="T3" s="343"/>
      <c r="U3" s="321"/>
      <c r="V3" s="477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7.75" customHeight="1" x14ac:dyDescent="0.2">
      <c r="A4" s="723"/>
      <c r="B4" s="723"/>
      <c r="C4" s="723"/>
      <c r="D4" s="205" t="s">
        <v>1</v>
      </c>
      <c r="E4" s="197"/>
      <c r="F4" s="156"/>
      <c r="G4" s="156" t="s">
        <v>475</v>
      </c>
      <c r="H4" s="156" t="s">
        <v>476</v>
      </c>
      <c r="I4" s="156" t="s">
        <v>477</v>
      </c>
      <c r="J4" s="156" t="s">
        <v>489</v>
      </c>
      <c r="K4" s="156" t="s">
        <v>451</v>
      </c>
      <c r="L4" s="156" t="s">
        <v>474</v>
      </c>
      <c r="M4" s="156" t="s">
        <v>461</v>
      </c>
      <c r="N4" s="343" t="s">
        <v>478</v>
      </c>
      <c r="O4" s="156" t="s">
        <v>479</v>
      </c>
      <c r="P4" s="156" t="s">
        <v>480</v>
      </c>
      <c r="Q4" s="156"/>
      <c r="R4" s="343"/>
      <c r="S4" s="156"/>
      <c r="T4" s="382"/>
      <c r="U4" s="321"/>
      <c r="V4" s="478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8.7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483</v>
      </c>
      <c r="I5" s="279" t="s">
        <v>484</v>
      </c>
      <c r="J5" s="247" t="s">
        <v>490</v>
      </c>
      <c r="K5" s="246" t="s">
        <v>472</v>
      </c>
      <c r="L5" s="246" t="s">
        <v>481</v>
      </c>
      <c r="M5" s="246" t="s">
        <v>455</v>
      </c>
      <c r="N5" s="246" t="s">
        <v>485</v>
      </c>
      <c r="O5" s="246" t="s">
        <v>486</v>
      </c>
      <c r="P5" s="246" t="s">
        <v>487</v>
      </c>
      <c r="Q5" s="246"/>
      <c r="R5" s="246"/>
      <c r="S5" s="246"/>
      <c r="T5" s="158"/>
      <c r="U5" s="326"/>
      <c r="V5" s="479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5">
      <c r="A6" s="267">
        <v>1</v>
      </c>
      <c r="B6" s="315" t="s">
        <v>28</v>
      </c>
      <c r="C6" s="472" t="s">
        <v>35</v>
      </c>
      <c r="D6" s="329" t="s">
        <v>1031</v>
      </c>
      <c r="E6" s="223">
        <v>2551</v>
      </c>
      <c r="F6" s="91"/>
      <c r="G6" s="91" t="s">
        <v>1141</v>
      </c>
      <c r="H6" s="91">
        <v>5</v>
      </c>
      <c r="I6" s="91"/>
      <c r="J6" s="91">
        <v>5</v>
      </c>
      <c r="K6" s="91">
        <v>5</v>
      </c>
      <c r="L6" s="91">
        <v>5</v>
      </c>
      <c r="M6" s="91">
        <v>5</v>
      </c>
      <c r="N6" s="91">
        <v>4</v>
      </c>
      <c r="O6" s="91"/>
      <c r="P6" s="91">
        <v>3</v>
      </c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3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0</v>
      </c>
      <c r="Z6" s="258">
        <f t="shared" ref="Z6:Z34" si="4">COUNTIF(AG6:AV6,Z$5)</f>
        <v>1</v>
      </c>
      <c r="AA6" s="258">
        <f t="shared" ref="AA6:AA34" si="5">COUNTIF(AG6:AV6,AA$5)</f>
        <v>1</v>
      </c>
      <c r="AB6" s="258">
        <f t="shared" ref="AB6:AB34" si="6">COUNTIF(AG6:AV6,AB$5)</f>
        <v>5</v>
      </c>
      <c r="AC6" s="258">
        <f t="shared" ref="AC6:AC38" si="7">SUM(X6:AB6)</f>
        <v>7</v>
      </c>
      <c r="AD6" s="317">
        <f>IF(ISERROR(((X6+Y6)*2+Z6*3+AA6*4+AB6*5)/SUM(X6,Y6:AB6)),"",((X6+Y6)*2+Z6*3+AA6*4+AB6*5)/SUM(X6,Y6:AB6))</f>
        <v>4.5714285714285712</v>
      </c>
      <c r="AE6" s="259">
        <f t="shared" ref="AE6:AE34" si="8">IF(AX6=5,0.5,IF(AX6=4,0.25,IF(AX6&lt;=3,0)))</f>
        <v>0</v>
      </c>
      <c r="AG6" s="318" t="str">
        <f t="shared" ref="AG6:AV21" si="9">IF(ISERROR(VALUE(LEFT(F6))),LEFT(F6),VALUE(LEFT(F6)))</f>
        <v/>
      </c>
      <c r="AH6" s="318" t="str">
        <f t="shared" si="9"/>
        <v>з</v>
      </c>
      <c r="AI6" s="318">
        <f t="shared" si="9"/>
        <v>5</v>
      </c>
      <c r="AJ6" s="318" t="str">
        <f t="shared" si="9"/>
        <v/>
      </c>
      <c r="AK6" s="318">
        <f t="shared" si="9"/>
        <v>5</v>
      </c>
      <c r="AL6" s="318">
        <f t="shared" si="9"/>
        <v>5</v>
      </c>
      <c r="AM6" s="318">
        <f t="shared" si="9"/>
        <v>5</v>
      </c>
      <c r="AN6" s="318">
        <f t="shared" si="9"/>
        <v>5</v>
      </c>
      <c r="AO6" s="318">
        <f t="shared" si="9"/>
        <v>4</v>
      </c>
      <c r="AP6" s="318" t="str">
        <f t="shared" si="9"/>
        <v/>
      </c>
      <c r="AQ6" s="318">
        <f t="shared" si="9"/>
        <v>3</v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5">
      <c r="A7" s="267">
        <v>2</v>
      </c>
      <c r="B7" s="315" t="s">
        <v>28</v>
      </c>
      <c r="C7" s="472" t="s">
        <v>34</v>
      </c>
      <c r="D7" s="329" t="s">
        <v>1032</v>
      </c>
      <c r="E7" s="223">
        <v>2551</v>
      </c>
      <c r="F7" s="91"/>
      <c r="G7" s="91" t="s">
        <v>1141</v>
      </c>
      <c r="H7" s="91">
        <v>3</v>
      </c>
      <c r="I7" s="91"/>
      <c r="J7" s="91">
        <v>4</v>
      </c>
      <c r="K7" s="91">
        <v>5</v>
      </c>
      <c r="L7" s="91">
        <v>3</v>
      </c>
      <c r="M7" s="91">
        <v>5</v>
      </c>
      <c r="N7" s="91">
        <v>3</v>
      </c>
      <c r="O7" s="91"/>
      <c r="P7" s="91">
        <v>3</v>
      </c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4</v>
      </c>
      <c r="AA7" s="258">
        <f t="shared" si="5"/>
        <v>1</v>
      </c>
      <c r="AB7" s="258">
        <f t="shared" si="6"/>
        <v>2</v>
      </c>
      <c r="AC7" s="258">
        <f t="shared" si="7"/>
        <v>7</v>
      </c>
      <c r="AD7" s="317">
        <f t="shared" ref="AD7:AD37" si="11">IF(ISERROR(((X7+Y7)*2+Z7*3+AA7*4+AB7*5)/SUM(X7,Y7:AB7)),"",((X7+Y7)*2+Z7*3+AA7*4+AB7*5)/SUM(X7,Y7:AB7))</f>
        <v>3.7142857142857144</v>
      </c>
      <c r="AE7" s="259">
        <f t="shared" si="8"/>
        <v>0</v>
      </c>
      <c r="AG7" s="318" t="str">
        <f t="shared" si="9"/>
        <v/>
      </c>
      <c r="AH7" s="318" t="str">
        <f t="shared" si="9"/>
        <v>з</v>
      </c>
      <c r="AI7" s="318">
        <f t="shared" si="9"/>
        <v>3</v>
      </c>
      <c r="AJ7" s="318" t="str">
        <f t="shared" si="9"/>
        <v/>
      </c>
      <c r="AK7" s="318">
        <f t="shared" si="9"/>
        <v>4</v>
      </c>
      <c r="AL7" s="318">
        <f t="shared" si="9"/>
        <v>5</v>
      </c>
      <c r="AM7" s="318">
        <f t="shared" si="9"/>
        <v>3</v>
      </c>
      <c r="AN7" s="318">
        <f t="shared" si="9"/>
        <v>5</v>
      </c>
      <c r="AO7" s="318">
        <f t="shared" si="9"/>
        <v>3</v>
      </c>
      <c r="AP7" s="318" t="str">
        <f t="shared" si="9"/>
        <v/>
      </c>
      <c r="AQ7" s="318">
        <f t="shared" si="9"/>
        <v>3</v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5">
      <c r="A8" s="267">
        <v>3</v>
      </c>
      <c r="B8" s="315" t="s">
        <v>28</v>
      </c>
      <c r="C8" s="472" t="s">
        <v>34</v>
      </c>
      <c r="D8" s="329" t="s">
        <v>1033</v>
      </c>
      <c r="E8" s="223">
        <v>2551</v>
      </c>
      <c r="F8" s="91"/>
      <c r="G8" s="91" t="s">
        <v>1141</v>
      </c>
      <c r="H8" s="91">
        <v>4</v>
      </c>
      <c r="I8" s="91"/>
      <c r="J8" s="91">
        <v>5</v>
      </c>
      <c r="K8" s="91">
        <v>4</v>
      </c>
      <c r="L8" s="91">
        <v>5</v>
      </c>
      <c r="M8" s="91">
        <v>5</v>
      </c>
      <c r="N8" s="91">
        <v>3</v>
      </c>
      <c r="O8" s="91"/>
      <c r="P8" s="91">
        <v>3</v>
      </c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2</v>
      </c>
      <c r="AA8" s="258">
        <f t="shared" si="5"/>
        <v>2</v>
      </c>
      <c r="AB8" s="258">
        <f t="shared" si="6"/>
        <v>3</v>
      </c>
      <c r="AC8" s="258">
        <f t="shared" si="7"/>
        <v>7</v>
      </c>
      <c r="AD8" s="317">
        <f t="shared" si="11"/>
        <v>4.1428571428571432</v>
      </c>
      <c r="AE8" s="259">
        <f t="shared" si="8"/>
        <v>0</v>
      </c>
      <c r="AG8" s="318" t="str">
        <f t="shared" si="9"/>
        <v/>
      </c>
      <c r="AH8" s="318" t="str">
        <f t="shared" si="9"/>
        <v>з</v>
      </c>
      <c r="AI8" s="318">
        <f t="shared" si="9"/>
        <v>4</v>
      </c>
      <c r="AJ8" s="318" t="str">
        <f t="shared" si="9"/>
        <v/>
      </c>
      <c r="AK8" s="318">
        <f t="shared" si="9"/>
        <v>5</v>
      </c>
      <c r="AL8" s="318">
        <f t="shared" si="9"/>
        <v>4</v>
      </c>
      <c r="AM8" s="318">
        <f t="shared" si="9"/>
        <v>5</v>
      </c>
      <c r="AN8" s="318">
        <f t="shared" si="9"/>
        <v>5</v>
      </c>
      <c r="AO8" s="318">
        <f t="shared" si="9"/>
        <v>3</v>
      </c>
      <c r="AP8" s="318" t="str">
        <f t="shared" si="9"/>
        <v/>
      </c>
      <c r="AQ8" s="318">
        <f t="shared" si="9"/>
        <v>3</v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5">
      <c r="A9" s="267">
        <v>4</v>
      </c>
      <c r="B9" s="315" t="s">
        <v>28</v>
      </c>
      <c r="C9" s="472" t="s">
        <v>34</v>
      </c>
      <c r="D9" s="329" t="s">
        <v>1034</v>
      </c>
      <c r="E9" s="223">
        <v>2551</v>
      </c>
      <c r="F9" s="91"/>
      <c r="G9" s="91" t="s">
        <v>1141</v>
      </c>
      <c r="H9" s="91">
        <v>5</v>
      </c>
      <c r="I9" s="91"/>
      <c r="J9" s="91">
        <v>5</v>
      </c>
      <c r="K9" s="91">
        <v>5</v>
      </c>
      <c r="L9" s="91">
        <v>5</v>
      </c>
      <c r="M9" s="91">
        <v>5</v>
      </c>
      <c r="N9" s="91">
        <v>4</v>
      </c>
      <c r="O9" s="91"/>
      <c r="P9" s="91">
        <v>4</v>
      </c>
      <c r="Q9" s="91"/>
      <c r="R9" s="91"/>
      <c r="S9" s="91"/>
      <c r="T9" s="91"/>
      <c r="U9" s="91"/>
      <c r="V9" s="316">
        <f t="shared" si="0"/>
        <v>4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0</v>
      </c>
      <c r="AA9" s="258">
        <f t="shared" si="5"/>
        <v>2</v>
      </c>
      <c r="AB9" s="258">
        <f t="shared" si="6"/>
        <v>5</v>
      </c>
      <c r="AC9" s="258">
        <f t="shared" si="7"/>
        <v>7</v>
      </c>
      <c r="AD9" s="317">
        <f t="shared" si="11"/>
        <v>4.7142857142857144</v>
      </c>
      <c r="AE9" s="259">
        <f t="shared" si="8"/>
        <v>0</v>
      </c>
      <c r="AG9" s="318" t="str">
        <f t="shared" si="9"/>
        <v/>
      </c>
      <c r="AH9" s="318" t="str">
        <f t="shared" si="9"/>
        <v>з</v>
      </c>
      <c r="AI9" s="318">
        <f t="shared" si="9"/>
        <v>5</v>
      </c>
      <c r="AJ9" s="318" t="str">
        <f t="shared" si="9"/>
        <v/>
      </c>
      <c r="AK9" s="318">
        <f t="shared" si="9"/>
        <v>5</v>
      </c>
      <c r="AL9" s="318">
        <f t="shared" si="9"/>
        <v>5</v>
      </c>
      <c r="AM9" s="318">
        <f t="shared" si="9"/>
        <v>5</v>
      </c>
      <c r="AN9" s="318">
        <f t="shared" si="9"/>
        <v>5</v>
      </c>
      <c r="AO9" s="318">
        <f t="shared" si="9"/>
        <v>4</v>
      </c>
      <c r="AP9" s="318" t="str">
        <f t="shared" si="9"/>
        <v/>
      </c>
      <c r="AQ9" s="318">
        <f t="shared" si="9"/>
        <v>4</v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5">
      <c r="A10" s="267">
        <v>5</v>
      </c>
      <c r="B10" s="315" t="s">
        <v>28</v>
      </c>
      <c r="C10" s="472" t="s">
        <v>443</v>
      </c>
      <c r="D10" s="329" t="s">
        <v>1035</v>
      </c>
      <c r="E10" s="223">
        <v>2551</v>
      </c>
      <c r="F10" s="91"/>
      <c r="G10" s="91" t="s">
        <v>1141</v>
      </c>
      <c r="H10" s="91">
        <v>4</v>
      </c>
      <c r="I10" s="91"/>
      <c r="J10" s="91">
        <v>4</v>
      </c>
      <c r="K10" s="91">
        <v>5</v>
      </c>
      <c r="L10" s="91">
        <v>4</v>
      </c>
      <c r="M10" s="91">
        <v>5</v>
      </c>
      <c r="N10" s="91">
        <v>3</v>
      </c>
      <c r="O10" s="91"/>
      <c r="P10" s="91">
        <v>4</v>
      </c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1</v>
      </c>
      <c r="AA10" s="258">
        <f t="shared" si="5"/>
        <v>4</v>
      </c>
      <c r="AB10" s="258">
        <f t="shared" si="6"/>
        <v>2</v>
      </c>
      <c r="AC10" s="258">
        <f t="shared" si="7"/>
        <v>7</v>
      </c>
      <c r="AD10" s="317">
        <f t="shared" si="11"/>
        <v>4.1428571428571432</v>
      </c>
      <c r="AE10" s="259">
        <f t="shared" si="8"/>
        <v>0</v>
      </c>
      <c r="AG10" s="318" t="str">
        <f t="shared" si="9"/>
        <v/>
      </c>
      <c r="AH10" s="318" t="str">
        <f t="shared" si="9"/>
        <v>з</v>
      </c>
      <c r="AI10" s="318">
        <f t="shared" si="9"/>
        <v>4</v>
      </c>
      <c r="AJ10" s="318" t="str">
        <f t="shared" si="9"/>
        <v/>
      </c>
      <c r="AK10" s="318">
        <f t="shared" si="9"/>
        <v>4</v>
      </c>
      <c r="AL10" s="318">
        <f t="shared" si="9"/>
        <v>5</v>
      </c>
      <c r="AM10" s="318">
        <f t="shared" si="9"/>
        <v>4</v>
      </c>
      <c r="AN10" s="318">
        <f t="shared" si="9"/>
        <v>5</v>
      </c>
      <c r="AO10" s="318">
        <f t="shared" si="9"/>
        <v>3</v>
      </c>
      <c r="AP10" s="318" t="str">
        <f t="shared" si="9"/>
        <v/>
      </c>
      <c r="AQ10" s="318">
        <f t="shared" si="9"/>
        <v>4</v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5">
      <c r="A11" s="267">
        <v>6</v>
      </c>
      <c r="B11" s="315" t="s">
        <v>28</v>
      </c>
      <c r="C11" s="472" t="s">
        <v>34</v>
      </c>
      <c r="D11" s="329" t="s">
        <v>1036</v>
      </c>
      <c r="E11" s="223">
        <v>2551</v>
      </c>
      <c r="F11" s="91"/>
      <c r="G11" s="91" t="s">
        <v>1141</v>
      </c>
      <c r="H11" s="91">
        <v>3</v>
      </c>
      <c r="I11" s="91"/>
      <c r="J11" s="91">
        <v>5</v>
      </c>
      <c r="K11" s="91">
        <v>5</v>
      </c>
      <c r="L11" s="91">
        <v>4</v>
      </c>
      <c r="M11" s="91">
        <v>4</v>
      </c>
      <c r="N11" s="91">
        <v>3</v>
      </c>
      <c r="O11" s="91"/>
      <c r="P11" s="91">
        <v>3</v>
      </c>
      <c r="Q11" s="91"/>
      <c r="R11" s="91"/>
      <c r="S11" s="91"/>
      <c r="T11" s="91"/>
      <c r="U11" s="91"/>
      <c r="V11" s="316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3</v>
      </c>
      <c r="AA11" s="258">
        <f t="shared" si="5"/>
        <v>2</v>
      </c>
      <c r="AB11" s="258">
        <f t="shared" si="6"/>
        <v>2</v>
      </c>
      <c r="AC11" s="258">
        <f t="shared" si="7"/>
        <v>7</v>
      </c>
      <c r="AD11" s="317">
        <f t="shared" si="11"/>
        <v>3.8571428571428572</v>
      </c>
      <c r="AE11" s="259">
        <f t="shared" si="8"/>
        <v>0</v>
      </c>
      <c r="AG11" s="318" t="str">
        <f t="shared" si="9"/>
        <v/>
      </c>
      <c r="AH11" s="318" t="str">
        <f t="shared" si="9"/>
        <v>з</v>
      </c>
      <c r="AI11" s="318">
        <f t="shared" si="9"/>
        <v>3</v>
      </c>
      <c r="AJ11" s="318" t="str">
        <f t="shared" si="9"/>
        <v/>
      </c>
      <c r="AK11" s="318">
        <f t="shared" si="9"/>
        <v>5</v>
      </c>
      <c r="AL11" s="318">
        <f t="shared" si="9"/>
        <v>5</v>
      </c>
      <c r="AM11" s="318">
        <f t="shared" si="9"/>
        <v>4</v>
      </c>
      <c r="AN11" s="318">
        <f t="shared" si="9"/>
        <v>4</v>
      </c>
      <c r="AO11" s="318">
        <f t="shared" si="9"/>
        <v>3</v>
      </c>
      <c r="AP11" s="318" t="str">
        <f t="shared" si="9"/>
        <v/>
      </c>
      <c r="AQ11" s="318">
        <f t="shared" si="9"/>
        <v>3</v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315" t="s">
        <v>28</v>
      </c>
      <c r="C12" s="472" t="s">
        <v>34</v>
      </c>
      <c r="D12" s="329" t="s">
        <v>1037</v>
      </c>
      <c r="E12" s="223">
        <v>2551</v>
      </c>
      <c r="F12" s="91"/>
      <c r="G12" s="91" t="s">
        <v>1141</v>
      </c>
      <c r="H12" s="91">
        <v>4</v>
      </c>
      <c r="I12" s="91"/>
      <c r="J12" s="91">
        <v>5</v>
      </c>
      <c r="K12" s="91">
        <v>5</v>
      </c>
      <c r="L12" s="91">
        <v>4</v>
      </c>
      <c r="M12" s="91">
        <v>5</v>
      </c>
      <c r="N12" s="91">
        <v>4</v>
      </c>
      <c r="O12" s="91"/>
      <c r="P12" s="91">
        <v>3</v>
      </c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1</v>
      </c>
      <c r="AA12" s="258">
        <f t="shared" si="5"/>
        <v>3</v>
      </c>
      <c r="AB12" s="258">
        <f t="shared" si="6"/>
        <v>3</v>
      </c>
      <c r="AC12" s="258">
        <f t="shared" si="7"/>
        <v>7</v>
      </c>
      <c r="AD12" s="317">
        <f t="shared" si="11"/>
        <v>4.2857142857142856</v>
      </c>
      <c r="AE12" s="259">
        <f t="shared" si="8"/>
        <v>0</v>
      </c>
      <c r="AG12" s="318" t="str">
        <f t="shared" si="9"/>
        <v/>
      </c>
      <c r="AH12" s="318" t="str">
        <f t="shared" si="9"/>
        <v>з</v>
      </c>
      <c r="AI12" s="318">
        <f t="shared" si="9"/>
        <v>4</v>
      </c>
      <c r="AJ12" s="318" t="str">
        <f t="shared" si="9"/>
        <v/>
      </c>
      <c r="AK12" s="318">
        <f t="shared" si="9"/>
        <v>5</v>
      </c>
      <c r="AL12" s="318">
        <f t="shared" si="9"/>
        <v>5</v>
      </c>
      <c r="AM12" s="318">
        <f t="shared" si="9"/>
        <v>4</v>
      </c>
      <c r="AN12" s="318">
        <f t="shared" si="9"/>
        <v>5</v>
      </c>
      <c r="AO12" s="318">
        <f t="shared" si="9"/>
        <v>4</v>
      </c>
      <c r="AP12" s="318" t="str">
        <f t="shared" si="9"/>
        <v/>
      </c>
      <c r="AQ12" s="318">
        <f t="shared" si="9"/>
        <v>3</v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5">
      <c r="A13" s="267">
        <v>8</v>
      </c>
      <c r="B13" s="315" t="s">
        <v>28</v>
      </c>
      <c r="C13" s="472" t="s">
        <v>34</v>
      </c>
      <c r="D13" s="486" t="s">
        <v>1038</v>
      </c>
      <c r="E13" s="223">
        <v>2551</v>
      </c>
      <c r="F13" s="91"/>
      <c r="G13" s="91" t="s">
        <v>1141</v>
      </c>
      <c r="H13" s="91">
        <v>3</v>
      </c>
      <c r="I13" s="91"/>
      <c r="J13" s="91">
        <v>4</v>
      </c>
      <c r="K13" s="91">
        <v>5</v>
      </c>
      <c r="L13" s="91">
        <v>4</v>
      </c>
      <c r="M13" s="91">
        <v>5</v>
      </c>
      <c r="N13" s="91">
        <v>4</v>
      </c>
      <c r="O13" s="91"/>
      <c r="P13" s="91">
        <v>4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1</v>
      </c>
      <c r="AA13" s="258">
        <f t="shared" si="5"/>
        <v>4</v>
      </c>
      <c r="AB13" s="258">
        <f t="shared" si="6"/>
        <v>2</v>
      </c>
      <c r="AC13" s="258">
        <f t="shared" si="7"/>
        <v>7</v>
      </c>
      <c r="AD13" s="317">
        <f t="shared" si="11"/>
        <v>4.1428571428571432</v>
      </c>
      <c r="AE13" s="259">
        <f t="shared" si="8"/>
        <v>0</v>
      </c>
      <c r="AG13" s="318" t="str">
        <f t="shared" si="9"/>
        <v/>
      </c>
      <c r="AH13" s="318" t="str">
        <f t="shared" si="9"/>
        <v>з</v>
      </c>
      <c r="AI13" s="318">
        <f t="shared" si="9"/>
        <v>3</v>
      </c>
      <c r="AJ13" s="318" t="str">
        <f t="shared" si="9"/>
        <v/>
      </c>
      <c r="AK13" s="318">
        <f t="shared" si="9"/>
        <v>4</v>
      </c>
      <c r="AL13" s="318">
        <f t="shared" si="9"/>
        <v>5</v>
      </c>
      <c r="AM13" s="318">
        <f t="shared" si="9"/>
        <v>4</v>
      </c>
      <c r="AN13" s="318">
        <f t="shared" si="9"/>
        <v>5</v>
      </c>
      <c r="AO13" s="318">
        <f t="shared" si="9"/>
        <v>4</v>
      </c>
      <c r="AP13" s="318" t="str">
        <f t="shared" si="9"/>
        <v/>
      </c>
      <c r="AQ13" s="318">
        <f t="shared" si="9"/>
        <v>4</v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5">
      <c r="A14" s="267">
        <v>9</v>
      </c>
      <c r="B14" s="319"/>
      <c r="C14" s="472" t="s">
        <v>34</v>
      </c>
      <c r="D14" s="329" t="s">
        <v>1039</v>
      </c>
      <c r="E14" s="223">
        <v>2551</v>
      </c>
      <c r="F14" s="91"/>
      <c r="G14" s="91" t="s">
        <v>1141</v>
      </c>
      <c r="H14" s="91">
        <v>3</v>
      </c>
      <c r="I14" s="91"/>
      <c r="J14" s="91">
        <v>5</v>
      </c>
      <c r="K14" s="91">
        <v>5</v>
      </c>
      <c r="L14" s="91">
        <v>4</v>
      </c>
      <c r="M14" s="91">
        <v>5</v>
      </c>
      <c r="N14" s="91">
        <v>4</v>
      </c>
      <c r="O14" s="91"/>
      <c r="P14" s="91">
        <v>4</v>
      </c>
      <c r="Q14" s="91"/>
      <c r="R14" s="91"/>
      <c r="S14" s="91"/>
      <c r="T14" s="91"/>
      <c r="U14" s="91"/>
      <c r="V14" s="27">
        <f t="shared" si="0"/>
        <v>3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1</v>
      </c>
      <c r="AA14" s="93">
        <f t="shared" si="5"/>
        <v>3</v>
      </c>
      <c r="AB14" s="93">
        <f t="shared" si="6"/>
        <v>3</v>
      </c>
      <c r="AC14" s="93">
        <f t="shared" si="7"/>
        <v>7</v>
      </c>
      <c r="AD14" s="320">
        <f t="shared" si="11"/>
        <v>4.2857142857142856</v>
      </c>
      <c r="AE14" s="25">
        <f t="shared" si="8"/>
        <v>0</v>
      </c>
      <c r="AF14" s="13"/>
      <c r="AG14" s="318" t="str">
        <f t="shared" si="9"/>
        <v/>
      </c>
      <c r="AH14" s="318" t="str">
        <f t="shared" si="9"/>
        <v>з</v>
      </c>
      <c r="AI14" s="318">
        <f t="shared" si="9"/>
        <v>3</v>
      </c>
      <c r="AJ14" s="318" t="str">
        <f t="shared" si="9"/>
        <v/>
      </c>
      <c r="AK14" s="318">
        <f t="shared" si="9"/>
        <v>5</v>
      </c>
      <c r="AL14" s="318">
        <f t="shared" si="9"/>
        <v>5</v>
      </c>
      <c r="AM14" s="318">
        <f t="shared" si="9"/>
        <v>4</v>
      </c>
      <c r="AN14" s="318">
        <f t="shared" si="9"/>
        <v>5</v>
      </c>
      <c r="AO14" s="318">
        <f t="shared" si="9"/>
        <v>4</v>
      </c>
      <c r="AP14" s="318" t="str">
        <f t="shared" si="9"/>
        <v/>
      </c>
      <c r="AQ14" s="318">
        <f t="shared" si="9"/>
        <v>4</v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5">
      <c r="A15" s="267">
        <v>10</v>
      </c>
      <c r="B15" s="319"/>
      <c r="C15" s="472" t="s">
        <v>34</v>
      </c>
      <c r="D15" s="329" t="s">
        <v>1040</v>
      </c>
      <c r="E15" s="223">
        <v>2551</v>
      </c>
      <c r="F15" s="91"/>
      <c r="G15" s="91" t="s">
        <v>1141</v>
      </c>
      <c r="H15" s="91">
        <v>4</v>
      </c>
      <c r="I15" s="91"/>
      <c r="J15" s="91">
        <v>5</v>
      </c>
      <c r="K15" s="91">
        <v>5</v>
      </c>
      <c r="L15" s="91">
        <v>4</v>
      </c>
      <c r="M15" s="91">
        <v>5</v>
      </c>
      <c r="N15" s="91">
        <v>3</v>
      </c>
      <c r="O15" s="91"/>
      <c r="P15" s="91">
        <v>4</v>
      </c>
      <c r="Q15" s="91"/>
      <c r="R15" s="91"/>
      <c r="S15" s="91"/>
      <c r="T15" s="91"/>
      <c r="U15" s="91"/>
      <c r="V15" s="27">
        <f t="shared" si="0"/>
        <v>3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1</v>
      </c>
      <c r="AA15" s="93">
        <f t="shared" si="5"/>
        <v>3</v>
      </c>
      <c r="AB15" s="93">
        <f t="shared" si="6"/>
        <v>3</v>
      </c>
      <c r="AC15" s="93">
        <f t="shared" si="7"/>
        <v>7</v>
      </c>
      <c r="AD15" s="320">
        <f t="shared" si="11"/>
        <v>4.2857142857142856</v>
      </c>
      <c r="AE15" s="25">
        <f t="shared" si="8"/>
        <v>0</v>
      </c>
      <c r="AF15" s="13"/>
      <c r="AG15" s="318" t="str">
        <f t="shared" si="9"/>
        <v/>
      </c>
      <c r="AH15" s="318" t="str">
        <f t="shared" si="9"/>
        <v>з</v>
      </c>
      <c r="AI15" s="318">
        <f t="shared" si="9"/>
        <v>4</v>
      </c>
      <c r="AJ15" s="318" t="str">
        <f t="shared" si="9"/>
        <v/>
      </c>
      <c r="AK15" s="318">
        <f t="shared" si="9"/>
        <v>5</v>
      </c>
      <c r="AL15" s="318">
        <f t="shared" si="9"/>
        <v>5</v>
      </c>
      <c r="AM15" s="318">
        <f t="shared" si="9"/>
        <v>4</v>
      </c>
      <c r="AN15" s="318">
        <f t="shared" si="9"/>
        <v>5</v>
      </c>
      <c r="AO15" s="318">
        <f t="shared" si="9"/>
        <v>3</v>
      </c>
      <c r="AP15" s="318" t="str">
        <f t="shared" si="9"/>
        <v/>
      </c>
      <c r="AQ15" s="318">
        <f t="shared" si="9"/>
        <v>4</v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25">
      <c r="A16" s="267">
        <v>11</v>
      </c>
      <c r="B16" s="319"/>
      <c r="C16" s="472" t="s">
        <v>34</v>
      </c>
      <c r="D16" s="329" t="s">
        <v>1041</v>
      </c>
      <c r="E16" s="223">
        <v>2551</v>
      </c>
      <c r="F16" s="91"/>
      <c r="G16" s="91" t="s">
        <v>1141</v>
      </c>
      <c r="H16" s="91">
        <v>4</v>
      </c>
      <c r="I16" s="91"/>
      <c r="J16" s="91">
        <v>5</v>
      </c>
      <c r="K16" s="91">
        <v>4</v>
      </c>
      <c r="L16" s="91">
        <v>4</v>
      </c>
      <c r="M16" s="91">
        <v>5</v>
      </c>
      <c r="N16" s="91">
        <v>4</v>
      </c>
      <c r="O16" s="91"/>
      <c r="P16" s="91">
        <v>3</v>
      </c>
      <c r="Q16" s="91"/>
      <c r="R16" s="91"/>
      <c r="S16" s="91"/>
      <c r="T16" s="91"/>
      <c r="U16" s="91"/>
      <c r="V16" s="27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1</v>
      </c>
      <c r="AA16" s="93">
        <f t="shared" si="5"/>
        <v>4</v>
      </c>
      <c r="AB16" s="93">
        <f t="shared" si="6"/>
        <v>2</v>
      </c>
      <c r="AC16" s="93">
        <f t="shared" si="7"/>
        <v>7</v>
      </c>
      <c r="AD16" s="320">
        <f t="shared" si="11"/>
        <v>4.1428571428571432</v>
      </c>
      <c r="AE16" s="25">
        <f t="shared" si="8"/>
        <v>0</v>
      </c>
      <c r="AF16" s="13"/>
      <c r="AG16" s="318" t="str">
        <f t="shared" si="9"/>
        <v/>
      </c>
      <c r="AH16" s="318" t="str">
        <f t="shared" si="9"/>
        <v>з</v>
      </c>
      <c r="AI16" s="318">
        <f t="shared" si="9"/>
        <v>4</v>
      </c>
      <c r="AJ16" s="318" t="str">
        <f t="shared" si="9"/>
        <v/>
      </c>
      <c r="AK16" s="318">
        <f t="shared" si="9"/>
        <v>5</v>
      </c>
      <c r="AL16" s="318">
        <f t="shared" si="9"/>
        <v>4</v>
      </c>
      <c r="AM16" s="318">
        <f t="shared" si="9"/>
        <v>4</v>
      </c>
      <c r="AN16" s="318">
        <f t="shared" si="9"/>
        <v>5</v>
      </c>
      <c r="AO16" s="318">
        <f t="shared" si="9"/>
        <v>4</v>
      </c>
      <c r="AP16" s="318" t="str">
        <f t="shared" si="9"/>
        <v/>
      </c>
      <c r="AQ16" s="318">
        <f t="shared" si="9"/>
        <v>3</v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25">
      <c r="A17" s="267">
        <v>12</v>
      </c>
      <c r="B17" s="225"/>
      <c r="C17" s="472" t="s">
        <v>34</v>
      </c>
      <c r="D17" s="329" t="s">
        <v>1042</v>
      </c>
      <c r="E17" s="223">
        <v>2551</v>
      </c>
      <c r="F17" s="91"/>
      <c r="G17" s="91" t="s">
        <v>1149</v>
      </c>
      <c r="H17" s="91">
        <v>4</v>
      </c>
      <c r="I17" s="91"/>
      <c r="J17" s="91">
        <v>5</v>
      </c>
      <c r="K17" s="91">
        <v>5</v>
      </c>
      <c r="L17" s="91">
        <v>4</v>
      </c>
      <c r="M17" s="91">
        <v>5</v>
      </c>
      <c r="N17" s="91">
        <v>3</v>
      </c>
      <c r="O17" s="91"/>
      <c r="P17" s="91">
        <v>3</v>
      </c>
      <c r="Q17" s="91"/>
      <c r="R17" s="91"/>
      <c r="S17" s="91"/>
      <c r="T17" s="91"/>
      <c r="U17" s="91"/>
      <c r="V17" s="27">
        <f t="shared" si="0"/>
        <v>3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2</v>
      </c>
      <c r="AA17" s="93">
        <f t="shared" si="5"/>
        <v>2</v>
      </c>
      <c r="AB17" s="93">
        <f t="shared" si="6"/>
        <v>3</v>
      </c>
      <c r="AC17" s="93">
        <f t="shared" si="7"/>
        <v>7</v>
      </c>
      <c r="AD17" s="320">
        <f t="shared" si="11"/>
        <v>4.1428571428571432</v>
      </c>
      <c r="AE17" s="25">
        <f t="shared" si="8"/>
        <v>0</v>
      </c>
      <c r="AF17" s="13"/>
      <c r="AG17" s="318" t="str">
        <f t="shared" si="9"/>
        <v/>
      </c>
      <c r="AH17" s="318" t="str">
        <f t="shared" si="9"/>
        <v>а</v>
      </c>
      <c r="AI17" s="318">
        <f t="shared" si="9"/>
        <v>4</v>
      </c>
      <c r="AJ17" s="318" t="str">
        <f t="shared" si="9"/>
        <v/>
      </c>
      <c r="AK17" s="318">
        <f t="shared" si="9"/>
        <v>5</v>
      </c>
      <c r="AL17" s="318">
        <f t="shared" si="9"/>
        <v>5</v>
      </c>
      <c r="AM17" s="318">
        <f t="shared" si="9"/>
        <v>4</v>
      </c>
      <c r="AN17" s="318">
        <f t="shared" si="9"/>
        <v>5</v>
      </c>
      <c r="AO17" s="318">
        <f t="shared" si="9"/>
        <v>3</v>
      </c>
      <c r="AP17" s="318" t="str">
        <f t="shared" si="9"/>
        <v/>
      </c>
      <c r="AQ17" s="318">
        <f t="shared" si="9"/>
        <v>3</v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0"/>
        <v>0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25">
      <c r="A18" s="267">
        <v>13</v>
      </c>
      <c r="B18" s="163"/>
      <c r="C18" s="472" t="s">
        <v>34</v>
      </c>
      <c r="D18" s="329" t="s">
        <v>1043</v>
      </c>
      <c r="E18" s="223">
        <v>2551</v>
      </c>
      <c r="F18" s="91"/>
      <c r="G18" s="91" t="s">
        <v>1141</v>
      </c>
      <c r="H18" s="91">
        <v>4</v>
      </c>
      <c r="I18" s="91"/>
      <c r="J18" s="91">
        <v>5</v>
      </c>
      <c r="K18" s="91">
        <v>4</v>
      </c>
      <c r="L18" s="91">
        <v>4</v>
      </c>
      <c r="M18" s="91">
        <v>5</v>
      </c>
      <c r="N18" s="91">
        <v>4</v>
      </c>
      <c r="O18" s="91"/>
      <c r="P18" s="91">
        <v>3</v>
      </c>
      <c r="Q18" s="91"/>
      <c r="R18" s="91"/>
      <c r="S18" s="91"/>
      <c r="T18" s="91"/>
      <c r="U18" s="91"/>
      <c r="V18" s="27">
        <f t="shared" si="0"/>
        <v>3</v>
      </c>
      <c r="W18" s="93">
        <f t="shared" si="1"/>
        <v>0</v>
      </c>
      <c r="X18" s="93">
        <f t="shared" si="12"/>
        <v>0</v>
      </c>
      <c r="Y18" s="93">
        <f t="shared" si="3"/>
        <v>0</v>
      </c>
      <c r="Z18" s="93">
        <f t="shared" si="4"/>
        <v>1</v>
      </c>
      <c r="AA18" s="93">
        <f t="shared" si="5"/>
        <v>4</v>
      </c>
      <c r="AB18" s="93">
        <f t="shared" si="6"/>
        <v>2</v>
      </c>
      <c r="AC18" s="93">
        <f t="shared" si="7"/>
        <v>7</v>
      </c>
      <c r="AD18" s="320">
        <f t="shared" si="11"/>
        <v>4.1428571428571432</v>
      </c>
      <c r="AE18" s="25">
        <f t="shared" si="8"/>
        <v>0</v>
      </c>
      <c r="AF18" s="13"/>
      <c r="AG18" s="318" t="str">
        <f t="shared" si="9"/>
        <v/>
      </c>
      <c r="AH18" s="318" t="str">
        <f t="shared" si="9"/>
        <v>з</v>
      </c>
      <c r="AI18" s="318">
        <f t="shared" si="9"/>
        <v>4</v>
      </c>
      <c r="AJ18" s="318" t="str">
        <f t="shared" si="9"/>
        <v/>
      </c>
      <c r="AK18" s="318">
        <f t="shared" si="9"/>
        <v>5</v>
      </c>
      <c r="AL18" s="318">
        <f t="shared" si="9"/>
        <v>4</v>
      </c>
      <c r="AM18" s="318">
        <f t="shared" si="9"/>
        <v>4</v>
      </c>
      <c r="AN18" s="318">
        <f t="shared" si="9"/>
        <v>5</v>
      </c>
      <c r="AO18" s="318">
        <f t="shared" si="9"/>
        <v>4</v>
      </c>
      <c r="AP18" s="318" t="str">
        <f t="shared" si="9"/>
        <v/>
      </c>
      <c r="AQ18" s="318">
        <f t="shared" si="9"/>
        <v>3</v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5">
      <c r="A19" s="267">
        <v>14</v>
      </c>
      <c r="B19" s="163"/>
      <c r="C19" s="472" t="s">
        <v>34</v>
      </c>
      <c r="D19" s="329" t="s">
        <v>445</v>
      </c>
      <c r="E19" s="223">
        <v>2551</v>
      </c>
      <c r="F19" s="91"/>
      <c r="G19" s="91" t="s">
        <v>1141</v>
      </c>
      <c r="H19" s="91">
        <v>3</v>
      </c>
      <c r="I19" s="91"/>
      <c r="J19" s="91">
        <v>4</v>
      </c>
      <c r="K19" s="91">
        <v>5</v>
      </c>
      <c r="L19" s="91">
        <v>4</v>
      </c>
      <c r="M19" s="91">
        <v>4</v>
      </c>
      <c r="N19" s="91">
        <v>3</v>
      </c>
      <c r="O19" s="91"/>
      <c r="P19" s="91">
        <v>3</v>
      </c>
      <c r="Q19" s="91"/>
      <c r="R19" s="91"/>
      <c r="S19" s="91"/>
      <c r="T19" s="91"/>
      <c r="U19" s="91"/>
      <c r="V19" s="27">
        <f t="shared" si="0"/>
        <v>3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3</v>
      </c>
      <c r="AA19" s="93">
        <f t="shared" si="5"/>
        <v>3</v>
      </c>
      <c r="AB19" s="93">
        <f t="shared" si="6"/>
        <v>1</v>
      </c>
      <c r="AC19" s="93">
        <f t="shared" si="7"/>
        <v>7</v>
      </c>
      <c r="AD19" s="320">
        <f t="shared" si="11"/>
        <v>3.7142857142857144</v>
      </c>
      <c r="AE19" s="25">
        <f t="shared" si="8"/>
        <v>0</v>
      </c>
      <c r="AF19" s="13"/>
      <c r="AG19" s="318" t="str">
        <f t="shared" si="9"/>
        <v/>
      </c>
      <c r="AH19" s="318" t="str">
        <f t="shared" si="9"/>
        <v>з</v>
      </c>
      <c r="AI19" s="318">
        <f t="shared" si="9"/>
        <v>3</v>
      </c>
      <c r="AJ19" s="318" t="str">
        <f t="shared" si="9"/>
        <v/>
      </c>
      <c r="AK19" s="318">
        <f t="shared" si="9"/>
        <v>4</v>
      </c>
      <c r="AL19" s="318">
        <f t="shared" si="9"/>
        <v>5</v>
      </c>
      <c r="AM19" s="318">
        <f t="shared" si="9"/>
        <v>4</v>
      </c>
      <c r="AN19" s="318">
        <f t="shared" si="9"/>
        <v>4</v>
      </c>
      <c r="AO19" s="318">
        <f t="shared" si="9"/>
        <v>3</v>
      </c>
      <c r="AP19" s="318" t="str">
        <f t="shared" si="9"/>
        <v/>
      </c>
      <c r="AQ19" s="318">
        <f t="shared" si="9"/>
        <v>3</v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25">
      <c r="A20" s="267">
        <v>15</v>
      </c>
      <c r="B20" s="163"/>
      <c r="C20" s="472" t="s">
        <v>443</v>
      </c>
      <c r="D20" s="329" t="s">
        <v>1044</v>
      </c>
      <c r="E20" s="223">
        <v>2551</v>
      </c>
      <c r="F20" s="91"/>
      <c r="G20" s="91" t="s">
        <v>1141</v>
      </c>
      <c r="H20" s="91">
        <v>3</v>
      </c>
      <c r="I20" s="91"/>
      <c r="J20" s="91">
        <v>5</v>
      </c>
      <c r="K20" s="91">
        <v>5</v>
      </c>
      <c r="L20" s="91">
        <v>4</v>
      </c>
      <c r="M20" s="91">
        <v>4</v>
      </c>
      <c r="N20" s="91">
        <v>3</v>
      </c>
      <c r="O20" s="91"/>
      <c r="P20" s="91">
        <v>5</v>
      </c>
      <c r="Q20" s="91"/>
      <c r="R20" s="91"/>
      <c r="S20" s="91"/>
      <c r="T20" s="91"/>
      <c r="U20" s="91"/>
      <c r="V20" s="27">
        <f t="shared" si="0"/>
        <v>3</v>
      </c>
      <c r="W20" s="93">
        <f t="shared" si="1"/>
        <v>0</v>
      </c>
      <c r="X20" s="93">
        <f t="shared" si="12"/>
        <v>0</v>
      </c>
      <c r="Y20" s="93">
        <f t="shared" si="3"/>
        <v>0</v>
      </c>
      <c r="Z20" s="93">
        <f t="shared" si="4"/>
        <v>2</v>
      </c>
      <c r="AA20" s="93">
        <f t="shared" si="5"/>
        <v>2</v>
      </c>
      <c r="AB20" s="93">
        <f t="shared" si="6"/>
        <v>3</v>
      </c>
      <c r="AC20" s="93">
        <f t="shared" si="7"/>
        <v>7</v>
      </c>
      <c r="AD20" s="320">
        <f t="shared" si="11"/>
        <v>4.1428571428571432</v>
      </c>
      <c r="AE20" s="25">
        <f t="shared" si="8"/>
        <v>0</v>
      </c>
      <c r="AF20" s="13"/>
      <c r="AG20" s="318" t="str">
        <f t="shared" si="9"/>
        <v/>
      </c>
      <c r="AH20" s="318" t="str">
        <f t="shared" si="9"/>
        <v>з</v>
      </c>
      <c r="AI20" s="318">
        <f t="shared" si="9"/>
        <v>3</v>
      </c>
      <c r="AJ20" s="318" t="str">
        <f t="shared" si="9"/>
        <v/>
      </c>
      <c r="AK20" s="318">
        <f t="shared" si="9"/>
        <v>5</v>
      </c>
      <c r="AL20" s="318">
        <f t="shared" si="9"/>
        <v>5</v>
      </c>
      <c r="AM20" s="318">
        <f t="shared" si="9"/>
        <v>4</v>
      </c>
      <c r="AN20" s="318">
        <f t="shared" si="9"/>
        <v>4</v>
      </c>
      <c r="AO20" s="318">
        <f t="shared" si="9"/>
        <v>3</v>
      </c>
      <c r="AP20" s="318" t="str">
        <f t="shared" si="9"/>
        <v/>
      </c>
      <c r="AQ20" s="318">
        <f t="shared" si="9"/>
        <v>5</v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25">
      <c r="A21" s="267">
        <v>16</v>
      </c>
      <c r="B21" s="163"/>
      <c r="C21" s="472" t="s">
        <v>34</v>
      </c>
      <c r="D21" s="329" t="s">
        <v>1045</v>
      </c>
      <c r="E21" s="223">
        <v>2551</v>
      </c>
      <c r="F21" s="91"/>
      <c r="G21" s="91" t="s">
        <v>1141</v>
      </c>
      <c r="H21" s="91">
        <v>3</v>
      </c>
      <c r="I21" s="91"/>
      <c r="J21" s="91">
        <v>5</v>
      </c>
      <c r="K21" s="91">
        <v>5</v>
      </c>
      <c r="L21" s="91">
        <v>4</v>
      </c>
      <c r="M21" s="91">
        <v>4</v>
      </c>
      <c r="N21" s="91">
        <v>3</v>
      </c>
      <c r="O21" s="91"/>
      <c r="P21" s="91">
        <v>3</v>
      </c>
      <c r="Q21" s="91"/>
      <c r="R21" s="91"/>
      <c r="S21" s="91"/>
      <c r="T21" s="91"/>
      <c r="U21" s="91"/>
      <c r="V21" s="27">
        <f t="shared" si="0"/>
        <v>3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3</v>
      </c>
      <c r="AA21" s="93">
        <f t="shared" si="5"/>
        <v>2</v>
      </c>
      <c r="AB21" s="93">
        <f t="shared" si="6"/>
        <v>2</v>
      </c>
      <c r="AC21" s="93">
        <f t="shared" si="7"/>
        <v>7</v>
      </c>
      <c r="AD21" s="320">
        <f t="shared" si="11"/>
        <v>3.8571428571428572</v>
      </c>
      <c r="AE21" s="25">
        <f t="shared" si="8"/>
        <v>0</v>
      </c>
      <c r="AF21" s="13"/>
      <c r="AG21" s="318" t="str">
        <f t="shared" si="9"/>
        <v/>
      </c>
      <c r="AH21" s="318" t="str">
        <f t="shared" si="9"/>
        <v>з</v>
      </c>
      <c r="AI21" s="318">
        <f t="shared" si="9"/>
        <v>3</v>
      </c>
      <c r="AJ21" s="318" t="str">
        <f t="shared" si="9"/>
        <v/>
      </c>
      <c r="AK21" s="318">
        <f t="shared" si="9"/>
        <v>5</v>
      </c>
      <c r="AL21" s="318">
        <f t="shared" si="9"/>
        <v>5</v>
      </c>
      <c r="AM21" s="318">
        <f t="shared" si="9"/>
        <v>4</v>
      </c>
      <c r="AN21" s="318">
        <f t="shared" si="9"/>
        <v>4</v>
      </c>
      <c r="AO21" s="318">
        <f t="shared" si="9"/>
        <v>3</v>
      </c>
      <c r="AP21" s="318" t="str">
        <f t="shared" si="9"/>
        <v/>
      </c>
      <c r="AQ21" s="318">
        <f t="shared" si="9"/>
        <v>3</v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6" si="13">IF(ISERROR(VALUE(LEFT(U21))),LEFT(U21),VALUE(LEFT(U21)))</f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25">
      <c r="A22" s="267">
        <v>17</v>
      </c>
      <c r="B22" s="163"/>
      <c r="C22" s="472" t="s">
        <v>34</v>
      </c>
      <c r="D22" s="329" t="s">
        <v>1046</v>
      </c>
      <c r="E22" s="223">
        <v>2551</v>
      </c>
      <c r="F22" s="91"/>
      <c r="G22" s="91" t="s">
        <v>1141</v>
      </c>
      <c r="H22" s="91">
        <v>3</v>
      </c>
      <c r="I22" s="91"/>
      <c r="J22" s="91">
        <v>5</v>
      </c>
      <c r="K22" s="91">
        <v>4</v>
      </c>
      <c r="L22" s="91">
        <v>4</v>
      </c>
      <c r="M22" s="91">
        <v>5</v>
      </c>
      <c r="N22" s="91">
        <v>3</v>
      </c>
      <c r="O22" s="91"/>
      <c r="P22" s="91">
        <v>3</v>
      </c>
      <c r="Q22" s="91"/>
      <c r="R22" s="91"/>
      <c r="S22" s="91"/>
      <c r="T22" s="91"/>
      <c r="U22" s="91"/>
      <c r="V22" s="27">
        <f t="shared" si="0"/>
        <v>3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3</v>
      </c>
      <c r="AA22" s="93">
        <f t="shared" si="5"/>
        <v>2</v>
      </c>
      <c r="AB22" s="93">
        <f t="shared" si="6"/>
        <v>2</v>
      </c>
      <c r="AC22" s="93">
        <f t="shared" si="7"/>
        <v>7</v>
      </c>
      <c r="AD22" s="320">
        <f t="shared" si="11"/>
        <v>3.8571428571428572</v>
      </c>
      <c r="AE22" s="25">
        <f t="shared" si="8"/>
        <v>0</v>
      </c>
      <c r="AF22" s="13"/>
      <c r="AG22" s="318" t="str">
        <f t="shared" si="13"/>
        <v/>
      </c>
      <c r="AH22" s="318" t="str">
        <f t="shared" si="13"/>
        <v>з</v>
      </c>
      <c r="AI22" s="318">
        <f t="shared" si="13"/>
        <v>3</v>
      </c>
      <c r="AJ22" s="318" t="str">
        <f t="shared" si="13"/>
        <v/>
      </c>
      <c r="AK22" s="318">
        <f t="shared" si="13"/>
        <v>5</v>
      </c>
      <c r="AL22" s="318">
        <f t="shared" si="13"/>
        <v>4</v>
      </c>
      <c r="AM22" s="318">
        <f t="shared" si="13"/>
        <v>4</v>
      </c>
      <c r="AN22" s="318">
        <f t="shared" si="13"/>
        <v>5</v>
      </c>
      <c r="AO22" s="318">
        <f t="shared" si="13"/>
        <v>3</v>
      </c>
      <c r="AP22" s="318" t="str">
        <f t="shared" si="13"/>
        <v/>
      </c>
      <c r="AQ22" s="318">
        <f t="shared" si="13"/>
        <v>3</v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25">
      <c r="A23" s="267">
        <v>18</v>
      </c>
      <c r="B23" s="163"/>
      <c r="C23" s="472" t="s">
        <v>34</v>
      </c>
      <c r="D23" s="329" t="s">
        <v>1047</v>
      </c>
      <c r="E23" s="223">
        <v>2551</v>
      </c>
      <c r="F23" s="91"/>
      <c r="G23" s="91" t="s">
        <v>1141</v>
      </c>
      <c r="H23" s="91">
        <v>5</v>
      </c>
      <c r="I23" s="91"/>
      <c r="J23" s="91">
        <v>5</v>
      </c>
      <c r="K23" s="91">
        <v>5</v>
      </c>
      <c r="L23" s="91">
        <v>5</v>
      </c>
      <c r="M23" s="91">
        <v>5</v>
      </c>
      <c r="N23" s="91">
        <v>4</v>
      </c>
      <c r="O23" s="91"/>
      <c r="P23" s="91">
        <v>3</v>
      </c>
      <c r="Q23" s="91"/>
      <c r="R23" s="91"/>
      <c r="S23" s="91"/>
      <c r="T23" s="91"/>
      <c r="U23" s="91"/>
      <c r="V23" s="27">
        <f t="shared" si="0"/>
        <v>3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1</v>
      </c>
      <c r="AA23" s="93">
        <f t="shared" si="5"/>
        <v>1</v>
      </c>
      <c r="AB23" s="93">
        <f t="shared" si="6"/>
        <v>5</v>
      </c>
      <c r="AC23" s="93">
        <f t="shared" si="7"/>
        <v>7</v>
      </c>
      <c r="AD23" s="320">
        <f t="shared" si="11"/>
        <v>4.5714285714285712</v>
      </c>
      <c r="AE23" s="25">
        <f t="shared" si="8"/>
        <v>0</v>
      </c>
      <c r="AF23" s="13"/>
      <c r="AG23" s="318" t="str">
        <f t="shared" si="13"/>
        <v/>
      </c>
      <c r="AH23" s="318" t="str">
        <f t="shared" si="13"/>
        <v>з</v>
      </c>
      <c r="AI23" s="318">
        <f t="shared" si="13"/>
        <v>5</v>
      </c>
      <c r="AJ23" s="318" t="str">
        <f t="shared" si="13"/>
        <v/>
      </c>
      <c r="AK23" s="318">
        <f>IF(ISERROR(VALUE(LEFT(J23))),LEFT(J23),VALUE(LEFT(J23)))</f>
        <v>5</v>
      </c>
      <c r="AL23" s="318">
        <f t="shared" si="13"/>
        <v>5</v>
      </c>
      <c r="AM23" s="318">
        <f t="shared" si="13"/>
        <v>5</v>
      </c>
      <c r="AN23" s="318">
        <f t="shared" si="13"/>
        <v>5</v>
      </c>
      <c r="AO23" s="318">
        <f t="shared" si="13"/>
        <v>4</v>
      </c>
      <c r="AP23" s="318" t="str">
        <f t="shared" si="13"/>
        <v/>
      </c>
      <c r="AQ23" s="318">
        <f t="shared" si="13"/>
        <v>3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25">
      <c r="A24" s="267">
        <v>19</v>
      </c>
      <c r="B24" s="163"/>
      <c r="C24" s="472" t="s">
        <v>34</v>
      </c>
      <c r="D24" s="329" t="s">
        <v>1048</v>
      </c>
      <c r="E24" s="223">
        <v>2551</v>
      </c>
      <c r="F24" s="91"/>
      <c r="G24" s="91" t="s">
        <v>1141</v>
      </c>
      <c r="H24" s="91">
        <v>3</v>
      </c>
      <c r="I24" s="91"/>
      <c r="J24" s="91">
        <v>5</v>
      </c>
      <c r="K24" s="91">
        <v>5</v>
      </c>
      <c r="L24" s="91">
        <v>4</v>
      </c>
      <c r="M24" s="91">
        <v>5</v>
      </c>
      <c r="N24" s="91">
        <v>3</v>
      </c>
      <c r="O24" s="91"/>
      <c r="P24" s="91" t="s">
        <v>1321</v>
      </c>
      <c r="Q24" s="91"/>
      <c r="R24" s="91"/>
      <c r="S24" s="91"/>
      <c r="T24" s="91"/>
      <c r="U24" s="91"/>
      <c r="V24" s="27">
        <f t="shared" si="0"/>
        <v>2</v>
      </c>
      <c r="W24" s="93">
        <f t="shared" si="1"/>
        <v>0</v>
      </c>
      <c r="X24" s="93">
        <f t="shared" si="12"/>
        <v>0</v>
      </c>
      <c r="Y24" s="93">
        <f t="shared" si="3"/>
        <v>1</v>
      </c>
      <c r="Z24" s="93">
        <f t="shared" si="4"/>
        <v>2</v>
      </c>
      <c r="AA24" s="93">
        <f t="shared" si="5"/>
        <v>1</v>
      </c>
      <c r="AB24" s="93">
        <f t="shared" si="6"/>
        <v>3</v>
      </c>
      <c r="AC24" s="93">
        <f t="shared" si="7"/>
        <v>7</v>
      </c>
      <c r="AD24" s="320">
        <f t="shared" si="11"/>
        <v>3.8571428571428572</v>
      </c>
      <c r="AE24" s="25">
        <f t="shared" si="8"/>
        <v>0</v>
      </c>
      <c r="AF24" s="13"/>
      <c r="AG24" s="318" t="str">
        <f t="shared" si="13"/>
        <v/>
      </c>
      <c r="AH24" s="318" t="str">
        <f t="shared" si="13"/>
        <v>з</v>
      </c>
      <c r="AI24" s="318">
        <f t="shared" si="13"/>
        <v>3</v>
      </c>
      <c r="AJ24" s="318" t="str">
        <f t="shared" si="13"/>
        <v/>
      </c>
      <c r="AK24" s="318">
        <f>IF(ISERROR(VALUE(LEFT(J24))),LEFT(J24),VALUE(LEFT(J24)))</f>
        <v>5</v>
      </c>
      <c r="AL24" s="318">
        <f t="shared" si="13"/>
        <v>5</v>
      </c>
      <c r="AM24" s="318">
        <f t="shared" si="13"/>
        <v>4</v>
      </c>
      <c r="AN24" s="318">
        <f t="shared" si="13"/>
        <v>5</v>
      </c>
      <c r="AO24" s="318">
        <f t="shared" si="13"/>
        <v>3</v>
      </c>
      <c r="AP24" s="318" t="str">
        <f t="shared" si="13"/>
        <v/>
      </c>
      <c r="AQ24" s="318">
        <f t="shared" si="13"/>
        <v>2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25">
      <c r="A25" s="267">
        <v>20</v>
      </c>
      <c r="B25" s="163"/>
      <c r="C25" s="472" t="s">
        <v>34</v>
      </c>
      <c r="D25" s="329" t="s">
        <v>1049</v>
      </c>
      <c r="E25" s="223">
        <v>2551</v>
      </c>
      <c r="F25" s="91"/>
      <c r="G25" s="91" t="s">
        <v>1141</v>
      </c>
      <c r="H25" s="91">
        <v>5</v>
      </c>
      <c r="I25" s="91"/>
      <c r="J25" s="91">
        <v>5</v>
      </c>
      <c r="K25" s="91">
        <v>4</v>
      </c>
      <c r="L25" s="91">
        <v>4</v>
      </c>
      <c r="M25" s="91" t="s">
        <v>1127</v>
      </c>
      <c r="N25" s="91" t="s">
        <v>1127</v>
      </c>
      <c r="O25" s="91"/>
      <c r="P25" s="91" t="s">
        <v>492</v>
      </c>
      <c r="Q25" s="91"/>
      <c r="R25" s="91"/>
      <c r="S25" s="91"/>
      <c r="T25" s="91"/>
      <c r="U25" s="91"/>
      <c r="V25" s="27">
        <f t="shared" si="0"/>
        <v>4</v>
      </c>
      <c r="W25" s="93">
        <f t="shared" si="1"/>
        <v>0</v>
      </c>
      <c r="X25" s="93">
        <f t="shared" si="12"/>
        <v>0</v>
      </c>
      <c r="Y25" s="93">
        <f t="shared" si="3"/>
        <v>0</v>
      </c>
      <c r="Z25" s="93">
        <f t="shared" si="4"/>
        <v>0</v>
      </c>
      <c r="AA25" s="93">
        <f t="shared" si="5"/>
        <v>2</v>
      </c>
      <c r="AB25" s="93">
        <f t="shared" si="6"/>
        <v>2</v>
      </c>
      <c r="AC25" s="93">
        <f t="shared" si="7"/>
        <v>4</v>
      </c>
      <c r="AD25" s="320">
        <f t="shared" si="11"/>
        <v>4.5</v>
      </c>
      <c r="AE25" s="25">
        <f t="shared" si="8"/>
        <v>0</v>
      </c>
      <c r="AF25" s="13"/>
      <c r="AG25" s="318" t="str">
        <f t="shared" si="13"/>
        <v/>
      </c>
      <c r="AH25" s="318" t="str">
        <f t="shared" si="13"/>
        <v>з</v>
      </c>
      <c r="AI25" s="318">
        <f t="shared" si="13"/>
        <v>5</v>
      </c>
      <c r="AJ25" s="318" t="str">
        <f t="shared" si="13"/>
        <v/>
      </c>
      <c r="AK25" s="318">
        <f>IF(ISERROR(VALUE(LEFT(J25))),LEFT(J25),VALUE(LEFT(J25)))</f>
        <v>5</v>
      </c>
      <c r="AL25" s="318">
        <f t="shared" si="13"/>
        <v>4</v>
      </c>
      <c r="AM25" s="318">
        <f t="shared" si="13"/>
        <v>4</v>
      </c>
      <c r="AN25" s="318" t="str">
        <f t="shared" si="13"/>
        <v>а</v>
      </c>
      <c r="AO25" s="318" t="str">
        <f t="shared" si="13"/>
        <v>а</v>
      </c>
      <c r="AP25" s="318" t="str">
        <f t="shared" si="13"/>
        <v/>
      </c>
      <c r="AQ25" s="318" t="str">
        <f t="shared" si="13"/>
        <v>а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25">
      <c r="A26" s="267">
        <v>21</v>
      </c>
      <c r="B26" s="163"/>
      <c r="C26" s="472" t="s">
        <v>443</v>
      </c>
      <c r="D26" s="329" t="s">
        <v>1050</v>
      </c>
      <c r="E26" s="223">
        <v>2551</v>
      </c>
      <c r="F26" s="91"/>
      <c r="G26" s="91" t="s">
        <v>1141</v>
      </c>
      <c r="H26" s="91">
        <v>3</v>
      </c>
      <c r="I26" s="91"/>
      <c r="J26" s="91">
        <v>4</v>
      </c>
      <c r="K26" s="91">
        <v>5</v>
      </c>
      <c r="L26" s="91">
        <v>4</v>
      </c>
      <c r="M26" s="91">
        <v>3</v>
      </c>
      <c r="N26" s="91">
        <v>3</v>
      </c>
      <c r="O26" s="91"/>
      <c r="P26" s="91">
        <v>3</v>
      </c>
      <c r="Q26" s="91"/>
      <c r="R26" s="91"/>
      <c r="S26" s="91"/>
      <c r="T26" s="91"/>
      <c r="U26" s="91"/>
      <c r="V26" s="27">
        <f t="shared" si="0"/>
        <v>3</v>
      </c>
      <c r="W26" s="93">
        <f t="shared" si="1"/>
        <v>0</v>
      </c>
      <c r="X26" s="93">
        <f t="shared" si="12"/>
        <v>0</v>
      </c>
      <c r="Y26" s="93">
        <f t="shared" si="3"/>
        <v>0</v>
      </c>
      <c r="Z26" s="93">
        <f t="shared" si="4"/>
        <v>4</v>
      </c>
      <c r="AA26" s="93">
        <f t="shared" si="5"/>
        <v>2</v>
      </c>
      <c r="AB26" s="93">
        <f t="shared" si="6"/>
        <v>1</v>
      </c>
      <c r="AC26" s="93">
        <f t="shared" si="7"/>
        <v>7</v>
      </c>
      <c r="AD26" s="320">
        <f t="shared" si="11"/>
        <v>3.5714285714285716</v>
      </c>
      <c r="AE26" s="25">
        <f t="shared" si="8"/>
        <v>0</v>
      </c>
      <c r="AF26" s="13"/>
      <c r="AG26" s="318" t="str">
        <f t="shared" si="13"/>
        <v/>
      </c>
      <c r="AH26" s="318" t="str">
        <f t="shared" si="13"/>
        <v>з</v>
      </c>
      <c r="AI26" s="318">
        <f t="shared" si="13"/>
        <v>3</v>
      </c>
      <c r="AJ26" s="318" t="str">
        <f t="shared" si="13"/>
        <v/>
      </c>
      <c r="AK26" s="318">
        <f t="shared" si="13"/>
        <v>4</v>
      </c>
      <c r="AL26" s="318">
        <f t="shared" si="13"/>
        <v>5</v>
      </c>
      <c r="AM26" s="318">
        <f t="shared" si="13"/>
        <v>4</v>
      </c>
      <c r="AN26" s="318">
        <f t="shared" si="13"/>
        <v>3</v>
      </c>
      <c r="AO26" s="318">
        <f t="shared" si="13"/>
        <v>3</v>
      </c>
      <c r="AP26" s="318" t="str">
        <f t="shared" si="13"/>
        <v/>
      </c>
      <c r="AQ26" s="318">
        <f t="shared" si="13"/>
        <v>3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x14ac:dyDescent="0.25">
      <c r="A27" s="267">
        <v>22</v>
      </c>
      <c r="B27" s="163"/>
      <c r="C27" s="472" t="s">
        <v>34</v>
      </c>
      <c r="D27" s="329" t="s">
        <v>1051</v>
      </c>
      <c r="E27" s="223">
        <v>2551</v>
      </c>
      <c r="F27" s="91"/>
      <c r="G27" s="91" t="s">
        <v>1141</v>
      </c>
      <c r="H27" s="91">
        <v>3</v>
      </c>
      <c r="I27" s="91"/>
      <c r="J27" s="91">
        <v>4</v>
      </c>
      <c r="K27" s="91">
        <v>5</v>
      </c>
      <c r="L27" s="91">
        <v>4</v>
      </c>
      <c r="M27" s="91">
        <v>3</v>
      </c>
      <c r="N27" s="91">
        <v>3</v>
      </c>
      <c r="O27" s="91"/>
      <c r="P27" s="91" t="s">
        <v>1338</v>
      </c>
      <c r="Q27" s="91"/>
      <c r="R27" s="91"/>
      <c r="S27" s="91"/>
      <c r="T27" s="91"/>
      <c r="U27" s="91"/>
      <c r="V27" s="27">
        <f t="shared" si="0"/>
        <v>2</v>
      </c>
      <c r="W27" s="93">
        <f t="shared" si="1"/>
        <v>0</v>
      </c>
      <c r="X27" s="93">
        <f t="shared" si="12"/>
        <v>0</v>
      </c>
      <c r="Y27" s="93">
        <f t="shared" si="3"/>
        <v>1</v>
      </c>
      <c r="Z27" s="93">
        <f t="shared" si="4"/>
        <v>3</v>
      </c>
      <c r="AA27" s="93">
        <f t="shared" si="5"/>
        <v>2</v>
      </c>
      <c r="AB27" s="93">
        <f t="shared" si="6"/>
        <v>1</v>
      </c>
      <c r="AC27" s="93">
        <f t="shared" si="7"/>
        <v>7</v>
      </c>
      <c r="AD27" s="320">
        <f t="shared" si="11"/>
        <v>3.4285714285714284</v>
      </c>
      <c r="AE27" s="25">
        <f t="shared" si="8"/>
        <v>0</v>
      </c>
      <c r="AF27" s="13"/>
      <c r="AG27" s="318" t="str">
        <f t="shared" si="13"/>
        <v/>
      </c>
      <c r="AH27" s="318" t="str">
        <f t="shared" si="13"/>
        <v>з</v>
      </c>
      <c r="AI27" s="318">
        <f t="shared" si="13"/>
        <v>3</v>
      </c>
      <c r="AJ27" s="318" t="str">
        <f t="shared" si="13"/>
        <v/>
      </c>
      <c r="AK27" s="318">
        <f t="shared" si="13"/>
        <v>4</v>
      </c>
      <c r="AL27" s="318">
        <f t="shared" si="13"/>
        <v>5</v>
      </c>
      <c r="AM27" s="318">
        <f t="shared" si="13"/>
        <v>4</v>
      </c>
      <c r="AN27" s="318">
        <f t="shared" si="13"/>
        <v>3</v>
      </c>
      <c r="AO27" s="318">
        <f t="shared" si="13"/>
        <v>3</v>
      </c>
      <c r="AP27" s="318" t="str">
        <f t="shared" si="13"/>
        <v/>
      </c>
      <c r="AQ27" s="318">
        <f t="shared" si="13"/>
        <v>2</v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x14ac:dyDescent="0.25">
      <c r="A28" s="267">
        <v>23</v>
      </c>
      <c r="B28" s="163"/>
      <c r="C28" s="472" t="s">
        <v>34</v>
      </c>
      <c r="D28" s="329" t="s">
        <v>1052</v>
      </c>
      <c r="E28" s="223">
        <v>2551</v>
      </c>
      <c r="F28" s="91"/>
      <c r="G28" s="91" t="s">
        <v>1149</v>
      </c>
      <c r="H28" s="91">
        <v>4</v>
      </c>
      <c r="I28" s="91"/>
      <c r="J28" s="91" t="s">
        <v>1126</v>
      </c>
      <c r="K28" s="91">
        <v>5</v>
      </c>
      <c r="L28" s="91">
        <v>5</v>
      </c>
      <c r="M28" s="91">
        <v>5</v>
      </c>
      <c r="N28" s="91">
        <v>3</v>
      </c>
      <c r="O28" s="91"/>
      <c r="P28" s="91">
        <v>3</v>
      </c>
      <c r="Q28" s="91"/>
      <c r="R28" s="91"/>
      <c r="S28" s="91"/>
      <c r="T28" s="91"/>
      <c r="U28" s="91"/>
      <c r="V28" s="27">
        <f t="shared" si="0"/>
        <v>3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2</v>
      </c>
      <c r="AA28" s="93">
        <f t="shared" si="5"/>
        <v>1</v>
      </c>
      <c r="AB28" s="93">
        <f t="shared" si="6"/>
        <v>3</v>
      </c>
      <c r="AC28" s="93">
        <f t="shared" si="7"/>
        <v>6</v>
      </c>
      <c r="AD28" s="320">
        <f t="shared" si="11"/>
        <v>4.166666666666667</v>
      </c>
      <c r="AE28" s="25">
        <f t="shared" si="8"/>
        <v>0</v>
      </c>
      <c r="AF28" s="13"/>
      <c r="AG28" s="318" t="str">
        <f t="shared" si="13"/>
        <v/>
      </c>
      <c r="AH28" s="318" t="str">
        <f t="shared" si="13"/>
        <v>а</v>
      </c>
      <c r="AI28" s="318">
        <f t="shared" si="13"/>
        <v>4</v>
      </c>
      <c r="AJ28" s="318" t="str">
        <f t="shared" si="13"/>
        <v/>
      </c>
      <c r="AK28" s="318" t="str">
        <f t="shared" si="13"/>
        <v>а</v>
      </c>
      <c r="AL28" s="318">
        <f t="shared" si="13"/>
        <v>5</v>
      </c>
      <c r="AM28" s="318">
        <f t="shared" si="13"/>
        <v>5</v>
      </c>
      <c r="AN28" s="318">
        <f t="shared" si="13"/>
        <v>5</v>
      </c>
      <c r="AO28" s="318">
        <f t="shared" si="13"/>
        <v>3</v>
      </c>
      <c r="AP28" s="318" t="str">
        <f t="shared" si="13"/>
        <v/>
      </c>
      <c r="AQ28" s="318">
        <f t="shared" si="13"/>
        <v>3</v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0"/>
        <v>0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x14ac:dyDescent="0.25">
      <c r="A29" s="267">
        <v>24</v>
      </c>
      <c r="B29" s="163"/>
      <c r="C29" s="472" t="s">
        <v>34</v>
      </c>
      <c r="D29" s="329" t="s">
        <v>1053</v>
      </c>
      <c r="E29" s="223">
        <v>2551</v>
      </c>
      <c r="F29" s="91"/>
      <c r="G29" s="91" t="s">
        <v>1141</v>
      </c>
      <c r="H29" s="91">
        <v>5</v>
      </c>
      <c r="I29" s="91"/>
      <c r="J29" s="91">
        <v>5</v>
      </c>
      <c r="K29" s="91">
        <v>5</v>
      </c>
      <c r="L29" s="91">
        <v>5</v>
      </c>
      <c r="M29" s="91">
        <v>5</v>
      </c>
      <c r="N29" s="91">
        <v>5</v>
      </c>
      <c r="O29" s="91"/>
      <c r="P29" s="91">
        <v>5</v>
      </c>
      <c r="Q29" s="91"/>
      <c r="R29" s="91"/>
      <c r="S29" s="91"/>
      <c r="T29" s="91"/>
      <c r="U29" s="91"/>
      <c r="V29" s="27">
        <f t="shared" si="0"/>
        <v>5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0</v>
      </c>
      <c r="AA29" s="93">
        <f t="shared" si="5"/>
        <v>0</v>
      </c>
      <c r="AB29" s="93">
        <f t="shared" si="6"/>
        <v>7</v>
      </c>
      <c r="AC29" s="93">
        <f t="shared" si="7"/>
        <v>7</v>
      </c>
      <c r="AD29" s="320">
        <f t="shared" si="11"/>
        <v>5</v>
      </c>
      <c r="AE29" s="25">
        <f t="shared" si="8"/>
        <v>0</v>
      </c>
      <c r="AF29" s="13"/>
      <c r="AG29" s="318" t="str">
        <f t="shared" si="13"/>
        <v/>
      </c>
      <c r="AH29" s="318" t="str">
        <f t="shared" si="13"/>
        <v>з</v>
      </c>
      <c r="AI29" s="318">
        <f t="shared" si="13"/>
        <v>5</v>
      </c>
      <c r="AJ29" s="318" t="str">
        <f t="shared" si="13"/>
        <v/>
      </c>
      <c r="AK29" s="318">
        <f t="shared" si="13"/>
        <v>5</v>
      </c>
      <c r="AL29" s="318">
        <f t="shared" si="13"/>
        <v>5</v>
      </c>
      <c r="AM29" s="318">
        <f t="shared" si="13"/>
        <v>5</v>
      </c>
      <c r="AN29" s="318">
        <f t="shared" si="13"/>
        <v>5</v>
      </c>
      <c r="AO29" s="318">
        <f t="shared" si="13"/>
        <v>5</v>
      </c>
      <c r="AP29" s="318" t="str">
        <f t="shared" si="13"/>
        <v/>
      </c>
      <c r="AQ29" s="318">
        <f t="shared" si="13"/>
        <v>5</v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x14ac:dyDescent="0.25">
      <c r="A30" s="267">
        <v>25</v>
      </c>
      <c r="B30" s="163"/>
      <c r="C30" s="472" t="s">
        <v>34</v>
      </c>
      <c r="D30" s="329" t="s">
        <v>1054</v>
      </c>
      <c r="E30" s="223">
        <v>2551</v>
      </c>
      <c r="F30" s="91"/>
      <c r="G30" s="91" t="s">
        <v>1141</v>
      </c>
      <c r="H30" s="91">
        <v>3</v>
      </c>
      <c r="I30" s="91"/>
      <c r="J30" s="91">
        <v>4</v>
      </c>
      <c r="K30" s="91">
        <v>5</v>
      </c>
      <c r="L30" s="91">
        <v>4</v>
      </c>
      <c r="M30" s="91">
        <v>4</v>
      </c>
      <c r="N30" s="91">
        <v>3</v>
      </c>
      <c r="O30" s="91"/>
      <c r="P30" s="91" t="s">
        <v>1321</v>
      </c>
      <c r="Q30" s="91"/>
      <c r="R30" s="91"/>
      <c r="S30" s="91"/>
      <c r="T30" s="91"/>
      <c r="U30" s="91"/>
      <c r="V30" s="27">
        <f t="shared" si="0"/>
        <v>2</v>
      </c>
      <c r="W30" s="93">
        <f t="shared" si="1"/>
        <v>0</v>
      </c>
      <c r="X30" s="93">
        <f t="shared" si="12"/>
        <v>0</v>
      </c>
      <c r="Y30" s="93">
        <f t="shared" si="3"/>
        <v>1</v>
      </c>
      <c r="Z30" s="93">
        <f t="shared" si="4"/>
        <v>2</v>
      </c>
      <c r="AA30" s="93">
        <f t="shared" si="5"/>
        <v>3</v>
      </c>
      <c r="AB30" s="93">
        <f t="shared" si="6"/>
        <v>1</v>
      </c>
      <c r="AC30" s="93">
        <f t="shared" si="7"/>
        <v>7</v>
      </c>
      <c r="AD30" s="320">
        <f t="shared" si="11"/>
        <v>3.5714285714285716</v>
      </c>
      <c r="AE30" s="25">
        <f t="shared" si="8"/>
        <v>0</v>
      </c>
      <c r="AF30" s="13"/>
      <c r="AG30" s="318" t="str">
        <f t="shared" si="13"/>
        <v/>
      </c>
      <c r="AH30" s="318" t="str">
        <f t="shared" si="13"/>
        <v>з</v>
      </c>
      <c r="AI30" s="318">
        <f t="shared" si="13"/>
        <v>3</v>
      </c>
      <c r="AJ30" s="318" t="str">
        <f t="shared" si="13"/>
        <v/>
      </c>
      <c r="AK30" s="318">
        <f t="shared" si="13"/>
        <v>4</v>
      </c>
      <c r="AL30" s="318">
        <f t="shared" si="13"/>
        <v>5</v>
      </c>
      <c r="AM30" s="318">
        <f t="shared" si="13"/>
        <v>4</v>
      </c>
      <c r="AN30" s="318">
        <f t="shared" si="13"/>
        <v>4</v>
      </c>
      <c r="AO30" s="318">
        <f t="shared" si="13"/>
        <v>3</v>
      </c>
      <c r="AP30" s="318" t="str">
        <f t="shared" si="13"/>
        <v/>
      </c>
      <c r="AQ30" s="318">
        <f t="shared" si="13"/>
        <v>2</v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0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x14ac:dyDescent="0.25">
      <c r="A31" s="267">
        <v>26</v>
      </c>
      <c r="B31" s="163"/>
      <c r="C31" s="472" t="s">
        <v>34</v>
      </c>
      <c r="D31" s="329" t="s">
        <v>1055</v>
      </c>
      <c r="E31" s="223">
        <v>2551</v>
      </c>
      <c r="F31" s="91"/>
      <c r="G31" s="91" t="s">
        <v>1141</v>
      </c>
      <c r="H31" s="91">
        <v>3</v>
      </c>
      <c r="I31" s="91"/>
      <c r="J31" s="91">
        <v>5</v>
      </c>
      <c r="K31" s="91">
        <v>5</v>
      </c>
      <c r="L31" s="91">
        <v>4</v>
      </c>
      <c r="M31" s="91">
        <v>5</v>
      </c>
      <c r="N31" s="91">
        <v>3</v>
      </c>
      <c r="O31" s="91"/>
      <c r="P31" s="91">
        <v>4</v>
      </c>
      <c r="Q31" s="91"/>
      <c r="R31" s="91"/>
      <c r="S31" s="91"/>
      <c r="T31" s="91"/>
      <c r="U31" s="91"/>
      <c r="V31" s="27">
        <f t="shared" si="0"/>
        <v>3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2</v>
      </c>
      <c r="AA31" s="93">
        <f t="shared" si="5"/>
        <v>2</v>
      </c>
      <c r="AB31" s="93">
        <f t="shared" si="6"/>
        <v>3</v>
      </c>
      <c r="AC31" s="93">
        <f t="shared" si="7"/>
        <v>7</v>
      </c>
      <c r="AD31" s="320">
        <f t="shared" si="11"/>
        <v>4.1428571428571432</v>
      </c>
      <c r="AE31" s="25">
        <f t="shared" si="8"/>
        <v>0</v>
      </c>
      <c r="AF31" s="13"/>
      <c r="AG31" s="318" t="str">
        <f t="shared" si="13"/>
        <v/>
      </c>
      <c r="AH31" s="318" t="str">
        <f t="shared" si="13"/>
        <v>з</v>
      </c>
      <c r="AI31" s="318">
        <f t="shared" si="13"/>
        <v>3</v>
      </c>
      <c r="AJ31" s="318" t="str">
        <f t="shared" si="13"/>
        <v/>
      </c>
      <c r="AK31" s="318">
        <f t="shared" si="13"/>
        <v>5</v>
      </c>
      <c r="AL31" s="318">
        <f t="shared" si="13"/>
        <v>5</v>
      </c>
      <c r="AM31" s="318">
        <f t="shared" si="13"/>
        <v>4</v>
      </c>
      <c r="AN31" s="318">
        <f t="shared" si="13"/>
        <v>5</v>
      </c>
      <c r="AO31" s="318">
        <f t="shared" si="13"/>
        <v>3</v>
      </c>
      <c r="AP31" s="318" t="str">
        <f t="shared" si="13"/>
        <v/>
      </c>
      <c r="AQ31" s="318">
        <f t="shared" si="13"/>
        <v>4</v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0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x14ac:dyDescent="0.25">
      <c r="A32" s="267">
        <v>27</v>
      </c>
      <c r="B32" s="211"/>
      <c r="C32" s="472" t="s">
        <v>34</v>
      </c>
      <c r="D32" s="329" t="s">
        <v>1056</v>
      </c>
      <c r="E32" s="223">
        <v>2551</v>
      </c>
      <c r="F32" s="91"/>
      <c r="G32" s="91" t="s">
        <v>1141</v>
      </c>
      <c r="H32" s="91">
        <v>4</v>
      </c>
      <c r="I32" s="91"/>
      <c r="J32" s="91">
        <v>5</v>
      </c>
      <c r="K32" s="91">
        <v>5</v>
      </c>
      <c r="L32" s="91">
        <v>5</v>
      </c>
      <c r="M32" s="487">
        <v>5</v>
      </c>
      <c r="N32" s="487">
        <v>4</v>
      </c>
      <c r="O32" s="91"/>
      <c r="P32" s="91">
        <v>5</v>
      </c>
      <c r="Q32" s="91"/>
      <c r="R32" s="91"/>
      <c r="S32" s="91"/>
      <c r="T32" s="91"/>
      <c r="U32" s="91"/>
      <c r="V32" s="27">
        <f t="shared" si="0"/>
        <v>4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2</v>
      </c>
      <c r="AB32" s="93">
        <f t="shared" si="6"/>
        <v>5</v>
      </c>
      <c r="AC32" s="93">
        <f t="shared" si="7"/>
        <v>7</v>
      </c>
      <c r="AD32" s="320">
        <f t="shared" si="11"/>
        <v>4.7142857142857144</v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>з</v>
      </c>
      <c r="AI32" s="26">
        <f t="shared" si="13"/>
        <v>4</v>
      </c>
      <c r="AJ32" s="26" t="str">
        <f t="shared" si="13"/>
        <v/>
      </c>
      <c r="AK32" s="26">
        <f t="shared" si="13"/>
        <v>5</v>
      </c>
      <c r="AL32" s="26">
        <f t="shared" si="13"/>
        <v>5</v>
      </c>
      <c r="AM32" s="26">
        <f t="shared" si="13"/>
        <v>5</v>
      </c>
      <c r="AN32" s="26">
        <f t="shared" si="13"/>
        <v>5</v>
      </c>
      <c r="AO32" s="26">
        <f t="shared" si="13"/>
        <v>4</v>
      </c>
      <c r="AP32" s="26" t="str">
        <f t="shared" si="13"/>
        <v/>
      </c>
      <c r="AQ32" s="26">
        <f t="shared" si="13"/>
        <v>5</v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1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8.75" hidden="1" x14ac:dyDescent="0.2">
      <c r="A33" s="267"/>
      <c r="B33" s="211"/>
      <c r="F33" s="91"/>
      <c r="G33" s="91"/>
      <c r="H33" s="91"/>
      <c r="I33" s="91"/>
      <c r="J33" s="91"/>
      <c r="K33" s="91"/>
      <c r="L33" s="91"/>
      <c r="M33" s="487"/>
      <c r="N33" s="487"/>
      <c r="O33" s="91"/>
      <c r="P33" s="91"/>
      <c r="Q33" s="91"/>
      <c r="R33" s="91"/>
      <c r="S33" s="91"/>
      <c r="T33" s="91"/>
      <c r="U33" s="91"/>
      <c r="V33" s="27">
        <f t="shared" si="0"/>
        <v>0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0</v>
      </c>
      <c r="AB33" s="93">
        <f t="shared" si="6"/>
        <v>0</v>
      </c>
      <c r="AC33" s="93">
        <f t="shared" si="7"/>
        <v>0</v>
      </c>
      <c r="AD33" s="320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">
      <c r="A34" s="267"/>
      <c r="B34" s="212"/>
      <c r="C34" s="213"/>
      <c r="D34" s="29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27">
        <f t="shared" si="0"/>
        <v>0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0</v>
      </c>
      <c r="AA34" s="93">
        <f t="shared" si="5"/>
        <v>0</v>
      </c>
      <c r="AB34" s="93">
        <f t="shared" si="6"/>
        <v>0</v>
      </c>
      <c r="AC34" s="93">
        <f t="shared" si="7"/>
        <v>0</v>
      </c>
      <c r="AD34" s="320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27">
        <f t="shared" si="0"/>
        <v>0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0</v>
      </c>
      <c r="AB35" s="93">
        <f>COUNTIF(AG35:AV35,AB$5)</f>
        <v>0</v>
      </c>
      <c r="AC35" s="93">
        <f t="shared" si="7"/>
        <v>0</v>
      </c>
      <c r="AD35" s="320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27">
        <f t="shared" si="0"/>
        <v>0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0</v>
      </c>
      <c r="AC36" s="93">
        <f t="shared" si="7"/>
        <v>0</v>
      </c>
      <c r="AD36" s="320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09"/>
      <c r="B37" s="110"/>
      <c r="C37" s="110"/>
      <c r="D37" s="110"/>
      <c r="E37" s="27">
        <f>COUNTIF(E6:E36,"2551")</f>
        <v>27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3.7037037037037037</v>
      </c>
      <c r="I38" s="336" t="str">
        <v xml:space="preserve"> </v>
      </c>
      <c r="J38" s="336">
        <v>4.7307692307692308</v>
      </c>
      <c r="K38" s="336">
        <v>4.8148148148148149</v>
      </c>
      <c r="L38" s="336">
        <v>4.2222222222222223</v>
      </c>
      <c r="M38" s="336">
        <v>4.6538461538461542</v>
      </c>
      <c r="N38" s="336">
        <v>3.4230769230769229</v>
      </c>
      <c r="O38" s="216" t="str">
        <v xml:space="preserve"> </v>
      </c>
      <c r="P38" s="216">
        <v>3.3461538461538463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сводн.!T38</f>
        <v>3</v>
      </c>
      <c r="W38" s="93">
        <f>SUM(W6:W37)</f>
        <v>0</v>
      </c>
      <c r="X38" s="93">
        <f>SUM(X6:X37)</f>
        <v>0</v>
      </c>
      <c r="Y38" s="93">
        <f>SUM(Y6:Y37)-X38</f>
        <v>3</v>
      </c>
      <c r="Z38" s="93">
        <f>SUM(Z6:Z37)</f>
        <v>46</v>
      </c>
      <c r="AA38" s="93">
        <f>SUM(AA6:AA37)</f>
        <v>60</v>
      </c>
      <c r="AB38" s="93">
        <f>SUM(AB6:AB37)</f>
        <v>76</v>
      </c>
      <c r="AC38" s="93">
        <f t="shared" si="7"/>
        <v>185</v>
      </c>
      <c r="AD38" s="320">
        <f>IF(ISERROR(((X38+Y38)*2+Z38*3+AA38*4+AB38*5)/SUM(X38,Y38:AB38)),"",((X38+Y38)*2+Z38*3+AA38*4+AB38*5)/SUM(X38,Y38:AB38))</f>
        <v>4.1297297297297293</v>
      </c>
      <c r="AE38" s="414"/>
      <c r="AF38" s="13"/>
      <c r="AG38" s="415" t="str">
        <f t="shared" ref="AG38:AV38" si="15">IF(COUNT(AG6:AG37)=0," ",SUM(AG6:AG37)/COUNT(AG6:AG37))</f>
        <v xml:space="preserve"> </v>
      </c>
      <c r="AH38" s="415" t="str">
        <f t="shared" si="15"/>
        <v xml:space="preserve"> </v>
      </c>
      <c r="AI38" s="415">
        <f t="shared" si="15"/>
        <v>3.7037037037037037</v>
      </c>
      <c r="AJ38" s="415" t="str">
        <f t="shared" si="15"/>
        <v xml:space="preserve"> </v>
      </c>
      <c r="AK38" s="415">
        <f t="shared" si="15"/>
        <v>4.7307692307692308</v>
      </c>
      <c r="AL38" s="415">
        <f t="shared" si="15"/>
        <v>4.8148148148148149</v>
      </c>
      <c r="AM38" s="415">
        <f t="shared" si="15"/>
        <v>4.2222222222222223</v>
      </c>
      <c r="AN38" s="415">
        <f t="shared" si="15"/>
        <v>4.6538461538461542</v>
      </c>
      <c r="AO38" s="415">
        <f t="shared" si="15"/>
        <v>3.4230769230769229</v>
      </c>
      <c r="AP38" s="415" t="str">
        <f t="shared" si="15"/>
        <v xml:space="preserve"> </v>
      </c>
      <c r="AQ38" s="415">
        <f t="shared" si="15"/>
        <v>3.3461538461538463</v>
      </c>
      <c r="AR38" s="415" t="str">
        <f t="shared" si="15"/>
        <v xml:space="preserve"> </v>
      </c>
      <c r="AS38" s="415" t="str">
        <f t="shared" si="15"/>
        <v xml:space="preserve"> </v>
      </c>
      <c r="AT38" s="415" t="str">
        <f t="shared" si="15"/>
        <v xml:space="preserve"> </v>
      </c>
      <c r="AU38" s="415" t="str">
        <f t="shared" si="15"/>
        <v xml:space="preserve"> </v>
      </c>
      <c r="AV38" s="416" t="str">
        <f t="shared" si="15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5</v>
      </c>
      <c r="I39" s="337" t="str">
        <v>0</v>
      </c>
      <c r="J39" s="337">
        <v>19</v>
      </c>
      <c r="K39" s="337">
        <v>22</v>
      </c>
      <c r="L39" s="337">
        <v>7</v>
      </c>
      <c r="M39" s="337">
        <v>19</v>
      </c>
      <c r="N39" s="337">
        <v>1</v>
      </c>
      <c r="O39" s="417" t="str">
        <v>0</v>
      </c>
      <c r="P39" s="417">
        <v>3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1</v>
      </c>
      <c r="W39" s="187"/>
      <c r="X39" s="727">
        <f>SUM(X38:AB38)</f>
        <v>185</v>
      </c>
      <c r="Y39" s="727"/>
      <c r="Z39" s="727"/>
      <c r="AA39" s="727"/>
      <c r="AB39" s="727"/>
      <c r="AC39" s="463"/>
      <c r="AD39" s="320"/>
      <c r="AE39" s="420"/>
      <c r="AG39" s="421" t="str">
        <f t="shared" ref="AG39:AU39" si="16">IF(COUNTIF(AG6:AG37,5)=0,"0",COUNTIF(AG6:AG37,5))</f>
        <v>0</v>
      </c>
      <c r="AH39" s="421" t="str">
        <f t="shared" si="16"/>
        <v>0</v>
      </c>
      <c r="AI39" s="421">
        <f t="shared" si="16"/>
        <v>5</v>
      </c>
      <c r="AJ39" s="421" t="str">
        <f t="shared" si="16"/>
        <v>0</v>
      </c>
      <c r="AK39" s="421">
        <f t="shared" si="16"/>
        <v>19</v>
      </c>
      <c r="AL39" s="421">
        <f t="shared" si="16"/>
        <v>22</v>
      </c>
      <c r="AM39" s="421">
        <f t="shared" si="16"/>
        <v>7</v>
      </c>
      <c r="AN39" s="421">
        <f t="shared" si="16"/>
        <v>19</v>
      </c>
      <c r="AO39" s="421">
        <f t="shared" si="16"/>
        <v>1</v>
      </c>
      <c r="AP39" s="421" t="str">
        <f t="shared" si="16"/>
        <v>0</v>
      </c>
      <c r="AQ39" s="421">
        <f t="shared" si="16"/>
        <v>3</v>
      </c>
      <c r="AR39" s="421" t="str">
        <f t="shared" si="16"/>
        <v>0</v>
      </c>
      <c r="AS39" s="421" t="str">
        <f t="shared" si="16"/>
        <v>0</v>
      </c>
      <c r="AT39" s="421" t="str">
        <f t="shared" si="16"/>
        <v>0</v>
      </c>
      <c r="AU39" s="421" t="str">
        <f t="shared" si="16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9</v>
      </c>
      <c r="I40" s="338" t="str">
        <v>0</v>
      </c>
      <c r="J40" s="338">
        <v>7</v>
      </c>
      <c r="K40" s="338">
        <v>5</v>
      </c>
      <c r="L40" s="338">
        <v>19</v>
      </c>
      <c r="M40" s="338">
        <v>5</v>
      </c>
      <c r="N40" s="338">
        <v>9</v>
      </c>
      <c r="O40" s="426" t="str">
        <v>0</v>
      </c>
      <c r="P40" s="426">
        <v>6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3</v>
      </c>
      <c r="W40" s="428"/>
      <c r="X40" s="428"/>
      <c r="Y40" s="428" t="str">
        <f>IF(COUNTIF(Y6:Y37,4)=0," ",COUNTIF(Y6:Y37,4))</f>
        <v xml:space="preserve"> </v>
      </c>
      <c r="Z40" s="428">
        <f>IF(COUNTIF(Z6:Z37,4)=0," ",COUNTIF(Z6:Z37,4))</f>
        <v>2</v>
      </c>
      <c r="AA40" s="428">
        <f>IF(COUNTIF(AA6:AA37,4)=0," ",COUNTIF(AA6:AA37,4))</f>
        <v>4</v>
      </c>
      <c r="AB40" s="428" t="str">
        <f>IF(COUNTIF(AB6:AB37,4)=0," ",COUNTIF(AB6:AB37,4))</f>
        <v xml:space="preserve"> 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7">IF(COUNTIF(AG6:AG37,4)=0,"0",COUNTIF(AG6:AG37,4))</f>
        <v>0</v>
      </c>
      <c r="AH40" s="428" t="str">
        <f t="shared" si="17"/>
        <v>0</v>
      </c>
      <c r="AI40" s="428">
        <f t="shared" si="17"/>
        <v>9</v>
      </c>
      <c r="AJ40" s="428" t="str">
        <f t="shared" si="17"/>
        <v>0</v>
      </c>
      <c r="AK40" s="428">
        <f t="shared" si="17"/>
        <v>7</v>
      </c>
      <c r="AL40" s="428">
        <f t="shared" si="17"/>
        <v>5</v>
      </c>
      <c r="AM40" s="428">
        <f t="shared" si="17"/>
        <v>19</v>
      </c>
      <c r="AN40" s="428">
        <f t="shared" si="17"/>
        <v>5</v>
      </c>
      <c r="AO40" s="428">
        <f t="shared" si="17"/>
        <v>9</v>
      </c>
      <c r="AP40" s="428" t="str">
        <f t="shared" si="17"/>
        <v>0</v>
      </c>
      <c r="AQ40" s="428">
        <f t="shared" si="17"/>
        <v>6</v>
      </c>
      <c r="AR40" s="428" t="str">
        <f t="shared" si="17"/>
        <v>0</v>
      </c>
      <c r="AS40" s="428" t="str">
        <f t="shared" si="17"/>
        <v>0</v>
      </c>
      <c r="AT40" s="428" t="str">
        <f t="shared" si="17"/>
        <v>0</v>
      </c>
      <c r="AU40" s="428" t="str">
        <f t="shared" si="17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13</v>
      </c>
      <c r="I41" s="339" t="str">
        <v>0</v>
      </c>
      <c r="J41" s="339" t="str">
        <v>0</v>
      </c>
      <c r="K41" s="339" t="str">
        <v>0</v>
      </c>
      <c r="L41" s="339">
        <v>1</v>
      </c>
      <c r="M41" s="339">
        <v>2</v>
      </c>
      <c r="N41" s="339">
        <v>16</v>
      </c>
      <c r="O41" s="434" t="str">
        <v>0</v>
      </c>
      <c r="P41" s="434">
        <v>14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20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5</v>
      </c>
      <c r="AA41" s="436">
        <f>IF(COUNTIF(AA6:AA37,3)=0," ",COUNTIF(AA6:AA37,3))</f>
        <v>5</v>
      </c>
      <c r="AB41" s="436">
        <f>IF(COUNTIF(AB6:AB37,3)=0," ",COUNTIF(AB6:AB37,3))</f>
        <v>9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8">IF(COUNTIF(AG6:AG37,3)=0,"0",COUNTIF(AG6:AG37,3))</f>
        <v>0</v>
      </c>
      <c r="AH41" s="436" t="str">
        <f t="shared" si="18"/>
        <v>0</v>
      </c>
      <c r="AI41" s="436">
        <f t="shared" si="18"/>
        <v>13</v>
      </c>
      <c r="AJ41" s="436" t="str">
        <f t="shared" si="18"/>
        <v>0</v>
      </c>
      <c r="AK41" s="436" t="str">
        <f t="shared" si="18"/>
        <v>0</v>
      </c>
      <c r="AL41" s="436" t="str">
        <f t="shared" si="18"/>
        <v>0</v>
      </c>
      <c r="AM41" s="436">
        <f t="shared" si="18"/>
        <v>1</v>
      </c>
      <c r="AN41" s="436">
        <f t="shared" si="18"/>
        <v>2</v>
      </c>
      <c r="AO41" s="436">
        <f t="shared" si="18"/>
        <v>16</v>
      </c>
      <c r="AP41" s="436" t="str">
        <f t="shared" si="18"/>
        <v>0</v>
      </c>
      <c r="AQ41" s="436">
        <f t="shared" si="18"/>
        <v>14</v>
      </c>
      <c r="AR41" s="436" t="str">
        <f t="shared" si="18"/>
        <v>0</v>
      </c>
      <c r="AS41" s="436" t="str">
        <f t="shared" si="18"/>
        <v>0</v>
      </c>
      <c r="AT41" s="436" t="str">
        <f t="shared" si="18"/>
        <v>0</v>
      </c>
      <c r="AU41" s="436" t="str">
        <f t="shared" si="18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0</v>
      </c>
      <c r="P42" s="94">
        <v>3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>
        <f>IF(COUNTIF(V6:V37,2)=0,"0",COUNTIF(V6:V37,2))</f>
        <v>3</v>
      </c>
      <c r="W42" s="316"/>
      <c r="X42" s="316"/>
      <c r="Y42" s="316" t="str">
        <f>IF(COUNTIF(Y6:Y37,2)=0," ",COUNTIF(Y6:Y37,2))</f>
        <v xml:space="preserve"> </v>
      </c>
      <c r="Z42" s="316">
        <f>IF(COUNTIF(Z6:Z37,2)=0," ",COUNTIF(Z6:Z37,2))</f>
        <v>7</v>
      </c>
      <c r="AA42" s="316">
        <f>IF(COUNTIF(AA6:AA37,2)=0," ",COUNTIF(AA6:AA37,2))</f>
        <v>12</v>
      </c>
      <c r="AB42" s="316">
        <f>IF(COUNTIF(AB6:AB37,2)=0," ",COUNTIF(AB6:AB37,2))</f>
        <v>9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19">COUNTIF(AG6:AG36,2)+COUNTIF(AG6:AG36,"д")</f>
        <v>0</v>
      </c>
      <c r="AH42" s="316">
        <f t="shared" si="19"/>
        <v>0</v>
      </c>
      <c r="AI42" s="316">
        <f t="shared" si="19"/>
        <v>0</v>
      </c>
      <c r="AJ42" s="316">
        <f t="shared" si="19"/>
        <v>0</v>
      </c>
      <c r="AK42" s="316">
        <f t="shared" si="19"/>
        <v>0</v>
      </c>
      <c r="AL42" s="316">
        <f t="shared" si="19"/>
        <v>0</v>
      </c>
      <c r="AM42" s="316">
        <f t="shared" si="19"/>
        <v>0</v>
      </c>
      <c r="AN42" s="316">
        <f t="shared" si="19"/>
        <v>0</v>
      </c>
      <c r="AO42" s="316">
        <f t="shared" si="19"/>
        <v>0</v>
      </c>
      <c r="AP42" s="316">
        <f t="shared" si="19"/>
        <v>0</v>
      </c>
      <c r="AQ42" s="316">
        <f t="shared" si="19"/>
        <v>3</v>
      </c>
      <c r="AR42" s="316">
        <f t="shared" si="19"/>
        <v>0</v>
      </c>
      <c r="AS42" s="316">
        <f t="shared" si="19"/>
        <v>0</v>
      </c>
      <c r="AT42" s="316">
        <f t="shared" si="19"/>
        <v>0</v>
      </c>
      <c r="AU42" s="316">
        <f t="shared" si="19"/>
        <v>0</v>
      </c>
      <c r="AV42" s="316">
        <f t="shared" si="19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2</v>
      </c>
      <c r="H43" s="91">
        <v>0</v>
      </c>
      <c r="I43" s="91">
        <v>0</v>
      </c>
      <c r="J43" s="91">
        <v>1</v>
      </c>
      <c r="K43" s="91">
        <v>0</v>
      </c>
      <c r="L43" s="91">
        <v>0</v>
      </c>
      <c r="M43" s="91">
        <v>1</v>
      </c>
      <c r="N43" s="91">
        <v>1</v>
      </c>
      <c r="O43" s="94">
        <v>0</v>
      </c>
      <c r="P43" s="94">
        <v>1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0">COUNTBLANK(V6:V26)</f>
        <v>0</v>
      </c>
      <c r="W43" s="316">
        <f t="shared" si="20"/>
        <v>0</v>
      </c>
      <c r="X43" s="316">
        <f t="shared" si="20"/>
        <v>0</v>
      </c>
      <c r="Y43" s="316">
        <f t="shared" si="20"/>
        <v>0</v>
      </c>
      <c r="Z43" s="316">
        <f t="shared" si="20"/>
        <v>0</v>
      </c>
      <c r="AA43" s="316">
        <f t="shared" si="20"/>
        <v>0</v>
      </c>
      <c r="AB43" s="316">
        <f t="shared" si="20"/>
        <v>0</v>
      </c>
      <c r="AC43" s="316"/>
      <c r="AD43" s="316">
        <f>COUNTBLANK(AD6:AD32)</f>
        <v>0</v>
      </c>
      <c r="AE43" s="442" t="str">
        <f>IF(COUNTIF(AE6:AE37,"б")=0," ",COUNTIF(AE6:AE37,"б"))</f>
        <v xml:space="preserve"> </v>
      </c>
      <c r="AF43" s="443">
        <f t="shared" ref="AF43:CB43" si="21">IF(COUNTIF(AF6:AF37,"б")=0+COUNTIF(AF6:AF37,"а")=0,"0",COUNTIF(AF6:AF37,"б")+COUNTIF(AF6:AF37,"а"))</f>
        <v>0</v>
      </c>
      <c r="AG43" s="443">
        <f t="shared" si="21"/>
        <v>0</v>
      </c>
      <c r="AH43" s="443">
        <f t="shared" si="21"/>
        <v>2</v>
      </c>
      <c r="AI43" s="443">
        <f t="shared" si="21"/>
        <v>0</v>
      </c>
      <c r="AJ43" s="443">
        <f t="shared" si="21"/>
        <v>0</v>
      </c>
      <c r="AK43" s="443">
        <f t="shared" si="21"/>
        <v>1</v>
      </c>
      <c r="AL43" s="443">
        <f t="shared" si="21"/>
        <v>0</v>
      </c>
      <c r="AM43" s="443">
        <f t="shared" si="21"/>
        <v>0</v>
      </c>
      <c r="AN43" s="443">
        <f t="shared" si="21"/>
        <v>1</v>
      </c>
      <c r="AO43" s="443">
        <f t="shared" si="21"/>
        <v>1</v>
      </c>
      <c r="AP43" s="443">
        <f t="shared" si="21"/>
        <v>0</v>
      </c>
      <c r="AQ43" s="443">
        <f t="shared" si="21"/>
        <v>1</v>
      </c>
      <c r="AR43" s="443">
        <f t="shared" si="21"/>
        <v>0</v>
      </c>
      <c r="AS43" s="443">
        <f t="shared" si="21"/>
        <v>0</v>
      </c>
      <c r="AT43" s="443">
        <f t="shared" si="21"/>
        <v>0</v>
      </c>
      <c r="AU43" s="443">
        <f t="shared" si="21"/>
        <v>0</v>
      </c>
      <c r="AV43" s="443">
        <f t="shared" si="21"/>
        <v>0</v>
      </c>
      <c r="AW43" s="443">
        <f t="shared" si="21"/>
        <v>0</v>
      </c>
      <c r="AX43" s="443">
        <f t="shared" si="21"/>
        <v>0</v>
      </c>
      <c r="AY43" s="443">
        <f t="shared" si="21"/>
        <v>0</v>
      </c>
      <c r="AZ43" s="443">
        <f t="shared" si="21"/>
        <v>0</v>
      </c>
      <c r="BA43" s="443">
        <f t="shared" si="21"/>
        <v>0</v>
      </c>
      <c r="BB43" s="443">
        <f t="shared" si="21"/>
        <v>0</v>
      </c>
      <c r="BC43" s="443">
        <f t="shared" si="21"/>
        <v>0</v>
      </c>
      <c r="BD43" s="443">
        <f t="shared" si="21"/>
        <v>0</v>
      </c>
      <c r="BE43" s="443">
        <f t="shared" si="21"/>
        <v>0</v>
      </c>
      <c r="BF43" s="443">
        <f t="shared" si="21"/>
        <v>0</v>
      </c>
      <c r="BG43" s="443">
        <f t="shared" si="21"/>
        <v>0</v>
      </c>
      <c r="BH43" s="443">
        <f t="shared" si="21"/>
        <v>0</v>
      </c>
      <c r="BI43" s="443">
        <f t="shared" si="21"/>
        <v>0</v>
      </c>
      <c r="BJ43" s="443">
        <f t="shared" si="21"/>
        <v>0</v>
      </c>
      <c r="BK43" s="443">
        <f t="shared" si="21"/>
        <v>0</v>
      </c>
      <c r="BL43" s="443">
        <f t="shared" si="21"/>
        <v>0</v>
      </c>
      <c r="BM43" s="443">
        <f t="shared" si="21"/>
        <v>0</v>
      </c>
      <c r="BN43" s="443">
        <f t="shared" si="21"/>
        <v>0</v>
      </c>
      <c r="BO43" s="443">
        <f t="shared" si="21"/>
        <v>0</v>
      </c>
      <c r="BP43" s="443">
        <f t="shared" si="21"/>
        <v>0</v>
      </c>
      <c r="BQ43" s="443">
        <f t="shared" si="21"/>
        <v>0</v>
      </c>
      <c r="BR43" s="443">
        <f t="shared" si="21"/>
        <v>0</v>
      </c>
      <c r="BS43" s="443">
        <f t="shared" si="21"/>
        <v>0</v>
      </c>
      <c r="BT43" s="443">
        <f t="shared" si="21"/>
        <v>0</v>
      </c>
      <c r="BU43" s="443">
        <f t="shared" si="21"/>
        <v>0</v>
      </c>
      <c r="BV43" s="443">
        <f t="shared" si="21"/>
        <v>0</v>
      </c>
      <c r="BW43" s="443">
        <f t="shared" si="21"/>
        <v>0</v>
      </c>
      <c r="BX43" s="443">
        <f t="shared" si="21"/>
        <v>0</v>
      </c>
      <c r="BY43" s="443">
        <f t="shared" si="21"/>
        <v>0</v>
      </c>
      <c r="BZ43" s="443">
        <f t="shared" si="21"/>
        <v>0</v>
      </c>
      <c r="CA43" s="443">
        <f t="shared" si="21"/>
        <v>0</v>
      </c>
      <c r="CB43" s="443">
        <f t="shared" si="21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25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 t="str">
        <f t="shared" ref="AG44:AW44" si="22">IF(COUNTIF(AG6:AG37,"з")=0,"0",COUNTIF(AG6:AG37,"з"))</f>
        <v>0</v>
      </c>
      <c r="AH44" s="316">
        <f t="shared" si="22"/>
        <v>25</v>
      </c>
      <c r="AI44" s="316" t="str">
        <f t="shared" si="22"/>
        <v>0</v>
      </c>
      <c r="AJ44" s="316" t="str">
        <f t="shared" si="22"/>
        <v>0</v>
      </c>
      <c r="AK44" s="316" t="str">
        <f t="shared" si="22"/>
        <v>0</v>
      </c>
      <c r="AL44" s="316" t="str">
        <f t="shared" si="22"/>
        <v>0</v>
      </c>
      <c r="AM44" s="316" t="str">
        <f t="shared" si="22"/>
        <v>0</v>
      </c>
      <c r="AN44" s="316" t="str">
        <f t="shared" si="22"/>
        <v>0</v>
      </c>
      <c r="AO44" s="316" t="str">
        <f t="shared" si="22"/>
        <v>0</v>
      </c>
      <c r="AP44" s="316" t="str">
        <f t="shared" si="22"/>
        <v>0</v>
      </c>
      <c r="AQ44" s="316" t="str">
        <f t="shared" si="22"/>
        <v>0</v>
      </c>
      <c r="AR44" s="316" t="str">
        <f t="shared" si="22"/>
        <v>0</v>
      </c>
      <c r="AS44" s="316" t="str">
        <f t="shared" si="22"/>
        <v>0</v>
      </c>
      <c r="AT44" s="316" t="str">
        <f t="shared" si="22"/>
        <v>0</v>
      </c>
      <c r="AU44" s="316" t="str">
        <f t="shared" si="22"/>
        <v>0</v>
      </c>
      <c r="AV44" s="316" t="str">
        <f t="shared" si="22"/>
        <v>0</v>
      </c>
      <c r="AW44" s="316" t="str">
        <f t="shared" si="22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3">IF(COUNTIF(AG6:AG37,"н")=0,"0",COUNTIF(AG6:AG37,"н"))</f>
        <v>0</v>
      </c>
      <c r="AH45" s="316" t="str">
        <f t="shared" si="23"/>
        <v>0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3:C4"/>
    <mergeCell ref="AD3:AD5"/>
    <mergeCell ref="AG3:AW3"/>
    <mergeCell ref="AX3:BM3"/>
    <mergeCell ref="BP3:CE3"/>
    <mergeCell ref="X39:AB39"/>
    <mergeCell ref="F2:G2"/>
    <mergeCell ref="H2:L2"/>
    <mergeCell ref="M2:P2"/>
  </mergeCells>
  <conditionalFormatting sqref="C5 Y5 AI5 AG5">
    <cfRule type="cellIs" dxfId="27435" priority="1090" stopIfTrue="1" operator="equal">
      <formula>5</formula>
    </cfRule>
    <cfRule type="cellIs" dxfId="27434" priority="1091" stopIfTrue="1" operator="equal">
      <formula>4</formula>
    </cfRule>
    <cfRule type="cellIs" dxfId="27433" priority="1092" stopIfTrue="1" operator="equal">
      <formula>3</formula>
    </cfRule>
  </conditionalFormatting>
  <conditionalFormatting sqref="E34:E45 E6:E32">
    <cfRule type="cellIs" dxfId="27432" priority="1088" stopIfTrue="1" operator="equal">
      <formula>4</formula>
    </cfRule>
    <cfRule type="cellIs" dxfId="27431" priority="1089" stopIfTrue="1" operator="equal">
      <formula>3</formula>
    </cfRule>
  </conditionalFormatting>
  <conditionalFormatting sqref="Z5:AC5 W40:AF43 AE6:AE39 W39 F34:V45 AG43:CB43 W44:AW45 AG6:AW42 G6:P6 H25:H31 J25:P31 I25:I33 S6:V33 O32:P33 Q6:Q31 H7:P24 G7:G32">
    <cfRule type="cellIs" dxfId="27430" priority="1085" stopIfTrue="1" operator="equal">
      <formula>5</formula>
    </cfRule>
    <cfRule type="cellIs" dxfId="27429" priority="1086" stopIfTrue="1" operator="equal">
      <formula>4</formula>
    </cfRule>
    <cfRule type="cellIs" dxfId="27428" priority="1087" stopIfTrue="1" operator="equal">
      <formula>3</formula>
    </cfRule>
  </conditionalFormatting>
  <conditionalFormatting sqref="AF6:AF37">
    <cfRule type="expression" dxfId="27427" priority="1083" stopIfTrue="1">
      <formula>VALUE(RIGHT(AF6))&gt;AE6</formula>
    </cfRule>
    <cfRule type="expression" dxfId="27426" priority="1084" stopIfTrue="1">
      <formula>EXACT(RIGHT(AF6,3),"зач")</formula>
    </cfRule>
  </conditionalFormatting>
  <conditionalFormatting sqref="AE3:AJ4 V3:AC4">
    <cfRule type="expression" dxfId="27425" priority="1081" stopIfTrue="1">
      <formula>$D$1&lt;V3</formula>
    </cfRule>
    <cfRule type="expression" dxfId="27424" priority="1082" stopIfTrue="1">
      <formula>$D$1&gt;V3</formula>
    </cfRule>
  </conditionalFormatting>
  <conditionalFormatting sqref="F6:F33">
    <cfRule type="cellIs" dxfId="27423" priority="1078" stopIfTrue="1" operator="equal">
      <formula>5</formula>
    </cfRule>
    <cfRule type="cellIs" dxfId="27422" priority="1079" stopIfTrue="1" operator="equal">
      <formula>4</formula>
    </cfRule>
    <cfRule type="cellIs" dxfId="27421" priority="1080" stopIfTrue="1" operator="equal">
      <formula>3</formula>
    </cfRule>
  </conditionalFormatting>
  <conditionalFormatting sqref="K32:K33">
    <cfRule type="cellIs" dxfId="27420" priority="1075" stopIfTrue="1" operator="equal">
      <formula>5</formula>
    </cfRule>
    <cfRule type="cellIs" dxfId="27419" priority="1076" stopIfTrue="1" operator="equal">
      <formula>4</formula>
    </cfRule>
    <cfRule type="cellIs" dxfId="27418" priority="1077" stopIfTrue="1" operator="equal">
      <formula>3</formula>
    </cfRule>
  </conditionalFormatting>
  <conditionalFormatting sqref="G33">
    <cfRule type="cellIs" dxfId="27417" priority="1072" stopIfTrue="1" operator="equal">
      <formula>5</formula>
    </cfRule>
    <cfRule type="cellIs" dxfId="27416" priority="1073" stopIfTrue="1" operator="equal">
      <formula>4</formula>
    </cfRule>
    <cfRule type="cellIs" dxfId="27415" priority="1074" stopIfTrue="1" operator="equal">
      <formula>3</formula>
    </cfRule>
  </conditionalFormatting>
  <conditionalFormatting sqref="J33">
    <cfRule type="cellIs" dxfId="27414" priority="1069" stopIfTrue="1" operator="equal">
      <formula>5</formula>
    </cfRule>
    <cfRule type="cellIs" dxfId="27413" priority="1070" stopIfTrue="1" operator="equal">
      <formula>4</formula>
    </cfRule>
    <cfRule type="cellIs" dxfId="27412" priority="1071" stopIfTrue="1" operator="equal">
      <formula>3</formula>
    </cfRule>
  </conditionalFormatting>
  <conditionalFormatting sqref="J32">
    <cfRule type="cellIs" dxfId="27411" priority="1066" stopIfTrue="1" operator="equal">
      <formula>5</formula>
    </cfRule>
    <cfRule type="cellIs" dxfId="27410" priority="1067" stopIfTrue="1" operator="equal">
      <formula>4</formula>
    </cfRule>
    <cfRule type="cellIs" dxfId="27409" priority="1068" stopIfTrue="1" operator="equal">
      <formula>3</formula>
    </cfRule>
  </conditionalFormatting>
  <conditionalFormatting sqref="H32:H33">
    <cfRule type="cellIs" dxfId="27408" priority="1063" stopIfTrue="1" operator="equal">
      <formula>5</formula>
    </cfRule>
    <cfRule type="cellIs" dxfId="27407" priority="1064" stopIfTrue="1" operator="equal">
      <formula>4</formula>
    </cfRule>
    <cfRule type="cellIs" dxfId="27406" priority="1065" stopIfTrue="1" operator="equal">
      <formula>3</formula>
    </cfRule>
  </conditionalFormatting>
  <conditionalFormatting sqref="L32:L33">
    <cfRule type="cellIs" dxfId="27405" priority="1060" stopIfTrue="1" operator="equal">
      <formula>5</formula>
    </cfRule>
    <cfRule type="cellIs" dxfId="27404" priority="1061" stopIfTrue="1" operator="equal">
      <formula>4</formula>
    </cfRule>
    <cfRule type="cellIs" dxfId="27403" priority="1062" stopIfTrue="1" operator="equal">
      <formula>3</formula>
    </cfRule>
  </conditionalFormatting>
  <conditionalFormatting sqref="N32:N33">
    <cfRule type="cellIs" dxfId="27402" priority="1057" stopIfTrue="1" operator="equal">
      <formula>5</formula>
    </cfRule>
    <cfRule type="cellIs" dxfId="27401" priority="1058" stopIfTrue="1" operator="equal">
      <formula>4</formula>
    </cfRule>
    <cfRule type="cellIs" dxfId="27400" priority="1059" stopIfTrue="1" operator="equal">
      <formula>3</formula>
    </cfRule>
  </conditionalFormatting>
  <conditionalFormatting sqref="Q5">
    <cfRule type="cellIs" dxfId="27399" priority="1026" stopIfTrue="1" operator="equal">
      <formula>5</formula>
    </cfRule>
    <cfRule type="cellIs" dxfId="27398" priority="1027" stopIfTrue="1" operator="equal">
      <formula>4</formula>
    </cfRule>
    <cfRule type="cellIs" dxfId="27397" priority="1028" stopIfTrue="1" operator="equal">
      <formula>3</formula>
    </cfRule>
  </conditionalFormatting>
  <conditionalFormatting sqref="Q4">
    <cfRule type="expression" dxfId="27396" priority="1024" stopIfTrue="1">
      <formula>$D$1&lt;Q4</formula>
    </cfRule>
    <cfRule type="expression" dxfId="27395" priority="1025" stopIfTrue="1">
      <formula>$D$1&gt;Q4</formula>
    </cfRule>
  </conditionalFormatting>
  <conditionalFormatting sqref="Q4">
    <cfRule type="expression" dxfId="27394" priority="1022" stopIfTrue="1">
      <formula>$D$1&lt;Q4</formula>
    </cfRule>
    <cfRule type="expression" dxfId="27393" priority="1023" stopIfTrue="1">
      <formula>$D$1&gt;Q4</formula>
    </cfRule>
  </conditionalFormatting>
  <conditionalFormatting sqref="Q5">
    <cfRule type="cellIs" dxfId="27392" priority="999" stopIfTrue="1" operator="equal">
      <formula>5</formula>
    </cfRule>
    <cfRule type="cellIs" dxfId="27391" priority="1000" stopIfTrue="1" operator="equal">
      <formula>4</formula>
    </cfRule>
    <cfRule type="cellIs" dxfId="27390" priority="1001" stopIfTrue="1" operator="equal">
      <formula>3</formula>
    </cfRule>
  </conditionalFormatting>
  <conditionalFormatting sqref="P32:P33">
    <cfRule type="cellIs" dxfId="27389" priority="1054" stopIfTrue="1" operator="equal">
      <formula>5</formula>
    </cfRule>
    <cfRule type="cellIs" dxfId="27388" priority="1055" stopIfTrue="1" operator="equal">
      <formula>4</formula>
    </cfRule>
    <cfRule type="cellIs" dxfId="27387" priority="1056" stopIfTrue="1" operator="equal">
      <formula>3</formula>
    </cfRule>
  </conditionalFormatting>
  <conditionalFormatting sqref="Q32:R33 Q6:S31">
    <cfRule type="cellIs" dxfId="27386" priority="1051" stopIfTrue="1" operator="equal">
      <formula>5</formula>
    </cfRule>
    <cfRule type="cellIs" dxfId="27385" priority="1052" stopIfTrue="1" operator="equal">
      <formula>4</formula>
    </cfRule>
    <cfRule type="cellIs" dxfId="27384" priority="1053" stopIfTrue="1" operator="equal">
      <formula>3</formula>
    </cfRule>
  </conditionalFormatting>
  <conditionalFormatting sqref="R32:R33">
    <cfRule type="cellIs" dxfId="27383" priority="1048" stopIfTrue="1" operator="equal">
      <formula>5</formula>
    </cfRule>
    <cfRule type="cellIs" dxfId="27382" priority="1049" stopIfTrue="1" operator="equal">
      <formula>4</formula>
    </cfRule>
    <cfRule type="cellIs" dxfId="27381" priority="1050" stopIfTrue="1" operator="equal">
      <formula>3</formula>
    </cfRule>
  </conditionalFormatting>
  <conditionalFormatting sqref="S4">
    <cfRule type="expression" dxfId="27380" priority="944" stopIfTrue="1">
      <formula>$D$1&lt;S4</formula>
    </cfRule>
    <cfRule type="expression" dxfId="27379" priority="945" stopIfTrue="1">
      <formula>$D$1&gt;S4</formula>
    </cfRule>
  </conditionalFormatting>
  <conditionalFormatting sqref="R4">
    <cfRule type="expression" dxfId="27378" priority="951" stopIfTrue="1">
      <formula>$D$1&lt;R4</formula>
    </cfRule>
    <cfRule type="expression" dxfId="27377" priority="952" stopIfTrue="1">
      <formula>$D$1&gt;R4</formula>
    </cfRule>
  </conditionalFormatting>
  <conditionalFormatting sqref="O32:O33">
    <cfRule type="cellIs" dxfId="27376" priority="1045" stopIfTrue="1" operator="equal">
      <formula>5</formula>
    </cfRule>
    <cfRule type="cellIs" dxfId="27375" priority="1046" stopIfTrue="1" operator="equal">
      <formula>4</formula>
    </cfRule>
    <cfRule type="cellIs" dxfId="27374" priority="1047" stopIfTrue="1" operator="equal">
      <formula>3</formula>
    </cfRule>
  </conditionalFormatting>
  <conditionalFormatting sqref="S5">
    <cfRule type="cellIs" dxfId="27373" priority="932" stopIfTrue="1" operator="equal">
      <formula>5</formula>
    </cfRule>
    <cfRule type="cellIs" dxfId="27372" priority="933" stopIfTrue="1" operator="equal">
      <formula>4</formula>
    </cfRule>
    <cfRule type="cellIs" dxfId="27371" priority="934" stopIfTrue="1" operator="equal">
      <formula>3</formula>
    </cfRule>
  </conditionalFormatting>
  <conditionalFormatting sqref="S4">
    <cfRule type="expression" dxfId="27370" priority="928" stopIfTrue="1">
      <formula>$D$1&lt;S4</formula>
    </cfRule>
    <cfRule type="expression" dxfId="27369" priority="929" stopIfTrue="1">
      <formula>$D$1&gt;S4</formula>
    </cfRule>
  </conditionalFormatting>
  <conditionalFormatting sqref="Q32:Q33">
    <cfRule type="cellIs" dxfId="27368" priority="1042" stopIfTrue="1" operator="equal">
      <formula>5</formula>
    </cfRule>
    <cfRule type="cellIs" dxfId="27367" priority="1043" stopIfTrue="1" operator="equal">
      <formula>4</formula>
    </cfRule>
    <cfRule type="cellIs" dxfId="27366" priority="1044" stopIfTrue="1" operator="equal">
      <formula>3</formula>
    </cfRule>
  </conditionalFormatting>
  <conditionalFormatting sqref="S4">
    <cfRule type="expression" dxfId="27365" priority="890" stopIfTrue="1">
      <formula>$D$1&lt;S4</formula>
    </cfRule>
    <cfRule type="expression" dxfId="27364" priority="891" stopIfTrue="1">
      <formula>$D$1&gt;S4</formula>
    </cfRule>
  </conditionalFormatting>
  <conditionalFormatting sqref="S4">
    <cfRule type="expression" dxfId="27363" priority="886" stopIfTrue="1">
      <formula>$D$1&lt;S4</formula>
    </cfRule>
    <cfRule type="expression" dxfId="27362" priority="887" stopIfTrue="1">
      <formula>$D$1&gt;S4</formula>
    </cfRule>
  </conditionalFormatting>
  <conditionalFormatting sqref="S32:S33">
    <cfRule type="cellIs" dxfId="27361" priority="1039" stopIfTrue="1" operator="equal">
      <formula>5</formula>
    </cfRule>
    <cfRule type="cellIs" dxfId="27360" priority="1040" stopIfTrue="1" operator="equal">
      <formula>4</formula>
    </cfRule>
    <cfRule type="cellIs" dxfId="27359" priority="1041" stopIfTrue="1" operator="equal">
      <formula>3</formula>
    </cfRule>
  </conditionalFormatting>
  <conditionalFormatting sqref="S4">
    <cfRule type="expression" dxfId="27358" priority="871" stopIfTrue="1">
      <formula>$D$1&lt;S4</formula>
    </cfRule>
    <cfRule type="expression" dxfId="27357" priority="872" stopIfTrue="1">
      <formula>$D$1&gt;S4</formula>
    </cfRule>
  </conditionalFormatting>
  <conditionalFormatting sqref="S5">
    <cfRule type="cellIs" dxfId="27356" priority="868" stopIfTrue="1" operator="equal">
      <formula>5</formula>
    </cfRule>
    <cfRule type="cellIs" dxfId="27355" priority="869" stopIfTrue="1" operator="equal">
      <formula>4</formula>
    </cfRule>
    <cfRule type="cellIs" dxfId="27354" priority="870" stopIfTrue="1" operator="equal">
      <formula>3</formula>
    </cfRule>
  </conditionalFormatting>
  <conditionalFormatting sqref="S4">
    <cfRule type="expression" dxfId="27353" priority="842" stopIfTrue="1">
      <formula>$D$1&lt;S4</formula>
    </cfRule>
    <cfRule type="expression" dxfId="27352" priority="843" stopIfTrue="1">
      <formula>$D$1&gt;S4</formula>
    </cfRule>
  </conditionalFormatting>
  <conditionalFormatting sqref="T5">
    <cfRule type="cellIs" dxfId="27351" priority="1034" stopIfTrue="1" operator="equal">
      <formula>5</formula>
    </cfRule>
    <cfRule type="cellIs" dxfId="27350" priority="1035" stopIfTrue="1" operator="equal">
      <formula>4</formula>
    </cfRule>
    <cfRule type="cellIs" dxfId="27349" priority="1036" stopIfTrue="1" operator="equal">
      <formula>3</formula>
    </cfRule>
  </conditionalFormatting>
  <conditionalFormatting sqref="Q3 S3:T3 T4">
    <cfRule type="expression" dxfId="27348" priority="1037" stopIfTrue="1">
      <formula>$D$1&lt;Q3</formula>
    </cfRule>
    <cfRule type="expression" dxfId="27347" priority="1038" stopIfTrue="1">
      <formula>$D$1&gt;Q3</formula>
    </cfRule>
  </conditionalFormatting>
  <conditionalFormatting sqref="N4">
    <cfRule type="expression" dxfId="27346" priority="564" stopIfTrue="1">
      <formula>$D$1&lt;N4</formula>
    </cfRule>
    <cfRule type="expression" dxfId="27345" priority="565" stopIfTrue="1">
      <formula>$D$1&gt;N4</formula>
    </cfRule>
  </conditionalFormatting>
  <conditionalFormatting sqref="T5">
    <cfRule type="cellIs" dxfId="27344" priority="1031" stopIfTrue="1" operator="equal">
      <formula>5</formula>
    </cfRule>
    <cfRule type="cellIs" dxfId="27343" priority="1032" stopIfTrue="1" operator="equal">
      <formula>4</formula>
    </cfRule>
    <cfRule type="cellIs" dxfId="27342" priority="1033" stopIfTrue="1" operator="equal">
      <formula>3</formula>
    </cfRule>
  </conditionalFormatting>
  <conditionalFormatting sqref="T4">
    <cfRule type="expression" dxfId="27341" priority="1029" stopIfTrue="1">
      <formula>$D$1&lt;T4</formula>
    </cfRule>
    <cfRule type="expression" dxfId="27340" priority="1030" stopIfTrue="1">
      <formula>$D$1&gt;T4</formula>
    </cfRule>
  </conditionalFormatting>
  <conditionalFormatting sqref="N4">
    <cfRule type="expression" dxfId="27339" priority="521" stopIfTrue="1">
      <formula>$D$1&lt;N4</formula>
    </cfRule>
    <cfRule type="expression" dxfId="27338" priority="522" stopIfTrue="1">
      <formula>$D$1&gt;N4</formula>
    </cfRule>
  </conditionalFormatting>
  <conditionalFormatting sqref="H3:H4">
    <cfRule type="expression" dxfId="27337" priority="495" stopIfTrue="1">
      <formula>$D$1&lt;H3</formula>
    </cfRule>
    <cfRule type="expression" dxfId="27336" priority="496" stopIfTrue="1">
      <formula>$D$1&gt;H3</formula>
    </cfRule>
  </conditionalFormatting>
  <conditionalFormatting sqref="K4">
    <cfRule type="expression" dxfId="27335" priority="552" stopIfTrue="1">
      <formula>$D$1&lt;K4</formula>
    </cfRule>
    <cfRule type="expression" dxfId="27334" priority="553" stopIfTrue="1">
      <formula>$D$1&gt;K4</formula>
    </cfRule>
  </conditionalFormatting>
  <conditionalFormatting sqref="K4">
    <cfRule type="expression" dxfId="27333" priority="539" stopIfTrue="1">
      <formula>$D$1&lt;K4</formula>
    </cfRule>
    <cfRule type="expression" dxfId="27332" priority="540" stopIfTrue="1">
      <formula>$D$1&gt;K4</formula>
    </cfRule>
  </conditionalFormatting>
  <conditionalFormatting sqref="K4">
    <cfRule type="expression" dxfId="27331" priority="537" stopIfTrue="1">
      <formula>$D$1&lt;K4</formula>
    </cfRule>
    <cfRule type="expression" dxfId="27330" priority="538" stopIfTrue="1">
      <formula>$D$1&gt;K4</formula>
    </cfRule>
  </conditionalFormatting>
  <conditionalFormatting sqref="K4">
    <cfRule type="expression" dxfId="27329" priority="535" stopIfTrue="1">
      <formula>$D$1&lt;K4</formula>
    </cfRule>
    <cfRule type="expression" dxfId="27328" priority="536" stopIfTrue="1">
      <formula>$D$1&gt;K4</formula>
    </cfRule>
  </conditionalFormatting>
  <conditionalFormatting sqref="K4">
    <cfRule type="expression" dxfId="27327" priority="533" stopIfTrue="1">
      <formula>$D$1&lt;K4</formula>
    </cfRule>
    <cfRule type="expression" dxfId="27326" priority="534" stopIfTrue="1">
      <formula>$D$1&gt;K4</formula>
    </cfRule>
  </conditionalFormatting>
  <conditionalFormatting sqref="K4">
    <cfRule type="expression" dxfId="27325" priority="531" stopIfTrue="1">
      <formula>$D$1&lt;K4</formula>
    </cfRule>
    <cfRule type="expression" dxfId="27324" priority="532" stopIfTrue="1">
      <formula>$D$1&gt;K4</formula>
    </cfRule>
  </conditionalFormatting>
  <conditionalFormatting sqref="K4">
    <cfRule type="expression" dxfId="27323" priority="529" stopIfTrue="1">
      <formula>$D$1&lt;K4</formula>
    </cfRule>
    <cfRule type="expression" dxfId="27322" priority="530" stopIfTrue="1">
      <formula>$D$1&gt;K4</formula>
    </cfRule>
  </conditionalFormatting>
  <conditionalFormatting sqref="K4">
    <cfRule type="expression" dxfId="27321" priority="527" stopIfTrue="1">
      <formula>$D$1&lt;K4</formula>
    </cfRule>
    <cfRule type="expression" dxfId="27320" priority="528" stopIfTrue="1">
      <formula>$D$1&gt;K4</formula>
    </cfRule>
  </conditionalFormatting>
  <conditionalFormatting sqref="K4">
    <cfRule type="expression" dxfId="27319" priority="525" stopIfTrue="1">
      <formula>$D$1&lt;K4</formula>
    </cfRule>
    <cfRule type="expression" dxfId="27318" priority="526" stopIfTrue="1">
      <formula>$D$1&gt;K4</formula>
    </cfRule>
  </conditionalFormatting>
  <conditionalFormatting sqref="K4">
    <cfRule type="expression" dxfId="27317" priority="523" stopIfTrue="1">
      <formula>$D$1&lt;K4</formula>
    </cfRule>
    <cfRule type="expression" dxfId="27316" priority="524" stopIfTrue="1">
      <formula>$D$1&gt;K4</formula>
    </cfRule>
  </conditionalFormatting>
  <conditionalFormatting sqref="N4">
    <cfRule type="expression" dxfId="27315" priority="519" stopIfTrue="1">
      <formula>$D$1&lt;N4</formula>
    </cfRule>
    <cfRule type="expression" dxfId="27314" priority="520" stopIfTrue="1">
      <formula>$D$1&gt;N4</formula>
    </cfRule>
  </conditionalFormatting>
  <conditionalFormatting sqref="P4">
    <cfRule type="expression" dxfId="27313" priority="509" stopIfTrue="1">
      <formula>$D$1&lt;P4</formula>
    </cfRule>
    <cfRule type="expression" dxfId="27312" priority="510" stopIfTrue="1">
      <formula>$D$1&gt;P4</formula>
    </cfRule>
  </conditionalFormatting>
  <conditionalFormatting sqref="H4">
    <cfRule type="expression" dxfId="27311" priority="481" stopIfTrue="1">
      <formula>$D$1&lt;H4</formula>
    </cfRule>
    <cfRule type="expression" dxfId="27310" priority="482" stopIfTrue="1">
      <formula>$D$1&gt;H4</formula>
    </cfRule>
  </conditionalFormatting>
  <conditionalFormatting sqref="H4">
    <cfRule type="expression" dxfId="27309" priority="471" stopIfTrue="1">
      <formula>$D$1&lt;H4</formula>
    </cfRule>
    <cfRule type="expression" dxfId="27308" priority="472" stopIfTrue="1">
      <formula>$D$1&gt;H4</formula>
    </cfRule>
  </conditionalFormatting>
  <conditionalFormatting sqref="H4">
    <cfRule type="expression" dxfId="27307" priority="469" stopIfTrue="1">
      <formula>$D$1&lt;H4</formula>
    </cfRule>
    <cfRule type="expression" dxfId="27306" priority="470" stopIfTrue="1">
      <formula>$D$1&gt;H4</formula>
    </cfRule>
  </conditionalFormatting>
  <conditionalFormatting sqref="H4">
    <cfRule type="expression" dxfId="27305" priority="467" stopIfTrue="1">
      <formula>$D$1&lt;H4</formula>
    </cfRule>
    <cfRule type="expression" dxfId="27304" priority="468" stopIfTrue="1">
      <formula>$D$1&gt;H4</formula>
    </cfRule>
  </conditionalFormatting>
  <conditionalFormatting sqref="H4">
    <cfRule type="expression" dxfId="27303" priority="465" stopIfTrue="1">
      <formula>$D$1&lt;H4</formula>
    </cfRule>
    <cfRule type="expression" dxfId="27302" priority="466" stopIfTrue="1">
      <formula>$D$1&gt;H4</formula>
    </cfRule>
  </conditionalFormatting>
  <conditionalFormatting sqref="G4">
    <cfRule type="expression" dxfId="27301" priority="420" stopIfTrue="1">
      <formula>$D$1&lt;G4</formula>
    </cfRule>
    <cfRule type="expression" dxfId="27300" priority="421" stopIfTrue="1">
      <formula>$D$1&gt;G4</formula>
    </cfRule>
  </conditionalFormatting>
  <conditionalFormatting sqref="G4">
    <cfRule type="expression" dxfId="27299" priority="397" stopIfTrue="1">
      <formula>$D$1&lt;G4</formula>
    </cfRule>
    <cfRule type="expression" dxfId="27298" priority="398" stopIfTrue="1">
      <formula>$D$1&gt;G4</formula>
    </cfRule>
  </conditionalFormatting>
  <conditionalFormatting sqref="K3:K4 L3">
    <cfRule type="expression" dxfId="27297" priority="378" stopIfTrue="1">
      <formula>$D$1&lt;K3</formula>
    </cfRule>
    <cfRule type="expression" dxfId="27296" priority="379" stopIfTrue="1">
      <formula>$D$1&gt;K3</formula>
    </cfRule>
  </conditionalFormatting>
  <conditionalFormatting sqref="K4">
    <cfRule type="expression" dxfId="27295" priority="376" stopIfTrue="1">
      <formula>$D$1&lt;K4</formula>
    </cfRule>
    <cfRule type="expression" dxfId="27294" priority="377" stopIfTrue="1">
      <formula>$D$1&gt;K4</formula>
    </cfRule>
  </conditionalFormatting>
  <conditionalFormatting sqref="Q4">
    <cfRule type="expression" dxfId="27293" priority="1020" stopIfTrue="1">
      <formula>$D$1&lt;Q4</formula>
    </cfRule>
    <cfRule type="expression" dxfId="27292" priority="1021" stopIfTrue="1">
      <formula>$D$1&gt;Q4</formula>
    </cfRule>
  </conditionalFormatting>
  <conditionalFormatting sqref="Q5">
    <cfRule type="cellIs" dxfId="27291" priority="1017" stopIfTrue="1" operator="equal">
      <formula>5</formula>
    </cfRule>
    <cfRule type="cellIs" dxfId="27290" priority="1018" stopIfTrue="1" operator="equal">
      <formula>4</formula>
    </cfRule>
    <cfRule type="cellIs" dxfId="27289" priority="1019" stopIfTrue="1" operator="equal">
      <formula>3</formula>
    </cfRule>
  </conditionalFormatting>
  <conditionalFormatting sqref="Q4">
    <cfRule type="expression" dxfId="27288" priority="1015" stopIfTrue="1">
      <formula>$D$1&lt;Q4</formula>
    </cfRule>
    <cfRule type="expression" dxfId="27287" priority="1016" stopIfTrue="1">
      <formula>$D$1&gt;Q4</formula>
    </cfRule>
  </conditionalFormatting>
  <conditionalFormatting sqref="Q5">
    <cfRule type="cellIs" dxfId="27286" priority="1012" stopIfTrue="1" operator="equal">
      <formula>5</formula>
    </cfRule>
    <cfRule type="cellIs" dxfId="27285" priority="1013" stopIfTrue="1" operator="equal">
      <formula>4</formula>
    </cfRule>
    <cfRule type="cellIs" dxfId="27284" priority="1014" stopIfTrue="1" operator="equal">
      <formula>3</formula>
    </cfRule>
  </conditionalFormatting>
  <conditionalFormatting sqref="Q4">
    <cfRule type="expression" dxfId="27283" priority="979" stopIfTrue="1">
      <formula>$D$1&lt;Q4</formula>
    </cfRule>
    <cfRule type="expression" dxfId="27282" priority="980" stopIfTrue="1">
      <formula>$D$1&gt;Q4</formula>
    </cfRule>
  </conditionalFormatting>
  <conditionalFormatting sqref="Q5">
    <cfRule type="cellIs" dxfId="27281" priority="1009" stopIfTrue="1" operator="equal">
      <formula>5</formula>
    </cfRule>
    <cfRule type="cellIs" dxfId="27280" priority="1010" stopIfTrue="1" operator="equal">
      <formula>4</formula>
    </cfRule>
    <cfRule type="cellIs" dxfId="27279" priority="1011" stopIfTrue="1" operator="equal">
      <formula>3</formula>
    </cfRule>
  </conditionalFormatting>
  <conditionalFormatting sqref="Q4">
    <cfRule type="expression" dxfId="27278" priority="1007" stopIfTrue="1">
      <formula>$D$1&lt;Q4</formula>
    </cfRule>
    <cfRule type="expression" dxfId="27277" priority="1008" stopIfTrue="1">
      <formula>$D$1&gt;Q4</formula>
    </cfRule>
  </conditionalFormatting>
  <conditionalFormatting sqref="Q5">
    <cfRule type="cellIs" dxfId="27276" priority="1004" stopIfTrue="1" operator="equal">
      <formula>5</formula>
    </cfRule>
    <cfRule type="cellIs" dxfId="27275" priority="1005" stopIfTrue="1" operator="equal">
      <formula>4</formula>
    </cfRule>
    <cfRule type="cellIs" dxfId="27274" priority="1006" stopIfTrue="1" operator="equal">
      <formula>3</formula>
    </cfRule>
  </conditionalFormatting>
  <conditionalFormatting sqref="Q4">
    <cfRule type="expression" dxfId="27273" priority="1002" stopIfTrue="1">
      <formula>$D$1&lt;Q4</formula>
    </cfRule>
    <cfRule type="expression" dxfId="27272" priority="1003" stopIfTrue="1">
      <formula>$D$1&gt;Q4</formula>
    </cfRule>
  </conditionalFormatting>
  <conditionalFormatting sqref="Q4">
    <cfRule type="expression" dxfId="27271" priority="997" stopIfTrue="1">
      <formula>$D$1&lt;Q4</formula>
    </cfRule>
    <cfRule type="expression" dxfId="27270" priority="998" stopIfTrue="1">
      <formula>$D$1&gt;Q4</formula>
    </cfRule>
  </conditionalFormatting>
  <conditionalFormatting sqref="Q4">
    <cfRule type="expression" dxfId="27269" priority="995" stopIfTrue="1">
      <formula>$D$1&lt;Q4</formula>
    </cfRule>
    <cfRule type="expression" dxfId="27268" priority="996" stopIfTrue="1">
      <formula>$D$1&gt;Q4</formula>
    </cfRule>
  </conditionalFormatting>
  <conditionalFormatting sqref="Q4">
    <cfRule type="expression" dxfId="27267" priority="993" stopIfTrue="1">
      <formula>$D$1&lt;Q4</formula>
    </cfRule>
    <cfRule type="expression" dxfId="27266" priority="994" stopIfTrue="1">
      <formula>$D$1&gt;Q4</formula>
    </cfRule>
  </conditionalFormatting>
  <conditionalFormatting sqref="Q4">
    <cfRule type="expression" dxfId="27265" priority="991" stopIfTrue="1">
      <formula>$D$1&lt;Q4</formula>
    </cfRule>
    <cfRule type="expression" dxfId="27264" priority="992" stopIfTrue="1">
      <formula>$D$1&gt;Q4</formula>
    </cfRule>
  </conditionalFormatting>
  <conditionalFormatting sqref="Q4">
    <cfRule type="expression" dxfId="27263" priority="989" stopIfTrue="1">
      <formula>$D$1&lt;Q4</formula>
    </cfRule>
    <cfRule type="expression" dxfId="27262" priority="990" stopIfTrue="1">
      <formula>$D$1&gt;Q4</formula>
    </cfRule>
  </conditionalFormatting>
  <conditionalFormatting sqref="Q4">
    <cfRule type="expression" dxfId="27261" priority="987" stopIfTrue="1">
      <formula>$D$1&lt;Q4</formula>
    </cfRule>
    <cfRule type="expression" dxfId="27260" priority="988" stopIfTrue="1">
      <formula>$D$1&gt;Q4</formula>
    </cfRule>
  </conditionalFormatting>
  <conditionalFormatting sqref="Q4">
    <cfRule type="expression" dxfId="27259" priority="985" stopIfTrue="1">
      <formula>$D$1&lt;Q4</formula>
    </cfRule>
    <cfRule type="expression" dxfId="27258" priority="986" stopIfTrue="1">
      <formula>$D$1&gt;Q4</formula>
    </cfRule>
  </conditionalFormatting>
  <conditionalFormatting sqref="Q4">
    <cfRule type="expression" dxfId="27257" priority="983" stopIfTrue="1">
      <formula>$D$1&lt;Q4</formula>
    </cfRule>
    <cfRule type="expression" dxfId="27256" priority="984" stopIfTrue="1">
      <formula>$D$1&gt;Q4</formula>
    </cfRule>
  </conditionalFormatting>
  <conditionalFormatting sqref="Q4">
    <cfRule type="expression" dxfId="27255" priority="981" stopIfTrue="1">
      <formula>$D$1&lt;Q4</formula>
    </cfRule>
    <cfRule type="expression" dxfId="27254" priority="982" stopIfTrue="1">
      <formula>$D$1&gt;Q4</formula>
    </cfRule>
  </conditionalFormatting>
  <conditionalFormatting sqref="R5">
    <cfRule type="cellIs" dxfId="27253" priority="976" stopIfTrue="1" operator="equal">
      <formula>5</formula>
    </cfRule>
    <cfRule type="cellIs" dxfId="27252" priority="977" stopIfTrue="1" operator="equal">
      <formula>4</formula>
    </cfRule>
    <cfRule type="cellIs" dxfId="27251" priority="978" stopIfTrue="1" operator="equal">
      <formula>3</formula>
    </cfRule>
  </conditionalFormatting>
  <conditionalFormatting sqref="R3:R4">
    <cfRule type="expression" dxfId="27250" priority="974" stopIfTrue="1">
      <formula>$D$1&lt;R3</formula>
    </cfRule>
    <cfRule type="expression" dxfId="27249" priority="975" stopIfTrue="1">
      <formula>$D$1&gt;R3</formula>
    </cfRule>
  </conditionalFormatting>
  <conditionalFormatting sqref="R4">
    <cfRule type="expression" dxfId="27248" priority="972" stopIfTrue="1">
      <formula>$D$1&lt;R4</formula>
    </cfRule>
    <cfRule type="expression" dxfId="27247" priority="973" stopIfTrue="1">
      <formula>$D$1&gt;R4</formula>
    </cfRule>
  </conditionalFormatting>
  <conditionalFormatting sqref="R4">
    <cfRule type="expression" dxfId="27246" priority="970" stopIfTrue="1">
      <formula>$D$1&lt;R4</formula>
    </cfRule>
    <cfRule type="expression" dxfId="27245" priority="971" stopIfTrue="1">
      <formula>$D$1&gt;R4</formula>
    </cfRule>
  </conditionalFormatting>
  <conditionalFormatting sqref="R5">
    <cfRule type="cellIs" dxfId="27244" priority="967" stopIfTrue="1" operator="equal">
      <formula>5</formula>
    </cfRule>
    <cfRule type="cellIs" dxfId="27243" priority="968" stopIfTrue="1" operator="equal">
      <formula>4</formula>
    </cfRule>
    <cfRule type="cellIs" dxfId="27242" priority="969" stopIfTrue="1" operator="equal">
      <formula>3</formula>
    </cfRule>
  </conditionalFormatting>
  <conditionalFormatting sqref="R4">
    <cfRule type="expression" dxfId="27241" priority="965" stopIfTrue="1">
      <formula>$D$1&lt;R4</formula>
    </cfRule>
    <cfRule type="expression" dxfId="27240" priority="966" stopIfTrue="1">
      <formula>$D$1&gt;R4</formula>
    </cfRule>
  </conditionalFormatting>
  <conditionalFormatting sqref="R5">
    <cfRule type="cellIs" dxfId="27239" priority="962" stopIfTrue="1" operator="equal">
      <formula>5</formula>
    </cfRule>
    <cfRule type="cellIs" dxfId="27238" priority="963" stopIfTrue="1" operator="equal">
      <formula>4</formula>
    </cfRule>
    <cfRule type="cellIs" dxfId="27237" priority="964" stopIfTrue="1" operator="equal">
      <formula>3</formula>
    </cfRule>
  </conditionalFormatting>
  <conditionalFormatting sqref="R4">
    <cfRule type="expression" dxfId="27236" priority="960" stopIfTrue="1">
      <formula>$D$1&lt;R4</formula>
    </cfRule>
    <cfRule type="expression" dxfId="27235" priority="961" stopIfTrue="1">
      <formula>$D$1&gt;R4</formula>
    </cfRule>
  </conditionalFormatting>
  <conditionalFormatting sqref="R4">
    <cfRule type="expression" dxfId="27234" priority="958" stopIfTrue="1">
      <formula>$D$1&lt;R4</formula>
    </cfRule>
    <cfRule type="expression" dxfId="27233" priority="959" stopIfTrue="1">
      <formula>$D$1&gt;R4</formula>
    </cfRule>
  </conditionalFormatting>
  <conditionalFormatting sqref="R4">
    <cfRule type="expression" dxfId="27232" priority="956" stopIfTrue="1">
      <formula>$D$1&lt;R4</formula>
    </cfRule>
    <cfRule type="expression" dxfId="27231" priority="957" stopIfTrue="1">
      <formula>$D$1&gt;R4</formula>
    </cfRule>
  </conditionalFormatting>
  <conditionalFormatting sqref="R5">
    <cfRule type="cellIs" dxfId="27230" priority="953" stopIfTrue="1" operator="equal">
      <formula>5</formula>
    </cfRule>
    <cfRule type="cellIs" dxfId="27229" priority="954" stopIfTrue="1" operator="equal">
      <formula>4</formula>
    </cfRule>
    <cfRule type="cellIs" dxfId="27228" priority="955" stopIfTrue="1" operator="equal">
      <formula>3</formula>
    </cfRule>
  </conditionalFormatting>
  <conditionalFormatting sqref="S4">
    <cfRule type="expression" dxfId="27227" priority="949" stopIfTrue="1">
      <formula>$D$1&lt;S4</formula>
    </cfRule>
    <cfRule type="expression" dxfId="27226" priority="950" stopIfTrue="1">
      <formula>$D$1&gt;S4</formula>
    </cfRule>
  </conditionalFormatting>
  <conditionalFormatting sqref="S5">
    <cfRule type="cellIs" dxfId="27225" priority="946" stopIfTrue="1" operator="equal">
      <formula>5</formula>
    </cfRule>
    <cfRule type="cellIs" dxfId="27224" priority="947" stopIfTrue="1" operator="equal">
      <formula>4</formula>
    </cfRule>
    <cfRule type="cellIs" dxfId="27223" priority="948" stopIfTrue="1" operator="equal">
      <formula>3</formula>
    </cfRule>
  </conditionalFormatting>
  <conditionalFormatting sqref="S4">
    <cfRule type="expression" dxfId="27222" priority="942" stopIfTrue="1">
      <formula>$D$1&lt;S4</formula>
    </cfRule>
    <cfRule type="expression" dxfId="27221" priority="943" stopIfTrue="1">
      <formula>$D$1&gt;S4</formula>
    </cfRule>
  </conditionalFormatting>
  <conditionalFormatting sqref="S4">
    <cfRule type="expression" dxfId="27220" priority="940" stopIfTrue="1">
      <formula>$D$1&lt;S4</formula>
    </cfRule>
    <cfRule type="expression" dxfId="27219" priority="941" stopIfTrue="1">
      <formula>$D$1&gt;S4</formula>
    </cfRule>
  </conditionalFormatting>
  <conditionalFormatting sqref="S5">
    <cfRule type="cellIs" dxfId="27218" priority="937" stopIfTrue="1" operator="equal">
      <formula>5</formula>
    </cfRule>
    <cfRule type="cellIs" dxfId="27217" priority="938" stopIfTrue="1" operator="equal">
      <formula>4</formula>
    </cfRule>
    <cfRule type="cellIs" dxfId="27216" priority="939" stopIfTrue="1" operator="equal">
      <formula>3</formula>
    </cfRule>
  </conditionalFormatting>
  <conditionalFormatting sqref="S4">
    <cfRule type="expression" dxfId="27215" priority="935" stopIfTrue="1">
      <formula>$D$1&lt;S4</formula>
    </cfRule>
    <cfRule type="expression" dxfId="27214" priority="936" stopIfTrue="1">
      <formula>$D$1&gt;S4</formula>
    </cfRule>
  </conditionalFormatting>
  <conditionalFormatting sqref="S4">
    <cfRule type="expression" dxfId="27213" priority="930" stopIfTrue="1">
      <formula>$D$1&lt;S4</formula>
    </cfRule>
    <cfRule type="expression" dxfId="27212" priority="931" stopIfTrue="1">
      <formula>$D$1&gt;S4</formula>
    </cfRule>
  </conditionalFormatting>
  <conditionalFormatting sqref="S4">
    <cfRule type="expression" dxfId="27211" priority="926" stopIfTrue="1">
      <formula>$D$1&lt;S4</formula>
    </cfRule>
    <cfRule type="expression" dxfId="27210" priority="927" stopIfTrue="1">
      <formula>$D$1&gt;S4</formula>
    </cfRule>
  </conditionalFormatting>
  <conditionalFormatting sqref="S5">
    <cfRule type="cellIs" dxfId="27209" priority="923" stopIfTrue="1" operator="equal">
      <formula>5</formula>
    </cfRule>
    <cfRule type="cellIs" dxfId="27208" priority="924" stopIfTrue="1" operator="equal">
      <formula>4</formula>
    </cfRule>
    <cfRule type="cellIs" dxfId="27207" priority="925" stopIfTrue="1" operator="equal">
      <formula>3</formula>
    </cfRule>
  </conditionalFormatting>
  <conditionalFormatting sqref="S4">
    <cfRule type="expression" dxfId="27206" priority="921" stopIfTrue="1">
      <formula>$D$1&lt;S4</formula>
    </cfRule>
    <cfRule type="expression" dxfId="27205" priority="922" stopIfTrue="1">
      <formula>$D$1&gt;S4</formula>
    </cfRule>
  </conditionalFormatting>
  <conditionalFormatting sqref="S5">
    <cfRule type="cellIs" dxfId="27204" priority="918" stopIfTrue="1" operator="equal">
      <formula>5</formula>
    </cfRule>
    <cfRule type="cellIs" dxfId="27203" priority="919" stopIfTrue="1" operator="equal">
      <formula>4</formula>
    </cfRule>
    <cfRule type="cellIs" dxfId="27202" priority="920" stopIfTrue="1" operator="equal">
      <formula>3</formula>
    </cfRule>
  </conditionalFormatting>
  <conditionalFormatting sqref="S4">
    <cfRule type="expression" dxfId="27201" priority="916" stopIfTrue="1">
      <formula>$D$1&lt;S4</formula>
    </cfRule>
    <cfRule type="expression" dxfId="27200" priority="917" stopIfTrue="1">
      <formula>$D$1&gt;S4</formula>
    </cfRule>
  </conditionalFormatting>
  <conditionalFormatting sqref="S5">
    <cfRule type="cellIs" dxfId="27199" priority="913" stopIfTrue="1" operator="equal">
      <formula>5</formula>
    </cfRule>
    <cfRule type="cellIs" dxfId="27198" priority="914" stopIfTrue="1" operator="equal">
      <formula>4</formula>
    </cfRule>
    <cfRule type="cellIs" dxfId="27197" priority="915" stopIfTrue="1" operator="equal">
      <formula>3</formula>
    </cfRule>
  </conditionalFormatting>
  <conditionalFormatting sqref="S4">
    <cfRule type="expression" dxfId="27196" priority="911" stopIfTrue="1">
      <formula>$D$1&lt;S4</formula>
    </cfRule>
    <cfRule type="expression" dxfId="27195" priority="912" stopIfTrue="1">
      <formula>$D$1&gt;S4</formula>
    </cfRule>
  </conditionalFormatting>
  <conditionalFormatting sqref="S4">
    <cfRule type="expression" dxfId="27194" priority="856" stopIfTrue="1">
      <formula>$D$1&lt;S4</formula>
    </cfRule>
    <cfRule type="expression" dxfId="27193" priority="857" stopIfTrue="1">
      <formula>$D$1&gt;S4</formula>
    </cfRule>
  </conditionalFormatting>
  <conditionalFormatting sqref="S4">
    <cfRule type="expression" dxfId="27192" priority="844" stopIfTrue="1">
      <formula>$D$1&lt;S4</formula>
    </cfRule>
    <cfRule type="expression" dxfId="27191" priority="845" stopIfTrue="1">
      <formula>$D$1&gt;S4</formula>
    </cfRule>
  </conditionalFormatting>
  <conditionalFormatting sqref="S4">
    <cfRule type="expression" dxfId="27190" priority="888" stopIfTrue="1">
      <formula>$D$1&lt;S4</formula>
    </cfRule>
    <cfRule type="expression" dxfId="27189" priority="889" stopIfTrue="1">
      <formula>$D$1&gt;S4</formula>
    </cfRule>
  </conditionalFormatting>
  <conditionalFormatting sqref="S4">
    <cfRule type="expression" dxfId="27188" priority="861" stopIfTrue="1">
      <formula>$D$1&lt;S4</formula>
    </cfRule>
    <cfRule type="expression" dxfId="27187" priority="862" stopIfTrue="1">
      <formula>$D$1&gt;S4</formula>
    </cfRule>
  </conditionalFormatting>
  <conditionalFormatting sqref="S5">
    <cfRule type="cellIs" dxfId="27186" priority="858" stopIfTrue="1" operator="equal">
      <formula>5</formula>
    </cfRule>
    <cfRule type="cellIs" dxfId="27185" priority="859" stopIfTrue="1" operator="equal">
      <formula>4</formula>
    </cfRule>
    <cfRule type="cellIs" dxfId="27184" priority="860" stopIfTrue="1" operator="equal">
      <formula>3</formula>
    </cfRule>
  </conditionalFormatting>
  <conditionalFormatting sqref="S4">
    <cfRule type="expression" dxfId="27183" priority="854" stopIfTrue="1">
      <formula>$D$1&lt;S4</formula>
    </cfRule>
    <cfRule type="expression" dxfId="27182" priority="855" stopIfTrue="1">
      <formula>$D$1&gt;S4</formula>
    </cfRule>
  </conditionalFormatting>
  <conditionalFormatting sqref="S5">
    <cfRule type="cellIs" dxfId="27181" priority="908" stopIfTrue="1" operator="equal">
      <formula>5</formula>
    </cfRule>
    <cfRule type="cellIs" dxfId="27180" priority="909" stopIfTrue="1" operator="equal">
      <formula>4</formula>
    </cfRule>
    <cfRule type="cellIs" dxfId="27179" priority="910" stopIfTrue="1" operator="equal">
      <formula>3</formula>
    </cfRule>
  </conditionalFormatting>
  <conditionalFormatting sqref="S4">
    <cfRule type="expression" dxfId="27178" priority="906" stopIfTrue="1">
      <formula>$D$1&lt;S4</formula>
    </cfRule>
    <cfRule type="expression" dxfId="27177" priority="907" stopIfTrue="1">
      <formula>$D$1&gt;S4</formula>
    </cfRule>
  </conditionalFormatting>
  <conditionalFormatting sqref="S5">
    <cfRule type="cellIs" dxfId="27176" priority="903" stopIfTrue="1" operator="equal">
      <formula>5</formula>
    </cfRule>
    <cfRule type="cellIs" dxfId="27175" priority="904" stopIfTrue="1" operator="equal">
      <formula>4</formula>
    </cfRule>
    <cfRule type="cellIs" dxfId="27174" priority="905" stopIfTrue="1" operator="equal">
      <formula>3</formula>
    </cfRule>
  </conditionalFormatting>
  <conditionalFormatting sqref="S4">
    <cfRule type="expression" dxfId="27173" priority="901" stopIfTrue="1">
      <formula>$D$1&lt;S4</formula>
    </cfRule>
    <cfRule type="expression" dxfId="27172" priority="902" stopIfTrue="1">
      <formula>$D$1&gt;S4</formula>
    </cfRule>
  </conditionalFormatting>
  <conditionalFormatting sqref="S5">
    <cfRule type="cellIs" dxfId="27171" priority="898" stopIfTrue="1" operator="equal">
      <formula>5</formula>
    </cfRule>
    <cfRule type="cellIs" dxfId="27170" priority="899" stopIfTrue="1" operator="equal">
      <formula>4</formula>
    </cfRule>
    <cfRule type="cellIs" dxfId="27169" priority="900" stopIfTrue="1" operator="equal">
      <formula>3</formula>
    </cfRule>
  </conditionalFormatting>
  <conditionalFormatting sqref="S4">
    <cfRule type="expression" dxfId="27168" priority="896" stopIfTrue="1">
      <formula>$D$1&lt;S4</formula>
    </cfRule>
    <cfRule type="expression" dxfId="27167" priority="897" stopIfTrue="1">
      <formula>$D$1&gt;S4</formula>
    </cfRule>
  </conditionalFormatting>
  <conditionalFormatting sqref="S4">
    <cfRule type="expression" dxfId="27166" priority="894" stopIfTrue="1">
      <formula>$D$1&lt;S4</formula>
    </cfRule>
    <cfRule type="expression" dxfId="27165" priority="895" stopIfTrue="1">
      <formula>$D$1&gt;S4</formula>
    </cfRule>
  </conditionalFormatting>
  <conditionalFormatting sqref="S4">
    <cfRule type="expression" dxfId="27164" priority="892" stopIfTrue="1">
      <formula>$D$1&lt;S4</formula>
    </cfRule>
    <cfRule type="expression" dxfId="27163" priority="893" stopIfTrue="1">
      <formula>$D$1&gt;S4</formula>
    </cfRule>
  </conditionalFormatting>
  <conditionalFormatting sqref="S4">
    <cfRule type="expression" dxfId="27162" priority="884" stopIfTrue="1">
      <formula>$D$1&lt;S4</formula>
    </cfRule>
    <cfRule type="expression" dxfId="27161" priority="885" stopIfTrue="1">
      <formula>$D$1&gt;S4</formula>
    </cfRule>
  </conditionalFormatting>
  <conditionalFormatting sqref="S4">
    <cfRule type="expression" dxfId="27160" priority="882" stopIfTrue="1">
      <formula>$D$1&lt;S4</formula>
    </cfRule>
    <cfRule type="expression" dxfId="27159" priority="883" stopIfTrue="1">
      <formula>$D$1&gt;S4</formula>
    </cfRule>
  </conditionalFormatting>
  <conditionalFormatting sqref="S4">
    <cfRule type="expression" dxfId="27158" priority="880" stopIfTrue="1">
      <formula>$D$1&lt;S4</formula>
    </cfRule>
    <cfRule type="expression" dxfId="27157" priority="881" stopIfTrue="1">
      <formula>$D$1&gt;S4</formula>
    </cfRule>
  </conditionalFormatting>
  <conditionalFormatting sqref="S4">
    <cfRule type="expression" dxfId="27156" priority="878" stopIfTrue="1">
      <formula>$D$1&lt;S4</formula>
    </cfRule>
    <cfRule type="expression" dxfId="27155" priority="879" stopIfTrue="1">
      <formula>$D$1&gt;S4</formula>
    </cfRule>
  </conditionalFormatting>
  <conditionalFormatting sqref="S4">
    <cfRule type="expression" dxfId="27154" priority="876" stopIfTrue="1">
      <formula>$D$1&lt;S4</formula>
    </cfRule>
    <cfRule type="expression" dxfId="27153" priority="877" stopIfTrue="1">
      <formula>$D$1&gt;S4</formula>
    </cfRule>
  </conditionalFormatting>
  <conditionalFormatting sqref="S5">
    <cfRule type="cellIs" dxfId="27152" priority="873" stopIfTrue="1" operator="equal">
      <formula>5</formula>
    </cfRule>
    <cfRule type="cellIs" dxfId="27151" priority="874" stopIfTrue="1" operator="equal">
      <formula>4</formula>
    </cfRule>
    <cfRule type="cellIs" dxfId="27150" priority="875" stopIfTrue="1" operator="equal">
      <formula>3</formula>
    </cfRule>
  </conditionalFormatting>
  <conditionalFormatting sqref="S4">
    <cfRule type="expression" dxfId="27149" priority="866" stopIfTrue="1">
      <formula>$D$1&lt;S4</formula>
    </cfRule>
    <cfRule type="expression" dxfId="27148" priority="867" stopIfTrue="1">
      <formula>$D$1&gt;S4</formula>
    </cfRule>
  </conditionalFormatting>
  <conditionalFormatting sqref="S5">
    <cfRule type="cellIs" dxfId="27147" priority="863" stopIfTrue="1" operator="equal">
      <formula>5</formula>
    </cfRule>
    <cfRule type="cellIs" dxfId="27146" priority="864" stopIfTrue="1" operator="equal">
      <formula>4</formula>
    </cfRule>
    <cfRule type="cellIs" dxfId="27145" priority="865" stopIfTrue="1" operator="equal">
      <formula>3</formula>
    </cfRule>
  </conditionalFormatting>
  <conditionalFormatting sqref="S4">
    <cfRule type="expression" dxfId="27144" priority="852" stopIfTrue="1">
      <formula>$D$1&lt;S4</formula>
    </cfRule>
    <cfRule type="expression" dxfId="27143" priority="853" stopIfTrue="1">
      <formula>$D$1&gt;S4</formula>
    </cfRule>
  </conditionalFormatting>
  <conditionalFormatting sqref="S4">
    <cfRule type="expression" dxfId="27142" priority="850" stopIfTrue="1">
      <formula>$D$1&lt;S4</formula>
    </cfRule>
    <cfRule type="expression" dxfId="27141" priority="851" stopIfTrue="1">
      <formula>$D$1&gt;S4</formula>
    </cfRule>
  </conditionalFormatting>
  <conditionalFormatting sqref="S4">
    <cfRule type="expression" dxfId="27140" priority="848" stopIfTrue="1">
      <formula>$D$1&lt;S4</formula>
    </cfRule>
    <cfRule type="expression" dxfId="27139" priority="849" stopIfTrue="1">
      <formula>$D$1&gt;S4</formula>
    </cfRule>
  </conditionalFormatting>
  <conditionalFormatting sqref="S4">
    <cfRule type="expression" dxfId="27138" priority="846" stopIfTrue="1">
      <formula>$D$1&lt;S4</formula>
    </cfRule>
    <cfRule type="expression" dxfId="27137" priority="847" stopIfTrue="1">
      <formula>$D$1&gt;S4</formula>
    </cfRule>
  </conditionalFormatting>
  <conditionalFormatting sqref="S4">
    <cfRule type="expression" dxfId="27136" priority="840" stopIfTrue="1">
      <formula>$D$1&lt;S4</formula>
    </cfRule>
    <cfRule type="expression" dxfId="27135" priority="841" stopIfTrue="1">
      <formula>$D$1&gt;S4</formula>
    </cfRule>
  </conditionalFormatting>
  <conditionalFormatting sqref="S4">
    <cfRule type="expression" dxfId="27134" priority="838" stopIfTrue="1">
      <formula>$D$1&lt;S4</formula>
    </cfRule>
    <cfRule type="expression" dxfId="27133" priority="839" stopIfTrue="1">
      <formula>$D$1&gt;S4</formula>
    </cfRule>
  </conditionalFormatting>
  <conditionalFormatting sqref="S4">
    <cfRule type="expression" dxfId="27132" priority="836" stopIfTrue="1">
      <formula>$D$1&lt;S4</formula>
    </cfRule>
    <cfRule type="expression" dxfId="27131" priority="837" stopIfTrue="1">
      <formula>$D$1&gt;S4</formula>
    </cfRule>
  </conditionalFormatting>
  <conditionalFormatting sqref="P4">
    <cfRule type="expression" dxfId="27130" priority="109" stopIfTrue="1">
      <formula>$D$1&lt;P4</formula>
    </cfRule>
    <cfRule type="expression" dxfId="27129" priority="110" stopIfTrue="1">
      <formula>$D$1&gt;P4</formula>
    </cfRule>
  </conditionalFormatting>
  <conditionalFormatting sqref="P4">
    <cfRule type="expression" dxfId="27128" priority="116" stopIfTrue="1">
      <formula>$D$1&lt;P4</formula>
    </cfRule>
    <cfRule type="expression" dxfId="27127" priority="117" stopIfTrue="1">
      <formula>$D$1&gt;P4</formula>
    </cfRule>
  </conditionalFormatting>
  <conditionalFormatting sqref="P4">
    <cfRule type="expression" dxfId="27126" priority="93" stopIfTrue="1">
      <formula>$D$1&lt;P4</formula>
    </cfRule>
    <cfRule type="expression" dxfId="27125" priority="94" stopIfTrue="1">
      <formula>$D$1&gt;P4</formula>
    </cfRule>
  </conditionalFormatting>
  <conditionalFormatting sqref="J4">
    <cfRule type="expression" dxfId="27124" priority="55" stopIfTrue="1">
      <formula>$D$1&lt;J4</formula>
    </cfRule>
    <cfRule type="expression" dxfId="27123" priority="56" stopIfTrue="1">
      <formula>$D$1&gt;J4</formula>
    </cfRule>
  </conditionalFormatting>
  <conditionalFormatting sqref="J4">
    <cfRule type="expression" dxfId="27122" priority="7" stopIfTrue="1">
      <formula>$D$1&lt;J4</formula>
    </cfRule>
    <cfRule type="expression" dxfId="27121" priority="8" stopIfTrue="1">
      <formula>$D$1&gt;J4</formula>
    </cfRule>
  </conditionalFormatting>
  <conditionalFormatting sqref="O4">
    <cfRule type="expression" dxfId="27120" priority="185" stopIfTrue="1">
      <formula>$D$1&lt;O4</formula>
    </cfRule>
    <cfRule type="expression" dxfId="27119" priority="186" stopIfTrue="1">
      <formula>$D$1&gt;O4</formula>
    </cfRule>
  </conditionalFormatting>
  <conditionalFormatting sqref="P3:P4">
    <cfRule type="expression" dxfId="27118" priority="156" stopIfTrue="1">
      <formula>$D$1&lt;P3</formula>
    </cfRule>
    <cfRule type="expression" dxfId="27117" priority="157" stopIfTrue="1">
      <formula>$D$1&gt;P3</formula>
    </cfRule>
  </conditionalFormatting>
  <conditionalFormatting sqref="P4">
    <cfRule type="expression" dxfId="27116" priority="139" stopIfTrue="1">
      <formula>$D$1&lt;P4</formula>
    </cfRule>
    <cfRule type="expression" dxfId="27115" priority="140" stopIfTrue="1">
      <formula>$D$1&gt;P4</formula>
    </cfRule>
  </conditionalFormatting>
  <conditionalFormatting sqref="P4">
    <cfRule type="expression" dxfId="27114" priority="137" stopIfTrue="1">
      <formula>$D$1&lt;P4</formula>
    </cfRule>
    <cfRule type="expression" dxfId="27113" priority="138" stopIfTrue="1">
      <formula>$D$1&gt;P4</formula>
    </cfRule>
  </conditionalFormatting>
  <conditionalFormatting sqref="P4">
    <cfRule type="expression" dxfId="27112" priority="135" stopIfTrue="1">
      <formula>$D$1&lt;P4</formula>
    </cfRule>
    <cfRule type="expression" dxfId="27111" priority="136" stopIfTrue="1">
      <formula>$D$1&gt;P4</formula>
    </cfRule>
  </conditionalFormatting>
  <conditionalFormatting sqref="P4">
    <cfRule type="expression" dxfId="27110" priority="121" stopIfTrue="1">
      <formula>$D$1&lt;P4</formula>
    </cfRule>
    <cfRule type="expression" dxfId="27109" priority="122" stopIfTrue="1">
      <formula>$D$1&gt;P4</formula>
    </cfRule>
  </conditionalFormatting>
  <conditionalFormatting sqref="P5">
    <cfRule type="cellIs" dxfId="27108" priority="118" stopIfTrue="1" operator="equal">
      <formula>5</formula>
    </cfRule>
    <cfRule type="cellIs" dxfId="27107" priority="119" stopIfTrue="1" operator="equal">
      <formula>4</formula>
    </cfRule>
    <cfRule type="cellIs" dxfId="27106" priority="120" stopIfTrue="1" operator="equal">
      <formula>3</formula>
    </cfRule>
  </conditionalFormatting>
  <conditionalFormatting sqref="P4">
    <cfRule type="expression" dxfId="27105" priority="107" stopIfTrue="1">
      <formula>$D$1&lt;P4</formula>
    </cfRule>
    <cfRule type="expression" dxfId="27104" priority="108" stopIfTrue="1">
      <formula>$D$1&gt;P4</formula>
    </cfRule>
  </conditionalFormatting>
  <conditionalFormatting sqref="P4">
    <cfRule type="expression" dxfId="27103" priority="105" stopIfTrue="1">
      <formula>$D$1&lt;P4</formula>
    </cfRule>
    <cfRule type="expression" dxfId="27102" priority="106" stopIfTrue="1">
      <formula>$D$1&gt;P4</formula>
    </cfRule>
  </conditionalFormatting>
  <conditionalFormatting sqref="P4">
    <cfRule type="expression" dxfId="27101" priority="95" stopIfTrue="1">
      <formula>$D$1&lt;P4</formula>
    </cfRule>
    <cfRule type="expression" dxfId="27100" priority="96" stopIfTrue="1">
      <formula>$D$1&gt;P4</formula>
    </cfRule>
  </conditionalFormatting>
  <conditionalFormatting sqref="P4">
    <cfRule type="expression" dxfId="27099" priority="91" stopIfTrue="1">
      <formula>$D$1&lt;P4</formula>
    </cfRule>
    <cfRule type="expression" dxfId="27098" priority="92" stopIfTrue="1">
      <formula>$D$1&gt;P4</formula>
    </cfRule>
  </conditionalFormatting>
  <conditionalFormatting sqref="J5">
    <cfRule type="cellIs" dxfId="27097" priority="88" stopIfTrue="1" operator="equal">
      <formula>5</formula>
    </cfRule>
    <cfRule type="cellIs" dxfId="27096" priority="89" stopIfTrue="1" operator="equal">
      <formula>4</formula>
    </cfRule>
    <cfRule type="cellIs" dxfId="27095" priority="90" stopIfTrue="1" operator="equal">
      <formula>3</formula>
    </cfRule>
  </conditionalFormatting>
  <conditionalFormatting sqref="J4">
    <cfRule type="expression" dxfId="27094" priority="86" stopIfTrue="1">
      <formula>$D$1&lt;J4</formula>
    </cfRule>
    <cfRule type="expression" dxfId="27093" priority="87" stopIfTrue="1">
      <formula>$D$1&gt;J4</formula>
    </cfRule>
  </conditionalFormatting>
  <conditionalFormatting sqref="J4">
    <cfRule type="expression" dxfId="27092" priority="76" stopIfTrue="1">
      <formula>$D$1&lt;J4</formula>
    </cfRule>
    <cfRule type="expression" dxfId="27091" priority="77" stopIfTrue="1">
      <formula>$D$1&gt;J4</formula>
    </cfRule>
  </conditionalFormatting>
  <conditionalFormatting sqref="J4">
    <cfRule type="expression" dxfId="27090" priority="9" stopIfTrue="1">
      <formula>$D$1&lt;J4</formula>
    </cfRule>
    <cfRule type="expression" dxfId="27089" priority="10" stopIfTrue="1">
      <formula>$D$1&gt;J4</formula>
    </cfRule>
  </conditionalFormatting>
  <conditionalFormatting sqref="J4">
    <cfRule type="expression" dxfId="27088" priority="26" stopIfTrue="1">
      <formula>$D$1&lt;J4</formula>
    </cfRule>
    <cfRule type="expression" dxfId="27087" priority="27" stopIfTrue="1">
      <formula>$D$1&gt;J4</formula>
    </cfRule>
  </conditionalFormatting>
  <conditionalFormatting sqref="J5">
    <cfRule type="cellIs" dxfId="27086" priority="73" stopIfTrue="1" operator="equal">
      <formula>5</formula>
    </cfRule>
    <cfRule type="cellIs" dxfId="27085" priority="74" stopIfTrue="1" operator="equal">
      <formula>4</formula>
    </cfRule>
    <cfRule type="cellIs" dxfId="27084" priority="75" stopIfTrue="1" operator="equal">
      <formula>3</formula>
    </cfRule>
  </conditionalFormatting>
  <conditionalFormatting sqref="J4">
    <cfRule type="expression" dxfId="27083" priority="71" stopIfTrue="1">
      <formula>$D$1&lt;J4</formula>
    </cfRule>
    <cfRule type="expression" dxfId="27082" priority="72" stopIfTrue="1">
      <formula>$D$1&gt;J4</formula>
    </cfRule>
  </conditionalFormatting>
  <conditionalFormatting sqref="J4">
    <cfRule type="expression" dxfId="27081" priority="61" stopIfTrue="1">
      <formula>$D$1&lt;J4</formula>
    </cfRule>
    <cfRule type="expression" dxfId="27080" priority="62" stopIfTrue="1">
      <formula>$D$1&gt;J4</formula>
    </cfRule>
  </conditionalFormatting>
  <conditionalFormatting sqref="J4">
    <cfRule type="expression" dxfId="27079" priority="59" stopIfTrue="1">
      <formula>$D$1&lt;J4</formula>
    </cfRule>
    <cfRule type="expression" dxfId="27078" priority="60" stopIfTrue="1">
      <formula>$D$1&gt;J4</formula>
    </cfRule>
  </conditionalFormatting>
  <conditionalFormatting sqref="J4">
    <cfRule type="expression" dxfId="27077" priority="57" stopIfTrue="1">
      <formula>$D$1&lt;J4</formula>
    </cfRule>
    <cfRule type="expression" dxfId="27076" priority="58" stopIfTrue="1">
      <formula>$D$1&gt;J4</formula>
    </cfRule>
  </conditionalFormatting>
  <conditionalFormatting sqref="J4">
    <cfRule type="expression" dxfId="27075" priority="45" stopIfTrue="1">
      <formula>$D$1&lt;J4</formula>
    </cfRule>
    <cfRule type="expression" dxfId="27074" priority="46" stopIfTrue="1">
      <formula>$D$1&gt;J4</formula>
    </cfRule>
  </conditionalFormatting>
  <conditionalFormatting sqref="J4">
    <cfRule type="expression" dxfId="27073" priority="17" stopIfTrue="1">
      <formula>$D$1&lt;J4</formula>
    </cfRule>
    <cfRule type="expression" dxfId="27072" priority="18" stopIfTrue="1">
      <formula>$D$1&gt;J4</formula>
    </cfRule>
  </conditionalFormatting>
  <conditionalFormatting sqref="J4">
    <cfRule type="expression" dxfId="27071" priority="15" stopIfTrue="1">
      <formula>$D$1&lt;J4</formula>
    </cfRule>
    <cfRule type="expression" dxfId="27070" priority="16" stopIfTrue="1">
      <formula>$D$1&gt;J4</formula>
    </cfRule>
  </conditionalFormatting>
  <conditionalFormatting sqref="J4">
    <cfRule type="expression" dxfId="27069" priority="13" stopIfTrue="1">
      <formula>$D$1&lt;J4</formula>
    </cfRule>
    <cfRule type="expression" dxfId="27068" priority="14" stopIfTrue="1">
      <formula>$D$1&gt;J4</formula>
    </cfRule>
  </conditionalFormatting>
  <conditionalFormatting sqref="J4">
    <cfRule type="expression" dxfId="27067" priority="11" stopIfTrue="1">
      <formula>$D$1&lt;J4</formula>
    </cfRule>
    <cfRule type="expression" dxfId="27066" priority="12" stopIfTrue="1">
      <formula>$D$1&gt;J4</formula>
    </cfRule>
  </conditionalFormatting>
  <conditionalFormatting sqref="J4">
    <cfRule type="expression" dxfId="27065" priority="5" stopIfTrue="1">
      <formula>$D$1&lt;J4</formula>
    </cfRule>
    <cfRule type="expression" dxfId="27064" priority="6" stopIfTrue="1">
      <formula>$D$1&gt;J4</formula>
    </cfRule>
  </conditionalFormatting>
  <conditionalFormatting sqref="J4">
    <cfRule type="expression" dxfId="27063" priority="3" stopIfTrue="1">
      <formula>$D$1&lt;J4</formula>
    </cfRule>
    <cfRule type="expression" dxfId="27062" priority="4" stopIfTrue="1">
      <formula>$D$1&gt;J4</formula>
    </cfRule>
  </conditionalFormatting>
  <conditionalFormatting sqref="J4">
    <cfRule type="expression" dxfId="27061" priority="1" stopIfTrue="1">
      <formula>$D$1&lt;J4</formula>
    </cfRule>
    <cfRule type="expression" dxfId="27060" priority="2" stopIfTrue="1">
      <formula>$D$1&gt;J4</formula>
    </cfRule>
  </conditionalFormatting>
  <conditionalFormatting sqref="H5:I5 M5:P5 K5">
    <cfRule type="cellIs" dxfId="27059" priority="833" stopIfTrue="1" operator="equal">
      <formula>5</formula>
    </cfRule>
    <cfRule type="cellIs" dxfId="27058" priority="834" stopIfTrue="1" operator="equal">
      <formula>4</formula>
    </cfRule>
    <cfRule type="cellIs" dxfId="27057" priority="835" stopIfTrue="1" operator="equal">
      <formula>3</formula>
    </cfRule>
  </conditionalFormatting>
  <conditionalFormatting sqref="M3:P4 H4:I4 K4:L4 H3:L3">
    <cfRule type="expression" dxfId="27056" priority="831" stopIfTrue="1">
      <formula>$D$1&lt;H3</formula>
    </cfRule>
    <cfRule type="expression" dxfId="27055" priority="832" stopIfTrue="1">
      <formula>$D$1&gt;H3</formula>
    </cfRule>
  </conditionalFormatting>
  <conditionalFormatting sqref="P3:P4">
    <cfRule type="expression" dxfId="27054" priority="176" stopIfTrue="1">
      <formula>$D$1&lt;P3</formula>
    </cfRule>
    <cfRule type="expression" dxfId="27053" priority="177" stopIfTrue="1">
      <formula>$D$1&gt;P3</formula>
    </cfRule>
  </conditionalFormatting>
  <conditionalFormatting sqref="P4">
    <cfRule type="expression" dxfId="27052" priority="151" stopIfTrue="1">
      <formula>$D$1&lt;P4</formula>
    </cfRule>
    <cfRule type="expression" dxfId="27051" priority="152" stopIfTrue="1">
      <formula>$D$1&gt;P4</formula>
    </cfRule>
  </conditionalFormatting>
  <conditionalFormatting sqref="F4">
    <cfRule type="expression" dxfId="27050" priority="593" stopIfTrue="1">
      <formula>$D$1&lt;F4</formula>
    </cfRule>
    <cfRule type="expression" dxfId="27049" priority="594" stopIfTrue="1">
      <formula>$D$1&gt;F4</formula>
    </cfRule>
  </conditionalFormatting>
  <conditionalFormatting sqref="F4">
    <cfRule type="expression" dxfId="27048" priority="603" stopIfTrue="1">
      <formula>$D$1&lt;F4</formula>
    </cfRule>
    <cfRule type="expression" dxfId="27047" priority="604" stopIfTrue="1">
      <formula>$D$1&gt;F4</formula>
    </cfRule>
  </conditionalFormatting>
  <conditionalFormatting sqref="F4">
    <cfRule type="expression" dxfId="27046" priority="601" stopIfTrue="1">
      <formula>$D$1&lt;F4</formula>
    </cfRule>
    <cfRule type="expression" dxfId="27045" priority="602" stopIfTrue="1">
      <formula>$D$1&gt;F4</formula>
    </cfRule>
  </conditionalFormatting>
  <conditionalFormatting sqref="F4">
    <cfRule type="expression" dxfId="27044" priority="599" stopIfTrue="1">
      <formula>$D$1&lt;F4</formula>
    </cfRule>
    <cfRule type="expression" dxfId="27043" priority="600" stopIfTrue="1">
      <formula>$D$1&gt;F4</formula>
    </cfRule>
  </conditionalFormatting>
  <conditionalFormatting sqref="F4">
    <cfRule type="expression" dxfId="27042" priority="597" stopIfTrue="1">
      <formula>$D$1&lt;F4</formula>
    </cfRule>
    <cfRule type="expression" dxfId="27041" priority="598" stopIfTrue="1">
      <formula>$D$1&gt;F4</formula>
    </cfRule>
  </conditionalFormatting>
  <conditionalFormatting sqref="F4">
    <cfRule type="expression" dxfId="27040" priority="595" stopIfTrue="1">
      <formula>$D$1&lt;F4</formula>
    </cfRule>
    <cfRule type="expression" dxfId="27039" priority="596" stopIfTrue="1">
      <formula>$D$1&gt;F4</formula>
    </cfRule>
  </conditionalFormatting>
  <conditionalFormatting sqref="F5">
    <cfRule type="cellIs" dxfId="27038" priority="828" stopIfTrue="1" operator="equal">
      <formula>5</formula>
    </cfRule>
    <cfRule type="cellIs" dxfId="27037" priority="829" stopIfTrue="1" operator="equal">
      <formula>4</formula>
    </cfRule>
    <cfRule type="cellIs" dxfId="27036" priority="830" stopIfTrue="1" operator="equal">
      <formula>3</formula>
    </cfRule>
  </conditionalFormatting>
  <conditionalFormatting sqref="F3">
    <cfRule type="expression" dxfId="27035" priority="826" stopIfTrue="1">
      <formula>$D$1&lt;F3</formula>
    </cfRule>
    <cfRule type="expression" dxfId="27034" priority="827" stopIfTrue="1">
      <formula>$D$1&gt;F3</formula>
    </cfRule>
  </conditionalFormatting>
  <conditionalFormatting sqref="F5">
    <cfRule type="cellIs" dxfId="27033" priority="823" stopIfTrue="1" operator="equal">
      <formula>5</formula>
    </cfRule>
    <cfRule type="cellIs" dxfId="27032" priority="824" stopIfTrue="1" operator="equal">
      <formula>4</formula>
    </cfRule>
    <cfRule type="cellIs" dxfId="27031" priority="825" stopIfTrue="1" operator="equal">
      <formula>3</formula>
    </cfRule>
  </conditionalFormatting>
  <conditionalFormatting sqref="F3">
    <cfRule type="expression" dxfId="27030" priority="821" stopIfTrue="1">
      <formula>$D$1&lt;F3</formula>
    </cfRule>
    <cfRule type="expression" dxfId="27029" priority="822" stopIfTrue="1">
      <formula>$D$1&gt;F3</formula>
    </cfRule>
  </conditionalFormatting>
  <conditionalFormatting sqref="J3">
    <cfRule type="expression" dxfId="27028" priority="819" stopIfTrue="1">
      <formula>$D$1&lt;J3</formula>
    </cfRule>
    <cfRule type="expression" dxfId="27027" priority="820" stopIfTrue="1">
      <formula>$D$1&gt;J3</formula>
    </cfRule>
  </conditionalFormatting>
  <conditionalFormatting sqref="M5">
    <cfRule type="cellIs" dxfId="27026" priority="816" stopIfTrue="1" operator="equal">
      <formula>5</formula>
    </cfRule>
    <cfRule type="cellIs" dxfId="27025" priority="817" stopIfTrue="1" operator="equal">
      <formula>4</formula>
    </cfRule>
    <cfRule type="cellIs" dxfId="27024" priority="818" stopIfTrue="1" operator="equal">
      <formula>3</formula>
    </cfRule>
  </conditionalFormatting>
  <conditionalFormatting sqref="M3:N4 O4:P4">
    <cfRule type="expression" dxfId="27023" priority="814" stopIfTrue="1">
      <formula>$D$1&lt;M3</formula>
    </cfRule>
    <cfRule type="expression" dxfId="27022" priority="815" stopIfTrue="1">
      <formula>$D$1&gt;M3</formula>
    </cfRule>
  </conditionalFormatting>
  <conditionalFormatting sqref="M4:P4">
    <cfRule type="expression" dxfId="27021" priority="812" stopIfTrue="1">
      <formula>$D$1&lt;M4</formula>
    </cfRule>
    <cfRule type="expression" dxfId="27020" priority="813" stopIfTrue="1">
      <formula>$D$1&gt;M4</formula>
    </cfRule>
  </conditionalFormatting>
  <conditionalFormatting sqref="M4">
    <cfRule type="expression" dxfId="27019" priority="744" stopIfTrue="1">
      <formula>$D$1&lt;M4</formula>
    </cfRule>
    <cfRule type="expression" dxfId="27018" priority="745" stopIfTrue="1">
      <formula>$D$1&gt;M4</formula>
    </cfRule>
  </conditionalFormatting>
  <conditionalFormatting sqref="H5">
    <cfRule type="cellIs" dxfId="27017" priority="809" stopIfTrue="1" operator="equal">
      <formula>5</formula>
    </cfRule>
    <cfRule type="cellIs" dxfId="27016" priority="810" stopIfTrue="1" operator="equal">
      <formula>4</formula>
    </cfRule>
    <cfRule type="cellIs" dxfId="27015" priority="811" stopIfTrue="1" operator="equal">
      <formula>3</formula>
    </cfRule>
  </conditionalFormatting>
  <conditionalFormatting sqref="H3:I4">
    <cfRule type="expression" dxfId="27014" priority="807" stopIfTrue="1">
      <formula>$D$1&lt;H3</formula>
    </cfRule>
    <cfRule type="expression" dxfId="27013" priority="808" stopIfTrue="1">
      <formula>$D$1&gt;H3</formula>
    </cfRule>
  </conditionalFormatting>
  <conditionalFormatting sqref="M5">
    <cfRule type="cellIs" dxfId="27012" priority="804" stopIfTrue="1" operator="equal">
      <formula>5</formula>
    </cfRule>
    <cfRule type="cellIs" dxfId="27011" priority="805" stopIfTrue="1" operator="equal">
      <formula>4</formula>
    </cfRule>
    <cfRule type="cellIs" dxfId="27010" priority="806" stopIfTrue="1" operator="equal">
      <formula>3</formula>
    </cfRule>
  </conditionalFormatting>
  <conditionalFormatting sqref="M4">
    <cfRule type="expression" dxfId="27009" priority="802" stopIfTrue="1">
      <formula>$D$1&lt;M4</formula>
    </cfRule>
    <cfRule type="expression" dxfId="27008" priority="803" stopIfTrue="1">
      <formula>$D$1&gt;M4</formula>
    </cfRule>
  </conditionalFormatting>
  <conditionalFormatting sqref="M5">
    <cfRule type="cellIs" dxfId="27007" priority="799" stopIfTrue="1" operator="equal">
      <formula>5</formula>
    </cfRule>
    <cfRule type="cellIs" dxfId="27006" priority="800" stopIfTrue="1" operator="equal">
      <formula>4</formula>
    </cfRule>
    <cfRule type="cellIs" dxfId="27005" priority="801" stopIfTrue="1" operator="equal">
      <formula>3</formula>
    </cfRule>
  </conditionalFormatting>
  <conditionalFormatting sqref="M4">
    <cfRule type="expression" dxfId="27004" priority="797" stopIfTrue="1">
      <formula>$D$1&lt;M4</formula>
    </cfRule>
    <cfRule type="expression" dxfId="27003" priority="798" stopIfTrue="1">
      <formula>$D$1&gt;M4</formula>
    </cfRule>
  </conditionalFormatting>
  <conditionalFormatting sqref="M5">
    <cfRule type="cellIs" dxfId="27002" priority="794" stopIfTrue="1" operator="equal">
      <formula>5</formula>
    </cfRule>
    <cfRule type="cellIs" dxfId="27001" priority="795" stopIfTrue="1" operator="equal">
      <formula>4</formula>
    </cfRule>
    <cfRule type="cellIs" dxfId="27000" priority="796" stopIfTrue="1" operator="equal">
      <formula>3</formula>
    </cfRule>
  </conditionalFormatting>
  <conditionalFormatting sqref="M4">
    <cfRule type="expression" dxfId="26999" priority="792" stopIfTrue="1">
      <formula>$D$1&lt;M4</formula>
    </cfRule>
    <cfRule type="expression" dxfId="26998" priority="793" stopIfTrue="1">
      <formula>$D$1&gt;M4</formula>
    </cfRule>
  </conditionalFormatting>
  <conditionalFormatting sqref="M4">
    <cfRule type="expression" dxfId="26997" priority="790" stopIfTrue="1">
      <formula>$D$1&lt;M4</formula>
    </cfRule>
    <cfRule type="expression" dxfId="26996" priority="791" stopIfTrue="1">
      <formula>$D$1&gt;M4</formula>
    </cfRule>
  </conditionalFormatting>
  <conditionalFormatting sqref="M4">
    <cfRule type="expression" dxfId="26995" priority="788" stopIfTrue="1">
      <formula>$D$1&lt;M4</formula>
    </cfRule>
    <cfRule type="expression" dxfId="26994" priority="789" stopIfTrue="1">
      <formula>$D$1&gt;M4</formula>
    </cfRule>
  </conditionalFormatting>
  <conditionalFormatting sqref="M4">
    <cfRule type="expression" dxfId="26993" priority="786" stopIfTrue="1">
      <formula>$D$1&lt;M4</formula>
    </cfRule>
    <cfRule type="expression" dxfId="26992" priority="787" stopIfTrue="1">
      <formula>$D$1&gt;M4</formula>
    </cfRule>
  </conditionalFormatting>
  <conditionalFormatting sqref="M4">
    <cfRule type="expression" dxfId="26991" priority="784" stopIfTrue="1">
      <formula>$D$1&lt;M4</formula>
    </cfRule>
    <cfRule type="expression" dxfId="26990" priority="785" stopIfTrue="1">
      <formula>$D$1&gt;M4</formula>
    </cfRule>
  </conditionalFormatting>
  <conditionalFormatting sqref="M4">
    <cfRule type="expression" dxfId="26989" priority="782" stopIfTrue="1">
      <formula>$D$1&lt;M4</formula>
    </cfRule>
    <cfRule type="expression" dxfId="26988" priority="783" stopIfTrue="1">
      <formula>$D$1&gt;M4</formula>
    </cfRule>
  </conditionalFormatting>
  <conditionalFormatting sqref="M4">
    <cfRule type="expression" dxfId="26987" priority="780" stopIfTrue="1">
      <formula>$D$1&lt;M4</formula>
    </cfRule>
    <cfRule type="expression" dxfId="26986" priority="781" stopIfTrue="1">
      <formula>$D$1&gt;M4</formula>
    </cfRule>
  </conditionalFormatting>
  <conditionalFormatting sqref="M4">
    <cfRule type="expression" dxfId="26985" priority="778" stopIfTrue="1">
      <formula>$D$1&lt;M4</formula>
    </cfRule>
    <cfRule type="expression" dxfId="26984" priority="779" stopIfTrue="1">
      <formula>$D$1&gt;M4</formula>
    </cfRule>
  </conditionalFormatting>
  <conditionalFormatting sqref="F5">
    <cfRule type="cellIs" dxfId="26983" priority="775" stopIfTrue="1" operator="equal">
      <formula>5</formula>
    </cfRule>
    <cfRule type="cellIs" dxfId="26982" priority="776" stopIfTrue="1" operator="equal">
      <formula>4</formula>
    </cfRule>
    <cfRule type="cellIs" dxfId="26981" priority="777" stopIfTrue="1" operator="equal">
      <formula>3</formula>
    </cfRule>
  </conditionalFormatting>
  <conditionalFormatting sqref="I5">
    <cfRule type="cellIs" dxfId="26980" priority="772" stopIfTrue="1" operator="equal">
      <formula>5</formula>
    </cfRule>
    <cfRule type="cellIs" dxfId="26979" priority="773" stopIfTrue="1" operator="equal">
      <formula>4</formula>
    </cfRule>
    <cfRule type="cellIs" dxfId="26978" priority="774" stopIfTrue="1" operator="equal">
      <formula>3</formula>
    </cfRule>
  </conditionalFormatting>
  <conditionalFormatting sqref="I4">
    <cfRule type="expression" dxfId="26977" priority="770" stopIfTrue="1">
      <formula>$D$1&lt;I4</formula>
    </cfRule>
    <cfRule type="expression" dxfId="26976" priority="771" stopIfTrue="1">
      <formula>$D$1&gt;I4</formula>
    </cfRule>
  </conditionalFormatting>
  <conditionalFormatting sqref="I5">
    <cfRule type="cellIs" dxfId="26975" priority="767" stopIfTrue="1" operator="equal">
      <formula>5</formula>
    </cfRule>
    <cfRule type="cellIs" dxfId="26974" priority="768" stopIfTrue="1" operator="equal">
      <formula>4</formula>
    </cfRule>
    <cfRule type="cellIs" dxfId="26973" priority="769" stopIfTrue="1" operator="equal">
      <formula>3</formula>
    </cfRule>
  </conditionalFormatting>
  <conditionalFormatting sqref="I4">
    <cfRule type="expression" dxfId="26972" priority="765" stopIfTrue="1">
      <formula>$D$1&lt;I4</formula>
    </cfRule>
    <cfRule type="expression" dxfId="26971" priority="766" stopIfTrue="1">
      <formula>$D$1&gt;I4</formula>
    </cfRule>
  </conditionalFormatting>
  <conditionalFormatting sqref="I5">
    <cfRule type="cellIs" dxfId="26970" priority="762" stopIfTrue="1" operator="equal">
      <formula>5</formula>
    </cfRule>
    <cfRule type="cellIs" dxfId="26969" priority="763" stopIfTrue="1" operator="equal">
      <formula>4</formula>
    </cfRule>
    <cfRule type="cellIs" dxfId="26968" priority="764" stopIfTrue="1" operator="equal">
      <formula>3</formula>
    </cfRule>
  </conditionalFormatting>
  <conditionalFormatting sqref="I4">
    <cfRule type="expression" dxfId="26967" priority="760" stopIfTrue="1">
      <formula>$D$1&lt;I4</formula>
    </cfRule>
    <cfRule type="expression" dxfId="26966" priority="761" stopIfTrue="1">
      <formula>$D$1&gt;I4</formula>
    </cfRule>
  </conditionalFormatting>
  <conditionalFormatting sqref="I5">
    <cfRule type="cellIs" dxfId="26965" priority="757" stopIfTrue="1" operator="equal">
      <formula>5</formula>
    </cfRule>
    <cfRule type="cellIs" dxfId="26964" priority="758" stopIfTrue="1" operator="equal">
      <formula>4</formula>
    </cfRule>
    <cfRule type="cellIs" dxfId="26963" priority="759" stopIfTrue="1" operator="equal">
      <formula>3</formula>
    </cfRule>
  </conditionalFormatting>
  <conditionalFormatting sqref="I4">
    <cfRule type="expression" dxfId="26962" priority="755" stopIfTrue="1">
      <formula>$D$1&lt;I4</formula>
    </cfRule>
    <cfRule type="expression" dxfId="26961" priority="756" stopIfTrue="1">
      <formula>$D$1&gt;I4</formula>
    </cfRule>
  </conditionalFormatting>
  <conditionalFormatting sqref="I5">
    <cfRule type="cellIs" dxfId="26960" priority="752" stopIfTrue="1" operator="equal">
      <formula>5</formula>
    </cfRule>
    <cfRule type="cellIs" dxfId="26959" priority="753" stopIfTrue="1" operator="equal">
      <formula>4</formula>
    </cfRule>
    <cfRule type="cellIs" dxfId="26958" priority="754" stopIfTrue="1" operator="equal">
      <formula>3</formula>
    </cfRule>
  </conditionalFormatting>
  <conditionalFormatting sqref="I4">
    <cfRule type="expression" dxfId="26957" priority="750" stopIfTrue="1">
      <formula>$D$1&lt;I4</formula>
    </cfRule>
    <cfRule type="expression" dxfId="26956" priority="751" stopIfTrue="1">
      <formula>$D$1&gt;I4</formula>
    </cfRule>
  </conditionalFormatting>
  <conditionalFormatting sqref="J3">
    <cfRule type="expression" dxfId="26955" priority="748" stopIfTrue="1">
      <formula>$D$1&lt;J3</formula>
    </cfRule>
    <cfRule type="expression" dxfId="26954" priority="749" stopIfTrue="1">
      <formula>$D$1&gt;J3</formula>
    </cfRule>
  </conditionalFormatting>
  <conditionalFormatting sqref="L4">
    <cfRule type="expression" dxfId="26953" priority="683" stopIfTrue="1">
      <formula>$D$1&lt;L4</formula>
    </cfRule>
    <cfRule type="expression" dxfId="26952" priority="684" stopIfTrue="1">
      <formula>$D$1&gt;L4</formula>
    </cfRule>
  </conditionalFormatting>
  <conditionalFormatting sqref="L4">
    <cfRule type="expression" dxfId="26951" priority="681" stopIfTrue="1">
      <formula>$D$1&lt;L4</formula>
    </cfRule>
    <cfRule type="expression" dxfId="26950" priority="682" stopIfTrue="1">
      <formula>$D$1&gt;L4</formula>
    </cfRule>
  </conditionalFormatting>
  <conditionalFormatting sqref="L4">
    <cfRule type="expression" dxfId="26949" priority="679" stopIfTrue="1">
      <formula>$D$1&lt;L4</formula>
    </cfRule>
    <cfRule type="expression" dxfId="26948" priority="680" stopIfTrue="1">
      <formula>$D$1&gt;L4</formula>
    </cfRule>
  </conditionalFormatting>
  <conditionalFormatting sqref="M4">
    <cfRule type="expression" dxfId="26947" priority="746" stopIfTrue="1">
      <formula>$D$1&lt;M4</formula>
    </cfRule>
    <cfRule type="expression" dxfId="26946" priority="747" stopIfTrue="1">
      <formula>$D$1&gt;M4</formula>
    </cfRule>
  </conditionalFormatting>
  <conditionalFormatting sqref="N5">
    <cfRule type="cellIs" dxfId="26945" priority="741" stopIfTrue="1" operator="equal">
      <formula>5</formula>
    </cfRule>
    <cfRule type="cellIs" dxfId="26944" priority="742" stopIfTrue="1" operator="equal">
      <formula>4</formula>
    </cfRule>
    <cfRule type="cellIs" dxfId="26943" priority="743" stopIfTrue="1" operator="equal">
      <formula>3</formula>
    </cfRule>
  </conditionalFormatting>
  <conditionalFormatting sqref="N4">
    <cfRule type="expression" dxfId="26942" priority="739" stopIfTrue="1">
      <formula>$D$1&lt;N4</formula>
    </cfRule>
    <cfRule type="expression" dxfId="26941" priority="740" stopIfTrue="1">
      <formula>$D$1&gt;N4</formula>
    </cfRule>
  </conditionalFormatting>
  <conditionalFormatting sqref="O5">
    <cfRule type="cellIs" dxfId="26940" priority="736" stopIfTrue="1" operator="equal">
      <formula>5</formula>
    </cfRule>
    <cfRule type="cellIs" dxfId="26939" priority="737" stopIfTrue="1" operator="equal">
      <formula>4</formula>
    </cfRule>
    <cfRule type="cellIs" dxfId="26938" priority="738" stopIfTrue="1" operator="equal">
      <formula>3</formula>
    </cfRule>
  </conditionalFormatting>
  <conditionalFormatting sqref="O4">
    <cfRule type="expression" dxfId="26937" priority="734" stopIfTrue="1">
      <formula>$D$1&lt;O4</formula>
    </cfRule>
    <cfRule type="expression" dxfId="26936" priority="735" stopIfTrue="1">
      <formula>$D$1&gt;O4</formula>
    </cfRule>
  </conditionalFormatting>
  <conditionalFormatting sqref="O5">
    <cfRule type="cellIs" dxfId="26935" priority="731" stopIfTrue="1" operator="equal">
      <formula>5</formula>
    </cfRule>
    <cfRule type="cellIs" dxfId="26934" priority="732" stopIfTrue="1" operator="equal">
      <formula>4</formula>
    </cfRule>
    <cfRule type="cellIs" dxfId="26933" priority="733" stopIfTrue="1" operator="equal">
      <formula>3</formula>
    </cfRule>
  </conditionalFormatting>
  <conditionalFormatting sqref="O4">
    <cfRule type="expression" dxfId="26932" priority="729" stopIfTrue="1">
      <formula>$D$1&lt;O4</formula>
    </cfRule>
    <cfRule type="expression" dxfId="26931" priority="730" stopIfTrue="1">
      <formula>$D$1&gt;O4</formula>
    </cfRule>
  </conditionalFormatting>
  <conditionalFormatting sqref="O4">
    <cfRule type="expression" dxfId="26930" priority="727" stopIfTrue="1">
      <formula>$D$1&lt;O4</formula>
    </cfRule>
    <cfRule type="expression" dxfId="26929" priority="728" stopIfTrue="1">
      <formula>$D$1&gt;O4</formula>
    </cfRule>
  </conditionalFormatting>
  <conditionalFormatting sqref="O4">
    <cfRule type="expression" dxfId="26928" priority="725" stopIfTrue="1">
      <formula>$D$1&lt;O4</formula>
    </cfRule>
    <cfRule type="expression" dxfId="26927" priority="726" stopIfTrue="1">
      <formula>$D$1&gt;O4</formula>
    </cfRule>
  </conditionalFormatting>
  <conditionalFormatting sqref="F5">
    <cfRule type="cellIs" dxfId="26926" priority="722" stopIfTrue="1" operator="equal">
      <formula>5</formula>
    </cfRule>
    <cfRule type="cellIs" dxfId="26925" priority="723" stopIfTrue="1" operator="equal">
      <formula>4</formula>
    </cfRule>
    <cfRule type="cellIs" dxfId="26924" priority="724" stopIfTrue="1" operator="equal">
      <formula>3</formula>
    </cfRule>
  </conditionalFormatting>
  <conditionalFormatting sqref="F3">
    <cfRule type="expression" dxfId="26923" priority="720" stopIfTrue="1">
      <formula>$D$1&lt;F3</formula>
    </cfRule>
    <cfRule type="expression" dxfId="26922" priority="721" stopIfTrue="1">
      <formula>$D$1&gt;F3</formula>
    </cfRule>
  </conditionalFormatting>
  <conditionalFormatting sqref="F5">
    <cfRule type="cellIs" dxfId="26921" priority="717" stopIfTrue="1" operator="equal">
      <formula>5</formula>
    </cfRule>
    <cfRule type="cellIs" dxfId="26920" priority="718" stopIfTrue="1" operator="equal">
      <formula>4</formula>
    </cfRule>
    <cfRule type="cellIs" dxfId="26919" priority="719" stopIfTrue="1" operator="equal">
      <formula>3</formula>
    </cfRule>
  </conditionalFormatting>
  <conditionalFormatting sqref="F5">
    <cfRule type="cellIs" dxfId="26918" priority="714" stopIfTrue="1" operator="equal">
      <formula>5</formula>
    </cfRule>
    <cfRule type="cellIs" dxfId="26917" priority="715" stopIfTrue="1" operator="equal">
      <formula>4</formula>
    </cfRule>
    <cfRule type="cellIs" dxfId="26916" priority="716" stopIfTrue="1" operator="equal">
      <formula>3</formula>
    </cfRule>
  </conditionalFormatting>
  <conditionalFormatting sqref="F5">
    <cfRule type="cellIs" dxfId="26915" priority="711" stopIfTrue="1" operator="equal">
      <formula>5</formula>
    </cfRule>
    <cfRule type="cellIs" dxfId="26914" priority="712" stopIfTrue="1" operator="equal">
      <formula>4</formula>
    </cfRule>
    <cfRule type="cellIs" dxfId="26913" priority="713" stopIfTrue="1" operator="equal">
      <formula>3</formula>
    </cfRule>
  </conditionalFormatting>
  <conditionalFormatting sqref="L5">
    <cfRule type="cellIs" dxfId="26912" priority="708" stopIfTrue="1" operator="equal">
      <formula>5</formula>
    </cfRule>
    <cfRule type="cellIs" dxfId="26911" priority="709" stopIfTrue="1" operator="equal">
      <formula>4</formula>
    </cfRule>
    <cfRule type="cellIs" dxfId="26910" priority="710" stopIfTrue="1" operator="equal">
      <formula>3</formula>
    </cfRule>
  </conditionalFormatting>
  <conditionalFormatting sqref="L4">
    <cfRule type="expression" dxfId="26909" priority="706" stopIfTrue="1">
      <formula>$D$1&lt;L4</formula>
    </cfRule>
    <cfRule type="expression" dxfId="26908" priority="707" stopIfTrue="1">
      <formula>$D$1&gt;L4</formula>
    </cfRule>
  </conditionalFormatting>
  <conditionalFormatting sqref="L4">
    <cfRule type="expression" dxfId="26907" priority="704" stopIfTrue="1">
      <formula>$D$1&lt;L4</formula>
    </cfRule>
    <cfRule type="expression" dxfId="26906" priority="705" stopIfTrue="1">
      <formula>$D$1&gt;L4</formula>
    </cfRule>
  </conditionalFormatting>
  <conditionalFormatting sqref="L4">
    <cfRule type="expression" dxfId="26905" priority="702" stopIfTrue="1">
      <formula>$D$1&lt;L4</formula>
    </cfRule>
    <cfRule type="expression" dxfId="26904" priority="703" stopIfTrue="1">
      <formula>$D$1&gt;L4</formula>
    </cfRule>
  </conditionalFormatting>
  <conditionalFormatting sqref="L4">
    <cfRule type="expression" dxfId="26903" priority="700" stopIfTrue="1">
      <formula>$D$1&lt;L4</formula>
    </cfRule>
    <cfRule type="expression" dxfId="26902" priority="701" stopIfTrue="1">
      <formula>$D$1&gt;L4</formula>
    </cfRule>
  </conditionalFormatting>
  <conditionalFormatting sqref="L4">
    <cfRule type="expression" dxfId="26901" priority="698" stopIfTrue="1">
      <formula>$D$1&lt;L4</formula>
    </cfRule>
    <cfRule type="expression" dxfId="26900" priority="699" stopIfTrue="1">
      <formula>$D$1&gt;L4</formula>
    </cfRule>
  </conditionalFormatting>
  <conditionalFormatting sqref="L5">
    <cfRule type="cellIs" dxfId="26899" priority="695" stopIfTrue="1" operator="equal">
      <formula>5</formula>
    </cfRule>
    <cfRule type="cellIs" dxfId="26898" priority="696" stopIfTrue="1" operator="equal">
      <formula>4</formula>
    </cfRule>
    <cfRule type="cellIs" dxfId="26897" priority="697" stopIfTrue="1" operator="equal">
      <formula>3</formula>
    </cfRule>
  </conditionalFormatting>
  <conditionalFormatting sqref="L4">
    <cfRule type="expression" dxfId="26896" priority="693" stopIfTrue="1">
      <formula>$D$1&lt;L4</formula>
    </cfRule>
    <cfRule type="expression" dxfId="26895" priority="694" stopIfTrue="1">
      <formula>$D$1&gt;L4</formula>
    </cfRule>
  </conditionalFormatting>
  <conditionalFormatting sqref="L5">
    <cfRule type="cellIs" dxfId="26894" priority="690" stopIfTrue="1" operator="equal">
      <formula>5</formula>
    </cfRule>
    <cfRule type="cellIs" dxfId="26893" priority="691" stopIfTrue="1" operator="equal">
      <formula>4</formula>
    </cfRule>
    <cfRule type="cellIs" dxfId="26892" priority="692" stopIfTrue="1" operator="equal">
      <formula>3</formula>
    </cfRule>
  </conditionalFormatting>
  <conditionalFormatting sqref="L4">
    <cfRule type="expression" dxfId="26891" priority="688" stopIfTrue="1">
      <formula>$D$1&lt;L4</formula>
    </cfRule>
    <cfRule type="expression" dxfId="26890" priority="689" stopIfTrue="1">
      <formula>$D$1&gt;L4</formula>
    </cfRule>
  </conditionalFormatting>
  <conditionalFormatting sqref="L5">
    <cfRule type="cellIs" dxfId="26889" priority="685" stopIfTrue="1" operator="equal">
      <formula>5</formula>
    </cfRule>
    <cfRule type="cellIs" dxfId="26888" priority="686" stopIfTrue="1" operator="equal">
      <formula>4</formula>
    </cfRule>
    <cfRule type="cellIs" dxfId="26887" priority="687" stopIfTrue="1" operator="equal">
      <formula>3</formula>
    </cfRule>
  </conditionalFormatting>
  <conditionalFormatting sqref="L4">
    <cfRule type="expression" dxfId="26886" priority="677" stopIfTrue="1">
      <formula>$D$1&lt;L4</formula>
    </cfRule>
    <cfRule type="expression" dxfId="26885" priority="678" stopIfTrue="1">
      <formula>$D$1&gt;L4</formula>
    </cfRule>
  </conditionalFormatting>
  <conditionalFormatting sqref="L4">
    <cfRule type="expression" dxfId="26884" priority="675" stopIfTrue="1">
      <formula>$D$1&lt;L4</formula>
    </cfRule>
    <cfRule type="expression" dxfId="26883" priority="676" stopIfTrue="1">
      <formula>$D$1&gt;L4</formula>
    </cfRule>
  </conditionalFormatting>
  <conditionalFormatting sqref="L4">
    <cfRule type="expression" dxfId="26882" priority="673" stopIfTrue="1">
      <formula>$D$1&lt;L4</formula>
    </cfRule>
    <cfRule type="expression" dxfId="26881" priority="674" stopIfTrue="1">
      <formula>$D$1&gt;L4</formula>
    </cfRule>
  </conditionalFormatting>
  <conditionalFormatting sqref="L4">
    <cfRule type="expression" dxfId="26880" priority="671" stopIfTrue="1">
      <formula>$D$1&lt;L4</formula>
    </cfRule>
    <cfRule type="expression" dxfId="26879" priority="672" stopIfTrue="1">
      <formula>$D$1&gt;L4</formula>
    </cfRule>
  </conditionalFormatting>
  <conditionalFormatting sqref="L4">
    <cfRule type="expression" dxfId="26878" priority="669" stopIfTrue="1">
      <formula>$D$1&lt;L4</formula>
    </cfRule>
    <cfRule type="expression" dxfId="26877" priority="670" stopIfTrue="1">
      <formula>$D$1&gt;L4</formula>
    </cfRule>
  </conditionalFormatting>
  <conditionalFormatting sqref="L4">
    <cfRule type="expression" dxfId="26876" priority="667" stopIfTrue="1">
      <formula>$D$1&lt;L4</formula>
    </cfRule>
    <cfRule type="expression" dxfId="26875" priority="668" stopIfTrue="1">
      <formula>$D$1&gt;L4</formula>
    </cfRule>
  </conditionalFormatting>
  <conditionalFormatting sqref="L4">
    <cfRule type="expression" dxfId="26874" priority="665" stopIfTrue="1">
      <formula>$D$1&lt;L4</formula>
    </cfRule>
    <cfRule type="expression" dxfId="26873" priority="666" stopIfTrue="1">
      <formula>$D$1&gt;L4</formula>
    </cfRule>
  </conditionalFormatting>
  <conditionalFormatting sqref="L4">
    <cfRule type="expression" dxfId="26872" priority="663" stopIfTrue="1">
      <formula>$D$1&lt;L4</formula>
    </cfRule>
    <cfRule type="expression" dxfId="26871" priority="664" stopIfTrue="1">
      <formula>$D$1&gt;L4</formula>
    </cfRule>
  </conditionalFormatting>
  <conditionalFormatting sqref="L4">
    <cfRule type="expression" dxfId="26870" priority="661" stopIfTrue="1">
      <formula>$D$1&lt;L4</formula>
    </cfRule>
    <cfRule type="expression" dxfId="26869" priority="662" stopIfTrue="1">
      <formula>$D$1&gt;L4</formula>
    </cfRule>
  </conditionalFormatting>
  <conditionalFormatting sqref="L4">
    <cfRule type="expression" dxfId="26868" priority="659" stopIfTrue="1">
      <formula>$D$1&lt;L4</formula>
    </cfRule>
    <cfRule type="expression" dxfId="26867" priority="660" stopIfTrue="1">
      <formula>$D$1&gt;L4</formula>
    </cfRule>
  </conditionalFormatting>
  <conditionalFormatting sqref="L4">
    <cfRule type="expression" dxfId="26866" priority="657" stopIfTrue="1">
      <formula>$D$1&lt;L4</formula>
    </cfRule>
    <cfRule type="expression" dxfId="26865" priority="658" stopIfTrue="1">
      <formula>$D$1&gt;L4</formula>
    </cfRule>
  </conditionalFormatting>
  <conditionalFormatting sqref="L4">
    <cfRule type="expression" dxfId="26864" priority="655" stopIfTrue="1">
      <formula>$D$1&lt;L4</formula>
    </cfRule>
    <cfRule type="expression" dxfId="26863" priority="656" stopIfTrue="1">
      <formula>$D$1&gt;L4</formula>
    </cfRule>
  </conditionalFormatting>
  <conditionalFormatting sqref="L4">
    <cfRule type="expression" dxfId="26862" priority="653" stopIfTrue="1">
      <formula>$D$1&lt;L4</formula>
    </cfRule>
    <cfRule type="expression" dxfId="26861" priority="654" stopIfTrue="1">
      <formula>$D$1&gt;L4</formula>
    </cfRule>
  </conditionalFormatting>
  <conditionalFormatting sqref="L4">
    <cfRule type="expression" dxfId="26860" priority="651" stopIfTrue="1">
      <formula>$D$1&lt;L4</formula>
    </cfRule>
    <cfRule type="expression" dxfId="26859" priority="652" stopIfTrue="1">
      <formula>$D$1&gt;L4</formula>
    </cfRule>
  </conditionalFormatting>
  <conditionalFormatting sqref="L4">
    <cfRule type="expression" dxfId="26858" priority="649" stopIfTrue="1">
      <formula>$D$1&lt;L4</formula>
    </cfRule>
    <cfRule type="expression" dxfId="26857" priority="650" stopIfTrue="1">
      <formula>$D$1&gt;L4</formula>
    </cfRule>
  </conditionalFormatting>
  <conditionalFormatting sqref="G3">
    <cfRule type="expression" dxfId="26856" priority="647" stopIfTrue="1">
      <formula>$D$1&lt;G3</formula>
    </cfRule>
    <cfRule type="expression" dxfId="26855" priority="648" stopIfTrue="1">
      <formula>$D$1&gt;G3</formula>
    </cfRule>
  </conditionalFormatting>
  <conditionalFormatting sqref="G3">
    <cfRule type="expression" dxfId="26854" priority="645" stopIfTrue="1">
      <formula>$D$1&lt;G3</formula>
    </cfRule>
    <cfRule type="expression" dxfId="26853" priority="646" stopIfTrue="1">
      <formula>$D$1&gt;G3</formula>
    </cfRule>
  </conditionalFormatting>
  <conditionalFormatting sqref="G3">
    <cfRule type="expression" dxfId="26852" priority="643" stopIfTrue="1">
      <formula>$D$1&lt;G3</formula>
    </cfRule>
    <cfRule type="expression" dxfId="26851" priority="644" stopIfTrue="1">
      <formula>$D$1&gt;G3</formula>
    </cfRule>
  </conditionalFormatting>
  <conditionalFormatting sqref="F4">
    <cfRule type="expression" dxfId="26850" priority="641" stopIfTrue="1">
      <formula>$D$1&lt;F4</formula>
    </cfRule>
    <cfRule type="expression" dxfId="26849" priority="642" stopIfTrue="1">
      <formula>$D$1&gt;F4</formula>
    </cfRule>
  </conditionalFormatting>
  <conditionalFormatting sqref="F4">
    <cfRule type="expression" dxfId="26848" priority="639" stopIfTrue="1">
      <formula>$D$1&lt;F4</formula>
    </cfRule>
    <cfRule type="expression" dxfId="26847" priority="640" stopIfTrue="1">
      <formula>$D$1&gt;F4</formula>
    </cfRule>
  </conditionalFormatting>
  <conditionalFormatting sqref="F4">
    <cfRule type="expression" dxfId="26846" priority="637" stopIfTrue="1">
      <formula>$D$1&lt;F4</formula>
    </cfRule>
    <cfRule type="expression" dxfId="26845" priority="638" stopIfTrue="1">
      <formula>$D$1&gt;F4</formula>
    </cfRule>
  </conditionalFormatting>
  <conditionalFormatting sqref="F4">
    <cfRule type="expression" dxfId="26844" priority="635" stopIfTrue="1">
      <formula>$D$1&lt;F4</formula>
    </cfRule>
    <cfRule type="expression" dxfId="26843" priority="636" stopIfTrue="1">
      <formula>$D$1&gt;F4</formula>
    </cfRule>
  </conditionalFormatting>
  <conditionalFormatting sqref="F4">
    <cfRule type="expression" dxfId="26842" priority="633" stopIfTrue="1">
      <formula>$D$1&lt;F4</formula>
    </cfRule>
    <cfRule type="expression" dxfId="26841" priority="634" stopIfTrue="1">
      <formula>$D$1&gt;F4</formula>
    </cfRule>
  </conditionalFormatting>
  <conditionalFormatting sqref="F4">
    <cfRule type="expression" dxfId="26840" priority="631" stopIfTrue="1">
      <formula>$D$1&lt;F4</formula>
    </cfRule>
    <cfRule type="expression" dxfId="26839" priority="632" stopIfTrue="1">
      <formula>$D$1&gt;F4</formula>
    </cfRule>
  </conditionalFormatting>
  <conditionalFormatting sqref="F4">
    <cfRule type="expression" dxfId="26838" priority="629" stopIfTrue="1">
      <formula>$D$1&lt;F4</formula>
    </cfRule>
    <cfRule type="expression" dxfId="26837" priority="630" stopIfTrue="1">
      <formula>$D$1&gt;F4</formula>
    </cfRule>
  </conditionalFormatting>
  <conditionalFormatting sqref="F4">
    <cfRule type="expression" dxfId="26836" priority="627" stopIfTrue="1">
      <formula>$D$1&lt;F4</formula>
    </cfRule>
    <cfRule type="expression" dxfId="26835" priority="628" stopIfTrue="1">
      <formula>$D$1&gt;F4</formula>
    </cfRule>
  </conditionalFormatting>
  <conditionalFormatting sqref="F4">
    <cfRule type="expression" dxfId="26834" priority="625" stopIfTrue="1">
      <formula>$D$1&lt;F4</formula>
    </cfRule>
    <cfRule type="expression" dxfId="26833" priority="626" stopIfTrue="1">
      <formula>$D$1&gt;F4</formula>
    </cfRule>
  </conditionalFormatting>
  <conditionalFormatting sqref="F4">
    <cfRule type="expression" dxfId="26832" priority="623" stopIfTrue="1">
      <formula>$D$1&lt;F4</formula>
    </cfRule>
    <cfRule type="expression" dxfId="26831" priority="624" stopIfTrue="1">
      <formula>$D$1&gt;F4</formula>
    </cfRule>
  </conditionalFormatting>
  <conditionalFormatting sqref="F4">
    <cfRule type="expression" dxfId="26830" priority="621" stopIfTrue="1">
      <formula>$D$1&lt;F4</formula>
    </cfRule>
    <cfRule type="expression" dxfId="26829" priority="622" stopIfTrue="1">
      <formula>$D$1&gt;F4</formula>
    </cfRule>
  </conditionalFormatting>
  <conditionalFormatting sqref="F4">
    <cfRule type="expression" dxfId="26828" priority="619" stopIfTrue="1">
      <formula>$D$1&lt;F4</formula>
    </cfRule>
    <cfRule type="expression" dxfId="26827" priority="620" stopIfTrue="1">
      <formula>$D$1&gt;F4</formula>
    </cfRule>
  </conditionalFormatting>
  <conditionalFormatting sqref="F4">
    <cfRule type="expression" dxfId="26826" priority="617" stopIfTrue="1">
      <formula>$D$1&lt;F4</formula>
    </cfRule>
    <cfRule type="expression" dxfId="26825" priority="618" stopIfTrue="1">
      <formula>$D$1&gt;F4</formula>
    </cfRule>
  </conditionalFormatting>
  <conditionalFormatting sqref="F4">
    <cfRule type="expression" dxfId="26824" priority="615" stopIfTrue="1">
      <formula>$D$1&lt;F4</formula>
    </cfRule>
    <cfRule type="expression" dxfId="26823" priority="616" stopIfTrue="1">
      <formula>$D$1&gt;F4</formula>
    </cfRule>
  </conditionalFormatting>
  <conditionalFormatting sqref="F4">
    <cfRule type="expression" dxfId="26822" priority="613" stopIfTrue="1">
      <formula>$D$1&lt;F4</formula>
    </cfRule>
    <cfRule type="expression" dxfId="26821" priority="614" stopIfTrue="1">
      <formula>$D$1&gt;F4</formula>
    </cfRule>
  </conditionalFormatting>
  <conditionalFormatting sqref="F4">
    <cfRule type="expression" dxfId="26820" priority="611" stopIfTrue="1">
      <formula>$D$1&lt;F4</formula>
    </cfRule>
    <cfRule type="expression" dxfId="26819" priority="612" stopIfTrue="1">
      <formula>$D$1&gt;F4</formula>
    </cfRule>
  </conditionalFormatting>
  <conditionalFormatting sqref="F4">
    <cfRule type="expression" dxfId="26818" priority="609" stopIfTrue="1">
      <formula>$D$1&lt;F4</formula>
    </cfRule>
    <cfRule type="expression" dxfId="26817" priority="610" stopIfTrue="1">
      <formula>$D$1&gt;F4</formula>
    </cfRule>
  </conditionalFormatting>
  <conditionalFormatting sqref="F4">
    <cfRule type="expression" dxfId="26816" priority="607" stopIfTrue="1">
      <formula>$D$1&lt;F4</formula>
    </cfRule>
    <cfRule type="expression" dxfId="26815" priority="608" stopIfTrue="1">
      <formula>$D$1&gt;F4</formula>
    </cfRule>
  </conditionalFormatting>
  <conditionalFormatting sqref="F4">
    <cfRule type="expression" dxfId="26814" priority="605" stopIfTrue="1">
      <formula>$D$1&lt;F4</formula>
    </cfRule>
    <cfRule type="expression" dxfId="26813" priority="606" stopIfTrue="1">
      <formula>$D$1&gt;F4</formula>
    </cfRule>
  </conditionalFormatting>
  <conditionalFormatting sqref="F4">
    <cfRule type="expression" dxfId="26812" priority="591" stopIfTrue="1">
      <formula>$D$1&lt;F4</formula>
    </cfRule>
    <cfRule type="expression" dxfId="26811" priority="592" stopIfTrue="1">
      <formula>$D$1&gt;F4</formula>
    </cfRule>
  </conditionalFormatting>
  <conditionalFormatting sqref="H4">
    <cfRule type="expression" dxfId="26810" priority="477" stopIfTrue="1">
      <formula>$D$1&lt;H4</formula>
    </cfRule>
    <cfRule type="expression" dxfId="26809" priority="478" stopIfTrue="1">
      <formula>$D$1&gt;H4</formula>
    </cfRule>
  </conditionalFormatting>
  <conditionalFormatting sqref="H4">
    <cfRule type="expression" dxfId="26808" priority="475" stopIfTrue="1">
      <formula>$D$1&lt;H4</formula>
    </cfRule>
    <cfRule type="expression" dxfId="26807" priority="476" stopIfTrue="1">
      <formula>$D$1&gt;H4</formula>
    </cfRule>
  </conditionalFormatting>
  <conditionalFormatting sqref="H4">
    <cfRule type="expression" dxfId="26806" priority="450" stopIfTrue="1">
      <formula>$D$1&lt;H4</formula>
    </cfRule>
    <cfRule type="expression" dxfId="26805" priority="451" stopIfTrue="1">
      <formula>$D$1&gt;H4</formula>
    </cfRule>
  </conditionalFormatting>
  <conditionalFormatting sqref="H5">
    <cfRule type="cellIs" dxfId="26804" priority="447" stopIfTrue="1" operator="equal">
      <formula>5</formula>
    </cfRule>
    <cfRule type="cellIs" dxfId="26803" priority="448" stopIfTrue="1" operator="equal">
      <formula>4</formula>
    </cfRule>
    <cfRule type="cellIs" dxfId="26802" priority="449" stopIfTrue="1" operator="equal">
      <formula>3</formula>
    </cfRule>
  </conditionalFormatting>
  <conditionalFormatting sqref="H4">
    <cfRule type="expression" dxfId="26801" priority="443" stopIfTrue="1">
      <formula>$D$1&lt;H4</formula>
    </cfRule>
    <cfRule type="expression" dxfId="26800" priority="444" stopIfTrue="1">
      <formula>$D$1&gt;H4</formula>
    </cfRule>
  </conditionalFormatting>
  <conditionalFormatting sqref="K3:L3">
    <cfRule type="expression" dxfId="26799" priority="589" stopIfTrue="1">
      <formula>$D$1&lt;K3</formula>
    </cfRule>
    <cfRule type="expression" dxfId="26798" priority="590" stopIfTrue="1">
      <formula>$D$1&gt;K3</formula>
    </cfRule>
  </conditionalFormatting>
  <conditionalFormatting sqref="N5">
    <cfRule type="cellIs" dxfId="26797" priority="586" stopIfTrue="1" operator="equal">
      <formula>5</formula>
    </cfRule>
    <cfRule type="cellIs" dxfId="26796" priority="587" stopIfTrue="1" operator="equal">
      <formula>4</formula>
    </cfRule>
    <cfRule type="cellIs" dxfId="26795" priority="588" stopIfTrue="1" operator="equal">
      <formula>3</formula>
    </cfRule>
  </conditionalFormatting>
  <conditionalFormatting sqref="I5">
    <cfRule type="cellIs" dxfId="26794" priority="583" stopIfTrue="1" operator="equal">
      <formula>5</formula>
    </cfRule>
    <cfRule type="cellIs" dxfId="26793" priority="584" stopIfTrue="1" operator="equal">
      <formula>4</formula>
    </cfRule>
    <cfRule type="cellIs" dxfId="26792" priority="585" stopIfTrue="1" operator="equal">
      <formula>3</formula>
    </cfRule>
  </conditionalFormatting>
  <conditionalFormatting sqref="N5">
    <cfRule type="cellIs" dxfId="26791" priority="580" stopIfTrue="1" operator="equal">
      <formula>5</formula>
    </cfRule>
    <cfRule type="cellIs" dxfId="26790" priority="581" stopIfTrue="1" operator="equal">
      <formula>4</formula>
    </cfRule>
    <cfRule type="cellIs" dxfId="26789" priority="582" stopIfTrue="1" operator="equal">
      <formula>3</formula>
    </cfRule>
  </conditionalFormatting>
  <conditionalFormatting sqref="N4">
    <cfRule type="expression" dxfId="26788" priority="578" stopIfTrue="1">
      <formula>$D$1&lt;N4</formula>
    </cfRule>
    <cfRule type="expression" dxfId="26787" priority="579" stopIfTrue="1">
      <formula>$D$1&gt;N4</formula>
    </cfRule>
  </conditionalFormatting>
  <conditionalFormatting sqref="N5">
    <cfRule type="cellIs" dxfId="26786" priority="575" stopIfTrue="1" operator="equal">
      <formula>5</formula>
    </cfRule>
    <cfRule type="cellIs" dxfId="26785" priority="576" stopIfTrue="1" operator="equal">
      <formula>4</formula>
    </cfRule>
    <cfRule type="cellIs" dxfId="26784" priority="577" stopIfTrue="1" operator="equal">
      <formula>3</formula>
    </cfRule>
  </conditionalFormatting>
  <conditionalFormatting sqref="N4">
    <cfRule type="expression" dxfId="26783" priority="573" stopIfTrue="1">
      <formula>$D$1&lt;N4</formula>
    </cfRule>
    <cfRule type="expression" dxfId="26782" priority="574" stopIfTrue="1">
      <formula>$D$1&gt;N4</formula>
    </cfRule>
  </conditionalFormatting>
  <conditionalFormatting sqref="N5">
    <cfRule type="cellIs" dxfId="26781" priority="570" stopIfTrue="1" operator="equal">
      <formula>5</formula>
    </cfRule>
    <cfRule type="cellIs" dxfId="26780" priority="571" stopIfTrue="1" operator="equal">
      <formula>4</formula>
    </cfRule>
    <cfRule type="cellIs" dxfId="26779" priority="572" stopIfTrue="1" operator="equal">
      <formula>3</formula>
    </cfRule>
  </conditionalFormatting>
  <conditionalFormatting sqref="N4">
    <cfRule type="expression" dxfId="26778" priority="568" stopIfTrue="1">
      <formula>$D$1&lt;N4</formula>
    </cfRule>
    <cfRule type="expression" dxfId="26777" priority="569" stopIfTrue="1">
      <formula>$D$1&gt;N4</formula>
    </cfRule>
  </conditionalFormatting>
  <conditionalFormatting sqref="N4">
    <cfRule type="expression" dxfId="26776" priority="566" stopIfTrue="1">
      <formula>$D$1&lt;N4</formula>
    </cfRule>
    <cfRule type="expression" dxfId="26775" priority="567" stopIfTrue="1">
      <formula>$D$1&gt;N4</formula>
    </cfRule>
  </conditionalFormatting>
  <conditionalFormatting sqref="N4">
    <cfRule type="expression" dxfId="26774" priority="562" stopIfTrue="1">
      <formula>$D$1&lt;N4</formula>
    </cfRule>
    <cfRule type="expression" dxfId="26773" priority="563" stopIfTrue="1">
      <formula>$D$1&gt;N4</formula>
    </cfRule>
  </conditionalFormatting>
  <conditionalFormatting sqref="N4">
    <cfRule type="expression" dxfId="26772" priority="560" stopIfTrue="1">
      <formula>$D$1&lt;N4</formula>
    </cfRule>
    <cfRule type="expression" dxfId="26771" priority="561" stopIfTrue="1">
      <formula>$D$1&gt;N4</formula>
    </cfRule>
  </conditionalFormatting>
  <conditionalFormatting sqref="N4">
    <cfRule type="expression" dxfId="26770" priority="558" stopIfTrue="1">
      <formula>$D$1&lt;N4</formula>
    </cfRule>
    <cfRule type="expression" dxfId="26769" priority="559" stopIfTrue="1">
      <formula>$D$1&gt;N4</formula>
    </cfRule>
  </conditionalFormatting>
  <conditionalFormatting sqref="N4">
    <cfRule type="expression" dxfId="26768" priority="556" stopIfTrue="1">
      <formula>$D$1&lt;N4</formula>
    </cfRule>
    <cfRule type="expression" dxfId="26767" priority="557" stopIfTrue="1">
      <formula>$D$1&gt;N4</formula>
    </cfRule>
  </conditionalFormatting>
  <conditionalFormatting sqref="N4">
    <cfRule type="expression" dxfId="26766" priority="554" stopIfTrue="1">
      <formula>$D$1&lt;N4</formula>
    </cfRule>
    <cfRule type="expression" dxfId="26765" priority="555" stopIfTrue="1">
      <formula>$D$1&gt;N4</formula>
    </cfRule>
  </conditionalFormatting>
  <conditionalFormatting sqref="H4">
    <cfRule type="expression" dxfId="26764" priority="479" stopIfTrue="1">
      <formula>$D$1&lt;H4</formula>
    </cfRule>
    <cfRule type="expression" dxfId="26763" priority="480" stopIfTrue="1">
      <formula>$D$1&gt;H4</formula>
    </cfRule>
  </conditionalFormatting>
  <conditionalFormatting sqref="K3:L3">
    <cfRule type="expression" dxfId="26762" priority="550" stopIfTrue="1">
      <formula>$D$1&lt;K3</formula>
    </cfRule>
    <cfRule type="expression" dxfId="26761" priority="551" stopIfTrue="1">
      <formula>$D$1&gt;K3</formula>
    </cfRule>
  </conditionalFormatting>
  <conditionalFormatting sqref="K4">
    <cfRule type="expression" dxfId="26760" priority="548" stopIfTrue="1">
      <formula>$D$1&lt;K4</formula>
    </cfRule>
    <cfRule type="expression" dxfId="26759" priority="549" stopIfTrue="1">
      <formula>$D$1&gt;K4</formula>
    </cfRule>
  </conditionalFormatting>
  <conditionalFormatting sqref="K4">
    <cfRule type="expression" dxfId="26758" priority="546" stopIfTrue="1">
      <formula>$D$1&lt;K4</formula>
    </cfRule>
    <cfRule type="expression" dxfId="26757" priority="547" stopIfTrue="1">
      <formula>$D$1&gt;K4</formula>
    </cfRule>
  </conditionalFormatting>
  <conditionalFormatting sqref="K4">
    <cfRule type="expression" dxfId="26756" priority="544" stopIfTrue="1">
      <formula>$D$1&lt;K4</formula>
    </cfRule>
    <cfRule type="expression" dxfId="26755" priority="545" stopIfTrue="1">
      <formula>$D$1&gt;K4</formula>
    </cfRule>
  </conditionalFormatting>
  <conditionalFormatting sqref="K5">
    <cfRule type="cellIs" dxfId="26754" priority="541" stopIfTrue="1" operator="equal">
      <formula>5</formula>
    </cfRule>
    <cfRule type="cellIs" dxfId="26753" priority="542" stopIfTrue="1" operator="equal">
      <formula>4</formula>
    </cfRule>
    <cfRule type="cellIs" dxfId="26752" priority="543" stopIfTrue="1" operator="equal">
      <formula>3</formula>
    </cfRule>
  </conditionalFormatting>
  <conditionalFormatting sqref="O5">
    <cfRule type="cellIs" dxfId="26751" priority="516" stopIfTrue="1" operator="equal">
      <formula>5</formula>
    </cfRule>
    <cfRule type="cellIs" dxfId="26750" priority="517" stopIfTrue="1" operator="equal">
      <formula>4</formula>
    </cfRule>
    <cfRule type="cellIs" dxfId="26749" priority="518" stopIfTrue="1" operator="equal">
      <formula>3</formula>
    </cfRule>
  </conditionalFormatting>
  <conditionalFormatting sqref="O4">
    <cfRule type="expression" dxfId="26748" priority="514" stopIfTrue="1">
      <formula>$D$1&lt;O4</formula>
    </cfRule>
    <cfRule type="expression" dxfId="26747" priority="515" stopIfTrue="1">
      <formula>$D$1&gt;O4</formula>
    </cfRule>
  </conditionalFormatting>
  <conditionalFormatting sqref="P5">
    <cfRule type="cellIs" dxfId="26746" priority="511" stopIfTrue="1" operator="equal">
      <formula>5</formula>
    </cfRule>
    <cfRule type="cellIs" dxfId="26745" priority="512" stopIfTrue="1" operator="equal">
      <formula>4</formula>
    </cfRule>
    <cfRule type="cellIs" dxfId="26744" priority="513" stopIfTrue="1" operator="equal">
      <formula>3</formula>
    </cfRule>
  </conditionalFormatting>
  <conditionalFormatting sqref="P5">
    <cfRule type="cellIs" dxfId="26743" priority="506" stopIfTrue="1" operator="equal">
      <formula>5</formula>
    </cfRule>
    <cfRule type="cellIs" dxfId="26742" priority="507" stopIfTrue="1" operator="equal">
      <formula>4</formula>
    </cfRule>
    <cfRule type="cellIs" dxfId="26741" priority="508" stopIfTrue="1" operator="equal">
      <formula>3</formula>
    </cfRule>
  </conditionalFormatting>
  <conditionalFormatting sqref="P4">
    <cfRule type="expression" dxfId="26740" priority="504" stopIfTrue="1">
      <formula>$D$1&lt;P4</formula>
    </cfRule>
    <cfRule type="expression" dxfId="26739" priority="505" stopIfTrue="1">
      <formula>$D$1&gt;P4</formula>
    </cfRule>
  </conditionalFormatting>
  <conditionalFormatting sqref="P4">
    <cfRule type="expression" dxfId="26738" priority="502" stopIfTrue="1">
      <formula>$D$1&lt;P4</formula>
    </cfRule>
    <cfRule type="expression" dxfId="26737" priority="503" stopIfTrue="1">
      <formula>$D$1&gt;P4</formula>
    </cfRule>
  </conditionalFormatting>
  <conditionalFormatting sqref="P4">
    <cfRule type="expression" dxfId="26736" priority="500" stopIfTrue="1">
      <formula>$D$1&lt;P4</formula>
    </cfRule>
    <cfRule type="expression" dxfId="26735" priority="501" stopIfTrue="1">
      <formula>$D$1&gt;P4</formula>
    </cfRule>
  </conditionalFormatting>
  <conditionalFormatting sqref="H5">
    <cfRule type="cellIs" dxfId="26734" priority="497" stopIfTrue="1" operator="equal">
      <formula>5</formula>
    </cfRule>
    <cfRule type="cellIs" dxfId="26733" priority="498" stopIfTrue="1" operator="equal">
      <formula>4</formula>
    </cfRule>
    <cfRule type="cellIs" dxfId="26732" priority="499" stopIfTrue="1" operator="equal">
      <formula>3</formula>
    </cfRule>
  </conditionalFormatting>
  <conditionalFormatting sqref="H5">
    <cfRule type="cellIs" dxfId="26731" priority="492" stopIfTrue="1" operator="equal">
      <formula>5</formula>
    </cfRule>
    <cfRule type="cellIs" dxfId="26730" priority="493" stopIfTrue="1" operator="equal">
      <formula>4</formula>
    </cfRule>
    <cfRule type="cellIs" dxfId="26729" priority="494" stopIfTrue="1" operator="equal">
      <formula>3</formula>
    </cfRule>
  </conditionalFormatting>
  <conditionalFormatting sqref="H3:H4">
    <cfRule type="expression" dxfId="26728" priority="490" stopIfTrue="1">
      <formula>$D$1&lt;H3</formula>
    </cfRule>
    <cfRule type="expression" dxfId="26727" priority="491" stopIfTrue="1">
      <formula>$D$1&gt;H3</formula>
    </cfRule>
  </conditionalFormatting>
  <conditionalFormatting sqref="H5">
    <cfRule type="cellIs" dxfId="26726" priority="487" stopIfTrue="1" operator="equal">
      <formula>5</formula>
    </cfRule>
    <cfRule type="cellIs" dxfId="26725" priority="488" stopIfTrue="1" operator="equal">
      <formula>4</formula>
    </cfRule>
    <cfRule type="cellIs" dxfId="26724" priority="489" stopIfTrue="1" operator="equal">
      <formula>3</formula>
    </cfRule>
  </conditionalFormatting>
  <conditionalFormatting sqref="H4">
    <cfRule type="expression" dxfId="26723" priority="485" stopIfTrue="1">
      <formula>$D$1&lt;H4</formula>
    </cfRule>
    <cfRule type="expression" dxfId="26722" priority="486" stopIfTrue="1">
      <formula>$D$1&gt;H4</formula>
    </cfRule>
  </conditionalFormatting>
  <conditionalFormatting sqref="H4">
    <cfRule type="expression" dxfId="26721" priority="483" stopIfTrue="1">
      <formula>$D$1&lt;H4</formula>
    </cfRule>
    <cfRule type="expression" dxfId="26720" priority="484" stopIfTrue="1">
      <formula>$D$1&gt;H4</formula>
    </cfRule>
  </conditionalFormatting>
  <conditionalFormatting sqref="H4">
    <cfRule type="expression" dxfId="26719" priority="473" stopIfTrue="1">
      <formula>$D$1&lt;H4</formula>
    </cfRule>
    <cfRule type="expression" dxfId="26718" priority="474" stopIfTrue="1">
      <formula>$D$1&gt;H4</formula>
    </cfRule>
  </conditionalFormatting>
  <conditionalFormatting sqref="H5">
    <cfRule type="cellIs" dxfId="26717" priority="462" stopIfTrue="1" operator="equal">
      <formula>5</formula>
    </cfRule>
    <cfRule type="cellIs" dxfId="26716" priority="463" stopIfTrue="1" operator="equal">
      <formula>4</formula>
    </cfRule>
    <cfRule type="cellIs" dxfId="26715" priority="464" stopIfTrue="1" operator="equal">
      <formula>3</formula>
    </cfRule>
  </conditionalFormatting>
  <conditionalFormatting sqref="H3:H4">
    <cfRule type="expression" dxfId="26714" priority="460" stopIfTrue="1">
      <formula>$D$1&lt;H3</formula>
    </cfRule>
    <cfRule type="expression" dxfId="26713" priority="461" stopIfTrue="1">
      <formula>$D$1&gt;H3</formula>
    </cfRule>
  </conditionalFormatting>
  <conditionalFormatting sqref="H5">
    <cfRule type="cellIs" dxfId="26712" priority="457" stopIfTrue="1" operator="equal">
      <formula>5</formula>
    </cfRule>
    <cfRule type="cellIs" dxfId="26711" priority="458" stopIfTrue="1" operator="equal">
      <formula>4</formula>
    </cfRule>
    <cfRule type="cellIs" dxfId="26710" priority="459" stopIfTrue="1" operator="equal">
      <formula>3</formula>
    </cfRule>
  </conditionalFormatting>
  <conditionalFormatting sqref="H4">
    <cfRule type="expression" dxfId="26709" priority="455" stopIfTrue="1">
      <formula>$D$1&lt;H4</formula>
    </cfRule>
    <cfRule type="expression" dxfId="26708" priority="456" stopIfTrue="1">
      <formula>$D$1&gt;H4</formula>
    </cfRule>
  </conditionalFormatting>
  <conditionalFormatting sqref="H5">
    <cfRule type="cellIs" dxfId="26707" priority="452" stopIfTrue="1" operator="equal">
      <formula>5</formula>
    </cfRule>
    <cfRule type="cellIs" dxfId="26706" priority="453" stopIfTrue="1" operator="equal">
      <formula>4</formula>
    </cfRule>
    <cfRule type="cellIs" dxfId="26705" priority="454" stopIfTrue="1" operator="equal">
      <formula>3</formula>
    </cfRule>
  </conditionalFormatting>
  <conditionalFormatting sqref="H4">
    <cfRule type="expression" dxfId="26704" priority="445" stopIfTrue="1">
      <formula>$D$1&lt;H4</formula>
    </cfRule>
    <cfRule type="expression" dxfId="26703" priority="446" stopIfTrue="1">
      <formula>$D$1&gt;H4</formula>
    </cfRule>
  </conditionalFormatting>
  <conditionalFormatting sqref="H4">
    <cfRule type="expression" dxfId="26702" priority="441" stopIfTrue="1">
      <formula>$D$1&lt;H4</formula>
    </cfRule>
    <cfRule type="expression" dxfId="26701" priority="442" stopIfTrue="1">
      <formula>$D$1&gt;H4</formula>
    </cfRule>
  </conditionalFormatting>
  <conditionalFormatting sqref="H4">
    <cfRule type="expression" dxfId="26700" priority="439" stopIfTrue="1">
      <formula>$D$1&lt;H4</formula>
    </cfRule>
    <cfRule type="expression" dxfId="26699" priority="440" stopIfTrue="1">
      <formula>$D$1&gt;H4</formula>
    </cfRule>
  </conditionalFormatting>
  <conditionalFormatting sqref="H4">
    <cfRule type="expression" dxfId="26698" priority="437" stopIfTrue="1">
      <formula>$D$1&lt;H4</formula>
    </cfRule>
    <cfRule type="expression" dxfId="26697" priority="438" stopIfTrue="1">
      <formula>$D$1&gt;H4</formula>
    </cfRule>
  </conditionalFormatting>
  <conditionalFormatting sqref="H4">
    <cfRule type="expression" dxfId="26696" priority="435" stopIfTrue="1">
      <formula>$D$1&lt;H4</formula>
    </cfRule>
    <cfRule type="expression" dxfId="26695" priority="436" stopIfTrue="1">
      <formula>$D$1&gt;H4</formula>
    </cfRule>
  </conditionalFormatting>
  <conditionalFormatting sqref="H4">
    <cfRule type="expression" dxfId="26694" priority="433" stopIfTrue="1">
      <formula>$D$1&lt;H4</formula>
    </cfRule>
    <cfRule type="expression" dxfId="26693" priority="434" stopIfTrue="1">
      <formula>$D$1&gt;H4</formula>
    </cfRule>
  </conditionalFormatting>
  <conditionalFormatting sqref="H4">
    <cfRule type="expression" dxfId="26692" priority="431" stopIfTrue="1">
      <formula>$D$1&lt;H4</formula>
    </cfRule>
    <cfRule type="expression" dxfId="26691" priority="432" stopIfTrue="1">
      <formula>$D$1&gt;H4</formula>
    </cfRule>
  </conditionalFormatting>
  <conditionalFormatting sqref="H4">
    <cfRule type="expression" dxfId="26690" priority="429" stopIfTrue="1">
      <formula>$D$1&lt;H4</formula>
    </cfRule>
    <cfRule type="expression" dxfId="26689" priority="430" stopIfTrue="1">
      <formula>$D$1&gt;H4</formula>
    </cfRule>
  </conditionalFormatting>
  <conditionalFormatting sqref="H4">
    <cfRule type="expression" dxfId="26688" priority="427" stopIfTrue="1">
      <formula>$D$1&lt;H4</formula>
    </cfRule>
    <cfRule type="expression" dxfId="26687" priority="428" stopIfTrue="1">
      <formula>$D$1&gt;H4</formula>
    </cfRule>
  </conditionalFormatting>
  <conditionalFormatting sqref="H4">
    <cfRule type="expression" dxfId="26686" priority="425" stopIfTrue="1">
      <formula>$D$1&lt;H4</formula>
    </cfRule>
    <cfRule type="expression" dxfId="26685" priority="426" stopIfTrue="1">
      <formula>$D$1&gt;H4</formula>
    </cfRule>
  </conditionalFormatting>
  <conditionalFormatting sqref="G5">
    <cfRule type="cellIs" dxfId="26684" priority="417" stopIfTrue="1" operator="equal">
      <formula>5</formula>
    </cfRule>
    <cfRule type="cellIs" dxfId="26683" priority="418" stopIfTrue="1" operator="equal">
      <formula>4</formula>
    </cfRule>
    <cfRule type="cellIs" dxfId="26682" priority="419" stopIfTrue="1" operator="equal">
      <formula>3</formula>
    </cfRule>
  </conditionalFormatting>
  <conditionalFormatting sqref="G5">
    <cfRule type="cellIs" dxfId="26681" priority="422" stopIfTrue="1" operator="equal">
      <formula>5</formula>
    </cfRule>
    <cfRule type="cellIs" dxfId="26680" priority="423" stopIfTrue="1" operator="equal">
      <formula>4</formula>
    </cfRule>
    <cfRule type="cellIs" dxfId="26679" priority="424" stopIfTrue="1" operator="equal">
      <formula>3</formula>
    </cfRule>
  </conditionalFormatting>
  <conditionalFormatting sqref="G4">
    <cfRule type="expression" dxfId="26678" priority="415" stopIfTrue="1">
      <formula>$D$1&lt;G4</formula>
    </cfRule>
    <cfRule type="expression" dxfId="26677" priority="416" stopIfTrue="1">
      <formula>$D$1&gt;G4</formula>
    </cfRule>
  </conditionalFormatting>
  <conditionalFormatting sqref="G5">
    <cfRule type="cellIs" dxfId="26676" priority="412" stopIfTrue="1" operator="equal">
      <formula>5</formula>
    </cfRule>
    <cfRule type="cellIs" dxfId="26675" priority="413" stopIfTrue="1" operator="equal">
      <formula>4</formula>
    </cfRule>
    <cfRule type="cellIs" dxfId="26674" priority="414" stopIfTrue="1" operator="equal">
      <formula>3</formula>
    </cfRule>
  </conditionalFormatting>
  <conditionalFormatting sqref="G4">
    <cfRule type="expression" dxfId="26673" priority="410" stopIfTrue="1">
      <formula>$D$1&lt;G4</formula>
    </cfRule>
    <cfRule type="expression" dxfId="26672" priority="411" stopIfTrue="1">
      <formula>$D$1&gt;G4</formula>
    </cfRule>
  </conditionalFormatting>
  <conditionalFormatting sqref="G5">
    <cfRule type="cellIs" dxfId="26671" priority="407" stopIfTrue="1" operator="equal">
      <formula>5</formula>
    </cfRule>
    <cfRule type="cellIs" dxfId="26670" priority="408" stopIfTrue="1" operator="equal">
      <formula>4</formula>
    </cfRule>
    <cfRule type="cellIs" dxfId="26669" priority="409" stopIfTrue="1" operator="equal">
      <formula>3</formula>
    </cfRule>
  </conditionalFormatting>
  <conditionalFormatting sqref="G4">
    <cfRule type="expression" dxfId="26668" priority="405" stopIfTrue="1">
      <formula>$D$1&lt;G4</formula>
    </cfRule>
    <cfRule type="expression" dxfId="26667" priority="406" stopIfTrue="1">
      <formula>$D$1&gt;G4</formula>
    </cfRule>
  </conditionalFormatting>
  <conditionalFormatting sqref="G4">
    <cfRule type="expression" dxfId="26666" priority="403" stopIfTrue="1">
      <formula>$D$1&lt;G4</formula>
    </cfRule>
    <cfRule type="expression" dxfId="26665" priority="404" stopIfTrue="1">
      <formula>$D$1&gt;G4</formula>
    </cfRule>
  </conditionalFormatting>
  <conditionalFormatting sqref="G4">
    <cfRule type="expression" dxfId="26664" priority="401" stopIfTrue="1">
      <formula>$D$1&lt;G4</formula>
    </cfRule>
    <cfRule type="expression" dxfId="26663" priority="402" stopIfTrue="1">
      <formula>$D$1&gt;G4</formula>
    </cfRule>
  </conditionalFormatting>
  <conditionalFormatting sqref="G4">
    <cfRule type="expression" dxfId="26662" priority="399" stopIfTrue="1">
      <formula>$D$1&lt;G4</formula>
    </cfRule>
    <cfRule type="expression" dxfId="26661" priority="400" stopIfTrue="1">
      <formula>$D$1&gt;G4</formula>
    </cfRule>
  </conditionalFormatting>
  <conditionalFormatting sqref="G4">
    <cfRule type="expression" dxfId="26660" priority="395" stopIfTrue="1">
      <formula>$D$1&lt;G4</formula>
    </cfRule>
    <cfRule type="expression" dxfId="26659" priority="396" stopIfTrue="1">
      <formula>$D$1&gt;G4</formula>
    </cfRule>
  </conditionalFormatting>
  <conditionalFormatting sqref="G4">
    <cfRule type="expression" dxfId="26658" priority="393" stopIfTrue="1">
      <formula>$D$1&lt;G4</formula>
    </cfRule>
    <cfRule type="expression" dxfId="26657" priority="394" stopIfTrue="1">
      <formula>$D$1&gt;G4</formula>
    </cfRule>
  </conditionalFormatting>
  <conditionalFormatting sqref="G4">
    <cfRule type="expression" dxfId="26656" priority="391" stopIfTrue="1">
      <formula>$D$1&lt;G4</formula>
    </cfRule>
    <cfRule type="expression" dxfId="26655" priority="392" stopIfTrue="1">
      <formula>$D$1&gt;G4</formula>
    </cfRule>
  </conditionalFormatting>
  <conditionalFormatting sqref="G4">
    <cfRule type="expression" dxfId="26654" priority="389" stopIfTrue="1">
      <formula>$D$1&lt;G4</formula>
    </cfRule>
    <cfRule type="expression" dxfId="26653" priority="390" stopIfTrue="1">
      <formula>$D$1&gt;G4</formula>
    </cfRule>
  </conditionalFormatting>
  <conditionalFormatting sqref="G4">
    <cfRule type="expression" dxfId="26652" priority="387" stopIfTrue="1">
      <formula>$D$1&lt;G4</formula>
    </cfRule>
    <cfRule type="expression" dxfId="26651" priority="388" stopIfTrue="1">
      <formula>$D$1&gt;G4</formula>
    </cfRule>
  </conditionalFormatting>
  <conditionalFormatting sqref="G4">
    <cfRule type="expression" dxfId="26650" priority="385" stopIfTrue="1">
      <formula>$D$1&lt;G4</formula>
    </cfRule>
    <cfRule type="expression" dxfId="26649" priority="386" stopIfTrue="1">
      <formula>$D$1&gt;G4</formula>
    </cfRule>
  </conditionalFormatting>
  <conditionalFormatting sqref="I3">
    <cfRule type="expression" dxfId="26648" priority="383" stopIfTrue="1">
      <formula>$D$1&lt;I3</formula>
    </cfRule>
    <cfRule type="expression" dxfId="26647" priority="384" stopIfTrue="1">
      <formula>$D$1&gt;I3</formula>
    </cfRule>
  </conditionalFormatting>
  <conditionalFormatting sqref="K5">
    <cfRule type="cellIs" dxfId="26646" priority="380" stopIfTrue="1" operator="equal">
      <formula>5</formula>
    </cfRule>
    <cfRule type="cellIs" dxfId="26645" priority="381" stopIfTrue="1" operator="equal">
      <formula>4</formula>
    </cfRule>
    <cfRule type="cellIs" dxfId="26644" priority="382" stopIfTrue="1" operator="equal">
      <formula>3</formula>
    </cfRule>
  </conditionalFormatting>
  <conditionalFormatting sqref="I4">
    <cfRule type="expression" dxfId="26643" priority="299" stopIfTrue="1">
      <formula>$D$1&lt;I4</formula>
    </cfRule>
    <cfRule type="expression" dxfId="26642" priority="300" stopIfTrue="1">
      <formula>$D$1&gt;I4</formula>
    </cfRule>
  </conditionalFormatting>
  <conditionalFormatting sqref="I4">
    <cfRule type="expression" dxfId="26641" priority="297" stopIfTrue="1">
      <formula>$D$1&lt;I4</formula>
    </cfRule>
    <cfRule type="expression" dxfId="26640" priority="298" stopIfTrue="1">
      <formula>$D$1&gt;I4</formula>
    </cfRule>
  </conditionalFormatting>
  <conditionalFormatting sqref="I4">
    <cfRule type="expression" dxfId="26639" priority="295" stopIfTrue="1">
      <formula>$D$1&lt;I4</formula>
    </cfRule>
    <cfRule type="expression" dxfId="26638" priority="296" stopIfTrue="1">
      <formula>$D$1&gt;I4</formula>
    </cfRule>
  </conditionalFormatting>
  <conditionalFormatting sqref="K4">
    <cfRule type="expression" dxfId="26637" priority="287" stopIfTrue="1">
      <formula>$D$1&lt;K4</formula>
    </cfRule>
    <cfRule type="expression" dxfId="26636" priority="288" stopIfTrue="1">
      <formula>$D$1&gt;K4</formula>
    </cfRule>
  </conditionalFormatting>
  <conditionalFormatting sqref="K5">
    <cfRule type="cellIs" dxfId="26635" priority="373" stopIfTrue="1" operator="equal">
      <formula>5</formula>
    </cfRule>
    <cfRule type="cellIs" dxfId="26634" priority="374" stopIfTrue="1" operator="equal">
      <formula>4</formula>
    </cfRule>
    <cfRule type="cellIs" dxfId="26633" priority="375" stopIfTrue="1" operator="equal">
      <formula>3</formula>
    </cfRule>
  </conditionalFormatting>
  <conditionalFormatting sqref="K4">
    <cfRule type="expression" dxfId="26632" priority="371" stopIfTrue="1">
      <formula>$D$1&lt;K4</formula>
    </cfRule>
    <cfRule type="expression" dxfId="26631" priority="372" stopIfTrue="1">
      <formula>$D$1&gt;K4</formula>
    </cfRule>
  </conditionalFormatting>
  <conditionalFormatting sqref="K5">
    <cfRule type="cellIs" dxfId="26630" priority="368" stopIfTrue="1" operator="equal">
      <formula>5</formula>
    </cfRule>
    <cfRule type="cellIs" dxfId="26629" priority="369" stopIfTrue="1" operator="equal">
      <formula>4</formula>
    </cfRule>
    <cfRule type="cellIs" dxfId="26628" priority="370" stopIfTrue="1" operator="equal">
      <formula>3</formula>
    </cfRule>
  </conditionalFormatting>
  <conditionalFormatting sqref="K4">
    <cfRule type="expression" dxfId="26627" priority="366" stopIfTrue="1">
      <formula>$D$1&lt;K4</formula>
    </cfRule>
    <cfRule type="expression" dxfId="26626" priority="367" stopIfTrue="1">
      <formula>$D$1&gt;K4</formula>
    </cfRule>
  </conditionalFormatting>
  <conditionalFormatting sqref="K5">
    <cfRule type="cellIs" dxfId="26625" priority="363" stopIfTrue="1" operator="equal">
      <formula>5</formula>
    </cfRule>
    <cfRule type="cellIs" dxfId="26624" priority="364" stopIfTrue="1" operator="equal">
      <formula>4</formula>
    </cfRule>
    <cfRule type="cellIs" dxfId="26623" priority="365" stopIfTrue="1" operator="equal">
      <formula>3</formula>
    </cfRule>
  </conditionalFormatting>
  <conditionalFormatting sqref="K4">
    <cfRule type="expression" dxfId="26622" priority="361" stopIfTrue="1">
      <formula>$D$1&lt;K4</formula>
    </cfRule>
    <cfRule type="expression" dxfId="26621" priority="362" stopIfTrue="1">
      <formula>$D$1&gt;K4</formula>
    </cfRule>
  </conditionalFormatting>
  <conditionalFormatting sqref="K4">
    <cfRule type="expression" dxfId="26620" priority="359" stopIfTrue="1">
      <formula>$D$1&lt;K4</formula>
    </cfRule>
    <cfRule type="expression" dxfId="26619" priority="360" stopIfTrue="1">
      <formula>$D$1&gt;K4</formula>
    </cfRule>
  </conditionalFormatting>
  <conditionalFormatting sqref="K4">
    <cfRule type="expression" dxfId="26618" priority="357" stopIfTrue="1">
      <formula>$D$1&lt;K4</formula>
    </cfRule>
    <cfRule type="expression" dxfId="26617" priority="358" stopIfTrue="1">
      <formula>$D$1&gt;K4</formula>
    </cfRule>
  </conditionalFormatting>
  <conditionalFormatting sqref="K4">
    <cfRule type="expression" dxfId="26616" priority="355" stopIfTrue="1">
      <formula>$D$1&lt;K4</formula>
    </cfRule>
    <cfRule type="expression" dxfId="26615" priority="356" stopIfTrue="1">
      <formula>$D$1&gt;K4</formula>
    </cfRule>
  </conditionalFormatting>
  <conditionalFormatting sqref="K4">
    <cfRule type="expression" dxfId="26614" priority="353" stopIfTrue="1">
      <formula>$D$1&lt;K4</formula>
    </cfRule>
    <cfRule type="expression" dxfId="26613" priority="354" stopIfTrue="1">
      <formula>$D$1&gt;K4</formula>
    </cfRule>
  </conditionalFormatting>
  <conditionalFormatting sqref="K4">
    <cfRule type="expression" dxfId="26612" priority="351" stopIfTrue="1">
      <formula>$D$1&lt;K4</formula>
    </cfRule>
    <cfRule type="expression" dxfId="26611" priority="352" stopIfTrue="1">
      <formula>$D$1&gt;K4</formula>
    </cfRule>
  </conditionalFormatting>
  <conditionalFormatting sqref="K4">
    <cfRule type="expression" dxfId="26610" priority="349" stopIfTrue="1">
      <formula>$D$1&lt;K4</formula>
    </cfRule>
    <cfRule type="expression" dxfId="26609" priority="350" stopIfTrue="1">
      <formula>$D$1&gt;K4</formula>
    </cfRule>
  </conditionalFormatting>
  <conditionalFormatting sqref="K4">
    <cfRule type="expression" dxfId="26608" priority="347" stopIfTrue="1">
      <formula>$D$1&lt;K4</formula>
    </cfRule>
    <cfRule type="expression" dxfId="26607" priority="348" stopIfTrue="1">
      <formula>$D$1&gt;K4</formula>
    </cfRule>
  </conditionalFormatting>
  <conditionalFormatting sqref="H5">
    <cfRule type="cellIs" dxfId="26606" priority="344" stopIfTrue="1" operator="equal">
      <formula>5</formula>
    </cfRule>
    <cfRule type="cellIs" dxfId="26605" priority="345" stopIfTrue="1" operator="equal">
      <formula>4</formula>
    </cfRule>
    <cfRule type="cellIs" dxfId="26604" priority="346" stopIfTrue="1" operator="equal">
      <formula>3</formula>
    </cfRule>
  </conditionalFormatting>
  <conditionalFormatting sqref="H4">
    <cfRule type="expression" dxfId="26603" priority="342" stopIfTrue="1">
      <formula>$D$1&lt;H4</formula>
    </cfRule>
    <cfRule type="expression" dxfId="26602" priority="343" stopIfTrue="1">
      <formula>$D$1&gt;H4</formula>
    </cfRule>
  </conditionalFormatting>
  <conditionalFormatting sqref="H5">
    <cfRule type="cellIs" dxfId="26601" priority="339" stopIfTrue="1" operator="equal">
      <formula>5</formula>
    </cfRule>
    <cfRule type="cellIs" dxfId="26600" priority="340" stopIfTrue="1" operator="equal">
      <formula>4</formula>
    </cfRule>
    <cfRule type="cellIs" dxfId="26599" priority="341" stopIfTrue="1" operator="equal">
      <formula>3</formula>
    </cfRule>
  </conditionalFormatting>
  <conditionalFormatting sqref="H4">
    <cfRule type="expression" dxfId="26598" priority="337" stopIfTrue="1">
      <formula>$D$1&lt;H4</formula>
    </cfRule>
    <cfRule type="expression" dxfId="26597" priority="338" stopIfTrue="1">
      <formula>$D$1&gt;H4</formula>
    </cfRule>
  </conditionalFormatting>
  <conditionalFormatting sqref="H5">
    <cfRule type="cellIs" dxfId="26596" priority="334" stopIfTrue="1" operator="equal">
      <formula>5</formula>
    </cfRule>
    <cfRule type="cellIs" dxfId="26595" priority="335" stopIfTrue="1" operator="equal">
      <formula>4</formula>
    </cfRule>
    <cfRule type="cellIs" dxfId="26594" priority="336" stopIfTrue="1" operator="equal">
      <formula>3</formula>
    </cfRule>
  </conditionalFormatting>
  <conditionalFormatting sqref="H4">
    <cfRule type="expression" dxfId="26593" priority="332" stopIfTrue="1">
      <formula>$D$1&lt;H4</formula>
    </cfRule>
    <cfRule type="expression" dxfId="26592" priority="333" stopIfTrue="1">
      <formula>$D$1&gt;H4</formula>
    </cfRule>
  </conditionalFormatting>
  <conditionalFormatting sqref="H5">
    <cfRule type="cellIs" dxfId="26591" priority="329" stopIfTrue="1" operator="equal">
      <formula>5</formula>
    </cfRule>
    <cfRule type="cellIs" dxfId="26590" priority="330" stopIfTrue="1" operator="equal">
      <formula>4</formula>
    </cfRule>
    <cfRule type="cellIs" dxfId="26589" priority="331" stopIfTrue="1" operator="equal">
      <formula>3</formula>
    </cfRule>
  </conditionalFormatting>
  <conditionalFormatting sqref="H4">
    <cfRule type="expression" dxfId="26588" priority="327" stopIfTrue="1">
      <formula>$D$1&lt;H4</formula>
    </cfRule>
    <cfRule type="expression" dxfId="26587" priority="328" stopIfTrue="1">
      <formula>$D$1&gt;H4</formula>
    </cfRule>
  </conditionalFormatting>
  <conditionalFormatting sqref="H5">
    <cfRule type="cellIs" dxfId="26586" priority="324" stopIfTrue="1" operator="equal">
      <formula>5</formula>
    </cfRule>
    <cfRule type="cellIs" dxfId="26585" priority="325" stopIfTrue="1" operator="equal">
      <formula>4</formula>
    </cfRule>
    <cfRule type="cellIs" dxfId="26584" priority="326" stopIfTrue="1" operator="equal">
      <formula>3</formula>
    </cfRule>
  </conditionalFormatting>
  <conditionalFormatting sqref="H4">
    <cfRule type="expression" dxfId="26583" priority="322" stopIfTrue="1">
      <formula>$D$1&lt;H4</formula>
    </cfRule>
    <cfRule type="expression" dxfId="26582" priority="323" stopIfTrue="1">
      <formula>$D$1&gt;H4</formula>
    </cfRule>
  </conditionalFormatting>
  <conditionalFormatting sqref="I4">
    <cfRule type="expression" dxfId="26581" priority="320" stopIfTrue="1">
      <formula>$D$1&lt;I4</formula>
    </cfRule>
    <cfRule type="expression" dxfId="26580" priority="321" stopIfTrue="1">
      <formula>$D$1&gt;I4</formula>
    </cfRule>
  </conditionalFormatting>
  <conditionalFormatting sqref="I3">
    <cfRule type="expression" dxfId="26579" priority="318" stopIfTrue="1">
      <formula>$D$1&lt;I3</formula>
    </cfRule>
    <cfRule type="expression" dxfId="26578" priority="319" stopIfTrue="1">
      <formula>$D$1&gt;I3</formula>
    </cfRule>
  </conditionalFormatting>
  <conditionalFormatting sqref="I4">
    <cfRule type="expression" dxfId="26577" priority="316" stopIfTrue="1">
      <formula>$D$1&lt;I4</formula>
    </cfRule>
    <cfRule type="expression" dxfId="26576" priority="317" stopIfTrue="1">
      <formula>$D$1&gt;I4</formula>
    </cfRule>
  </conditionalFormatting>
  <conditionalFormatting sqref="I4">
    <cfRule type="expression" dxfId="26575" priority="314" stopIfTrue="1">
      <formula>$D$1&lt;I4</formula>
    </cfRule>
    <cfRule type="expression" dxfId="26574" priority="315" stopIfTrue="1">
      <formula>$D$1&gt;I4</formula>
    </cfRule>
  </conditionalFormatting>
  <conditionalFormatting sqref="I4">
    <cfRule type="expression" dxfId="26573" priority="312" stopIfTrue="1">
      <formula>$D$1&lt;I4</formula>
    </cfRule>
    <cfRule type="expression" dxfId="26572" priority="313" stopIfTrue="1">
      <formula>$D$1&gt;I4</formula>
    </cfRule>
  </conditionalFormatting>
  <conditionalFormatting sqref="I5">
    <cfRule type="cellIs" dxfId="26571" priority="309" stopIfTrue="1" operator="equal">
      <formula>5</formula>
    </cfRule>
    <cfRule type="cellIs" dxfId="26570" priority="310" stopIfTrue="1" operator="equal">
      <formula>4</formula>
    </cfRule>
    <cfRule type="cellIs" dxfId="26569" priority="311" stopIfTrue="1" operator="equal">
      <formula>3</formula>
    </cfRule>
  </conditionalFormatting>
  <conditionalFormatting sqref="I4">
    <cfRule type="expression" dxfId="26568" priority="307" stopIfTrue="1">
      <formula>$D$1&lt;I4</formula>
    </cfRule>
    <cfRule type="expression" dxfId="26567" priority="308" stopIfTrue="1">
      <formula>$D$1&gt;I4</formula>
    </cfRule>
  </conditionalFormatting>
  <conditionalFormatting sqref="I4">
    <cfRule type="expression" dxfId="26566" priority="305" stopIfTrue="1">
      <formula>$D$1&lt;I4</formula>
    </cfRule>
    <cfRule type="expression" dxfId="26565" priority="306" stopIfTrue="1">
      <formula>$D$1&gt;I4</formula>
    </cfRule>
  </conditionalFormatting>
  <conditionalFormatting sqref="I4">
    <cfRule type="expression" dxfId="26564" priority="303" stopIfTrue="1">
      <formula>$D$1&lt;I4</formula>
    </cfRule>
    <cfRule type="expression" dxfId="26563" priority="304" stopIfTrue="1">
      <formula>$D$1&gt;I4</formula>
    </cfRule>
  </conditionalFormatting>
  <conditionalFormatting sqref="I4">
    <cfRule type="expression" dxfId="26562" priority="301" stopIfTrue="1">
      <formula>$D$1&lt;I4</formula>
    </cfRule>
    <cfRule type="expression" dxfId="26561" priority="302" stopIfTrue="1">
      <formula>$D$1&gt;I4</formula>
    </cfRule>
  </conditionalFormatting>
  <conditionalFormatting sqref="I4">
    <cfRule type="expression" dxfId="26560" priority="293" stopIfTrue="1">
      <formula>$D$1&lt;I4</formula>
    </cfRule>
    <cfRule type="expression" dxfId="26559" priority="294" stopIfTrue="1">
      <formula>$D$1&gt;I4</formula>
    </cfRule>
  </conditionalFormatting>
  <conditionalFormatting sqref="I4">
    <cfRule type="expression" dxfId="26558" priority="291" stopIfTrue="1">
      <formula>$D$1&lt;I4</formula>
    </cfRule>
    <cfRule type="expression" dxfId="26557" priority="292" stopIfTrue="1">
      <formula>$D$1&gt;I4</formula>
    </cfRule>
  </conditionalFormatting>
  <conditionalFormatting sqref="K4">
    <cfRule type="expression" dxfId="26556" priority="289" stopIfTrue="1">
      <formula>$D$1&lt;K4</formula>
    </cfRule>
    <cfRule type="expression" dxfId="26555" priority="290" stopIfTrue="1">
      <formula>$D$1&gt;K4</formula>
    </cfRule>
  </conditionalFormatting>
  <conditionalFormatting sqref="J3">
    <cfRule type="expression" dxfId="26554" priority="285" stopIfTrue="1">
      <formula>$D$1&lt;J3</formula>
    </cfRule>
    <cfRule type="expression" dxfId="26553" priority="286" stopIfTrue="1">
      <formula>$D$1&gt;J3</formula>
    </cfRule>
  </conditionalFormatting>
  <conditionalFormatting sqref="P3:P4">
    <cfRule type="expression" dxfId="26552" priority="171" stopIfTrue="1">
      <formula>$D$1&lt;P3</formula>
    </cfRule>
    <cfRule type="expression" dxfId="26551" priority="172" stopIfTrue="1">
      <formula>$D$1&gt;P3</formula>
    </cfRule>
  </conditionalFormatting>
  <conditionalFormatting sqref="H5">
    <cfRule type="cellIs" dxfId="26550" priority="282" stopIfTrue="1" operator="equal">
      <formula>5</formula>
    </cfRule>
    <cfRule type="cellIs" dxfId="26549" priority="283" stopIfTrue="1" operator="equal">
      <formula>4</formula>
    </cfRule>
    <cfRule type="cellIs" dxfId="26548" priority="284" stopIfTrue="1" operator="equal">
      <formula>3</formula>
    </cfRule>
  </conditionalFormatting>
  <conditionalFormatting sqref="I5">
    <cfRule type="cellIs" dxfId="26547" priority="279" stopIfTrue="1" operator="equal">
      <formula>5</formula>
    </cfRule>
    <cfRule type="cellIs" dxfId="26546" priority="280" stopIfTrue="1" operator="equal">
      <formula>4</formula>
    </cfRule>
    <cfRule type="cellIs" dxfId="26545" priority="281" stopIfTrue="1" operator="equal">
      <formula>3</formula>
    </cfRule>
  </conditionalFormatting>
  <conditionalFormatting sqref="I4">
    <cfRule type="expression" dxfId="26544" priority="277" stopIfTrue="1">
      <formula>$D$1&lt;I4</formula>
    </cfRule>
    <cfRule type="expression" dxfId="26543" priority="278" stopIfTrue="1">
      <formula>$D$1&gt;I4</formula>
    </cfRule>
  </conditionalFormatting>
  <conditionalFormatting sqref="I5">
    <cfRule type="cellIs" dxfId="26542" priority="274" stopIfTrue="1" operator="equal">
      <formula>5</formula>
    </cfRule>
    <cfRule type="cellIs" dxfId="26541" priority="275" stopIfTrue="1" operator="equal">
      <formula>4</formula>
    </cfRule>
    <cfRule type="cellIs" dxfId="26540" priority="276" stopIfTrue="1" operator="equal">
      <formula>3</formula>
    </cfRule>
  </conditionalFormatting>
  <conditionalFormatting sqref="I4">
    <cfRule type="expression" dxfId="26539" priority="272" stopIfTrue="1">
      <formula>$D$1&lt;I4</formula>
    </cfRule>
    <cfRule type="expression" dxfId="26538" priority="273" stopIfTrue="1">
      <formula>$D$1&gt;I4</formula>
    </cfRule>
  </conditionalFormatting>
  <conditionalFormatting sqref="I5">
    <cfRule type="cellIs" dxfId="26537" priority="269" stopIfTrue="1" operator="equal">
      <formula>5</formula>
    </cfRule>
    <cfRule type="cellIs" dxfId="26536" priority="270" stopIfTrue="1" operator="equal">
      <formula>4</formula>
    </cfRule>
    <cfRule type="cellIs" dxfId="26535" priority="271" stopIfTrue="1" operator="equal">
      <formula>3</formula>
    </cfRule>
  </conditionalFormatting>
  <conditionalFormatting sqref="I4">
    <cfRule type="expression" dxfId="26534" priority="267" stopIfTrue="1">
      <formula>$D$1&lt;I4</formula>
    </cfRule>
    <cfRule type="expression" dxfId="26533" priority="268" stopIfTrue="1">
      <formula>$D$1&gt;I4</formula>
    </cfRule>
  </conditionalFormatting>
  <conditionalFormatting sqref="I5">
    <cfRule type="cellIs" dxfId="26532" priority="264" stopIfTrue="1" operator="equal">
      <formula>5</formula>
    </cfRule>
    <cfRule type="cellIs" dxfId="26531" priority="265" stopIfTrue="1" operator="equal">
      <formula>4</formula>
    </cfRule>
    <cfRule type="cellIs" dxfId="26530" priority="266" stopIfTrue="1" operator="equal">
      <formula>3</formula>
    </cfRule>
  </conditionalFormatting>
  <conditionalFormatting sqref="I4">
    <cfRule type="expression" dxfId="26529" priority="262" stopIfTrue="1">
      <formula>$D$1&lt;I4</formula>
    </cfRule>
    <cfRule type="expression" dxfId="26528" priority="263" stopIfTrue="1">
      <formula>$D$1&gt;I4</formula>
    </cfRule>
  </conditionalFormatting>
  <conditionalFormatting sqref="I5">
    <cfRule type="cellIs" dxfId="26527" priority="259" stopIfTrue="1" operator="equal">
      <formula>5</formula>
    </cfRule>
    <cfRule type="cellIs" dxfId="26526" priority="260" stopIfTrue="1" operator="equal">
      <formula>4</formula>
    </cfRule>
    <cfRule type="cellIs" dxfId="26525" priority="261" stopIfTrue="1" operator="equal">
      <formula>3</formula>
    </cfRule>
  </conditionalFormatting>
  <conditionalFormatting sqref="I4">
    <cfRule type="expression" dxfId="26524" priority="257" stopIfTrue="1">
      <formula>$D$1&lt;I4</formula>
    </cfRule>
    <cfRule type="expression" dxfId="26523" priority="258" stopIfTrue="1">
      <formula>$D$1&gt;I4</formula>
    </cfRule>
  </conditionalFormatting>
  <conditionalFormatting sqref="J3">
    <cfRule type="expression" dxfId="26522" priority="255" stopIfTrue="1">
      <formula>$D$1&lt;J3</formula>
    </cfRule>
    <cfRule type="expression" dxfId="26521" priority="256" stopIfTrue="1">
      <formula>$D$1&gt;J3</formula>
    </cfRule>
  </conditionalFormatting>
  <conditionalFormatting sqref="O4">
    <cfRule type="expression" dxfId="26520" priority="190" stopIfTrue="1">
      <formula>$D$1&lt;O4</formula>
    </cfRule>
    <cfRule type="expression" dxfId="26519" priority="191" stopIfTrue="1">
      <formula>$D$1&gt;O4</formula>
    </cfRule>
  </conditionalFormatting>
  <conditionalFormatting sqref="O4">
    <cfRule type="expression" dxfId="26518" priority="181" stopIfTrue="1">
      <formula>$D$1&lt;O4</formula>
    </cfRule>
    <cfRule type="expression" dxfId="26517" priority="182" stopIfTrue="1">
      <formula>$D$1&gt;O4</formula>
    </cfRule>
  </conditionalFormatting>
  <conditionalFormatting sqref="M5">
    <cfRule type="cellIs" dxfId="26516" priority="252" stopIfTrue="1" operator="equal">
      <formula>5</formula>
    </cfRule>
    <cfRule type="cellIs" dxfId="26515" priority="253" stopIfTrue="1" operator="equal">
      <formula>4</formula>
    </cfRule>
    <cfRule type="cellIs" dxfId="26514" priority="254" stopIfTrue="1" operator="equal">
      <formula>3</formula>
    </cfRule>
  </conditionalFormatting>
  <conditionalFormatting sqref="M4">
    <cfRule type="expression" dxfId="26513" priority="250" stopIfTrue="1">
      <formula>$D$1&lt;M4</formula>
    </cfRule>
    <cfRule type="expression" dxfId="26512" priority="251" stopIfTrue="1">
      <formula>$D$1&gt;M4</formula>
    </cfRule>
  </conditionalFormatting>
  <conditionalFormatting sqref="N5">
    <cfRule type="cellIs" dxfId="26511" priority="247" stopIfTrue="1" operator="equal">
      <formula>5</formula>
    </cfRule>
    <cfRule type="cellIs" dxfId="26510" priority="248" stopIfTrue="1" operator="equal">
      <formula>4</formula>
    </cfRule>
    <cfRule type="cellIs" dxfId="26509" priority="249" stopIfTrue="1" operator="equal">
      <formula>3</formula>
    </cfRule>
  </conditionalFormatting>
  <conditionalFormatting sqref="N4">
    <cfRule type="expression" dxfId="26508" priority="245" stopIfTrue="1">
      <formula>$D$1&lt;N4</formula>
    </cfRule>
    <cfRule type="expression" dxfId="26507" priority="246" stopIfTrue="1">
      <formula>$D$1&gt;N4</formula>
    </cfRule>
  </conditionalFormatting>
  <conditionalFormatting sqref="N5">
    <cfRule type="cellIs" dxfId="26506" priority="242" stopIfTrue="1" operator="equal">
      <formula>5</formula>
    </cfRule>
    <cfRule type="cellIs" dxfId="26505" priority="243" stopIfTrue="1" operator="equal">
      <formula>4</formula>
    </cfRule>
    <cfRule type="cellIs" dxfId="26504" priority="244" stopIfTrue="1" operator="equal">
      <formula>3</formula>
    </cfRule>
  </conditionalFormatting>
  <conditionalFormatting sqref="N4">
    <cfRule type="expression" dxfId="26503" priority="240" stopIfTrue="1">
      <formula>$D$1&lt;N4</formula>
    </cfRule>
    <cfRule type="expression" dxfId="26502" priority="241" stopIfTrue="1">
      <formula>$D$1&gt;N4</formula>
    </cfRule>
  </conditionalFormatting>
  <conditionalFormatting sqref="N4">
    <cfRule type="expression" dxfId="26501" priority="238" stopIfTrue="1">
      <formula>$D$1&lt;N4</formula>
    </cfRule>
    <cfRule type="expression" dxfId="26500" priority="239" stopIfTrue="1">
      <formula>$D$1&gt;N4</formula>
    </cfRule>
  </conditionalFormatting>
  <conditionalFormatting sqref="N4">
    <cfRule type="expression" dxfId="26499" priority="236" stopIfTrue="1">
      <formula>$D$1&lt;N4</formula>
    </cfRule>
    <cfRule type="expression" dxfId="26498" priority="237" stopIfTrue="1">
      <formula>$D$1&gt;N4</formula>
    </cfRule>
  </conditionalFormatting>
  <conditionalFormatting sqref="M5">
    <cfRule type="cellIs" dxfId="26497" priority="233" stopIfTrue="1" operator="equal">
      <formula>5</formula>
    </cfRule>
    <cfRule type="cellIs" dxfId="26496" priority="234" stopIfTrue="1" operator="equal">
      <formula>4</formula>
    </cfRule>
    <cfRule type="cellIs" dxfId="26495" priority="235" stopIfTrue="1" operator="equal">
      <formula>3</formula>
    </cfRule>
  </conditionalFormatting>
  <conditionalFormatting sqref="M4">
    <cfRule type="expression" dxfId="26494" priority="200" stopIfTrue="1">
      <formula>$D$1&lt;M4</formula>
    </cfRule>
    <cfRule type="expression" dxfId="26493" priority="201" stopIfTrue="1">
      <formula>$D$1&gt;M4</formula>
    </cfRule>
  </conditionalFormatting>
  <conditionalFormatting sqref="M5">
    <cfRule type="cellIs" dxfId="26492" priority="230" stopIfTrue="1" operator="equal">
      <formula>5</formula>
    </cfRule>
    <cfRule type="cellIs" dxfId="26491" priority="231" stopIfTrue="1" operator="equal">
      <formula>4</formula>
    </cfRule>
    <cfRule type="cellIs" dxfId="26490" priority="232" stopIfTrue="1" operator="equal">
      <formula>3</formula>
    </cfRule>
  </conditionalFormatting>
  <conditionalFormatting sqref="M4">
    <cfRule type="expression" dxfId="26489" priority="228" stopIfTrue="1">
      <formula>$D$1&lt;M4</formula>
    </cfRule>
    <cfRule type="expression" dxfId="26488" priority="229" stopIfTrue="1">
      <formula>$D$1&gt;M4</formula>
    </cfRule>
  </conditionalFormatting>
  <conditionalFormatting sqref="M5">
    <cfRule type="cellIs" dxfId="26487" priority="225" stopIfTrue="1" operator="equal">
      <formula>5</formula>
    </cfRule>
    <cfRule type="cellIs" dxfId="26486" priority="226" stopIfTrue="1" operator="equal">
      <formula>4</formula>
    </cfRule>
    <cfRule type="cellIs" dxfId="26485" priority="227" stopIfTrue="1" operator="equal">
      <formula>3</formula>
    </cfRule>
  </conditionalFormatting>
  <conditionalFormatting sqref="M4">
    <cfRule type="expression" dxfId="26484" priority="223" stopIfTrue="1">
      <formula>$D$1&lt;M4</formula>
    </cfRule>
    <cfRule type="expression" dxfId="26483" priority="224" stopIfTrue="1">
      <formula>$D$1&gt;M4</formula>
    </cfRule>
  </conditionalFormatting>
  <conditionalFormatting sqref="M5">
    <cfRule type="cellIs" dxfId="26482" priority="220" stopIfTrue="1" operator="equal">
      <formula>5</formula>
    </cfRule>
    <cfRule type="cellIs" dxfId="26481" priority="221" stopIfTrue="1" operator="equal">
      <formula>4</formula>
    </cfRule>
    <cfRule type="cellIs" dxfId="26480" priority="222" stopIfTrue="1" operator="equal">
      <formula>3</formula>
    </cfRule>
  </conditionalFormatting>
  <conditionalFormatting sqref="M4">
    <cfRule type="expression" dxfId="26479" priority="218" stopIfTrue="1">
      <formula>$D$1&lt;M4</formula>
    </cfRule>
    <cfRule type="expression" dxfId="26478" priority="219" stopIfTrue="1">
      <formula>$D$1&gt;M4</formula>
    </cfRule>
  </conditionalFormatting>
  <conditionalFormatting sqref="M4">
    <cfRule type="expression" dxfId="26477" priority="216" stopIfTrue="1">
      <formula>$D$1&lt;M4</formula>
    </cfRule>
    <cfRule type="expression" dxfId="26476" priority="217" stopIfTrue="1">
      <formula>$D$1&gt;M4</formula>
    </cfRule>
  </conditionalFormatting>
  <conditionalFormatting sqref="M4">
    <cfRule type="expression" dxfId="26475" priority="214" stopIfTrue="1">
      <formula>$D$1&lt;M4</formula>
    </cfRule>
    <cfRule type="expression" dxfId="26474" priority="215" stopIfTrue="1">
      <formula>$D$1&gt;M4</formula>
    </cfRule>
  </conditionalFormatting>
  <conditionalFormatting sqref="M4">
    <cfRule type="expression" dxfId="26473" priority="212" stopIfTrue="1">
      <formula>$D$1&lt;M4</formula>
    </cfRule>
    <cfRule type="expression" dxfId="26472" priority="213" stopIfTrue="1">
      <formula>$D$1&gt;M4</formula>
    </cfRule>
  </conditionalFormatting>
  <conditionalFormatting sqref="M4">
    <cfRule type="expression" dxfId="26471" priority="210" stopIfTrue="1">
      <formula>$D$1&lt;M4</formula>
    </cfRule>
    <cfRule type="expression" dxfId="26470" priority="211" stopIfTrue="1">
      <formula>$D$1&gt;M4</formula>
    </cfRule>
  </conditionalFormatting>
  <conditionalFormatting sqref="M4">
    <cfRule type="expression" dxfId="26469" priority="208" stopIfTrue="1">
      <formula>$D$1&lt;M4</formula>
    </cfRule>
    <cfRule type="expression" dxfId="26468" priority="209" stopIfTrue="1">
      <formula>$D$1&gt;M4</formula>
    </cfRule>
  </conditionalFormatting>
  <conditionalFormatting sqref="M4">
    <cfRule type="expression" dxfId="26467" priority="206" stopIfTrue="1">
      <formula>$D$1&lt;M4</formula>
    </cfRule>
    <cfRule type="expression" dxfId="26466" priority="207" stopIfTrue="1">
      <formula>$D$1&gt;M4</formula>
    </cfRule>
  </conditionalFormatting>
  <conditionalFormatting sqref="M4">
    <cfRule type="expression" dxfId="26465" priority="204" stopIfTrue="1">
      <formula>$D$1&lt;M4</formula>
    </cfRule>
    <cfRule type="expression" dxfId="26464" priority="205" stopIfTrue="1">
      <formula>$D$1&gt;M4</formula>
    </cfRule>
  </conditionalFormatting>
  <conditionalFormatting sqref="M4">
    <cfRule type="expression" dxfId="26463" priority="202" stopIfTrue="1">
      <formula>$D$1&lt;M4</formula>
    </cfRule>
    <cfRule type="expression" dxfId="26462" priority="203" stopIfTrue="1">
      <formula>$D$1&gt;M4</formula>
    </cfRule>
  </conditionalFormatting>
  <conditionalFormatting sqref="N5">
    <cfRule type="cellIs" dxfId="26461" priority="197" stopIfTrue="1" operator="equal">
      <formula>5</formula>
    </cfRule>
    <cfRule type="cellIs" dxfId="26460" priority="198" stopIfTrue="1" operator="equal">
      <formula>4</formula>
    </cfRule>
    <cfRule type="cellIs" dxfId="26459" priority="199" stopIfTrue="1" operator="equal">
      <formula>3</formula>
    </cfRule>
  </conditionalFormatting>
  <conditionalFormatting sqref="N4">
    <cfRule type="expression" dxfId="26458" priority="195" stopIfTrue="1">
      <formula>$D$1&lt;N4</formula>
    </cfRule>
    <cfRule type="expression" dxfId="26457" priority="196" stopIfTrue="1">
      <formula>$D$1&gt;N4</formula>
    </cfRule>
  </conditionalFormatting>
  <conditionalFormatting sqref="O5">
    <cfRule type="cellIs" dxfId="26456" priority="192" stopIfTrue="1" operator="equal">
      <formula>5</formula>
    </cfRule>
    <cfRule type="cellIs" dxfId="26455" priority="193" stopIfTrue="1" operator="equal">
      <formula>4</formula>
    </cfRule>
    <cfRule type="cellIs" dxfId="26454" priority="194" stopIfTrue="1" operator="equal">
      <formula>3</formula>
    </cfRule>
  </conditionalFormatting>
  <conditionalFormatting sqref="O5">
    <cfRule type="cellIs" dxfId="26453" priority="187" stopIfTrue="1" operator="equal">
      <formula>5</formula>
    </cfRule>
    <cfRule type="cellIs" dxfId="26452" priority="188" stopIfTrue="1" operator="equal">
      <formula>4</formula>
    </cfRule>
    <cfRule type="cellIs" dxfId="26451" priority="189" stopIfTrue="1" operator="equal">
      <formula>3</formula>
    </cfRule>
  </conditionalFormatting>
  <conditionalFormatting sqref="O4">
    <cfRule type="expression" dxfId="26450" priority="183" stopIfTrue="1">
      <formula>$D$1&lt;O4</formula>
    </cfRule>
    <cfRule type="expression" dxfId="26449" priority="184" stopIfTrue="1">
      <formula>$D$1&gt;O4</formula>
    </cfRule>
  </conditionalFormatting>
  <conditionalFormatting sqref="P5">
    <cfRule type="cellIs" dxfId="26448" priority="178" stopIfTrue="1" operator="equal">
      <formula>5</formula>
    </cfRule>
    <cfRule type="cellIs" dxfId="26447" priority="179" stopIfTrue="1" operator="equal">
      <formula>4</formula>
    </cfRule>
    <cfRule type="cellIs" dxfId="26446" priority="180" stopIfTrue="1" operator="equal">
      <formula>3</formula>
    </cfRule>
  </conditionalFormatting>
  <conditionalFormatting sqref="P5">
    <cfRule type="cellIs" dxfId="26445" priority="173" stopIfTrue="1" operator="equal">
      <formula>5</formula>
    </cfRule>
    <cfRule type="cellIs" dxfId="26444" priority="174" stopIfTrue="1" operator="equal">
      <formula>4</formula>
    </cfRule>
    <cfRule type="cellIs" dxfId="26443" priority="175" stopIfTrue="1" operator="equal">
      <formula>3</formula>
    </cfRule>
  </conditionalFormatting>
  <conditionalFormatting sqref="P5">
    <cfRule type="cellIs" dxfId="26442" priority="168" stopIfTrue="1" operator="equal">
      <formula>5</formula>
    </cfRule>
    <cfRule type="cellIs" dxfId="26441" priority="169" stopIfTrue="1" operator="equal">
      <formula>4</formula>
    </cfRule>
    <cfRule type="cellIs" dxfId="26440" priority="170" stopIfTrue="1" operator="equal">
      <formula>3</formula>
    </cfRule>
  </conditionalFormatting>
  <conditionalFormatting sqref="P3:P4">
    <cfRule type="expression" dxfId="26439" priority="166" stopIfTrue="1">
      <formula>$D$1&lt;P3</formula>
    </cfRule>
    <cfRule type="expression" dxfId="26438" priority="167" stopIfTrue="1">
      <formula>$D$1&gt;P3</formula>
    </cfRule>
  </conditionalFormatting>
  <conditionalFormatting sqref="P4">
    <cfRule type="expression" dxfId="26437" priority="143" stopIfTrue="1">
      <formula>$D$1&lt;P4</formula>
    </cfRule>
    <cfRule type="expression" dxfId="26436" priority="144" stopIfTrue="1">
      <formula>$D$1&gt;P4</formula>
    </cfRule>
  </conditionalFormatting>
  <conditionalFormatting sqref="P4">
    <cfRule type="expression" dxfId="26435" priority="141" stopIfTrue="1">
      <formula>$D$1&lt;P4</formula>
    </cfRule>
    <cfRule type="expression" dxfId="26434" priority="142" stopIfTrue="1">
      <formula>$D$1&gt;P4</formula>
    </cfRule>
  </conditionalFormatting>
  <conditionalFormatting sqref="P5">
    <cfRule type="cellIs" dxfId="26433" priority="113" stopIfTrue="1" operator="equal">
      <formula>5</formula>
    </cfRule>
    <cfRule type="cellIs" dxfId="26432" priority="114" stopIfTrue="1" operator="equal">
      <formula>4</formula>
    </cfRule>
    <cfRule type="cellIs" dxfId="26431" priority="115" stopIfTrue="1" operator="equal">
      <formula>3</formula>
    </cfRule>
  </conditionalFormatting>
  <conditionalFormatting sqref="P5">
    <cfRule type="cellIs" dxfId="26430" priority="163" stopIfTrue="1" operator="equal">
      <formula>5</formula>
    </cfRule>
    <cfRule type="cellIs" dxfId="26429" priority="164" stopIfTrue="1" operator="equal">
      <formula>4</formula>
    </cfRule>
    <cfRule type="cellIs" dxfId="26428" priority="165" stopIfTrue="1" operator="equal">
      <formula>3</formula>
    </cfRule>
  </conditionalFormatting>
  <conditionalFormatting sqref="P3:P4">
    <cfRule type="expression" dxfId="26427" priority="161" stopIfTrue="1">
      <formula>$D$1&lt;P3</formula>
    </cfRule>
    <cfRule type="expression" dxfId="26426" priority="162" stopIfTrue="1">
      <formula>$D$1&gt;P3</formula>
    </cfRule>
  </conditionalFormatting>
  <conditionalFormatting sqref="P5">
    <cfRule type="cellIs" dxfId="26425" priority="158" stopIfTrue="1" operator="equal">
      <formula>5</formula>
    </cfRule>
    <cfRule type="cellIs" dxfId="26424" priority="159" stopIfTrue="1" operator="equal">
      <formula>4</formula>
    </cfRule>
    <cfRule type="cellIs" dxfId="26423" priority="160" stopIfTrue="1" operator="equal">
      <formula>3</formula>
    </cfRule>
  </conditionalFormatting>
  <conditionalFormatting sqref="P5">
    <cfRule type="cellIs" dxfId="26422" priority="153" stopIfTrue="1" operator="equal">
      <formula>5</formula>
    </cfRule>
    <cfRule type="cellIs" dxfId="26421" priority="154" stopIfTrue="1" operator="equal">
      <formula>4</formula>
    </cfRule>
    <cfRule type="cellIs" dxfId="26420" priority="155" stopIfTrue="1" operator="equal">
      <formula>3</formula>
    </cfRule>
  </conditionalFormatting>
  <conditionalFormatting sqref="P4">
    <cfRule type="expression" dxfId="26419" priority="149" stopIfTrue="1">
      <formula>$D$1&lt;P4</formula>
    </cfRule>
    <cfRule type="expression" dxfId="26418" priority="150" stopIfTrue="1">
      <formula>$D$1&gt;P4</formula>
    </cfRule>
  </conditionalFormatting>
  <conditionalFormatting sqref="P4">
    <cfRule type="expression" dxfId="26417" priority="147" stopIfTrue="1">
      <formula>$D$1&lt;P4</formula>
    </cfRule>
    <cfRule type="expression" dxfId="26416" priority="148" stopIfTrue="1">
      <formula>$D$1&gt;P4</formula>
    </cfRule>
  </conditionalFormatting>
  <conditionalFormatting sqref="P4">
    <cfRule type="expression" dxfId="26415" priority="145" stopIfTrue="1">
      <formula>$D$1&lt;P4</formula>
    </cfRule>
    <cfRule type="expression" dxfId="26414" priority="146" stopIfTrue="1">
      <formula>$D$1&gt;P4</formula>
    </cfRule>
  </conditionalFormatting>
  <conditionalFormatting sqref="P4">
    <cfRule type="expression" dxfId="26413" priority="133" stopIfTrue="1">
      <formula>$D$1&lt;P4</formula>
    </cfRule>
    <cfRule type="expression" dxfId="26412" priority="134" stopIfTrue="1">
      <formula>$D$1&gt;P4</formula>
    </cfRule>
  </conditionalFormatting>
  <conditionalFormatting sqref="P4">
    <cfRule type="expression" dxfId="26411" priority="131" stopIfTrue="1">
      <formula>$D$1&lt;P4</formula>
    </cfRule>
    <cfRule type="expression" dxfId="26410" priority="132" stopIfTrue="1">
      <formula>$D$1&gt;P4</formula>
    </cfRule>
  </conditionalFormatting>
  <conditionalFormatting sqref="P5">
    <cfRule type="cellIs" dxfId="26409" priority="128" stopIfTrue="1" operator="equal">
      <formula>5</formula>
    </cfRule>
    <cfRule type="cellIs" dxfId="26408" priority="129" stopIfTrue="1" operator="equal">
      <formula>4</formula>
    </cfRule>
    <cfRule type="cellIs" dxfId="26407" priority="130" stopIfTrue="1" operator="equal">
      <formula>3</formula>
    </cfRule>
  </conditionalFormatting>
  <conditionalFormatting sqref="P3:P4">
    <cfRule type="expression" dxfId="26406" priority="126" stopIfTrue="1">
      <formula>$D$1&lt;P3</formula>
    </cfRule>
    <cfRule type="expression" dxfId="26405" priority="127" stopIfTrue="1">
      <formula>$D$1&gt;P3</formula>
    </cfRule>
  </conditionalFormatting>
  <conditionalFormatting sqref="P5">
    <cfRule type="cellIs" dxfId="26404" priority="123" stopIfTrue="1" operator="equal">
      <formula>5</formula>
    </cfRule>
    <cfRule type="cellIs" dxfId="26403" priority="124" stopIfTrue="1" operator="equal">
      <formula>4</formula>
    </cfRule>
    <cfRule type="cellIs" dxfId="26402" priority="125" stopIfTrue="1" operator="equal">
      <formula>3</formula>
    </cfRule>
  </conditionalFormatting>
  <conditionalFormatting sqref="P4">
    <cfRule type="expression" dxfId="26401" priority="111" stopIfTrue="1">
      <formula>$D$1&lt;P4</formula>
    </cfRule>
    <cfRule type="expression" dxfId="26400" priority="112" stopIfTrue="1">
      <formula>$D$1&gt;P4</formula>
    </cfRule>
  </conditionalFormatting>
  <conditionalFormatting sqref="P4">
    <cfRule type="expression" dxfId="26399" priority="103" stopIfTrue="1">
      <formula>$D$1&lt;P4</formula>
    </cfRule>
    <cfRule type="expression" dxfId="26398" priority="104" stopIfTrue="1">
      <formula>$D$1&gt;P4</formula>
    </cfRule>
  </conditionalFormatting>
  <conditionalFormatting sqref="P4">
    <cfRule type="expression" dxfId="26397" priority="101" stopIfTrue="1">
      <formula>$D$1&lt;P4</formula>
    </cfRule>
    <cfRule type="expression" dxfId="26396" priority="102" stopIfTrue="1">
      <formula>$D$1&gt;P4</formula>
    </cfRule>
  </conditionalFormatting>
  <conditionalFormatting sqref="P4">
    <cfRule type="expression" dxfId="26395" priority="99" stopIfTrue="1">
      <formula>$D$1&lt;P4</formula>
    </cfRule>
    <cfRule type="expression" dxfId="26394" priority="100" stopIfTrue="1">
      <formula>$D$1&gt;P4</formula>
    </cfRule>
  </conditionalFormatting>
  <conditionalFormatting sqref="P4">
    <cfRule type="expression" dxfId="26393" priority="97" stopIfTrue="1">
      <formula>$D$1&lt;P4</formula>
    </cfRule>
    <cfRule type="expression" dxfId="26392" priority="98" stopIfTrue="1">
      <formula>$D$1&gt;P4</formula>
    </cfRule>
  </conditionalFormatting>
  <conditionalFormatting sqref="J4">
    <cfRule type="expression" dxfId="26391" priority="63" stopIfTrue="1">
      <formula>$D$1&lt;J4</formula>
    </cfRule>
    <cfRule type="expression" dxfId="26390" priority="64" stopIfTrue="1">
      <formula>$D$1&gt;J4</formula>
    </cfRule>
  </conditionalFormatting>
  <conditionalFormatting sqref="J4">
    <cfRule type="expression" dxfId="26389" priority="84" stopIfTrue="1">
      <formula>$D$1&lt;J4</formula>
    </cfRule>
    <cfRule type="expression" dxfId="26388" priority="85" stopIfTrue="1">
      <formula>$D$1&gt;J4</formula>
    </cfRule>
  </conditionalFormatting>
  <conditionalFormatting sqref="J4">
    <cfRule type="expression" dxfId="26387" priority="82" stopIfTrue="1">
      <formula>$D$1&lt;J4</formula>
    </cfRule>
    <cfRule type="expression" dxfId="26386" priority="83" stopIfTrue="1">
      <formula>$D$1&gt;J4</formula>
    </cfRule>
  </conditionalFormatting>
  <conditionalFormatting sqref="J4">
    <cfRule type="expression" dxfId="26385" priority="80" stopIfTrue="1">
      <formula>$D$1&lt;J4</formula>
    </cfRule>
    <cfRule type="expression" dxfId="26384" priority="81" stopIfTrue="1">
      <formula>$D$1&gt;J4</formula>
    </cfRule>
  </conditionalFormatting>
  <conditionalFormatting sqref="J4">
    <cfRule type="expression" dxfId="26383" priority="78" stopIfTrue="1">
      <formula>$D$1&lt;J4</formula>
    </cfRule>
    <cfRule type="expression" dxfId="26382" priority="79" stopIfTrue="1">
      <formula>$D$1&gt;J4</formula>
    </cfRule>
  </conditionalFormatting>
  <conditionalFormatting sqref="J4">
    <cfRule type="expression" dxfId="26381" priority="69" stopIfTrue="1">
      <formula>$D$1&lt;J4</formula>
    </cfRule>
    <cfRule type="expression" dxfId="26380" priority="70" stopIfTrue="1">
      <formula>$D$1&gt;J4</formula>
    </cfRule>
  </conditionalFormatting>
  <conditionalFormatting sqref="J4">
    <cfRule type="expression" dxfId="26379" priority="67" stopIfTrue="1">
      <formula>$D$1&lt;J4</formula>
    </cfRule>
    <cfRule type="expression" dxfId="26378" priority="68" stopIfTrue="1">
      <formula>$D$1&gt;J4</formula>
    </cfRule>
  </conditionalFormatting>
  <conditionalFormatting sqref="J4">
    <cfRule type="expression" dxfId="26377" priority="65" stopIfTrue="1">
      <formula>$D$1&lt;J4</formula>
    </cfRule>
    <cfRule type="expression" dxfId="26376" priority="66" stopIfTrue="1">
      <formula>$D$1&gt;J4</formula>
    </cfRule>
  </conditionalFormatting>
  <conditionalFormatting sqref="J5">
    <cfRule type="cellIs" dxfId="26375" priority="52" stopIfTrue="1" operator="equal">
      <formula>5</formula>
    </cfRule>
    <cfRule type="cellIs" dxfId="26374" priority="53" stopIfTrue="1" operator="equal">
      <formula>4</formula>
    </cfRule>
    <cfRule type="cellIs" dxfId="26373" priority="54" stopIfTrue="1" operator="equal">
      <formula>3</formula>
    </cfRule>
  </conditionalFormatting>
  <conditionalFormatting sqref="J4">
    <cfRule type="expression" dxfId="26372" priority="50" stopIfTrue="1">
      <formula>$D$1&lt;J4</formula>
    </cfRule>
    <cfRule type="expression" dxfId="26371" priority="51" stopIfTrue="1">
      <formula>$D$1&gt;J4</formula>
    </cfRule>
  </conditionalFormatting>
  <conditionalFormatting sqref="J5">
    <cfRule type="cellIs" dxfId="26370" priority="47" stopIfTrue="1" operator="equal">
      <formula>5</formula>
    </cfRule>
    <cfRule type="cellIs" dxfId="26369" priority="48" stopIfTrue="1" operator="equal">
      <formula>4</formula>
    </cfRule>
    <cfRule type="cellIs" dxfId="26368" priority="49" stopIfTrue="1" operator="equal">
      <formula>3</formula>
    </cfRule>
  </conditionalFormatting>
  <conditionalFormatting sqref="J5">
    <cfRule type="cellIs" dxfId="26367" priority="42" stopIfTrue="1" operator="equal">
      <formula>5</formula>
    </cfRule>
    <cfRule type="cellIs" dxfId="26366" priority="43" stopIfTrue="1" operator="equal">
      <formula>4</formula>
    </cfRule>
    <cfRule type="cellIs" dxfId="26365" priority="44" stopIfTrue="1" operator="equal">
      <formula>3</formula>
    </cfRule>
  </conditionalFormatting>
  <conditionalFormatting sqref="J4">
    <cfRule type="expression" dxfId="26364" priority="40" stopIfTrue="1">
      <formula>$D$1&lt;J4</formula>
    </cfRule>
    <cfRule type="expression" dxfId="26363" priority="41" stopIfTrue="1">
      <formula>$D$1&gt;J4</formula>
    </cfRule>
  </conditionalFormatting>
  <conditionalFormatting sqref="J5">
    <cfRule type="cellIs" dxfId="26362" priority="37" stopIfTrue="1" operator="equal">
      <formula>5</formula>
    </cfRule>
    <cfRule type="cellIs" dxfId="26361" priority="38" stopIfTrue="1" operator="equal">
      <formula>4</formula>
    </cfRule>
    <cfRule type="cellIs" dxfId="26360" priority="39" stopIfTrue="1" operator="equal">
      <formula>3</formula>
    </cfRule>
  </conditionalFormatting>
  <conditionalFormatting sqref="J4">
    <cfRule type="expression" dxfId="26359" priority="35" stopIfTrue="1">
      <formula>$D$1&lt;J4</formula>
    </cfRule>
    <cfRule type="expression" dxfId="26358" priority="36" stopIfTrue="1">
      <formula>$D$1&gt;J4</formula>
    </cfRule>
  </conditionalFormatting>
  <conditionalFormatting sqref="J5">
    <cfRule type="cellIs" dxfId="26357" priority="32" stopIfTrue="1" operator="equal">
      <formula>5</formula>
    </cfRule>
    <cfRule type="cellIs" dxfId="26356" priority="33" stopIfTrue="1" operator="equal">
      <formula>4</formula>
    </cfRule>
    <cfRule type="cellIs" dxfId="26355" priority="34" stopIfTrue="1" operator="equal">
      <formula>3</formula>
    </cfRule>
  </conditionalFormatting>
  <conditionalFormatting sqref="J4">
    <cfRule type="expression" dxfId="26354" priority="30" stopIfTrue="1">
      <formula>$D$1&lt;J4</formula>
    </cfRule>
    <cfRule type="expression" dxfId="26353" priority="31" stopIfTrue="1">
      <formula>$D$1&gt;J4</formula>
    </cfRule>
  </conditionalFormatting>
  <conditionalFormatting sqref="J4">
    <cfRule type="expression" dxfId="26352" priority="28" stopIfTrue="1">
      <formula>$D$1&lt;J4</formula>
    </cfRule>
    <cfRule type="expression" dxfId="26351" priority="29" stopIfTrue="1">
      <formula>$D$1&gt;J4</formula>
    </cfRule>
  </conditionalFormatting>
  <conditionalFormatting sqref="J4">
    <cfRule type="expression" dxfId="26350" priority="24" stopIfTrue="1">
      <formula>$D$1&lt;J4</formula>
    </cfRule>
    <cfRule type="expression" dxfId="26349" priority="25" stopIfTrue="1">
      <formula>$D$1&gt;J4</formula>
    </cfRule>
  </conditionalFormatting>
  <conditionalFormatting sqref="J4">
    <cfRule type="expression" dxfId="26348" priority="22" stopIfTrue="1">
      <formula>$D$1&lt;J4</formula>
    </cfRule>
    <cfRule type="expression" dxfId="26347" priority="23" stopIfTrue="1">
      <formula>$D$1&gt;J4</formula>
    </cfRule>
  </conditionalFormatting>
  <conditionalFormatting sqref="J5">
    <cfRule type="cellIs" dxfId="26346" priority="19" stopIfTrue="1" operator="equal">
      <formula>5</formula>
    </cfRule>
    <cfRule type="cellIs" dxfId="26345" priority="20" stopIfTrue="1" operator="equal">
      <formula>4</formula>
    </cfRule>
    <cfRule type="cellIs" dxfId="26344" priority="21" stopIfTrue="1" operator="equal">
      <formula>3</formula>
    </cfRule>
  </conditionalFormatting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4"/>
  <sheetViews>
    <sheetView zoomScale="85" zoomScaleNormal="85" workbookViewId="0">
      <selection activeCell="F2" sqref="F2:P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2.85546875" style="13" bestFit="1" customWidth="1"/>
    <col min="5" max="5" width="6.42578125" style="13" hidden="1" customWidth="1"/>
    <col min="6" max="6" width="7.5703125" style="340" hidden="1" customWidth="1"/>
    <col min="7" max="9" width="7.5703125" style="340" customWidth="1"/>
    <col min="10" max="10" width="7.5703125" style="340" hidden="1" customWidth="1"/>
    <col min="11" max="13" width="7.5703125" style="340" customWidth="1"/>
    <col min="14" max="14" width="7.5703125" style="340" hidden="1" customWidth="1"/>
    <col min="15" max="15" width="7.5703125" style="340" customWidth="1"/>
    <col min="16" max="16" width="7.140625" style="340" customWidth="1"/>
    <col min="17" max="17" width="5.85546875" style="340" hidden="1" customWidth="1"/>
    <col min="18" max="18" width="6.42578125" style="340" hidden="1" customWidth="1"/>
    <col min="19" max="19" width="6.28515625" style="340" hidden="1" customWidth="1"/>
    <col min="20" max="21" width="5.8554687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0" width="8" style="30" hidden="1" customWidth="1"/>
    <col min="91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738" t="s">
        <v>41</v>
      </c>
      <c r="G2" s="739"/>
      <c r="H2" s="740" t="s">
        <v>40</v>
      </c>
      <c r="I2" s="740"/>
      <c r="J2" s="740"/>
      <c r="K2" s="740"/>
      <c r="L2" s="740"/>
      <c r="M2" s="738" t="s">
        <v>43</v>
      </c>
      <c r="N2" s="741"/>
      <c r="O2" s="741"/>
      <c r="P2" s="739"/>
      <c r="Q2" s="321"/>
      <c r="R2" s="321"/>
      <c r="S2" s="392"/>
      <c r="T2" s="393" t="s">
        <v>42</v>
      </c>
      <c r="U2" s="445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2541</v>
      </c>
      <c r="B3" s="723"/>
      <c r="C3" s="723"/>
      <c r="D3" s="196" t="s">
        <v>0</v>
      </c>
      <c r="E3" s="197"/>
      <c r="F3" s="153"/>
      <c r="G3" s="153">
        <v>43071</v>
      </c>
      <c r="H3" s="153">
        <v>43122</v>
      </c>
      <c r="I3" s="153">
        <v>43125</v>
      </c>
      <c r="J3" s="153"/>
      <c r="K3" s="153">
        <v>43064</v>
      </c>
      <c r="L3" s="153">
        <v>43119</v>
      </c>
      <c r="M3" s="153">
        <v>43141</v>
      </c>
      <c r="N3" s="153"/>
      <c r="O3" s="153">
        <v>43130</v>
      </c>
      <c r="P3" s="335">
        <v>43138</v>
      </c>
      <c r="Q3" s="321"/>
      <c r="R3" s="321"/>
      <c r="S3" s="335"/>
      <c r="T3" s="153"/>
      <c r="U3" s="153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475</v>
      </c>
      <c r="H4" s="156" t="s">
        <v>474</v>
      </c>
      <c r="I4" s="156" t="s">
        <v>476</v>
      </c>
      <c r="J4" s="156" t="s">
        <v>477</v>
      </c>
      <c r="K4" s="156" t="s">
        <v>489</v>
      </c>
      <c r="L4" s="156" t="s">
        <v>451</v>
      </c>
      <c r="M4" s="156" t="s">
        <v>461</v>
      </c>
      <c r="N4" s="156" t="s">
        <v>479</v>
      </c>
      <c r="O4" s="156" t="s">
        <v>478</v>
      </c>
      <c r="P4" s="156" t="s">
        <v>480</v>
      </c>
      <c r="Q4" s="282"/>
      <c r="R4" s="282"/>
      <c r="S4" s="343"/>
      <c r="T4" s="282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9.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481</v>
      </c>
      <c r="I5" s="246" t="s">
        <v>488</v>
      </c>
      <c r="J5" s="279" t="s">
        <v>484</v>
      </c>
      <c r="K5" s="247" t="s">
        <v>490</v>
      </c>
      <c r="L5" s="246" t="s">
        <v>472</v>
      </c>
      <c r="M5" s="247" t="s">
        <v>455</v>
      </c>
      <c r="N5" s="246" t="s">
        <v>486</v>
      </c>
      <c r="O5" s="246" t="s">
        <v>485</v>
      </c>
      <c r="P5" s="246" t="s">
        <v>487</v>
      </c>
      <c r="Q5" s="246"/>
      <c r="R5" s="246"/>
      <c r="S5" s="246"/>
      <c r="T5" s="246"/>
      <c r="U5" s="24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5">
      <c r="A6" s="267">
        <v>1</v>
      </c>
      <c r="B6" s="315" t="s">
        <v>28</v>
      </c>
      <c r="C6" s="472" t="s">
        <v>34</v>
      </c>
      <c r="D6" s="329" t="s">
        <v>1057</v>
      </c>
      <c r="E6" s="223">
        <v>2541</v>
      </c>
      <c r="F6" s="91"/>
      <c r="G6" s="91" t="s">
        <v>1138</v>
      </c>
      <c r="H6" s="91">
        <v>4</v>
      </c>
      <c r="I6" s="91">
        <v>3</v>
      </c>
      <c r="J6" s="91"/>
      <c r="K6" s="91">
        <v>5</v>
      </c>
      <c r="L6" s="91">
        <v>5</v>
      </c>
      <c r="M6" s="91">
        <v>4</v>
      </c>
      <c r="N6" s="91"/>
      <c r="O6" s="91">
        <v>3</v>
      </c>
      <c r="P6" s="91">
        <v>3</v>
      </c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3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0</v>
      </c>
      <c r="Z6" s="258">
        <f t="shared" ref="Z6:Z34" si="4">COUNTIF(AG6:AV6,Z$5)</f>
        <v>3</v>
      </c>
      <c r="AA6" s="258">
        <f t="shared" ref="AA6:AA34" si="5">COUNTIF(AG6:AV6,AA$5)</f>
        <v>2</v>
      </c>
      <c r="AB6" s="258">
        <f t="shared" ref="AB6:AB34" si="6">COUNTIF(AG6:AV6,AB$5)</f>
        <v>2</v>
      </c>
      <c r="AC6" s="258">
        <f t="shared" ref="AC6:AC38" si="7">SUM(X6:AB6)</f>
        <v>7</v>
      </c>
      <c r="AD6" s="317">
        <f>IF(ISERROR(((X6+Y6)*2+Z6*3+AA6*4+AB6*5)/SUM(X6,Y6:AB6)),"",((X6+Y6)*2+Z6*3+AA6*4+AB6*5)/SUM(X6,Y6:AB6))</f>
        <v>3.8571428571428572</v>
      </c>
      <c r="AE6" s="259">
        <f t="shared" ref="AE6:AE34" si="8">IF(AX6=5,0.5,IF(AX6=4,0.25,IF(AX6&lt;=3,0)))</f>
        <v>0</v>
      </c>
      <c r="AG6" s="318" t="str">
        <f t="shared" ref="AG6:AV21" si="9">IF(ISERROR(VALUE(LEFT(F6))),LEFT(F6),VALUE(LEFT(F6)))</f>
        <v/>
      </c>
      <c r="AH6" s="318" t="str">
        <f t="shared" si="9"/>
        <v>з</v>
      </c>
      <c r="AI6" s="318">
        <f t="shared" si="9"/>
        <v>4</v>
      </c>
      <c r="AJ6" s="318">
        <f t="shared" si="9"/>
        <v>3</v>
      </c>
      <c r="AK6" s="318" t="str">
        <f t="shared" si="9"/>
        <v/>
      </c>
      <c r="AL6" s="318">
        <f t="shared" si="9"/>
        <v>5</v>
      </c>
      <c r="AM6" s="318">
        <f t="shared" si="9"/>
        <v>5</v>
      </c>
      <c r="AN6" s="318">
        <f t="shared" si="9"/>
        <v>4</v>
      </c>
      <c r="AO6" s="318" t="str">
        <f t="shared" si="9"/>
        <v/>
      </c>
      <c r="AP6" s="318">
        <f t="shared" si="9"/>
        <v>3</v>
      </c>
      <c r="AQ6" s="318">
        <f t="shared" si="9"/>
        <v>3</v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5">
      <c r="A7" s="267">
        <v>2</v>
      </c>
      <c r="B7" s="315" t="s">
        <v>28</v>
      </c>
      <c r="C7" s="472" t="s">
        <v>34</v>
      </c>
      <c r="D7" s="329" t="s">
        <v>1058</v>
      </c>
      <c r="E7" s="223">
        <v>2541</v>
      </c>
      <c r="F7" s="91"/>
      <c r="G7" s="91" t="s">
        <v>1138</v>
      </c>
      <c r="H7" s="91">
        <v>4</v>
      </c>
      <c r="I7" s="91">
        <v>3</v>
      </c>
      <c r="J7" s="91"/>
      <c r="K7" s="91">
        <v>4</v>
      </c>
      <c r="L7" s="91">
        <v>5</v>
      </c>
      <c r="M7" s="91">
        <v>5</v>
      </c>
      <c r="N7" s="91"/>
      <c r="O7" s="91">
        <v>4</v>
      </c>
      <c r="P7" s="91">
        <v>3</v>
      </c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2</v>
      </c>
      <c r="AA7" s="258">
        <f t="shared" si="5"/>
        <v>3</v>
      </c>
      <c r="AB7" s="258">
        <f t="shared" si="6"/>
        <v>2</v>
      </c>
      <c r="AC7" s="258">
        <f t="shared" si="7"/>
        <v>7</v>
      </c>
      <c r="AD7" s="317">
        <f t="shared" ref="AD7:AD37" si="11">IF(ISERROR(((X7+Y7)*2+Z7*3+AA7*4+AB7*5)/SUM(X7,Y7:AB7)),"",((X7+Y7)*2+Z7*3+AA7*4+AB7*5)/SUM(X7,Y7:AB7))</f>
        <v>4</v>
      </c>
      <c r="AE7" s="259">
        <f t="shared" si="8"/>
        <v>0</v>
      </c>
      <c r="AG7" s="318" t="str">
        <f t="shared" si="9"/>
        <v/>
      </c>
      <c r="AH7" s="318" t="str">
        <f t="shared" si="9"/>
        <v>з</v>
      </c>
      <c r="AI7" s="318">
        <f t="shared" si="9"/>
        <v>4</v>
      </c>
      <c r="AJ7" s="318">
        <f t="shared" si="9"/>
        <v>3</v>
      </c>
      <c r="AK7" s="318" t="str">
        <f t="shared" si="9"/>
        <v/>
      </c>
      <c r="AL7" s="318">
        <f t="shared" si="9"/>
        <v>4</v>
      </c>
      <c r="AM7" s="318">
        <f t="shared" si="9"/>
        <v>5</v>
      </c>
      <c r="AN7" s="318">
        <f t="shared" si="9"/>
        <v>5</v>
      </c>
      <c r="AO7" s="318" t="str">
        <f t="shared" si="9"/>
        <v/>
      </c>
      <c r="AP7" s="318">
        <f t="shared" si="9"/>
        <v>4</v>
      </c>
      <c r="AQ7" s="318">
        <f t="shared" si="9"/>
        <v>3</v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5">
      <c r="A8" s="267">
        <v>3</v>
      </c>
      <c r="B8" s="315" t="s">
        <v>28</v>
      </c>
      <c r="C8" s="472" t="s">
        <v>34</v>
      </c>
      <c r="D8" s="329" t="s">
        <v>1059</v>
      </c>
      <c r="E8" s="223">
        <v>2541</v>
      </c>
      <c r="F8" s="91"/>
      <c r="G8" s="91" t="s">
        <v>1138</v>
      </c>
      <c r="H8" s="91">
        <v>4</v>
      </c>
      <c r="I8" s="91">
        <v>3</v>
      </c>
      <c r="J8" s="91"/>
      <c r="K8" s="91">
        <v>4</v>
      </c>
      <c r="L8" s="91">
        <v>5</v>
      </c>
      <c r="M8" s="91">
        <v>4</v>
      </c>
      <c r="N8" s="91"/>
      <c r="O8" s="91">
        <v>4</v>
      </c>
      <c r="P8" s="91">
        <v>4</v>
      </c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1</v>
      </c>
      <c r="AA8" s="258">
        <f t="shared" si="5"/>
        <v>5</v>
      </c>
      <c r="AB8" s="258">
        <f t="shared" si="6"/>
        <v>1</v>
      </c>
      <c r="AC8" s="258">
        <f t="shared" si="7"/>
        <v>7</v>
      </c>
      <c r="AD8" s="317">
        <f t="shared" si="11"/>
        <v>4</v>
      </c>
      <c r="AE8" s="259">
        <f t="shared" si="8"/>
        <v>0</v>
      </c>
      <c r="AG8" s="318" t="str">
        <f t="shared" si="9"/>
        <v/>
      </c>
      <c r="AH8" s="318" t="str">
        <f t="shared" si="9"/>
        <v>з</v>
      </c>
      <c r="AI8" s="318">
        <f t="shared" si="9"/>
        <v>4</v>
      </c>
      <c r="AJ8" s="318">
        <f t="shared" si="9"/>
        <v>3</v>
      </c>
      <c r="AK8" s="318" t="str">
        <f t="shared" si="9"/>
        <v/>
      </c>
      <c r="AL8" s="318">
        <f t="shared" si="9"/>
        <v>4</v>
      </c>
      <c r="AM8" s="318">
        <f t="shared" si="9"/>
        <v>5</v>
      </c>
      <c r="AN8" s="318">
        <f t="shared" si="9"/>
        <v>4</v>
      </c>
      <c r="AO8" s="318" t="str">
        <f t="shared" si="9"/>
        <v/>
      </c>
      <c r="AP8" s="318">
        <f t="shared" si="9"/>
        <v>4</v>
      </c>
      <c r="AQ8" s="318">
        <f t="shared" si="9"/>
        <v>4</v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5">
      <c r="A9" s="267">
        <v>4</v>
      </c>
      <c r="B9" s="315" t="s">
        <v>28</v>
      </c>
      <c r="C9" s="472" t="s">
        <v>1134</v>
      </c>
      <c r="D9" s="329" t="s">
        <v>1060</v>
      </c>
      <c r="E9" s="223">
        <v>2541</v>
      </c>
      <c r="F9" s="91"/>
      <c r="G9" s="91" t="s">
        <v>1138</v>
      </c>
      <c r="H9" s="91">
        <v>3</v>
      </c>
      <c r="I9" s="91">
        <v>4</v>
      </c>
      <c r="J9" s="91"/>
      <c r="K9" s="91">
        <v>5</v>
      </c>
      <c r="L9" s="91">
        <v>5</v>
      </c>
      <c r="M9" s="91" t="s">
        <v>1321</v>
      </c>
      <c r="N9" s="91"/>
      <c r="O9" s="91">
        <v>5</v>
      </c>
      <c r="P9" s="91">
        <v>3</v>
      </c>
      <c r="Q9" s="91"/>
      <c r="R9" s="91"/>
      <c r="S9" s="91"/>
      <c r="T9" s="91"/>
      <c r="U9" s="91"/>
      <c r="V9" s="316">
        <f t="shared" si="0"/>
        <v>2</v>
      </c>
      <c r="W9" s="258">
        <f t="shared" si="1"/>
        <v>0</v>
      </c>
      <c r="X9" s="258">
        <f t="shared" si="2"/>
        <v>0</v>
      </c>
      <c r="Y9" s="258">
        <f t="shared" si="3"/>
        <v>1</v>
      </c>
      <c r="Z9" s="258">
        <f t="shared" si="4"/>
        <v>2</v>
      </c>
      <c r="AA9" s="258">
        <f t="shared" si="5"/>
        <v>1</v>
      </c>
      <c r="AB9" s="258">
        <f t="shared" si="6"/>
        <v>3</v>
      </c>
      <c r="AC9" s="258">
        <f t="shared" si="7"/>
        <v>7</v>
      </c>
      <c r="AD9" s="317">
        <f t="shared" si="11"/>
        <v>3.8571428571428572</v>
      </c>
      <c r="AE9" s="259">
        <f t="shared" si="8"/>
        <v>0</v>
      </c>
      <c r="AG9" s="318" t="str">
        <f t="shared" si="9"/>
        <v/>
      </c>
      <c r="AH9" s="318" t="str">
        <f t="shared" si="9"/>
        <v>з</v>
      </c>
      <c r="AI9" s="318">
        <f t="shared" si="9"/>
        <v>3</v>
      </c>
      <c r="AJ9" s="318">
        <f t="shared" si="9"/>
        <v>4</v>
      </c>
      <c r="AK9" s="318" t="str">
        <f t="shared" si="9"/>
        <v/>
      </c>
      <c r="AL9" s="318">
        <f t="shared" si="9"/>
        <v>5</v>
      </c>
      <c r="AM9" s="318">
        <f t="shared" si="9"/>
        <v>5</v>
      </c>
      <c r="AN9" s="318">
        <f t="shared" si="9"/>
        <v>2</v>
      </c>
      <c r="AO9" s="318" t="str">
        <f t="shared" si="9"/>
        <v/>
      </c>
      <c r="AP9" s="318">
        <f t="shared" si="9"/>
        <v>5</v>
      </c>
      <c r="AQ9" s="318">
        <f t="shared" si="9"/>
        <v>3</v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5">
      <c r="A10" s="267">
        <v>5</v>
      </c>
      <c r="B10" s="315" t="s">
        <v>28</v>
      </c>
      <c r="C10" s="472" t="s">
        <v>443</v>
      </c>
      <c r="D10" s="329" t="s">
        <v>1061</v>
      </c>
      <c r="E10" s="223">
        <v>2541</v>
      </c>
      <c r="F10" s="91"/>
      <c r="G10" s="91" t="s">
        <v>1138</v>
      </c>
      <c r="H10" s="91">
        <v>4</v>
      </c>
      <c r="I10" s="91">
        <v>4</v>
      </c>
      <c r="J10" s="91"/>
      <c r="K10" s="91">
        <v>4</v>
      </c>
      <c r="L10" s="91">
        <v>5</v>
      </c>
      <c r="M10" s="91">
        <v>3</v>
      </c>
      <c r="N10" s="91"/>
      <c r="O10" s="91">
        <v>5</v>
      </c>
      <c r="P10" s="91">
        <v>3</v>
      </c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2</v>
      </c>
      <c r="AA10" s="258">
        <f t="shared" si="5"/>
        <v>3</v>
      </c>
      <c r="AB10" s="258">
        <f t="shared" si="6"/>
        <v>2</v>
      </c>
      <c r="AC10" s="258">
        <f t="shared" si="7"/>
        <v>7</v>
      </c>
      <c r="AD10" s="317">
        <f t="shared" si="11"/>
        <v>4</v>
      </c>
      <c r="AE10" s="259">
        <f t="shared" si="8"/>
        <v>0</v>
      </c>
      <c r="AG10" s="318" t="str">
        <f t="shared" si="9"/>
        <v/>
      </c>
      <c r="AH10" s="318" t="str">
        <f t="shared" si="9"/>
        <v>з</v>
      </c>
      <c r="AI10" s="318">
        <f t="shared" si="9"/>
        <v>4</v>
      </c>
      <c r="AJ10" s="318">
        <f t="shared" si="9"/>
        <v>4</v>
      </c>
      <c r="AK10" s="318" t="str">
        <f t="shared" si="9"/>
        <v/>
      </c>
      <c r="AL10" s="318">
        <f t="shared" si="9"/>
        <v>4</v>
      </c>
      <c r="AM10" s="318">
        <f t="shared" si="9"/>
        <v>5</v>
      </c>
      <c r="AN10" s="318">
        <f t="shared" si="9"/>
        <v>3</v>
      </c>
      <c r="AO10" s="318" t="str">
        <f t="shared" si="9"/>
        <v/>
      </c>
      <c r="AP10" s="318">
        <f t="shared" si="9"/>
        <v>5</v>
      </c>
      <c r="AQ10" s="318">
        <f t="shared" si="9"/>
        <v>3</v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5">
      <c r="A11" s="267">
        <v>6</v>
      </c>
      <c r="B11" s="315" t="s">
        <v>28</v>
      </c>
      <c r="C11" s="472" t="s">
        <v>34</v>
      </c>
      <c r="D11" s="329" t="s">
        <v>1062</v>
      </c>
      <c r="E11" s="223">
        <v>2541</v>
      </c>
      <c r="F11" s="91"/>
      <c r="G11" s="91" t="s">
        <v>1138</v>
      </c>
      <c r="H11" s="91">
        <v>5</v>
      </c>
      <c r="I11" s="91">
        <v>4</v>
      </c>
      <c r="J11" s="91"/>
      <c r="K11" s="91">
        <v>5</v>
      </c>
      <c r="L11" s="91">
        <v>5</v>
      </c>
      <c r="M11" s="91">
        <v>5</v>
      </c>
      <c r="N11" s="91"/>
      <c r="O11" s="91">
        <v>3</v>
      </c>
      <c r="P11" s="91" t="s">
        <v>1321</v>
      </c>
      <c r="Q11" s="91"/>
      <c r="R11" s="91"/>
      <c r="S11" s="91"/>
      <c r="T11" s="91"/>
      <c r="U11" s="91"/>
      <c r="V11" s="316">
        <f t="shared" si="0"/>
        <v>2</v>
      </c>
      <c r="W11" s="258">
        <f t="shared" si="1"/>
        <v>0</v>
      </c>
      <c r="X11" s="258">
        <f t="shared" si="2"/>
        <v>0</v>
      </c>
      <c r="Y11" s="258">
        <f t="shared" si="3"/>
        <v>1</v>
      </c>
      <c r="Z11" s="258">
        <f t="shared" si="4"/>
        <v>1</v>
      </c>
      <c r="AA11" s="258">
        <f t="shared" si="5"/>
        <v>1</v>
      </c>
      <c r="AB11" s="258">
        <f t="shared" si="6"/>
        <v>4</v>
      </c>
      <c r="AC11" s="258">
        <f t="shared" si="7"/>
        <v>7</v>
      </c>
      <c r="AD11" s="317">
        <f t="shared" si="11"/>
        <v>4.1428571428571432</v>
      </c>
      <c r="AE11" s="259">
        <f t="shared" si="8"/>
        <v>0</v>
      </c>
      <c r="AG11" s="318" t="str">
        <f t="shared" si="9"/>
        <v/>
      </c>
      <c r="AH11" s="318" t="str">
        <f t="shared" si="9"/>
        <v>з</v>
      </c>
      <c r="AI11" s="318">
        <f t="shared" si="9"/>
        <v>5</v>
      </c>
      <c r="AJ11" s="318">
        <f t="shared" si="9"/>
        <v>4</v>
      </c>
      <c r="AK11" s="318" t="str">
        <f t="shared" si="9"/>
        <v/>
      </c>
      <c r="AL11" s="318">
        <f t="shared" si="9"/>
        <v>5</v>
      </c>
      <c r="AM11" s="318">
        <f t="shared" si="9"/>
        <v>5</v>
      </c>
      <c r="AN11" s="318">
        <f t="shared" si="9"/>
        <v>5</v>
      </c>
      <c r="AO11" s="318" t="str">
        <f t="shared" si="9"/>
        <v/>
      </c>
      <c r="AP11" s="318">
        <f t="shared" si="9"/>
        <v>3</v>
      </c>
      <c r="AQ11" s="318">
        <f t="shared" si="9"/>
        <v>2</v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315" t="s">
        <v>28</v>
      </c>
      <c r="C12" s="472" t="s">
        <v>34</v>
      </c>
      <c r="D12" s="329" t="s">
        <v>1063</v>
      </c>
      <c r="E12" s="223">
        <v>2541</v>
      </c>
      <c r="F12" s="91"/>
      <c r="G12" s="91" t="s">
        <v>1138</v>
      </c>
      <c r="H12" s="91">
        <v>4</v>
      </c>
      <c r="I12" s="91">
        <v>5</v>
      </c>
      <c r="J12" s="91"/>
      <c r="K12" s="91">
        <v>3</v>
      </c>
      <c r="L12" s="91">
        <v>5</v>
      </c>
      <c r="M12" s="91">
        <v>4</v>
      </c>
      <c r="N12" s="91"/>
      <c r="O12" s="91">
        <v>3</v>
      </c>
      <c r="P12" s="91" t="s">
        <v>1321</v>
      </c>
      <c r="Q12" s="91"/>
      <c r="R12" s="91"/>
      <c r="S12" s="91"/>
      <c r="T12" s="91"/>
      <c r="U12" s="91"/>
      <c r="V12" s="316">
        <f t="shared" si="0"/>
        <v>2</v>
      </c>
      <c r="W12" s="258">
        <f t="shared" si="1"/>
        <v>0</v>
      </c>
      <c r="X12" s="258">
        <f t="shared" si="2"/>
        <v>0</v>
      </c>
      <c r="Y12" s="258">
        <f t="shared" si="3"/>
        <v>1</v>
      </c>
      <c r="Z12" s="258">
        <f t="shared" si="4"/>
        <v>2</v>
      </c>
      <c r="AA12" s="258">
        <f t="shared" si="5"/>
        <v>2</v>
      </c>
      <c r="AB12" s="258">
        <f t="shared" si="6"/>
        <v>2</v>
      </c>
      <c r="AC12" s="258">
        <f t="shared" si="7"/>
        <v>7</v>
      </c>
      <c r="AD12" s="317">
        <f t="shared" si="11"/>
        <v>3.7142857142857144</v>
      </c>
      <c r="AE12" s="259">
        <f t="shared" si="8"/>
        <v>0</v>
      </c>
      <c r="AG12" s="318" t="str">
        <f t="shared" si="9"/>
        <v/>
      </c>
      <c r="AH12" s="318" t="str">
        <f t="shared" si="9"/>
        <v>з</v>
      </c>
      <c r="AI12" s="318">
        <f t="shared" si="9"/>
        <v>4</v>
      </c>
      <c r="AJ12" s="318">
        <f t="shared" si="9"/>
        <v>5</v>
      </c>
      <c r="AK12" s="318" t="str">
        <f t="shared" si="9"/>
        <v/>
      </c>
      <c r="AL12" s="318">
        <f t="shared" si="9"/>
        <v>3</v>
      </c>
      <c r="AM12" s="318">
        <f t="shared" si="9"/>
        <v>5</v>
      </c>
      <c r="AN12" s="318">
        <f t="shared" si="9"/>
        <v>4</v>
      </c>
      <c r="AO12" s="318" t="str">
        <f t="shared" si="9"/>
        <v/>
      </c>
      <c r="AP12" s="318">
        <f t="shared" si="9"/>
        <v>3</v>
      </c>
      <c r="AQ12" s="318">
        <f t="shared" si="9"/>
        <v>2</v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5">
      <c r="A13" s="267">
        <v>8</v>
      </c>
      <c r="B13" s="315" t="s">
        <v>28</v>
      </c>
      <c r="C13" s="472" t="s">
        <v>34</v>
      </c>
      <c r="D13" s="329" t="s">
        <v>1064</v>
      </c>
      <c r="E13" s="223">
        <v>2541</v>
      </c>
      <c r="F13" s="91"/>
      <c r="G13" s="91" t="s">
        <v>1138</v>
      </c>
      <c r="H13" s="91">
        <v>4</v>
      </c>
      <c r="I13" s="91">
        <v>5</v>
      </c>
      <c r="J13" s="91"/>
      <c r="K13" s="91">
        <v>5</v>
      </c>
      <c r="L13" s="91">
        <v>5</v>
      </c>
      <c r="M13" s="91">
        <v>4</v>
      </c>
      <c r="N13" s="91"/>
      <c r="O13" s="91">
        <v>3</v>
      </c>
      <c r="P13" s="91" t="s">
        <v>1321</v>
      </c>
      <c r="Q13" s="91"/>
      <c r="R13" s="91"/>
      <c r="S13" s="91"/>
      <c r="T13" s="91"/>
      <c r="U13" s="91"/>
      <c r="V13" s="316">
        <f t="shared" si="0"/>
        <v>2</v>
      </c>
      <c r="W13" s="258">
        <f t="shared" si="1"/>
        <v>0</v>
      </c>
      <c r="X13" s="258">
        <f t="shared" si="2"/>
        <v>0</v>
      </c>
      <c r="Y13" s="258">
        <f t="shared" si="3"/>
        <v>1</v>
      </c>
      <c r="Z13" s="258">
        <f t="shared" si="4"/>
        <v>1</v>
      </c>
      <c r="AA13" s="258">
        <f t="shared" si="5"/>
        <v>2</v>
      </c>
      <c r="AB13" s="258">
        <f t="shared" si="6"/>
        <v>3</v>
      </c>
      <c r="AC13" s="258">
        <f t="shared" si="7"/>
        <v>7</v>
      </c>
      <c r="AD13" s="317">
        <f t="shared" si="11"/>
        <v>4</v>
      </c>
      <c r="AE13" s="259">
        <f t="shared" si="8"/>
        <v>0</v>
      </c>
      <c r="AG13" s="318" t="str">
        <f t="shared" si="9"/>
        <v/>
      </c>
      <c r="AH13" s="318" t="str">
        <f t="shared" si="9"/>
        <v>з</v>
      </c>
      <c r="AI13" s="318">
        <f t="shared" si="9"/>
        <v>4</v>
      </c>
      <c r="AJ13" s="318">
        <f t="shared" si="9"/>
        <v>5</v>
      </c>
      <c r="AK13" s="318" t="str">
        <f t="shared" si="9"/>
        <v/>
      </c>
      <c r="AL13" s="318">
        <f t="shared" si="9"/>
        <v>5</v>
      </c>
      <c r="AM13" s="318">
        <f t="shared" si="9"/>
        <v>5</v>
      </c>
      <c r="AN13" s="318">
        <f t="shared" si="9"/>
        <v>4</v>
      </c>
      <c r="AO13" s="318" t="str">
        <f t="shared" si="9"/>
        <v/>
      </c>
      <c r="AP13" s="318">
        <f t="shared" si="9"/>
        <v>3</v>
      </c>
      <c r="AQ13" s="318">
        <f t="shared" si="9"/>
        <v>2</v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5">
      <c r="A14" s="267">
        <v>9</v>
      </c>
      <c r="B14" s="319"/>
      <c r="C14" s="472" t="s">
        <v>34</v>
      </c>
      <c r="D14" s="329" t="s">
        <v>1065</v>
      </c>
      <c r="E14" s="223">
        <v>2541</v>
      </c>
      <c r="F14" s="91"/>
      <c r="G14" s="91" t="s">
        <v>1138</v>
      </c>
      <c r="H14" s="91">
        <v>5</v>
      </c>
      <c r="I14" s="91">
        <v>5</v>
      </c>
      <c r="J14" s="91"/>
      <c r="K14" s="91">
        <v>5</v>
      </c>
      <c r="L14" s="91">
        <v>5</v>
      </c>
      <c r="M14" s="91">
        <v>5</v>
      </c>
      <c r="N14" s="91"/>
      <c r="O14" s="91">
        <v>5</v>
      </c>
      <c r="P14" s="91">
        <v>5</v>
      </c>
      <c r="Q14" s="91"/>
      <c r="R14" s="94"/>
      <c r="S14" s="91"/>
      <c r="T14" s="91"/>
      <c r="U14" s="91"/>
      <c r="V14" s="27">
        <f t="shared" si="0"/>
        <v>5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0</v>
      </c>
      <c r="AA14" s="93">
        <f t="shared" si="5"/>
        <v>0</v>
      </c>
      <c r="AB14" s="93">
        <f t="shared" si="6"/>
        <v>7</v>
      </c>
      <c r="AC14" s="93">
        <f t="shared" si="7"/>
        <v>7</v>
      </c>
      <c r="AD14" s="320">
        <f t="shared" si="11"/>
        <v>5</v>
      </c>
      <c r="AE14" s="25">
        <f t="shared" si="8"/>
        <v>0</v>
      </c>
      <c r="AF14" s="13"/>
      <c r="AG14" s="318" t="str">
        <f t="shared" si="9"/>
        <v/>
      </c>
      <c r="AH14" s="318" t="str">
        <f t="shared" si="9"/>
        <v>з</v>
      </c>
      <c r="AI14" s="318">
        <f t="shared" si="9"/>
        <v>5</v>
      </c>
      <c r="AJ14" s="318">
        <f t="shared" si="9"/>
        <v>5</v>
      </c>
      <c r="AK14" s="318" t="str">
        <f t="shared" si="9"/>
        <v/>
      </c>
      <c r="AL14" s="318">
        <f t="shared" si="9"/>
        <v>5</v>
      </c>
      <c r="AM14" s="318">
        <f t="shared" si="9"/>
        <v>5</v>
      </c>
      <c r="AN14" s="318">
        <f t="shared" si="9"/>
        <v>5</v>
      </c>
      <c r="AO14" s="318" t="str">
        <f t="shared" si="9"/>
        <v/>
      </c>
      <c r="AP14" s="318">
        <f t="shared" si="9"/>
        <v>5</v>
      </c>
      <c r="AQ14" s="318">
        <f t="shared" si="9"/>
        <v>5</v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5">
      <c r="A15" s="267">
        <v>10</v>
      </c>
      <c r="B15" s="319"/>
      <c r="C15" s="472" t="s">
        <v>34</v>
      </c>
      <c r="D15" s="329" t="s">
        <v>1066</v>
      </c>
      <c r="E15" s="223">
        <v>2541</v>
      </c>
      <c r="F15" s="91"/>
      <c r="G15" s="91" t="s">
        <v>1138</v>
      </c>
      <c r="H15" s="91">
        <v>5</v>
      </c>
      <c r="I15" s="91">
        <v>5</v>
      </c>
      <c r="J15" s="91"/>
      <c r="K15" s="91">
        <v>5</v>
      </c>
      <c r="L15" s="91">
        <v>5</v>
      </c>
      <c r="M15" s="91">
        <v>5</v>
      </c>
      <c r="N15" s="91"/>
      <c r="O15" s="91">
        <v>5</v>
      </c>
      <c r="P15" s="91">
        <v>4</v>
      </c>
      <c r="Q15" s="91"/>
      <c r="R15" s="94"/>
      <c r="S15" s="91"/>
      <c r="T15" s="91"/>
      <c r="U15" s="91"/>
      <c r="V15" s="27">
        <f t="shared" si="0"/>
        <v>4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0</v>
      </c>
      <c r="AA15" s="93">
        <f t="shared" si="5"/>
        <v>1</v>
      </c>
      <c r="AB15" s="93">
        <f t="shared" si="6"/>
        <v>6</v>
      </c>
      <c r="AC15" s="93">
        <f t="shared" si="7"/>
        <v>7</v>
      </c>
      <c r="AD15" s="320">
        <f t="shared" si="11"/>
        <v>4.8571428571428568</v>
      </c>
      <c r="AE15" s="25">
        <f t="shared" si="8"/>
        <v>0</v>
      </c>
      <c r="AF15" s="13"/>
      <c r="AG15" s="318" t="str">
        <f t="shared" si="9"/>
        <v/>
      </c>
      <c r="AH15" s="318" t="str">
        <f t="shared" si="9"/>
        <v>з</v>
      </c>
      <c r="AI15" s="318">
        <f t="shared" si="9"/>
        <v>5</v>
      </c>
      <c r="AJ15" s="318">
        <f t="shared" si="9"/>
        <v>5</v>
      </c>
      <c r="AK15" s="318" t="str">
        <f t="shared" si="9"/>
        <v/>
      </c>
      <c r="AL15" s="318">
        <f t="shared" si="9"/>
        <v>5</v>
      </c>
      <c r="AM15" s="318">
        <f t="shared" si="9"/>
        <v>5</v>
      </c>
      <c r="AN15" s="318">
        <f t="shared" si="9"/>
        <v>5</v>
      </c>
      <c r="AO15" s="318" t="str">
        <f t="shared" si="9"/>
        <v/>
      </c>
      <c r="AP15" s="318">
        <f t="shared" si="9"/>
        <v>5</v>
      </c>
      <c r="AQ15" s="318">
        <f t="shared" si="9"/>
        <v>4</v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25">
      <c r="A16" s="267">
        <v>11</v>
      </c>
      <c r="B16" s="319"/>
      <c r="C16" s="472" t="s">
        <v>34</v>
      </c>
      <c r="D16" s="329" t="s">
        <v>1067</v>
      </c>
      <c r="E16" s="223">
        <v>2541</v>
      </c>
      <c r="F16" s="91"/>
      <c r="G16" s="91" t="s">
        <v>1138</v>
      </c>
      <c r="H16" s="91">
        <v>5</v>
      </c>
      <c r="I16" s="91">
        <v>5</v>
      </c>
      <c r="J16" s="91"/>
      <c r="K16" s="91">
        <v>5</v>
      </c>
      <c r="L16" s="91">
        <v>5</v>
      </c>
      <c r="M16" s="91">
        <v>5</v>
      </c>
      <c r="N16" s="91"/>
      <c r="O16" s="91">
        <v>5</v>
      </c>
      <c r="P16" s="91">
        <v>5</v>
      </c>
      <c r="Q16" s="91"/>
      <c r="R16" s="94"/>
      <c r="S16" s="91"/>
      <c r="T16" s="91"/>
      <c r="U16" s="91"/>
      <c r="V16" s="27">
        <f t="shared" si="0"/>
        <v>5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0</v>
      </c>
      <c r="AA16" s="93">
        <f t="shared" si="5"/>
        <v>0</v>
      </c>
      <c r="AB16" s="93">
        <f t="shared" si="6"/>
        <v>7</v>
      </c>
      <c r="AC16" s="93">
        <f t="shared" si="7"/>
        <v>7</v>
      </c>
      <c r="AD16" s="320">
        <f t="shared" si="11"/>
        <v>5</v>
      </c>
      <c r="AE16" s="25">
        <f t="shared" si="8"/>
        <v>0</v>
      </c>
      <c r="AF16" s="13"/>
      <c r="AG16" s="318" t="str">
        <f t="shared" si="9"/>
        <v/>
      </c>
      <c r="AH16" s="318" t="str">
        <f t="shared" si="9"/>
        <v>з</v>
      </c>
      <c r="AI16" s="318">
        <f t="shared" si="9"/>
        <v>5</v>
      </c>
      <c r="AJ16" s="318">
        <f t="shared" si="9"/>
        <v>5</v>
      </c>
      <c r="AK16" s="318" t="str">
        <f t="shared" si="9"/>
        <v/>
      </c>
      <c r="AL16" s="318">
        <f t="shared" si="9"/>
        <v>5</v>
      </c>
      <c r="AM16" s="318">
        <f t="shared" si="9"/>
        <v>5</v>
      </c>
      <c r="AN16" s="318">
        <f t="shared" si="9"/>
        <v>5</v>
      </c>
      <c r="AO16" s="318" t="str">
        <f t="shared" si="9"/>
        <v/>
      </c>
      <c r="AP16" s="318">
        <f t="shared" si="9"/>
        <v>5</v>
      </c>
      <c r="AQ16" s="318">
        <f t="shared" si="9"/>
        <v>5</v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25">
      <c r="A17" s="267">
        <v>12</v>
      </c>
      <c r="B17" s="225"/>
      <c r="C17" s="472" t="s">
        <v>443</v>
      </c>
      <c r="D17" s="329" t="s">
        <v>1068</v>
      </c>
      <c r="E17" s="223">
        <v>2541</v>
      </c>
      <c r="F17" s="91"/>
      <c r="G17" s="91" t="s">
        <v>1138</v>
      </c>
      <c r="H17" s="91">
        <v>4</v>
      </c>
      <c r="I17" s="91">
        <v>5</v>
      </c>
      <c r="J17" s="91"/>
      <c r="K17" s="91">
        <v>5</v>
      </c>
      <c r="L17" s="91">
        <v>5</v>
      </c>
      <c r="M17" s="91">
        <v>4</v>
      </c>
      <c r="N17" s="91"/>
      <c r="O17" s="91">
        <v>4</v>
      </c>
      <c r="P17" s="91">
        <v>5</v>
      </c>
      <c r="Q17" s="91"/>
      <c r="R17" s="94"/>
      <c r="S17" s="91"/>
      <c r="T17" s="91"/>
      <c r="U17" s="91"/>
      <c r="V17" s="27">
        <f t="shared" si="0"/>
        <v>4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0</v>
      </c>
      <c r="AA17" s="93">
        <f t="shared" si="5"/>
        <v>3</v>
      </c>
      <c r="AB17" s="93">
        <f t="shared" si="6"/>
        <v>4</v>
      </c>
      <c r="AC17" s="93">
        <f t="shared" si="7"/>
        <v>7</v>
      </c>
      <c r="AD17" s="320">
        <f t="shared" si="11"/>
        <v>4.5714285714285712</v>
      </c>
      <c r="AE17" s="25">
        <f t="shared" si="8"/>
        <v>0</v>
      </c>
      <c r="AF17" s="13"/>
      <c r="AG17" s="318" t="str">
        <f t="shared" si="9"/>
        <v/>
      </c>
      <c r="AH17" s="318" t="str">
        <f t="shared" si="9"/>
        <v>з</v>
      </c>
      <c r="AI17" s="318">
        <f t="shared" si="9"/>
        <v>4</v>
      </c>
      <c r="AJ17" s="318">
        <f t="shared" si="9"/>
        <v>5</v>
      </c>
      <c r="AK17" s="318" t="str">
        <f t="shared" si="9"/>
        <v/>
      </c>
      <c r="AL17" s="318">
        <f t="shared" si="9"/>
        <v>5</v>
      </c>
      <c r="AM17" s="318">
        <f t="shared" si="9"/>
        <v>5</v>
      </c>
      <c r="AN17" s="318">
        <f t="shared" si="9"/>
        <v>4</v>
      </c>
      <c r="AO17" s="318" t="str">
        <f t="shared" si="9"/>
        <v/>
      </c>
      <c r="AP17" s="318">
        <f t="shared" si="9"/>
        <v>4</v>
      </c>
      <c r="AQ17" s="318">
        <f t="shared" si="9"/>
        <v>5</v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25">
      <c r="A18" s="267">
        <v>13</v>
      </c>
      <c r="B18" s="163"/>
      <c r="C18" s="472" t="s">
        <v>443</v>
      </c>
      <c r="D18" s="329" t="s">
        <v>1069</v>
      </c>
      <c r="E18" s="223">
        <v>2541</v>
      </c>
      <c r="F18" s="91"/>
      <c r="G18" s="91" t="s">
        <v>1138</v>
      </c>
      <c r="H18" s="91">
        <v>4</v>
      </c>
      <c r="I18" s="91">
        <v>4</v>
      </c>
      <c r="J18" s="91"/>
      <c r="K18" s="91">
        <v>5</v>
      </c>
      <c r="L18" s="91">
        <v>5</v>
      </c>
      <c r="M18" s="91">
        <v>4</v>
      </c>
      <c r="N18" s="91"/>
      <c r="O18" s="91">
        <v>4</v>
      </c>
      <c r="P18" s="91" t="s">
        <v>1321</v>
      </c>
      <c r="Q18" s="91"/>
      <c r="R18" s="94"/>
      <c r="S18" s="91"/>
      <c r="T18" s="91"/>
      <c r="U18" s="91"/>
      <c r="V18" s="27">
        <f t="shared" si="0"/>
        <v>2</v>
      </c>
      <c r="W18" s="93">
        <f t="shared" si="1"/>
        <v>0</v>
      </c>
      <c r="X18" s="93">
        <f t="shared" si="12"/>
        <v>0</v>
      </c>
      <c r="Y18" s="93">
        <f t="shared" si="3"/>
        <v>1</v>
      </c>
      <c r="Z18" s="93">
        <f t="shared" si="4"/>
        <v>0</v>
      </c>
      <c r="AA18" s="93">
        <f t="shared" si="5"/>
        <v>4</v>
      </c>
      <c r="AB18" s="93">
        <f t="shared" si="6"/>
        <v>2</v>
      </c>
      <c r="AC18" s="93">
        <f t="shared" si="7"/>
        <v>7</v>
      </c>
      <c r="AD18" s="320">
        <f t="shared" si="11"/>
        <v>4</v>
      </c>
      <c r="AE18" s="25">
        <f t="shared" si="8"/>
        <v>0</v>
      </c>
      <c r="AF18" s="13"/>
      <c r="AG18" s="318" t="str">
        <f t="shared" si="9"/>
        <v/>
      </c>
      <c r="AH18" s="318" t="str">
        <f t="shared" si="9"/>
        <v>з</v>
      </c>
      <c r="AI18" s="318">
        <f t="shared" si="9"/>
        <v>4</v>
      </c>
      <c r="AJ18" s="318">
        <f t="shared" si="9"/>
        <v>4</v>
      </c>
      <c r="AK18" s="318" t="str">
        <f t="shared" si="9"/>
        <v/>
      </c>
      <c r="AL18" s="318">
        <f t="shared" si="9"/>
        <v>5</v>
      </c>
      <c r="AM18" s="318">
        <f t="shared" si="9"/>
        <v>5</v>
      </c>
      <c r="AN18" s="318">
        <f t="shared" si="9"/>
        <v>4</v>
      </c>
      <c r="AO18" s="318" t="str">
        <f t="shared" si="9"/>
        <v/>
      </c>
      <c r="AP18" s="318">
        <f t="shared" si="9"/>
        <v>4</v>
      </c>
      <c r="AQ18" s="318">
        <f t="shared" si="9"/>
        <v>2</v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5">
      <c r="A19" s="267">
        <v>14</v>
      </c>
      <c r="B19" s="163"/>
      <c r="C19" s="472" t="s">
        <v>34</v>
      </c>
      <c r="D19" s="329" t="s">
        <v>1070</v>
      </c>
      <c r="E19" s="223">
        <v>2541</v>
      </c>
      <c r="F19" s="91"/>
      <c r="G19" s="91" t="s">
        <v>1138</v>
      </c>
      <c r="H19" s="91">
        <v>4</v>
      </c>
      <c r="I19" s="91">
        <v>4</v>
      </c>
      <c r="J19" s="91"/>
      <c r="K19" s="91">
        <v>4</v>
      </c>
      <c r="L19" s="91">
        <v>5</v>
      </c>
      <c r="M19" s="91">
        <v>4</v>
      </c>
      <c r="N19" s="91"/>
      <c r="O19" s="91">
        <v>5</v>
      </c>
      <c r="P19" s="91">
        <v>3</v>
      </c>
      <c r="Q19" s="91"/>
      <c r="R19" s="91"/>
      <c r="S19" s="91"/>
      <c r="T19" s="91"/>
      <c r="U19" s="91"/>
      <c r="V19" s="27">
        <f t="shared" si="0"/>
        <v>3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1</v>
      </c>
      <c r="AA19" s="93">
        <f t="shared" si="5"/>
        <v>4</v>
      </c>
      <c r="AB19" s="93">
        <f t="shared" si="6"/>
        <v>2</v>
      </c>
      <c r="AC19" s="93">
        <f t="shared" si="7"/>
        <v>7</v>
      </c>
      <c r="AD19" s="320">
        <f t="shared" si="11"/>
        <v>4.1428571428571432</v>
      </c>
      <c r="AE19" s="25">
        <f t="shared" si="8"/>
        <v>0</v>
      </c>
      <c r="AF19" s="13"/>
      <c r="AG19" s="318" t="str">
        <f t="shared" si="9"/>
        <v/>
      </c>
      <c r="AH19" s="318" t="str">
        <f t="shared" si="9"/>
        <v>з</v>
      </c>
      <c r="AI19" s="318">
        <f t="shared" si="9"/>
        <v>4</v>
      </c>
      <c r="AJ19" s="318">
        <f t="shared" si="9"/>
        <v>4</v>
      </c>
      <c r="AK19" s="318" t="str">
        <f t="shared" si="9"/>
        <v/>
      </c>
      <c r="AL19" s="318">
        <f t="shared" si="9"/>
        <v>4</v>
      </c>
      <c r="AM19" s="318">
        <f t="shared" si="9"/>
        <v>5</v>
      </c>
      <c r="AN19" s="318">
        <f t="shared" si="9"/>
        <v>4</v>
      </c>
      <c r="AO19" s="318" t="str">
        <f t="shared" si="9"/>
        <v/>
      </c>
      <c r="AP19" s="318">
        <f t="shared" si="9"/>
        <v>5</v>
      </c>
      <c r="AQ19" s="318">
        <f t="shared" si="9"/>
        <v>3</v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25">
      <c r="A20" s="267">
        <v>15</v>
      </c>
      <c r="B20" s="163"/>
      <c r="C20" s="472" t="s">
        <v>34</v>
      </c>
      <c r="D20" s="329" t="s">
        <v>1071</v>
      </c>
      <c r="E20" s="223">
        <v>2541</v>
      </c>
      <c r="F20" s="91"/>
      <c r="G20" s="91" t="s">
        <v>1138</v>
      </c>
      <c r="H20" s="91">
        <v>4</v>
      </c>
      <c r="I20" s="91">
        <v>3</v>
      </c>
      <c r="J20" s="91"/>
      <c r="K20" s="91">
        <v>5</v>
      </c>
      <c r="L20" s="91">
        <v>5</v>
      </c>
      <c r="M20" s="91">
        <v>3</v>
      </c>
      <c r="N20" s="91"/>
      <c r="O20" s="91">
        <v>3</v>
      </c>
      <c r="P20" s="91" t="s">
        <v>1321</v>
      </c>
      <c r="Q20" s="91"/>
      <c r="R20" s="94"/>
      <c r="S20" s="91"/>
      <c r="T20" s="91"/>
      <c r="U20" s="91"/>
      <c r="V20" s="27">
        <f t="shared" si="0"/>
        <v>2</v>
      </c>
      <c r="W20" s="93">
        <f t="shared" si="1"/>
        <v>0</v>
      </c>
      <c r="X20" s="93">
        <f t="shared" si="12"/>
        <v>0</v>
      </c>
      <c r="Y20" s="93">
        <f t="shared" si="3"/>
        <v>1</v>
      </c>
      <c r="Z20" s="93">
        <f t="shared" si="4"/>
        <v>3</v>
      </c>
      <c r="AA20" s="93">
        <f t="shared" si="5"/>
        <v>1</v>
      </c>
      <c r="AB20" s="93">
        <f t="shared" si="6"/>
        <v>2</v>
      </c>
      <c r="AC20" s="93">
        <f t="shared" si="7"/>
        <v>7</v>
      </c>
      <c r="AD20" s="320">
        <f t="shared" si="11"/>
        <v>3.5714285714285716</v>
      </c>
      <c r="AE20" s="25">
        <f t="shared" si="8"/>
        <v>0</v>
      </c>
      <c r="AF20" s="13"/>
      <c r="AG20" s="318" t="str">
        <f t="shared" si="9"/>
        <v/>
      </c>
      <c r="AH20" s="318" t="str">
        <f t="shared" si="9"/>
        <v>з</v>
      </c>
      <c r="AI20" s="318">
        <f t="shared" si="9"/>
        <v>4</v>
      </c>
      <c r="AJ20" s="318">
        <f t="shared" si="9"/>
        <v>3</v>
      </c>
      <c r="AK20" s="318" t="str">
        <f t="shared" si="9"/>
        <v/>
      </c>
      <c r="AL20" s="318">
        <f t="shared" si="9"/>
        <v>5</v>
      </c>
      <c r="AM20" s="318">
        <f t="shared" si="9"/>
        <v>5</v>
      </c>
      <c r="AN20" s="318">
        <f t="shared" si="9"/>
        <v>3</v>
      </c>
      <c r="AO20" s="318" t="str">
        <f t="shared" si="9"/>
        <v/>
      </c>
      <c r="AP20" s="318">
        <f t="shared" si="9"/>
        <v>3</v>
      </c>
      <c r="AQ20" s="318">
        <f t="shared" si="9"/>
        <v>2</v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25">
      <c r="A21" s="267">
        <v>16</v>
      </c>
      <c r="B21" s="163"/>
      <c r="C21" s="472" t="s">
        <v>443</v>
      </c>
      <c r="D21" s="329" t="s">
        <v>1072</v>
      </c>
      <c r="E21" s="223">
        <v>2541</v>
      </c>
      <c r="F21" s="91"/>
      <c r="G21" s="91" t="s">
        <v>1138</v>
      </c>
      <c r="H21" s="91">
        <v>4</v>
      </c>
      <c r="I21" s="91">
        <v>4</v>
      </c>
      <c r="J21" s="91"/>
      <c r="K21" s="91">
        <v>4</v>
      </c>
      <c r="L21" s="91">
        <v>5</v>
      </c>
      <c r="M21" s="91">
        <v>4</v>
      </c>
      <c r="N21" s="91"/>
      <c r="O21" s="91">
        <v>4</v>
      </c>
      <c r="P21" s="91">
        <v>3</v>
      </c>
      <c r="Q21" s="91"/>
      <c r="R21" s="94"/>
      <c r="S21" s="91"/>
      <c r="T21" s="91"/>
      <c r="U21" s="91"/>
      <c r="V21" s="27">
        <f t="shared" si="0"/>
        <v>3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1</v>
      </c>
      <c r="AA21" s="93">
        <f t="shared" si="5"/>
        <v>5</v>
      </c>
      <c r="AB21" s="93">
        <f t="shared" si="6"/>
        <v>1</v>
      </c>
      <c r="AC21" s="93">
        <f t="shared" si="7"/>
        <v>7</v>
      </c>
      <c r="AD21" s="320">
        <f t="shared" si="11"/>
        <v>4</v>
      </c>
      <c r="AE21" s="25">
        <f t="shared" si="8"/>
        <v>0</v>
      </c>
      <c r="AF21" s="13"/>
      <c r="AG21" s="318" t="str">
        <f t="shared" si="9"/>
        <v/>
      </c>
      <c r="AH21" s="318" t="str">
        <f t="shared" si="9"/>
        <v>з</v>
      </c>
      <c r="AI21" s="318">
        <f t="shared" si="9"/>
        <v>4</v>
      </c>
      <c r="AJ21" s="318">
        <f t="shared" si="9"/>
        <v>4</v>
      </c>
      <c r="AK21" s="318" t="str">
        <f t="shared" si="9"/>
        <v/>
      </c>
      <c r="AL21" s="318">
        <f t="shared" si="9"/>
        <v>4</v>
      </c>
      <c r="AM21" s="318">
        <f t="shared" si="9"/>
        <v>5</v>
      </c>
      <c r="AN21" s="318">
        <f t="shared" si="9"/>
        <v>4</v>
      </c>
      <c r="AO21" s="318" t="str">
        <f t="shared" si="9"/>
        <v/>
      </c>
      <c r="AP21" s="318">
        <f t="shared" si="9"/>
        <v>4</v>
      </c>
      <c r="AQ21" s="318">
        <f t="shared" si="9"/>
        <v>3</v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6" si="13">IF(ISERROR(VALUE(LEFT(U21))),LEFT(U21),VALUE(LEFT(U21)))</f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25">
      <c r="A22" s="267">
        <v>17</v>
      </c>
      <c r="B22" s="163"/>
      <c r="C22" s="472" t="s">
        <v>34</v>
      </c>
      <c r="D22" s="329" t="s">
        <v>1073</v>
      </c>
      <c r="E22" s="223">
        <v>2541</v>
      </c>
      <c r="F22" s="91"/>
      <c r="G22" s="91" t="s">
        <v>1138</v>
      </c>
      <c r="H22" s="91">
        <v>5</v>
      </c>
      <c r="I22" s="91">
        <v>5</v>
      </c>
      <c r="J22" s="91"/>
      <c r="K22" s="91">
        <v>4</v>
      </c>
      <c r="L22" s="91">
        <v>4</v>
      </c>
      <c r="M22" s="91">
        <v>5</v>
      </c>
      <c r="N22" s="91"/>
      <c r="O22" s="91">
        <v>3</v>
      </c>
      <c r="P22" s="91" t="s">
        <v>1321</v>
      </c>
      <c r="Q22" s="91"/>
      <c r="R22" s="94"/>
      <c r="S22" s="91"/>
      <c r="T22" s="91"/>
      <c r="U22" s="91"/>
      <c r="V22" s="27">
        <f t="shared" si="0"/>
        <v>2</v>
      </c>
      <c r="W22" s="93">
        <f t="shared" si="1"/>
        <v>0</v>
      </c>
      <c r="X22" s="93">
        <f t="shared" si="12"/>
        <v>0</v>
      </c>
      <c r="Y22" s="93">
        <f t="shared" si="3"/>
        <v>1</v>
      </c>
      <c r="Z22" s="93">
        <f t="shared" si="4"/>
        <v>1</v>
      </c>
      <c r="AA22" s="93">
        <f t="shared" si="5"/>
        <v>2</v>
      </c>
      <c r="AB22" s="93">
        <f t="shared" si="6"/>
        <v>3</v>
      </c>
      <c r="AC22" s="93">
        <f t="shared" si="7"/>
        <v>7</v>
      </c>
      <c r="AD22" s="320">
        <f t="shared" si="11"/>
        <v>4</v>
      </c>
      <c r="AE22" s="25">
        <f t="shared" si="8"/>
        <v>0</v>
      </c>
      <c r="AF22" s="13"/>
      <c r="AG22" s="318" t="str">
        <f t="shared" si="13"/>
        <v/>
      </c>
      <c r="AH22" s="318" t="str">
        <f t="shared" si="13"/>
        <v>з</v>
      </c>
      <c r="AI22" s="318">
        <f t="shared" si="13"/>
        <v>5</v>
      </c>
      <c r="AJ22" s="318">
        <f t="shared" si="13"/>
        <v>5</v>
      </c>
      <c r="AK22" s="318" t="str">
        <f t="shared" si="13"/>
        <v/>
      </c>
      <c r="AL22" s="318">
        <f t="shared" si="13"/>
        <v>4</v>
      </c>
      <c r="AM22" s="318">
        <f t="shared" si="13"/>
        <v>4</v>
      </c>
      <c r="AN22" s="318">
        <f t="shared" si="13"/>
        <v>5</v>
      </c>
      <c r="AO22" s="318" t="str">
        <f t="shared" si="13"/>
        <v/>
      </c>
      <c r="AP22" s="318">
        <f t="shared" si="13"/>
        <v>3</v>
      </c>
      <c r="AQ22" s="318">
        <f t="shared" si="13"/>
        <v>2</v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25">
      <c r="A23" s="267">
        <v>18</v>
      </c>
      <c r="B23" s="163"/>
      <c r="C23" s="472" t="s">
        <v>35</v>
      </c>
      <c r="D23" s="329" t="s">
        <v>1074</v>
      </c>
      <c r="E23" s="223">
        <v>2541</v>
      </c>
      <c r="F23" s="91"/>
      <c r="G23" s="91" t="s">
        <v>1138</v>
      </c>
      <c r="H23" s="91">
        <v>5</v>
      </c>
      <c r="I23" s="91">
        <v>4</v>
      </c>
      <c r="J23" s="91"/>
      <c r="K23" s="91">
        <v>5</v>
      </c>
      <c r="L23" s="91">
        <v>5</v>
      </c>
      <c r="M23" s="91">
        <v>5</v>
      </c>
      <c r="N23" s="91"/>
      <c r="O23" s="91">
        <v>4</v>
      </c>
      <c r="P23" s="91">
        <v>5</v>
      </c>
      <c r="Q23" s="91"/>
      <c r="R23" s="94"/>
      <c r="S23" s="91"/>
      <c r="T23" s="91"/>
      <c r="U23" s="91"/>
      <c r="V23" s="27">
        <f t="shared" si="0"/>
        <v>4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0</v>
      </c>
      <c r="AA23" s="93">
        <f t="shared" si="5"/>
        <v>2</v>
      </c>
      <c r="AB23" s="93">
        <f t="shared" si="6"/>
        <v>5</v>
      </c>
      <c r="AC23" s="93">
        <f t="shared" si="7"/>
        <v>7</v>
      </c>
      <c r="AD23" s="320">
        <f t="shared" si="11"/>
        <v>4.7142857142857144</v>
      </c>
      <c r="AE23" s="25">
        <f t="shared" si="8"/>
        <v>0</v>
      </c>
      <c r="AF23" s="13"/>
      <c r="AG23" s="318" t="str">
        <f t="shared" si="13"/>
        <v/>
      </c>
      <c r="AH23" s="318" t="str">
        <f t="shared" si="13"/>
        <v>з</v>
      </c>
      <c r="AI23" s="318">
        <f t="shared" si="13"/>
        <v>5</v>
      </c>
      <c r="AJ23" s="318">
        <f t="shared" si="13"/>
        <v>4</v>
      </c>
      <c r="AK23" s="318" t="str">
        <f t="shared" si="13"/>
        <v/>
      </c>
      <c r="AL23" s="318">
        <f t="shared" si="13"/>
        <v>5</v>
      </c>
      <c r="AM23" s="318">
        <f t="shared" si="13"/>
        <v>5</v>
      </c>
      <c r="AN23" s="318">
        <f t="shared" si="13"/>
        <v>5</v>
      </c>
      <c r="AO23" s="318" t="str">
        <f t="shared" si="13"/>
        <v/>
      </c>
      <c r="AP23" s="318">
        <f t="shared" si="13"/>
        <v>4</v>
      </c>
      <c r="AQ23" s="318">
        <f t="shared" si="13"/>
        <v>5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25">
      <c r="A24" s="267">
        <v>19</v>
      </c>
      <c r="B24" s="163"/>
      <c r="C24" s="472" t="s">
        <v>34</v>
      </c>
      <c r="D24" s="329" t="s">
        <v>1075</v>
      </c>
      <c r="E24" s="223">
        <v>2541</v>
      </c>
      <c r="F24" s="91"/>
      <c r="G24" s="91" t="s">
        <v>1138</v>
      </c>
      <c r="H24" s="91">
        <v>3</v>
      </c>
      <c r="I24" s="91">
        <v>3</v>
      </c>
      <c r="J24" s="91"/>
      <c r="K24" s="91" t="s">
        <v>1132</v>
      </c>
      <c r="L24" s="91">
        <v>5</v>
      </c>
      <c r="M24" s="91">
        <v>3</v>
      </c>
      <c r="N24" s="91"/>
      <c r="O24" s="91">
        <v>3</v>
      </c>
      <c r="P24" s="91">
        <v>3</v>
      </c>
      <c r="Q24" s="91"/>
      <c r="R24" s="94"/>
      <c r="S24" s="91"/>
      <c r="T24" s="91"/>
      <c r="U24" s="91"/>
      <c r="V24" s="27">
        <f t="shared" si="0"/>
        <v>3</v>
      </c>
      <c r="W24" s="93">
        <f t="shared" si="1"/>
        <v>0</v>
      </c>
      <c r="X24" s="93">
        <f t="shared" si="12"/>
        <v>0</v>
      </c>
      <c r="Y24" s="93">
        <f t="shared" si="3"/>
        <v>0</v>
      </c>
      <c r="Z24" s="93">
        <f t="shared" si="4"/>
        <v>5</v>
      </c>
      <c r="AA24" s="93">
        <f t="shared" si="5"/>
        <v>0</v>
      </c>
      <c r="AB24" s="93">
        <f t="shared" si="6"/>
        <v>1</v>
      </c>
      <c r="AC24" s="93">
        <f t="shared" si="7"/>
        <v>6</v>
      </c>
      <c r="AD24" s="320">
        <f t="shared" si="11"/>
        <v>3.3333333333333335</v>
      </c>
      <c r="AE24" s="25">
        <f t="shared" si="8"/>
        <v>0</v>
      </c>
      <c r="AF24" s="13"/>
      <c r="AG24" s="318" t="str">
        <f t="shared" si="13"/>
        <v/>
      </c>
      <c r="AH24" s="318" t="str">
        <f t="shared" si="13"/>
        <v>з</v>
      </c>
      <c r="AI24" s="318">
        <f t="shared" si="13"/>
        <v>3</v>
      </c>
      <c r="AJ24" s="318">
        <f t="shared" si="13"/>
        <v>3</v>
      </c>
      <c r="AK24" s="318" t="str">
        <f t="shared" si="13"/>
        <v/>
      </c>
      <c r="AL24" s="318" t="str">
        <f t="shared" si="13"/>
        <v>а</v>
      </c>
      <c r="AM24" s="318">
        <f t="shared" si="13"/>
        <v>5</v>
      </c>
      <c r="AN24" s="318">
        <f t="shared" si="13"/>
        <v>3</v>
      </c>
      <c r="AO24" s="318" t="str">
        <f t="shared" si="13"/>
        <v/>
      </c>
      <c r="AP24" s="318">
        <f t="shared" si="13"/>
        <v>3</v>
      </c>
      <c r="AQ24" s="318">
        <f t="shared" si="13"/>
        <v>3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25">
      <c r="A25" s="267">
        <v>20</v>
      </c>
      <c r="B25" s="163"/>
      <c r="C25" s="472" t="s">
        <v>34</v>
      </c>
      <c r="D25" s="329" t="s">
        <v>1076</v>
      </c>
      <c r="E25" s="223">
        <v>2541</v>
      </c>
      <c r="F25" s="91"/>
      <c r="G25" s="91" t="s">
        <v>1138</v>
      </c>
      <c r="H25" s="91">
        <v>4</v>
      </c>
      <c r="I25" s="91">
        <v>3</v>
      </c>
      <c r="J25" s="91"/>
      <c r="K25" s="91">
        <v>5</v>
      </c>
      <c r="L25" s="91">
        <v>5</v>
      </c>
      <c r="M25" s="91">
        <v>4</v>
      </c>
      <c r="N25" s="91"/>
      <c r="O25" s="91">
        <v>3</v>
      </c>
      <c r="P25" s="91" t="s">
        <v>1321</v>
      </c>
      <c r="Q25" s="91"/>
      <c r="R25" s="94"/>
      <c r="S25" s="91"/>
      <c r="T25" s="91"/>
      <c r="U25" s="91"/>
      <c r="V25" s="27">
        <f t="shared" si="0"/>
        <v>2</v>
      </c>
      <c r="W25" s="93">
        <f t="shared" si="1"/>
        <v>0</v>
      </c>
      <c r="X25" s="93">
        <f t="shared" si="12"/>
        <v>0</v>
      </c>
      <c r="Y25" s="93">
        <f t="shared" si="3"/>
        <v>1</v>
      </c>
      <c r="Z25" s="93">
        <f t="shared" si="4"/>
        <v>2</v>
      </c>
      <c r="AA25" s="93">
        <f t="shared" si="5"/>
        <v>2</v>
      </c>
      <c r="AB25" s="93">
        <f t="shared" si="6"/>
        <v>2</v>
      </c>
      <c r="AC25" s="93">
        <f t="shared" si="7"/>
        <v>7</v>
      </c>
      <c r="AD25" s="320">
        <f t="shared" si="11"/>
        <v>3.7142857142857144</v>
      </c>
      <c r="AE25" s="25">
        <f t="shared" si="8"/>
        <v>0</v>
      </c>
      <c r="AF25" s="13"/>
      <c r="AG25" s="318" t="str">
        <f t="shared" si="13"/>
        <v/>
      </c>
      <c r="AH25" s="318" t="str">
        <f t="shared" si="13"/>
        <v>з</v>
      </c>
      <c r="AI25" s="318">
        <f t="shared" si="13"/>
        <v>4</v>
      </c>
      <c r="AJ25" s="318">
        <f t="shared" si="13"/>
        <v>3</v>
      </c>
      <c r="AK25" s="318" t="str">
        <f t="shared" si="13"/>
        <v/>
      </c>
      <c r="AL25" s="318">
        <f t="shared" si="13"/>
        <v>5</v>
      </c>
      <c r="AM25" s="318">
        <f t="shared" si="13"/>
        <v>5</v>
      </c>
      <c r="AN25" s="318">
        <f t="shared" si="13"/>
        <v>4</v>
      </c>
      <c r="AO25" s="318" t="str">
        <f t="shared" si="13"/>
        <v/>
      </c>
      <c r="AP25" s="318">
        <f t="shared" si="13"/>
        <v>3</v>
      </c>
      <c r="AQ25" s="318">
        <f t="shared" si="13"/>
        <v>2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25">
      <c r="A26" s="267">
        <v>21</v>
      </c>
      <c r="B26" s="163"/>
      <c r="C26" s="472" t="s">
        <v>34</v>
      </c>
      <c r="D26" s="329" t="s">
        <v>1077</v>
      </c>
      <c r="E26" s="223">
        <v>2541</v>
      </c>
      <c r="F26" s="91"/>
      <c r="G26" s="91" t="s">
        <v>1138</v>
      </c>
      <c r="H26" s="91">
        <v>4</v>
      </c>
      <c r="I26" s="91">
        <v>5</v>
      </c>
      <c r="J26" s="91"/>
      <c r="K26" s="91">
        <v>4</v>
      </c>
      <c r="L26" s="91">
        <v>5</v>
      </c>
      <c r="M26" s="91">
        <v>4</v>
      </c>
      <c r="N26" s="91"/>
      <c r="O26" s="91">
        <v>4</v>
      </c>
      <c r="P26" s="91" t="s">
        <v>1321</v>
      </c>
      <c r="Q26" s="91"/>
      <c r="R26" s="94"/>
      <c r="S26" s="91"/>
      <c r="T26" s="91"/>
      <c r="U26" s="91"/>
      <c r="V26" s="27">
        <f t="shared" si="0"/>
        <v>2</v>
      </c>
      <c r="W26" s="93">
        <f t="shared" si="1"/>
        <v>0</v>
      </c>
      <c r="X26" s="93">
        <f t="shared" si="12"/>
        <v>0</v>
      </c>
      <c r="Y26" s="93">
        <f t="shared" si="3"/>
        <v>1</v>
      </c>
      <c r="Z26" s="93">
        <f t="shared" si="4"/>
        <v>0</v>
      </c>
      <c r="AA26" s="93">
        <f t="shared" si="5"/>
        <v>4</v>
      </c>
      <c r="AB26" s="93">
        <f t="shared" si="6"/>
        <v>2</v>
      </c>
      <c r="AC26" s="93">
        <f t="shared" si="7"/>
        <v>7</v>
      </c>
      <c r="AD26" s="320">
        <f t="shared" si="11"/>
        <v>4</v>
      </c>
      <c r="AE26" s="25">
        <f t="shared" si="8"/>
        <v>0</v>
      </c>
      <c r="AF26" s="13"/>
      <c r="AG26" s="318" t="str">
        <f t="shared" si="13"/>
        <v/>
      </c>
      <c r="AH26" s="318" t="str">
        <f t="shared" si="13"/>
        <v>з</v>
      </c>
      <c r="AI26" s="318">
        <f t="shared" si="13"/>
        <v>4</v>
      </c>
      <c r="AJ26" s="318">
        <f t="shared" si="13"/>
        <v>5</v>
      </c>
      <c r="AK26" s="318" t="str">
        <f t="shared" si="13"/>
        <v/>
      </c>
      <c r="AL26" s="318">
        <f t="shared" si="13"/>
        <v>4</v>
      </c>
      <c r="AM26" s="318">
        <f t="shared" si="13"/>
        <v>5</v>
      </c>
      <c r="AN26" s="318">
        <f t="shared" si="13"/>
        <v>4</v>
      </c>
      <c r="AO26" s="318" t="str">
        <f t="shared" si="13"/>
        <v/>
      </c>
      <c r="AP26" s="318">
        <f t="shared" si="13"/>
        <v>4</v>
      </c>
      <c r="AQ26" s="318">
        <f t="shared" si="13"/>
        <v>2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hidden="1" x14ac:dyDescent="0.25">
      <c r="A27" s="267"/>
      <c r="B27" s="163"/>
      <c r="C27" s="472"/>
      <c r="D27" s="329"/>
      <c r="E27" s="223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4"/>
      <c r="S27" s="91"/>
      <c r="T27" s="91"/>
      <c r="U27" s="91"/>
      <c r="V27" s="27">
        <f t="shared" si="0"/>
        <v>0</v>
      </c>
      <c r="W27" s="93">
        <f t="shared" si="1"/>
        <v>0</v>
      </c>
      <c r="X27" s="93">
        <f t="shared" si="12"/>
        <v>0</v>
      </c>
      <c r="Y27" s="93">
        <f t="shared" si="3"/>
        <v>0</v>
      </c>
      <c r="Z27" s="93">
        <f t="shared" si="4"/>
        <v>0</v>
      </c>
      <c r="AA27" s="93">
        <f t="shared" si="5"/>
        <v>0</v>
      </c>
      <c r="AB27" s="93">
        <f t="shared" si="6"/>
        <v>0</v>
      </c>
      <c r="AC27" s="93">
        <f t="shared" si="7"/>
        <v>0</v>
      </c>
      <c r="AD27" s="320" t="str">
        <f t="shared" si="11"/>
        <v/>
      </c>
      <c r="AE27" s="25">
        <f t="shared" si="8"/>
        <v>0</v>
      </c>
      <c r="AF27" s="13"/>
      <c r="AG27" s="318" t="str">
        <f t="shared" si="13"/>
        <v/>
      </c>
      <c r="AH27" s="318" t="str">
        <f t="shared" si="13"/>
        <v/>
      </c>
      <c r="AI27" s="318" t="str">
        <f t="shared" si="13"/>
        <v/>
      </c>
      <c r="AJ27" s="318" t="str">
        <f t="shared" si="13"/>
        <v/>
      </c>
      <c r="AK27" s="318" t="str">
        <f t="shared" si="13"/>
        <v/>
      </c>
      <c r="AL27" s="318" t="str">
        <f t="shared" si="13"/>
        <v/>
      </c>
      <c r="AM27" s="318" t="str">
        <f t="shared" si="13"/>
        <v/>
      </c>
      <c r="AN27" s="318" t="str">
        <f t="shared" si="13"/>
        <v/>
      </c>
      <c r="AO27" s="318" t="str">
        <f t="shared" si="13"/>
        <v/>
      </c>
      <c r="AP27" s="318" t="str">
        <f t="shared" si="13"/>
        <v/>
      </c>
      <c r="AQ27" s="318" t="str">
        <f t="shared" si="13"/>
        <v/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0"/>
        <v>0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hidden="1" x14ac:dyDescent="0.2">
      <c r="A28" s="267"/>
      <c r="B28" s="163"/>
      <c r="C28" s="290"/>
      <c r="D28" s="369"/>
      <c r="E28" s="223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4"/>
      <c r="S28" s="91"/>
      <c r="T28" s="91"/>
      <c r="U28" s="91"/>
      <c r="V28" s="27">
        <f t="shared" si="0"/>
        <v>0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0</v>
      </c>
      <c r="AA28" s="93">
        <f t="shared" si="5"/>
        <v>0</v>
      </c>
      <c r="AB28" s="93">
        <f t="shared" si="6"/>
        <v>0</v>
      </c>
      <c r="AC28" s="93">
        <f t="shared" si="7"/>
        <v>0</v>
      </c>
      <c r="AD28" s="320" t="str">
        <f t="shared" si="11"/>
        <v/>
      </c>
      <c r="AE28" s="25">
        <f t="shared" si="8"/>
        <v>0</v>
      </c>
      <c r="AF28" s="13"/>
      <c r="AG28" s="318" t="str">
        <f t="shared" si="13"/>
        <v/>
      </c>
      <c r="AH28" s="318" t="str">
        <f t="shared" si="13"/>
        <v/>
      </c>
      <c r="AI28" s="318" t="str">
        <f t="shared" si="13"/>
        <v/>
      </c>
      <c r="AJ28" s="318" t="str">
        <f t="shared" si="13"/>
        <v/>
      </c>
      <c r="AK28" s="318" t="str">
        <f t="shared" si="13"/>
        <v/>
      </c>
      <c r="AL28" s="318" t="str">
        <f t="shared" si="13"/>
        <v/>
      </c>
      <c r="AM28" s="318" t="str">
        <f t="shared" si="13"/>
        <v/>
      </c>
      <c r="AN28" s="318" t="str">
        <f t="shared" si="13"/>
        <v/>
      </c>
      <c r="AO28" s="318" t="str">
        <f t="shared" si="13"/>
        <v/>
      </c>
      <c r="AP28" s="318" t="str">
        <f t="shared" si="13"/>
        <v/>
      </c>
      <c r="AQ28" s="318" t="str">
        <f t="shared" si="13"/>
        <v/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0"/>
        <v>0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hidden="1" x14ac:dyDescent="0.2">
      <c r="A29" s="267"/>
      <c r="B29" s="163"/>
      <c r="C29" s="290"/>
      <c r="D29" s="369"/>
      <c r="E29" s="223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4"/>
      <c r="S29" s="91"/>
      <c r="T29" s="91"/>
      <c r="U29" s="91"/>
      <c r="V29" s="27">
        <f t="shared" si="0"/>
        <v>0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0</v>
      </c>
      <c r="AA29" s="93">
        <f t="shared" si="5"/>
        <v>0</v>
      </c>
      <c r="AB29" s="93">
        <f t="shared" si="6"/>
        <v>0</v>
      </c>
      <c r="AC29" s="93">
        <f t="shared" si="7"/>
        <v>0</v>
      </c>
      <c r="AD29" s="320" t="str">
        <f t="shared" si="11"/>
        <v/>
      </c>
      <c r="AE29" s="25">
        <f t="shared" si="8"/>
        <v>0</v>
      </c>
      <c r="AF29" s="13"/>
      <c r="AG29" s="318" t="str">
        <f t="shared" si="13"/>
        <v/>
      </c>
      <c r="AH29" s="318" t="str">
        <f t="shared" si="13"/>
        <v/>
      </c>
      <c r="AI29" s="318" t="str">
        <f t="shared" si="13"/>
        <v/>
      </c>
      <c r="AJ29" s="318" t="str">
        <f t="shared" si="13"/>
        <v/>
      </c>
      <c r="AK29" s="318" t="str">
        <f t="shared" si="13"/>
        <v/>
      </c>
      <c r="AL29" s="318" t="str">
        <f t="shared" si="13"/>
        <v/>
      </c>
      <c r="AM29" s="318" t="str">
        <f t="shared" si="13"/>
        <v/>
      </c>
      <c r="AN29" s="318" t="str">
        <f t="shared" si="13"/>
        <v/>
      </c>
      <c r="AO29" s="318" t="str">
        <f t="shared" si="13"/>
        <v/>
      </c>
      <c r="AP29" s="318" t="str">
        <f t="shared" si="13"/>
        <v/>
      </c>
      <c r="AQ29" s="318" t="str">
        <f t="shared" si="13"/>
        <v/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0"/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hidden="1" x14ac:dyDescent="0.2">
      <c r="A30" s="267"/>
      <c r="B30" s="163"/>
      <c r="C30" s="290"/>
      <c r="D30" s="369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91"/>
      <c r="V30" s="27">
        <f t="shared" si="0"/>
        <v>0</v>
      </c>
      <c r="W30" s="93">
        <f t="shared" si="1"/>
        <v>0</v>
      </c>
      <c r="X30" s="93">
        <f t="shared" si="12"/>
        <v>0</v>
      </c>
      <c r="Y30" s="93">
        <f t="shared" si="3"/>
        <v>0</v>
      </c>
      <c r="Z30" s="93">
        <f t="shared" si="4"/>
        <v>0</v>
      </c>
      <c r="AA30" s="93">
        <f t="shared" si="5"/>
        <v>0</v>
      </c>
      <c r="AB30" s="93">
        <f t="shared" si="6"/>
        <v>0</v>
      </c>
      <c r="AC30" s="93">
        <f t="shared" si="7"/>
        <v>0</v>
      </c>
      <c r="AD30" s="320" t="str">
        <f t="shared" si="11"/>
        <v/>
      </c>
      <c r="AE30" s="25">
        <f t="shared" si="8"/>
        <v>0</v>
      </c>
      <c r="AF30" s="13"/>
      <c r="AG30" s="318" t="str">
        <f t="shared" si="13"/>
        <v/>
      </c>
      <c r="AH30" s="318" t="str">
        <f t="shared" si="13"/>
        <v/>
      </c>
      <c r="AI30" s="318" t="str">
        <f t="shared" si="13"/>
        <v/>
      </c>
      <c r="AJ30" s="318" t="str">
        <f t="shared" si="13"/>
        <v/>
      </c>
      <c r="AK30" s="318" t="str">
        <f t="shared" si="13"/>
        <v/>
      </c>
      <c r="AL30" s="318" t="str">
        <f t="shared" si="13"/>
        <v/>
      </c>
      <c r="AM30" s="318" t="str">
        <f t="shared" si="13"/>
        <v/>
      </c>
      <c r="AN30" s="318" t="str">
        <f t="shared" si="13"/>
        <v/>
      </c>
      <c r="AO30" s="318" t="str">
        <f t="shared" si="13"/>
        <v/>
      </c>
      <c r="AP30" s="318" t="str">
        <f t="shared" si="13"/>
        <v/>
      </c>
      <c r="AQ30" s="318" t="str">
        <f t="shared" si="13"/>
        <v/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0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hidden="1" x14ac:dyDescent="0.2">
      <c r="A31" s="268"/>
      <c r="B31" s="163"/>
      <c r="C31" s="211"/>
      <c r="D31" s="211"/>
      <c r="E31" s="345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91"/>
      <c r="V31" s="27">
        <f t="shared" si="0"/>
        <v>0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0</v>
      </c>
      <c r="AA31" s="93">
        <f t="shared" si="5"/>
        <v>0</v>
      </c>
      <c r="AB31" s="93">
        <f t="shared" si="6"/>
        <v>0</v>
      </c>
      <c r="AC31" s="93">
        <f t="shared" si="7"/>
        <v>0</v>
      </c>
      <c r="AD31" s="320" t="str">
        <f t="shared" si="11"/>
        <v/>
      </c>
      <c r="AE31" s="25">
        <f t="shared" si="8"/>
        <v>0</v>
      </c>
      <c r="AF31" s="13"/>
      <c r="AG31" s="318" t="str">
        <f t="shared" si="13"/>
        <v/>
      </c>
      <c r="AH31" s="318" t="str">
        <f t="shared" si="13"/>
        <v/>
      </c>
      <c r="AI31" s="318" t="str">
        <f t="shared" si="13"/>
        <v/>
      </c>
      <c r="AJ31" s="318" t="str">
        <f t="shared" si="13"/>
        <v/>
      </c>
      <c r="AK31" s="318" t="str">
        <f t="shared" si="13"/>
        <v/>
      </c>
      <c r="AL31" s="318" t="str">
        <f t="shared" si="13"/>
        <v/>
      </c>
      <c r="AM31" s="318" t="str">
        <f t="shared" si="13"/>
        <v/>
      </c>
      <c r="AN31" s="318" t="str">
        <f t="shared" si="13"/>
        <v/>
      </c>
      <c r="AO31" s="318" t="str">
        <f t="shared" si="13"/>
        <v/>
      </c>
      <c r="AP31" s="318" t="str">
        <f t="shared" si="13"/>
        <v/>
      </c>
      <c r="AQ31" s="318" t="str">
        <f t="shared" si="13"/>
        <v/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0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">
      <c r="A32" s="268"/>
      <c r="B32" s="211"/>
      <c r="C32" s="211"/>
      <c r="D32" s="211"/>
      <c r="E32" s="345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94"/>
      <c r="S32" s="91"/>
      <c r="T32" s="91"/>
      <c r="U32" s="91"/>
      <c r="V32" s="27">
        <f t="shared" si="0"/>
        <v>0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0</v>
      </c>
      <c r="AB32" s="93">
        <f t="shared" si="6"/>
        <v>0</v>
      </c>
      <c r="AC32" s="93">
        <f t="shared" si="7"/>
        <v>0</v>
      </c>
      <c r="AD32" s="320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8.75" hidden="1" x14ac:dyDescent="0.2">
      <c r="A33" s="268"/>
      <c r="B33" s="211"/>
      <c r="C33" s="211"/>
      <c r="D33" s="211"/>
      <c r="E33" s="345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94"/>
      <c r="S33" s="91"/>
      <c r="T33" s="91"/>
      <c r="U33" s="91"/>
      <c r="V33" s="27">
        <f t="shared" si="0"/>
        <v>0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0</v>
      </c>
      <c r="AB33" s="93">
        <f t="shared" si="6"/>
        <v>0</v>
      </c>
      <c r="AC33" s="93">
        <f t="shared" si="7"/>
        <v>0</v>
      </c>
      <c r="AD33" s="320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8.75" hidden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27">
        <f t="shared" si="0"/>
        <v>0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0</v>
      </c>
      <c r="AA34" s="93">
        <f t="shared" si="5"/>
        <v>0</v>
      </c>
      <c r="AB34" s="93">
        <f t="shared" si="6"/>
        <v>0</v>
      </c>
      <c r="AC34" s="93">
        <f t="shared" si="7"/>
        <v>0</v>
      </c>
      <c r="AD34" s="320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8.75" hidden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27">
        <f t="shared" si="0"/>
        <v>0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0</v>
      </c>
      <c r="AB35" s="93">
        <f>COUNTIF(AG35:AV35,AB$5)</f>
        <v>0</v>
      </c>
      <c r="AC35" s="93">
        <f t="shared" si="7"/>
        <v>0</v>
      </c>
      <c r="AD35" s="320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8.75" hidden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27">
        <f t="shared" si="0"/>
        <v>0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0</v>
      </c>
      <c r="AC36" s="93">
        <f t="shared" si="7"/>
        <v>0</v>
      </c>
      <c r="AD36" s="320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09"/>
      <c r="B37" s="110"/>
      <c r="C37" s="110"/>
      <c r="D37" s="110"/>
      <c r="E37" s="27">
        <f>COUNTIF(E6:E36,"2541")</f>
        <v>21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4.1904761904761907</v>
      </c>
      <c r="I38" s="336">
        <v>4.0952380952380949</v>
      </c>
      <c r="J38" s="336" t="str">
        <v xml:space="preserve"> </v>
      </c>
      <c r="K38" s="336">
        <v>4.55</v>
      </c>
      <c r="L38" s="336">
        <v>4.9523809523809526</v>
      </c>
      <c r="M38" s="336">
        <v>4.0952380952380949</v>
      </c>
      <c r="N38" s="336" t="str">
        <v xml:space="preserve"> </v>
      </c>
      <c r="O38" s="216">
        <v>3.9047619047619047</v>
      </c>
      <c r="P38" s="216">
        <v>3.0952380952380953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сводн.!T39</f>
        <v>3</v>
      </c>
      <c r="W38" s="93">
        <f>SUM(W6:W37)</f>
        <v>0</v>
      </c>
      <c r="X38" s="93">
        <f>SUM(X6:X37)</f>
        <v>0</v>
      </c>
      <c r="Y38" s="93">
        <f>SUM(Y6:Y37)-X38</f>
        <v>9</v>
      </c>
      <c r="Z38" s="93">
        <f>SUM(Z6:Z37)</f>
        <v>27</v>
      </c>
      <c r="AA38" s="93">
        <f>SUM(AA6:AA37)</f>
        <v>47</v>
      </c>
      <c r="AB38" s="93">
        <f>SUM(AB6:AB37)</f>
        <v>63</v>
      </c>
      <c r="AC38" s="93">
        <f t="shared" si="7"/>
        <v>146</v>
      </c>
      <c r="AD38" s="320">
        <f>IF(ISERROR(((X38+Y38)*2+Z38*3+AA38*4+AB38*5)/SUM(X38,Y38:AB38)),"",((X38+Y38)*2+Z38*3+AA38*4+AB38*5)/SUM(X38,Y38:AB38))</f>
        <v>4.1232876712328768</v>
      </c>
      <c r="AE38" s="414"/>
      <c r="AF38" s="13"/>
      <c r="AG38" s="415" t="str">
        <f t="shared" ref="AG38:AV38" si="15">IF(COUNT(AG6:AG37)=0," ",SUM(AG6:AG37)/COUNT(AG6:AG37))</f>
        <v xml:space="preserve"> </v>
      </c>
      <c r="AH38" s="415" t="str">
        <f t="shared" si="15"/>
        <v xml:space="preserve"> </v>
      </c>
      <c r="AI38" s="415">
        <f t="shared" si="15"/>
        <v>4.1904761904761907</v>
      </c>
      <c r="AJ38" s="415">
        <f t="shared" si="15"/>
        <v>4.0952380952380949</v>
      </c>
      <c r="AK38" s="415" t="str">
        <f t="shared" si="15"/>
        <v xml:space="preserve"> </v>
      </c>
      <c r="AL38" s="415">
        <f t="shared" si="15"/>
        <v>4.55</v>
      </c>
      <c r="AM38" s="415">
        <f t="shared" si="15"/>
        <v>4.9523809523809526</v>
      </c>
      <c r="AN38" s="415">
        <f t="shared" si="15"/>
        <v>4.0952380952380949</v>
      </c>
      <c r="AO38" s="415" t="str">
        <f t="shared" si="15"/>
        <v xml:space="preserve"> </v>
      </c>
      <c r="AP38" s="415">
        <f t="shared" si="15"/>
        <v>3.9047619047619047</v>
      </c>
      <c r="AQ38" s="415">
        <f t="shared" si="15"/>
        <v>3.0952380952380953</v>
      </c>
      <c r="AR38" s="415" t="str">
        <f t="shared" si="15"/>
        <v xml:space="preserve"> </v>
      </c>
      <c r="AS38" s="415" t="str">
        <f t="shared" si="15"/>
        <v xml:space="preserve"> </v>
      </c>
      <c r="AT38" s="415" t="str">
        <f t="shared" si="15"/>
        <v xml:space="preserve"> </v>
      </c>
      <c r="AU38" s="415" t="str">
        <f t="shared" si="15"/>
        <v xml:space="preserve"> </v>
      </c>
      <c r="AV38" s="416" t="str">
        <f t="shared" si="15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6</v>
      </c>
      <c r="I39" s="337">
        <v>8</v>
      </c>
      <c r="J39" s="337" t="str">
        <v>0</v>
      </c>
      <c r="K39" s="337">
        <v>12</v>
      </c>
      <c r="L39" s="337">
        <v>20</v>
      </c>
      <c r="M39" s="337">
        <v>7</v>
      </c>
      <c r="N39" s="337" t="str">
        <v>0</v>
      </c>
      <c r="O39" s="417">
        <v>6</v>
      </c>
      <c r="P39" s="417">
        <v>4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2</v>
      </c>
      <c r="W39" s="187"/>
      <c r="X39" s="727">
        <f>SUM(X38:AB38)</f>
        <v>146</v>
      </c>
      <c r="Y39" s="727"/>
      <c r="Z39" s="727"/>
      <c r="AA39" s="727"/>
      <c r="AB39" s="727"/>
      <c r="AC39" s="463"/>
      <c r="AD39" s="320"/>
      <c r="AE39" s="420"/>
      <c r="AG39" s="421" t="str">
        <f t="shared" ref="AG39:AU39" si="16">IF(COUNTIF(AG6:AG37,5)=0,"0",COUNTIF(AG6:AG37,5))</f>
        <v>0</v>
      </c>
      <c r="AH39" s="421" t="str">
        <f t="shared" si="16"/>
        <v>0</v>
      </c>
      <c r="AI39" s="421">
        <f t="shared" si="16"/>
        <v>6</v>
      </c>
      <c r="AJ39" s="421">
        <f t="shared" si="16"/>
        <v>8</v>
      </c>
      <c r="AK39" s="421" t="str">
        <f t="shared" si="16"/>
        <v>0</v>
      </c>
      <c r="AL39" s="421">
        <f t="shared" si="16"/>
        <v>12</v>
      </c>
      <c r="AM39" s="421">
        <f t="shared" si="16"/>
        <v>20</v>
      </c>
      <c r="AN39" s="421">
        <f t="shared" si="16"/>
        <v>7</v>
      </c>
      <c r="AO39" s="421" t="str">
        <f t="shared" si="16"/>
        <v>0</v>
      </c>
      <c r="AP39" s="421">
        <f t="shared" si="16"/>
        <v>6</v>
      </c>
      <c r="AQ39" s="421">
        <f t="shared" si="16"/>
        <v>4</v>
      </c>
      <c r="AR39" s="421" t="str">
        <f t="shared" si="16"/>
        <v>0</v>
      </c>
      <c r="AS39" s="421" t="str">
        <f t="shared" si="16"/>
        <v>0</v>
      </c>
      <c r="AT39" s="421" t="str">
        <f t="shared" si="16"/>
        <v>0</v>
      </c>
      <c r="AU39" s="421" t="str">
        <f t="shared" si="16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13</v>
      </c>
      <c r="I40" s="338">
        <v>7</v>
      </c>
      <c r="J40" s="338" t="str">
        <v>0</v>
      </c>
      <c r="K40" s="338">
        <v>7</v>
      </c>
      <c r="L40" s="338">
        <v>1</v>
      </c>
      <c r="M40" s="338">
        <v>10</v>
      </c>
      <c r="N40" s="338" t="str">
        <v>0</v>
      </c>
      <c r="O40" s="426">
        <v>7</v>
      </c>
      <c r="P40" s="426">
        <v>2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3</v>
      </c>
      <c r="W40" s="428"/>
      <c r="X40" s="428"/>
      <c r="Y40" s="428" t="str">
        <f>IF(COUNTIF(Y6:Y37,4)=0," ",COUNTIF(Y6:Y37,4))</f>
        <v xml:space="preserve"> </v>
      </c>
      <c r="Z40" s="428" t="str">
        <f>IF(COUNTIF(Z6:Z37,4)=0," ",COUNTIF(Z6:Z37,4))</f>
        <v xml:space="preserve"> </v>
      </c>
      <c r="AA40" s="428">
        <f>IF(COUNTIF(AA6:AA37,4)=0," ",COUNTIF(AA6:AA37,4))</f>
        <v>3</v>
      </c>
      <c r="AB40" s="428">
        <f>IF(COUNTIF(AB6:AB37,4)=0," ",COUNTIF(AB6:AB37,4))</f>
        <v>2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7">IF(COUNTIF(AG6:AG37,4)=0,"0",COUNTIF(AG6:AG37,4))</f>
        <v>0</v>
      </c>
      <c r="AH40" s="428" t="str">
        <f t="shared" si="17"/>
        <v>0</v>
      </c>
      <c r="AI40" s="428">
        <f t="shared" si="17"/>
        <v>13</v>
      </c>
      <c r="AJ40" s="428">
        <f t="shared" si="17"/>
        <v>7</v>
      </c>
      <c r="AK40" s="428" t="str">
        <f t="shared" si="17"/>
        <v>0</v>
      </c>
      <c r="AL40" s="428">
        <f t="shared" si="17"/>
        <v>7</v>
      </c>
      <c r="AM40" s="428">
        <f t="shared" si="17"/>
        <v>1</v>
      </c>
      <c r="AN40" s="428">
        <f t="shared" si="17"/>
        <v>10</v>
      </c>
      <c r="AO40" s="428" t="str">
        <f t="shared" si="17"/>
        <v>0</v>
      </c>
      <c r="AP40" s="428">
        <f t="shared" si="17"/>
        <v>7</v>
      </c>
      <c r="AQ40" s="428">
        <f t="shared" si="17"/>
        <v>2</v>
      </c>
      <c r="AR40" s="428" t="str">
        <f t="shared" si="17"/>
        <v>0</v>
      </c>
      <c r="AS40" s="428" t="str">
        <f t="shared" si="17"/>
        <v>0</v>
      </c>
      <c r="AT40" s="428" t="str">
        <f t="shared" si="17"/>
        <v>0</v>
      </c>
      <c r="AU40" s="428" t="str">
        <f t="shared" si="17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2</v>
      </c>
      <c r="I41" s="339">
        <v>6</v>
      </c>
      <c r="J41" s="339" t="str">
        <v>0</v>
      </c>
      <c r="K41" s="339">
        <v>1</v>
      </c>
      <c r="L41" s="339" t="str">
        <v>0</v>
      </c>
      <c r="M41" s="339">
        <v>3</v>
      </c>
      <c r="N41" s="339" t="str">
        <v>0</v>
      </c>
      <c r="O41" s="434">
        <v>8</v>
      </c>
      <c r="P41" s="434">
        <v>7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7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2</v>
      </c>
      <c r="AA41" s="436">
        <f>IF(COUNTIF(AA6:AA37,3)=0," ",COUNTIF(AA6:AA37,3))</f>
        <v>3</v>
      </c>
      <c r="AB41" s="436">
        <f>IF(COUNTIF(AB6:AB37,3)=0," ",COUNTIF(AB6:AB37,3))</f>
        <v>3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8">IF(COUNTIF(AG6:AG37,3)=0,"0",COUNTIF(AG6:AG37,3))</f>
        <v>0</v>
      </c>
      <c r="AH41" s="436" t="str">
        <f t="shared" si="18"/>
        <v>0</v>
      </c>
      <c r="AI41" s="436">
        <f t="shared" si="18"/>
        <v>2</v>
      </c>
      <c r="AJ41" s="436">
        <f t="shared" si="18"/>
        <v>6</v>
      </c>
      <c r="AK41" s="436" t="str">
        <f t="shared" si="18"/>
        <v>0</v>
      </c>
      <c r="AL41" s="436">
        <f t="shared" si="18"/>
        <v>1</v>
      </c>
      <c r="AM41" s="436" t="str">
        <f t="shared" si="18"/>
        <v>0</v>
      </c>
      <c r="AN41" s="436">
        <f t="shared" si="18"/>
        <v>3</v>
      </c>
      <c r="AO41" s="436" t="str">
        <f t="shared" si="18"/>
        <v>0</v>
      </c>
      <c r="AP41" s="436">
        <f t="shared" si="18"/>
        <v>8</v>
      </c>
      <c r="AQ41" s="436">
        <f t="shared" si="18"/>
        <v>7</v>
      </c>
      <c r="AR41" s="436" t="str">
        <f t="shared" si="18"/>
        <v>0</v>
      </c>
      <c r="AS41" s="436" t="str">
        <f t="shared" si="18"/>
        <v>0</v>
      </c>
      <c r="AT41" s="436" t="str">
        <f t="shared" si="18"/>
        <v>0</v>
      </c>
      <c r="AU41" s="436" t="str">
        <f t="shared" si="18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1</v>
      </c>
      <c r="N42" s="91">
        <v>0</v>
      </c>
      <c r="O42" s="94">
        <v>0</v>
      </c>
      <c r="P42" s="94">
        <v>8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>
        <f>IF(COUNTIF(V6:V37,2)=0,"0",COUNTIF(V6:V37,2))</f>
        <v>9</v>
      </c>
      <c r="W42" s="316"/>
      <c r="X42" s="316"/>
      <c r="Y42" s="316" t="str">
        <f>IF(COUNTIF(Y6:Y37,2)=0," ",COUNTIF(Y6:Y37,2))</f>
        <v xml:space="preserve"> </v>
      </c>
      <c r="Z42" s="316">
        <f>IF(COUNTIF(Z6:Z37,2)=0," ",COUNTIF(Z6:Z37,2))</f>
        <v>5</v>
      </c>
      <c r="AA42" s="316">
        <f>IF(COUNTIF(AA6:AA37,2)=0," ",COUNTIF(AA6:AA37,2))</f>
        <v>6</v>
      </c>
      <c r="AB42" s="316">
        <f>IF(COUNTIF(AB6:AB37,2)=0," ",COUNTIF(AB6:AB37,2))</f>
        <v>9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19">COUNTIF(AG6:AG36,2)+COUNTIF(AG6:AG36,"д")</f>
        <v>0</v>
      </c>
      <c r="AH42" s="316">
        <f t="shared" si="19"/>
        <v>0</v>
      </c>
      <c r="AI42" s="316">
        <f t="shared" si="19"/>
        <v>0</v>
      </c>
      <c r="AJ42" s="316">
        <f t="shared" si="19"/>
        <v>0</v>
      </c>
      <c r="AK42" s="316">
        <f t="shared" si="19"/>
        <v>0</v>
      </c>
      <c r="AL42" s="316">
        <f t="shared" si="19"/>
        <v>0</v>
      </c>
      <c r="AM42" s="316">
        <f t="shared" si="19"/>
        <v>0</v>
      </c>
      <c r="AN42" s="316">
        <f t="shared" si="19"/>
        <v>1</v>
      </c>
      <c r="AO42" s="316">
        <f t="shared" si="19"/>
        <v>0</v>
      </c>
      <c r="AP42" s="316">
        <f t="shared" si="19"/>
        <v>0</v>
      </c>
      <c r="AQ42" s="316">
        <f t="shared" si="19"/>
        <v>8</v>
      </c>
      <c r="AR42" s="316">
        <f t="shared" si="19"/>
        <v>0</v>
      </c>
      <c r="AS42" s="316">
        <f t="shared" si="19"/>
        <v>0</v>
      </c>
      <c r="AT42" s="316">
        <f t="shared" si="19"/>
        <v>0</v>
      </c>
      <c r="AU42" s="316">
        <f t="shared" si="19"/>
        <v>0</v>
      </c>
      <c r="AV42" s="316">
        <f t="shared" si="19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1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0">COUNTBLANK(V6:V26)</f>
        <v>0</v>
      </c>
      <c r="W43" s="316">
        <f t="shared" si="20"/>
        <v>0</v>
      </c>
      <c r="X43" s="316">
        <f t="shared" si="20"/>
        <v>0</v>
      </c>
      <c r="Y43" s="316">
        <f t="shared" si="20"/>
        <v>0</v>
      </c>
      <c r="Z43" s="316">
        <f t="shared" si="20"/>
        <v>0</v>
      </c>
      <c r="AA43" s="316">
        <f t="shared" si="20"/>
        <v>0</v>
      </c>
      <c r="AB43" s="316">
        <f t="shared" si="20"/>
        <v>0</v>
      </c>
      <c r="AC43" s="316"/>
      <c r="AD43" s="316">
        <f>COUNTBLANK(AD6:AD27)</f>
        <v>1</v>
      </c>
      <c r="AE43" s="442" t="str">
        <f>IF(COUNTIF(AE6:AE37,"б")=0," ",COUNTIF(AE6:AE37,"б"))</f>
        <v xml:space="preserve"> </v>
      </c>
      <c r="AF43" s="443">
        <f t="shared" ref="AF43:CB43" si="21">IF(COUNTIF(AF6:AF37,"б")=0+COUNTIF(AF6:AF37,"а")=0,"0",COUNTIF(AF6:AF37,"б")+COUNTIF(AF6:AF37,"а"))</f>
        <v>0</v>
      </c>
      <c r="AG43" s="443">
        <f t="shared" si="21"/>
        <v>0</v>
      </c>
      <c r="AH43" s="443">
        <f t="shared" si="21"/>
        <v>0</v>
      </c>
      <c r="AI43" s="443">
        <f t="shared" si="21"/>
        <v>0</v>
      </c>
      <c r="AJ43" s="443">
        <f t="shared" si="21"/>
        <v>0</v>
      </c>
      <c r="AK43" s="443">
        <f t="shared" si="21"/>
        <v>0</v>
      </c>
      <c r="AL43" s="443">
        <f t="shared" si="21"/>
        <v>1</v>
      </c>
      <c r="AM43" s="443">
        <f t="shared" si="21"/>
        <v>0</v>
      </c>
      <c r="AN43" s="443">
        <f t="shared" si="21"/>
        <v>0</v>
      </c>
      <c r="AO43" s="443">
        <f t="shared" si="21"/>
        <v>0</v>
      </c>
      <c r="AP43" s="443">
        <f t="shared" si="21"/>
        <v>0</v>
      </c>
      <c r="AQ43" s="443">
        <f t="shared" si="21"/>
        <v>0</v>
      </c>
      <c r="AR43" s="443">
        <f t="shared" si="21"/>
        <v>0</v>
      </c>
      <c r="AS43" s="443">
        <f t="shared" si="21"/>
        <v>0</v>
      </c>
      <c r="AT43" s="443">
        <f t="shared" si="21"/>
        <v>0</v>
      </c>
      <c r="AU43" s="443">
        <f t="shared" si="21"/>
        <v>0</v>
      </c>
      <c r="AV43" s="443">
        <f t="shared" si="21"/>
        <v>0</v>
      </c>
      <c r="AW43" s="443">
        <f t="shared" si="21"/>
        <v>0</v>
      </c>
      <c r="AX43" s="443">
        <f t="shared" si="21"/>
        <v>0</v>
      </c>
      <c r="AY43" s="443">
        <f t="shared" si="21"/>
        <v>0</v>
      </c>
      <c r="AZ43" s="443">
        <f t="shared" si="21"/>
        <v>0</v>
      </c>
      <c r="BA43" s="443">
        <f t="shared" si="21"/>
        <v>0</v>
      </c>
      <c r="BB43" s="443">
        <f t="shared" si="21"/>
        <v>0</v>
      </c>
      <c r="BC43" s="443">
        <f t="shared" si="21"/>
        <v>0</v>
      </c>
      <c r="BD43" s="443">
        <f t="shared" si="21"/>
        <v>0</v>
      </c>
      <c r="BE43" s="443">
        <f t="shared" si="21"/>
        <v>0</v>
      </c>
      <c r="BF43" s="443">
        <f t="shared" si="21"/>
        <v>0</v>
      </c>
      <c r="BG43" s="443">
        <f t="shared" si="21"/>
        <v>0</v>
      </c>
      <c r="BH43" s="443">
        <f t="shared" si="21"/>
        <v>0</v>
      </c>
      <c r="BI43" s="443">
        <f t="shared" si="21"/>
        <v>0</v>
      </c>
      <c r="BJ43" s="443">
        <f t="shared" si="21"/>
        <v>0</v>
      </c>
      <c r="BK43" s="443">
        <f t="shared" si="21"/>
        <v>0</v>
      </c>
      <c r="BL43" s="443">
        <f t="shared" si="21"/>
        <v>0</v>
      </c>
      <c r="BM43" s="443">
        <f t="shared" si="21"/>
        <v>0</v>
      </c>
      <c r="BN43" s="443">
        <f t="shared" si="21"/>
        <v>0</v>
      </c>
      <c r="BO43" s="443">
        <f t="shared" si="21"/>
        <v>0</v>
      </c>
      <c r="BP43" s="443">
        <f t="shared" si="21"/>
        <v>0</v>
      </c>
      <c r="BQ43" s="443">
        <f t="shared" si="21"/>
        <v>0</v>
      </c>
      <c r="BR43" s="443">
        <f t="shared" si="21"/>
        <v>0</v>
      </c>
      <c r="BS43" s="443">
        <f t="shared" si="21"/>
        <v>0</v>
      </c>
      <c r="BT43" s="443">
        <f t="shared" si="21"/>
        <v>0</v>
      </c>
      <c r="BU43" s="443">
        <f t="shared" si="21"/>
        <v>0</v>
      </c>
      <c r="BV43" s="443">
        <f t="shared" si="21"/>
        <v>0</v>
      </c>
      <c r="BW43" s="443">
        <f t="shared" si="21"/>
        <v>0</v>
      </c>
      <c r="BX43" s="443">
        <f t="shared" si="21"/>
        <v>0</v>
      </c>
      <c r="BY43" s="443">
        <f t="shared" si="21"/>
        <v>0</v>
      </c>
      <c r="BZ43" s="443">
        <f t="shared" si="21"/>
        <v>0</v>
      </c>
      <c r="CA43" s="443">
        <f t="shared" si="21"/>
        <v>0</v>
      </c>
      <c r="CB43" s="443">
        <f t="shared" si="21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21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 t="str">
        <f t="shared" ref="AG44:AW44" si="22">IF(COUNTIF(AG6:AG37,"з")=0,"0",COUNTIF(AG6:AG37,"з"))</f>
        <v>0</v>
      </c>
      <c r="AH44" s="316">
        <f t="shared" si="22"/>
        <v>21</v>
      </c>
      <c r="AI44" s="316" t="str">
        <f t="shared" si="22"/>
        <v>0</v>
      </c>
      <c r="AJ44" s="316" t="str">
        <f t="shared" si="22"/>
        <v>0</v>
      </c>
      <c r="AK44" s="316" t="str">
        <f t="shared" si="22"/>
        <v>0</v>
      </c>
      <c r="AL44" s="316" t="str">
        <f t="shared" si="22"/>
        <v>0</v>
      </c>
      <c r="AM44" s="316" t="str">
        <f t="shared" si="22"/>
        <v>0</v>
      </c>
      <c r="AN44" s="316" t="str">
        <f t="shared" si="22"/>
        <v>0</v>
      </c>
      <c r="AO44" s="316" t="str">
        <f t="shared" si="22"/>
        <v>0</v>
      </c>
      <c r="AP44" s="316" t="str">
        <f t="shared" si="22"/>
        <v>0</v>
      </c>
      <c r="AQ44" s="316" t="str">
        <f t="shared" si="22"/>
        <v>0</v>
      </c>
      <c r="AR44" s="316" t="str">
        <f t="shared" si="22"/>
        <v>0</v>
      </c>
      <c r="AS44" s="316" t="str">
        <f t="shared" si="22"/>
        <v>0</v>
      </c>
      <c r="AT44" s="316" t="str">
        <f t="shared" si="22"/>
        <v>0</v>
      </c>
      <c r="AU44" s="316" t="str">
        <f t="shared" si="22"/>
        <v>0</v>
      </c>
      <c r="AV44" s="316" t="str">
        <f t="shared" si="22"/>
        <v>0</v>
      </c>
      <c r="AW44" s="316" t="str">
        <f t="shared" si="22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3">IF(COUNTIF(AG6:AG37,"н")=0,"0",COUNTIF(AG6:AG37,"н"))</f>
        <v>0</v>
      </c>
      <c r="AH45" s="316" t="str">
        <f t="shared" si="23"/>
        <v>0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3:C4"/>
    <mergeCell ref="AD3:AD5"/>
    <mergeCell ref="AG3:AW3"/>
    <mergeCell ref="AX3:BM3"/>
    <mergeCell ref="BP3:CE3"/>
    <mergeCell ref="X39:AB39"/>
    <mergeCell ref="F2:G2"/>
    <mergeCell ref="H2:L2"/>
    <mergeCell ref="M2:P2"/>
  </mergeCells>
  <conditionalFormatting sqref="C5 Y5 AI5 AG5">
    <cfRule type="cellIs" dxfId="26343" priority="1068" stopIfTrue="1" operator="equal">
      <formula>5</formula>
    </cfRule>
    <cfRule type="cellIs" dxfId="26342" priority="1069" stopIfTrue="1" operator="equal">
      <formula>4</formula>
    </cfRule>
    <cfRule type="cellIs" dxfId="26341" priority="1070" stopIfTrue="1" operator="equal">
      <formula>3</formula>
    </cfRule>
  </conditionalFormatting>
  <conditionalFormatting sqref="E6:E45">
    <cfRule type="cellIs" dxfId="26340" priority="1066" stopIfTrue="1" operator="equal">
      <formula>4</formula>
    </cfRule>
    <cfRule type="cellIs" dxfId="26339" priority="1067" stopIfTrue="1" operator="equal">
      <formula>3</formula>
    </cfRule>
  </conditionalFormatting>
  <conditionalFormatting sqref="Z5:AC5 W40:AF43 AE6:AE39 W39 R31:V45 F34:Q45 AG43:CB43 W44:AW45 AG6:AW42 R6:S30 V6:V30 G6:Q31">
    <cfRule type="cellIs" dxfId="26338" priority="1063" stopIfTrue="1" operator="equal">
      <formula>5</formula>
    </cfRule>
    <cfRule type="cellIs" dxfId="26337" priority="1064" stopIfTrue="1" operator="equal">
      <formula>4</formula>
    </cfRule>
    <cfRule type="cellIs" dxfId="26336" priority="1065" stopIfTrue="1" operator="equal">
      <formula>3</formula>
    </cfRule>
  </conditionalFormatting>
  <conditionalFormatting sqref="AF6:AF37">
    <cfRule type="expression" dxfId="26335" priority="1061" stopIfTrue="1">
      <formula>VALUE(RIGHT(AF6))&gt;AE6</formula>
    </cfRule>
    <cfRule type="expression" dxfId="26334" priority="1062" stopIfTrue="1">
      <formula>EXACT(RIGHT(AF6,3),"зач")</formula>
    </cfRule>
  </conditionalFormatting>
  <conditionalFormatting sqref="AE3:AJ4 V3:AC4 S3">
    <cfRule type="expression" dxfId="26333" priority="1059" stopIfTrue="1">
      <formula>$D$1&lt;S3</formula>
    </cfRule>
    <cfRule type="expression" dxfId="26332" priority="1060" stopIfTrue="1">
      <formula>$D$1&gt;S3</formula>
    </cfRule>
  </conditionalFormatting>
  <conditionalFormatting sqref="F6:F31">
    <cfRule type="cellIs" dxfId="26331" priority="1056" stopIfTrue="1" operator="equal">
      <formula>5</formula>
    </cfRule>
    <cfRule type="cellIs" dxfId="26330" priority="1057" stopIfTrue="1" operator="equal">
      <formula>4</formula>
    </cfRule>
    <cfRule type="cellIs" dxfId="26329" priority="1058" stopIfTrue="1" operator="equal">
      <formula>3</formula>
    </cfRule>
  </conditionalFormatting>
  <conditionalFormatting sqref="S4">
    <cfRule type="expression" dxfId="26328" priority="1054" stopIfTrue="1">
      <formula>$D$1&lt;S4</formula>
    </cfRule>
    <cfRule type="expression" dxfId="26327" priority="1055" stopIfTrue="1">
      <formula>$D$1&gt;S4</formula>
    </cfRule>
  </conditionalFormatting>
  <conditionalFormatting sqref="S5">
    <cfRule type="cellIs" dxfId="26326" priority="1051" stopIfTrue="1" operator="equal">
      <formula>5</formula>
    </cfRule>
    <cfRule type="cellIs" dxfId="26325" priority="1052" stopIfTrue="1" operator="equal">
      <formula>4</formula>
    </cfRule>
    <cfRule type="cellIs" dxfId="26324" priority="1053" stopIfTrue="1" operator="equal">
      <formula>3</formula>
    </cfRule>
  </conditionalFormatting>
  <conditionalFormatting sqref="S4">
    <cfRule type="expression" dxfId="26323" priority="1049" stopIfTrue="1">
      <formula>$D$1&lt;S4</formula>
    </cfRule>
    <cfRule type="expression" dxfId="26322" priority="1050" stopIfTrue="1">
      <formula>$D$1&gt;S4</formula>
    </cfRule>
  </conditionalFormatting>
  <conditionalFormatting sqref="N4">
    <cfRule type="expression" dxfId="26321" priority="224" stopIfTrue="1">
      <formula>$D$1&lt;N4</formula>
    </cfRule>
    <cfRule type="expression" dxfId="26320" priority="225" stopIfTrue="1">
      <formula>$D$1&gt;N4</formula>
    </cfRule>
  </conditionalFormatting>
  <conditionalFormatting sqref="N4">
    <cfRule type="expression" dxfId="26319" priority="222" stopIfTrue="1">
      <formula>$D$1&lt;N4</formula>
    </cfRule>
    <cfRule type="expression" dxfId="26318" priority="223" stopIfTrue="1">
      <formula>$D$1&gt;N4</formula>
    </cfRule>
  </conditionalFormatting>
  <conditionalFormatting sqref="J3:J4">
    <cfRule type="expression" dxfId="26317" priority="196" stopIfTrue="1">
      <formula>$D$1&lt;J3</formula>
    </cfRule>
    <cfRule type="expression" dxfId="26316" priority="197" stopIfTrue="1">
      <formula>$D$1&gt;J3</formula>
    </cfRule>
  </conditionalFormatting>
  <conditionalFormatting sqref="T6:U30">
    <cfRule type="cellIs" dxfId="26315" priority="1046" stopIfTrue="1" operator="equal">
      <formula>5</formula>
    </cfRule>
    <cfRule type="cellIs" dxfId="26314" priority="1047" stopIfTrue="1" operator="equal">
      <formula>4</formula>
    </cfRule>
    <cfRule type="cellIs" dxfId="26313" priority="1048" stopIfTrue="1" operator="equal">
      <formula>3</formula>
    </cfRule>
  </conditionalFormatting>
  <conditionalFormatting sqref="T3">
    <cfRule type="expression" dxfId="26312" priority="1044" stopIfTrue="1">
      <formula>$D$4&lt;T3</formula>
    </cfRule>
    <cfRule type="expression" dxfId="26311" priority="1045" stopIfTrue="1">
      <formula>$D$4&gt;T3</formula>
    </cfRule>
  </conditionalFormatting>
  <conditionalFormatting sqref="T3">
    <cfRule type="expression" dxfId="26310" priority="1042" stopIfTrue="1">
      <formula>$D$1&lt;T3</formula>
    </cfRule>
    <cfRule type="expression" dxfId="26309" priority="1043" stopIfTrue="1">
      <formula>$D$1&gt;T3</formula>
    </cfRule>
  </conditionalFormatting>
  <conditionalFormatting sqref="T4">
    <cfRule type="expression" dxfId="26308" priority="1038" stopIfTrue="1">
      <formula>$D$1&lt;T4</formula>
    </cfRule>
    <cfRule type="expression" dxfId="26307" priority="1039" stopIfTrue="1">
      <formula>$D$1&gt;T4</formula>
    </cfRule>
  </conditionalFormatting>
  <conditionalFormatting sqref="T4">
    <cfRule type="expression" dxfId="26306" priority="1040" stopIfTrue="1">
      <formula>$D$4&lt;T4</formula>
    </cfRule>
    <cfRule type="expression" dxfId="26305" priority="1041" stopIfTrue="1">
      <formula>$D$4&gt;T4</formula>
    </cfRule>
  </conditionalFormatting>
  <conditionalFormatting sqref="T4">
    <cfRule type="expression" dxfId="26304" priority="1036" stopIfTrue="1">
      <formula>$D$4&lt;T4</formula>
    </cfRule>
    <cfRule type="expression" dxfId="26303" priority="1037" stopIfTrue="1">
      <formula>$D$4&gt;T4</formula>
    </cfRule>
  </conditionalFormatting>
  <conditionalFormatting sqref="T5">
    <cfRule type="cellIs" dxfId="26302" priority="1033" stopIfTrue="1" operator="equal">
      <formula>5</formula>
    </cfRule>
    <cfRule type="cellIs" dxfId="26301" priority="1034" stopIfTrue="1" operator="equal">
      <formula>4</formula>
    </cfRule>
    <cfRule type="cellIs" dxfId="26300" priority="1035" stopIfTrue="1" operator="equal">
      <formula>3</formula>
    </cfRule>
  </conditionalFormatting>
  <conditionalFormatting sqref="U3">
    <cfRule type="expression" dxfId="26299" priority="1029" stopIfTrue="1">
      <formula>$D$1&lt;U3</formula>
    </cfRule>
    <cfRule type="expression" dxfId="26298" priority="1030" stopIfTrue="1">
      <formula>$D$1&gt;U3</formula>
    </cfRule>
  </conditionalFormatting>
  <conditionalFormatting sqref="U3">
    <cfRule type="expression" dxfId="26297" priority="1031" stopIfTrue="1">
      <formula>$D$4&lt;U3</formula>
    </cfRule>
    <cfRule type="expression" dxfId="26296" priority="1032" stopIfTrue="1">
      <formula>$D$4&gt;U3</formula>
    </cfRule>
  </conditionalFormatting>
  <conditionalFormatting sqref="U4">
    <cfRule type="expression" dxfId="26295" priority="1027" stopIfTrue="1">
      <formula>$D$4&lt;U4</formula>
    </cfRule>
    <cfRule type="expression" dxfId="26294" priority="1028" stopIfTrue="1">
      <formula>$D$4&gt;U4</formula>
    </cfRule>
  </conditionalFormatting>
  <conditionalFormatting sqref="U4">
    <cfRule type="expression" dxfId="26293" priority="1025" stopIfTrue="1">
      <formula>$D$1&lt;U4</formula>
    </cfRule>
    <cfRule type="expression" dxfId="26292" priority="1026" stopIfTrue="1">
      <formula>$D$1&gt;U4</formula>
    </cfRule>
  </conditionalFormatting>
  <conditionalFormatting sqref="U4">
    <cfRule type="expression" dxfId="26291" priority="1023" stopIfTrue="1">
      <formula>$D$4&lt;U4</formula>
    </cfRule>
    <cfRule type="expression" dxfId="26290" priority="1024" stopIfTrue="1">
      <formula>$D$4&gt;U4</formula>
    </cfRule>
  </conditionalFormatting>
  <conditionalFormatting sqref="U5">
    <cfRule type="cellIs" dxfId="26289" priority="1020" stopIfTrue="1" operator="equal">
      <formula>5</formula>
    </cfRule>
    <cfRule type="cellIs" dxfId="26288" priority="1021" stopIfTrue="1" operator="equal">
      <formula>4</formula>
    </cfRule>
    <cfRule type="cellIs" dxfId="26287" priority="1022" stopIfTrue="1" operator="equal">
      <formula>3</formula>
    </cfRule>
  </conditionalFormatting>
  <conditionalFormatting sqref="L3:L4">
    <cfRule type="expression" dxfId="26286" priority="153" stopIfTrue="1">
      <formula>$D$1&lt;L3</formula>
    </cfRule>
    <cfRule type="expression" dxfId="26285" priority="154" stopIfTrue="1">
      <formula>$D$1&gt;L3</formula>
    </cfRule>
  </conditionalFormatting>
  <conditionalFormatting sqref="K4">
    <cfRule type="expression" dxfId="26284" priority="78" stopIfTrue="1">
      <formula>$D$1&lt;K4</formula>
    </cfRule>
    <cfRule type="expression" dxfId="26283" priority="79" stopIfTrue="1">
      <formula>$D$1&gt;K4</formula>
    </cfRule>
  </conditionalFormatting>
  <conditionalFormatting sqref="P4">
    <cfRule type="expression" dxfId="26282" priority="141" stopIfTrue="1">
      <formula>$D$1&lt;P4</formula>
    </cfRule>
    <cfRule type="expression" dxfId="26281" priority="142" stopIfTrue="1">
      <formula>$D$1&gt;P4</formula>
    </cfRule>
  </conditionalFormatting>
  <conditionalFormatting sqref="Q4">
    <cfRule type="expression" dxfId="26280" priority="1016" stopIfTrue="1">
      <formula>$D$1&lt;Q4</formula>
    </cfRule>
    <cfRule type="expression" dxfId="26279" priority="1017" stopIfTrue="1">
      <formula>$D$1&gt;Q4</formula>
    </cfRule>
  </conditionalFormatting>
  <conditionalFormatting sqref="Q4">
    <cfRule type="expression" dxfId="26278" priority="1018" stopIfTrue="1">
      <formula>$D$4&lt;Q4</formula>
    </cfRule>
    <cfRule type="expression" dxfId="26277" priority="1019" stopIfTrue="1">
      <formula>$D$4&gt;Q4</formula>
    </cfRule>
  </conditionalFormatting>
  <conditionalFormatting sqref="Q4">
    <cfRule type="expression" dxfId="26276" priority="1014" stopIfTrue="1">
      <formula>$D$4&lt;Q4</formula>
    </cfRule>
    <cfRule type="expression" dxfId="26275" priority="1015" stopIfTrue="1">
      <formula>$D$4&gt;Q4</formula>
    </cfRule>
  </conditionalFormatting>
  <conditionalFormatting sqref="Q5">
    <cfRule type="cellIs" dxfId="26274" priority="1011" stopIfTrue="1" operator="equal">
      <formula>5</formula>
    </cfRule>
    <cfRule type="cellIs" dxfId="26273" priority="1012" stopIfTrue="1" operator="equal">
      <formula>4</formula>
    </cfRule>
    <cfRule type="cellIs" dxfId="26272" priority="1013" stopIfTrue="1" operator="equal">
      <formula>3</formula>
    </cfRule>
  </conditionalFormatting>
  <conditionalFormatting sqref="R4">
    <cfRule type="expression" dxfId="26271" priority="1009" stopIfTrue="1">
      <formula>$D$4&lt;R4</formula>
    </cfRule>
    <cfRule type="expression" dxfId="26270" priority="1010" stopIfTrue="1">
      <formula>$D$4&gt;R4</formula>
    </cfRule>
  </conditionalFormatting>
  <conditionalFormatting sqref="R4">
    <cfRule type="expression" dxfId="26269" priority="1007" stopIfTrue="1">
      <formula>$D$1&lt;R4</formula>
    </cfRule>
    <cfRule type="expression" dxfId="26268" priority="1008" stopIfTrue="1">
      <formula>$D$1&gt;R4</formula>
    </cfRule>
  </conditionalFormatting>
  <conditionalFormatting sqref="R4">
    <cfRule type="expression" dxfId="26267" priority="1005" stopIfTrue="1">
      <formula>$D$4&lt;R4</formula>
    </cfRule>
    <cfRule type="expression" dxfId="26266" priority="1006" stopIfTrue="1">
      <formula>$D$4&gt;R4</formula>
    </cfRule>
  </conditionalFormatting>
  <conditionalFormatting sqref="R5">
    <cfRule type="cellIs" dxfId="26265" priority="1002" stopIfTrue="1" operator="equal">
      <formula>5</formula>
    </cfRule>
    <cfRule type="cellIs" dxfId="26264" priority="1003" stopIfTrue="1" operator="equal">
      <formula>4</formula>
    </cfRule>
    <cfRule type="cellIs" dxfId="26263" priority="1004" stopIfTrue="1" operator="equal">
      <formula>3</formula>
    </cfRule>
  </conditionalFormatting>
  <conditionalFormatting sqref="I5">
    <cfRule type="cellIs" dxfId="26262" priority="832" stopIfTrue="1" operator="equal">
      <formula>5</formula>
    </cfRule>
    <cfRule type="cellIs" dxfId="26261" priority="833" stopIfTrue="1" operator="equal">
      <formula>4</formula>
    </cfRule>
    <cfRule type="cellIs" dxfId="26260" priority="834" stopIfTrue="1" operator="equal">
      <formula>3</formula>
    </cfRule>
  </conditionalFormatting>
  <conditionalFormatting sqref="J3:J4">
    <cfRule type="expression" dxfId="26259" priority="820" stopIfTrue="1">
      <formula>$D$1&lt;J3</formula>
    </cfRule>
    <cfRule type="expression" dxfId="26258" priority="821" stopIfTrue="1">
      <formula>$D$1&gt;J3</formula>
    </cfRule>
  </conditionalFormatting>
  <conditionalFormatting sqref="J4">
    <cfRule type="expression" dxfId="26257" priority="803" stopIfTrue="1">
      <formula>$D$1&lt;J4</formula>
    </cfRule>
    <cfRule type="expression" dxfId="26256" priority="804" stopIfTrue="1">
      <formula>$D$1&gt;J4</formula>
    </cfRule>
  </conditionalFormatting>
  <conditionalFormatting sqref="K3">
    <cfRule type="expression" dxfId="26255" priority="791" stopIfTrue="1">
      <formula>$D$1&lt;K3</formula>
    </cfRule>
    <cfRule type="expression" dxfId="26254" priority="792" stopIfTrue="1">
      <formula>$D$1&gt;K3</formula>
    </cfRule>
  </conditionalFormatting>
  <conditionalFormatting sqref="N3:N4">
    <cfRule type="expression" dxfId="26253" priority="975" stopIfTrue="1">
      <formula>$D$1&lt;N3</formula>
    </cfRule>
    <cfRule type="expression" dxfId="26252" priority="976" stopIfTrue="1">
      <formula>$D$1&gt;N3</formula>
    </cfRule>
  </conditionalFormatting>
  <conditionalFormatting sqref="N5">
    <cfRule type="cellIs" dxfId="26251" priority="972" stopIfTrue="1" operator="equal">
      <formula>5</formula>
    </cfRule>
    <cfRule type="cellIs" dxfId="26250" priority="973" stopIfTrue="1" operator="equal">
      <formula>4</formula>
    </cfRule>
    <cfRule type="cellIs" dxfId="26249" priority="974" stopIfTrue="1" operator="equal">
      <formula>3</formula>
    </cfRule>
  </conditionalFormatting>
  <conditionalFormatting sqref="N3:N4">
    <cfRule type="expression" dxfId="26248" priority="970" stopIfTrue="1">
      <formula>$D$1&lt;N3</formula>
    </cfRule>
    <cfRule type="expression" dxfId="26247" priority="971" stopIfTrue="1">
      <formula>$D$1&gt;N3</formula>
    </cfRule>
  </conditionalFormatting>
  <conditionalFormatting sqref="N4:P4">
    <cfRule type="expression" dxfId="26246" priority="955" stopIfTrue="1">
      <formula>$D$1&lt;N4</formula>
    </cfRule>
    <cfRule type="expression" dxfId="26245" priority="956" stopIfTrue="1">
      <formula>$D$1&gt;N4</formula>
    </cfRule>
  </conditionalFormatting>
  <conditionalFormatting sqref="N3:N4">
    <cfRule type="expression" dxfId="26244" priority="930" stopIfTrue="1">
      <formula>$D$1&lt;N3</formula>
    </cfRule>
    <cfRule type="expression" dxfId="26243" priority="931" stopIfTrue="1">
      <formula>$D$1&gt;N3</formula>
    </cfRule>
  </conditionalFormatting>
  <conditionalFormatting sqref="N5">
    <cfRule type="cellIs" dxfId="26242" priority="927" stopIfTrue="1" operator="equal">
      <formula>5</formula>
    </cfRule>
    <cfRule type="cellIs" dxfId="26241" priority="928" stopIfTrue="1" operator="equal">
      <formula>4</formula>
    </cfRule>
    <cfRule type="cellIs" dxfId="26240" priority="929" stopIfTrue="1" operator="equal">
      <formula>3</formula>
    </cfRule>
  </conditionalFormatting>
  <conditionalFormatting sqref="N3:N4">
    <cfRule type="expression" dxfId="26239" priority="925" stopIfTrue="1">
      <formula>$D$1&lt;N3</formula>
    </cfRule>
    <cfRule type="expression" dxfId="26238" priority="926" stopIfTrue="1">
      <formula>$D$1&gt;N3</formula>
    </cfRule>
  </conditionalFormatting>
  <conditionalFormatting sqref="H5">
    <cfRule type="cellIs" dxfId="26237" priority="922" stopIfTrue="1" operator="equal">
      <formula>5</formula>
    </cfRule>
    <cfRule type="cellIs" dxfId="26236" priority="923" stopIfTrue="1" operator="equal">
      <formula>4</formula>
    </cfRule>
    <cfRule type="cellIs" dxfId="26235" priority="924" stopIfTrue="1" operator="equal">
      <formula>3</formula>
    </cfRule>
  </conditionalFormatting>
  <conditionalFormatting sqref="M4">
    <cfRule type="expression" dxfId="26234" priority="906" stopIfTrue="1">
      <formula>$D$1&lt;M4</formula>
    </cfRule>
    <cfRule type="expression" dxfId="26233" priority="907" stopIfTrue="1">
      <formula>$D$1&gt;M4</formula>
    </cfRule>
  </conditionalFormatting>
  <conditionalFormatting sqref="M4">
    <cfRule type="expression" dxfId="26232" priority="904" stopIfTrue="1">
      <formula>$D$1&lt;M4</formula>
    </cfRule>
    <cfRule type="expression" dxfId="26231" priority="905" stopIfTrue="1">
      <formula>$D$1&gt;M4</formula>
    </cfRule>
  </conditionalFormatting>
  <conditionalFormatting sqref="N5">
    <cfRule type="cellIs" dxfId="26230" priority="901" stopIfTrue="1" operator="equal">
      <formula>5</formula>
    </cfRule>
    <cfRule type="cellIs" dxfId="26229" priority="902" stopIfTrue="1" operator="equal">
      <formula>4</formula>
    </cfRule>
    <cfRule type="cellIs" dxfId="26228" priority="903" stopIfTrue="1" operator="equal">
      <formula>3</formula>
    </cfRule>
  </conditionalFormatting>
  <conditionalFormatting sqref="N4">
    <cfRule type="expression" dxfId="26227" priority="899" stopIfTrue="1">
      <formula>$D$1&lt;N4</formula>
    </cfRule>
    <cfRule type="expression" dxfId="26226" priority="900" stopIfTrue="1">
      <formula>$D$1&gt;N4</formula>
    </cfRule>
  </conditionalFormatting>
  <conditionalFormatting sqref="N5">
    <cfRule type="cellIs" dxfId="26225" priority="896" stopIfTrue="1" operator="equal">
      <formula>5</formula>
    </cfRule>
    <cfRule type="cellIs" dxfId="26224" priority="897" stopIfTrue="1" operator="equal">
      <formula>4</formula>
    </cfRule>
    <cfRule type="cellIs" dxfId="26223" priority="898" stopIfTrue="1" operator="equal">
      <formula>3</formula>
    </cfRule>
  </conditionalFormatting>
  <conditionalFormatting sqref="N4">
    <cfRule type="expression" dxfId="26222" priority="894" stopIfTrue="1">
      <formula>$D$1&lt;N4</formula>
    </cfRule>
    <cfRule type="expression" dxfId="26221" priority="895" stopIfTrue="1">
      <formula>$D$1&gt;N4</formula>
    </cfRule>
  </conditionalFormatting>
  <conditionalFormatting sqref="N4">
    <cfRule type="expression" dxfId="26220" priority="892" stopIfTrue="1">
      <formula>$D$1&lt;N4</formula>
    </cfRule>
    <cfRule type="expression" dxfId="26219" priority="893" stopIfTrue="1">
      <formula>$D$1&gt;N4</formula>
    </cfRule>
  </conditionalFormatting>
  <conditionalFormatting sqref="N5">
    <cfRule type="cellIs" dxfId="26218" priority="889" stopIfTrue="1" operator="equal">
      <formula>5</formula>
    </cfRule>
    <cfRule type="cellIs" dxfId="26217" priority="890" stopIfTrue="1" operator="equal">
      <formula>4</formula>
    </cfRule>
    <cfRule type="cellIs" dxfId="26216" priority="891" stopIfTrue="1" operator="equal">
      <formula>3</formula>
    </cfRule>
  </conditionalFormatting>
  <conditionalFormatting sqref="N4">
    <cfRule type="expression" dxfId="26215" priority="887" stopIfTrue="1">
      <formula>$D$1&lt;N4</formula>
    </cfRule>
    <cfRule type="expression" dxfId="26214" priority="888" stopIfTrue="1">
      <formula>$D$1&gt;N4</formula>
    </cfRule>
  </conditionalFormatting>
  <conditionalFormatting sqref="N5">
    <cfRule type="cellIs" dxfId="26213" priority="884" stopIfTrue="1" operator="equal">
      <formula>5</formula>
    </cfRule>
    <cfRule type="cellIs" dxfId="26212" priority="885" stopIfTrue="1" operator="equal">
      <formula>4</formula>
    </cfRule>
    <cfRule type="cellIs" dxfId="26211" priority="886" stopIfTrue="1" operator="equal">
      <formula>3</formula>
    </cfRule>
  </conditionalFormatting>
  <conditionalFormatting sqref="N4">
    <cfRule type="expression" dxfId="26210" priority="882" stopIfTrue="1">
      <formula>$D$1&lt;N4</formula>
    </cfRule>
    <cfRule type="expression" dxfId="26209" priority="883" stopIfTrue="1">
      <formula>$D$1&gt;N4</formula>
    </cfRule>
  </conditionalFormatting>
  <conditionalFormatting sqref="N5">
    <cfRule type="cellIs" dxfId="26208" priority="879" stopIfTrue="1" operator="equal">
      <formula>5</formula>
    </cfRule>
    <cfRule type="cellIs" dxfId="26207" priority="880" stopIfTrue="1" operator="equal">
      <formula>4</formula>
    </cfRule>
    <cfRule type="cellIs" dxfId="26206" priority="881" stopIfTrue="1" operator="equal">
      <formula>3</formula>
    </cfRule>
  </conditionalFormatting>
  <conditionalFormatting sqref="N4">
    <cfRule type="expression" dxfId="26205" priority="877" stopIfTrue="1">
      <formula>$D$1&lt;N4</formula>
    </cfRule>
    <cfRule type="expression" dxfId="26204" priority="878" stopIfTrue="1">
      <formula>$D$1&gt;N4</formula>
    </cfRule>
  </conditionalFormatting>
  <conditionalFormatting sqref="N4">
    <cfRule type="expression" dxfId="26203" priority="875" stopIfTrue="1">
      <formula>$D$1&lt;N4</formula>
    </cfRule>
    <cfRule type="expression" dxfId="26202" priority="876" stopIfTrue="1">
      <formula>$D$1&gt;N4</formula>
    </cfRule>
  </conditionalFormatting>
  <conditionalFormatting sqref="N4">
    <cfRule type="expression" dxfId="26201" priority="873" stopIfTrue="1">
      <formula>$D$1&lt;N4</formula>
    </cfRule>
    <cfRule type="expression" dxfId="26200" priority="874" stopIfTrue="1">
      <formula>$D$1&gt;N4</formula>
    </cfRule>
  </conditionalFormatting>
  <conditionalFormatting sqref="N4">
    <cfRule type="expression" dxfId="26199" priority="871" stopIfTrue="1">
      <formula>$D$1&lt;N4</formula>
    </cfRule>
    <cfRule type="expression" dxfId="26198" priority="872" stopIfTrue="1">
      <formula>$D$1&gt;N4</formula>
    </cfRule>
  </conditionalFormatting>
  <conditionalFormatting sqref="N4">
    <cfRule type="expression" dxfId="26197" priority="869" stopIfTrue="1">
      <formula>$D$1&lt;N4</formula>
    </cfRule>
    <cfRule type="expression" dxfId="26196" priority="870" stopIfTrue="1">
      <formula>$D$1&gt;N4</formula>
    </cfRule>
  </conditionalFormatting>
  <conditionalFormatting sqref="N4">
    <cfRule type="expression" dxfId="26195" priority="867" stopIfTrue="1">
      <formula>$D$1&lt;N4</formula>
    </cfRule>
    <cfRule type="expression" dxfId="26194" priority="868" stopIfTrue="1">
      <formula>$D$1&gt;N4</formula>
    </cfRule>
  </conditionalFormatting>
  <conditionalFormatting sqref="N4">
    <cfRule type="expression" dxfId="26193" priority="865" stopIfTrue="1">
      <formula>$D$1&lt;N4</formula>
    </cfRule>
    <cfRule type="expression" dxfId="26192" priority="866" stopIfTrue="1">
      <formula>$D$1&gt;N4</formula>
    </cfRule>
  </conditionalFormatting>
  <conditionalFormatting sqref="N4">
    <cfRule type="expression" dxfId="26191" priority="863" stopIfTrue="1">
      <formula>$D$1&lt;N4</formula>
    </cfRule>
    <cfRule type="expression" dxfId="26190" priority="864" stopIfTrue="1">
      <formula>$D$1&gt;N4</formula>
    </cfRule>
  </conditionalFormatting>
  <conditionalFormatting sqref="N4">
    <cfRule type="expression" dxfId="26189" priority="861" stopIfTrue="1">
      <formula>$D$1&lt;N4</formula>
    </cfRule>
    <cfRule type="expression" dxfId="26188" priority="862" stopIfTrue="1">
      <formula>$D$1&gt;N4</formula>
    </cfRule>
  </conditionalFormatting>
  <conditionalFormatting sqref="N4">
    <cfRule type="expression" dxfId="26187" priority="859" stopIfTrue="1">
      <formula>$D$1&lt;N4</formula>
    </cfRule>
    <cfRule type="expression" dxfId="26186" priority="860" stopIfTrue="1">
      <formula>$D$1&gt;N4</formula>
    </cfRule>
  </conditionalFormatting>
  <conditionalFormatting sqref="P5">
    <cfRule type="cellIs" dxfId="26185" priority="856" stopIfTrue="1" operator="equal">
      <formula>5</formula>
    </cfRule>
    <cfRule type="cellIs" dxfId="26184" priority="857" stopIfTrue="1" operator="equal">
      <formula>4</formula>
    </cfRule>
    <cfRule type="cellIs" dxfId="26183" priority="858" stopIfTrue="1" operator="equal">
      <formula>3</formula>
    </cfRule>
  </conditionalFormatting>
  <conditionalFormatting sqref="P4">
    <cfRule type="expression" dxfId="26182" priority="854" stopIfTrue="1">
      <formula>$D$1&lt;P4</formula>
    </cfRule>
    <cfRule type="expression" dxfId="26181" priority="855" stopIfTrue="1">
      <formula>$D$1&gt;P4</formula>
    </cfRule>
  </conditionalFormatting>
  <conditionalFormatting sqref="P4">
    <cfRule type="expression" dxfId="26180" priority="852" stopIfTrue="1">
      <formula>$D$1&lt;P4</formula>
    </cfRule>
    <cfRule type="expression" dxfId="26179" priority="853" stopIfTrue="1">
      <formula>$D$1&gt;P4</formula>
    </cfRule>
  </conditionalFormatting>
  <conditionalFormatting sqref="P4">
    <cfRule type="expression" dxfId="26178" priority="850" stopIfTrue="1">
      <formula>$D$1&lt;P4</formula>
    </cfRule>
    <cfRule type="expression" dxfId="26177" priority="851" stopIfTrue="1">
      <formula>$D$1&gt;P4</formula>
    </cfRule>
  </conditionalFormatting>
  <conditionalFormatting sqref="P5">
    <cfRule type="cellIs" dxfId="26176" priority="847" stopIfTrue="1" operator="equal">
      <formula>5</formula>
    </cfRule>
    <cfRule type="cellIs" dxfId="26175" priority="848" stopIfTrue="1" operator="equal">
      <formula>4</formula>
    </cfRule>
    <cfRule type="cellIs" dxfId="26174" priority="849" stopIfTrue="1" operator="equal">
      <formula>3</formula>
    </cfRule>
  </conditionalFormatting>
  <conditionalFormatting sqref="P4">
    <cfRule type="expression" dxfId="26173" priority="845" stopIfTrue="1">
      <formula>$D$1&lt;P4</formula>
    </cfRule>
    <cfRule type="expression" dxfId="26172" priority="846" stopIfTrue="1">
      <formula>$D$1&gt;P4</formula>
    </cfRule>
  </conditionalFormatting>
  <conditionalFormatting sqref="I5">
    <cfRule type="cellIs" dxfId="26171" priority="842" stopIfTrue="1" operator="equal">
      <formula>5</formula>
    </cfRule>
    <cfRule type="cellIs" dxfId="26170" priority="843" stopIfTrue="1" operator="equal">
      <formula>4</formula>
    </cfRule>
    <cfRule type="cellIs" dxfId="26169" priority="844" stopIfTrue="1" operator="equal">
      <formula>3</formula>
    </cfRule>
  </conditionalFormatting>
  <conditionalFormatting sqref="I3:I4">
    <cfRule type="expression" dxfId="26168" priority="840" stopIfTrue="1">
      <formula>$D$1&lt;I3</formula>
    </cfRule>
    <cfRule type="expression" dxfId="26167" priority="841" stopIfTrue="1">
      <formula>$D$1&gt;I3</formula>
    </cfRule>
  </conditionalFormatting>
  <conditionalFormatting sqref="I5">
    <cfRule type="cellIs" dxfId="26166" priority="837" stopIfTrue="1" operator="equal">
      <formula>5</formula>
    </cfRule>
    <cfRule type="cellIs" dxfId="26165" priority="838" stopIfTrue="1" operator="equal">
      <formula>4</formula>
    </cfRule>
    <cfRule type="cellIs" dxfId="26164" priority="839" stopIfTrue="1" operator="equal">
      <formula>3</formula>
    </cfRule>
  </conditionalFormatting>
  <conditionalFormatting sqref="I3:I4">
    <cfRule type="expression" dxfId="26163" priority="835" stopIfTrue="1">
      <formula>$D$1&lt;I3</formula>
    </cfRule>
    <cfRule type="expression" dxfId="26162" priority="836" stopIfTrue="1">
      <formula>$D$1&gt;I3</formula>
    </cfRule>
  </conditionalFormatting>
  <conditionalFormatting sqref="I3:I4">
    <cfRule type="expression" dxfId="26161" priority="830" stopIfTrue="1">
      <formula>$D$1&lt;I3</formula>
    </cfRule>
    <cfRule type="expression" dxfId="26160" priority="831" stopIfTrue="1">
      <formula>$D$1&gt;I3</formula>
    </cfRule>
  </conditionalFormatting>
  <conditionalFormatting sqref="J5">
    <cfRule type="cellIs" dxfId="26159" priority="827" stopIfTrue="1" operator="equal">
      <formula>5</formula>
    </cfRule>
    <cfRule type="cellIs" dxfId="26158" priority="828" stopIfTrue="1" operator="equal">
      <formula>4</formula>
    </cfRule>
    <cfRule type="cellIs" dxfId="26157" priority="829" stopIfTrue="1" operator="equal">
      <formula>3</formula>
    </cfRule>
  </conditionalFormatting>
  <conditionalFormatting sqref="J3:J4">
    <cfRule type="expression" dxfId="26156" priority="825" stopIfTrue="1">
      <formula>$D$1&lt;J3</formula>
    </cfRule>
    <cfRule type="expression" dxfId="26155" priority="826" stopIfTrue="1">
      <formula>$D$1&gt;J3</formula>
    </cfRule>
  </conditionalFormatting>
  <conditionalFormatting sqref="J5">
    <cfRule type="cellIs" dxfId="26154" priority="822" stopIfTrue="1" operator="equal">
      <formula>5</formula>
    </cfRule>
    <cfRule type="cellIs" dxfId="26153" priority="823" stopIfTrue="1" operator="equal">
      <formula>4</formula>
    </cfRule>
    <cfRule type="cellIs" dxfId="26152" priority="824" stopIfTrue="1" operator="equal">
      <formula>3</formula>
    </cfRule>
  </conditionalFormatting>
  <conditionalFormatting sqref="J4">
    <cfRule type="expression" dxfId="26151" priority="818" stopIfTrue="1">
      <formula>$D$1&lt;J4</formula>
    </cfRule>
    <cfRule type="expression" dxfId="26150" priority="819" stopIfTrue="1">
      <formula>$D$1&gt;J4</formula>
    </cfRule>
  </conditionalFormatting>
  <conditionalFormatting sqref="J5">
    <cfRule type="cellIs" dxfId="26149" priority="815" stopIfTrue="1" operator="equal">
      <formula>5</formula>
    </cfRule>
    <cfRule type="cellIs" dxfId="26148" priority="816" stopIfTrue="1" operator="equal">
      <formula>4</formula>
    </cfRule>
    <cfRule type="cellIs" dxfId="26147" priority="817" stopIfTrue="1" operator="equal">
      <formula>3</formula>
    </cfRule>
  </conditionalFormatting>
  <conditionalFormatting sqref="J4">
    <cfRule type="expression" dxfId="26146" priority="813" stopIfTrue="1">
      <formula>$D$1&lt;J4</formula>
    </cfRule>
    <cfRule type="expression" dxfId="26145" priority="814" stopIfTrue="1">
      <formula>$D$1&gt;J4</formula>
    </cfRule>
  </conditionalFormatting>
  <conditionalFormatting sqref="J5">
    <cfRule type="cellIs" dxfId="26144" priority="810" stopIfTrue="1" operator="equal">
      <formula>5</formula>
    </cfRule>
    <cfRule type="cellIs" dxfId="26143" priority="811" stopIfTrue="1" operator="equal">
      <formula>4</formula>
    </cfRule>
    <cfRule type="cellIs" dxfId="26142" priority="812" stopIfTrue="1" operator="equal">
      <formula>3</formula>
    </cfRule>
  </conditionalFormatting>
  <conditionalFormatting sqref="J4">
    <cfRule type="expression" dxfId="26141" priority="808" stopIfTrue="1">
      <formula>$D$1&lt;J4</formula>
    </cfRule>
    <cfRule type="expression" dxfId="26140" priority="809" stopIfTrue="1">
      <formula>$D$1&gt;J4</formula>
    </cfRule>
  </conditionalFormatting>
  <conditionalFormatting sqref="J5">
    <cfRule type="cellIs" dxfId="26139" priority="805" stopIfTrue="1" operator="equal">
      <formula>5</formula>
    </cfRule>
    <cfRule type="cellIs" dxfId="26138" priority="806" stopIfTrue="1" operator="equal">
      <formula>4</formula>
    </cfRule>
    <cfRule type="cellIs" dxfId="26137" priority="807" stopIfTrue="1" operator="equal">
      <formula>3</formula>
    </cfRule>
  </conditionalFormatting>
  <conditionalFormatting sqref="J5">
    <cfRule type="cellIs" dxfId="26136" priority="800" stopIfTrue="1" operator="equal">
      <formula>5</formula>
    </cfRule>
    <cfRule type="cellIs" dxfId="26135" priority="801" stopIfTrue="1" operator="equal">
      <formula>4</formula>
    </cfRule>
    <cfRule type="cellIs" dxfId="26134" priority="802" stopIfTrue="1" operator="equal">
      <formula>3</formula>
    </cfRule>
  </conditionalFormatting>
  <conditionalFormatting sqref="J4">
    <cfRule type="expression" dxfId="26133" priority="798" stopIfTrue="1">
      <formula>$D$1&lt;J4</formula>
    </cfRule>
    <cfRule type="expression" dxfId="26132" priority="799" stopIfTrue="1">
      <formula>$D$1&gt;J4</formula>
    </cfRule>
  </conditionalFormatting>
  <conditionalFormatting sqref="J5">
    <cfRule type="cellIs" dxfId="26131" priority="795" stopIfTrue="1" operator="equal">
      <formula>5</formula>
    </cfRule>
    <cfRule type="cellIs" dxfId="26130" priority="796" stopIfTrue="1" operator="equal">
      <formula>4</formula>
    </cfRule>
    <cfRule type="cellIs" dxfId="26129" priority="797" stopIfTrue="1" operator="equal">
      <formula>3</formula>
    </cfRule>
  </conditionalFormatting>
  <conditionalFormatting sqref="J4">
    <cfRule type="expression" dxfId="26128" priority="793" stopIfTrue="1">
      <formula>$D$1&lt;J4</formula>
    </cfRule>
    <cfRule type="expression" dxfId="26127" priority="794" stopIfTrue="1">
      <formula>$D$1&gt;J4</formula>
    </cfRule>
  </conditionalFormatting>
  <conditionalFormatting sqref="K3">
    <cfRule type="expression" dxfId="26126" priority="789" stopIfTrue="1">
      <formula>$D$1&lt;K3</formula>
    </cfRule>
    <cfRule type="expression" dxfId="26125" priority="790" stopIfTrue="1">
      <formula>$D$1&gt;K3</formula>
    </cfRule>
  </conditionalFormatting>
  <conditionalFormatting sqref="O4">
    <cfRule type="expression" dxfId="26124" priority="705" stopIfTrue="1">
      <formula>$D$1&lt;O4</formula>
    </cfRule>
    <cfRule type="expression" dxfId="26123" priority="706" stopIfTrue="1">
      <formula>$D$1&gt;O4</formula>
    </cfRule>
  </conditionalFormatting>
  <conditionalFormatting sqref="K3">
    <cfRule type="expression" dxfId="26122" priority="787" stopIfTrue="1">
      <formula>$D$1&lt;K3</formula>
    </cfRule>
    <cfRule type="expression" dxfId="26121" priority="788" stopIfTrue="1">
      <formula>$D$1&gt;K3</formula>
    </cfRule>
  </conditionalFormatting>
  <conditionalFormatting sqref="O4">
    <cfRule type="expression" dxfId="26120" priority="707" stopIfTrue="1">
      <formula>$D$1&lt;O4</formula>
    </cfRule>
    <cfRule type="expression" dxfId="26119" priority="708" stopIfTrue="1">
      <formula>$D$1&gt;O4</formula>
    </cfRule>
  </conditionalFormatting>
  <conditionalFormatting sqref="L5">
    <cfRule type="cellIs" dxfId="26118" priority="784" stopIfTrue="1" operator="equal">
      <formula>5</formula>
    </cfRule>
    <cfRule type="cellIs" dxfId="26117" priority="785" stopIfTrue="1" operator="equal">
      <formula>4</formula>
    </cfRule>
    <cfRule type="cellIs" dxfId="26116" priority="786" stopIfTrue="1" operator="equal">
      <formula>3</formula>
    </cfRule>
  </conditionalFormatting>
  <conditionalFormatting sqref="L3:L4">
    <cfRule type="expression" dxfId="26115" priority="782" stopIfTrue="1">
      <formula>$D$1&lt;L3</formula>
    </cfRule>
    <cfRule type="expression" dxfId="26114" priority="783" stopIfTrue="1">
      <formula>$D$1&gt;L3</formula>
    </cfRule>
  </conditionalFormatting>
  <conditionalFormatting sqref="L5">
    <cfRule type="cellIs" dxfId="26113" priority="779" stopIfTrue="1" operator="equal">
      <formula>5</formula>
    </cfRule>
    <cfRule type="cellIs" dxfId="26112" priority="780" stopIfTrue="1" operator="equal">
      <formula>4</formula>
    </cfRule>
    <cfRule type="cellIs" dxfId="26111" priority="781" stopIfTrue="1" operator="equal">
      <formula>3</formula>
    </cfRule>
  </conditionalFormatting>
  <conditionalFormatting sqref="L3:L4">
    <cfRule type="expression" dxfId="26110" priority="777" stopIfTrue="1">
      <formula>$D$1&lt;L3</formula>
    </cfRule>
    <cfRule type="expression" dxfId="26109" priority="778" stopIfTrue="1">
      <formula>$D$1&gt;L3</formula>
    </cfRule>
  </conditionalFormatting>
  <conditionalFormatting sqref="L4">
    <cfRule type="expression" dxfId="26108" priority="775" stopIfTrue="1">
      <formula>$D$1&lt;L4</formula>
    </cfRule>
    <cfRule type="expression" dxfId="26107" priority="776" stopIfTrue="1">
      <formula>$D$1&gt;L4</formula>
    </cfRule>
  </conditionalFormatting>
  <conditionalFormatting sqref="J5">
    <cfRule type="cellIs" dxfId="26106" priority="619" stopIfTrue="1" operator="equal">
      <formula>5</formula>
    </cfRule>
    <cfRule type="cellIs" dxfId="26105" priority="620" stopIfTrue="1" operator="equal">
      <formula>4</formula>
    </cfRule>
    <cfRule type="cellIs" dxfId="26104" priority="621" stopIfTrue="1" operator="equal">
      <formula>3</formula>
    </cfRule>
  </conditionalFormatting>
  <conditionalFormatting sqref="K3">
    <cfRule type="expression" dxfId="26103" priority="613" stopIfTrue="1">
      <formula>$D$1&lt;K3</formula>
    </cfRule>
    <cfRule type="expression" dxfId="26102" priority="614" stopIfTrue="1">
      <formula>$D$1&gt;K3</formula>
    </cfRule>
  </conditionalFormatting>
  <conditionalFormatting sqref="G4">
    <cfRule type="expression" dxfId="26101" priority="533" stopIfTrue="1">
      <formula>$D$1&lt;G4</formula>
    </cfRule>
    <cfRule type="expression" dxfId="26100" priority="534" stopIfTrue="1">
      <formula>$D$1&gt;G4</formula>
    </cfRule>
  </conditionalFormatting>
  <conditionalFormatting sqref="L3:L4">
    <cfRule type="expression" dxfId="26099" priority="608" stopIfTrue="1">
      <formula>$D$1&lt;L3</formula>
    </cfRule>
    <cfRule type="expression" dxfId="26098" priority="609" stopIfTrue="1">
      <formula>$D$1&gt;L3</formula>
    </cfRule>
  </conditionalFormatting>
  <conditionalFormatting sqref="L4">
    <cfRule type="expression" dxfId="26097" priority="604" stopIfTrue="1">
      <formula>$D$1&lt;L4</formula>
    </cfRule>
    <cfRule type="expression" dxfId="26096" priority="605" stopIfTrue="1">
      <formula>$D$1&gt;L4</formula>
    </cfRule>
  </conditionalFormatting>
  <conditionalFormatting sqref="N5">
    <cfRule type="cellIs" dxfId="26095" priority="772" stopIfTrue="1" operator="equal">
      <formula>5</formula>
    </cfRule>
    <cfRule type="cellIs" dxfId="26094" priority="773" stopIfTrue="1" operator="equal">
      <formula>4</formula>
    </cfRule>
    <cfRule type="cellIs" dxfId="26093" priority="774" stopIfTrue="1" operator="equal">
      <formula>3</formula>
    </cfRule>
  </conditionalFormatting>
  <conditionalFormatting sqref="N3:N4">
    <cfRule type="expression" dxfId="26092" priority="770" stopIfTrue="1">
      <formula>$D$1&lt;N3</formula>
    </cfRule>
    <cfRule type="expression" dxfId="26091" priority="771" stopIfTrue="1">
      <formula>$D$1&gt;N3</formula>
    </cfRule>
  </conditionalFormatting>
  <conditionalFormatting sqref="N5">
    <cfRule type="cellIs" dxfId="26090" priority="767" stopIfTrue="1" operator="equal">
      <formula>5</formula>
    </cfRule>
    <cfRule type="cellIs" dxfId="26089" priority="768" stopIfTrue="1" operator="equal">
      <formula>4</formula>
    </cfRule>
    <cfRule type="cellIs" dxfId="26088" priority="769" stopIfTrue="1" operator="equal">
      <formula>3</formula>
    </cfRule>
  </conditionalFormatting>
  <conditionalFormatting sqref="N3:N4">
    <cfRule type="expression" dxfId="26087" priority="765" stopIfTrue="1">
      <formula>$D$1&lt;N3</formula>
    </cfRule>
    <cfRule type="expression" dxfId="26086" priority="766" stopIfTrue="1">
      <formula>$D$1&gt;N3</formula>
    </cfRule>
  </conditionalFormatting>
  <conditionalFormatting sqref="N4">
    <cfRule type="expression" dxfId="26085" priority="763" stopIfTrue="1">
      <formula>$D$1&lt;N4</formula>
    </cfRule>
    <cfRule type="expression" dxfId="26084" priority="764" stopIfTrue="1">
      <formula>$D$1&gt;N4</formula>
    </cfRule>
  </conditionalFormatting>
  <conditionalFormatting sqref="O5">
    <cfRule type="cellIs" dxfId="26083" priority="760" stopIfTrue="1" operator="equal">
      <formula>5</formula>
    </cfRule>
    <cfRule type="cellIs" dxfId="26082" priority="761" stopIfTrue="1" operator="equal">
      <formula>4</formula>
    </cfRule>
    <cfRule type="cellIs" dxfId="26081" priority="762" stopIfTrue="1" operator="equal">
      <formula>3</formula>
    </cfRule>
  </conditionalFormatting>
  <conditionalFormatting sqref="O3:O4">
    <cfRule type="expression" dxfId="26080" priority="758" stopIfTrue="1">
      <formula>$D$1&lt;O3</formula>
    </cfRule>
    <cfRule type="expression" dxfId="26079" priority="759" stopIfTrue="1">
      <formula>$D$1&gt;O3</formula>
    </cfRule>
  </conditionalFormatting>
  <conditionalFormatting sqref="O5">
    <cfRule type="cellIs" dxfId="26078" priority="755" stopIfTrue="1" operator="equal">
      <formula>5</formula>
    </cfRule>
    <cfRule type="cellIs" dxfId="26077" priority="756" stopIfTrue="1" operator="equal">
      <formula>4</formula>
    </cfRule>
    <cfRule type="cellIs" dxfId="26076" priority="757" stopIfTrue="1" operator="equal">
      <formula>3</formula>
    </cfRule>
  </conditionalFormatting>
  <conditionalFormatting sqref="O3:O4">
    <cfRule type="expression" dxfId="26075" priority="753" stopIfTrue="1">
      <formula>$D$1&lt;O3</formula>
    </cfRule>
    <cfRule type="expression" dxfId="26074" priority="754" stopIfTrue="1">
      <formula>$D$1&gt;O3</formula>
    </cfRule>
  </conditionalFormatting>
  <conditionalFormatting sqref="O4">
    <cfRule type="expression" dxfId="26073" priority="751" stopIfTrue="1">
      <formula>$D$1&lt;O4</formula>
    </cfRule>
    <cfRule type="expression" dxfId="26072" priority="752" stopIfTrue="1">
      <formula>$D$1&gt;O4</formula>
    </cfRule>
  </conditionalFormatting>
  <conditionalFormatting sqref="N4">
    <cfRule type="expression" dxfId="26071" priority="749" stopIfTrue="1">
      <formula>$D$1&lt;N4</formula>
    </cfRule>
    <cfRule type="expression" dxfId="26070" priority="750" stopIfTrue="1">
      <formula>$D$1&gt;N4</formula>
    </cfRule>
  </conditionalFormatting>
  <conditionalFormatting sqref="N4">
    <cfRule type="expression" dxfId="26069" priority="747" stopIfTrue="1">
      <formula>$D$1&lt;N4</formula>
    </cfRule>
    <cfRule type="expression" dxfId="26068" priority="748" stopIfTrue="1">
      <formula>$D$1&gt;N4</formula>
    </cfRule>
  </conditionalFormatting>
  <conditionalFormatting sqref="N4">
    <cfRule type="expression" dxfId="26067" priority="745" stopIfTrue="1">
      <formula>$D$1&lt;N4</formula>
    </cfRule>
    <cfRule type="expression" dxfId="26066" priority="746" stopIfTrue="1">
      <formula>$D$1&gt;N4</formula>
    </cfRule>
  </conditionalFormatting>
  <conditionalFormatting sqref="O3:O4">
    <cfRule type="expression" dxfId="26065" priority="729" stopIfTrue="1">
      <formula>$D$1&lt;O3</formula>
    </cfRule>
    <cfRule type="expression" dxfId="26064" priority="730" stopIfTrue="1">
      <formula>$D$1&gt;O3</formula>
    </cfRule>
  </conditionalFormatting>
  <conditionalFormatting sqref="N4">
    <cfRule type="expression" dxfId="26063" priority="743" stopIfTrue="1">
      <formula>$D$1&lt;N4</formula>
    </cfRule>
    <cfRule type="expression" dxfId="26062" priority="744" stopIfTrue="1">
      <formula>$D$1&gt;N4</formula>
    </cfRule>
  </conditionalFormatting>
  <conditionalFormatting sqref="N4">
    <cfRule type="expression" dxfId="26061" priority="741" stopIfTrue="1">
      <formula>$D$1&lt;N4</formula>
    </cfRule>
    <cfRule type="expression" dxfId="26060" priority="742" stopIfTrue="1">
      <formula>$D$1&gt;N4</formula>
    </cfRule>
  </conditionalFormatting>
  <conditionalFormatting sqref="N4">
    <cfRule type="expression" dxfId="26059" priority="739" stopIfTrue="1">
      <formula>$D$1&lt;N4</formula>
    </cfRule>
    <cfRule type="expression" dxfId="26058" priority="740" stopIfTrue="1">
      <formula>$D$1&gt;N4</formula>
    </cfRule>
  </conditionalFormatting>
  <conditionalFormatting sqref="O5">
    <cfRule type="cellIs" dxfId="26057" priority="736" stopIfTrue="1" operator="equal">
      <formula>5</formula>
    </cfRule>
    <cfRule type="cellIs" dxfId="26056" priority="737" stopIfTrue="1" operator="equal">
      <formula>4</formula>
    </cfRule>
    <cfRule type="cellIs" dxfId="26055" priority="738" stopIfTrue="1" operator="equal">
      <formula>3</formula>
    </cfRule>
  </conditionalFormatting>
  <conditionalFormatting sqref="O3:O4">
    <cfRule type="expression" dxfId="26054" priority="734" stopIfTrue="1">
      <formula>$D$1&lt;O3</formula>
    </cfRule>
    <cfRule type="expression" dxfId="26053" priority="735" stopIfTrue="1">
      <formula>$D$1&gt;O3</formula>
    </cfRule>
  </conditionalFormatting>
  <conditionalFormatting sqref="O5">
    <cfRule type="cellIs" dxfId="26052" priority="731" stopIfTrue="1" operator="equal">
      <formula>5</formula>
    </cfRule>
    <cfRule type="cellIs" dxfId="26051" priority="732" stopIfTrue="1" operator="equal">
      <formula>4</formula>
    </cfRule>
    <cfRule type="cellIs" dxfId="26050" priority="733" stopIfTrue="1" operator="equal">
      <formula>3</formula>
    </cfRule>
  </conditionalFormatting>
  <conditionalFormatting sqref="N5">
    <cfRule type="cellIs" dxfId="26049" priority="726" stopIfTrue="1" operator="equal">
      <formula>5</formula>
    </cfRule>
    <cfRule type="cellIs" dxfId="26048" priority="727" stopIfTrue="1" operator="equal">
      <formula>4</formula>
    </cfRule>
    <cfRule type="cellIs" dxfId="26047" priority="728" stopIfTrue="1" operator="equal">
      <formula>3</formula>
    </cfRule>
  </conditionalFormatting>
  <conditionalFormatting sqref="N4">
    <cfRule type="expression" dxfId="26046" priority="724" stopIfTrue="1">
      <formula>$D$1&lt;N4</formula>
    </cfRule>
    <cfRule type="expression" dxfId="26045" priority="725" stopIfTrue="1">
      <formula>$D$1&gt;N4</formula>
    </cfRule>
  </conditionalFormatting>
  <conditionalFormatting sqref="N5">
    <cfRule type="cellIs" dxfId="26044" priority="721" stopIfTrue="1" operator="equal">
      <formula>5</formula>
    </cfRule>
    <cfRule type="cellIs" dxfId="26043" priority="722" stopIfTrue="1" operator="equal">
      <formula>4</formula>
    </cfRule>
    <cfRule type="cellIs" dxfId="26042" priority="723" stopIfTrue="1" operator="equal">
      <formula>3</formula>
    </cfRule>
  </conditionalFormatting>
  <conditionalFormatting sqref="N4">
    <cfRule type="expression" dxfId="26041" priority="719" stopIfTrue="1">
      <formula>$D$1&lt;N4</formula>
    </cfRule>
    <cfRule type="expression" dxfId="26040" priority="720" stopIfTrue="1">
      <formula>$D$1&gt;N4</formula>
    </cfRule>
  </conditionalFormatting>
  <conditionalFormatting sqref="N4">
    <cfRule type="expression" dxfId="26039" priority="717" stopIfTrue="1">
      <formula>$D$1&lt;N4</formula>
    </cfRule>
    <cfRule type="expression" dxfId="26038" priority="718" stopIfTrue="1">
      <formula>$D$1&gt;N4</formula>
    </cfRule>
  </conditionalFormatting>
  <conditionalFormatting sqref="O5">
    <cfRule type="cellIs" dxfId="26037" priority="714" stopIfTrue="1" operator="equal">
      <formula>5</formula>
    </cfRule>
    <cfRule type="cellIs" dxfId="26036" priority="715" stopIfTrue="1" operator="equal">
      <formula>4</formula>
    </cfRule>
    <cfRule type="cellIs" dxfId="26035" priority="716" stopIfTrue="1" operator="equal">
      <formula>3</formula>
    </cfRule>
  </conditionalFormatting>
  <conditionalFormatting sqref="O4">
    <cfRule type="expression" dxfId="26034" priority="712" stopIfTrue="1">
      <formula>$D$1&lt;O4</formula>
    </cfRule>
    <cfRule type="expression" dxfId="26033" priority="713" stopIfTrue="1">
      <formula>$D$1&gt;O4</formula>
    </cfRule>
  </conditionalFormatting>
  <conditionalFormatting sqref="O5">
    <cfRule type="cellIs" dxfId="26032" priority="709" stopIfTrue="1" operator="equal">
      <formula>5</formula>
    </cfRule>
    <cfRule type="cellIs" dxfId="26031" priority="710" stopIfTrue="1" operator="equal">
      <formula>4</formula>
    </cfRule>
    <cfRule type="cellIs" dxfId="26030" priority="711" stopIfTrue="1" operator="equal">
      <formula>3</formula>
    </cfRule>
  </conditionalFormatting>
  <conditionalFormatting sqref="O5">
    <cfRule type="cellIs" dxfId="26029" priority="702" stopIfTrue="1" operator="equal">
      <formula>5</formula>
    </cfRule>
    <cfRule type="cellIs" dxfId="26028" priority="703" stopIfTrue="1" operator="equal">
      <formula>4</formula>
    </cfRule>
    <cfRule type="cellIs" dxfId="26027" priority="704" stopIfTrue="1" operator="equal">
      <formula>3</formula>
    </cfRule>
  </conditionalFormatting>
  <conditionalFormatting sqref="O4">
    <cfRule type="expression" dxfId="26026" priority="700" stopIfTrue="1">
      <formula>$D$1&lt;O4</formula>
    </cfRule>
    <cfRule type="expression" dxfId="26025" priority="701" stopIfTrue="1">
      <formula>$D$1&gt;O4</formula>
    </cfRule>
  </conditionalFormatting>
  <conditionalFormatting sqref="O5">
    <cfRule type="cellIs" dxfId="26024" priority="697" stopIfTrue="1" operator="equal">
      <formula>5</formula>
    </cfRule>
    <cfRule type="cellIs" dxfId="26023" priority="698" stopIfTrue="1" operator="equal">
      <formula>4</formula>
    </cfRule>
    <cfRule type="cellIs" dxfId="26022" priority="699" stopIfTrue="1" operator="equal">
      <formula>3</formula>
    </cfRule>
  </conditionalFormatting>
  <conditionalFormatting sqref="O4">
    <cfRule type="expression" dxfId="26021" priority="695" stopIfTrue="1">
      <formula>$D$1&lt;O4</formula>
    </cfRule>
    <cfRule type="expression" dxfId="26020" priority="696" stopIfTrue="1">
      <formula>$D$1&gt;O4</formula>
    </cfRule>
  </conditionalFormatting>
  <conditionalFormatting sqref="O5">
    <cfRule type="cellIs" dxfId="26019" priority="692" stopIfTrue="1" operator="equal">
      <formula>5</formula>
    </cfRule>
    <cfRule type="cellIs" dxfId="26018" priority="693" stopIfTrue="1" operator="equal">
      <formula>4</formula>
    </cfRule>
    <cfRule type="cellIs" dxfId="26017" priority="694" stopIfTrue="1" operator="equal">
      <formula>3</formula>
    </cfRule>
  </conditionalFormatting>
  <conditionalFormatting sqref="O4">
    <cfRule type="expression" dxfId="26016" priority="690" stopIfTrue="1">
      <formula>$D$1&lt;O4</formula>
    </cfRule>
    <cfRule type="expression" dxfId="26015" priority="691" stopIfTrue="1">
      <formula>$D$1&gt;O4</formula>
    </cfRule>
  </conditionalFormatting>
  <conditionalFormatting sqref="O4">
    <cfRule type="expression" dxfId="26014" priority="688" stopIfTrue="1">
      <formula>$D$1&lt;O4</formula>
    </cfRule>
    <cfRule type="expression" dxfId="26013" priority="689" stopIfTrue="1">
      <formula>$D$1&gt;O4</formula>
    </cfRule>
  </conditionalFormatting>
  <conditionalFormatting sqref="O4">
    <cfRule type="expression" dxfId="26012" priority="686" stopIfTrue="1">
      <formula>$D$1&lt;O4</formula>
    </cfRule>
    <cfRule type="expression" dxfId="26011" priority="687" stopIfTrue="1">
      <formula>$D$1&gt;O4</formula>
    </cfRule>
  </conditionalFormatting>
  <conditionalFormatting sqref="O4">
    <cfRule type="expression" dxfId="26010" priority="684" stopIfTrue="1">
      <formula>$D$1&lt;O4</formula>
    </cfRule>
    <cfRule type="expression" dxfId="26009" priority="685" stopIfTrue="1">
      <formula>$D$1&gt;O4</formula>
    </cfRule>
  </conditionalFormatting>
  <conditionalFormatting sqref="O4">
    <cfRule type="expression" dxfId="26008" priority="682" stopIfTrue="1">
      <formula>$D$1&lt;O4</formula>
    </cfRule>
    <cfRule type="expression" dxfId="26007" priority="683" stopIfTrue="1">
      <formula>$D$1&gt;O4</formula>
    </cfRule>
  </conditionalFormatting>
  <conditionalFormatting sqref="O4">
    <cfRule type="expression" dxfId="26006" priority="680" stopIfTrue="1">
      <formula>$D$1&lt;O4</formula>
    </cfRule>
    <cfRule type="expression" dxfId="26005" priority="681" stopIfTrue="1">
      <formula>$D$1&gt;O4</formula>
    </cfRule>
  </conditionalFormatting>
  <conditionalFormatting sqref="O4">
    <cfRule type="expression" dxfId="26004" priority="678" stopIfTrue="1">
      <formula>$D$1&lt;O4</formula>
    </cfRule>
    <cfRule type="expression" dxfId="26003" priority="679" stopIfTrue="1">
      <formula>$D$1&gt;O4</formula>
    </cfRule>
  </conditionalFormatting>
  <conditionalFormatting sqref="O4">
    <cfRule type="expression" dxfId="26002" priority="676" stopIfTrue="1">
      <formula>$D$1&lt;O4</formula>
    </cfRule>
    <cfRule type="expression" dxfId="26001" priority="677" stopIfTrue="1">
      <formula>$D$1&gt;O4</formula>
    </cfRule>
  </conditionalFormatting>
  <conditionalFormatting sqref="O4">
    <cfRule type="expression" dxfId="26000" priority="674" stopIfTrue="1">
      <formula>$D$1&lt;O4</formula>
    </cfRule>
    <cfRule type="expression" dxfId="25999" priority="675" stopIfTrue="1">
      <formula>$D$1&gt;O4</formula>
    </cfRule>
  </conditionalFormatting>
  <conditionalFormatting sqref="O4">
    <cfRule type="expression" dxfId="25998" priority="672" stopIfTrue="1">
      <formula>$D$1&lt;O4</formula>
    </cfRule>
    <cfRule type="expression" dxfId="25997" priority="673" stopIfTrue="1">
      <formula>$D$1&gt;O4</formula>
    </cfRule>
  </conditionalFormatting>
  <conditionalFormatting sqref="I5">
    <cfRule type="cellIs" dxfId="25996" priority="669" stopIfTrue="1" operator="equal">
      <formula>5</formula>
    </cfRule>
    <cfRule type="cellIs" dxfId="25995" priority="670" stopIfTrue="1" operator="equal">
      <formula>4</formula>
    </cfRule>
    <cfRule type="cellIs" dxfId="25994" priority="671" stopIfTrue="1" operator="equal">
      <formula>3</formula>
    </cfRule>
  </conditionalFormatting>
  <conditionalFormatting sqref="I3:I4">
    <cfRule type="expression" dxfId="25993" priority="667" stopIfTrue="1">
      <formula>$D$1&lt;I3</formula>
    </cfRule>
    <cfRule type="expression" dxfId="25992" priority="668" stopIfTrue="1">
      <formula>$D$1&gt;I3</formula>
    </cfRule>
  </conditionalFormatting>
  <conditionalFormatting sqref="I5">
    <cfRule type="cellIs" dxfId="25991" priority="664" stopIfTrue="1" operator="equal">
      <formula>5</formula>
    </cfRule>
    <cfRule type="cellIs" dxfId="25990" priority="665" stopIfTrue="1" operator="equal">
      <formula>4</formula>
    </cfRule>
    <cfRule type="cellIs" dxfId="25989" priority="666" stopIfTrue="1" operator="equal">
      <formula>3</formula>
    </cfRule>
  </conditionalFormatting>
  <conditionalFormatting sqref="I4">
    <cfRule type="expression" dxfId="25988" priority="662" stopIfTrue="1">
      <formula>$D$1&lt;I4</formula>
    </cfRule>
    <cfRule type="expression" dxfId="25987" priority="663" stopIfTrue="1">
      <formula>$D$1&gt;I4</formula>
    </cfRule>
  </conditionalFormatting>
  <conditionalFormatting sqref="I5">
    <cfRule type="cellIs" dxfId="25986" priority="659" stopIfTrue="1" operator="equal">
      <formula>5</formula>
    </cfRule>
    <cfRule type="cellIs" dxfId="25985" priority="660" stopIfTrue="1" operator="equal">
      <formula>4</formula>
    </cfRule>
    <cfRule type="cellIs" dxfId="25984" priority="661" stopIfTrue="1" operator="equal">
      <formula>3</formula>
    </cfRule>
  </conditionalFormatting>
  <conditionalFormatting sqref="I4">
    <cfRule type="expression" dxfId="25983" priority="657" stopIfTrue="1">
      <formula>$D$1&lt;I4</formula>
    </cfRule>
    <cfRule type="expression" dxfId="25982" priority="658" stopIfTrue="1">
      <formula>$D$1&gt;I4</formula>
    </cfRule>
  </conditionalFormatting>
  <conditionalFormatting sqref="I5">
    <cfRule type="cellIs" dxfId="25981" priority="654" stopIfTrue="1" operator="equal">
      <formula>5</formula>
    </cfRule>
    <cfRule type="cellIs" dxfId="25980" priority="655" stopIfTrue="1" operator="equal">
      <formula>4</formula>
    </cfRule>
    <cfRule type="cellIs" dxfId="25979" priority="656" stopIfTrue="1" operator="equal">
      <formula>3</formula>
    </cfRule>
  </conditionalFormatting>
  <conditionalFormatting sqref="I4">
    <cfRule type="expression" dxfId="25978" priority="652" stopIfTrue="1">
      <formula>$D$1&lt;I4</formula>
    </cfRule>
    <cfRule type="expression" dxfId="25977" priority="653" stopIfTrue="1">
      <formula>$D$1&gt;I4</formula>
    </cfRule>
  </conditionalFormatting>
  <conditionalFormatting sqref="I4">
    <cfRule type="expression" dxfId="25976" priority="650" stopIfTrue="1">
      <formula>$D$1&lt;I4</formula>
    </cfRule>
    <cfRule type="expression" dxfId="25975" priority="651" stopIfTrue="1">
      <formula>$D$1&gt;I4</formula>
    </cfRule>
  </conditionalFormatting>
  <conditionalFormatting sqref="I4">
    <cfRule type="expression" dxfId="25974" priority="648" stopIfTrue="1">
      <formula>$D$1&lt;I4</formula>
    </cfRule>
    <cfRule type="expression" dxfId="25973" priority="649" stopIfTrue="1">
      <formula>$D$1&gt;I4</formula>
    </cfRule>
  </conditionalFormatting>
  <conditionalFormatting sqref="I4">
    <cfRule type="expression" dxfId="25972" priority="646" stopIfTrue="1">
      <formula>$D$1&lt;I4</formula>
    </cfRule>
    <cfRule type="expression" dxfId="25971" priority="647" stopIfTrue="1">
      <formula>$D$1&gt;I4</formula>
    </cfRule>
  </conditionalFormatting>
  <conditionalFormatting sqref="I4">
    <cfRule type="expression" dxfId="25970" priority="644" stopIfTrue="1">
      <formula>$D$1&lt;I4</formula>
    </cfRule>
    <cfRule type="expression" dxfId="25969" priority="645" stopIfTrue="1">
      <formula>$D$1&gt;I4</formula>
    </cfRule>
  </conditionalFormatting>
  <conditionalFormatting sqref="I4">
    <cfRule type="expression" dxfId="25968" priority="642" stopIfTrue="1">
      <formula>$D$1&lt;I4</formula>
    </cfRule>
    <cfRule type="expression" dxfId="25967" priority="643" stopIfTrue="1">
      <formula>$D$1&gt;I4</formula>
    </cfRule>
  </conditionalFormatting>
  <conditionalFormatting sqref="I4">
    <cfRule type="expression" dxfId="25966" priority="640" stopIfTrue="1">
      <formula>$D$1&lt;I4</formula>
    </cfRule>
    <cfRule type="expression" dxfId="25965" priority="641" stopIfTrue="1">
      <formula>$D$1&gt;I4</formula>
    </cfRule>
  </conditionalFormatting>
  <conditionalFormatting sqref="I4">
    <cfRule type="expression" dxfId="25964" priority="638" stopIfTrue="1">
      <formula>$D$1&lt;I4</formula>
    </cfRule>
    <cfRule type="expression" dxfId="25963" priority="639" stopIfTrue="1">
      <formula>$D$1&gt;I4</formula>
    </cfRule>
  </conditionalFormatting>
  <conditionalFormatting sqref="I4">
    <cfRule type="expression" dxfId="25962" priority="636" stopIfTrue="1">
      <formula>$D$1&lt;I4</formula>
    </cfRule>
    <cfRule type="expression" dxfId="25961" priority="637" stopIfTrue="1">
      <formula>$D$1&gt;I4</formula>
    </cfRule>
  </conditionalFormatting>
  <conditionalFormatting sqref="I4">
    <cfRule type="expression" dxfId="25960" priority="634" stopIfTrue="1">
      <formula>$D$1&lt;I4</formula>
    </cfRule>
    <cfRule type="expression" dxfId="25959" priority="635" stopIfTrue="1">
      <formula>$D$1&gt;I4</formula>
    </cfRule>
  </conditionalFormatting>
  <conditionalFormatting sqref="I4">
    <cfRule type="expression" dxfId="25958" priority="632" stopIfTrue="1">
      <formula>$D$1&lt;I4</formula>
    </cfRule>
    <cfRule type="expression" dxfId="25957" priority="633" stopIfTrue="1">
      <formula>$D$1&gt;I4</formula>
    </cfRule>
  </conditionalFormatting>
  <conditionalFormatting sqref="J5">
    <cfRule type="cellIs" dxfId="25956" priority="629" stopIfTrue="1" operator="equal">
      <formula>5</formula>
    </cfRule>
    <cfRule type="cellIs" dxfId="25955" priority="630" stopIfTrue="1" operator="equal">
      <formula>4</formula>
    </cfRule>
    <cfRule type="cellIs" dxfId="25954" priority="631" stopIfTrue="1" operator="equal">
      <formula>3</formula>
    </cfRule>
  </conditionalFormatting>
  <conditionalFormatting sqref="J3:J4">
    <cfRule type="expression" dxfId="25953" priority="627" stopIfTrue="1">
      <formula>$D$1&lt;J3</formula>
    </cfRule>
    <cfRule type="expression" dxfId="25952" priority="628" stopIfTrue="1">
      <formula>$D$1&gt;J3</formula>
    </cfRule>
  </conditionalFormatting>
  <conditionalFormatting sqref="J5">
    <cfRule type="cellIs" dxfId="25951" priority="624" stopIfTrue="1" operator="equal">
      <formula>5</formula>
    </cfRule>
    <cfRule type="cellIs" dxfId="25950" priority="625" stopIfTrue="1" operator="equal">
      <formula>4</formula>
    </cfRule>
    <cfRule type="cellIs" dxfId="25949" priority="626" stopIfTrue="1" operator="equal">
      <formula>3</formula>
    </cfRule>
  </conditionalFormatting>
  <conditionalFormatting sqref="J3:J4">
    <cfRule type="expression" dxfId="25948" priority="622" stopIfTrue="1">
      <formula>$D$1&lt;J3</formula>
    </cfRule>
    <cfRule type="expression" dxfId="25947" priority="623" stopIfTrue="1">
      <formula>$D$1&gt;J3</formula>
    </cfRule>
  </conditionalFormatting>
  <conditionalFormatting sqref="J3:J4">
    <cfRule type="expression" dxfId="25946" priority="617" stopIfTrue="1">
      <formula>$D$1&lt;J3</formula>
    </cfRule>
    <cfRule type="expression" dxfId="25945" priority="618" stopIfTrue="1">
      <formula>$D$1&gt;J3</formula>
    </cfRule>
  </conditionalFormatting>
  <conditionalFormatting sqref="K3">
    <cfRule type="expression" dxfId="25944" priority="615" stopIfTrue="1">
      <formula>$D$1&lt;K3</formula>
    </cfRule>
    <cfRule type="expression" dxfId="25943" priority="616" stopIfTrue="1">
      <formula>$D$1&gt;K3</formula>
    </cfRule>
  </conditionalFormatting>
  <conditionalFormatting sqref="G4">
    <cfRule type="expression" dxfId="25942" priority="523" stopIfTrue="1">
      <formula>$D$1&lt;G4</formula>
    </cfRule>
    <cfRule type="expression" dxfId="25941" priority="524" stopIfTrue="1">
      <formula>$D$1&gt;G4</formula>
    </cfRule>
  </conditionalFormatting>
  <conditionalFormatting sqref="L5">
    <cfRule type="cellIs" dxfId="25940" priority="610" stopIfTrue="1" operator="equal">
      <formula>5</formula>
    </cfRule>
    <cfRule type="cellIs" dxfId="25939" priority="611" stopIfTrue="1" operator="equal">
      <formula>4</formula>
    </cfRule>
    <cfRule type="cellIs" dxfId="25938" priority="612" stopIfTrue="1" operator="equal">
      <formula>3</formula>
    </cfRule>
  </conditionalFormatting>
  <conditionalFormatting sqref="L3">
    <cfRule type="expression" dxfId="25937" priority="606" stopIfTrue="1">
      <formula>$D$1&lt;L3</formula>
    </cfRule>
    <cfRule type="expression" dxfId="25936" priority="607" stopIfTrue="1">
      <formula>$D$1&gt;L3</formula>
    </cfRule>
  </conditionalFormatting>
  <conditionalFormatting sqref="L4">
    <cfRule type="expression" dxfId="25935" priority="581" stopIfTrue="1">
      <formula>$D$1&lt;L4</formula>
    </cfRule>
    <cfRule type="expression" dxfId="25934" priority="582" stopIfTrue="1">
      <formula>$D$1&gt;L4</formula>
    </cfRule>
  </conditionalFormatting>
  <conditionalFormatting sqref="L4">
    <cfRule type="expression" dxfId="25933" priority="579" stopIfTrue="1">
      <formula>$D$1&lt;L4</formula>
    </cfRule>
    <cfRule type="expression" dxfId="25932" priority="580" stopIfTrue="1">
      <formula>$D$1&gt;L4</formula>
    </cfRule>
  </conditionalFormatting>
  <conditionalFormatting sqref="L4">
    <cfRule type="expression" dxfId="25931" priority="577" stopIfTrue="1">
      <formula>$D$1&lt;L4</formula>
    </cfRule>
    <cfRule type="expression" dxfId="25930" priority="578" stopIfTrue="1">
      <formula>$D$1&gt;L4</formula>
    </cfRule>
  </conditionalFormatting>
  <conditionalFormatting sqref="L4">
    <cfRule type="expression" dxfId="25929" priority="602" stopIfTrue="1">
      <formula>$D$1&lt;L4</formula>
    </cfRule>
    <cfRule type="expression" dxfId="25928" priority="603" stopIfTrue="1">
      <formula>$D$1&gt;L4</formula>
    </cfRule>
  </conditionalFormatting>
  <conditionalFormatting sqref="L3">
    <cfRule type="expression" dxfId="25927" priority="600" stopIfTrue="1">
      <formula>$D$1&lt;L3</formula>
    </cfRule>
    <cfRule type="expression" dxfId="25926" priority="601" stopIfTrue="1">
      <formula>$D$1&gt;L3</formula>
    </cfRule>
  </conditionalFormatting>
  <conditionalFormatting sqref="L4">
    <cfRule type="expression" dxfId="25925" priority="598" stopIfTrue="1">
      <formula>$D$1&lt;L4</formula>
    </cfRule>
    <cfRule type="expression" dxfId="25924" priority="599" stopIfTrue="1">
      <formula>$D$1&gt;L4</formula>
    </cfRule>
  </conditionalFormatting>
  <conditionalFormatting sqref="L4">
    <cfRule type="expression" dxfId="25923" priority="596" stopIfTrue="1">
      <formula>$D$1&lt;L4</formula>
    </cfRule>
    <cfRule type="expression" dxfId="25922" priority="597" stopIfTrue="1">
      <formula>$D$1&gt;L4</formula>
    </cfRule>
  </conditionalFormatting>
  <conditionalFormatting sqref="L4">
    <cfRule type="expression" dxfId="25921" priority="594" stopIfTrue="1">
      <formula>$D$1&lt;L4</formula>
    </cfRule>
    <cfRule type="expression" dxfId="25920" priority="595" stopIfTrue="1">
      <formula>$D$1&gt;L4</formula>
    </cfRule>
  </conditionalFormatting>
  <conditionalFormatting sqref="L5">
    <cfRule type="cellIs" dxfId="25919" priority="591" stopIfTrue="1" operator="equal">
      <formula>5</formula>
    </cfRule>
    <cfRule type="cellIs" dxfId="25918" priority="592" stopIfTrue="1" operator="equal">
      <formula>4</formula>
    </cfRule>
    <cfRule type="cellIs" dxfId="25917" priority="593" stopIfTrue="1" operator="equal">
      <formula>3</formula>
    </cfRule>
  </conditionalFormatting>
  <conditionalFormatting sqref="L4">
    <cfRule type="expression" dxfId="25916" priority="589" stopIfTrue="1">
      <formula>$D$1&lt;L4</formula>
    </cfRule>
    <cfRule type="expression" dxfId="25915" priority="590" stopIfTrue="1">
      <formula>$D$1&gt;L4</formula>
    </cfRule>
  </conditionalFormatting>
  <conditionalFormatting sqref="L4">
    <cfRule type="expression" dxfId="25914" priority="587" stopIfTrue="1">
      <formula>$D$1&lt;L4</formula>
    </cfRule>
    <cfRule type="expression" dxfId="25913" priority="588" stopIfTrue="1">
      <formula>$D$1&gt;L4</formula>
    </cfRule>
  </conditionalFormatting>
  <conditionalFormatting sqref="L4">
    <cfRule type="expression" dxfId="25912" priority="585" stopIfTrue="1">
      <formula>$D$1&lt;L4</formula>
    </cfRule>
    <cfRule type="expression" dxfId="25911" priority="586" stopIfTrue="1">
      <formula>$D$1&gt;L4</formula>
    </cfRule>
  </conditionalFormatting>
  <conditionalFormatting sqref="L4">
    <cfRule type="expression" dxfId="25910" priority="583" stopIfTrue="1">
      <formula>$D$1&lt;L4</formula>
    </cfRule>
    <cfRule type="expression" dxfId="25909" priority="584" stopIfTrue="1">
      <formula>$D$1&gt;L4</formula>
    </cfRule>
  </conditionalFormatting>
  <conditionalFormatting sqref="L4">
    <cfRule type="expression" dxfId="25908" priority="575" stopIfTrue="1">
      <formula>$D$1&lt;L4</formula>
    </cfRule>
    <cfRule type="expression" dxfId="25907" priority="576" stopIfTrue="1">
      <formula>$D$1&gt;L4</formula>
    </cfRule>
  </conditionalFormatting>
  <conditionalFormatting sqref="L4">
    <cfRule type="expression" dxfId="25906" priority="573" stopIfTrue="1">
      <formula>$D$1&lt;L4</formula>
    </cfRule>
    <cfRule type="expression" dxfId="25905" priority="574" stopIfTrue="1">
      <formula>$D$1&gt;L4</formula>
    </cfRule>
  </conditionalFormatting>
  <conditionalFormatting sqref="M5">
    <cfRule type="cellIs" dxfId="25904" priority="570" stopIfTrue="1" operator="equal">
      <formula>5</formula>
    </cfRule>
    <cfRule type="cellIs" dxfId="25903" priority="571" stopIfTrue="1" operator="equal">
      <formula>4</formula>
    </cfRule>
    <cfRule type="cellIs" dxfId="25902" priority="572" stopIfTrue="1" operator="equal">
      <formula>3</formula>
    </cfRule>
  </conditionalFormatting>
  <conditionalFormatting sqref="M3:M4">
    <cfRule type="expression" dxfId="25901" priority="568" stopIfTrue="1">
      <formula>$D$1&lt;M3</formula>
    </cfRule>
    <cfRule type="expression" dxfId="25900" priority="569" stopIfTrue="1">
      <formula>$D$1&gt;M3</formula>
    </cfRule>
  </conditionalFormatting>
  <conditionalFormatting sqref="M5">
    <cfRule type="cellIs" dxfId="25899" priority="565" stopIfTrue="1" operator="equal">
      <formula>5</formula>
    </cfRule>
    <cfRule type="cellIs" dxfId="25898" priority="566" stopIfTrue="1" operator="equal">
      <formula>4</formula>
    </cfRule>
    <cfRule type="cellIs" dxfId="25897" priority="567" stopIfTrue="1" operator="equal">
      <formula>3</formula>
    </cfRule>
  </conditionalFormatting>
  <conditionalFormatting sqref="M3:M4">
    <cfRule type="expression" dxfId="25896" priority="563" stopIfTrue="1">
      <formula>$D$1&lt;M3</formula>
    </cfRule>
    <cfRule type="expression" dxfId="25895" priority="564" stopIfTrue="1">
      <formula>$D$1&gt;M3</formula>
    </cfRule>
  </conditionalFormatting>
  <conditionalFormatting sqref="M4">
    <cfRule type="expression" dxfId="25894" priority="561" stopIfTrue="1">
      <formula>$D$1&lt;M4</formula>
    </cfRule>
    <cfRule type="expression" dxfId="25893" priority="562" stopIfTrue="1">
      <formula>$D$1&gt;M4</formula>
    </cfRule>
  </conditionalFormatting>
  <conditionalFormatting sqref="G5">
    <cfRule type="cellIs" dxfId="25892" priority="551" stopIfTrue="1" operator="equal">
      <formula>5</formula>
    </cfRule>
    <cfRule type="cellIs" dxfId="25891" priority="552" stopIfTrue="1" operator="equal">
      <formula>4</formula>
    </cfRule>
    <cfRule type="cellIs" dxfId="25890" priority="553" stopIfTrue="1" operator="equal">
      <formula>3</formula>
    </cfRule>
  </conditionalFormatting>
  <conditionalFormatting sqref="G3">
    <cfRule type="expression" dxfId="25889" priority="559" stopIfTrue="1">
      <formula>$D$1&lt;G3</formula>
    </cfRule>
    <cfRule type="expression" dxfId="25888" priority="560" stopIfTrue="1">
      <formula>$D$1&gt;G3</formula>
    </cfRule>
  </conditionalFormatting>
  <conditionalFormatting sqref="G5">
    <cfRule type="cellIs" dxfId="25887" priority="556" stopIfTrue="1" operator="equal">
      <formula>5</formula>
    </cfRule>
    <cfRule type="cellIs" dxfId="25886" priority="557" stopIfTrue="1" operator="equal">
      <formula>4</formula>
    </cfRule>
    <cfRule type="cellIs" dxfId="25885" priority="558" stopIfTrue="1" operator="equal">
      <formula>3</formula>
    </cfRule>
  </conditionalFormatting>
  <conditionalFormatting sqref="G4">
    <cfRule type="expression" dxfId="25884" priority="554" stopIfTrue="1">
      <formula>$D$1&lt;G4</formula>
    </cfRule>
    <cfRule type="expression" dxfId="25883" priority="555" stopIfTrue="1">
      <formula>$D$1&gt;G4</formula>
    </cfRule>
  </conditionalFormatting>
  <conditionalFormatting sqref="G4">
    <cfRule type="expression" dxfId="25882" priority="549" stopIfTrue="1">
      <formula>$D$1&lt;G4</formula>
    </cfRule>
    <cfRule type="expression" dxfId="25881" priority="550" stopIfTrue="1">
      <formula>$D$1&gt;G4</formula>
    </cfRule>
  </conditionalFormatting>
  <conditionalFormatting sqref="G5">
    <cfRule type="cellIs" dxfId="25880" priority="546" stopIfTrue="1" operator="equal">
      <formula>5</formula>
    </cfRule>
    <cfRule type="cellIs" dxfId="25879" priority="547" stopIfTrue="1" operator="equal">
      <formula>4</formula>
    </cfRule>
    <cfRule type="cellIs" dxfId="25878" priority="548" stopIfTrue="1" operator="equal">
      <formula>3</formula>
    </cfRule>
  </conditionalFormatting>
  <conditionalFormatting sqref="G4">
    <cfRule type="expression" dxfId="25877" priority="544" stopIfTrue="1">
      <formula>$D$1&lt;G4</formula>
    </cfRule>
    <cfRule type="expression" dxfId="25876" priority="545" stopIfTrue="1">
      <formula>$D$1&gt;G4</formula>
    </cfRule>
  </conditionalFormatting>
  <conditionalFormatting sqref="G5">
    <cfRule type="cellIs" dxfId="25875" priority="541" stopIfTrue="1" operator="equal">
      <formula>5</formula>
    </cfRule>
    <cfRule type="cellIs" dxfId="25874" priority="542" stopIfTrue="1" operator="equal">
      <formula>4</formula>
    </cfRule>
    <cfRule type="cellIs" dxfId="25873" priority="543" stopIfTrue="1" operator="equal">
      <formula>3</formula>
    </cfRule>
  </conditionalFormatting>
  <conditionalFormatting sqref="G4">
    <cfRule type="expression" dxfId="25872" priority="539" stopIfTrue="1">
      <formula>$D$1&lt;G4</formula>
    </cfRule>
    <cfRule type="expression" dxfId="25871" priority="540" stopIfTrue="1">
      <formula>$D$1&gt;G4</formula>
    </cfRule>
  </conditionalFormatting>
  <conditionalFormatting sqref="G4">
    <cfRule type="expression" dxfId="25870" priority="537" stopIfTrue="1">
      <formula>$D$1&lt;G4</formula>
    </cfRule>
    <cfRule type="expression" dxfId="25869" priority="538" stopIfTrue="1">
      <formula>$D$1&gt;G4</formula>
    </cfRule>
  </conditionalFormatting>
  <conditionalFormatting sqref="G4">
    <cfRule type="expression" dxfId="25868" priority="535" stopIfTrue="1">
      <formula>$D$1&lt;G4</formula>
    </cfRule>
    <cfRule type="expression" dxfId="25867" priority="536" stopIfTrue="1">
      <formula>$D$1&gt;G4</formula>
    </cfRule>
  </conditionalFormatting>
  <conditionalFormatting sqref="G4">
    <cfRule type="expression" dxfId="25866" priority="531" stopIfTrue="1">
      <formula>$D$1&lt;G4</formula>
    </cfRule>
    <cfRule type="expression" dxfId="25865" priority="532" stopIfTrue="1">
      <formula>$D$1&gt;G4</formula>
    </cfRule>
  </conditionalFormatting>
  <conditionalFormatting sqref="G4">
    <cfRule type="expression" dxfId="25864" priority="529" stopIfTrue="1">
      <formula>$D$1&lt;G4</formula>
    </cfRule>
    <cfRule type="expression" dxfId="25863" priority="530" stopIfTrue="1">
      <formula>$D$1&gt;G4</formula>
    </cfRule>
  </conditionalFormatting>
  <conditionalFormatting sqref="G4">
    <cfRule type="expression" dxfId="25862" priority="527" stopIfTrue="1">
      <formula>$D$1&lt;G4</formula>
    </cfRule>
    <cfRule type="expression" dxfId="25861" priority="528" stopIfTrue="1">
      <formula>$D$1&gt;G4</formula>
    </cfRule>
  </conditionalFormatting>
  <conditionalFormatting sqref="G4">
    <cfRule type="expression" dxfId="25860" priority="525" stopIfTrue="1">
      <formula>$D$1&lt;G4</formula>
    </cfRule>
    <cfRule type="expression" dxfId="25859" priority="526" stopIfTrue="1">
      <formula>$D$1&gt;G4</formula>
    </cfRule>
  </conditionalFormatting>
  <conditionalFormatting sqref="G4">
    <cfRule type="expression" dxfId="25858" priority="521" stopIfTrue="1">
      <formula>$D$1&lt;G4</formula>
    </cfRule>
    <cfRule type="expression" dxfId="25857" priority="522" stopIfTrue="1">
      <formula>$D$1&gt;G4</formula>
    </cfRule>
  </conditionalFormatting>
  <conditionalFormatting sqref="G4">
    <cfRule type="expression" dxfId="25856" priority="519" stopIfTrue="1">
      <formula>$D$1&lt;G4</formula>
    </cfRule>
    <cfRule type="expression" dxfId="25855" priority="520" stopIfTrue="1">
      <formula>$D$1&gt;G4</formula>
    </cfRule>
  </conditionalFormatting>
  <conditionalFormatting sqref="P3">
    <cfRule type="expression" dxfId="25854" priority="517" stopIfTrue="1">
      <formula>$D$1&lt;P3</formula>
    </cfRule>
    <cfRule type="expression" dxfId="25853" priority="518" stopIfTrue="1">
      <formula>$D$1&gt;P3</formula>
    </cfRule>
  </conditionalFormatting>
  <conditionalFormatting sqref="I3:I4">
    <cfRule type="expression" dxfId="25852" priority="390" stopIfTrue="1">
      <formula>$D$1&lt;I3</formula>
    </cfRule>
    <cfRule type="expression" dxfId="25851" priority="391" stopIfTrue="1">
      <formula>$D$1&gt;I3</formula>
    </cfRule>
  </conditionalFormatting>
  <conditionalFormatting sqref="I4">
    <cfRule type="expression" dxfId="25850" priority="373" stopIfTrue="1">
      <formula>$D$1&lt;I4</formula>
    </cfRule>
    <cfRule type="expression" dxfId="25849" priority="374" stopIfTrue="1">
      <formula>$D$1&gt;I4</formula>
    </cfRule>
  </conditionalFormatting>
  <conditionalFormatting sqref="J3:J4">
    <cfRule type="expression" dxfId="25848" priority="358" stopIfTrue="1">
      <formula>$D$1&lt;J3</formula>
    </cfRule>
    <cfRule type="expression" dxfId="25847" priority="359" stopIfTrue="1">
      <formula>$D$1&gt;J3</formula>
    </cfRule>
  </conditionalFormatting>
  <conditionalFormatting sqref="J4">
    <cfRule type="expression" dxfId="25846" priority="354" stopIfTrue="1">
      <formula>$D$1&lt;J4</formula>
    </cfRule>
    <cfRule type="expression" dxfId="25845" priority="355" stopIfTrue="1">
      <formula>$D$1&gt;J4</formula>
    </cfRule>
  </conditionalFormatting>
  <conditionalFormatting sqref="L5">
    <cfRule type="cellIs" dxfId="25844" priority="514" stopIfTrue="1" operator="equal">
      <formula>5</formula>
    </cfRule>
    <cfRule type="cellIs" dxfId="25843" priority="515" stopIfTrue="1" operator="equal">
      <formula>4</formula>
    </cfRule>
    <cfRule type="cellIs" dxfId="25842" priority="516" stopIfTrue="1" operator="equal">
      <formula>3</formula>
    </cfRule>
  </conditionalFormatting>
  <conditionalFormatting sqref="L3:L4">
    <cfRule type="expression" dxfId="25841" priority="512" stopIfTrue="1">
      <formula>$D$1&lt;L3</formula>
    </cfRule>
    <cfRule type="expression" dxfId="25840" priority="513" stopIfTrue="1">
      <formula>$D$1&gt;L3</formula>
    </cfRule>
  </conditionalFormatting>
  <conditionalFormatting sqref="L5">
    <cfRule type="cellIs" dxfId="25839" priority="509" stopIfTrue="1" operator="equal">
      <formula>5</formula>
    </cfRule>
    <cfRule type="cellIs" dxfId="25838" priority="510" stopIfTrue="1" operator="equal">
      <formula>4</formula>
    </cfRule>
    <cfRule type="cellIs" dxfId="25837" priority="511" stopIfTrue="1" operator="equal">
      <formula>3</formula>
    </cfRule>
  </conditionalFormatting>
  <conditionalFormatting sqref="L3:L4">
    <cfRule type="expression" dxfId="25836" priority="507" stopIfTrue="1">
      <formula>$D$1&lt;L3</formula>
    </cfRule>
    <cfRule type="expression" dxfId="25835" priority="508" stopIfTrue="1">
      <formula>$D$1&gt;L3</formula>
    </cfRule>
  </conditionalFormatting>
  <conditionalFormatting sqref="L4">
    <cfRule type="expression" dxfId="25834" priority="505" stopIfTrue="1">
      <formula>$D$1&lt;L4</formula>
    </cfRule>
    <cfRule type="expression" dxfId="25833" priority="506" stopIfTrue="1">
      <formula>$D$1&gt;L4</formula>
    </cfRule>
  </conditionalFormatting>
  <conditionalFormatting sqref="M5">
    <cfRule type="cellIs" dxfId="25832" priority="502" stopIfTrue="1" operator="equal">
      <formula>5</formula>
    </cfRule>
    <cfRule type="cellIs" dxfId="25831" priority="503" stopIfTrue="1" operator="equal">
      <formula>4</formula>
    </cfRule>
    <cfRule type="cellIs" dxfId="25830" priority="504" stopIfTrue="1" operator="equal">
      <formula>3</formula>
    </cfRule>
  </conditionalFormatting>
  <conditionalFormatting sqref="M3:M4">
    <cfRule type="expression" dxfId="25829" priority="500" stopIfTrue="1">
      <formula>$D$1&lt;M3</formula>
    </cfRule>
    <cfRule type="expression" dxfId="25828" priority="501" stopIfTrue="1">
      <formula>$D$1&gt;M3</formula>
    </cfRule>
  </conditionalFormatting>
  <conditionalFormatting sqref="M5">
    <cfRule type="cellIs" dxfId="25827" priority="497" stopIfTrue="1" operator="equal">
      <formula>5</formula>
    </cfRule>
    <cfRule type="cellIs" dxfId="25826" priority="498" stopIfTrue="1" operator="equal">
      <formula>4</formula>
    </cfRule>
    <cfRule type="cellIs" dxfId="25825" priority="499" stopIfTrue="1" operator="equal">
      <formula>3</formula>
    </cfRule>
  </conditionalFormatting>
  <conditionalFormatting sqref="M3:M4">
    <cfRule type="expression" dxfId="25824" priority="495" stopIfTrue="1">
      <formula>$D$1&lt;M3</formula>
    </cfRule>
    <cfRule type="expression" dxfId="25823" priority="496" stopIfTrue="1">
      <formula>$D$1&gt;M3</formula>
    </cfRule>
  </conditionalFormatting>
  <conditionalFormatting sqref="M4">
    <cfRule type="expression" dxfId="25822" priority="493" stopIfTrue="1">
      <formula>$D$1&lt;M4</formula>
    </cfRule>
    <cfRule type="expression" dxfId="25821" priority="494" stopIfTrue="1">
      <formula>$D$1&gt;M4</formula>
    </cfRule>
  </conditionalFormatting>
  <conditionalFormatting sqref="L4">
    <cfRule type="expression" dxfId="25820" priority="491" stopIfTrue="1">
      <formula>$D$1&lt;L4</formula>
    </cfRule>
    <cfRule type="expression" dxfId="25819" priority="492" stopIfTrue="1">
      <formula>$D$1&gt;L4</formula>
    </cfRule>
  </conditionalFormatting>
  <conditionalFormatting sqref="L4">
    <cfRule type="expression" dxfId="25818" priority="489" stopIfTrue="1">
      <formula>$D$1&lt;L4</formula>
    </cfRule>
    <cfRule type="expression" dxfId="25817" priority="490" stopIfTrue="1">
      <formula>$D$1&gt;L4</formula>
    </cfRule>
  </conditionalFormatting>
  <conditionalFormatting sqref="L4">
    <cfRule type="expression" dxfId="25816" priority="487" stopIfTrue="1">
      <formula>$D$1&lt;L4</formula>
    </cfRule>
    <cfRule type="expression" dxfId="25815" priority="488" stopIfTrue="1">
      <formula>$D$1&gt;L4</formula>
    </cfRule>
  </conditionalFormatting>
  <conditionalFormatting sqref="M3:M4">
    <cfRule type="expression" dxfId="25814" priority="471" stopIfTrue="1">
      <formula>$D$1&lt;M3</formula>
    </cfRule>
    <cfRule type="expression" dxfId="25813" priority="472" stopIfTrue="1">
      <formula>$D$1&gt;M3</formula>
    </cfRule>
  </conditionalFormatting>
  <conditionalFormatting sqref="L4">
    <cfRule type="expression" dxfId="25812" priority="485" stopIfTrue="1">
      <formula>$D$1&lt;L4</formula>
    </cfRule>
    <cfRule type="expression" dxfId="25811" priority="486" stopIfTrue="1">
      <formula>$D$1&gt;L4</formula>
    </cfRule>
  </conditionalFormatting>
  <conditionalFormatting sqref="L4">
    <cfRule type="expression" dxfId="25810" priority="483" stopIfTrue="1">
      <formula>$D$1&lt;L4</formula>
    </cfRule>
    <cfRule type="expression" dxfId="25809" priority="484" stopIfTrue="1">
      <formula>$D$1&gt;L4</formula>
    </cfRule>
  </conditionalFormatting>
  <conditionalFormatting sqref="L4">
    <cfRule type="expression" dxfId="25808" priority="481" stopIfTrue="1">
      <formula>$D$1&lt;L4</formula>
    </cfRule>
    <cfRule type="expression" dxfId="25807" priority="482" stopIfTrue="1">
      <formula>$D$1&gt;L4</formula>
    </cfRule>
  </conditionalFormatting>
  <conditionalFormatting sqref="M5">
    <cfRule type="cellIs" dxfId="25806" priority="478" stopIfTrue="1" operator="equal">
      <formula>5</formula>
    </cfRule>
    <cfRule type="cellIs" dxfId="25805" priority="479" stopIfTrue="1" operator="equal">
      <formula>4</formula>
    </cfRule>
    <cfRule type="cellIs" dxfId="25804" priority="480" stopIfTrue="1" operator="equal">
      <formula>3</formula>
    </cfRule>
  </conditionalFormatting>
  <conditionalFormatting sqref="M3:M4">
    <cfRule type="expression" dxfId="25803" priority="476" stopIfTrue="1">
      <formula>$D$1&lt;M3</formula>
    </cfRule>
    <cfRule type="expression" dxfId="25802" priority="477" stopIfTrue="1">
      <formula>$D$1&gt;M3</formula>
    </cfRule>
  </conditionalFormatting>
  <conditionalFormatting sqref="M5">
    <cfRule type="cellIs" dxfId="25801" priority="473" stopIfTrue="1" operator="equal">
      <formula>5</formula>
    </cfRule>
    <cfRule type="cellIs" dxfId="25800" priority="474" stopIfTrue="1" operator="equal">
      <formula>4</formula>
    </cfRule>
    <cfRule type="cellIs" dxfId="25799" priority="475" stopIfTrue="1" operator="equal">
      <formula>3</formula>
    </cfRule>
  </conditionalFormatting>
  <conditionalFormatting sqref="L5">
    <cfRule type="cellIs" dxfId="25798" priority="468" stopIfTrue="1" operator="equal">
      <formula>5</formula>
    </cfRule>
    <cfRule type="cellIs" dxfId="25797" priority="469" stopIfTrue="1" operator="equal">
      <formula>4</formula>
    </cfRule>
    <cfRule type="cellIs" dxfId="25796" priority="470" stopIfTrue="1" operator="equal">
      <formula>3</formula>
    </cfRule>
  </conditionalFormatting>
  <conditionalFormatting sqref="L4">
    <cfRule type="expression" dxfId="25795" priority="466" stopIfTrue="1">
      <formula>$D$1&lt;L4</formula>
    </cfRule>
    <cfRule type="expression" dxfId="25794" priority="467" stopIfTrue="1">
      <formula>$D$1&gt;L4</formula>
    </cfRule>
  </conditionalFormatting>
  <conditionalFormatting sqref="L5">
    <cfRule type="cellIs" dxfId="25793" priority="463" stopIfTrue="1" operator="equal">
      <formula>5</formula>
    </cfRule>
    <cfRule type="cellIs" dxfId="25792" priority="464" stopIfTrue="1" operator="equal">
      <formula>4</formula>
    </cfRule>
    <cfRule type="cellIs" dxfId="25791" priority="465" stopIfTrue="1" operator="equal">
      <formula>3</formula>
    </cfRule>
  </conditionalFormatting>
  <conditionalFormatting sqref="L4">
    <cfRule type="expression" dxfId="25790" priority="461" stopIfTrue="1">
      <formula>$D$1&lt;L4</formula>
    </cfRule>
    <cfRule type="expression" dxfId="25789" priority="462" stopIfTrue="1">
      <formula>$D$1&gt;L4</formula>
    </cfRule>
  </conditionalFormatting>
  <conditionalFormatting sqref="L4">
    <cfRule type="expression" dxfId="25788" priority="459" stopIfTrue="1">
      <formula>$D$1&lt;L4</formula>
    </cfRule>
    <cfRule type="expression" dxfId="25787" priority="460" stopIfTrue="1">
      <formula>$D$1&gt;L4</formula>
    </cfRule>
  </conditionalFormatting>
  <conditionalFormatting sqref="M5">
    <cfRule type="cellIs" dxfId="25786" priority="456" stopIfTrue="1" operator="equal">
      <formula>5</formula>
    </cfRule>
    <cfRule type="cellIs" dxfId="25785" priority="457" stopIfTrue="1" operator="equal">
      <formula>4</formula>
    </cfRule>
    <cfRule type="cellIs" dxfId="25784" priority="458" stopIfTrue="1" operator="equal">
      <formula>3</formula>
    </cfRule>
  </conditionalFormatting>
  <conditionalFormatting sqref="M4">
    <cfRule type="expression" dxfId="25783" priority="454" stopIfTrue="1">
      <formula>$D$1&lt;M4</formula>
    </cfRule>
    <cfRule type="expression" dxfId="25782" priority="455" stopIfTrue="1">
      <formula>$D$1&gt;M4</formula>
    </cfRule>
  </conditionalFormatting>
  <conditionalFormatting sqref="M5">
    <cfRule type="cellIs" dxfId="25781" priority="451" stopIfTrue="1" operator="equal">
      <formula>5</formula>
    </cfRule>
    <cfRule type="cellIs" dxfId="25780" priority="452" stopIfTrue="1" operator="equal">
      <formula>4</formula>
    </cfRule>
    <cfRule type="cellIs" dxfId="25779" priority="453" stopIfTrue="1" operator="equal">
      <formula>3</formula>
    </cfRule>
  </conditionalFormatting>
  <conditionalFormatting sqref="M4">
    <cfRule type="expression" dxfId="25778" priority="449" stopIfTrue="1">
      <formula>$D$1&lt;M4</formula>
    </cfRule>
    <cfRule type="expression" dxfId="25777" priority="450" stopIfTrue="1">
      <formula>$D$1&gt;M4</formula>
    </cfRule>
  </conditionalFormatting>
  <conditionalFormatting sqref="M4">
    <cfRule type="expression" dxfId="25776" priority="447" stopIfTrue="1">
      <formula>$D$1&lt;M4</formula>
    </cfRule>
    <cfRule type="expression" dxfId="25775" priority="448" stopIfTrue="1">
      <formula>$D$1&gt;M4</formula>
    </cfRule>
  </conditionalFormatting>
  <conditionalFormatting sqref="M5">
    <cfRule type="cellIs" dxfId="25774" priority="444" stopIfTrue="1" operator="equal">
      <formula>5</formula>
    </cfRule>
    <cfRule type="cellIs" dxfId="25773" priority="445" stopIfTrue="1" operator="equal">
      <formula>4</formula>
    </cfRule>
    <cfRule type="cellIs" dxfId="25772" priority="446" stopIfTrue="1" operator="equal">
      <formula>3</formula>
    </cfRule>
  </conditionalFormatting>
  <conditionalFormatting sqref="M4">
    <cfRule type="expression" dxfId="25771" priority="442" stopIfTrue="1">
      <formula>$D$1&lt;M4</formula>
    </cfRule>
    <cfRule type="expression" dxfId="25770" priority="443" stopIfTrue="1">
      <formula>$D$1&gt;M4</formula>
    </cfRule>
  </conditionalFormatting>
  <conditionalFormatting sqref="M5">
    <cfRule type="cellIs" dxfId="25769" priority="439" stopIfTrue="1" operator="equal">
      <formula>5</formula>
    </cfRule>
    <cfRule type="cellIs" dxfId="25768" priority="440" stopIfTrue="1" operator="equal">
      <formula>4</formula>
    </cfRule>
    <cfRule type="cellIs" dxfId="25767" priority="441" stopIfTrue="1" operator="equal">
      <formula>3</formula>
    </cfRule>
  </conditionalFormatting>
  <conditionalFormatting sqref="M4">
    <cfRule type="expression" dxfId="25766" priority="437" stopIfTrue="1">
      <formula>$D$1&lt;M4</formula>
    </cfRule>
    <cfRule type="expression" dxfId="25765" priority="438" stopIfTrue="1">
      <formula>$D$1&gt;M4</formula>
    </cfRule>
  </conditionalFormatting>
  <conditionalFormatting sqref="M5">
    <cfRule type="cellIs" dxfId="25764" priority="434" stopIfTrue="1" operator="equal">
      <formula>5</formula>
    </cfRule>
    <cfRule type="cellIs" dxfId="25763" priority="435" stopIfTrue="1" operator="equal">
      <formula>4</formula>
    </cfRule>
    <cfRule type="cellIs" dxfId="25762" priority="436" stopIfTrue="1" operator="equal">
      <formula>3</formula>
    </cfRule>
  </conditionalFormatting>
  <conditionalFormatting sqref="M4">
    <cfRule type="expression" dxfId="25761" priority="432" stopIfTrue="1">
      <formula>$D$1&lt;M4</formula>
    </cfRule>
    <cfRule type="expression" dxfId="25760" priority="433" stopIfTrue="1">
      <formula>$D$1&gt;M4</formula>
    </cfRule>
  </conditionalFormatting>
  <conditionalFormatting sqref="M4">
    <cfRule type="expression" dxfId="25759" priority="430" stopIfTrue="1">
      <formula>$D$1&lt;M4</formula>
    </cfRule>
    <cfRule type="expression" dxfId="25758" priority="431" stopIfTrue="1">
      <formula>$D$1&gt;M4</formula>
    </cfRule>
  </conditionalFormatting>
  <conditionalFormatting sqref="M4">
    <cfRule type="expression" dxfId="25757" priority="428" stopIfTrue="1">
      <formula>$D$1&lt;M4</formula>
    </cfRule>
    <cfRule type="expression" dxfId="25756" priority="429" stopIfTrue="1">
      <formula>$D$1&gt;M4</formula>
    </cfRule>
  </conditionalFormatting>
  <conditionalFormatting sqref="M4">
    <cfRule type="expression" dxfId="25755" priority="426" stopIfTrue="1">
      <formula>$D$1&lt;M4</formula>
    </cfRule>
    <cfRule type="expression" dxfId="25754" priority="427" stopIfTrue="1">
      <formula>$D$1&gt;M4</formula>
    </cfRule>
  </conditionalFormatting>
  <conditionalFormatting sqref="M4">
    <cfRule type="expression" dxfId="25753" priority="424" stopIfTrue="1">
      <formula>$D$1&lt;M4</formula>
    </cfRule>
    <cfRule type="expression" dxfId="25752" priority="425" stopIfTrue="1">
      <formula>$D$1&gt;M4</formula>
    </cfRule>
  </conditionalFormatting>
  <conditionalFormatting sqref="M4">
    <cfRule type="expression" dxfId="25751" priority="422" stopIfTrue="1">
      <formula>$D$1&lt;M4</formula>
    </cfRule>
    <cfRule type="expression" dxfId="25750" priority="423" stopIfTrue="1">
      <formula>$D$1&gt;M4</formula>
    </cfRule>
  </conditionalFormatting>
  <conditionalFormatting sqref="M4">
    <cfRule type="expression" dxfId="25749" priority="420" stopIfTrue="1">
      <formula>$D$1&lt;M4</formula>
    </cfRule>
    <cfRule type="expression" dxfId="25748" priority="421" stopIfTrue="1">
      <formula>$D$1&gt;M4</formula>
    </cfRule>
  </conditionalFormatting>
  <conditionalFormatting sqref="M4">
    <cfRule type="expression" dxfId="25747" priority="418" stopIfTrue="1">
      <formula>$D$1&lt;M4</formula>
    </cfRule>
    <cfRule type="expression" dxfId="25746" priority="419" stopIfTrue="1">
      <formula>$D$1&gt;M4</formula>
    </cfRule>
  </conditionalFormatting>
  <conditionalFormatting sqref="M4">
    <cfRule type="expression" dxfId="25745" priority="416" stopIfTrue="1">
      <formula>$D$1&lt;M4</formula>
    </cfRule>
    <cfRule type="expression" dxfId="25744" priority="417" stopIfTrue="1">
      <formula>$D$1&gt;M4</formula>
    </cfRule>
  </conditionalFormatting>
  <conditionalFormatting sqref="M4">
    <cfRule type="expression" dxfId="25743" priority="414" stopIfTrue="1">
      <formula>$D$1&lt;M4</formula>
    </cfRule>
    <cfRule type="expression" dxfId="25742" priority="415" stopIfTrue="1">
      <formula>$D$1&gt;M4</formula>
    </cfRule>
  </conditionalFormatting>
  <conditionalFormatting sqref="O5">
    <cfRule type="cellIs" dxfId="25741" priority="411" stopIfTrue="1" operator="equal">
      <formula>5</formula>
    </cfRule>
    <cfRule type="cellIs" dxfId="25740" priority="412" stopIfTrue="1" operator="equal">
      <formula>4</formula>
    </cfRule>
    <cfRule type="cellIs" dxfId="25739" priority="413" stopIfTrue="1" operator="equal">
      <formula>3</formula>
    </cfRule>
  </conditionalFormatting>
  <conditionalFormatting sqref="O4">
    <cfRule type="expression" dxfId="25738" priority="409" stopIfTrue="1">
      <formula>$D$1&lt;O4</formula>
    </cfRule>
    <cfRule type="expression" dxfId="25737" priority="410" stopIfTrue="1">
      <formula>$D$1&gt;O4</formula>
    </cfRule>
  </conditionalFormatting>
  <conditionalFormatting sqref="O4">
    <cfRule type="expression" dxfId="25736" priority="407" stopIfTrue="1">
      <formula>$D$1&lt;O4</formula>
    </cfRule>
    <cfRule type="expression" dxfId="25735" priority="408" stopIfTrue="1">
      <formula>$D$1&gt;O4</formula>
    </cfRule>
  </conditionalFormatting>
  <conditionalFormatting sqref="O4">
    <cfRule type="expression" dxfId="25734" priority="405" stopIfTrue="1">
      <formula>$D$1&lt;O4</formula>
    </cfRule>
    <cfRule type="expression" dxfId="25733" priority="406" stopIfTrue="1">
      <formula>$D$1&gt;O4</formula>
    </cfRule>
  </conditionalFormatting>
  <conditionalFormatting sqref="O5">
    <cfRule type="cellIs" dxfId="25732" priority="402" stopIfTrue="1" operator="equal">
      <formula>5</formula>
    </cfRule>
    <cfRule type="cellIs" dxfId="25731" priority="403" stopIfTrue="1" operator="equal">
      <formula>4</formula>
    </cfRule>
    <cfRule type="cellIs" dxfId="25730" priority="404" stopIfTrue="1" operator="equal">
      <formula>3</formula>
    </cfRule>
  </conditionalFormatting>
  <conditionalFormatting sqref="O4">
    <cfRule type="expression" dxfId="25729" priority="400" stopIfTrue="1">
      <formula>$D$1&lt;O4</formula>
    </cfRule>
    <cfRule type="expression" dxfId="25728" priority="401" stopIfTrue="1">
      <formula>$D$1&gt;O4</formula>
    </cfRule>
  </conditionalFormatting>
  <conditionalFormatting sqref="I5">
    <cfRule type="cellIs" dxfId="25727" priority="397" stopIfTrue="1" operator="equal">
      <formula>5</formula>
    </cfRule>
    <cfRule type="cellIs" dxfId="25726" priority="398" stopIfTrue="1" operator="equal">
      <formula>4</formula>
    </cfRule>
    <cfRule type="cellIs" dxfId="25725" priority="399" stopIfTrue="1" operator="equal">
      <formula>3</formula>
    </cfRule>
  </conditionalFormatting>
  <conditionalFormatting sqref="I3:I4">
    <cfRule type="expression" dxfId="25724" priority="395" stopIfTrue="1">
      <formula>$D$1&lt;I3</formula>
    </cfRule>
    <cfRule type="expression" dxfId="25723" priority="396" stopIfTrue="1">
      <formula>$D$1&gt;I3</formula>
    </cfRule>
  </conditionalFormatting>
  <conditionalFormatting sqref="I5">
    <cfRule type="cellIs" dxfId="25722" priority="392" stopIfTrue="1" operator="equal">
      <formula>5</formula>
    </cfRule>
    <cfRule type="cellIs" dxfId="25721" priority="393" stopIfTrue="1" operator="equal">
      <formula>4</formula>
    </cfRule>
    <cfRule type="cellIs" dxfId="25720" priority="394" stopIfTrue="1" operator="equal">
      <formula>3</formula>
    </cfRule>
  </conditionalFormatting>
  <conditionalFormatting sqref="I4">
    <cfRule type="expression" dxfId="25719" priority="388" stopIfTrue="1">
      <formula>$D$1&lt;I4</formula>
    </cfRule>
    <cfRule type="expression" dxfId="25718" priority="389" stopIfTrue="1">
      <formula>$D$1&gt;I4</formula>
    </cfRule>
  </conditionalFormatting>
  <conditionalFormatting sqref="I5">
    <cfRule type="cellIs" dxfId="25717" priority="385" stopIfTrue="1" operator="equal">
      <formula>5</formula>
    </cfRule>
    <cfRule type="cellIs" dxfId="25716" priority="386" stopIfTrue="1" operator="equal">
      <formula>4</formula>
    </cfRule>
    <cfRule type="cellIs" dxfId="25715" priority="387" stopIfTrue="1" operator="equal">
      <formula>3</formula>
    </cfRule>
  </conditionalFormatting>
  <conditionalFormatting sqref="I4">
    <cfRule type="expression" dxfId="25714" priority="383" stopIfTrue="1">
      <formula>$D$1&lt;I4</formula>
    </cfRule>
    <cfRule type="expression" dxfId="25713" priority="384" stopIfTrue="1">
      <formula>$D$1&gt;I4</formula>
    </cfRule>
  </conditionalFormatting>
  <conditionalFormatting sqref="I5">
    <cfRule type="cellIs" dxfId="25712" priority="380" stopIfTrue="1" operator="equal">
      <formula>5</formula>
    </cfRule>
    <cfRule type="cellIs" dxfId="25711" priority="381" stopIfTrue="1" operator="equal">
      <formula>4</formula>
    </cfRule>
    <cfRule type="cellIs" dxfId="25710" priority="382" stopIfTrue="1" operator="equal">
      <formula>3</formula>
    </cfRule>
  </conditionalFormatting>
  <conditionalFormatting sqref="I4">
    <cfRule type="expression" dxfId="25709" priority="378" stopIfTrue="1">
      <formula>$D$1&lt;I4</formula>
    </cfRule>
    <cfRule type="expression" dxfId="25708" priority="379" stopIfTrue="1">
      <formula>$D$1&gt;I4</formula>
    </cfRule>
  </conditionalFormatting>
  <conditionalFormatting sqref="I5">
    <cfRule type="cellIs" dxfId="25707" priority="375" stopIfTrue="1" operator="equal">
      <formula>5</formula>
    </cfRule>
    <cfRule type="cellIs" dxfId="25706" priority="376" stopIfTrue="1" operator="equal">
      <formula>4</formula>
    </cfRule>
    <cfRule type="cellIs" dxfId="25705" priority="377" stopIfTrue="1" operator="equal">
      <formula>3</formula>
    </cfRule>
  </conditionalFormatting>
  <conditionalFormatting sqref="I5">
    <cfRule type="cellIs" dxfId="25704" priority="370" stopIfTrue="1" operator="equal">
      <formula>5</formula>
    </cfRule>
    <cfRule type="cellIs" dxfId="25703" priority="371" stopIfTrue="1" operator="equal">
      <formula>4</formula>
    </cfRule>
    <cfRule type="cellIs" dxfId="25702" priority="372" stopIfTrue="1" operator="equal">
      <formula>3</formula>
    </cfRule>
  </conditionalFormatting>
  <conditionalFormatting sqref="I4">
    <cfRule type="expression" dxfId="25701" priority="368" stopIfTrue="1">
      <formula>$D$1&lt;I4</formula>
    </cfRule>
    <cfRule type="expression" dxfId="25700" priority="369" stopIfTrue="1">
      <formula>$D$1&gt;I4</formula>
    </cfRule>
  </conditionalFormatting>
  <conditionalFormatting sqref="I5">
    <cfRule type="cellIs" dxfId="25699" priority="365" stopIfTrue="1" operator="equal">
      <formula>5</formula>
    </cfRule>
    <cfRule type="cellIs" dxfId="25698" priority="366" stopIfTrue="1" operator="equal">
      <formula>4</formula>
    </cfRule>
    <cfRule type="cellIs" dxfId="25697" priority="367" stopIfTrue="1" operator="equal">
      <formula>3</formula>
    </cfRule>
  </conditionalFormatting>
  <conditionalFormatting sqref="I4">
    <cfRule type="expression" dxfId="25696" priority="363" stopIfTrue="1">
      <formula>$D$1&lt;I4</formula>
    </cfRule>
    <cfRule type="expression" dxfId="25695" priority="364" stopIfTrue="1">
      <formula>$D$1&gt;I4</formula>
    </cfRule>
  </conditionalFormatting>
  <conditionalFormatting sqref="J5">
    <cfRule type="cellIs" dxfId="25694" priority="360" stopIfTrue="1" operator="equal">
      <formula>5</formula>
    </cfRule>
    <cfRule type="cellIs" dxfId="25693" priority="361" stopIfTrue="1" operator="equal">
      <formula>4</formula>
    </cfRule>
    <cfRule type="cellIs" dxfId="25692" priority="362" stopIfTrue="1" operator="equal">
      <formula>3</formula>
    </cfRule>
  </conditionalFormatting>
  <conditionalFormatting sqref="J3">
    <cfRule type="expression" dxfId="25691" priority="356" stopIfTrue="1">
      <formula>$D$1&lt;J3</formula>
    </cfRule>
    <cfRule type="expression" dxfId="25690" priority="357" stopIfTrue="1">
      <formula>$D$1&gt;J3</formula>
    </cfRule>
  </conditionalFormatting>
  <conditionalFormatting sqref="J4">
    <cfRule type="expression" dxfId="25689" priority="331" stopIfTrue="1">
      <formula>$D$1&lt;J4</formula>
    </cfRule>
    <cfRule type="expression" dxfId="25688" priority="332" stopIfTrue="1">
      <formula>$D$1&gt;J4</formula>
    </cfRule>
  </conditionalFormatting>
  <conditionalFormatting sqref="J4">
    <cfRule type="expression" dxfId="25687" priority="329" stopIfTrue="1">
      <formula>$D$1&lt;J4</formula>
    </cfRule>
    <cfRule type="expression" dxfId="25686" priority="330" stopIfTrue="1">
      <formula>$D$1&gt;J4</formula>
    </cfRule>
  </conditionalFormatting>
  <conditionalFormatting sqref="J4">
    <cfRule type="expression" dxfId="25685" priority="327" stopIfTrue="1">
      <formula>$D$1&lt;J4</formula>
    </cfRule>
    <cfRule type="expression" dxfId="25684" priority="328" stopIfTrue="1">
      <formula>$D$1&gt;J4</formula>
    </cfRule>
  </conditionalFormatting>
  <conditionalFormatting sqref="J4">
    <cfRule type="expression" dxfId="25683" priority="352" stopIfTrue="1">
      <formula>$D$1&lt;J4</formula>
    </cfRule>
    <cfRule type="expression" dxfId="25682" priority="353" stopIfTrue="1">
      <formula>$D$1&gt;J4</formula>
    </cfRule>
  </conditionalFormatting>
  <conditionalFormatting sqref="J3">
    <cfRule type="expression" dxfId="25681" priority="350" stopIfTrue="1">
      <formula>$D$1&lt;J3</formula>
    </cfRule>
    <cfRule type="expression" dxfId="25680" priority="351" stopIfTrue="1">
      <formula>$D$1&gt;J3</formula>
    </cfRule>
  </conditionalFormatting>
  <conditionalFormatting sqref="J4">
    <cfRule type="expression" dxfId="25679" priority="348" stopIfTrue="1">
      <formula>$D$1&lt;J4</formula>
    </cfRule>
    <cfRule type="expression" dxfId="25678" priority="349" stopIfTrue="1">
      <formula>$D$1&gt;J4</formula>
    </cfRule>
  </conditionalFormatting>
  <conditionalFormatting sqref="J4">
    <cfRule type="expression" dxfId="25677" priority="346" stopIfTrue="1">
      <formula>$D$1&lt;J4</formula>
    </cfRule>
    <cfRule type="expression" dxfId="25676" priority="347" stopIfTrue="1">
      <formula>$D$1&gt;J4</formula>
    </cfRule>
  </conditionalFormatting>
  <conditionalFormatting sqref="J4">
    <cfRule type="expression" dxfId="25675" priority="344" stopIfTrue="1">
      <formula>$D$1&lt;J4</formula>
    </cfRule>
    <cfRule type="expression" dxfId="25674" priority="345" stopIfTrue="1">
      <formula>$D$1&gt;J4</formula>
    </cfRule>
  </conditionalFormatting>
  <conditionalFormatting sqref="J5">
    <cfRule type="cellIs" dxfId="25673" priority="341" stopIfTrue="1" operator="equal">
      <formula>5</formula>
    </cfRule>
    <cfRule type="cellIs" dxfId="25672" priority="342" stopIfTrue="1" operator="equal">
      <formula>4</formula>
    </cfRule>
    <cfRule type="cellIs" dxfId="25671" priority="343" stopIfTrue="1" operator="equal">
      <formula>3</formula>
    </cfRule>
  </conditionalFormatting>
  <conditionalFormatting sqref="J4">
    <cfRule type="expression" dxfId="25670" priority="339" stopIfTrue="1">
      <formula>$D$1&lt;J4</formula>
    </cfRule>
    <cfRule type="expression" dxfId="25669" priority="340" stopIfTrue="1">
      <formula>$D$1&gt;J4</formula>
    </cfRule>
  </conditionalFormatting>
  <conditionalFormatting sqref="J4">
    <cfRule type="expression" dxfId="25668" priority="337" stopIfTrue="1">
      <formula>$D$1&lt;J4</formula>
    </cfRule>
    <cfRule type="expression" dxfId="25667" priority="338" stopIfTrue="1">
      <formula>$D$1&gt;J4</formula>
    </cfRule>
  </conditionalFormatting>
  <conditionalFormatting sqref="J4">
    <cfRule type="expression" dxfId="25666" priority="335" stopIfTrue="1">
      <formula>$D$1&lt;J4</formula>
    </cfRule>
    <cfRule type="expression" dxfId="25665" priority="336" stopIfTrue="1">
      <formula>$D$1&gt;J4</formula>
    </cfRule>
  </conditionalFormatting>
  <conditionalFormatting sqref="J4">
    <cfRule type="expression" dxfId="25664" priority="333" stopIfTrue="1">
      <formula>$D$1&lt;J4</formula>
    </cfRule>
    <cfRule type="expression" dxfId="25663" priority="334" stopIfTrue="1">
      <formula>$D$1&gt;J4</formula>
    </cfRule>
  </conditionalFormatting>
  <conditionalFormatting sqref="J4">
    <cfRule type="expression" dxfId="25662" priority="325" stopIfTrue="1">
      <formula>$D$1&lt;J4</formula>
    </cfRule>
    <cfRule type="expression" dxfId="25661" priority="326" stopIfTrue="1">
      <formula>$D$1&gt;J4</formula>
    </cfRule>
  </conditionalFormatting>
  <conditionalFormatting sqref="J4">
    <cfRule type="expression" dxfId="25660" priority="323" stopIfTrue="1">
      <formula>$D$1&lt;J4</formula>
    </cfRule>
    <cfRule type="expression" dxfId="25659" priority="324" stopIfTrue="1">
      <formula>$D$1&gt;J4</formula>
    </cfRule>
  </conditionalFormatting>
  <conditionalFormatting sqref="K3">
    <cfRule type="expression" dxfId="25658" priority="321" stopIfTrue="1">
      <formula>$D$1&lt;K3</formula>
    </cfRule>
    <cfRule type="expression" dxfId="25657" priority="322" stopIfTrue="1">
      <formula>$D$1&gt;K3</formula>
    </cfRule>
  </conditionalFormatting>
  <conditionalFormatting sqref="K3">
    <cfRule type="expression" dxfId="25656" priority="319" stopIfTrue="1">
      <formula>$D$1&lt;K3</formula>
    </cfRule>
    <cfRule type="expression" dxfId="25655" priority="320" stopIfTrue="1">
      <formula>$D$1&gt;K3</formula>
    </cfRule>
  </conditionalFormatting>
  <conditionalFormatting sqref="I5">
    <cfRule type="cellIs" dxfId="25654" priority="203" stopIfTrue="1" operator="equal">
      <formula>5</formula>
    </cfRule>
    <cfRule type="cellIs" dxfId="25653" priority="204" stopIfTrue="1" operator="equal">
      <formula>4</formula>
    </cfRule>
    <cfRule type="cellIs" dxfId="25652" priority="205" stopIfTrue="1" operator="equal">
      <formula>3</formula>
    </cfRule>
  </conditionalFormatting>
  <conditionalFormatting sqref="J3:J4">
    <cfRule type="expression" dxfId="25651" priority="191" stopIfTrue="1">
      <formula>$D$1&lt;J3</formula>
    </cfRule>
    <cfRule type="expression" dxfId="25650" priority="192" stopIfTrue="1">
      <formula>$D$1&gt;J3</formula>
    </cfRule>
  </conditionalFormatting>
  <conditionalFormatting sqref="J4">
    <cfRule type="expression" dxfId="25649" priority="174" stopIfTrue="1">
      <formula>$D$1&lt;J4</formula>
    </cfRule>
    <cfRule type="expression" dxfId="25648" priority="175" stopIfTrue="1">
      <formula>$D$1&gt;J4</formula>
    </cfRule>
  </conditionalFormatting>
  <conditionalFormatting sqref="K3">
    <cfRule type="expression" dxfId="25647" priority="162" stopIfTrue="1">
      <formula>$D$1&lt;K3</formula>
    </cfRule>
    <cfRule type="expression" dxfId="25646" priority="163" stopIfTrue="1">
      <formula>$D$1&gt;K3</formula>
    </cfRule>
  </conditionalFormatting>
  <conditionalFormatting sqref="P4">
    <cfRule type="expression" dxfId="25645" priority="99" stopIfTrue="1">
      <formula>$D$1&lt;P4</formula>
    </cfRule>
    <cfRule type="expression" dxfId="25644" priority="100" stopIfTrue="1">
      <formula>$D$1&gt;P4</formula>
    </cfRule>
  </conditionalFormatting>
  <conditionalFormatting sqref="M5">
    <cfRule type="cellIs" dxfId="25643" priority="316" stopIfTrue="1" operator="equal">
      <formula>5</formula>
    </cfRule>
    <cfRule type="cellIs" dxfId="25642" priority="317" stopIfTrue="1" operator="equal">
      <formula>4</formula>
    </cfRule>
    <cfRule type="cellIs" dxfId="25641" priority="318" stopIfTrue="1" operator="equal">
      <formula>3</formula>
    </cfRule>
  </conditionalFormatting>
  <conditionalFormatting sqref="M3:M4">
    <cfRule type="expression" dxfId="25640" priority="314" stopIfTrue="1">
      <formula>$D$1&lt;M3</formula>
    </cfRule>
    <cfRule type="expression" dxfId="25639" priority="315" stopIfTrue="1">
      <formula>$D$1&gt;M3</formula>
    </cfRule>
  </conditionalFormatting>
  <conditionalFormatting sqref="M5">
    <cfRule type="cellIs" dxfId="25638" priority="311" stopIfTrue="1" operator="equal">
      <formula>5</formula>
    </cfRule>
    <cfRule type="cellIs" dxfId="25637" priority="312" stopIfTrue="1" operator="equal">
      <formula>4</formula>
    </cfRule>
    <cfRule type="cellIs" dxfId="25636" priority="313" stopIfTrue="1" operator="equal">
      <formula>3</formula>
    </cfRule>
  </conditionalFormatting>
  <conditionalFormatting sqref="M3:M4">
    <cfRule type="expression" dxfId="25635" priority="309" stopIfTrue="1">
      <formula>$D$1&lt;M3</formula>
    </cfRule>
    <cfRule type="expression" dxfId="25634" priority="310" stopIfTrue="1">
      <formula>$D$1&gt;M3</formula>
    </cfRule>
  </conditionalFormatting>
  <conditionalFormatting sqref="M4">
    <cfRule type="expression" dxfId="25633" priority="307" stopIfTrue="1">
      <formula>$D$1&lt;M4</formula>
    </cfRule>
    <cfRule type="expression" dxfId="25632" priority="308" stopIfTrue="1">
      <formula>$D$1&gt;M4</formula>
    </cfRule>
  </conditionalFormatting>
  <conditionalFormatting sqref="N5">
    <cfRule type="cellIs" dxfId="25631" priority="304" stopIfTrue="1" operator="equal">
      <formula>5</formula>
    </cfRule>
    <cfRule type="cellIs" dxfId="25630" priority="305" stopIfTrue="1" operator="equal">
      <formula>4</formula>
    </cfRule>
    <cfRule type="cellIs" dxfId="25629" priority="306" stopIfTrue="1" operator="equal">
      <formula>3</formula>
    </cfRule>
  </conditionalFormatting>
  <conditionalFormatting sqref="N3:N4">
    <cfRule type="expression" dxfId="25628" priority="302" stopIfTrue="1">
      <formula>$D$1&lt;N3</formula>
    </cfRule>
    <cfRule type="expression" dxfId="25627" priority="303" stopIfTrue="1">
      <formula>$D$1&gt;N3</formula>
    </cfRule>
  </conditionalFormatting>
  <conditionalFormatting sqref="N5">
    <cfRule type="cellIs" dxfId="25626" priority="299" stopIfTrue="1" operator="equal">
      <formula>5</formula>
    </cfRule>
    <cfRule type="cellIs" dxfId="25625" priority="300" stopIfTrue="1" operator="equal">
      <formula>4</formula>
    </cfRule>
    <cfRule type="cellIs" dxfId="25624" priority="301" stopIfTrue="1" operator="equal">
      <formula>3</formula>
    </cfRule>
  </conditionalFormatting>
  <conditionalFormatting sqref="N3:N4">
    <cfRule type="expression" dxfId="25623" priority="297" stopIfTrue="1">
      <formula>$D$1&lt;N3</formula>
    </cfRule>
    <cfRule type="expression" dxfId="25622" priority="298" stopIfTrue="1">
      <formula>$D$1&gt;N3</formula>
    </cfRule>
  </conditionalFormatting>
  <conditionalFormatting sqref="N4">
    <cfRule type="expression" dxfId="25621" priority="295" stopIfTrue="1">
      <formula>$D$1&lt;N4</formula>
    </cfRule>
    <cfRule type="expression" dxfId="25620" priority="296" stopIfTrue="1">
      <formula>$D$1&gt;N4</formula>
    </cfRule>
  </conditionalFormatting>
  <conditionalFormatting sqref="M4">
    <cfRule type="expression" dxfId="25619" priority="293" stopIfTrue="1">
      <formula>$D$1&lt;M4</formula>
    </cfRule>
    <cfRule type="expression" dxfId="25618" priority="294" stopIfTrue="1">
      <formula>$D$1&gt;M4</formula>
    </cfRule>
  </conditionalFormatting>
  <conditionalFormatting sqref="M4">
    <cfRule type="expression" dxfId="25617" priority="291" stopIfTrue="1">
      <formula>$D$1&lt;M4</formula>
    </cfRule>
    <cfRule type="expression" dxfId="25616" priority="292" stopIfTrue="1">
      <formula>$D$1&gt;M4</formula>
    </cfRule>
  </conditionalFormatting>
  <conditionalFormatting sqref="M4">
    <cfRule type="expression" dxfId="25615" priority="289" stopIfTrue="1">
      <formula>$D$1&lt;M4</formula>
    </cfRule>
    <cfRule type="expression" dxfId="25614" priority="290" stopIfTrue="1">
      <formula>$D$1&gt;M4</formula>
    </cfRule>
  </conditionalFormatting>
  <conditionalFormatting sqref="N3:N4">
    <cfRule type="expression" dxfId="25613" priority="273" stopIfTrue="1">
      <formula>$D$1&lt;N3</formula>
    </cfRule>
    <cfRule type="expression" dxfId="25612" priority="274" stopIfTrue="1">
      <formula>$D$1&gt;N3</formula>
    </cfRule>
  </conditionalFormatting>
  <conditionalFormatting sqref="M4">
    <cfRule type="expression" dxfId="25611" priority="287" stopIfTrue="1">
      <formula>$D$1&lt;M4</formula>
    </cfRule>
    <cfRule type="expression" dxfId="25610" priority="288" stopIfTrue="1">
      <formula>$D$1&gt;M4</formula>
    </cfRule>
  </conditionalFormatting>
  <conditionalFormatting sqref="M4">
    <cfRule type="expression" dxfId="25609" priority="285" stopIfTrue="1">
      <formula>$D$1&lt;M4</formula>
    </cfRule>
    <cfRule type="expression" dxfId="25608" priority="286" stopIfTrue="1">
      <formula>$D$1&gt;M4</formula>
    </cfRule>
  </conditionalFormatting>
  <conditionalFormatting sqref="M4">
    <cfRule type="expression" dxfId="25607" priority="283" stopIfTrue="1">
      <formula>$D$1&lt;M4</formula>
    </cfRule>
    <cfRule type="expression" dxfId="25606" priority="284" stopIfTrue="1">
      <formula>$D$1&gt;M4</formula>
    </cfRule>
  </conditionalFormatting>
  <conditionalFormatting sqref="N5">
    <cfRule type="cellIs" dxfId="25605" priority="280" stopIfTrue="1" operator="equal">
      <formula>5</formula>
    </cfRule>
    <cfRule type="cellIs" dxfId="25604" priority="281" stopIfTrue="1" operator="equal">
      <formula>4</formula>
    </cfRule>
    <cfRule type="cellIs" dxfId="25603" priority="282" stopIfTrue="1" operator="equal">
      <formula>3</formula>
    </cfRule>
  </conditionalFormatting>
  <conditionalFormatting sqref="N3:N4">
    <cfRule type="expression" dxfId="25602" priority="278" stopIfTrue="1">
      <formula>$D$1&lt;N3</formula>
    </cfRule>
    <cfRule type="expression" dxfId="25601" priority="279" stopIfTrue="1">
      <formula>$D$1&gt;N3</formula>
    </cfRule>
  </conditionalFormatting>
  <conditionalFormatting sqref="N5">
    <cfRule type="cellIs" dxfId="25600" priority="275" stopIfTrue="1" operator="equal">
      <formula>5</formula>
    </cfRule>
    <cfRule type="cellIs" dxfId="25599" priority="276" stopIfTrue="1" operator="equal">
      <formula>4</formula>
    </cfRule>
    <cfRule type="cellIs" dxfId="25598" priority="277" stopIfTrue="1" operator="equal">
      <formula>3</formula>
    </cfRule>
  </conditionalFormatting>
  <conditionalFormatting sqref="M5">
    <cfRule type="cellIs" dxfId="25597" priority="270" stopIfTrue="1" operator="equal">
      <formula>5</formula>
    </cfRule>
    <cfRule type="cellIs" dxfId="25596" priority="271" stopIfTrue="1" operator="equal">
      <formula>4</formula>
    </cfRule>
    <cfRule type="cellIs" dxfId="25595" priority="272" stopIfTrue="1" operator="equal">
      <formula>3</formula>
    </cfRule>
  </conditionalFormatting>
  <conditionalFormatting sqref="M4">
    <cfRule type="expression" dxfId="25594" priority="268" stopIfTrue="1">
      <formula>$D$1&lt;M4</formula>
    </cfRule>
    <cfRule type="expression" dxfId="25593" priority="269" stopIfTrue="1">
      <formula>$D$1&gt;M4</formula>
    </cfRule>
  </conditionalFormatting>
  <conditionalFormatting sqref="M5">
    <cfRule type="cellIs" dxfId="25592" priority="265" stopIfTrue="1" operator="equal">
      <formula>5</formula>
    </cfRule>
    <cfRule type="cellIs" dxfId="25591" priority="266" stopIfTrue="1" operator="equal">
      <formula>4</formula>
    </cfRule>
    <cfRule type="cellIs" dxfId="25590" priority="267" stopIfTrue="1" operator="equal">
      <formula>3</formula>
    </cfRule>
  </conditionalFormatting>
  <conditionalFormatting sqref="M4">
    <cfRule type="expression" dxfId="25589" priority="263" stopIfTrue="1">
      <formula>$D$1&lt;M4</formula>
    </cfRule>
    <cfRule type="expression" dxfId="25588" priority="264" stopIfTrue="1">
      <formula>$D$1&gt;M4</formula>
    </cfRule>
  </conditionalFormatting>
  <conditionalFormatting sqref="M4">
    <cfRule type="expression" dxfId="25587" priority="261" stopIfTrue="1">
      <formula>$D$1&lt;M4</formula>
    </cfRule>
    <cfRule type="expression" dxfId="25586" priority="262" stopIfTrue="1">
      <formula>$D$1&gt;M4</formula>
    </cfRule>
  </conditionalFormatting>
  <conditionalFormatting sqref="N5">
    <cfRule type="cellIs" dxfId="25585" priority="258" stopIfTrue="1" operator="equal">
      <formula>5</formula>
    </cfRule>
    <cfRule type="cellIs" dxfId="25584" priority="259" stopIfTrue="1" operator="equal">
      <formula>4</formula>
    </cfRule>
    <cfRule type="cellIs" dxfId="25583" priority="260" stopIfTrue="1" operator="equal">
      <formula>3</formula>
    </cfRule>
  </conditionalFormatting>
  <conditionalFormatting sqref="N4">
    <cfRule type="expression" dxfId="25582" priority="256" stopIfTrue="1">
      <formula>$D$1&lt;N4</formula>
    </cfRule>
    <cfRule type="expression" dxfId="25581" priority="257" stopIfTrue="1">
      <formula>$D$1&gt;N4</formula>
    </cfRule>
  </conditionalFormatting>
  <conditionalFormatting sqref="N5">
    <cfRule type="cellIs" dxfId="25580" priority="253" stopIfTrue="1" operator="equal">
      <formula>5</formula>
    </cfRule>
    <cfRule type="cellIs" dxfId="25579" priority="254" stopIfTrue="1" operator="equal">
      <formula>4</formula>
    </cfRule>
    <cfRule type="cellIs" dxfId="25578" priority="255" stopIfTrue="1" operator="equal">
      <formula>3</formula>
    </cfRule>
  </conditionalFormatting>
  <conditionalFormatting sqref="N4">
    <cfRule type="expression" dxfId="25577" priority="251" stopIfTrue="1">
      <formula>$D$1&lt;N4</formula>
    </cfRule>
    <cfRule type="expression" dxfId="25576" priority="252" stopIfTrue="1">
      <formula>$D$1&gt;N4</formula>
    </cfRule>
  </conditionalFormatting>
  <conditionalFormatting sqref="N4">
    <cfRule type="expression" dxfId="25575" priority="249" stopIfTrue="1">
      <formula>$D$1&lt;N4</formula>
    </cfRule>
    <cfRule type="expression" dxfId="25574" priority="250" stopIfTrue="1">
      <formula>$D$1&gt;N4</formula>
    </cfRule>
  </conditionalFormatting>
  <conditionalFormatting sqref="N5">
    <cfRule type="cellIs" dxfId="25573" priority="246" stopIfTrue="1" operator="equal">
      <formula>5</formula>
    </cfRule>
    <cfRule type="cellIs" dxfId="25572" priority="247" stopIfTrue="1" operator="equal">
      <formula>4</formula>
    </cfRule>
    <cfRule type="cellIs" dxfId="25571" priority="248" stopIfTrue="1" operator="equal">
      <formula>3</formula>
    </cfRule>
  </conditionalFormatting>
  <conditionalFormatting sqref="N4">
    <cfRule type="expression" dxfId="25570" priority="244" stopIfTrue="1">
      <formula>$D$1&lt;N4</formula>
    </cfRule>
    <cfRule type="expression" dxfId="25569" priority="245" stopIfTrue="1">
      <formula>$D$1&gt;N4</formula>
    </cfRule>
  </conditionalFormatting>
  <conditionalFormatting sqref="N5">
    <cfRule type="cellIs" dxfId="25568" priority="241" stopIfTrue="1" operator="equal">
      <formula>5</formula>
    </cfRule>
    <cfRule type="cellIs" dxfId="25567" priority="242" stopIfTrue="1" operator="equal">
      <formula>4</formula>
    </cfRule>
    <cfRule type="cellIs" dxfId="25566" priority="243" stopIfTrue="1" operator="equal">
      <formula>3</formula>
    </cfRule>
  </conditionalFormatting>
  <conditionalFormatting sqref="N4">
    <cfRule type="expression" dxfId="25565" priority="239" stopIfTrue="1">
      <formula>$D$1&lt;N4</formula>
    </cfRule>
    <cfRule type="expression" dxfId="25564" priority="240" stopIfTrue="1">
      <formula>$D$1&gt;N4</formula>
    </cfRule>
  </conditionalFormatting>
  <conditionalFormatting sqref="N5">
    <cfRule type="cellIs" dxfId="25563" priority="236" stopIfTrue="1" operator="equal">
      <formula>5</formula>
    </cfRule>
    <cfRule type="cellIs" dxfId="25562" priority="237" stopIfTrue="1" operator="equal">
      <formula>4</formula>
    </cfRule>
    <cfRule type="cellIs" dxfId="25561" priority="238" stopIfTrue="1" operator="equal">
      <formula>3</formula>
    </cfRule>
  </conditionalFormatting>
  <conditionalFormatting sqref="N4">
    <cfRule type="expression" dxfId="25560" priority="234" stopIfTrue="1">
      <formula>$D$1&lt;N4</formula>
    </cfRule>
    <cfRule type="expression" dxfId="25559" priority="235" stopIfTrue="1">
      <formula>$D$1&gt;N4</formula>
    </cfRule>
  </conditionalFormatting>
  <conditionalFormatting sqref="N4">
    <cfRule type="expression" dxfId="25558" priority="232" stopIfTrue="1">
      <formula>$D$1&lt;N4</formula>
    </cfRule>
    <cfRule type="expression" dxfId="25557" priority="233" stopIfTrue="1">
      <formula>$D$1&gt;N4</formula>
    </cfRule>
  </conditionalFormatting>
  <conditionalFormatting sqref="N4">
    <cfRule type="expression" dxfId="25556" priority="230" stopIfTrue="1">
      <formula>$D$1&lt;N4</formula>
    </cfRule>
    <cfRule type="expression" dxfId="25555" priority="231" stopIfTrue="1">
      <formula>$D$1&gt;N4</formula>
    </cfRule>
  </conditionalFormatting>
  <conditionalFormatting sqref="N4">
    <cfRule type="expression" dxfId="25554" priority="228" stopIfTrue="1">
      <formula>$D$1&lt;N4</formula>
    </cfRule>
    <cfRule type="expression" dxfId="25553" priority="229" stopIfTrue="1">
      <formula>$D$1&gt;N4</formula>
    </cfRule>
  </conditionalFormatting>
  <conditionalFormatting sqref="N4">
    <cfRule type="expression" dxfId="25552" priority="226" stopIfTrue="1">
      <formula>$D$1&lt;N4</formula>
    </cfRule>
    <cfRule type="expression" dxfId="25551" priority="227" stopIfTrue="1">
      <formula>$D$1&gt;N4</formula>
    </cfRule>
  </conditionalFormatting>
  <conditionalFormatting sqref="N4">
    <cfRule type="expression" dxfId="25550" priority="220" stopIfTrue="1">
      <formula>$D$1&lt;N4</formula>
    </cfRule>
    <cfRule type="expression" dxfId="25549" priority="221" stopIfTrue="1">
      <formula>$D$1&gt;N4</formula>
    </cfRule>
  </conditionalFormatting>
  <conditionalFormatting sqref="N4">
    <cfRule type="expression" dxfId="25548" priority="218" stopIfTrue="1">
      <formula>$D$1&lt;N4</formula>
    </cfRule>
    <cfRule type="expression" dxfId="25547" priority="219" stopIfTrue="1">
      <formula>$D$1&gt;N4</formula>
    </cfRule>
  </conditionalFormatting>
  <conditionalFormatting sqref="N4">
    <cfRule type="expression" dxfId="25546" priority="216" stopIfTrue="1">
      <formula>$D$1&lt;N4</formula>
    </cfRule>
    <cfRule type="expression" dxfId="25545" priority="217" stopIfTrue="1">
      <formula>$D$1&gt;N4</formula>
    </cfRule>
  </conditionalFormatting>
  <conditionalFormatting sqref="I5">
    <cfRule type="cellIs" dxfId="25544" priority="213" stopIfTrue="1" operator="equal">
      <formula>5</formula>
    </cfRule>
    <cfRule type="cellIs" dxfId="25543" priority="214" stopIfTrue="1" operator="equal">
      <formula>4</formula>
    </cfRule>
    <cfRule type="cellIs" dxfId="25542" priority="215" stopIfTrue="1" operator="equal">
      <formula>3</formula>
    </cfRule>
  </conditionalFormatting>
  <conditionalFormatting sqref="I3:I4">
    <cfRule type="expression" dxfId="25541" priority="211" stopIfTrue="1">
      <formula>$D$1&lt;I3</formula>
    </cfRule>
    <cfRule type="expression" dxfId="25540" priority="212" stopIfTrue="1">
      <formula>$D$1&gt;I3</formula>
    </cfRule>
  </conditionalFormatting>
  <conditionalFormatting sqref="I5">
    <cfRule type="cellIs" dxfId="25539" priority="208" stopIfTrue="1" operator="equal">
      <formula>5</formula>
    </cfRule>
    <cfRule type="cellIs" dxfId="25538" priority="209" stopIfTrue="1" operator="equal">
      <formula>4</formula>
    </cfRule>
    <cfRule type="cellIs" dxfId="25537" priority="210" stopIfTrue="1" operator="equal">
      <formula>3</formula>
    </cfRule>
  </conditionalFormatting>
  <conditionalFormatting sqref="I3:I4">
    <cfRule type="expression" dxfId="25536" priority="206" stopIfTrue="1">
      <formula>$D$1&lt;I3</formula>
    </cfRule>
    <cfRule type="expression" dxfId="25535" priority="207" stopIfTrue="1">
      <formula>$D$1&gt;I3</formula>
    </cfRule>
  </conditionalFormatting>
  <conditionalFormatting sqref="I3:I4">
    <cfRule type="expression" dxfId="25534" priority="201" stopIfTrue="1">
      <formula>$D$1&lt;I3</formula>
    </cfRule>
    <cfRule type="expression" dxfId="25533" priority="202" stopIfTrue="1">
      <formula>$D$1&gt;I3</formula>
    </cfRule>
  </conditionalFormatting>
  <conditionalFormatting sqref="J5">
    <cfRule type="cellIs" dxfId="25532" priority="198" stopIfTrue="1" operator="equal">
      <formula>5</formula>
    </cfRule>
    <cfRule type="cellIs" dxfId="25531" priority="199" stopIfTrue="1" operator="equal">
      <formula>4</formula>
    </cfRule>
    <cfRule type="cellIs" dxfId="25530" priority="200" stopIfTrue="1" operator="equal">
      <formula>3</formula>
    </cfRule>
  </conditionalFormatting>
  <conditionalFormatting sqref="J5">
    <cfRule type="cellIs" dxfId="25529" priority="193" stopIfTrue="1" operator="equal">
      <formula>5</formula>
    </cfRule>
    <cfRule type="cellIs" dxfId="25528" priority="194" stopIfTrue="1" operator="equal">
      <formula>4</formula>
    </cfRule>
    <cfRule type="cellIs" dxfId="25527" priority="195" stopIfTrue="1" operator="equal">
      <formula>3</formula>
    </cfRule>
  </conditionalFormatting>
  <conditionalFormatting sqref="J4">
    <cfRule type="expression" dxfId="25526" priority="189" stopIfTrue="1">
      <formula>$D$1&lt;J4</formula>
    </cfRule>
    <cfRule type="expression" dxfId="25525" priority="190" stopIfTrue="1">
      <formula>$D$1&gt;J4</formula>
    </cfRule>
  </conditionalFormatting>
  <conditionalFormatting sqref="J5">
    <cfRule type="cellIs" dxfId="25524" priority="186" stopIfTrue="1" operator="equal">
      <formula>5</formula>
    </cfRule>
    <cfRule type="cellIs" dxfId="25523" priority="187" stopIfTrue="1" operator="equal">
      <formula>4</formula>
    </cfRule>
    <cfRule type="cellIs" dxfId="25522" priority="188" stopIfTrue="1" operator="equal">
      <formula>3</formula>
    </cfRule>
  </conditionalFormatting>
  <conditionalFormatting sqref="J4">
    <cfRule type="expression" dxfId="25521" priority="184" stopIfTrue="1">
      <formula>$D$1&lt;J4</formula>
    </cfRule>
    <cfRule type="expression" dxfId="25520" priority="185" stopIfTrue="1">
      <formula>$D$1&gt;J4</formula>
    </cfRule>
  </conditionalFormatting>
  <conditionalFormatting sqref="J5">
    <cfRule type="cellIs" dxfId="25519" priority="181" stopIfTrue="1" operator="equal">
      <formula>5</formula>
    </cfRule>
    <cfRule type="cellIs" dxfId="25518" priority="182" stopIfTrue="1" operator="equal">
      <formula>4</formula>
    </cfRule>
    <cfRule type="cellIs" dxfId="25517" priority="183" stopIfTrue="1" operator="equal">
      <formula>3</formula>
    </cfRule>
  </conditionalFormatting>
  <conditionalFormatting sqref="J4">
    <cfRule type="expression" dxfId="25516" priority="179" stopIfTrue="1">
      <formula>$D$1&lt;J4</formula>
    </cfRule>
    <cfRule type="expression" dxfId="25515" priority="180" stopIfTrue="1">
      <formula>$D$1&gt;J4</formula>
    </cfRule>
  </conditionalFormatting>
  <conditionalFormatting sqref="J5">
    <cfRule type="cellIs" dxfId="25514" priority="176" stopIfTrue="1" operator="equal">
      <formula>5</formula>
    </cfRule>
    <cfRule type="cellIs" dxfId="25513" priority="177" stopIfTrue="1" operator="equal">
      <formula>4</formula>
    </cfRule>
    <cfRule type="cellIs" dxfId="25512" priority="178" stopIfTrue="1" operator="equal">
      <formula>3</formula>
    </cfRule>
  </conditionalFormatting>
  <conditionalFormatting sqref="J5">
    <cfRule type="cellIs" dxfId="25511" priority="171" stopIfTrue="1" operator="equal">
      <formula>5</formula>
    </cfRule>
    <cfRule type="cellIs" dxfId="25510" priority="172" stopIfTrue="1" operator="equal">
      <formula>4</formula>
    </cfRule>
    <cfRule type="cellIs" dxfId="25509" priority="173" stopIfTrue="1" operator="equal">
      <formula>3</formula>
    </cfRule>
  </conditionalFormatting>
  <conditionalFormatting sqref="J4">
    <cfRule type="expression" dxfId="25508" priority="169" stopIfTrue="1">
      <formula>$D$1&lt;J4</formula>
    </cfRule>
    <cfRule type="expression" dxfId="25507" priority="170" stopIfTrue="1">
      <formula>$D$1&gt;J4</formula>
    </cfRule>
  </conditionalFormatting>
  <conditionalFormatting sqref="J5">
    <cfRule type="cellIs" dxfId="25506" priority="166" stopIfTrue="1" operator="equal">
      <formula>5</formula>
    </cfRule>
    <cfRule type="cellIs" dxfId="25505" priority="167" stopIfTrue="1" operator="equal">
      <formula>4</formula>
    </cfRule>
    <cfRule type="cellIs" dxfId="25504" priority="168" stopIfTrue="1" operator="equal">
      <formula>3</formula>
    </cfRule>
  </conditionalFormatting>
  <conditionalFormatting sqref="J4">
    <cfRule type="expression" dxfId="25503" priority="164" stopIfTrue="1">
      <formula>$D$1&lt;J4</formula>
    </cfRule>
    <cfRule type="expression" dxfId="25502" priority="165" stopIfTrue="1">
      <formula>$D$1&gt;J4</formula>
    </cfRule>
  </conditionalFormatting>
  <conditionalFormatting sqref="K3">
    <cfRule type="expression" dxfId="25501" priority="160" stopIfTrue="1">
      <formula>$D$1&lt;K3</formula>
    </cfRule>
    <cfRule type="expression" dxfId="25500" priority="161" stopIfTrue="1">
      <formula>$D$1&gt;K3</formula>
    </cfRule>
  </conditionalFormatting>
  <conditionalFormatting sqref="K4">
    <cfRule type="expression" dxfId="25499" priority="76" stopIfTrue="1">
      <formula>$D$1&lt;K4</formula>
    </cfRule>
    <cfRule type="expression" dxfId="25498" priority="77" stopIfTrue="1">
      <formula>$D$1&gt;K4</formula>
    </cfRule>
  </conditionalFormatting>
  <conditionalFormatting sqref="P4">
    <cfRule type="expression" dxfId="25497" priority="97" stopIfTrue="1">
      <formula>$D$1&lt;P4</formula>
    </cfRule>
    <cfRule type="expression" dxfId="25496" priority="98" stopIfTrue="1">
      <formula>$D$1&gt;P4</formula>
    </cfRule>
  </conditionalFormatting>
  <conditionalFormatting sqref="K3">
    <cfRule type="expression" dxfId="25495" priority="158" stopIfTrue="1">
      <formula>$D$1&lt;K3</formula>
    </cfRule>
    <cfRule type="expression" dxfId="25494" priority="159" stopIfTrue="1">
      <formula>$D$1&gt;K3</formula>
    </cfRule>
  </conditionalFormatting>
  <conditionalFormatting sqref="P4">
    <cfRule type="expression" dxfId="25493" priority="93" stopIfTrue="1">
      <formula>$D$1&lt;P4</formula>
    </cfRule>
    <cfRule type="expression" dxfId="25492" priority="94" stopIfTrue="1">
      <formula>$D$1&gt;P4</formula>
    </cfRule>
  </conditionalFormatting>
  <conditionalFormatting sqref="P4">
    <cfRule type="expression" dxfId="25491" priority="91" stopIfTrue="1">
      <formula>$D$1&lt;P4</formula>
    </cfRule>
    <cfRule type="expression" dxfId="25490" priority="92" stopIfTrue="1">
      <formula>$D$1&gt;P4</formula>
    </cfRule>
  </conditionalFormatting>
  <conditionalFormatting sqref="K4">
    <cfRule type="expression" dxfId="25489" priority="84" stopIfTrue="1">
      <formula>$D$1&lt;K4</formula>
    </cfRule>
    <cfRule type="expression" dxfId="25488" priority="85" stopIfTrue="1">
      <formula>$D$1&gt;K4</formula>
    </cfRule>
  </conditionalFormatting>
  <conditionalFormatting sqref="K4">
    <cfRule type="expression" dxfId="25487" priority="82" stopIfTrue="1">
      <formula>$D$1&lt;K4</formula>
    </cfRule>
    <cfRule type="expression" dxfId="25486" priority="83" stopIfTrue="1">
      <formula>$D$1&gt;K4</formula>
    </cfRule>
  </conditionalFormatting>
  <conditionalFormatting sqref="K4">
    <cfRule type="expression" dxfId="25485" priority="80" stopIfTrue="1">
      <formula>$D$1&lt;K4</formula>
    </cfRule>
    <cfRule type="expression" dxfId="25484" priority="81" stopIfTrue="1">
      <formula>$D$1&gt;K4</formula>
    </cfRule>
  </conditionalFormatting>
  <conditionalFormatting sqref="L5">
    <cfRule type="cellIs" dxfId="25483" priority="155" stopIfTrue="1" operator="equal">
      <formula>5</formula>
    </cfRule>
    <cfRule type="cellIs" dxfId="25482" priority="156" stopIfTrue="1" operator="equal">
      <formula>4</formula>
    </cfRule>
    <cfRule type="cellIs" dxfId="25481" priority="157" stopIfTrue="1" operator="equal">
      <formula>3</formula>
    </cfRule>
  </conditionalFormatting>
  <conditionalFormatting sqref="L5">
    <cfRule type="cellIs" dxfId="25480" priority="150" stopIfTrue="1" operator="equal">
      <formula>5</formula>
    </cfRule>
    <cfRule type="cellIs" dxfId="25479" priority="151" stopIfTrue="1" operator="equal">
      <formula>4</formula>
    </cfRule>
    <cfRule type="cellIs" dxfId="25478" priority="152" stopIfTrue="1" operator="equal">
      <formula>3</formula>
    </cfRule>
  </conditionalFormatting>
  <conditionalFormatting sqref="L3:L4">
    <cfRule type="expression" dxfId="25477" priority="148" stopIfTrue="1">
      <formula>$D$1&lt;L3</formula>
    </cfRule>
    <cfRule type="expression" dxfId="25476" priority="149" stopIfTrue="1">
      <formula>$D$1&gt;L3</formula>
    </cfRule>
  </conditionalFormatting>
  <conditionalFormatting sqref="L4">
    <cfRule type="expression" dxfId="25475" priority="146" stopIfTrue="1">
      <formula>$D$1&lt;L4</formula>
    </cfRule>
    <cfRule type="expression" dxfId="25474" priority="147" stopIfTrue="1">
      <formula>$D$1&gt;L4</formula>
    </cfRule>
  </conditionalFormatting>
  <conditionalFormatting sqref="P5">
    <cfRule type="cellIs" dxfId="25473" priority="133" stopIfTrue="1" operator="equal">
      <formula>5</formula>
    </cfRule>
    <cfRule type="cellIs" dxfId="25472" priority="134" stopIfTrue="1" operator="equal">
      <formula>4</formula>
    </cfRule>
    <cfRule type="cellIs" dxfId="25471" priority="135" stopIfTrue="1" operator="equal">
      <formula>3</formula>
    </cfRule>
  </conditionalFormatting>
  <conditionalFormatting sqref="P5">
    <cfRule type="cellIs" dxfId="25470" priority="143" stopIfTrue="1" operator="equal">
      <formula>5</formula>
    </cfRule>
    <cfRule type="cellIs" dxfId="25469" priority="144" stopIfTrue="1" operator="equal">
      <formula>4</formula>
    </cfRule>
    <cfRule type="cellIs" dxfId="25468" priority="145" stopIfTrue="1" operator="equal">
      <formula>3</formula>
    </cfRule>
  </conditionalFormatting>
  <conditionalFormatting sqref="P5">
    <cfRule type="cellIs" dxfId="25467" priority="138" stopIfTrue="1" operator="equal">
      <formula>5</formula>
    </cfRule>
    <cfRule type="cellIs" dxfId="25466" priority="139" stopIfTrue="1" operator="equal">
      <formula>4</formula>
    </cfRule>
    <cfRule type="cellIs" dxfId="25465" priority="140" stopIfTrue="1" operator="equal">
      <formula>3</formula>
    </cfRule>
  </conditionalFormatting>
  <conditionalFormatting sqref="P4">
    <cfRule type="expression" dxfId="25464" priority="136" stopIfTrue="1">
      <formula>$D$1&lt;P4</formula>
    </cfRule>
    <cfRule type="expression" dxfId="25463" priority="137" stopIfTrue="1">
      <formula>$D$1&gt;P4</formula>
    </cfRule>
  </conditionalFormatting>
  <conditionalFormatting sqref="P4">
    <cfRule type="expression" dxfId="25462" priority="131" stopIfTrue="1">
      <formula>$D$1&lt;P4</formula>
    </cfRule>
    <cfRule type="expression" dxfId="25461" priority="132" stopIfTrue="1">
      <formula>$D$1&gt;P4</formula>
    </cfRule>
  </conditionalFormatting>
  <conditionalFormatting sqref="P5">
    <cfRule type="cellIs" dxfId="25460" priority="128" stopIfTrue="1" operator="equal">
      <formula>5</formula>
    </cfRule>
    <cfRule type="cellIs" dxfId="25459" priority="129" stopIfTrue="1" operator="equal">
      <formula>4</formula>
    </cfRule>
    <cfRule type="cellIs" dxfId="25458" priority="130" stopIfTrue="1" operator="equal">
      <formula>3</formula>
    </cfRule>
  </conditionalFormatting>
  <conditionalFormatting sqref="P4">
    <cfRule type="expression" dxfId="25457" priority="126" stopIfTrue="1">
      <formula>$D$1&lt;P4</formula>
    </cfRule>
    <cfRule type="expression" dxfId="25456" priority="127" stopIfTrue="1">
      <formula>$D$1&gt;P4</formula>
    </cfRule>
  </conditionalFormatting>
  <conditionalFormatting sqref="P5">
    <cfRule type="cellIs" dxfId="25455" priority="123" stopIfTrue="1" operator="equal">
      <formula>5</formula>
    </cfRule>
    <cfRule type="cellIs" dxfId="25454" priority="124" stopIfTrue="1" operator="equal">
      <formula>4</formula>
    </cfRule>
    <cfRule type="cellIs" dxfId="25453" priority="125" stopIfTrue="1" operator="equal">
      <formula>3</formula>
    </cfRule>
  </conditionalFormatting>
  <conditionalFormatting sqref="P4">
    <cfRule type="expression" dxfId="25452" priority="121" stopIfTrue="1">
      <formula>$D$1&lt;P4</formula>
    </cfRule>
    <cfRule type="expression" dxfId="25451" priority="122" stopIfTrue="1">
      <formula>$D$1&gt;P4</formula>
    </cfRule>
  </conditionalFormatting>
  <conditionalFormatting sqref="P5">
    <cfRule type="cellIs" dxfId="25450" priority="118" stopIfTrue="1" operator="equal">
      <formula>5</formula>
    </cfRule>
    <cfRule type="cellIs" dxfId="25449" priority="119" stopIfTrue="1" operator="equal">
      <formula>4</formula>
    </cfRule>
    <cfRule type="cellIs" dxfId="25448" priority="120" stopIfTrue="1" operator="equal">
      <formula>3</formula>
    </cfRule>
  </conditionalFormatting>
  <conditionalFormatting sqref="P4">
    <cfRule type="expression" dxfId="25447" priority="116" stopIfTrue="1">
      <formula>$D$1&lt;P4</formula>
    </cfRule>
    <cfRule type="expression" dxfId="25446" priority="117" stopIfTrue="1">
      <formula>$D$1&gt;P4</formula>
    </cfRule>
  </conditionalFormatting>
  <conditionalFormatting sqref="P5">
    <cfRule type="cellIs" dxfId="25445" priority="113" stopIfTrue="1" operator="equal">
      <formula>5</formula>
    </cfRule>
    <cfRule type="cellIs" dxfId="25444" priority="114" stopIfTrue="1" operator="equal">
      <formula>4</formula>
    </cfRule>
    <cfRule type="cellIs" dxfId="25443" priority="115" stopIfTrue="1" operator="equal">
      <formula>3</formula>
    </cfRule>
  </conditionalFormatting>
  <conditionalFormatting sqref="P4">
    <cfRule type="expression" dxfId="25442" priority="111" stopIfTrue="1">
      <formula>$D$1&lt;P4</formula>
    </cfRule>
    <cfRule type="expression" dxfId="25441" priority="112" stopIfTrue="1">
      <formula>$D$1&gt;P4</formula>
    </cfRule>
  </conditionalFormatting>
  <conditionalFormatting sqref="P4">
    <cfRule type="expression" dxfId="25440" priority="109" stopIfTrue="1">
      <formula>$D$1&lt;P4</formula>
    </cfRule>
    <cfRule type="expression" dxfId="25439" priority="110" stopIfTrue="1">
      <formula>$D$1&gt;P4</formula>
    </cfRule>
  </conditionalFormatting>
  <conditionalFormatting sqref="P4">
    <cfRule type="expression" dxfId="25438" priority="107" stopIfTrue="1">
      <formula>$D$1&lt;P4</formula>
    </cfRule>
    <cfRule type="expression" dxfId="25437" priority="108" stopIfTrue="1">
      <formula>$D$1&gt;P4</formula>
    </cfRule>
  </conditionalFormatting>
  <conditionalFormatting sqref="P4">
    <cfRule type="expression" dxfId="25436" priority="105" stopIfTrue="1">
      <formula>$D$1&lt;P4</formula>
    </cfRule>
    <cfRule type="expression" dxfId="25435" priority="106" stopIfTrue="1">
      <formula>$D$1&gt;P4</formula>
    </cfRule>
  </conditionalFormatting>
  <conditionalFormatting sqref="P4">
    <cfRule type="expression" dxfId="25434" priority="103" stopIfTrue="1">
      <formula>$D$1&lt;P4</formula>
    </cfRule>
    <cfRule type="expression" dxfId="25433" priority="104" stopIfTrue="1">
      <formula>$D$1&gt;P4</formula>
    </cfRule>
  </conditionalFormatting>
  <conditionalFormatting sqref="P4">
    <cfRule type="expression" dxfId="25432" priority="101" stopIfTrue="1">
      <formula>$D$1&lt;P4</formula>
    </cfRule>
    <cfRule type="expression" dxfId="25431" priority="102" stopIfTrue="1">
      <formula>$D$1&gt;P4</formula>
    </cfRule>
  </conditionalFormatting>
  <conditionalFormatting sqref="P4">
    <cfRule type="expression" dxfId="25430" priority="95" stopIfTrue="1">
      <formula>$D$1&lt;P4</formula>
    </cfRule>
    <cfRule type="expression" dxfId="25429" priority="96" stopIfTrue="1">
      <formula>$D$1&gt;P4</formula>
    </cfRule>
  </conditionalFormatting>
  <conditionalFormatting sqref="F5 H5">
    <cfRule type="cellIs" dxfId="25428" priority="999" stopIfTrue="1" operator="equal">
      <formula>5</formula>
    </cfRule>
    <cfRule type="cellIs" dxfId="25427" priority="1000" stopIfTrue="1" operator="equal">
      <formula>4</formula>
    </cfRule>
    <cfRule type="cellIs" dxfId="25426" priority="1001" stopIfTrue="1" operator="equal">
      <formula>3</formula>
    </cfRule>
  </conditionalFormatting>
  <conditionalFormatting sqref="F3:F4 H3:H4">
    <cfRule type="expression" dxfId="25425" priority="997" stopIfTrue="1">
      <formula>$D$1&lt;F3</formula>
    </cfRule>
    <cfRule type="expression" dxfId="25424" priority="998" stopIfTrue="1">
      <formula>$D$1&gt;F3</formula>
    </cfRule>
  </conditionalFormatting>
  <conditionalFormatting sqref="L5:P5">
    <cfRule type="cellIs" dxfId="25423" priority="994" stopIfTrue="1" operator="equal">
      <formula>5</formula>
    </cfRule>
    <cfRule type="cellIs" dxfId="25422" priority="995" stopIfTrue="1" operator="equal">
      <formula>4</formula>
    </cfRule>
    <cfRule type="cellIs" dxfId="25421" priority="996" stopIfTrue="1" operator="equal">
      <formula>3</formula>
    </cfRule>
  </conditionalFormatting>
  <conditionalFormatting sqref="L3:P4">
    <cfRule type="expression" dxfId="25420" priority="992" stopIfTrue="1">
      <formula>$D$1&lt;L3</formula>
    </cfRule>
    <cfRule type="expression" dxfId="25419" priority="993" stopIfTrue="1">
      <formula>$D$1&gt;L3</formula>
    </cfRule>
  </conditionalFormatting>
  <conditionalFormatting sqref="M5">
    <cfRule type="cellIs" dxfId="25418" priority="989" stopIfTrue="1" operator="equal">
      <formula>5</formula>
    </cfRule>
    <cfRule type="cellIs" dxfId="25417" priority="990" stopIfTrue="1" operator="equal">
      <formula>4</formula>
    </cfRule>
    <cfRule type="cellIs" dxfId="25416" priority="991" stopIfTrue="1" operator="equal">
      <formula>3</formula>
    </cfRule>
  </conditionalFormatting>
  <conditionalFormatting sqref="M3:M4">
    <cfRule type="expression" dxfId="25415" priority="987" stopIfTrue="1">
      <formula>$D$1&lt;M3</formula>
    </cfRule>
    <cfRule type="expression" dxfId="25414" priority="988" stopIfTrue="1">
      <formula>$D$1&gt;M3</formula>
    </cfRule>
  </conditionalFormatting>
  <conditionalFormatting sqref="M5">
    <cfRule type="cellIs" dxfId="25413" priority="984" stopIfTrue="1" operator="equal">
      <formula>5</formula>
    </cfRule>
    <cfRule type="cellIs" dxfId="25412" priority="985" stopIfTrue="1" operator="equal">
      <formula>4</formula>
    </cfRule>
    <cfRule type="cellIs" dxfId="25411" priority="986" stopIfTrue="1" operator="equal">
      <formula>3</formula>
    </cfRule>
  </conditionalFormatting>
  <conditionalFormatting sqref="M3:M4">
    <cfRule type="expression" dxfId="25410" priority="982" stopIfTrue="1">
      <formula>$D$1&lt;M3</formula>
    </cfRule>
    <cfRule type="expression" dxfId="25409" priority="983" stopIfTrue="1">
      <formula>$D$1&gt;M3</formula>
    </cfRule>
  </conditionalFormatting>
  <conditionalFormatting sqref="M4">
    <cfRule type="expression" dxfId="25408" priority="980" stopIfTrue="1">
      <formula>$D$1&lt;M4</formula>
    </cfRule>
    <cfRule type="expression" dxfId="25407" priority="981" stopIfTrue="1">
      <formula>$D$1&gt;M4</formula>
    </cfRule>
  </conditionalFormatting>
  <conditionalFormatting sqref="N5">
    <cfRule type="cellIs" dxfId="25406" priority="977" stopIfTrue="1" operator="equal">
      <formula>5</formula>
    </cfRule>
    <cfRule type="cellIs" dxfId="25405" priority="978" stopIfTrue="1" operator="equal">
      <formula>4</formula>
    </cfRule>
    <cfRule type="cellIs" dxfId="25404" priority="979" stopIfTrue="1" operator="equal">
      <formula>3</formula>
    </cfRule>
  </conditionalFormatting>
  <conditionalFormatting sqref="N4">
    <cfRule type="expression" dxfId="25403" priority="968" stopIfTrue="1">
      <formula>$D$1&lt;N4</formula>
    </cfRule>
    <cfRule type="expression" dxfId="25402" priority="969" stopIfTrue="1">
      <formula>$D$1&gt;N4</formula>
    </cfRule>
  </conditionalFormatting>
  <conditionalFormatting sqref="M4">
    <cfRule type="expression" dxfId="25401" priority="966" stopIfTrue="1">
      <formula>$D$1&lt;M4</formula>
    </cfRule>
    <cfRule type="expression" dxfId="25400" priority="967" stopIfTrue="1">
      <formula>$D$1&gt;M4</formula>
    </cfRule>
  </conditionalFormatting>
  <conditionalFormatting sqref="M4">
    <cfRule type="expression" dxfId="25399" priority="964" stopIfTrue="1">
      <formula>$D$1&lt;M4</formula>
    </cfRule>
    <cfRule type="expression" dxfId="25398" priority="965" stopIfTrue="1">
      <formula>$D$1&gt;M4</formula>
    </cfRule>
  </conditionalFormatting>
  <conditionalFormatting sqref="M4">
    <cfRule type="expression" dxfId="25397" priority="962" stopIfTrue="1">
      <formula>$D$1&lt;M4</formula>
    </cfRule>
    <cfRule type="expression" dxfId="25396" priority="963" stopIfTrue="1">
      <formula>$D$1&gt;M4</formula>
    </cfRule>
  </conditionalFormatting>
  <conditionalFormatting sqref="N5:P5">
    <cfRule type="cellIs" dxfId="25395" priority="959" stopIfTrue="1" operator="equal">
      <formula>5</formula>
    </cfRule>
    <cfRule type="cellIs" dxfId="25394" priority="960" stopIfTrue="1" operator="equal">
      <formula>4</formula>
    </cfRule>
    <cfRule type="cellIs" dxfId="25393" priority="961" stopIfTrue="1" operator="equal">
      <formula>3</formula>
    </cfRule>
  </conditionalFormatting>
  <conditionalFormatting sqref="N3:P4">
    <cfRule type="expression" dxfId="25392" priority="957" stopIfTrue="1">
      <formula>$D$1&lt;N3</formula>
    </cfRule>
    <cfRule type="expression" dxfId="25391" priority="958" stopIfTrue="1">
      <formula>$D$1&gt;N3</formula>
    </cfRule>
  </conditionalFormatting>
  <conditionalFormatting sqref="N4:P4">
    <cfRule type="expression" dxfId="25390" priority="953" stopIfTrue="1">
      <formula>$D$1&lt;N4</formula>
    </cfRule>
    <cfRule type="expression" dxfId="25389" priority="954" stopIfTrue="1">
      <formula>$D$1&gt;N4</formula>
    </cfRule>
  </conditionalFormatting>
  <conditionalFormatting sqref="F5">
    <cfRule type="cellIs" dxfId="25388" priority="950" stopIfTrue="1" operator="equal">
      <formula>5</formula>
    </cfRule>
    <cfRule type="cellIs" dxfId="25387" priority="951" stopIfTrue="1" operator="equal">
      <formula>4</formula>
    </cfRule>
    <cfRule type="cellIs" dxfId="25386" priority="952" stopIfTrue="1" operator="equal">
      <formula>3</formula>
    </cfRule>
  </conditionalFormatting>
  <conditionalFormatting sqref="F5">
    <cfRule type="cellIs" dxfId="25385" priority="947" stopIfTrue="1" operator="equal">
      <formula>5</formula>
    </cfRule>
    <cfRule type="cellIs" dxfId="25384" priority="948" stopIfTrue="1" operator="equal">
      <formula>4</formula>
    </cfRule>
    <cfRule type="cellIs" dxfId="25383" priority="949" stopIfTrue="1" operator="equal">
      <formula>3</formula>
    </cfRule>
  </conditionalFormatting>
  <conditionalFormatting sqref="F5">
    <cfRule type="cellIs" dxfId="25382" priority="944" stopIfTrue="1" operator="equal">
      <formula>5</formula>
    </cfRule>
    <cfRule type="cellIs" dxfId="25381" priority="945" stopIfTrue="1" operator="equal">
      <formula>4</formula>
    </cfRule>
    <cfRule type="cellIs" dxfId="25380" priority="946" stopIfTrue="1" operator="equal">
      <formula>3</formula>
    </cfRule>
  </conditionalFormatting>
  <conditionalFormatting sqref="F5">
    <cfRule type="cellIs" dxfId="25379" priority="941" stopIfTrue="1" operator="equal">
      <formula>5</formula>
    </cfRule>
    <cfRule type="cellIs" dxfId="25378" priority="942" stopIfTrue="1" operator="equal">
      <formula>4</formula>
    </cfRule>
    <cfRule type="cellIs" dxfId="25377" priority="943" stopIfTrue="1" operator="equal">
      <formula>3</formula>
    </cfRule>
  </conditionalFormatting>
  <conditionalFormatting sqref="M4">
    <cfRule type="expression" dxfId="25376" priority="939" stopIfTrue="1">
      <formula>$D$1&lt;M4</formula>
    </cfRule>
    <cfRule type="expression" dxfId="25375" priority="940" stopIfTrue="1">
      <formula>$D$1&gt;M4</formula>
    </cfRule>
  </conditionalFormatting>
  <conditionalFormatting sqref="M4">
    <cfRule type="expression" dxfId="25374" priority="937" stopIfTrue="1">
      <formula>$D$1&lt;M4</formula>
    </cfRule>
    <cfRule type="expression" dxfId="25373" priority="938" stopIfTrue="1">
      <formula>$D$1&gt;M4</formula>
    </cfRule>
  </conditionalFormatting>
  <conditionalFormatting sqref="M4">
    <cfRule type="expression" dxfId="25372" priority="935" stopIfTrue="1">
      <formula>$D$1&lt;M4</formula>
    </cfRule>
    <cfRule type="expression" dxfId="25371" priority="936" stopIfTrue="1">
      <formula>$D$1&gt;M4</formula>
    </cfRule>
  </conditionalFormatting>
  <conditionalFormatting sqref="N5">
    <cfRule type="cellIs" dxfId="25370" priority="932" stopIfTrue="1" operator="equal">
      <formula>5</formula>
    </cfRule>
    <cfRule type="cellIs" dxfId="25369" priority="933" stopIfTrue="1" operator="equal">
      <formula>4</formula>
    </cfRule>
    <cfRule type="cellIs" dxfId="25368" priority="934" stopIfTrue="1" operator="equal">
      <formula>3</formula>
    </cfRule>
  </conditionalFormatting>
  <conditionalFormatting sqref="H5">
    <cfRule type="cellIs" dxfId="25367" priority="919" stopIfTrue="1" operator="equal">
      <formula>5</formula>
    </cfRule>
    <cfRule type="cellIs" dxfId="25366" priority="920" stopIfTrue="1" operator="equal">
      <formula>4</formula>
    </cfRule>
    <cfRule type="cellIs" dxfId="25365" priority="921" stopIfTrue="1" operator="equal">
      <formula>3</formula>
    </cfRule>
  </conditionalFormatting>
  <conditionalFormatting sqref="H5">
    <cfRule type="cellIs" dxfId="25364" priority="916" stopIfTrue="1" operator="equal">
      <formula>5</formula>
    </cfRule>
    <cfRule type="cellIs" dxfId="25363" priority="917" stopIfTrue="1" operator="equal">
      <formula>4</formula>
    </cfRule>
    <cfRule type="cellIs" dxfId="25362" priority="918" stopIfTrue="1" operator="equal">
      <formula>3</formula>
    </cfRule>
  </conditionalFormatting>
  <conditionalFormatting sqref="M5">
    <cfRule type="cellIs" dxfId="25361" priority="913" stopIfTrue="1" operator="equal">
      <formula>5</formula>
    </cfRule>
    <cfRule type="cellIs" dxfId="25360" priority="914" stopIfTrue="1" operator="equal">
      <formula>4</formula>
    </cfRule>
    <cfRule type="cellIs" dxfId="25359" priority="915" stopIfTrue="1" operator="equal">
      <formula>3</formula>
    </cfRule>
  </conditionalFormatting>
  <conditionalFormatting sqref="M4">
    <cfRule type="expression" dxfId="25358" priority="911" stopIfTrue="1">
      <formula>$D$1&lt;M4</formula>
    </cfRule>
    <cfRule type="expression" dxfId="25357" priority="912" stopIfTrue="1">
      <formula>$D$1&gt;M4</formula>
    </cfRule>
  </conditionalFormatting>
  <conditionalFormatting sqref="M5">
    <cfRule type="cellIs" dxfId="25356" priority="908" stopIfTrue="1" operator="equal">
      <formula>5</formula>
    </cfRule>
    <cfRule type="cellIs" dxfId="25355" priority="909" stopIfTrue="1" operator="equal">
      <formula>4</formula>
    </cfRule>
    <cfRule type="cellIs" dxfId="25354" priority="910" stopIfTrue="1" operator="equal">
      <formula>3</formula>
    </cfRule>
  </conditionalFormatting>
  <conditionalFormatting sqref="K4">
    <cfRule type="expression" dxfId="25353" priority="55" stopIfTrue="1">
      <formula>$D$1&lt;K4</formula>
    </cfRule>
    <cfRule type="expression" dxfId="25352" priority="56" stopIfTrue="1">
      <formula>$D$1&gt;K4</formula>
    </cfRule>
  </conditionalFormatting>
  <conditionalFormatting sqref="K4">
    <cfRule type="expression" dxfId="25351" priority="7" stopIfTrue="1">
      <formula>$D$1&lt;K4</formula>
    </cfRule>
    <cfRule type="expression" dxfId="25350" priority="8" stopIfTrue="1">
      <formula>$D$1&gt;K4</formula>
    </cfRule>
  </conditionalFormatting>
  <conditionalFormatting sqref="K5">
    <cfRule type="cellIs" dxfId="25349" priority="88" stopIfTrue="1" operator="equal">
      <formula>5</formula>
    </cfRule>
    <cfRule type="cellIs" dxfId="25348" priority="89" stopIfTrue="1" operator="equal">
      <formula>4</formula>
    </cfRule>
    <cfRule type="cellIs" dxfId="25347" priority="90" stopIfTrue="1" operator="equal">
      <formula>3</formula>
    </cfRule>
  </conditionalFormatting>
  <conditionalFormatting sqref="K4">
    <cfRule type="expression" dxfId="25346" priority="86" stopIfTrue="1">
      <formula>$D$1&lt;K4</formula>
    </cfRule>
    <cfRule type="expression" dxfId="25345" priority="87" stopIfTrue="1">
      <formula>$D$1&gt;K4</formula>
    </cfRule>
  </conditionalFormatting>
  <conditionalFormatting sqref="K4">
    <cfRule type="expression" dxfId="25344" priority="9" stopIfTrue="1">
      <formula>$D$1&lt;K4</formula>
    </cfRule>
    <cfRule type="expression" dxfId="25343" priority="10" stopIfTrue="1">
      <formula>$D$1&gt;K4</formula>
    </cfRule>
  </conditionalFormatting>
  <conditionalFormatting sqref="K4">
    <cfRule type="expression" dxfId="25342" priority="26" stopIfTrue="1">
      <formula>$D$1&lt;K4</formula>
    </cfRule>
    <cfRule type="expression" dxfId="25341" priority="27" stopIfTrue="1">
      <formula>$D$1&gt;K4</formula>
    </cfRule>
  </conditionalFormatting>
  <conditionalFormatting sqref="K5">
    <cfRule type="cellIs" dxfId="25340" priority="73" stopIfTrue="1" operator="equal">
      <formula>5</formula>
    </cfRule>
    <cfRule type="cellIs" dxfId="25339" priority="74" stopIfTrue="1" operator="equal">
      <formula>4</formula>
    </cfRule>
    <cfRule type="cellIs" dxfId="25338" priority="75" stopIfTrue="1" operator="equal">
      <formula>3</formula>
    </cfRule>
  </conditionalFormatting>
  <conditionalFormatting sqref="K4">
    <cfRule type="expression" dxfId="25337" priority="71" stopIfTrue="1">
      <formula>$D$1&lt;K4</formula>
    </cfRule>
    <cfRule type="expression" dxfId="25336" priority="72" stopIfTrue="1">
      <formula>$D$1&gt;K4</formula>
    </cfRule>
  </conditionalFormatting>
  <conditionalFormatting sqref="K4">
    <cfRule type="expression" dxfId="25335" priority="61" stopIfTrue="1">
      <formula>$D$1&lt;K4</formula>
    </cfRule>
    <cfRule type="expression" dxfId="25334" priority="62" stopIfTrue="1">
      <formula>$D$1&gt;K4</formula>
    </cfRule>
  </conditionalFormatting>
  <conditionalFormatting sqref="K4">
    <cfRule type="expression" dxfId="25333" priority="59" stopIfTrue="1">
      <formula>$D$1&lt;K4</formula>
    </cfRule>
    <cfRule type="expression" dxfId="25332" priority="60" stopIfTrue="1">
      <formula>$D$1&gt;K4</formula>
    </cfRule>
  </conditionalFormatting>
  <conditionalFormatting sqref="K4">
    <cfRule type="expression" dxfId="25331" priority="57" stopIfTrue="1">
      <formula>$D$1&lt;K4</formula>
    </cfRule>
    <cfRule type="expression" dxfId="25330" priority="58" stopIfTrue="1">
      <formula>$D$1&gt;K4</formula>
    </cfRule>
  </conditionalFormatting>
  <conditionalFormatting sqref="K4">
    <cfRule type="expression" dxfId="25329" priority="45" stopIfTrue="1">
      <formula>$D$1&lt;K4</formula>
    </cfRule>
    <cfRule type="expression" dxfId="25328" priority="46" stopIfTrue="1">
      <formula>$D$1&gt;K4</formula>
    </cfRule>
  </conditionalFormatting>
  <conditionalFormatting sqref="K4">
    <cfRule type="expression" dxfId="25327" priority="17" stopIfTrue="1">
      <formula>$D$1&lt;K4</formula>
    </cfRule>
    <cfRule type="expression" dxfId="25326" priority="18" stopIfTrue="1">
      <formula>$D$1&gt;K4</formula>
    </cfRule>
  </conditionalFormatting>
  <conditionalFormatting sqref="K4">
    <cfRule type="expression" dxfId="25325" priority="15" stopIfTrue="1">
      <formula>$D$1&lt;K4</formula>
    </cfRule>
    <cfRule type="expression" dxfId="25324" priority="16" stopIfTrue="1">
      <formula>$D$1&gt;K4</formula>
    </cfRule>
  </conditionalFormatting>
  <conditionalFormatting sqref="K4">
    <cfRule type="expression" dxfId="25323" priority="13" stopIfTrue="1">
      <formula>$D$1&lt;K4</formula>
    </cfRule>
    <cfRule type="expression" dxfId="25322" priority="14" stopIfTrue="1">
      <formula>$D$1&gt;K4</formula>
    </cfRule>
  </conditionalFormatting>
  <conditionalFormatting sqref="K4">
    <cfRule type="expression" dxfId="25321" priority="11" stopIfTrue="1">
      <formula>$D$1&lt;K4</formula>
    </cfRule>
    <cfRule type="expression" dxfId="25320" priority="12" stopIfTrue="1">
      <formula>$D$1&gt;K4</formula>
    </cfRule>
  </conditionalFormatting>
  <conditionalFormatting sqref="K4">
    <cfRule type="expression" dxfId="25319" priority="5" stopIfTrue="1">
      <formula>$D$1&lt;K4</formula>
    </cfRule>
    <cfRule type="expression" dxfId="25318" priority="6" stopIfTrue="1">
      <formula>$D$1&gt;K4</formula>
    </cfRule>
  </conditionalFormatting>
  <conditionalFormatting sqref="K4">
    <cfRule type="expression" dxfId="25317" priority="3" stopIfTrue="1">
      <formula>$D$1&lt;K4</formula>
    </cfRule>
    <cfRule type="expression" dxfId="25316" priority="4" stopIfTrue="1">
      <formula>$D$1&gt;K4</formula>
    </cfRule>
  </conditionalFormatting>
  <conditionalFormatting sqref="K4">
    <cfRule type="expression" dxfId="25315" priority="1" stopIfTrue="1">
      <formula>$D$1&lt;K4</formula>
    </cfRule>
    <cfRule type="expression" dxfId="25314" priority="2" stopIfTrue="1">
      <formula>$D$1&gt;K4</formula>
    </cfRule>
  </conditionalFormatting>
  <conditionalFormatting sqref="K4">
    <cfRule type="expression" dxfId="25313" priority="63" stopIfTrue="1">
      <formula>$D$1&lt;K4</formula>
    </cfRule>
    <cfRule type="expression" dxfId="25312" priority="64" stopIfTrue="1">
      <formula>$D$1&gt;K4</formula>
    </cfRule>
  </conditionalFormatting>
  <conditionalFormatting sqref="K4">
    <cfRule type="expression" dxfId="25311" priority="69" stopIfTrue="1">
      <formula>$D$1&lt;K4</formula>
    </cfRule>
    <cfRule type="expression" dxfId="25310" priority="70" stopIfTrue="1">
      <formula>$D$1&gt;K4</formula>
    </cfRule>
  </conditionalFormatting>
  <conditionalFormatting sqref="K4">
    <cfRule type="expression" dxfId="25309" priority="67" stopIfTrue="1">
      <formula>$D$1&lt;K4</formula>
    </cfRule>
    <cfRule type="expression" dxfId="25308" priority="68" stopIfTrue="1">
      <formula>$D$1&gt;K4</formula>
    </cfRule>
  </conditionalFormatting>
  <conditionalFormatting sqref="K4">
    <cfRule type="expression" dxfId="25307" priority="65" stopIfTrue="1">
      <formula>$D$1&lt;K4</formula>
    </cfRule>
    <cfRule type="expression" dxfId="25306" priority="66" stopIfTrue="1">
      <formula>$D$1&gt;K4</formula>
    </cfRule>
  </conditionalFormatting>
  <conditionalFormatting sqref="K5">
    <cfRule type="cellIs" dxfId="25305" priority="52" stopIfTrue="1" operator="equal">
      <formula>5</formula>
    </cfRule>
    <cfRule type="cellIs" dxfId="25304" priority="53" stopIfTrue="1" operator="equal">
      <formula>4</formula>
    </cfRule>
    <cfRule type="cellIs" dxfId="25303" priority="54" stopIfTrue="1" operator="equal">
      <formula>3</formula>
    </cfRule>
  </conditionalFormatting>
  <conditionalFormatting sqref="K4">
    <cfRule type="expression" dxfId="25302" priority="50" stopIfTrue="1">
      <formula>$D$1&lt;K4</formula>
    </cfRule>
    <cfRule type="expression" dxfId="25301" priority="51" stopIfTrue="1">
      <formula>$D$1&gt;K4</formula>
    </cfRule>
  </conditionalFormatting>
  <conditionalFormatting sqref="K5">
    <cfRule type="cellIs" dxfId="25300" priority="47" stopIfTrue="1" operator="equal">
      <formula>5</formula>
    </cfRule>
    <cfRule type="cellIs" dxfId="25299" priority="48" stopIfTrue="1" operator="equal">
      <formula>4</formula>
    </cfRule>
    <cfRule type="cellIs" dxfId="25298" priority="49" stopIfTrue="1" operator="equal">
      <formula>3</formula>
    </cfRule>
  </conditionalFormatting>
  <conditionalFormatting sqref="K5">
    <cfRule type="cellIs" dxfId="25297" priority="42" stopIfTrue="1" operator="equal">
      <formula>5</formula>
    </cfRule>
    <cfRule type="cellIs" dxfId="25296" priority="43" stopIfTrue="1" operator="equal">
      <formula>4</formula>
    </cfRule>
    <cfRule type="cellIs" dxfId="25295" priority="44" stopIfTrue="1" operator="equal">
      <formula>3</formula>
    </cfRule>
  </conditionalFormatting>
  <conditionalFormatting sqref="K4">
    <cfRule type="expression" dxfId="25294" priority="40" stopIfTrue="1">
      <formula>$D$1&lt;K4</formula>
    </cfRule>
    <cfRule type="expression" dxfId="25293" priority="41" stopIfTrue="1">
      <formula>$D$1&gt;K4</formula>
    </cfRule>
  </conditionalFormatting>
  <conditionalFormatting sqref="K5">
    <cfRule type="cellIs" dxfId="25292" priority="37" stopIfTrue="1" operator="equal">
      <formula>5</formula>
    </cfRule>
    <cfRule type="cellIs" dxfId="25291" priority="38" stopIfTrue="1" operator="equal">
      <formula>4</formula>
    </cfRule>
    <cfRule type="cellIs" dxfId="25290" priority="39" stopIfTrue="1" operator="equal">
      <formula>3</formula>
    </cfRule>
  </conditionalFormatting>
  <conditionalFormatting sqref="K4">
    <cfRule type="expression" dxfId="25289" priority="35" stopIfTrue="1">
      <formula>$D$1&lt;K4</formula>
    </cfRule>
    <cfRule type="expression" dxfId="25288" priority="36" stopIfTrue="1">
      <formula>$D$1&gt;K4</formula>
    </cfRule>
  </conditionalFormatting>
  <conditionalFormatting sqref="K5">
    <cfRule type="cellIs" dxfId="25287" priority="32" stopIfTrue="1" operator="equal">
      <formula>5</formula>
    </cfRule>
    <cfRule type="cellIs" dxfId="25286" priority="33" stopIfTrue="1" operator="equal">
      <formula>4</formula>
    </cfRule>
    <cfRule type="cellIs" dxfId="25285" priority="34" stopIfTrue="1" operator="equal">
      <formula>3</formula>
    </cfRule>
  </conditionalFormatting>
  <conditionalFormatting sqref="K4">
    <cfRule type="expression" dxfId="25284" priority="30" stopIfTrue="1">
      <formula>$D$1&lt;K4</formula>
    </cfRule>
    <cfRule type="expression" dxfId="25283" priority="31" stopIfTrue="1">
      <formula>$D$1&gt;K4</formula>
    </cfRule>
  </conditionalFormatting>
  <conditionalFormatting sqref="K4">
    <cfRule type="expression" dxfId="25282" priority="28" stopIfTrue="1">
      <formula>$D$1&lt;K4</formula>
    </cfRule>
    <cfRule type="expression" dxfId="25281" priority="29" stopIfTrue="1">
      <formula>$D$1&gt;K4</formula>
    </cfRule>
  </conditionalFormatting>
  <conditionalFormatting sqref="K4">
    <cfRule type="expression" dxfId="25280" priority="24" stopIfTrue="1">
      <formula>$D$1&lt;K4</formula>
    </cfRule>
    <cfRule type="expression" dxfId="25279" priority="25" stopIfTrue="1">
      <formula>$D$1&gt;K4</formula>
    </cfRule>
  </conditionalFormatting>
  <conditionalFormatting sqref="K4">
    <cfRule type="expression" dxfId="25278" priority="22" stopIfTrue="1">
      <formula>$D$1&lt;K4</formula>
    </cfRule>
    <cfRule type="expression" dxfId="25277" priority="23" stopIfTrue="1">
      <formula>$D$1&gt;K4</formula>
    </cfRule>
  </conditionalFormatting>
  <conditionalFormatting sqref="K5">
    <cfRule type="cellIs" dxfId="25276" priority="19" stopIfTrue="1" operator="equal">
      <formula>5</formula>
    </cfRule>
    <cfRule type="cellIs" dxfId="25275" priority="20" stopIfTrue="1" operator="equal">
      <formula>4</formula>
    </cfRule>
    <cfRule type="cellIs" dxfId="25274" priority="21" stopIfTrue="1" operator="equal">
      <formula>3</formula>
    </cfRule>
  </conditionalFormatting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4"/>
  <sheetViews>
    <sheetView zoomScale="70" zoomScaleNormal="70" workbookViewId="0">
      <selection activeCell="P11" sqref="P1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.7109375" style="13" bestFit="1" customWidth="1"/>
    <col min="5" max="5" width="7.5703125" style="13" hidden="1" customWidth="1"/>
    <col min="6" max="6" width="7.28515625" style="340" hidden="1" customWidth="1"/>
    <col min="7" max="9" width="7.42578125" style="340" customWidth="1"/>
    <col min="10" max="10" width="7.42578125" style="340" hidden="1" customWidth="1"/>
    <col min="11" max="13" width="7.42578125" style="340" customWidth="1"/>
    <col min="14" max="14" width="7.42578125" style="340" hidden="1" customWidth="1"/>
    <col min="15" max="16" width="7.42578125" style="340" customWidth="1"/>
    <col min="17" max="21" width="5.8554687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3" width="8" style="30" hidden="1" customWidth="1"/>
    <col min="94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738" t="s">
        <v>41</v>
      </c>
      <c r="G2" s="739"/>
      <c r="H2" s="740" t="s">
        <v>40</v>
      </c>
      <c r="I2" s="740"/>
      <c r="J2" s="740"/>
      <c r="K2" s="740"/>
      <c r="L2" s="740"/>
      <c r="M2" s="738" t="s">
        <v>43</v>
      </c>
      <c r="N2" s="741"/>
      <c r="O2" s="741"/>
      <c r="P2" s="739"/>
      <c r="Q2" s="393"/>
      <c r="R2" s="393"/>
      <c r="S2" s="445"/>
      <c r="T2" s="392" t="s">
        <v>42</v>
      </c>
      <c r="U2" s="392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2542</v>
      </c>
      <c r="B3" s="723"/>
      <c r="C3" s="723"/>
      <c r="D3" s="196" t="s">
        <v>0</v>
      </c>
      <c r="E3" s="197"/>
      <c r="F3" s="153"/>
      <c r="G3" s="153">
        <v>43074</v>
      </c>
      <c r="H3" s="153">
        <v>43126</v>
      </c>
      <c r="I3" s="153">
        <v>43124</v>
      </c>
      <c r="J3" s="153"/>
      <c r="K3" s="153">
        <v>43064</v>
      </c>
      <c r="L3" s="153">
        <v>43117</v>
      </c>
      <c r="M3" s="153">
        <v>43141</v>
      </c>
      <c r="N3" s="153"/>
      <c r="O3" s="153">
        <v>43146</v>
      </c>
      <c r="P3" s="335">
        <v>43137</v>
      </c>
      <c r="Q3" s="335"/>
      <c r="R3" s="335"/>
      <c r="S3" s="335"/>
      <c r="T3" s="382"/>
      <c r="U3" s="335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475</v>
      </c>
      <c r="H4" s="156" t="s">
        <v>474</v>
      </c>
      <c r="I4" s="156" t="s">
        <v>476</v>
      </c>
      <c r="J4" s="156"/>
      <c r="K4" s="156" t="s">
        <v>489</v>
      </c>
      <c r="L4" s="156" t="s">
        <v>451</v>
      </c>
      <c r="M4" s="156" t="s">
        <v>461</v>
      </c>
      <c r="N4" s="156"/>
      <c r="O4" s="156" t="s">
        <v>478</v>
      </c>
      <c r="P4" s="156" t="s">
        <v>480</v>
      </c>
      <c r="Q4" s="343"/>
      <c r="R4" s="156"/>
      <c r="S4" s="156"/>
      <c r="T4" s="282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80.2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481</v>
      </c>
      <c r="I5" s="246" t="s">
        <v>488</v>
      </c>
      <c r="J5" s="279"/>
      <c r="K5" s="247" t="s">
        <v>490</v>
      </c>
      <c r="L5" s="246" t="s">
        <v>472</v>
      </c>
      <c r="M5" s="247" t="s">
        <v>455</v>
      </c>
      <c r="N5" s="246"/>
      <c r="O5" s="246" t="s">
        <v>485</v>
      </c>
      <c r="P5" s="246" t="s">
        <v>487</v>
      </c>
      <c r="Q5" s="246"/>
      <c r="R5" s="247"/>
      <c r="S5" s="246"/>
      <c r="T5" s="246"/>
      <c r="U5" s="24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5">
      <c r="A6" s="267">
        <v>1</v>
      </c>
      <c r="B6" s="315" t="s">
        <v>28</v>
      </c>
      <c r="C6" s="472" t="s">
        <v>34</v>
      </c>
      <c r="D6" s="329" t="s">
        <v>1078</v>
      </c>
      <c r="E6" s="223">
        <v>2542</v>
      </c>
      <c r="F6" s="91"/>
      <c r="G6" s="91" t="s">
        <v>1138</v>
      </c>
      <c r="H6" s="91">
        <v>4</v>
      </c>
      <c r="I6" s="91">
        <v>3</v>
      </c>
      <c r="J6" s="91"/>
      <c r="K6" s="91">
        <v>5</v>
      </c>
      <c r="L6" s="91">
        <v>3</v>
      </c>
      <c r="M6" s="91">
        <v>5</v>
      </c>
      <c r="N6" s="91"/>
      <c r="O6" s="91">
        <v>3</v>
      </c>
      <c r="P6" s="91" t="s">
        <v>1321</v>
      </c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2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1</v>
      </c>
      <c r="Z6" s="258">
        <f t="shared" ref="Z6:Z34" si="4">COUNTIF(AG6:AV6,Z$5)</f>
        <v>3</v>
      </c>
      <c r="AA6" s="258">
        <f t="shared" ref="AA6:AA34" si="5">COUNTIF(AG6:AV6,AA$5)</f>
        <v>1</v>
      </c>
      <c r="AB6" s="258">
        <f t="shared" ref="AB6:AB34" si="6">COUNTIF(AG6:AV6,AB$5)</f>
        <v>2</v>
      </c>
      <c r="AC6" s="258">
        <f t="shared" ref="AC6:AC38" si="7">SUM(X6:AB6)</f>
        <v>7</v>
      </c>
      <c r="AD6" s="317">
        <f>IF(ISERROR(((X6+Y6)*2+Z6*3+AA6*4+AB6*5)/SUM(X6,Y6:AB6)),"",((X6+Y6)*2+Z6*3+AA6*4+AB6*5)/SUM(X6,Y6:AB6))</f>
        <v>3.5714285714285716</v>
      </c>
      <c r="AE6" s="259">
        <f t="shared" ref="AE6:AE34" si="8">IF(AX6=5,0.5,IF(AX6=4,0.25,IF(AX6&lt;=3,0)))</f>
        <v>0</v>
      </c>
      <c r="AG6" s="318" t="str">
        <f t="shared" ref="AG6:AV21" si="9">IF(ISERROR(VALUE(LEFT(F6))),LEFT(F6),VALUE(LEFT(F6)))</f>
        <v/>
      </c>
      <c r="AH6" s="318" t="str">
        <f t="shared" si="9"/>
        <v>з</v>
      </c>
      <c r="AI6" s="318">
        <f t="shared" si="9"/>
        <v>4</v>
      </c>
      <c r="AJ6" s="318">
        <f t="shared" si="9"/>
        <v>3</v>
      </c>
      <c r="AK6" s="318" t="str">
        <f t="shared" si="9"/>
        <v/>
      </c>
      <c r="AL6" s="318">
        <f t="shared" si="9"/>
        <v>5</v>
      </c>
      <c r="AM6" s="318">
        <f t="shared" si="9"/>
        <v>3</v>
      </c>
      <c r="AN6" s="318">
        <f t="shared" si="9"/>
        <v>5</v>
      </c>
      <c r="AO6" s="318" t="str">
        <f t="shared" si="9"/>
        <v/>
      </c>
      <c r="AP6" s="318">
        <f t="shared" si="9"/>
        <v>3</v>
      </c>
      <c r="AQ6" s="318">
        <f t="shared" si="9"/>
        <v>2</v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5">
      <c r="A7" s="267">
        <v>2</v>
      </c>
      <c r="B7" s="315" t="s">
        <v>28</v>
      </c>
      <c r="C7" s="472" t="s">
        <v>34</v>
      </c>
      <c r="D7" s="329" t="s">
        <v>1079</v>
      </c>
      <c r="E7" s="223">
        <v>2542</v>
      </c>
      <c r="F7" s="91"/>
      <c r="G7" s="91" t="s">
        <v>1138</v>
      </c>
      <c r="H7" s="91">
        <v>5</v>
      </c>
      <c r="I7" s="91">
        <v>5</v>
      </c>
      <c r="J7" s="91"/>
      <c r="K7" s="91">
        <v>5</v>
      </c>
      <c r="L7" s="91">
        <v>4</v>
      </c>
      <c r="M7" s="91">
        <v>5</v>
      </c>
      <c r="N7" s="91"/>
      <c r="O7" s="91">
        <v>5</v>
      </c>
      <c r="P7" s="91">
        <v>4</v>
      </c>
      <c r="Q7" s="91"/>
      <c r="R7" s="91"/>
      <c r="S7" s="91"/>
      <c r="T7" s="91"/>
      <c r="U7" s="91"/>
      <c r="V7" s="316">
        <f t="shared" si="0"/>
        <v>4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0</v>
      </c>
      <c r="AA7" s="258">
        <f t="shared" si="5"/>
        <v>2</v>
      </c>
      <c r="AB7" s="258">
        <f t="shared" si="6"/>
        <v>5</v>
      </c>
      <c r="AC7" s="258">
        <f t="shared" si="7"/>
        <v>7</v>
      </c>
      <c r="AD7" s="317">
        <f t="shared" ref="AD7:AD37" si="11">IF(ISERROR(((X7+Y7)*2+Z7*3+AA7*4+AB7*5)/SUM(X7,Y7:AB7)),"",((X7+Y7)*2+Z7*3+AA7*4+AB7*5)/SUM(X7,Y7:AB7))</f>
        <v>4.7142857142857144</v>
      </c>
      <c r="AE7" s="259">
        <f t="shared" si="8"/>
        <v>0</v>
      </c>
      <c r="AG7" s="318" t="str">
        <f t="shared" si="9"/>
        <v/>
      </c>
      <c r="AH7" s="318" t="str">
        <f t="shared" si="9"/>
        <v>з</v>
      </c>
      <c r="AI7" s="318">
        <f t="shared" si="9"/>
        <v>5</v>
      </c>
      <c r="AJ7" s="318">
        <f t="shared" si="9"/>
        <v>5</v>
      </c>
      <c r="AK7" s="318" t="str">
        <f t="shared" si="9"/>
        <v/>
      </c>
      <c r="AL7" s="318">
        <f t="shared" si="9"/>
        <v>5</v>
      </c>
      <c r="AM7" s="318">
        <f t="shared" si="9"/>
        <v>4</v>
      </c>
      <c r="AN7" s="318">
        <f t="shared" si="9"/>
        <v>5</v>
      </c>
      <c r="AO7" s="318" t="str">
        <f t="shared" si="9"/>
        <v/>
      </c>
      <c r="AP7" s="318">
        <f t="shared" si="9"/>
        <v>5</v>
      </c>
      <c r="AQ7" s="318">
        <f t="shared" si="9"/>
        <v>4</v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5">
      <c r="A8" s="267">
        <v>3</v>
      </c>
      <c r="B8" s="315" t="s">
        <v>28</v>
      </c>
      <c r="C8" s="472" t="s">
        <v>34</v>
      </c>
      <c r="D8" s="329" t="s">
        <v>1080</v>
      </c>
      <c r="E8" s="223">
        <v>2542</v>
      </c>
      <c r="F8" s="91"/>
      <c r="G8" s="91" t="s">
        <v>1138</v>
      </c>
      <c r="H8" s="91">
        <v>4</v>
      </c>
      <c r="I8" s="91">
        <v>3</v>
      </c>
      <c r="J8" s="91"/>
      <c r="K8" s="91">
        <v>4</v>
      </c>
      <c r="L8" s="91" t="s">
        <v>1132</v>
      </c>
      <c r="M8" s="91">
        <v>5</v>
      </c>
      <c r="N8" s="91"/>
      <c r="O8" s="91">
        <v>4</v>
      </c>
      <c r="P8" s="91" t="s">
        <v>1321</v>
      </c>
      <c r="Q8" s="91"/>
      <c r="R8" s="91"/>
      <c r="S8" s="91"/>
      <c r="T8" s="91"/>
      <c r="U8" s="91"/>
      <c r="V8" s="316">
        <f t="shared" si="0"/>
        <v>2</v>
      </c>
      <c r="W8" s="258">
        <f t="shared" si="1"/>
        <v>0</v>
      </c>
      <c r="X8" s="258">
        <f t="shared" si="2"/>
        <v>0</v>
      </c>
      <c r="Y8" s="258">
        <f t="shared" si="3"/>
        <v>1</v>
      </c>
      <c r="Z8" s="258">
        <f t="shared" si="4"/>
        <v>1</v>
      </c>
      <c r="AA8" s="258">
        <f t="shared" si="5"/>
        <v>3</v>
      </c>
      <c r="AB8" s="258">
        <f t="shared" si="6"/>
        <v>1</v>
      </c>
      <c r="AC8" s="258">
        <f t="shared" si="7"/>
        <v>6</v>
      </c>
      <c r="AD8" s="317">
        <f t="shared" si="11"/>
        <v>3.6666666666666665</v>
      </c>
      <c r="AE8" s="259">
        <f t="shared" si="8"/>
        <v>0</v>
      </c>
      <c r="AG8" s="318" t="str">
        <f t="shared" si="9"/>
        <v/>
      </c>
      <c r="AH8" s="318" t="str">
        <f t="shared" si="9"/>
        <v>з</v>
      </c>
      <c r="AI8" s="318">
        <f t="shared" si="9"/>
        <v>4</v>
      </c>
      <c r="AJ8" s="318">
        <f t="shared" si="9"/>
        <v>3</v>
      </c>
      <c r="AK8" s="318" t="str">
        <f t="shared" si="9"/>
        <v/>
      </c>
      <c r="AL8" s="318">
        <f t="shared" si="9"/>
        <v>4</v>
      </c>
      <c r="AM8" s="318" t="str">
        <f t="shared" si="9"/>
        <v>а</v>
      </c>
      <c r="AN8" s="318">
        <f t="shared" si="9"/>
        <v>5</v>
      </c>
      <c r="AO8" s="318" t="str">
        <f t="shared" si="9"/>
        <v/>
      </c>
      <c r="AP8" s="318">
        <f t="shared" si="9"/>
        <v>4</v>
      </c>
      <c r="AQ8" s="318">
        <f t="shared" si="9"/>
        <v>2</v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5">
      <c r="A9" s="267">
        <v>4</v>
      </c>
      <c r="B9" s="315" t="s">
        <v>28</v>
      </c>
      <c r="C9" s="472" t="s">
        <v>34</v>
      </c>
      <c r="D9" s="329" t="s">
        <v>1081</v>
      </c>
      <c r="E9" s="223">
        <v>2542</v>
      </c>
      <c r="F9" s="91"/>
      <c r="G9" s="91" t="s">
        <v>1138</v>
      </c>
      <c r="H9" s="91">
        <v>5</v>
      </c>
      <c r="I9" s="91">
        <v>5</v>
      </c>
      <c r="J9" s="91"/>
      <c r="K9" s="91">
        <v>5</v>
      </c>
      <c r="L9" s="91">
        <v>5</v>
      </c>
      <c r="M9" s="91">
        <v>5</v>
      </c>
      <c r="N9" s="91"/>
      <c r="O9" s="91">
        <v>5</v>
      </c>
      <c r="P9" s="91">
        <v>5</v>
      </c>
      <c r="Q9" s="91"/>
      <c r="R9" s="91"/>
      <c r="S9" s="91"/>
      <c r="T9" s="91"/>
      <c r="U9" s="91"/>
      <c r="V9" s="316">
        <f t="shared" si="0"/>
        <v>5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0</v>
      </c>
      <c r="AA9" s="258">
        <f t="shared" si="5"/>
        <v>0</v>
      </c>
      <c r="AB9" s="258">
        <f t="shared" si="6"/>
        <v>7</v>
      </c>
      <c r="AC9" s="258">
        <f t="shared" si="7"/>
        <v>7</v>
      </c>
      <c r="AD9" s="317">
        <f t="shared" si="11"/>
        <v>5</v>
      </c>
      <c r="AE9" s="259">
        <f t="shared" si="8"/>
        <v>0</v>
      </c>
      <c r="AG9" s="318" t="str">
        <f t="shared" si="9"/>
        <v/>
      </c>
      <c r="AH9" s="318" t="str">
        <f t="shared" si="9"/>
        <v>з</v>
      </c>
      <c r="AI9" s="318">
        <f t="shared" si="9"/>
        <v>5</v>
      </c>
      <c r="AJ9" s="318">
        <f t="shared" si="9"/>
        <v>5</v>
      </c>
      <c r="AK9" s="318" t="str">
        <f t="shared" si="9"/>
        <v/>
      </c>
      <c r="AL9" s="318">
        <f t="shared" si="9"/>
        <v>5</v>
      </c>
      <c r="AM9" s="318">
        <f t="shared" si="9"/>
        <v>5</v>
      </c>
      <c r="AN9" s="318">
        <f t="shared" si="9"/>
        <v>5</v>
      </c>
      <c r="AO9" s="318" t="str">
        <f t="shared" si="9"/>
        <v/>
      </c>
      <c r="AP9" s="318">
        <f t="shared" si="9"/>
        <v>5</v>
      </c>
      <c r="AQ9" s="318">
        <f t="shared" si="9"/>
        <v>5</v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5">
      <c r="A10" s="267">
        <v>5</v>
      </c>
      <c r="B10" s="315" t="s">
        <v>28</v>
      </c>
      <c r="C10" s="472" t="s">
        <v>34</v>
      </c>
      <c r="D10" s="329" t="s">
        <v>1082</v>
      </c>
      <c r="E10" s="223">
        <v>2542</v>
      </c>
      <c r="F10" s="91"/>
      <c r="G10" s="91" t="s">
        <v>1138</v>
      </c>
      <c r="H10" s="91">
        <v>5</v>
      </c>
      <c r="I10" s="91">
        <v>4</v>
      </c>
      <c r="J10" s="91"/>
      <c r="K10" s="91">
        <v>5</v>
      </c>
      <c r="L10" s="91">
        <v>5</v>
      </c>
      <c r="M10" s="91">
        <v>5</v>
      </c>
      <c r="N10" s="91"/>
      <c r="O10" s="91">
        <v>3</v>
      </c>
      <c r="P10" s="91" t="s">
        <v>1321</v>
      </c>
      <c r="Q10" s="91"/>
      <c r="R10" s="91"/>
      <c r="S10" s="91"/>
      <c r="T10" s="91"/>
      <c r="U10" s="91"/>
      <c r="V10" s="316">
        <f t="shared" si="0"/>
        <v>2</v>
      </c>
      <c r="W10" s="258">
        <f t="shared" si="1"/>
        <v>0</v>
      </c>
      <c r="X10" s="258">
        <f t="shared" si="2"/>
        <v>0</v>
      </c>
      <c r="Y10" s="258">
        <f t="shared" si="3"/>
        <v>1</v>
      </c>
      <c r="Z10" s="258">
        <f t="shared" si="4"/>
        <v>1</v>
      </c>
      <c r="AA10" s="258">
        <f t="shared" si="5"/>
        <v>1</v>
      </c>
      <c r="AB10" s="258">
        <f t="shared" si="6"/>
        <v>4</v>
      </c>
      <c r="AC10" s="258">
        <f t="shared" si="7"/>
        <v>7</v>
      </c>
      <c r="AD10" s="317">
        <f t="shared" si="11"/>
        <v>4.1428571428571432</v>
      </c>
      <c r="AE10" s="259">
        <f t="shared" si="8"/>
        <v>0</v>
      </c>
      <c r="AG10" s="318" t="str">
        <f t="shared" si="9"/>
        <v/>
      </c>
      <c r="AH10" s="318" t="str">
        <f t="shared" si="9"/>
        <v>з</v>
      </c>
      <c r="AI10" s="318">
        <f t="shared" si="9"/>
        <v>5</v>
      </c>
      <c r="AJ10" s="318">
        <f t="shared" si="9"/>
        <v>4</v>
      </c>
      <c r="AK10" s="318" t="str">
        <f t="shared" si="9"/>
        <v/>
      </c>
      <c r="AL10" s="318">
        <f t="shared" si="9"/>
        <v>5</v>
      </c>
      <c r="AM10" s="318">
        <f t="shared" si="9"/>
        <v>5</v>
      </c>
      <c r="AN10" s="318">
        <f t="shared" si="9"/>
        <v>5</v>
      </c>
      <c r="AO10" s="318" t="str">
        <f t="shared" si="9"/>
        <v/>
      </c>
      <c r="AP10" s="318">
        <f t="shared" si="9"/>
        <v>3</v>
      </c>
      <c r="AQ10" s="318">
        <f t="shared" si="9"/>
        <v>2</v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5">
      <c r="A11" s="267">
        <v>6</v>
      </c>
      <c r="B11" s="315" t="s">
        <v>28</v>
      </c>
      <c r="C11" s="472" t="s">
        <v>34</v>
      </c>
      <c r="D11" s="329" t="s">
        <v>1083</v>
      </c>
      <c r="E11" s="223">
        <v>2542</v>
      </c>
      <c r="F11" s="91"/>
      <c r="G11" s="91" t="s">
        <v>1138</v>
      </c>
      <c r="H11" s="91">
        <v>3</v>
      </c>
      <c r="I11" s="91">
        <v>4</v>
      </c>
      <c r="J11" s="91"/>
      <c r="K11" s="91" t="s">
        <v>1132</v>
      </c>
      <c r="L11" s="91">
        <v>5</v>
      </c>
      <c r="M11" s="91">
        <v>5</v>
      </c>
      <c r="N11" s="91"/>
      <c r="O11" s="91">
        <v>4</v>
      </c>
      <c r="P11" s="91" t="s">
        <v>1321</v>
      </c>
      <c r="Q11" s="91"/>
      <c r="R11" s="91"/>
      <c r="S11" s="91"/>
      <c r="T11" s="91"/>
      <c r="U11" s="91"/>
      <c r="V11" s="316">
        <f t="shared" si="0"/>
        <v>2</v>
      </c>
      <c r="W11" s="258">
        <f t="shared" si="1"/>
        <v>0</v>
      </c>
      <c r="X11" s="258">
        <f t="shared" si="2"/>
        <v>0</v>
      </c>
      <c r="Y11" s="258">
        <f t="shared" si="3"/>
        <v>1</v>
      </c>
      <c r="Z11" s="258">
        <f t="shared" si="4"/>
        <v>1</v>
      </c>
      <c r="AA11" s="258">
        <f t="shared" si="5"/>
        <v>2</v>
      </c>
      <c r="AB11" s="258">
        <f t="shared" si="6"/>
        <v>2</v>
      </c>
      <c r="AC11" s="258">
        <f t="shared" si="7"/>
        <v>6</v>
      </c>
      <c r="AD11" s="317">
        <f t="shared" si="11"/>
        <v>3.8333333333333335</v>
      </c>
      <c r="AE11" s="259">
        <f t="shared" si="8"/>
        <v>0</v>
      </c>
      <c r="AG11" s="318" t="str">
        <f t="shared" si="9"/>
        <v/>
      </c>
      <c r="AH11" s="318" t="str">
        <f t="shared" si="9"/>
        <v>з</v>
      </c>
      <c r="AI11" s="318">
        <f t="shared" si="9"/>
        <v>3</v>
      </c>
      <c r="AJ11" s="318">
        <f t="shared" si="9"/>
        <v>4</v>
      </c>
      <c r="AK11" s="318" t="str">
        <f t="shared" si="9"/>
        <v/>
      </c>
      <c r="AL11" s="318" t="str">
        <f t="shared" si="9"/>
        <v>а</v>
      </c>
      <c r="AM11" s="318">
        <f t="shared" si="9"/>
        <v>5</v>
      </c>
      <c r="AN11" s="318">
        <f t="shared" si="9"/>
        <v>5</v>
      </c>
      <c r="AO11" s="318" t="str">
        <f t="shared" si="9"/>
        <v/>
      </c>
      <c r="AP11" s="318">
        <f t="shared" si="9"/>
        <v>4</v>
      </c>
      <c r="AQ11" s="318">
        <f t="shared" si="9"/>
        <v>2</v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315" t="s">
        <v>28</v>
      </c>
      <c r="C12" s="472" t="s">
        <v>34</v>
      </c>
      <c r="D12" s="329" t="s">
        <v>1084</v>
      </c>
      <c r="E12" s="223">
        <v>2542</v>
      </c>
      <c r="F12" s="91"/>
      <c r="G12" s="91" t="s">
        <v>1138</v>
      </c>
      <c r="H12" s="91">
        <v>5</v>
      </c>
      <c r="I12" s="91">
        <v>5</v>
      </c>
      <c r="J12" s="91"/>
      <c r="K12" s="91">
        <v>4</v>
      </c>
      <c r="L12" s="91">
        <v>5</v>
      </c>
      <c r="M12" s="91">
        <v>5</v>
      </c>
      <c r="N12" s="91"/>
      <c r="O12" s="91">
        <v>3</v>
      </c>
      <c r="P12" s="91">
        <v>3</v>
      </c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2</v>
      </c>
      <c r="AA12" s="258">
        <f t="shared" si="5"/>
        <v>1</v>
      </c>
      <c r="AB12" s="258">
        <f t="shared" si="6"/>
        <v>4</v>
      </c>
      <c r="AC12" s="258">
        <f t="shared" si="7"/>
        <v>7</v>
      </c>
      <c r="AD12" s="317">
        <f t="shared" si="11"/>
        <v>4.2857142857142856</v>
      </c>
      <c r="AE12" s="259">
        <f t="shared" si="8"/>
        <v>0</v>
      </c>
      <c r="AG12" s="318" t="str">
        <f t="shared" si="9"/>
        <v/>
      </c>
      <c r="AH12" s="318" t="str">
        <f t="shared" si="9"/>
        <v>з</v>
      </c>
      <c r="AI12" s="318">
        <f t="shared" si="9"/>
        <v>5</v>
      </c>
      <c r="AJ12" s="318">
        <f t="shared" si="9"/>
        <v>5</v>
      </c>
      <c r="AK12" s="318" t="str">
        <f t="shared" si="9"/>
        <v/>
      </c>
      <c r="AL12" s="318">
        <f t="shared" si="9"/>
        <v>4</v>
      </c>
      <c r="AM12" s="318">
        <f t="shared" si="9"/>
        <v>5</v>
      </c>
      <c r="AN12" s="318">
        <f t="shared" si="9"/>
        <v>5</v>
      </c>
      <c r="AO12" s="318" t="str">
        <f t="shared" si="9"/>
        <v/>
      </c>
      <c r="AP12" s="318">
        <f t="shared" si="9"/>
        <v>3</v>
      </c>
      <c r="AQ12" s="318">
        <f t="shared" si="9"/>
        <v>3</v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5">
      <c r="A13" s="267">
        <v>8</v>
      </c>
      <c r="B13" s="315" t="s">
        <v>28</v>
      </c>
      <c r="C13" s="472" t="s">
        <v>34</v>
      </c>
      <c r="D13" s="329" t="s">
        <v>1085</v>
      </c>
      <c r="E13" s="223">
        <v>2542</v>
      </c>
      <c r="F13" s="91"/>
      <c r="G13" s="91" t="s">
        <v>1138</v>
      </c>
      <c r="H13" s="91">
        <v>4</v>
      </c>
      <c r="I13" s="91">
        <v>4</v>
      </c>
      <c r="J13" s="91"/>
      <c r="K13" s="91">
        <v>5</v>
      </c>
      <c r="L13" s="91">
        <v>5</v>
      </c>
      <c r="M13" s="91">
        <v>4</v>
      </c>
      <c r="N13" s="91"/>
      <c r="O13" s="91">
        <v>3</v>
      </c>
      <c r="P13" s="91">
        <v>3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2</v>
      </c>
      <c r="AA13" s="258">
        <f t="shared" si="5"/>
        <v>3</v>
      </c>
      <c r="AB13" s="258">
        <f t="shared" si="6"/>
        <v>2</v>
      </c>
      <c r="AC13" s="258">
        <f t="shared" si="7"/>
        <v>7</v>
      </c>
      <c r="AD13" s="317">
        <f t="shared" si="11"/>
        <v>4</v>
      </c>
      <c r="AE13" s="259">
        <f t="shared" si="8"/>
        <v>0</v>
      </c>
      <c r="AG13" s="318" t="str">
        <f t="shared" si="9"/>
        <v/>
      </c>
      <c r="AH13" s="318" t="str">
        <f t="shared" si="9"/>
        <v>з</v>
      </c>
      <c r="AI13" s="318">
        <f t="shared" si="9"/>
        <v>4</v>
      </c>
      <c r="AJ13" s="318">
        <f t="shared" si="9"/>
        <v>4</v>
      </c>
      <c r="AK13" s="318" t="str">
        <f t="shared" si="9"/>
        <v/>
      </c>
      <c r="AL13" s="318">
        <f t="shared" si="9"/>
        <v>5</v>
      </c>
      <c r="AM13" s="318">
        <f t="shared" si="9"/>
        <v>5</v>
      </c>
      <c r="AN13" s="318">
        <f t="shared" si="9"/>
        <v>4</v>
      </c>
      <c r="AO13" s="318" t="str">
        <f t="shared" si="9"/>
        <v/>
      </c>
      <c r="AP13" s="318">
        <f t="shared" si="9"/>
        <v>3</v>
      </c>
      <c r="AQ13" s="318">
        <f t="shared" si="9"/>
        <v>3</v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5">
      <c r="A14" s="267">
        <v>9</v>
      </c>
      <c r="B14" s="319"/>
      <c r="C14" s="472" t="s">
        <v>34</v>
      </c>
      <c r="D14" s="329" t="s">
        <v>1086</v>
      </c>
      <c r="E14" s="223">
        <v>2542</v>
      </c>
      <c r="F14" s="91"/>
      <c r="G14" s="91" t="s">
        <v>1138</v>
      </c>
      <c r="H14" s="91">
        <v>4</v>
      </c>
      <c r="I14" s="91">
        <v>5</v>
      </c>
      <c r="J14" s="91"/>
      <c r="K14" s="91">
        <v>5</v>
      </c>
      <c r="L14" s="91">
        <v>5</v>
      </c>
      <c r="M14" s="91">
        <v>5</v>
      </c>
      <c r="N14" s="91"/>
      <c r="O14" s="91">
        <v>5</v>
      </c>
      <c r="P14" s="91">
        <v>4</v>
      </c>
      <c r="Q14" s="91"/>
      <c r="R14" s="94"/>
      <c r="S14" s="91"/>
      <c r="T14" s="91"/>
      <c r="U14" s="91"/>
      <c r="V14" s="27">
        <f t="shared" si="0"/>
        <v>4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0</v>
      </c>
      <c r="AA14" s="93">
        <f t="shared" si="5"/>
        <v>2</v>
      </c>
      <c r="AB14" s="93">
        <f t="shared" si="6"/>
        <v>5</v>
      </c>
      <c r="AC14" s="93">
        <f t="shared" si="7"/>
        <v>7</v>
      </c>
      <c r="AD14" s="320">
        <f t="shared" si="11"/>
        <v>4.7142857142857144</v>
      </c>
      <c r="AE14" s="25">
        <f t="shared" si="8"/>
        <v>0</v>
      </c>
      <c r="AF14" s="13"/>
      <c r="AG14" s="318" t="str">
        <f t="shared" si="9"/>
        <v/>
      </c>
      <c r="AH14" s="318" t="str">
        <f t="shared" si="9"/>
        <v>з</v>
      </c>
      <c r="AI14" s="318">
        <f t="shared" si="9"/>
        <v>4</v>
      </c>
      <c r="AJ14" s="318">
        <f t="shared" si="9"/>
        <v>5</v>
      </c>
      <c r="AK14" s="318" t="str">
        <f t="shared" si="9"/>
        <v/>
      </c>
      <c r="AL14" s="318">
        <f t="shared" si="9"/>
        <v>5</v>
      </c>
      <c r="AM14" s="318">
        <f t="shared" si="9"/>
        <v>5</v>
      </c>
      <c r="AN14" s="318">
        <f t="shared" si="9"/>
        <v>5</v>
      </c>
      <c r="AO14" s="318" t="str">
        <f t="shared" si="9"/>
        <v/>
      </c>
      <c r="AP14" s="318">
        <f t="shared" si="9"/>
        <v>5</v>
      </c>
      <c r="AQ14" s="318">
        <f t="shared" si="9"/>
        <v>4</v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5">
      <c r="A15" s="267">
        <v>10</v>
      </c>
      <c r="B15" s="319"/>
      <c r="C15" s="472" t="s">
        <v>443</v>
      </c>
      <c r="D15" s="329" t="s">
        <v>1087</v>
      </c>
      <c r="E15" s="223">
        <v>2542</v>
      </c>
      <c r="F15" s="91"/>
      <c r="G15" s="91" t="s">
        <v>1138</v>
      </c>
      <c r="H15" s="91">
        <v>4</v>
      </c>
      <c r="I15" s="91">
        <v>5</v>
      </c>
      <c r="J15" s="91"/>
      <c r="K15" s="91">
        <v>5</v>
      </c>
      <c r="L15" s="91">
        <v>5</v>
      </c>
      <c r="M15" s="91">
        <v>5</v>
      </c>
      <c r="N15" s="91"/>
      <c r="O15" s="91">
        <v>4</v>
      </c>
      <c r="P15" s="91" t="s">
        <v>1321</v>
      </c>
      <c r="Q15" s="91"/>
      <c r="R15" s="94"/>
      <c r="S15" s="91"/>
      <c r="T15" s="91"/>
      <c r="U15" s="91"/>
      <c r="V15" s="27">
        <f t="shared" si="0"/>
        <v>2</v>
      </c>
      <c r="W15" s="93">
        <f t="shared" si="1"/>
        <v>0</v>
      </c>
      <c r="X15" s="93">
        <f t="shared" si="2"/>
        <v>0</v>
      </c>
      <c r="Y15" s="93">
        <f t="shared" si="3"/>
        <v>1</v>
      </c>
      <c r="Z15" s="93">
        <f t="shared" si="4"/>
        <v>0</v>
      </c>
      <c r="AA15" s="93">
        <f t="shared" si="5"/>
        <v>2</v>
      </c>
      <c r="AB15" s="93">
        <f t="shared" si="6"/>
        <v>4</v>
      </c>
      <c r="AC15" s="93">
        <f t="shared" si="7"/>
        <v>7</v>
      </c>
      <c r="AD15" s="320">
        <f t="shared" si="11"/>
        <v>4.2857142857142856</v>
      </c>
      <c r="AE15" s="25">
        <f t="shared" si="8"/>
        <v>0</v>
      </c>
      <c r="AF15" s="13"/>
      <c r="AG15" s="318" t="str">
        <f t="shared" si="9"/>
        <v/>
      </c>
      <c r="AH15" s="318" t="str">
        <f t="shared" si="9"/>
        <v>з</v>
      </c>
      <c r="AI15" s="318">
        <f t="shared" si="9"/>
        <v>4</v>
      </c>
      <c r="AJ15" s="318">
        <f t="shared" si="9"/>
        <v>5</v>
      </c>
      <c r="AK15" s="318" t="str">
        <f t="shared" si="9"/>
        <v/>
      </c>
      <c r="AL15" s="318">
        <f t="shared" si="9"/>
        <v>5</v>
      </c>
      <c r="AM15" s="318">
        <f t="shared" si="9"/>
        <v>5</v>
      </c>
      <c r="AN15" s="318">
        <f t="shared" si="9"/>
        <v>5</v>
      </c>
      <c r="AO15" s="318" t="str">
        <f t="shared" si="9"/>
        <v/>
      </c>
      <c r="AP15" s="318">
        <f t="shared" si="9"/>
        <v>4</v>
      </c>
      <c r="AQ15" s="318">
        <f t="shared" si="9"/>
        <v>2</v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25">
      <c r="A16" s="267">
        <v>11</v>
      </c>
      <c r="B16" s="319"/>
      <c r="C16" s="472" t="s">
        <v>34</v>
      </c>
      <c r="D16" s="329" t="s">
        <v>1088</v>
      </c>
      <c r="E16" s="223">
        <v>2542</v>
      </c>
      <c r="F16" s="91"/>
      <c r="G16" s="91" t="s">
        <v>1138</v>
      </c>
      <c r="H16" s="91">
        <v>3</v>
      </c>
      <c r="I16" s="91"/>
      <c r="J16" s="91"/>
      <c r="K16" s="91">
        <v>4</v>
      </c>
      <c r="L16" s="91">
        <v>5</v>
      </c>
      <c r="M16" s="91">
        <v>5</v>
      </c>
      <c r="N16" s="91"/>
      <c r="O16" s="91">
        <v>4</v>
      </c>
      <c r="P16" s="91">
        <v>3</v>
      </c>
      <c r="Q16" s="91"/>
      <c r="R16" s="94"/>
      <c r="S16" s="91"/>
      <c r="T16" s="91"/>
      <c r="U16" s="91"/>
      <c r="V16" s="27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2</v>
      </c>
      <c r="AA16" s="93">
        <f t="shared" si="5"/>
        <v>2</v>
      </c>
      <c r="AB16" s="93">
        <f t="shared" si="6"/>
        <v>2</v>
      </c>
      <c r="AC16" s="93">
        <f t="shared" si="7"/>
        <v>6</v>
      </c>
      <c r="AD16" s="320">
        <f t="shared" si="11"/>
        <v>4</v>
      </c>
      <c r="AE16" s="25">
        <f t="shared" si="8"/>
        <v>0</v>
      </c>
      <c r="AF16" s="13"/>
      <c r="AG16" s="318" t="str">
        <f t="shared" si="9"/>
        <v/>
      </c>
      <c r="AH16" s="318" t="str">
        <f t="shared" si="9"/>
        <v>з</v>
      </c>
      <c r="AI16" s="318">
        <f t="shared" si="9"/>
        <v>3</v>
      </c>
      <c r="AJ16" s="318" t="str">
        <f t="shared" si="9"/>
        <v/>
      </c>
      <c r="AK16" s="318" t="str">
        <f t="shared" si="9"/>
        <v/>
      </c>
      <c r="AL16" s="318">
        <f t="shared" si="9"/>
        <v>4</v>
      </c>
      <c r="AM16" s="318">
        <f t="shared" si="9"/>
        <v>5</v>
      </c>
      <c r="AN16" s="318">
        <f t="shared" si="9"/>
        <v>5</v>
      </c>
      <c r="AO16" s="318" t="str">
        <f t="shared" si="9"/>
        <v/>
      </c>
      <c r="AP16" s="318">
        <f t="shared" si="9"/>
        <v>4</v>
      </c>
      <c r="AQ16" s="318">
        <f t="shared" si="9"/>
        <v>3</v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25">
      <c r="A17" s="267">
        <v>12</v>
      </c>
      <c r="B17" s="225"/>
      <c r="C17" s="472" t="s">
        <v>34</v>
      </c>
      <c r="D17" s="329" t="s">
        <v>1089</v>
      </c>
      <c r="E17" s="223">
        <v>2542</v>
      </c>
      <c r="F17" s="91"/>
      <c r="G17" s="91" t="s">
        <v>1138</v>
      </c>
      <c r="H17" s="91">
        <v>4</v>
      </c>
      <c r="I17" s="91">
        <v>4</v>
      </c>
      <c r="J17" s="91"/>
      <c r="K17" s="91">
        <v>4</v>
      </c>
      <c r="L17" s="91">
        <v>4</v>
      </c>
      <c r="M17" s="91">
        <v>5</v>
      </c>
      <c r="N17" s="91"/>
      <c r="O17" s="91">
        <v>4</v>
      </c>
      <c r="P17" s="91">
        <v>3</v>
      </c>
      <c r="Q17" s="91"/>
      <c r="R17" s="94"/>
      <c r="S17" s="91"/>
      <c r="T17" s="91"/>
      <c r="U17" s="91"/>
      <c r="V17" s="27">
        <f t="shared" si="0"/>
        <v>3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1</v>
      </c>
      <c r="AA17" s="93">
        <f t="shared" si="5"/>
        <v>5</v>
      </c>
      <c r="AB17" s="93">
        <f t="shared" si="6"/>
        <v>1</v>
      </c>
      <c r="AC17" s="93">
        <f t="shared" si="7"/>
        <v>7</v>
      </c>
      <c r="AD17" s="320">
        <f t="shared" si="11"/>
        <v>4</v>
      </c>
      <c r="AE17" s="25">
        <f t="shared" si="8"/>
        <v>0</v>
      </c>
      <c r="AF17" s="13"/>
      <c r="AG17" s="318" t="str">
        <f t="shared" si="9"/>
        <v/>
      </c>
      <c r="AH17" s="318" t="str">
        <f t="shared" si="9"/>
        <v>з</v>
      </c>
      <c r="AI17" s="318">
        <f t="shared" si="9"/>
        <v>4</v>
      </c>
      <c r="AJ17" s="318">
        <f t="shared" si="9"/>
        <v>4</v>
      </c>
      <c r="AK17" s="318" t="str">
        <f t="shared" si="9"/>
        <v/>
      </c>
      <c r="AL17" s="318">
        <f t="shared" si="9"/>
        <v>4</v>
      </c>
      <c r="AM17" s="318">
        <f t="shared" si="9"/>
        <v>4</v>
      </c>
      <c r="AN17" s="318">
        <f t="shared" si="9"/>
        <v>5</v>
      </c>
      <c r="AO17" s="318" t="str">
        <f t="shared" si="9"/>
        <v/>
      </c>
      <c r="AP17" s="318">
        <f t="shared" si="9"/>
        <v>4</v>
      </c>
      <c r="AQ17" s="318">
        <f t="shared" si="9"/>
        <v>3</v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25">
      <c r="A18" s="267">
        <v>13</v>
      </c>
      <c r="B18" s="163"/>
      <c r="C18" s="472" t="s">
        <v>443</v>
      </c>
      <c r="D18" s="329" t="s">
        <v>1090</v>
      </c>
      <c r="E18" s="223">
        <v>2542</v>
      </c>
      <c r="F18" s="91"/>
      <c r="G18" s="91" t="s">
        <v>1138</v>
      </c>
      <c r="H18" s="91">
        <v>4</v>
      </c>
      <c r="I18" s="91">
        <v>4</v>
      </c>
      <c r="J18" s="91"/>
      <c r="K18" s="91">
        <v>5</v>
      </c>
      <c r="L18" s="91">
        <v>5</v>
      </c>
      <c r="M18" s="91">
        <v>4</v>
      </c>
      <c r="N18" s="91"/>
      <c r="O18" s="91">
        <v>3</v>
      </c>
      <c r="P18" s="91" t="s">
        <v>1321</v>
      </c>
      <c r="Q18" s="91"/>
      <c r="R18" s="94"/>
      <c r="S18" s="91"/>
      <c r="T18" s="91"/>
      <c r="U18" s="91"/>
      <c r="V18" s="27">
        <f t="shared" si="0"/>
        <v>2</v>
      </c>
      <c r="W18" s="93">
        <f t="shared" si="1"/>
        <v>0</v>
      </c>
      <c r="X18" s="93">
        <f t="shared" si="12"/>
        <v>0</v>
      </c>
      <c r="Y18" s="93">
        <f t="shared" si="3"/>
        <v>1</v>
      </c>
      <c r="Z18" s="93">
        <f t="shared" si="4"/>
        <v>1</v>
      </c>
      <c r="AA18" s="93">
        <f t="shared" si="5"/>
        <v>3</v>
      </c>
      <c r="AB18" s="93">
        <f t="shared" si="6"/>
        <v>2</v>
      </c>
      <c r="AC18" s="93">
        <f t="shared" si="7"/>
        <v>7</v>
      </c>
      <c r="AD18" s="320">
        <f t="shared" si="11"/>
        <v>3.8571428571428572</v>
      </c>
      <c r="AE18" s="25">
        <f t="shared" si="8"/>
        <v>0</v>
      </c>
      <c r="AF18" s="13"/>
      <c r="AG18" s="318" t="str">
        <f t="shared" si="9"/>
        <v/>
      </c>
      <c r="AH18" s="318" t="str">
        <f t="shared" si="9"/>
        <v>з</v>
      </c>
      <c r="AI18" s="318">
        <f t="shared" si="9"/>
        <v>4</v>
      </c>
      <c r="AJ18" s="318">
        <f t="shared" si="9"/>
        <v>4</v>
      </c>
      <c r="AK18" s="318" t="str">
        <f t="shared" si="9"/>
        <v/>
      </c>
      <c r="AL18" s="318">
        <f t="shared" si="9"/>
        <v>5</v>
      </c>
      <c r="AM18" s="318">
        <f t="shared" si="9"/>
        <v>5</v>
      </c>
      <c r="AN18" s="318">
        <f t="shared" si="9"/>
        <v>4</v>
      </c>
      <c r="AO18" s="318" t="str">
        <f t="shared" si="9"/>
        <v/>
      </c>
      <c r="AP18" s="318">
        <f t="shared" si="9"/>
        <v>3</v>
      </c>
      <c r="AQ18" s="318">
        <f t="shared" si="9"/>
        <v>2</v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5">
      <c r="A19" s="267">
        <v>14</v>
      </c>
      <c r="B19" s="163"/>
      <c r="C19" s="472" t="s">
        <v>34</v>
      </c>
      <c r="D19" s="329" t="s">
        <v>1091</v>
      </c>
      <c r="E19" s="223">
        <v>2542</v>
      </c>
      <c r="F19" s="91"/>
      <c r="G19" s="91" t="s">
        <v>1138</v>
      </c>
      <c r="H19" s="91">
        <v>4</v>
      </c>
      <c r="I19" s="91">
        <v>3</v>
      </c>
      <c r="J19" s="91"/>
      <c r="K19" s="91">
        <v>5</v>
      </c>
      <c r="L19" s="91">
        <v>5</v>
      </c>
      <c r="M19" s="91">
        <v>4</v>
      </c>
      <c r="N19" s="91"/>
      <c r="O19" s="91">
        <v>3</v>
      </c>
      <c r="P19" s="91">
        <v>4</v>
      </c>
      <c r="Q19" s="91"/>
      <c r="R19" s="91"/>
      <c r="S19" s="91"/>
      <c r="T19" s="91"/>
      <c r="U19" s="91"/>
      <c r="V19" s="27">
        <f t="shared" si="0"/>
        <v>3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2</v>
      </c>
      <c r="AA19" s="93">
        <f t="shared" si="5"/>
        <v>3</v>
      </c>
      <c r="AB19" s="93">
        <f t="shared" si="6"/>
        <v>2</v>
      </c>
      <c r="AC19" s="93">
        <f t="shared" si="7"/>
        <v>7</v>
      </c>
      <c r="AD19" s="320">
        <f t="shared" si="11"/>
        <v>4</v>
      </c>
      <c r="AE19" s="25">
        <f t="shared" si="8"/>
        <v>0</v>
      </c>
      <c r="AF19" s="13"/>
      <c r="AG19" s="318" t="str">
        <f t="shared" si="9"/>
        <v/>
      </c>
      <c r="AH19" s="318" t="str">
        <f t="shared" si="9"/>
        <v>з</v>
      </c>
      <c r="AI19" s="318">
        <f t="shared" si="9"/>
        <v>4</v>
      </c>
      <c r="AJ19" s="318">
        <f t="shared" si="9"/>
        <v>3</v>
      </c>
      <c r="AK19" s="318" t="str">
        <f t="shared" si="9"/>
        <v/>
      </c>
      <c r="AL19" s="318">
        <f t="shared" si="9"/>
        <v>5</v>
      </c>
      <c r="AM19" s="318">
        <f t="shared" si="9"/>
        <v>5</v>
      </c>
      <c r="AN19" s="318">
        <f t="shared" si="9"/>
        <v>4</v>
      </c>
      <c r="AO19" s="318" t="str">
        <f t="shared" si="9"/>
        <v/>
      </c>
      <c r="AP19" s="318">
        <f t="shared" si="9"/>
        <v>3</v>
      </c>
      <c r="AQ19" s="318">
        <f t="shared" si="9"/>
        <v>4</v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25">
      <c r="A20" s="267">
        <v>15</v>
      </c>
      <c r="B20" s="163"/>
      <c r="C20" s="472" t="s">
        <v>443</v>
      </c>
      <c r="D20" s="329" t="s">
        <v>1092</v>
      </c>
      <c r="E20" s="223">
        <v>2542</v>
      </c>
      <c r="F20" s="91"/>
      <c r="G20" s="91" t="s">
        <v>1138</v>
      </c>
      <c r="H20" s="91">
        <v>4</v>
      </c>
      <c r="I20" s="91">
        <v>4</v>
      </c>
      <c r="J20" s="91"/>
      <c r="K20" s="91">
        <v>5</v>
      </c>
      <c r="L20" s="91">
        <v>5</v>
      </c>
      <c r="M20" s="91">
        <v>4</v>
      </c>
      <c r="N20" s="91"/>
      <c r="O20" s="91">
        <v>4</v>
      </c>
      <c r="P20" s="91" t="s">
        <v>1321</v>
      </c>
      <c r="Q20" s="91"/>
      <c r="R20" s="94"/>
      <c r="S20" s="91"/>
      <c r="T20" s="91"/>
      <c r="U20" s="91"/>
      <c r="V20" s="27">
        <f t="shared" si="0"/>
        <v>2</v>
      </c>
      <c r="W20" s="93">
        <f t="shared" si="1"/>
        <v>0</v>
      </c>
      <c r="X20" s="93">
        <f t="shared" si="12"/>
        <v>0</v>
      </c>
      <c r="Y20" s="93">
        <f t="shared" si="3"/>
        <v>1</v>
      </c>
      <c r="Z20" s="93">
        <f t="shared" si="4"/>
        <v>0</v>
      </c>
      <c r="AA20" s="93">
        <f t="shared" si="5"/>
        <v>4</v>
      </c>
      <c r="AB20" s="93">
        <f t="shared" si="6"/>
        <v>2</v>
      </c>
      <c r="AC20" s="93">
        <f t="shared" si="7"/>
        <v>7</v>
      </c>
      <c r="AD20" s="320">
        <f t="shared" si="11"/>
        <v>4</v>
      </c>
      <c r="AE20" s="25">
        <f t="shared" si="8"/>
        <v>0</v>
      </c>
      <c r="AF20" s="13"/>
      <c r="AG20" s="318" t="str">
        <f t="shared" si="9"/>
        <v/>
      </c>
      <c r="AH20" s="318" t="str">
        <f t="shared" si="9"/>
        <v>з</v>
      </c>
      <c r="AI20" s="318">
        <f t="shared" si="9"/>
        <v>4</v>
      </c>
      <c r="AJ20" s="318">
        <f t="shared" si="9"/>
        <v>4</v>
      </c>
      <c r="AK20" s="318" t="str">
        <f t="shared" si="9"/>
        <v/>
      </c>
      <c r="AL20" s="318">
        <f t="shared" si="9"/>
        <v>5</v>
      </c>
      <c r="AM20" s="318">
        <f t="shared" si="9"/>
        <v>5</v>
      </c>
      <c r="AN20" s="318">
        <f t="shared" si="9"/>
        <v>4</v>
      </c>
      <c r="AO20" s="318" t="str">
        <f t="shared" si="9"/>
        <v/>
      </c>
      <c r="AP20" s="318">
        <f t="shared" si="9"/>
        <v>4</v>
      </c>
      <c r="AQ20" s="318">
        <f t="shared" si="9"/>
        <v>2</v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25">
      <c r="A21" s="267">
        <v>16</v>
      </c>
      <c r="B21" s="163"/>
      <c r="C21" s="472" t="s">
        <v>443</v>
      </c>
      <c r="D21" s="329" t="s">
        <v>1093</v>
      </c>
      <c r="E21" s="223">
        <v>2542</v>
      </c>
      <c r="F21" s="91"/>
      <c r="G21" s="91" t="s">
        <v>1138</v>
      </c>
      <c r="H21" s="91">
        <v>4</v>
      </c>
      <c r="I21" s="91">
        <v>4</v>
      </c>
      <c r="J21" s="91"/>
      <c r="K21" s="91">
        <v>5</v>
      </c>
      <c r="L21" s="91">
        <v>5</v>
      </c>
      <c r="M21" s="91">
        <v>5</v>
      </c>
      <c r="N21" s="91"/>
      <c r="O21" s="91">
        <v>5</v>
      </c>
      <c r="P21" s="91">
        <v>3</v>
      </c>
      <c r="Q21" s="91"/>
      <c r="R21" s="94"/>
      <c r="S21" s="91"/>
      <c r="T21" s="91"/>
      <c r="U21" s="91"/>
      <c r="V21" s="27">
        <f t="shared" si="0"/>
        <v>3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1</v>
      </c>
      <c r="AA21" s="93">
        <f t="shared" si="5"/>
        <v>2</v>
      </c>
      <c r="AB21" s="93">
        <f t="shared" si="6"/>
        <v>4</v>
      </c>
      <c r="AC21" s="93">
        <f t="shared" si="7"/>
        <v>7</v>
      </c>
      <c r="AD21" s="320">
        <f t="shared" si="11"/>
        <v>4.4285714285714288</v>
      </c>
      <c r="AE21" s="25">
        <f t="shared" si="8"/>
        <v>0</v>
      </c>
      <c r="AF21" s="13"/>
      <c r="AG21" s="318" t="str">
        <f t="shared" si="9"/>
        <v/>
      </c>
      <c r="AH21" s="318" t="str">
        <f t="shared" si="9"/>
        <v>з</v>
      </c>
      <c r="AI21" s="318">
        <f t="shared" si="9"/>
        <v>4</v>
      </c>
      <c r="AJ21" s="318">
        <f t="shared" si="9"/>
        <v>4</v>
      </c>
      <c r="AK21" s="318" t="str">
        <f t="shared" si="9"/>
        <v/>
      </c>
      <c r="AL21" s="318">
        <f t="shared" si="9"/>
        <v>5</v>
      </c>
      <c r="AM21" s="318">
        <f t="shared" si="9"/>
        <v>5</v>
      </c>
      <c r="AN21" s="318">
        <f t="shared" si="9"/>
        <v>5</v>
      </c>
      <c r="AO21" s="318" t="str">
        <f t="shared" si="9"/>
        <v/>
      </c>
      <c r="AP21" s="318">
        <f t="shared" si="9"/>
        <v>5</v>
      </c>
      <c r="AQ21" s="318">
        <f t="shared" si="9"/>
        <v>3</v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6" si="13">IF(ISERROR(VALUE(LEFT(U21))),LEFT(U21),VALUE(LEFT(U21)))</f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25">
      <c r="A22" s="267">
        <v>17</v>
      </c>
      <c r="B22" s="163"/>
      <c r="C22" s="472" t="s">
        <v>34</v>
      </c>
      <c r="D22" s="329" t="s">
        <v>1094</v>
      </c>
      <c r="E22" s="223">
        <v>2542</v>
      </c>
      <c r="F22" s="91"/>
      <c r="G22" s="91" t="s">
        <v>1138</v>
      </c>
      <c r="H22" s="91">
        <v>4</v>
      </c>
      <c r="I22" s="91">
        <v>3</v>
      </c>
      <c r="J22" s="91"/>
      <c r="K22" s="91">
        <v>5</v>
      </c>
      <c r="L22" s="91">
        <v>5</v>
      </c>
      <c r="M22" s="91">
        <v>5</v>
      </c>
      <c r="N22" s="91"/>
      <c r="O22" s="91">
        <v>4</v>
      </c>
      <c r="P22" s="91">
        <v>3</v>
      </c>
      <c r="Q22" s="91"/>
      <c r="R22" s="94"/>
      <c r="S22" s="91"/>
      <c r="T22" s="91"/>
      <c r="U22" s="91"/>
      <c r="V22" s="27">
        <f t="shared" si="0"/>
        <v>3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2</v>
      </c>
      <c r="AA22" s="93">
        <f t="shared" si="5"/>
        <v>2</v>
      </c>
      <c r="AB22" s="93">
        <f t="shared" si="6"/>
        <v>3</v>
      </c>
      <c r="AC22" s="93">
        <f t="shared" si="7"/>
        <v>7</v>
      </c>
      <c r="AD22" s="320">
        <f t="shared" si="11"/>
        <v>4.1428571428571432</v>
      </c>
      <c r="AE22" s="25">
        <f t="shared" si="8"/>
        <v>0</v>
      </c>
      <c r="AF22" s="13"/>
      <c r="AG22" s="318" t="str">
        <f t="shared" si="13"/>
        <v/>
      </c>
      <c r="AH22" s="318" t="str">
        <f t="shared" si="13"/>
        <v>з</v>
      </c>
      <c r="AI22" s="318">
        <f t="shared" si="13"/>
        <v>4</v>
      </c>
      <c r="AJ22" s="318">
        <f t="shared" si="13"/>
        <v>3</v>
      </c>
      <c r="AK22" s="318" t="str">
        <f t="shared" si="13"/>
        <v/>
      </c>
      <c r="AL22" s="318">
        <f t="shared" si="13"/>
        <v>5</v>
      </c>
      <c r="AM22" s="318">
        <f t="shared" si="13"/>
        <v>5</v>
      </c>
      <c r="AN22" s="318">
        <f t="shared" si="13"/>
        <v>5</v>
      </c>
      <c r="AO22" s="318" t="str">
        <f t="shared" si="13"/>
        <v/>
      </c>
      <c r="AP22" s="318">
        <f t="shared" si="13"/>
        <v>4</v>
      </c>
      <c r="AQ22" s="318">
        <f t="shared" si="13"/>
        <v>3</v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25">
      <c r="A23" s="267">
        <v>18</v>
      </c>
      <c r="B23" s="163"/>
      <c r="C23" s="472" t="s">
        <v>34</v>
      </c>
      <c r="D23" s="329" t="s">
        <v>1095</v>
      </c>
      <c r="E23" s="223">
        <v>2542</v>
      </c>
      <c r="F23" s="91"/>
      <c r="G23" s="91" t="s">
        <v>1138</v>
      </c>
      <c r="H23" s="91">
        <v>4</v>
      </c>
      <c r="I23" s="91">
        <v>5</v>
      </c>
      <c r="J23" s="91"/>
      <c r="K23" s="91">
        <v>5</v>
      </c>
      <c r="L23" s="91">
        <v>5</v>
      </c>
      <c r="M23" s="91">
        <v>5</v>
      </c>
      <c r="N23" s="91"/>
      <c r="O23" s="91">
        <v>3</v>
      </c>
      <c r="P23" s="91">
        <v>3</v>
      </c>
      <c r="Q23" s="91"/>
      <c r="R23" s="94"/>
      <c r="S23" s="91"/>
      <c r="T23" s="91"/>
      <c r="U23" s="91"/>
      <c r="V23" s="27">
        <f t="shared" si="0"/>
        <v>3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2</v>
      </c>
      <c r="AA23" s="93">
        <f t="shared" si="5"/>
        <v>1</v>
      </c>
      <c r="AB23" s="93">
        <f t="shared" si="6"/>
        <v>4</v>
      </c>
      <c r="AC23" s="93">
        <f t="shared" si="7"/>
        <v>7</v>
      </c>
      <c r="AD23" s="320">
        <f t="shared" si="11"/>
        <v>4.2857142857142856</v>
      </c>
      <c r="AE23" s="25">
        <f t="shared" si="8"/>
        <v>0</v>
      </c>
      <c r="AF23" s="13"/>
      <c r="AG23" s="318" t="str">
        <f t="shared" si="13"/>
        <v/>
      </c>
      <c r="AH23" s="318" t="str">
        <f t="shared" si="13"/>
        <v>з</v>
      </c>
      <c r="AI23" s="318">
        <f t="shared" si="13"/>
        <v>4</v>
      </c>
      <c r="AJ23" s="318">
        <f t="shared" si="13"/>
        <v>5</v>
      </c>
      <c r="AK23" s="318" t="str">
        <f t="shared" si="13"/>
        <v/>
      </c>
      <c r="AL23" s="318">
        <f t="shared" si="13"/>
        <v>5</v>
      </c>
      <c r="AM23" s="318">
        <f t="shared" si="13"/>
        <v>5</v>
      </c>
      <c r="AN23" s="318">
        <f t="shared" si="13"/>
        <v>5</v>
      </c>
      <c r="AO23" s="318" t="str">
        <f t="shared" si="13"/>
        <v/>
      </c>
      <c r="AP23" s="318">
        <f t="shared" si="13"/>
        <v>3</v>
      </c>
      <c r="AQ23" s="318">
        <f t="shared" si="13"/>
        <v>3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25">
      <c r="A24" s="267">
        <v>19</v>
      </c>
      <c r="B24" s="163"/>
      <c r="C24" s="472" t="s">
        <v>34</v>
      </c>
      <c r="D24" s="329" t="s">
        <v>1096</v>
      </c>
      <c r="E24" s="223">
        <v>2542</v>
      </c>
      <c r="F24" s="91"/>
      <c r="G24" s="91" t="s">
        <v>1138</v>
      </c>
      <c r="H24" s="91">
        <v>4</v>
      </c>
      <c r="I24" s="91">
        <v>3</v>
      </c>
      <c r="J24" s="91"/>
      <c r="K24" s="91">
        <v>4</v>
      </c>
      <c r="L24" s="91">
        <v>3</v>
      </c>
      <c r="M24" s="91">
        <v>4</v>
      </c>
      <c r="N24" s="91"/>
      <c r="O24" s="91">
        <v>4</v>
      </c>
      <c r="P24" s="91" t="s">
        <v>1321</v>
      </c>
      <c r="Q24" s="91"/>
      <c r="R24" s="94"/>
      <c r="S24" s="91"/>
      <c r="T24" s="91"/>
      <c r="U24" s="91"/>
      <c r="V24" s="27">
        <f t="shared" si="0"/>
        <v>2</v>
      </c>
      <c r="W24" s="93">
        <f t="shared" si="1"/>
        <v>0</v>
      </c>
      <c r="X24" s="93">
        <f t="shared" si="12"/>
        <v>0</v>
      </c>
      <c r="Y24" s="93">
        <f t="shared" si="3"/>
        <v>1</v>
      </c>
      <c r="Z24" s="93">
        <f t="shared" si="4"/>
        <v>2</v>
      </c>
      <c r="AA24" s="93">
        <f t="shared" si="5"/>
        <v>4</v>
      </c>
      <c r="AB24" s="93">
        <f t="shared" si="6"/>
        <v>0</v>
      </c>
      <c r="AC24" s="93">
        <f t="shared" si="7"/>
        <v>7</v>
      </c>
      <c r="AD24" s="320">
        <f t="shared" si="11"/>
        <v>3.4285714285714284</v>
      </c>
      <c r="AE24" s="25">
        <f t="shared" si="8"/>
        <v>0</v>
      </c>
      <c r="AF24" s="13"/>
      <c r="AG24" s="318" t="str">
        <f t="shared" si="13"/>
        <v/>
      </c>
      <c r="AH24" s="318" t="str">
        <f t="shared" si="13"/>
        <v>з</v>
      </c>
      <c r="AI24" s="318">
        <f t="shared" si="13"/>
        <v>4</v>
      </c>
      <c r="AJ24" s="318">
        <f t="shared" si="13"/>
        <v>3</v>
      </c>
      <c r="AK24" s="318" t="str">
        <f t="shared" si="13"/>
        <v/>
      </c>
      <c r="AL24" s="318">
        <f t="shared" si="13"/>
        <v>4</v>
      </c>
      <c r="AM24" s="318">
        <f t="shared" si="13"/>
        <v>3</v>
      </c>
      <c r="AN24" s="318">
        <f t="shared" si="13"/>
        <v>4</v>
      </c>
      <c r="AO24" s="318" t="str">
        <f t="shared" si="13"/>
        <v/>
      </c>
      <c r="AP24" s="318">
        <f t="shared" si="13"/>
        <v>4</v>
      </c>
      <c r="AQ24" s="318">
        <f t="shared" si="13"/>
        <v>2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25">
      <c r="A25" s="267">
        <v>20</v>
      </c>
      <c r="B25" s="163"/>
      <c r="C25" s="472" t="s">
        <v>34</v>
      </c>
      <c r="D25" s="329" t="s">
        <v>1097</v>
      </c>
      <c r="E25" s="223">
        <v>2542</v>
      </c>
      <c r="F25" s="91"/>
      <c r="G25" s="91" t="s">
        <v>1138</v>
      </c>
      <c r="H25" s="91">
        <v>4</v>
      </c>
      <c r="I25" s="91">
        <v>5</v>
      </c>
      <c r="J25" s="91"/>
      <c r="K25" s="91">
        <v>4</v>
      </c>
      <c r="L25" s="91">
        <v>5</v>
      </c>
      <c r="M25" s="91">
        <v>4</v>
      </c>
      <c r="N25" s="91"/>
      <c r="O25" s="91">
        <v>4</v>
      </c>
      <c r="P25" s="91">
        <v>3</v>
      </c>
      <c r="Q25" s="91"/>
      <c r="R25" s="94"/>
      <c r="S25" s="91"/>
      <c r="T25" s="91"/>
      <c r="U25" s="91"/>
      <c r="V25" s="27">
        <f t="shared" si="0"/>
        <v>3</v>
      </c>
      <c r="W25" s="93">
        <f t="shared" si="1"/>
        <v>0</v>
      </c>
      <c r="X25" s="93">
        <f t="shared" si="12"/>
        <v>0</v>
      </c>
      <c r="Y25" s="93">
        <f t="shared" si="3"/>
        <v>0</v>
      </c>
      <c r="Z25" s="93">
        <f t="shared" si="4"/>
        <v>1</v>
      </c>
      <c r="AA25" s="93">
        <f t="shared" si="5"/>
        <v>4</v>
      </c>
      <c r="AB25" s="93">
        <f t="shared" si="6"/>
        <v>2</v>
      </c>
      <c r="AC25" s="93">
        <f t="shared" si="7"/>
        <v>7</v>
      </c>
      <c r="AD25" s="320">
        <f t="shared" si="11"/>
        <v>4.1428571428571432</v>
      </c>
      <c r="AE25" s="25">
        <f t="shared" si="8"/>
        <v>0</v>
      </c>
      <c r="AF25" s="13"/>
      <c r="AG25" s="318" t="str">
        <f t="shared" si="13"/>
        <v/>
      </c>
      <c r="AH25" s="318" t="str">
        <f t="shared" si="13"/>
        <v>з</v>
      </c>
      <c r="AI25" s="318">
        <f t="shared" si="13"/>
        <v>4</v>
      </c>
      <c r="AJ25" s="318">
        <f t="shared" si="13"/>
        <v>5</v>
      </c>
      <c r="AK25" s="318" t="str">
        <f t="shared" si="13"/>
        <v/>
      </c>
      <c r="AL25" s="318">
        <f t="shared" si="13"/>
        <v>4</v>
      </c>
      <c r="AM25" s="318">
        <f t="shared" si="13"/>
        <v>5</v>
      </c>
      <c r="AN25" s="318">
        <f t="shared" si="13"/>
        <v>4</v>
      </c>
      <c r="AO25" s="318" t="str">
        <f t="shared" si="13"/>
        <v/>
      </c>
      <c r="AP25" s="318">
        <f t="shared" si="13"/>
        <v>4</v>
      </c>
      <c r="AQ25" s="318">
        <f t="shared" si="13"/>
        <v>3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25">
      <c r="A26" s="267">
        <v>21</v>
      </c>
      <c r="B26" s="163"/>
      <c r="C26" s="472" t="s">
        <v>34</v>
      </c>
      <c r="D26" s="329" t="s">
        <v>1140</v>
      </c>
      <c r="E26" s="223">
        <v>2542</v>
      </c>
      <c r="F26" s="91"/>
      <c r="G26" s="91" t="s">
        <v>1138</v>
      </c>
      <c r="H26" s="91">
        <v>4</v>
      </c>
      <c r="I26" s="91">
        <v>3</v>
      </c>
      <c r="J26" s="91"/>
      <c r="K26" s="91">
        <v>5</v>
      </c>
      <c r="L26" s="91">
        <v>4</v>
      </c>
      <c r="M26" s="91">
        <v>3</v>
      </c>
      <c r="N26" s="91"/>
      <c r="O26" s="91">
        <v>3</v>
      </c>
      <c r="P26" s="91" t="s">
        <v>1338</v>
      </c>
      <c r="Q26" s="91"/>
      <c r="R26" s="94"/>
      <c r="S26" s="91"/>
      <c r="T26" s="91"/>
      <c r="U26" s="91"/>
      <c r="V26" s="27">
        <f t="shared" si="0"/>
        <v>2</v>
      </c>
      <c r="W26" s="93">
        <f t="shared" si="1"/>
        <v>0</v>
      </c>
      <c r="X26" s="93">
        <f t="shared" si="12"/>
        <v>0</v>
      </c>
      <c r="Y26" s="93">
        <f t="shared" si="3"/>
        <v>1</v>
      </c>
      <c r="Z26" s="93">
        <f t="shared" si="4"/>
        <v>3</v>
      </c>
      <c r="AA26" s="93">
        <f t="shared" si="5"/>
        <v>2</v>
      </c>
      <c r="AB26" s="93">
        <f t="shared" si="6"/>
        <v>1</v>
      </c>
      <c r="AC26" s="93">
        <f t="shared" si="7"/>
        <v>7</v>
      </c>
      <c r="AD26" s="320">
        <f t="shared" si="11"/>
        <v>3.4285714285714284</v>
      </c>
      <c r="AE26" s="25">
        <f t="shared" si="8"/>
        <v>0</v>
      </c>
      <c r="AF26" s="13"/>
      <c r="AG26" s="318" t="str">
        <f t="shared" si="13"/>
        <v/>
      </c>
      <c r="AH26" s="318" t="str">
        <f t="shared" si="13"/>
        <v>з</v>
      </c>
      <c r="AI26" s="318">
        <f t="shared" si="13"/>
        <v>4</v>
      </c>
      <c r="AJ26" s="318">
        <f t="shared" si="13"/>
        <v>3</v>
      </c>
      <c r="AK26" s="318" t="str">
        <f t="shared" si="13"/>
        <v/>
      </c>
      <c r="AL26" s="318">
        <f t="shared" si="13"/>
        <v>5</v>
      </c>
      <c r="AM26" s="318">
        <f t="shared" si="13"/>
        <v>4</v>
      </c>
      <c r="AN26" s="318">
        <f t="shared" si="13"/>
        <v>3</v>
      </c>
      <c r="AO26" s="318" t="str">
        <f t="shared" si="13"/>
        <v/>
      </c>
      <c r="AP26" s="318">
        <f t="shared" si="13"/>
        <v>3</v>
      </c>
      <c r="AQ26" s="318">
        <f t="shared" si="13"/>
        <v>2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x14ac:dyDescent="0.25">
      <c r="A27" s="267">
        <v>22</v>
      </c>
      <c r="B27" s="163"/>
      <c r="C27" s="472" t="s">
        <v>34</v>
      </c>
      <c r="D27" s="329" t="s">
        <v>1098</v>
      </c>
      <c r="E27" s="223">
        <v>2542</v>
      </c>
      <c r="F27" s="91"/>
      <c r="G27" s="91" t="s">
        <v>1138</v>
      </c>
      <c r="H27" s="91">
        <v>5</v>
      </c>
      <c r="I27" s="91">
        <v>5</v>
      </c>
      <c r="J27" s="91"/>
      <c r="K27" s="91">
        <v>5</v>
      </c>
      <c r="L27" s="91">
        <v>5</v>
      </c>
      <c r="M27" s="91">
        <v>5</v>
      </c>
      <c r="N27" s="91"/>
      <c r="O27" s="91">
        <v>4</v>
      </c>
      <c r="P27" s="91">
        <v>3</v>
      </c>
      <c r="Q27" s="91"/>
      <c r="R27" s="94"/>
      <c r="S27" s="91"/>
      <c r="T27" s="91"/>
      <c r="U27" s="91"/>
      <c r="V27" s="27">
        <f t="shared" si="0"/>
        <v>3</v>
      </c>
      <c r="W27" s="93">
        <f t="shared" si="1"/>
        <v>0</v>
      </c>
      <c r="X27" s="93">
        <f t="shared" si="12"/>
        <v>0</v>
      </c>
      <c r="Y27" s="93">
        <f t="shared" si="3"/>
        <v>0</v>
      </c>
      <c r="Z27" s="93">
        <f t="shared" si="4"/>
        <v>1</v>
      </c>
      <c r="AA27" s="93">
        <f t="shared" si="5"/>
        <v>1</v>
      </c>
      <c r="AB27" s="93">
        <f t="shared" si="6"/>
        <v>5</v>
      </c>
      <c r="AC27" s="93">
        <f t="shared" si="7"/>
        <v>7</v>
      </c>
      <c r="AD27" s="320">
        <f t="shared" si="11"/>
        <v>4.5714285714285712</v>
      </c>
      <c r="AE27" s="25">
        <f t="shared" si="8"/>
        <v>0</v>
      </c>
      <c r="AF27" s="13"/>
      <c r="AG27" s="318" t="str">
        <f t="shared" ref="AG27:AV27" si="14">IF(ISERROR(VALUE(LEFT(F27))),LEFT(F27),VALUE(LEFT(F27)))</f>
        <v/>
      </c>
      <c r="AH27" s="318" t="str">
        <f t="shared" si="14"/>
        <v>з</v>
      </c>
      <c r="AI27" s="318">
        <f t="shared" si="14"/>
        <v>5</v>
      </c>
      <c r="AJ27" s="318">
        <f t="shared" si="14"/>
        <v>5</v>
      </c>
      <c r="AK27" s="318" t="str">
        <f t="shared" si="14"/>
        <v/>
      </c>
      <c r="AL27" s="318">
        <f t="shared" si="14"/>
        <v>5</v>
      </c>
      <c r="AM27" s="318">
        <f t="shared" si="14"/>
        <v>5</v>
      </c>
      <c r="AN27" s="318">
        <f t="shared" si="14"/>
        <v>5</v>
      </c>
      <c r="AO27" s="318" t="str">
        <f t="shared" si="14"/>
        <v/>
      </c>
      <c r="AP27" s="318">
        <f t="shared" si="14"/>
        <v>4</v>
      </c>
      <c r="AQ27" s="318">
        <f t="shared" si="14"/>
        <v>3</v>
      </c>
      <c r="AR27" s="318" t="str">
        <f t="shared" si="14"/>
        <v/>
      </c>
      <c r="AS27" s="318" t="str">
        <f t="shared" si="14"/>
        <v/>
      </c>
      <c r="AT27" s="318" t="str">
        <f t="shared" si="14"/>
        <v/>
      </c>
      <c r="AU27" s="318" t="str">
        <f t="shared" si="14"/>
        <v/>
      </c>
      <c r="AV27" s="318" t="str">
        <f t="shared" si="14"/>
        <v/>
      </c>
      <c r="AW27" s="316">
        <f>COUNTIF(AG27:AV27,"з")</f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hidden="1" x14ac:dyDescent="0.25">
      <c r="A28" s="267"/>
      <c r="B28" s="163"/>
      <c r="C28" s="290"/>
      <c r="D28" s="324"/>
      <c r="E28" s="223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4"/>
      <c r="S28" s="91"/>
      <c r="T28" s="91"/>
      <c r="U28" s="91"/>
      <c r="V28" s="27">
        <f t="shared" si="0"/>
        <v>0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0</v>
      </c>
      <c r="AA28" s="93">
        <f t="shared" si="5"/>
        <v>0</v>
      </c>
      <c r="AB28" s="93">
        <f t="shared" si="6"/>
        <v>0</v>
      </c>
      <c r="AC28" s="93">
        <f t="shared" si="7"/>
        <v>0</v>
      </c>
      <c r="AD28" s="320" t="str">
        <f t="shared" si="11"/>
        <v/>
      </c>
      <c r="AE28" s="25">
        <f t="shared" si="8"/>
        <v>0</v>
      </c>
      <c r="AF28" s="13"/>
      <c r="AG28" s="318" t="str">
        <f t="shared" si="13"/>
        <v/>
      </c>
      <c r="AH28" s="318" t="str">
        <f t="shared" si="13"/>
        <v/>
      </c>
      <c r="AI28" s="318" t="str">
        <f t="shared" si="13"/>
        <v/>
      </c>
      <c r="AJ28" s="318" t="str">
        <f t="shared" si="13"/>
        <v/>
      </c>
      <c r="AK28" s="318" t="str">
        <f t="shared" si="13"/>
        <v/>
      </c>
      <c r="AL28" s="318" t="str">
        <f t="shared" si="13"/>
        <v/>
      </c>
      <c r="AM28" s="318" t="str">
        <f t="shared" si="13"/>
        <v/>
      </c>
      <c r="AN28" s="318" t="str">
        <f t="shared" si="13"/>
        <v/>
      </c>
      <c r="AO28" s="318" t="str">
        <f t="shared" si="13"/>
        <v/>
      </c>
      <c r="AP28" s="318" t="str">
        <f t="shared" si="13"/>
        <v/>
      </c>
      <c r="AQ28" s="318" t="str">
        <f t="shared" si="13"/>
        <v/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0"/>
        <v>0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hidden="1" x14ac:dyDescent="0.2">
      <c r="A29" s="267"/>
      <c r="B29" s="163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4"/>
      <c r="S29" s="91"/>
      <c r="T29" s="91"/>
      <c r="U29" s="91"/>
      <c r="V29" s="27">
        <f t="shared" si="0"/>
        <v>0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0</v>
      </c>
      <c r="AA29" s="93">
        <f t="shared" si="5"/>
        <v>0</v>
      </c>
      <c r="AB29" s="93">
        <f t="shared" si="6"/>
        <v>0</v>
      </c>
      <c r="AC29" s="93">
        <f t="shared" si="7"/>
        <v>0</v>
      </c>
      <c r="AD29" s="320" t="str">
        <f t="shared" si="11"/>
        <v/>
      </c>
      <c r="AE29" s="25">
        <f t="shared" si="8"/>
        <v>0</v>
      </c>
      <c r="AF29" s="13"/>
      <c r="AG29" s="318" t="str">
        <f t="shared" si="13"/>
        <v/>
      </c>
      <c r="AH29" s="318" t="str">
        <f t="shared" si="13"/>
        <v/>
      </c>
      <c r="AI29" s="318" t="str">
        <f t="shared" si="13"/>
        <v/>
      </c>
      <c r="AJ29" s="318" t="str">
        <f t="shared" si="13"/>
        <v/>
      </c>
      <c r="AK29" s="318" t="str">
        <f t="shared" si="13"/>
        <v/>
      </c>
      <c r="AL29" s="318" t="str">
        <f t="shared" si="13"/>
        <v/>
      </c>
      <c r="AM29" s="318" t="str">
        <f t="shared" si="13"/>
        <v/>
      </c>
      <c r="AN29" s="318" t="str">
        <f t="shared" si="13"/>
        <v/>
      </c>
      <c r="AO29" s="318" t="str">
        <f t="shared" si="13"/>
        <v/>
      </c>
      <c r="AP29" s="318" t="str">
        <f t="shared" si="13"/>
        <v/>
      </c>
      <c r="AQ29" s="318" t="str">
        <f t="shared" si="13"/>
        <v/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0"/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hidden="1" x14ac:dyDescent="0.25">
      <c r="A30" s="267"/>
      <c r="B30" s="163"/>
      <c r="C30" s="290"/>
      <c r="D30" s="324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91"/>
      <c r="V30" s="27">
        <f t="shared" si="0"/>
        <v>0</v>
      </c>
      <c r="W30" s="93">
        <f t="shared" si="1"/>
        <v>0</v>
      </c>
      <c r="X30" s="93">
        <f t="shared" si="12"/>
        <v>0</v>
      </c>
      <c r="Y30" s="93">
        <f t="shared" si="3"/>
        <v>0</v>
      </c>
      <c r="Z30" s="93">
        <f t="shared" si="4"/>
        <v>0</v>
      </c>
      <c r="AA30" s="93">
        <f t="shared" si="5"/>
        <v>0</v>
      </c>
      <c r="AB30" s="93">
        <f t="shared" si="6"/>
        <v>0</v>
      </c>
      <c r="AC30" s="93">
        <f t="shared" si="7"/>
        <v>0</v>
      </c>
      <c r="AD30" s="320" t="str">
        <f t="shared" si="11"/>
        <v/>
      </c>
      <c r="AE30" s="25">
        <f t="shared" si="8"/>
        <v>0</v>
      </c>
      <c r="AF30" s="13"/>
      <c r="AG30" s="318" t="str">
        <f t="shared" si="13"/>
        <v/>
      </c>
      <c r="AH30" s="318" t="str">
        <f t="shared" si="13"/>
        <v/>
      </c>
      <c r="AI30" s="318" t="str">
        <f t="shared" si="13"/>
        <v/>
      </c>
      <c r="AJ30" s="318" t="str">
        <f t="shared" si="13"/>
        <v/>
      </c>
      <c r="AK30" s="318" t="str">
        <f t="shared" si="13"/>
        <v/>
      </c>
      <c r="AL30" s="318" t="str">
        <f t="shared" si="13"/>
        <v/>
      </c>
      <c r="AM30" s="318" t="str">
        <f t="shared" si="13"/>
        <v/>
      </c>
      <c r="AN30" s="318" t="str">
        <f t="shared" si="13"/>
        <v/>
      </c>
      <c r="AO30" s="318" t="str">
        <f t="shared" si="13"/>
        <v/>
      </c>
      <c r="AP30" s="318" t="str">
        <f t="shared" si="13"/>
        <v/>
      </c>
      <c r="AQ30" s="318" t="str">
        <f t="shared" si="13"/>
        <v/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0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hidden="1" x14ac:dyDescent="0.2">
      <c r="A31" s="267"/>
      <c r="B31" s="163"/>
      <c r="C31" s="276"/>
      <c r="D31" s="276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91"/>
      <c r="V31" s="27">
        <f t="shared" si="0"/>
        <v>0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0</v>
      </c>
      <c r="AA31" s="93">
        <f t="shared" si="5"/>
        <v>0</v>
      </c>
      <c r="AB31" s="93">
        <f t="shared" si="6"/>
        <v>0</v>
      </c>
      <c r="AC31" s="93">
        <f t="shared" si="7"/>
        <v>0</v>
      </c>
      <c r="AD31" s="320" t="str">
        <f t="shared" si="11"/>
        <v/>
      </c>
      <c r="AE31" s="25">
        <f t="shared" si="8"/>
        <v>0</v>
      </c>
      <c r="AF31" s="13"/>
      <c r="AG31" s="318" t="str">
        <f t="shared" si="13"/>
        <v/>
      </c>
      <c r="AH31" s="318" t="str">
        <f t="shared" si="13"/>
        <v/>
      </c>
      <c r="AI31" s="318" t="str">
        <f t="shared" si="13"/>
        <v/>
      </c>
      <c r="AJ31" s="318" t="str">
        <f t="shared" si="13"/>
        <v/>
      </c>
      <c r="AK31" s="318" t="str">
        <f t="shared" si="13"/>
        <v/>
      </c>
      <c r="AL31" s="318" t="str">
        <f t="shared" si="13"/>
        <v/>
      </c>
      <c r="AM31" s="318" t="str">
        <f t="shared" si="13"/>
        <v/>
      </c>
      <c r="AN31" s="318" t="str">
        <f t="shared" si="13"/>
        <v/>
      </c>
      <c r="AO31" s="318" t="str">
        <f t="shared" si="13"/>
        <v/>
      </c>
      <c r="AP31" s="318" t="str">
        <f t="shared" si="13"/>
        <v/>
      </c>
      <c r="AQ31" s="318" t="str">
        <f t="shared" si="13"/>
        <v/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0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">
      <c r="A32" s="267"/>
      <c r="B32" s="211"/>
      <c r="C32" s="211"/>
      <c r="D32" s="211"/>
      <c r="E32" s="223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94"/>
      <c r="S32" s="91"/>
      <c r="T32" s="91"/>
      <c r="U32" s="91"/>
      <c r="V32" s="27">
        <f t="shared" si="0"/>
        <v>0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0</v>
      </c>
      <c r="AB32" s="93">
        <f t="shared" si="6"/>
        <v>0</v>
      </c>
      <c r="AC32" s="93">
        <f t="shared" si="7"/>
        <v>0</v>
      </c>
      <c r="AD32" s="320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8.75" hidden="1" x14ac:dyDescent="0.2">
      <c r="A33" s="267"/>
      <c r="B33" s="211"/>
      <c r="C33" s="211"/>
      <c r="D33" s="211"/>
      <c r="E33" s="223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94"/>
      <c r="S33" s="91"/>
      <c r="T33" s="91"/>
      <c r="U33" s="91"/>
      <c r="V33" s="27">
        <f t="shared" si="0"/>
        <v>0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0</v>
      </c>
      <c r="AB33" s="93">
        <f t="shared" si="6"/>
        <v>0</v>
      </c>
      <c r="AC33" s="93">
        <f t="shared" si="7"/>
        <v>0</v>
      </c>
      <c r="AD33" s="320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8.75" hidden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27">
        <f t="shared" si="0"/>
        <v>0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0</v>
      </c>
      <c r="AA34" s="93">
        <f t="shared" si="5"/>
        <v>0</v>
      </c>
      <c r="AB34" s="93">
        <f t="shared" si="6"/>
        <v>0</v>
      </c>
      <c r="AC34" s="93">
        <f t="shared" si="7"/>
        <v>0</v>
      </c>
      <c r="AD34" s="320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8.75" hidden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27">
        <f t="shared" si="0"/>
        <v>0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0</v>
      </c>
      <c r="AB35" s="93">
        <f>COUNTIF(AG35:AV35,AB$5)</f>
        <v>0</v>
      </c>
      <c r="AC35" s="93">
        <f t="shared" si="7"/>
        <v>0</v>
      </c>
      <c r="AD35" s="320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8.75" hidden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27">
        <f t="shared" si="0"/>
        <v>0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0</v>
      </c>
      <c r="AC36" s="93">
        <f t="shared" si="7"/>
        <v>0</v>
      </c>
      <c r="AD36" s="320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09"/>
      <c r="B37" s="110"/>
      <c r="C37" s="110"/>
      <c r="D37" s="110"/>
      <c r="E37" s="27">
        <f>COUNTIF(E6:E36,"2542")</f>
        <v>22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5">IF(ISERROR(VALUE(LEFT(F37))),LEFT(F37),VALUE(LEFT(F37)))</f>
        <v/>
      </c>
      <c r="AH37" s="26" t="str">
        <f t="shared" si="15"/>
        <v/>
      </c>
      <c r="AI37" s="26" t="str">
        <f t="shared" si="15"/>
        <v/>
      </c>
      <c r="AJ37" s="26" t="str">
        <f t="shared" si="15"/>
        <v/>
      </c>
      <c r="AK37" s="26" t="str">
        <f t="shared" si="15"/>
        <v/>
      </c>
      <c r="AL37" s="26" t="str">
        <f t="shared" si="15"/>
        <v/>
      </c>
      <c r="AM37" s="26" t="str">
        <f t="shared" si="15"/>
        <v/>
      </c>
      <c r="AN37" s="26" t="str">
        <f t="shared" si="15"/>
        <v/>
      </c>
      <c r="AO37" s="26" t="str">
        <f t="shared" si="15"/>
        <v/>
      </c>
      <c r="AP37" s="26" t="str">
        <f t="shared" si="15"/>
        <v/>
      </c>
      <c r="AQ37" s="26" t="str">
        <f t="shared" si="15"/>
        <v/>
      </c>
      <c r="AR37" s="26" t="str">
        <f t="shared" si="15"/>
        <v/>
      </c>
      <c r="AS37" s="26" t="str">
        <f t="shared" si="15"/>
        <v/>
      </c>
      <c r="AT37" s="26" t="str">
        <f t="shared" si="15"/>
        <v/>
      </c>
      <c r="AU37" s="26" t="str">
        <f t="shared" si="15"/>
        <v/>
      </c>
      <c r="AV37" s="26" t="str">
        <f t="shared" si="15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4.1363636363636367</v>
      </c>
      <c r="I38" s="336">
        <v>4.0952380952380949</v>
      </c>
      <c r="J38" s="336" t="str">
        <v xml:space="preserve"> </v>
      </c>
      <c r="K38" s="336">
        <v>4.7142857142857144</v>
      </c>
      <c r="L38" s="336">
        <v>4.666666666666667</v>
      </c>
      <c r="M38" s="336">
        <v>4.6363636363636367</v>
      </c>
      <c r="N38" s="336" t="str">
        <v xml:space="preserve"> </v>
      </c>
      <c r="O38" s="216">
        <v>3.8181818181818183</v>
      </c>
      <c r="P38" s="216">
        <v>2.8181818181818183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сводн.!T40</f>
        <v>3</v>
      </c>
      <c r="W38" s="93">
        <f>SUM(W6:W37)</f>
        <v>0</v>
      </c>
      <c r="X38" s="93">
        <f>SUM(X6:X37)</f>
        <v>0</v>
      </c>
      <c r="Y38" s="93">
        <f>SUM(Y6:Y37)-X38</f>
        <v>9</v>
      </c>
      <c r="Z38" s="93">
        <f>SUM(Z6:Z37)</f>
        <v>28</v>
      </c>
      <c r="AA38" s="93">
        <f>SUM(AA6:AA37)</f>
        <v>50</v>
      </c>
      <c r="AB38" s="93">
        <f>SUM(AB6:AB37)</f>
        <v>64</v>
      </c>
      <c r="AC38" s="93">
        <f t="shared" si="7"/>
        <v>151</v>
      </c>
      <c r="AD38" s="320">
        <f>IF(ISERROR(((X38+Y38)*2+Z38*3+AA38*4+AB38*5)/SUM(X38,Y38:AB38)),"",((X38+Y38)*2+Z38*3+AA38*4+AB38*5)/SUM(X38,Y38:AB38))</f>
        <v>4.1192052980132452</v>
      </c>
      <c r="AE38" s="414"/>
      <c r="AF38" s="13"/>
      <c r="AG38" s="415" t="str">
        <f t="shared" ref="AG38:AV38" si="16">IF(COUNT(AG6:AG37)=0," ",SUM(AG6:AG37)/COUNT(AG6:AG37))</f>
        <v xml:space="preserve"> </v>
      </c>
      <c r="AH38" s="415" t="str">
        <f t="shared" si="16"/>
        <v xml:space="preserve"> </v>
      </c>
      <c r="AI38" s="415">
        <f t="shared" si="16"/>
        <v>4.1363636363636367</v>
      </c>
      <c r="AJ38" s="415">
        <f t="shared" si="16"/>
        <v>4.0952380952380949</v>
      </c>
      <c r="AK38" s="415" t="str">
        <f t="shared" si="16"/>
        <v xml:space="preserve"> </v>
      </c>
      <c r="AL38" s="415">
        <f t="shared" si="16"/>
        <v>4.7142857142857144</v>
      </c>
      <c r="AM38" s="415">
        <f t="shared" si="16"/>
        <v>4.666666666666667</v>
      </c>
      <c r="AN38" s="415">
        <f t="shared" si="16"/>
        <v>4.6363636363636367</v>
      </c>
      <c r="AO38" s="415" t="str">
        <f t="shared" si="16"/>
        <v xml:space="preserve"> </v>
      </c>
      <c r="AP38" s="415">
        <f t="shared" si="16"/>
        <v>3.8181818181818183</v>
      </c>
      <c r="AQ38" s="415">
        <f t="shared" si="16"/>
        <v>2.8181818181818183</v>
      </c>
      <c r="AR38" s="415" t="str">
        <f t="shared" si="16"/>
        <v xml:space="preserve"> </v>
      </c>
      <c r="AS38" s="415" t="str">
        <f t="shared" si="16"/>
        <v xml:space="preserve"> </v>
      </c>
      <c r="AT38" s="415" t="str">
        <f t="shared" si="16"/>
        <v xml:space="preserve"> </v>
      </c>
      <c r="AU38" s="415" t="str">
        <f t="shared" si="16"/>
        <v xml:space="preserve"> </v>
      </c>
      <c r="AV38" s="416" t="str">
        <f t="shared" si="16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5</v>
      </c>
      <c r="I39" s="337">
        <v>8</v>
      </c>
      <c r="J39" s="337" t="str">
        <v>0</v>
      </c>
      <c r="K39" s="337">
        <v>15</v>
      </c>
      <c r="L39" s="337">
        <v>16</v>
      </c>
      <c r="M39" s="337">
        <v>15</v>
      </c>
      <c r="N39" s="337" t="str">
        <v>0</v>
      </c>
      <c r="O39" s="417">
        <v>4</v>
      </c>
      <c r="P39" s="417">
        <v>1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1</v>
      </c>
      <c r="W39" s="187"/>
      <c r="X39" s="727">
        <f>SUM(X38:AB38)</f>
        <v>151</v>
      </c>
      <c r="Y39" s="727"/>
      <c r="Z39" s="727"/>
      <c r="AA39" s="727"/>
      <c r="AB39" s="727"/>
      <c r="AC39" s="463"/>
      <c r="AD39" s="320"/>
      <c r="AE39" s="420"/>
      <c r="AG39" s="421" t="str">
        <f t="shared" ref="AG39:AU39" si="17">IF(COUNTIF(AG6:AG37,5)=0,"0",COUNTIF(AG6:AG37,5))</f>
        <v>0</v>
      </c>
      <c r="AH39" s="421" t="str">
        <f t="shared" si="17"/>
        <v>0</v>
      </c>
      <c r="AI39" s="421">
        <f t="shared" si="17"/>
        <v>5</v>
      </c>
      <c r="AJ39" s="421">
        <f t="shared" si="17"/>
        <v>8</v>
      </c>
      <c r="AK39" s="421" t="str">
        <f t="shared" si="17"/>
        <v>0</v>
      </c>
      <c r="AL39" s="421">
        <f t="shared" si="17"/>
        <v>15</v>
      </c>
      <c r="AM39" s="421">
        <f t="shared" si="17"/>
        <v>16</v>
      </c>
      <c r="AN39" s="421">
        <f t="shared" si="17"/>
        <v>15</v>
      </c>
      <c r="AO39" s="421" t="str">
        <f t="shared" si="17"/>
        <v>0</v>
      </c>
      <c r="AP39" s="421">
        <f t="shared" si="17"/>
        <v>4</v>
      </c>
      <c r="AQ39" s="421">
        <f t="shared" si="17"/>
        <v>1</v>
      </c>
      <c r="AR39" s="421" t="str">
        <f t="shared" si="17"/>
        <v>0</v>
      </c>
      <c r="AS39" s="421" t="str">
        <f t="shared" si="17"/>
        <v>0</v>
      </c>
      <c r="AT39" s="421" t="str">
        <f t="shared" si="17"/>
        <v>0</v>
      </c>
      <c r="AU39" s="421" t="str">
        <f t="shared" si="17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15</v>
      </c>
      <c r="I40" s="338">
        <v>7</v>
      </c>
      <c r="J40" s="338" t="str">
        <v>0</v>
      </c>
      <c r="K40" s="338">
        <v>6</v>
      </c>
      <c r="L40" s="338">
        <v>3</v>
      </c>
      <c r="M40" s="338">
        <v>6</v>
      </c>
      <c r="N40" s="338" t="str">
        <v>0</v>
      </c>
      <c r="O40" s="426">
        <v>10</v>
      </c>
      <c r="P40" s="426">
        <v>3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2</v>
      </c>
      <c r="W40" s="428"/>
      <c r="X40" s="428"/>
      <c r="Y40" s="428" t="str">
        <f>IF(COUNTIF(Y6:Y37,4)=0," ",COUNTIF(Y6:Y37,4))</f>
        <v xml:space="preserve"> </v>
      </c>
      <c r="Z40" s="428" t="str">
        <f>IF(COUNTIF(Z6:Z37,4)=0," ",COUNTIF(Z6:Z37,4))</f>
        <v xml:space="preserve"> </v>
      </c>
      <c r="AA40" s="428">
        <f>IF(COUNTIF(AA6:AA37,4)=0," ",COUNTIF(AA6:AA37,4))</f>
        <v>3</v>
      </c>
      <c r="AB40" s="428">
        <f>IF(COUNTIF(AB6:AB37,4)=0," ",COUNTIF(AB6:AB37,4))</f>
        <v>5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8">IF(COUNTIF(AG6:AG37,4)=0,"0",COUNTIF(AG6:AG37,4))</f>
        <v>0</v>
      </c>
      <c r="AH40" s="428" t="str">
        <f t="shared" si="18"/>
        <v>0</v>
      </c>
      <c r="AI40" s="428">
        <f t="shared" si="18"/>
        <v>15</v>
      </c>
      <c r="AJ40" s="428">
        <f t="shared" si="18"/>
        <v>7</v>
      </c>
      <c r="AK40" s="428" t="str">
        <f t="shared" si="18"/>
        <v>0</v>
      </c>
      <c r="AL40" s="428">
        <f t="shared" si="18"/>
        <v>6</v>
      </c>
      <c r="AM40" s="428">
        <f t="shared" si="18"/>
        <v>3</v>
      </c>
      <c r="AN40" s="428">
        <f t="shared" si="18"/>
        <v>6</v>
      </c>
      <c r="AO40" s="428" t="str">
        <f t="shared" si="18"/>
        <v>0</v>
      </c>
      <c r="AP40" s="428">
        <f t="shared" si="18"/>
        <v>10</v>
      </c>
      <c r="AQ40" s="428">
        <f t="shared" si="18"/>
        <v>3</v>
      </c>
      <c r="AR40" s="428" t="str">
        <f t="shared" si="18"/>
        <v>0</v>
      </c>
      <c r="AS40" s="428" t="str">
        <f t="shared" si="18"/>
        <v>0</v>
      </c>
      <c r="AT40" s="428" t="str">
        <f t="shared" si="18"/>
        <v>0</v>
      </c>
      <c r="AU40" s="428" t="str">
        <f t="shared" si="18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2</v>
      </c>
      <c r="I41" s="339">
        <v>6</v>
      </c>
      <c r="J41" s="339" t="str">
        <v>0</v>
      </c>
      <c r="K41" s="339" t="str">
        <v>0</v>
      </c>
      <c r="L41" s="339">
        <v>2</v>
      </c>
      <c r="M41" s="339">
        <v>1</v>
      </c>
      <c r="N41" s="339" t="str">
        <v>0</v>
      </c>
      <c r="O41" s="434">
        <v>8</v>
      </c>
      <c r="P41" s="434">
        <v>9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10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2</v>
      </c>
      <c r="AA41" s="436">
        <f>IF(COUNTIF(AA6:AA37,3)=0," ",COUNTIF(AA6:AA37,3))</f>
        <v>4</v>
      </c>
      <c r="AB41" s="436">
        <f>IF(COUNTIF(AB6:AB37,3)=0," ",COUNTIF(AB6:AB37,3))</f>
        <v>1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9">IF(COUNTIF(AG6:AG37,3)=0,"0",COUNTIF(AG6:AG37,3))</f>
        <v>0</v>
      </c>
      <c r="AH41" s="436" t="str">
        <f t="shared" si="19"/>
        <v>0</v>
      </c>
      <c r="AI41" s="436">
        <f t="shared" si="19"/>
        <v>2</v>
      </c>
      <c r="AJ41" s="436">
        <f t="shared" si="19"/>
        <v>6</v>
      </c>
      <c r="AK41" s="436" t="str">
        <f t="shared" si="19"/>
        <v>0</v>
      </c>
      <c r="AL41" s="436" t="str">
        <f t="shared" si="19"/>
        <v>0</v>
      </c>
      <c r="AM41" s="436">
        <f t="shared" si="19"/>
        <v>2</v>
      </c>
      <c r="AN41" s="436">
        <f t="shared" si="19"/>
        <v>1</v>
      </c>
      <c r="AO41" s="436" t="str">
        <f t="shared" si="19"/>
        <v>0</v>
      </c>
      <c r="AP41" s="436">
        <f t="shared" si="19"/>
        <v>8</v>
      </c>
      <c r="AQ41" s="436">
        <f t="shared" si="19"/>
        <v>9</v>
      </c>
      <c r="AR41" s="436" t="str">
        <f t="shared" si="19"/>
        <v>0</v>
      </c>
      <c r="AS41" s="436" t="str">
        <f t="shared" si="19"/>
        <v>0</v>
      </c>
      <c r="AT41" s="436" t="str">
        <f t="shared" si="19"/>
        <v>0</v>
      </c>
      <c r="AU41" s="436" t="str">
        <f t="shared" si="19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0</v>
      </c>
      <c r="P42" s="94">
        <v>9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>
        <f>IF(COUNTIF(V6:V37,2)=0,"0",COUNTIF(V6:V37,2))</f>
        <v>9</v>
      </c>
      <c r="W42" s="316"/>
      <c r="X42" s="316"/>
      <c r="Y42" s="316" t="str">
        <f>IF(COUNTIF(Y6:Y37,2)=0," ",COUNTIF(Y6:Y37,2))</f>
        <v xml:space="preserve"> </v>
      </c>
      <c r="Z42" s="316">
        <f>IF(COUNTIF(Z6:Z37,2)=0," ",COUNTIF(Z6:Z37,2))</f>
        <v>7</v>
      </c>
      <c r="AA42" s="316">
        <f>IF(COUNTIF(AA6:AA37,2)=0," ",COUNTIF(AA6:AA37,2))</f>
        <v>8</v>
      </c>
      <c r="AB42" s="316">
        <f>IF(COUNTIF(AB6:AB37,2)=0," ",COUNTIF(AB6:AB37,2))</f>
        <v>8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20">COUNTIF(AG6:AG36,2)+COUNTIF(AG6:AG36,"д")</f>
        <v>0</v>
      </c>
      <c r="AH42" s="316">
        <f t="shared" si="20"/>
        <v>0</v>
      </c>
      <c r="AI42" s="316">
        <f t="shared" si="20"/>
        <v>0</v>
      </c>
      <c r="AJ42" s="316">
        <f t="shared" si="20"/>
        <v>0</v>
      </c>
      <c r="AK42" s="316">
        <f t="shared" si="20"/>
        <v>0</v>
      </c>
      <c r="AL42" s="316">
        <f t="shared" si="20"/>
        <v>0</v>
      </c>
      <c r="AM42" s="316">
        <f t="shared" si="20"/>
        <v>0</v>
      </c>
      <c r="AN42" s="316">
        <f t="shared" si="20"/>
        <v>0</v>
      </c>
      <c r="AO42" s="316">
        <f t="shared" si="20"/>
        <v>0</v>
      </c>
      <c r="AP42" s="316">
        <f t="shared" si="20"/>
        <v>0</v>
      </c>
      <c r="AQ42" s="316">
        <f t="shared" si="20"/>
        <v>9</v>
      </c>
      <c r="AR42" s="316">
        <f t="shared" si="20"/>
        <v>0</v>
      </c>
      <c r="AS42" s="316">
        <f t="shared" si="20"/>
        <v>0</v>
      </c>
      <c r="AT42" s="316">
        <f t="shared" si="20"/>
        <v>0</v>
      </c>
      <c r="AU42" s="316">
        <f t="shared" si="20"/>
        <v>0</v>
      </c>
      <c r="AV42" s="316">
        <f t="shared" si="20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1</v>
      </c>
      <c r="L43" s="91">
        <v>1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1">COUNTBLANK(V6:V26)</f>
        <v>0</v>
      </c>
      <c r="W43" s="316">
        <f t="shared" si="21"/>
        <v>0</v>
      </c>
      <c r="X43" s="316">
        <f t="shared" si="21"/>
        <v>0</v>
      </c>
      <c r="Y43" s="316">
        <f t="shared" si="21"/>
        <v>0</v>
      </c>
      <c r="Z43" s="316">
        <f t="shared" si="21"/>
        <v>0</v>
      </c>
      <c r="AA43" s="316">
        <f t="shared" si="21"/>
        <v>0</v>
      </c>
      <c r="AB43" s="316">
        <f t="shared" si="21"/>
        <v>0</v>
      </c>
      <c r="AC43" s="316"/>
      <c r="AD43" s="316">
        <f>COUNTBLANK(AD6:AD26)</f>
        <v>0</v>
      </c>
      <c r="AE43" s="442" t="str">
        <f>IF(COUNTIF(AE6:AE37,"б")=0," ",COUNTIF(AE6:AE37,"б"))</f>
        <v xml:space="preserve"> </v>
      </c>
      <c r="AF43" s="443">
        <f t="shared" ref="AF43:CB43" si="22">IF(COUNTIF(AF6:AF37,"б")=0+COUNTIF(AF6:AF37,"а")=0,"0",COUNTIF(AF6:AF37,"б")+COUNTIF(AF6:AF37,"а"))</f>
        <v>0</v>
      </c>
      <c r="AG43" s="443">
        <f t="shared" si="22"/>
        <v>0</v>
      </c>
      <c r="AH43" s="443">
        <f t="shared" si="22"/>
        <v>0</v>
      </c>
      <c r="AI43" s="443">
        <f t="shared" si="22"/>
        <v>0</v>
      </c>
      <c r="AJ43" s="443">
        <f t="shared" si="22"/>
        <v>0</v>
      </c>
      <c r="AK43" s="443">
        <f t="shared" si="22"/>
        <v>0</v>
      </c>
      <c r="AL43" s="443">
        <f t="shared" si="22"/>
        <v>1</v>
      </c>
      <c r="AM43" s="443">
        <f t="shared" si="22"/>
        <v>1</v>
      </c>
      <c r="AN43" s="443">
        <f t="shared" si="22"/>
        <v>0</v>
      </c>
      <c r="AO43" s="443">
        <f t="shared" si="22"/>
        <v>0</v>
      </c>
      <c r="AP43" s="443">
        <f t="shared" si="22"/>
        <v>0</v>
      </c>
      <c r="AQ43" s="443">
        <f t="shared" si="22"/>
        <v>0</v>
      </c>
      <c r="AR43" s="443">
        <f t="shared" si="22"/>
        <v>0</v>
      </c>
      <c r="AS43" s="443">
        <f t="shared" si="22"/>
        <v>0</v>
      </c>
      <c r="AT43" s="443">
        <f t="shared" si="22"/>
        <v>0</v>
      </c>
      <c r="AU43" s="443">
        <f t="shared" si="22"/>
        <v>0</v>
      </c>
      <c r="AV43" s="443">
        <f t="shared" si="22"/>
        <v>0</v>
      </c>
      <c r="AW43" s="443">
        <f t="shared" si="22"/>
        <v>0</v>
      </c>
      <c r="AX43" s="443">
        <f t="shared" si="22"/>
        <v>0</v>
      </c>
      <c r="AY43" s="443">
        <f t="shared" si="22"/>
        <v>0</v>
      </c>
      <c r="AZ43" s="443">
        <f t="shared" si="22"/>
        <v>0</v>
      </c>
      <c r="BA43" s="443">
        <f t="shared" si="22"/>
        <v>0</v>
      </c>
      <c r="BB43" s="443">
        <f t="shared" si="22"/>
        <v>0</v>
      </c>
      <c r="BC43" s="443">
        <f t="shared" si="22"/>
        <v>0</v>
      </c>
      <c r="BD43" s="443">
        <f t="shared" si="22"/>
        <v>0</v>
      </c>
      <c r="BE43" s="443">
        <f t="shared" si="22"/>
        <v>0</v>
      </c>
      <c r="BF43" s="443">
        <f t="shared" si="22"/>
        <v>0</v>
      </c>
      <c r="BG43" s="443">
        <f t="shared" si="22"/>
        <v>0</v>
      </c>
      <c r="BH43" s="443">
        <f t="shared" si="22"/>
        <v>0</v>
      </c>
      <c r="BI43" s="443">
        <f t="shared" si="22"/>
        <v>0</v>
      </c>
      <c r="BJ43" s="443">
        <f t="shared" si="22"/>
        <v>0</v>
      </c>
      <c r="BK43" s="443">
        <f t="shared" si="22"/>
        <v>0</v>
      </c>
      <c r="BL43" s="443">
        <f t="shared" si="22"/>
        <v>0</v>
      </c>
      <c r="BM43" s="443">
        <f t="shared" si="22"/>
        <v>0</v>
      </c>
      <c r="BN43" s="443">
        <f t="shared" si="22"/>
        <v>0</v>
      </c>
      <c r="BO43" s="443">
        <f t="shared" si="22"/>
        <v>0</v>
      </c>
      <c r="BP43" s="443">
        <f t="shared" si="22"/>
        <v>0</v>
      </c>
      <c r="BQ43" s="443">
        <f t="shared" si="22"/>
        <v>0</v>
      </c>
      <c r="BR43" s="443">
        <f t="shared" si="22"/>
        <v>0</v>
      </c>
      <c r="BS43" s="443">
        <f t="shared" si="22"/>
        <v>0</v>
      </c>
      <c r="BT43" s="443">
        <f t="shared" si="22"/>
        <v>0</v>
      </c>
      <c r="BU43" s="443">
        <f t="shared" si="22"/>
        <v>0</v>
      </c>
      <c r="BV43" s="443">
        <f t="shared" si="22"/>
        <v>0</v>
      </c>
      <c r="BW43" s="443">
        <f t="shared" si="22"/>
        <v>0</v>
      </c>
      <c r="BX43" s="443">
        <f t="shared" si="22"/>
        <v>0</v>
      </c>
      <c r="BY43" s="443">
        <f t="shared" si="22"/>
        <v>0</v>
      </c>
      <c r="BZ43" s="443">
        <f t="shared" si="22"/>
        <v>0</v>
      </c>
      <c r="CA43" s="443">
        <f t="shared" si="22"/>
        <v>0</v>
      </c>
      <c r="CB43" s="443">
        <f t="shared" si="22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22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 t="str">
        <f t="shared" ref="AG44:AW44" si="23">IF(COUNTIF(AG6:AG37,"з")=0,"0",COUNTIF(AG6:AG37,"з"))</f>
        <v>0</v>
      </c>
      <c r="AH44" s="316">
        <f t="shared" si="23"/>
        <v>22</v>
      </c>
      <c r="AI44" s="316" t="str">
        <f t="shared" si="23"/>
        <v>0</v>
      </c>
      <c r="AJ44" s="316" t="str">
        <f t="shared" si="23"/>
        <v>0</v>
      </c>
      <c r="AK44" s="316" t="str">
        <f t="shared" si="23"/>
        <v>0</v>
      </c>
      <c r="AL44" s="316" t="str">
        <f t="shared" si="23"/>
        <v>0</v>
      </c>
      <c r="AM44" s="316" t="str">
        <f t="shared" si="23"/>
        <v>0</v>
      </c>
      <c r="AN44" s="316" t="str">
        <f t="shared" si="23"/>
        <v>0</v>
      </c>
      <c r="AO44" s="316" t="str">
        <f t="shared" si="23"/>
        <v>0</v>
      </c>
      <c r="AP44" s="316" t="str">
        <f t="shared" si="23"/>
        <v>0</v>
      </c>
      <c r="AQ44" s="316" t="str">
        <f t="shared" si="23"/>
        <v>0</v>
      </c>
      <c r="AR44" s="316" t="str">
        <f t="shared" si="23"/>
        <v>0</v>
      </c>
      <c r="AS44" s="316" t="str">
        <f t="shared" si="23"/>
        <v>0</v>
      </c>
      <c r="AT44" s="316" t="str">
        <f t="shared" si="23"/>
        <v>0</v>
      </c>
      <c r="AU44" s="316" t="str">
        <f t="shared" si="23"/>
        <v>0</v>
      </c>
      <c r="AV44" s="316" t="str">
        <f t="shared" si="23"/>
        <v>0</v>
      </c>
      <c r="AW44" s="316" t="str">
        <f t="shared" si="23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4">IF(COUNTIF(AG6:AG37,"н")=0,"0",COUNTIF(AG6:AG37,"н"))</f>
        <v>0</v>
      </c>
      <c r="AH45" s="316" t="str">
        <f t="shared" si="24"/>
        <v>0</v>
      </c>
      <c r="AI45" s="316" t="str">
        <f t="shared" si="24"/>
        <v>0</v>
      </c>
      <c r="AJ45" s="316" t="str">
        <f t="shared" si="24"/>
        <v>0</v>
      </c>
      <c r="AK45" s="316" t="str">
        <f t="shared" si="24"/>
        <v>0</v>
      </c>
      <c r="AL45" s="316" t="str">
        <f t="shared" si="24"/>
        <v>0</v>
      </c>
      <c r="AM45" s="316" t="str">
        <f t="shared" si="24"/>
        <v>0</v>
      </c>
      <c r="AN45" s="316" t="str">
        <f t="shared" si="24"/>
        <v>0</v>
      </c>
      <c r="AO45" s="316" t="str">
        <f t="shared" si="24"/>
        <v>0</v>
      </c>
      <c r="AP45" s="316" t="str">
        <f t="shared" si="24"/>
        <v>0</v>
      </c>
      <c r="AQ45" s="316" t="str">
        <f t="shared" si="24"/>
        <v>0</v>
      </c>
      <c r="AR45" s="316" t="str">
        <f t="shared" si="24"/>
        <v>0</v>
      </c>
      <c r="AS45" s="316" t="str">
        <f t="shared" si="24"/>
        <v>0</v>
      </c>
      <c r="AT45" s="316" t="str">
        <f t="shared" si="24"/>
        <v>0</v>
      </c>
      <c r="AU45" s="316" t="str">
        <f t="shared" si="24"/>
        <v>0</v>
      </c>
      <c r="AV45" s="316" t="str">
        <f t="shared" si="24"/>
        <v>0</v>
      </c>
      <c r="AW45" s="316" t="str">
        <f t="shared" si="24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3:C4"/>
    <mergeCell ref="AD3:AD5"/>
    <mergeCell ref="AG3:AW3"/>
    <mergeCell ref="AX3:BM3"/>
    <mergeCell ref="BP3:CE3"/>
    <mergeCell ref="X39:AB39"/>
    <mergeCell ref="F2:G2"/>
    <mergeCell ref="H2:L2"/>
    <mergeCell ref="M2:P2"/>
  </mergeCells>
  <conditionalFormatting sqref="C5 Y5 AI5 AG5 S5">
    <cfRule type="cellIs" dxfId="25273" priority="1070" stopIfTrue="1" operator="equal">
      <formula>5</formula>
    </cfRule>
    <cfRule type="cellIs" dxfId="25272" priority="1071" stopIfTrue="1" operator="equal">
      <formula>4</formula>
    </cfRule>
    <cfRule type="cellIs" dxfId="25271" priority="1072" stopIfTrue="1" operator="equal">
      <formula>3</formula>
    </cfRule>
  </conditionalFormatting>
  <conditionalFormatting sqref="E30:E45 E6:E26 E28">
    <cfRule type="cellIs" dxfId="25270" priority="1068" stopIfTrue="1" operator="equal">
      <formula>4</formula>
    </cfRule>
    <cfRule type="cellIs" dxfId="25269" priority="1069" stopIfTrue="1" operator="equal">
      <formula>3</formula>
    </cfRule>
  </conditionalFormatting>
  <conditionalFormatting sqref="Z5:AC5 W40:AF43 AE6:AE39 W39 R29:V45 F34:Q45 AG43:CB43 W44:AW45 R6:T28 V6:V28 F6:Q31 AG6:AW42">
    <cfRule type="cellIs" dxfId="25268" priority="1065" stopIfTrue="1" operator="equal">
      <formula>5</formula>
    </cfRule>
    <cfRule type="cellIs" dxfId="25267" priority="1066" stopIfTrue="1" operator="equal">
      <formula>4</formula>
    </cfRule>
    <cfRule type="cellIs" dxfId="25266" priority="1067" stopIfTrue="1" operator="equal">
      <formula>3</formula>
    </cfRule>
  </conditionalFormatting>
  <conditionalFormatting sqref="AF6:AF37">
    <cfRule type="expression" dxfId="25265" priority="1063" stopIfTrue="1">
      <formula>VALUE(RIGHT(AF6))&gt;AE6</formula>
    </cfRule>
    <cfRule type="expression" dxfId="25264" priority="1064" stopIfTrue="1">
      <formula>EXACT(RIGHT(AF6,3),"зач")</formula>
    </cfRule>
  </conditionalFormatting>
  <conditionalFormatting sqref="AE3:AJ4 Q3:T3 V3:AC4">
    <cfRule type="expression" dxfId="25263" priority="1061" stopIfTrue="1">
      <formula>$D$1&lt;Q3</formula>
    </cfRule>
    <cfRule type="expression" dxfId="25262" priority="1062" stopIfTrue="1">
      <formula>$D$1&gt;Q3</formula>
    </cfRule>
  </conditionalFormatting>
  <conditionalFormatting sqref="R4">
    <cfRule type="expression" dxfId="25261" priority="1059" stopIfTrue="1">
      <formula>$D$1&lt;R4</formula>
    </cfRule>
    <cfRule type="expression" dxfId="25260" priority="1060" stopIfTrue="1">
      <formula>$D$1&gt;R4</formula>
    </cfRule>
  </conditionalFormatting>
  <conditionalFormatting sqref="R5">
    <cfRule type="cellIs" dxfId="25259" priority="1056" stopIfTrue="1" operator="equal">
      <formula>5</formula>
    </cfRule>
    <cfRule type="cellIs" dxfId="25258" priority="1057" stopIfTrue="1" operator="equal">
      <formula>4</formula>
    </cfRule>
    <cfRule type="cellIs" dxfId="25257" priority="1058" stopIfTrue="1" operator="equal">
      <formula>3</formula>
    </cfRule>
  </conditionalFormatting>
  <conditionalFormatting sqref="R4">
    <cfRule type="expression" dxfId="25256" priority="1054" stopIfTrue="1">
      <formula>$D$1&lt;R4</formula>
    </cfRule>
    <cfRule type="expression" dxfId="25255" priority="1055" stopIfTrue="1">
      <formula>$D$1&gt;R4</formula>
    </cfRule>
  </conditionalFormatting>
  <conditionalFormatting sqref="R4">
    <cfRule type="expression" dxfId="25254" priority="1052" stopIfTrue="1">
      <formula>$D$1&lt;R4</formula>
    </cfRule>
    <cfRule type="expression" dxfId="25253" priority="1053" stopIfTrue="1">
      <formula>$D$1&gt;R4</formula>
    </cfRule>
  </conditionalFormatting>
  <conditionalFormatting sqref="S4">
    <cfRule type="expression" dxfId="25252" priority="1050" stopIfTrue="1">
      <formula>$D$1&lt;S4</formula>
    </cfRule>
    <cfRule type="expression" dxfId="25251" priority="1051" stopIfTrue="1">
      <formula>$D$1&gt;S4</formula>
    </cfRule>
  </conditionalFormatting>
  <conditionalFormatting sqref="S4">
    <cfRule type="expression" dxfId="25250" priority="1048" stopIfTrue="1">
      <formula>$D$1&lt;S4</formula>
    </cfRule>
    <cfRule type="expression" dxfId="25249" priority="1049" stopIfTrue="1">
      <formula>$D$1&gt;S4</formula>
    </cfRule>
  </conditionalFormatting>
  <conditionalFormatting sqref="S4">
    <cfRule type="expression" dxfId="25248" priority="1046" stopIfTrue="1">
      <formula>$D$1&lt;S4</formula>
    </cfRule>
    <cfRule type="expression" dxfId="25247" priority="1047" stopIfTrue="1">
      <formula>$D$1&gt;S4</formula>
    </cfRule>
  </conditionalFormatting>
  <conditionalFormatting sqref="S4">
    <cfRule type="expression" dxfId="25246" priority="1044" stopIfTrue="1">
      <formula>$D$1&lt;S4</formula>
    </cfRule>
    <cfRule type="expression" dxfId="25245" priority="1045" stopIfTrue="1">
      <formula>$D$1&gt;S4</formula>
    </cfRule>
  </conditionalFormatting>
  <conditionalFormatting sqref="S4">
    <cfRule type="expression" dxfId="25244" priority="1042" stopIfTrue="1">
      <formula>$D$1&lt;S4</formula>
    </cfRule>
    <cfRule type="expression" dxfId="25243" priority="1043" stopIfTrue="1">
      <formula>$D$1&gt;S4</formula>
    </cfRule>
  </conditionalFormatting>
  <conditionalFormatting sqref="S4">
    <cfRule type="expression" dxfId="25242" priority="1040" stopIfTrue="1">
      <formula>$D$1&lt;S4</formula>
    </cfRule>
    <cfRule type="expression" dxfId="25241" priority="1041" stopIfTrue="1">
      <formula>$D$1&gt;S4</formula>
    </cfRule>
  </conditionalFormatting>
  <conditionalFormatting sqref="N3:N4">
    <cfRule type="expression" dxfId="25240" priority="304" stopIfTrue="1">
      <formula>$D$1&lt;N3</formula>
    </cfRule>
    <cfRule type="expression" dxfId="25239" priority="305" stopIfTrue="1">
      <formula>$D$1&gt;N3</formula>
    </cfRule>
  </conditionalFormatting>
  <conditionalFormatting sqref="N3:N4">
    <cfRule type="expression" dxfId="25238" priority="299" stopIfTrue="1">
      <formula>$D$1&lt;N3</formula>
    </cfRule>
    <cfRule type="expression" dxfId="25237" priority="300" stopIfTrue="1">
      <formula>$D$1&gt;N3</formula>
    </cfRule>
  </conditionalFormatting>
  <conditionalFormatting sqref="J4">
    <cfRule type="expression" dxfId="25236" priority="181" stopIfTrue="1">
      <formula>$D$1&lt;J4</formula>
    </cfRule>
    <cfRule type="expression" dxfId="25235" priority="182" stopIfTrue="1">
      <formula>$D$1&gt;J4</formula>
    </cfRule>
  </conditionalFormatting>
  <conditionalFormatting sqref="U3">
    <cfRule type="expression" dxfId="25234" priority="1035" stopIfTrue="1">
      <formula>$D$1&lt;U3</formula>
    </cfRule>
    <cfRule type="expression" dxfId="25233" priority="1036" stopIfTrue="1">
      <formula>$D$1&gt;U3</formula>
    </cfRule>
  </conditionalFormatting>
  <conditionalFormatting sqref="U4">
    <cfRule type="expression" dxfId="25232" priority="1033" stopIfTrue="1">
      <formula>$D$4&lt;U4</formula>
    </cfRule>
    <cfRule type="expression" dxfId="25231" priority="1034" stopIfTrue="1">
      <formula>$D$4&gt;U4</formula>
    </cfRule>
  </conditionalFormatting>
  <conditionalFormatting sqref="J5">
    <cfRule type="cellIs" dxfId="25230" priority="178" stopIfTrue="1" operator="equal">
      <formula>5</formula>
    </cfRule>
    <cfRule type="cellIs" dxfId="25229" priority="179" stopIfTrue="1" operator="equal">
      <formula>4</formula>
    </cfRule>
    <cfRule type="cellIs" dxfId="25228" priority="180" stopIfTrue="1" operator="equal">
      <formula>3</formula>
    </cfRule>
  </conditionalFormatting>
  <conditionalFormatting sqref="U6:U28">
    <cfRule type="cellIs" dxfId="25227" priority="1037" stopIfTrue="1" operator="equal">
      <formula>5</formula>
    </cfRule>
    <cfRule type="cellIs" dxfId="25226" priority="1038" stopIfTrue="1" operator="equal">
      <formula>4</formula>
    </cfRule>
    <cfRule type="cellIs" dxfId="25225" priority="1039" stopIfTrue="1" operator="equal">
      <formula>3</formula>
    </cfRule>
  </conditionalFormatting>
  <conditionalFormatting sqref="U4">
    <cfRule type="expression" dxfId="25224" priority="1031" stopIfTrue="1">
      <formula>$D$1&lt;U4</formula>
    </cfRule>
    <cfRule type="expression" dxfId="25223" priority="1032" stopIfTrue="1">
      <formula>$D$1&gt;U4</formula>
    </cfRule>
  </conditionalFormatting>
  <conditionalFormatting sqref="U4">
    <cfRule type="expression" dxfId="25222" priority="1029" stopIfTrue="1">
      <formula>$D$4&lt;U4</formula>
    </cfRule>
    <cfRule type="expression" dxfId="25221" priority="1030" stopIfTrue="1">
      <formula>$D$4&gt;U4</formula>
    </cfRule>
  </conditionalFormatting>
  <conditionalFormatting sqref="U5">
    <cfRule type="cellIs" dxfId="25220" priority="1026" stopIfTrue="1" operator="equal">
      <formula>5</formula>
    </cfRule>
    <cfRule type="cellIs" dxfId="25219" priority="1027" stopIfTrue="1" operator="equal">
      <formula>4</formula>
    </cfRule>
    <cfRule type="cellIs" dxfId="25218" priority="1028" stopIfTrue="1" operator="equal">
      <formula>3</formula>
    </cfRule>
  </conditionalFormatting>
  <conditionalFormatting sqref="L3:L4">
    <cfRule type="expression" dxfId="25217" priority="150" stopIfTrue="1">
      <formula>$D$1&lt;L3</formula>
    </cfRule>
    <cfRule type="expression" dxfId="25216" priority="151" stopIfTrue="1">
      <formula>$D$1&gt;L3</formula>
    </cfRule>
  </conditionalFormatting>
  <conditionalFormatting sqref="P5">
    <cfRule type="cellIs" dxfId="25215" priority="135" stopIfTrue="1" operator="equal">
      <formula>5</formula>
    </cfRule>
    <cfRule type="cellIs" dxfId="25214" priority="136" stopIfTrue="1" operator="equal">
      <formula>4</formula>
    </cfRule>
    <cfRule type="cellIs" dxfId="25213" priority="137" stopIfTrue="1" operator="equal">
      <formula>3</formula>
    </cfRule>
  </conditionalFormatting>
  <conditionalFormatting sqref="P5">
    <cfRule type="cellIs" dxfId="25212" priority="120" stopIfTrue="1" operator="equal">
      <formula>5</formula>
    </cfRule>
    <cfRule type="cellIs" dxfId="25211" priority="121" stopIfTrue="1" operator="equal">
      <formula>4</formula>
    </cfRule>
    <cfRule type="cellIs" dxfId="25210" priority="122" stopIfTrue="1" operator="equal">
      <formula>3</formula>
    </cfRule>
  </conditionalFormatting>
  <conditionalFormatting sqref="T4">
    <cfRule type="expression" dxfId="25209" priority="1024" stopIfTrue="1">
      <formula>$D$4&lt;T4</formula>
    </cfRule>
    <cfRule type="expression" dxfId="25208" priority="1025" stopIfTrue="1">
      <formula>$D$4&gt;T4</formula>
    </cfRule>
  </conditionalFormatting>
  <conditionalFormatting sqref="T4">
    <cfRule type="expression" dxfId="25207" priority="1022" stopIfTrue="1">
      <formula>$D$1&lt;T4</formula>
    </cfRule>
    <cfRule type="expression" dxfId="25206" priority="1023" stopIfTrue="1">
      <formula>$D$1&gt;T4</formula>
    </cfRule>
  </conditionalFormatting>
  <conditionalFormatting sqref="T4">
    <cfRule type="expression" dxfId="25205" priority="1020" stopIfTrue="1">
      <formula>$D$4&lt;T4</formula>
    </cfRule>
    <cfRule type="expression" dxfId="25204" priority="1021" stopIfTrue="1">
      <formula>$D$4&gt;T4</formula>
    </cfRule>
  </conditionalFormatting>
  <conditionalFormatting sqref="T5">
    <cfRule type="cellIs" dxfId="25203" priority="1017" stopIfTrue="1" operator="equal">
      <formula>5</formula>
    </cfRule>
    <cfRule type="cellIs" dxfId="25202" priority="1018" stopIfTrue="1" operator="equal">
      <formula>4</formula>
    </cfRule>
    <cfRule type="cellIs" dxfId="25201" priority="1019" stopIfTrue="1" operator="equal">
      <formula>3</formula>
    </cfRule>
  </conditionalFormatting>
  <conditionalFormatting sqref="Q4">
    <cfRule type="expression" dxfId="25200" priority="1015" stopIfTrue="1">
      <formula>$D$1&lt;Q4</formula>
    </cfRule>
    <cfRule type="expression" dxfId="25199" priority="1016" stopIfTrue="1">
      <formula>$D$1&gt;Q4</formula>
    </cfRule>
  </conditionalFormatting>
  <conditionalFormatting sqref="Q4">
    <cfRule type="expression" dxfId="25198" priority="1013" stopIfTrue="1">
      <formula>$D$1&lt;Q4</formula>
    </cfRule>
    <cfRule type="expression" dxfId="25197" priority="1014" stopIfTrue="1">
      <formula>$D$1&gt;Q4</formula>
    </cfRule>
  </conditionalFormatting>
  <conditionalFormatting sqref="Q5">
    <cfRule type="cellIs" dxfId="25196" priority="1010" stopIfTrue="1" operator="equal">
      <formula>5</formula>
    </cfRule>
    <cfRule type="cellIs" dxfId="25195" priority="1011" stopIfTrue="1" operator="equal">
      <formula>4</formula>
    </cfRule>
    <cfRule type="cellIs" dxfId="25194" priority="1012" stopIfTrue="1" operator="equal">
      <formula>3</formula>
    </cfRule>
  </conditionalFormatting>
  <conditionalFormatting sqref="Q5">
    <cfRule type="cellIs" dxfId="25193" priority="1007" stopIfTrue="1" operator="equal">
      <formula>5</formula>
    </cfRule>
    <cfRule type="cellIs" dxfId="25192" priority="1008" stopIfTrue="1" operator="equal">
      <formula>4</formula>
    </cfRule>
    <cfRule type="cellIs" dxfId="25191" priority="1009" stopIfTrue="1" operator="equal">
      <formula>3</formula>
    </cfRule>
  </conditionalFormatting>
  <conditionalFormatting sqref="Q5">
    <cfRule type="cellIs" dxfId="25190" priority="1004" stopIfTrue="1" operator="equal">
      <formula>5</formula>
    </cfRule>
    <cfRule type="cellIs" dxfId="25189" priority="1005" stopIfTrue="1" operator="equal">
      <formula>4</formula>
    </cfRule>
    <cfRule type="cellIs" dxfId="25188" priority="1006" stopIfTrue="1" operator="equal">
      <formula>3</formula>
    </cfRule>
  </conditionalFormatting>
  <conditionalFormatting sqref="I5">
    <cfRule type="cellIs" dxfId="25187" priority="834" stopIfTrue="1" operator="equal">
      <formula>5</formula>
    </cfRule>
    <cfRule type="cellIs" dxfId="25186" priority="835" stopIfTrue="1" operator="equal">
      <formula>4</formula>
    </cfRule>
    <cfRule type="cellIs" dxfId="25185" priority="836" stopIfTrue="1" operator="equal">
      <formula>3</formula>
    </cfRule>
  </conditionalFormatting>
  <conditionalFormatting sqref="J3:J4">
    <cfRule type="expression" dxfId="25184" priority="822" stopIfTrue="1">
      <formula>$D$1&lt;J3</formula>
    </cfRule>
    <cfRule type="expression" dxfId="25183" priority="823" stopIfTrue="1">
      <formula>$D$1&gt;J3</formula>
    </cfRule>
  </conditionalFormatting>
  <conditionalFormatting sqref="J4">
    <cfRule type="expression" dxfId="25182" priority="805" stopIfTrue="1">
      <formula>$D$1&lt;J4</formula>
    </cfRule>
    <cfRule type="expression" dxfId="25181" priority="806" stopIfTrue="1">
      <formula>$D$1&gt;J4</formula>
    </cfRule>
  </conditionalFormatting>
  <conditionalFormatting sqref="K3">
    <cfRule type="expression" dxfId="25180" priority="793" stopIfTrue="1">
      <formula>$D$1&lt;K3</formula>
    </cfRule>
    <cfRule type="expression" dxfId="25179" priority="794" stopIfTrue="1">
      <formula>$D$1&gt;K3</formula>
    </cfRule>
  </conditionalFormatting>
  <conditionalFormatting sqref="N3:N4">
    <cfRule type="expression" dxfId="25178" priority="977" stopIfTrue="1">
      <formula>$D$1&lt;N3</formula>
    </cfRule>
    <cfRule type="expression" dxfId="25177" priority="978" stopIfTrue="1">
      <formula>$D$1&gt;N3</formula>
    </cfRule>
  </conditionalFormatting>
  <conditionalFormatting sqref="N5">
    <cfRule type="cellIs" dxfId="25176" priority="974" stopIfTrue="1" operator="equal">
      <formula>5</formula>
    </cfRule>
    <cfRule type="cellIs" dxfId="25175" priority="975" stopIfTrue="1" operator="equal">
      <formula>4</formula>
    </cfRule>
    <cfRule type="cellIs" dxfId="25174" priority="976" stopIfTrue="1" operator="equal">
      <formula>3</formula>
    </cfRule>
  </conditionalFormatting>
  <conditionalFormatting sqref="N3:N4">
    <cfRule type="expression" dxfId="25173" priority="972" stopIfTrue="1">
      <formula>$D$1&lt;N3</formula>
    </cfRule>
    <cfRule type="expression" dxfId="25172" priority="973" stopIfTrue="1">
      <formula>$D$1&gt;N3</formula>
    </cfRule>
  </conditionalFormatting>
  <conditionalFormatting sqref="N4:P4">
    <cfRule type="expression" dxfId="25171" priority="957" stopIfTrue="1">
      <formula>$D$1&lt;N4</formula>
    </cfRule>
    <cfRule type="expression" dxfId="25170" priority="958" stopIfTrue="1">
      <formula>$D$1&gt;N4</formula>
    </cfRule>
  </conditionalFormatting>
  <conditionalFormatting sqref="N3:N4">
    <cfRule type="expression" dxfId="25169" priority="932" stopIfTrue="1">
      <formula>$D$1&lt;N3</formula>
    </cfRule>
    <cfRule type="expression" dxfId="25168" priority="933" stopIfTrue="1">
      <formula>$D$1&gt;N3</formula>
    </cfRule>
  </conditionalFormatting>
  <conditionalFormatting sqref="N5">
    <cfRule type="cellIs" dxfId="25167" priority="929" stopIfTrue="1" operator="equal">
      <formula>5</formula>
    </cfRule>
    <cfRule type="cellIs" dxfId="25166" priority="930" stopIfTrue="1" operator="equal">
      <formula>4</formula>
    </cfRule>
    <cfRule type="cellIs" dxfId="25165" priority="931" stopIfTrue="1" operator="equal">
      <formula>3</formula>
    </cfRule>
  </conditionalFormatting>
  <conditionalFormatting sqref="N3:N4">
    <cfRule type="expression" dxfId="25164" priority="927" stopIfTrue="1">
      <formula>$D$1&lt;N3</formula>
    </cfRule>
    <cfRule type="expression" dxfId="25163" priority="928" stopIfTrue="1">
      <formula>$D$1&gt;N3</formula>
    </cfRule>
  </conditionalFormatting>
  <conditionalFormatting sqref="H5">
    <cfRule type="cellIs" dxfId="25162" priority="924" stopIfTrue="1" operator="equal">
      <formula>5</formula>
    </cfRule>
    <cfRule type="cellIs" dxfId="25161" priority="925" stopIfTrue="1" operator="equal">
      <formula>4</formula>
    </cfRule>
    <cfRule type="cellIs" dxfId="25160" priority="926" stopIfTrue="1" operator="equal">
      <formula>3</formula>
    </cfRule>
  </conditionalFormatting>
  <conditionalFormatting sqref="M4">
    <cfRule type="expression" dxfId="25159" priority="908" stopIfTrue="1">
      <formula>$D$1&lt;M4</formula>
    </cfRule>
    <cfRule type="expression" dxfId="25158" priority="909" stopIfTrue="1">
      <formula>$D$1&gt;M4</formula>
    </cfRule>
  </conditionalFormatting>
  <conditionalFormatting sqref="M4">
    <cfRule type="expression" dxfId="25157" priority="906" stopIfTrue="1">
      <formula>$D$1&lt;M4</formula>
    </cfRule>
    <cfRule type="expression" dxfId="25156" priority="907" stopIfTrue="1">
      <formula>$D$1&gt;M4</formula>
    </cfRule>
  </conditionalFormatting>
  <conditionalFormatting sqref="N5">
    <cfRule type="cellIs" dxfId="25155" priority="903" stopIfTrue="1" operator="equal">
      <formula>5</formula>
    </cfRule>
    <cfRule type="cellIs" dxfId="25154" priority="904" stopIfTrue="1" operator="equal">
      <formula>4</formula>
    </cfRule>
    <cfRule type="cellIs" dxfId="25153" priority="905" stopIfTrue="1" operator="equal">
      <formula>3</formula>
    </cfRule>
  </conditionalFormatting>
  <conditionalFormatting sqref="N4">
    <cfRule type="expression" dxfId="25152" priority="901" stopIfTrue="1">
      <formula>$D$1&lt;N4</formula>
    </cfRule>
    <cfRule type="expression" dxfId="25151" priority="902" stopIfTrue="1">
      <formula>$D$1&gt;N4</formula>
    </cfRule>
  </conditionalFormatting>
  <conditionalFormatting sqref="N5">
    <cfRule type="cellIs" dxfId="25150" priority="898" stopIfTrue="1" operator="equal">
      <formula>5</formula>
    </cfRule>
    <cfRule type="cellIs" dxfId="25149" priority="899" stopIfTrue="1" operator="equal">
      <formula>4</formula>
    </cfRule>
    <cfRule type="cellIs" dxfId="25148" priority="900" stopIfTrue="1" operator="equal">
      <formula>3</formula>
    </cfRule>
  </conditionalFormatting>
  <conditionalFormatting sqref="N4">
    <cfRule type="expression" dxfId="25147" priority="896" stopIfTrue="1">
      <formula>$D$1&lt;N4</formula>
    </cfRule>
    <cfRule type="expression" dxfId="25146" priority="897" stopIfTrue="1">
      <formula>$D$1&gt;N4</formula>
    </cfRule>
  </conditionalFormatting>
  <conditionalFormatting sqref="N4">
    <cfRule type="expression" dxfId="25145" priority="894" stopIfTrue="1">
      <formula>$D$1&lt;N4</formula>
    </cfRule>
    <cfRule type="expression" dxfId="25144" priority="895" stopIfTrue="1">
      <formula>$D$1&gt;N4</formula>
    </cfRule>
  </conditionalFormatting>
  <conditionalFormatting sqref="N5">
    <cfRule type="cellIs" dxfId="25143" priority="891" stopIfTrue="1" operator="equal">
      <formula>5</formula>
    </cfRule>
    <cfRule type="cellIs" dxfId="25142" priority="892" stopIfTrue="1" operator="equal">
      <formula>4</formula>
    </cfRule>
    <cfRule type="cellIs" dxfId="25141" priority="893" stopIfTrue="1" operator="equal">
      <formula>3</formula>
    </cfRule>
  </conditionalFormatting>
  <conditionalFormatting sqref="N4">
    <cfRule type="expression" dxfId="25140" priority="889" stopIfTrue="1">
      <formula>$D$1&lt;N4</formula>
    </cfRule>
    <cfRule type="expression" dxfId="25139" priority="890" stopIfTrue="1">
      <formula>$D$1&gt;N4</formula>
    </cfRule>
  </conditionalFormatting>
  <conditionalFormatting sqref="N5">
    <cfRule type="cellIs" dxfId="25138" priority="886" stopIfTrue="1" operator="equal">
      <formula>5</formula>
    </cfRule>
    <cfRule type="cellIs" dxfId="25137" priority="887" stopIfTrue="1" operator="equal">
      <formula>4</formula>
    </cfRule>
    <cfRule type="cellIs" dxfId="25136" priority="888" stopIfTrue="1" operator="equal">
      <formula>3</formula>
    </cfRule>
  </conditionalFormatting>
  <conditionalFormatting sqref="N4">
    <cfRule type="expression" dxfId="25135" priority="884" stopIfTrue="1">
      <formula>$D$1&lt;N4</formula>
    </cfRule>
    <cfRule type="expression" dxfId="25134" priority="885" stopIfTrue="1">
      <formula>$D$1&gt;N4</formula>
    </cfRule>
  </conditionalFormatting>
  <conditionalFormatting sqref="N5">
    <cfRule type="cellIs" dxfId="25133" priority="881" stopIfTrue="1" operator="equal">
      <formula>5</formula>
    </cfRule>
    <cfRule type="cellIs" dxfId="25132" priority="882" stopIfTrue="1" operator="equal">
      <formula>4</formula>
    </cfRule>
    <cfRule type="cellIs" dxfId="25131" priority="883" stopIfTrue="1" operator="equal">
      <formula>3</formula>
    </cfRule>
  </conditionalFormatting>
  <conditionalFormatting sqref="N4">
    <cfRule type="expression" dxfId="25130" priority="879" stopIfTrue="1">
      <formula>$D$1&lt;N4</formula>
    </cfRule>
    <cfRule type="expression" dxfId="25129" priority="880" stopIfTrue="1">
      <formula>$D$1&gt;N4</formula>
    </cfRule>
  </conditionalFormatting>
  <conditionalFormatting sqref="N4">
    <cfRule type="expression" dxfId="25128" priority="877" stopIfTrue="1">
      <formula>$D$1&lt;N4</formula>
    </cfRule>
    <cfRule type="expression" dxfId="25127" priority="878" stopIfTrue="1">
      <formula>$D$1&gt;N4</formula>
    </cfRule>
  </conditionalFormatting>
  <conditionalFormatting sqref="N4">
    <cfRule type="expression" dxfId="25126" priority="875" stopIfTrue="1">
      <formula>$D$1&lt;N4</formula>
    </cfRule>
    <cfRule type="expression" dxfId="25125" priority="876" stopIfTrue="1">
      <formula>$D$1&gt;N4</formula>
    </cfRule>
  </conditionalFormatting>
  <conditionalFormatting sqref="N4">
    <cfRule type="expression" dxfId="25124" priority="873" stopIfTrue="1">
      <formula>$D$1&lt;N4</formula>
    </cfRule>
    <cfRule type="expression" dxfId="25123" priority="874" stopIfTrue="1">
      <formula>$D$1&gt;N4</formula>
    </cfRule>
  </conditionalFormatting>
  <conditionalFormatting sqref="N4">
    <cfRule type="expression" dxfId="25122" priority="871" stopIfTrue="1">
      <formula>$D$1&lt;N4</formula>
    </cfRule>
    <cfRule type="expression" dxfId="25121" priority="872" stopIfTrue="1">
      <formula>$D$1&gt;N4</formula>
    </cfRule>
  </conditionalFormatting>
  <conditionalFormatting sqref="N4">
    <cfRule type="expression" dxfId="25120" priority="869" stopIfTrue="1">
      <formula>$D$1&lt;N4</formula>
    </cfRule>
    <cfRule type="expression" dxfId="25119" priority="870" stopIfTrue="1">
      <formula>$D$1&gt;N4</formula>
    </cfRule>
  </conditionalFormatting>
  <conditionalFormatting sqref="N4">
    <cfRule type="expression" dxfId="25118" priority="867" stopIfTrue="1">
      <formula>$D$1&lt;N4</formula>
    </cfRule>
    <cfRule type="expression" dxfId="25117" priority="868" stopIfTrue="1">
      <formula>$D$1&gt;N4</formula>
    </cfRule>
  </conditionalFormatting>
  <conditionalFormatting sqref="N4">
    <cfRule type="expression" dxfId="25116" priority="865" stopIfTrue="1">
      <formula>$D$1&lt;N4</formula>
    </cfRule>
    <cfRule type="expression" dxfId="25115" priority="866" stopIfTrue="1">
      <formula>$D$1&gt;N4</formula>
    </cfRule>
  </conditionalFormatting>
  <conditionalFormatting sqref="N4">
    <cfRule type="expression" dxfId="25114" priority="863" stopIfTrue="1">
      <formula>$D$1&lt;N4</formula>
    </cfRule>
    <cfRule type="expression" dxfId="25113" priority="864" stopIfTrue="1">
      <formula>$D$1&gt;N4</formula>
    </cfRule>
  </conditionalFormatting>
  <conditionalFormatting sqref="N4">
    <cfRule type="expression" dxfId="25112" priority="861" stopIfTrue="1">
      <formula>$D$1&lt;N4</formula>
    </cfRule>
    <cfRule type="expression" dxfId="25111" priority="862" stopIfTrue="1">
      <formula>$D$1&gt;N4</formula>
    </cfRule>
  </conditionalFormatting>
  <conditionalFormatting sqref="P5">
    <cfRule type="cellIs" dxfId="25110" priority="858" stopIfTrue="1" operator="equal">
      <formula>5</formula>
    </cfRule>
    <cfRule type="cellIs" dxfId="25109" priority="859" stopIfTrue="1" operator="equal">
      <formula>4</formula>
    </cfRule>
    <cfRule type="cellIs" dxfId="25108" priority="860" stopIfTrue="1" operator="equal">
      <formula>3</formula>
    </cfRule>
  </conditionalFormatting>
  <conditionalFormatting sqref="P4">
    <cfRule type="expression" dxfId="25107" priority="856" stopIfTrue="1">
      <formula>$D$1&lt;P4</formula>
    </cfRule>
    <cfRule type="expression" dxfId="25106" priority="857" stopIfTrue="1">
      <formula>$D$1&gt;P4</formula>
    </cfRule>
  </conditionalFormatting>
  <conditionalFormatting sqref="P4">
    <cfRule type="expression" dxfId="25105" priority="854" stopIfTrue="1">
      <formula>$D$1&lt;P4</formula>
    </cfRule>
    <cfRule type="expression" dxfId="25104" priority="855" stopIfTrue="1">
      <formula>$D$1&gt;P4</formula>
    </cfRule>
  </conditionalFormatting>
  <conditionalFormatting sqref="P4">
    <cfRule type="expression" dxfId="25103" priority="852" stopIfTrue="1">
      <formula>$D$1&lt;P4</formula>
    </cfRule>
    <cfRule type="expression" dxfId="25102" priority="853" stopIfTrue="1">
      <formula>$D$1&gt;P4</formula>
    </cfRule>
  </conditionalFormatting>
  <conditionalFormatting sqref="P5">
    <cfRule type="cellIs" dxfId="25101" priority="849" stopIfTrue="1" operator="equal">
      <formula>5</formula>
    </cfRule>
    <cfRule type="cellIs" dxfId="25100" priority="850" stopIfTrue="1" operator="equal">
      <formula>4</formula>
    </cfRule>
    <cfRule type="cellIs" dxfId="25099" priority="851" stopIfTrue="1" operator="equal">
      <formula>3</formula>
    </cfRule>
  </conditionalFormatting>
  <conditionalFormatting sqref="P4">
    <cfRule type="expression" dxfId="25098" priority="847" stopIfTrue="1">
      <formula>$D$1&lt;P4</formula>
    </cfRule>
    <cfRule type="expression" dxfId="25097" priority="848" stopIfTrue="1">
      <formula>$D$1&gt;P4</formula>
    </cfRule>
  </conditionalFormatting>
  <conditionalFormatting sqref="I5">
    <cfRule type="cellIs" dxfId="25096" priority="844" stopIfTrue="1" operator="equal">
      <formula>5</formula>
    </cfRule>
    <cfRule type="cellIs" dxfId="25095" priority="845" stopIfTrue="1" operator="equal">
      <formula>4</formula>
    </cfRule>
    <cfRule type="cellIs" dxfId="25094" priority="846" stopIfTrue="1" operator="equal">
      <formula>3</formula>
    </cfRule>
  </conditionalFormatting>
  <conditionalFormatting sqref="I3:I4">
    <cfRule type="expression" dxfId="25093" priority="842" stopIfTrue="1">
      <formula>$D$1&lt;I3</formula>
    </cfRule>
    <cfRule type="expression" dxfId="25092" priority="843" stopIfTrue="1">
      <formula>$D$1&gt;I3</formula>
    </cfRule>
  </conditionalFormatting>
  <conditionalFormatting sqref="I5">
    <cfRule type="cellIs" dxfId="25091" priority="839" stopIfTrue="1" operator="equal">
      <formula>5</formula>
    </cfRule>
    <cfRule type="cellIs" dxfId="25090" priority="840" stopIfTrue="1" operator="equal">
      <formula>4</formula>
    </cfRule>
    <cfRule type="cellIs" dxfId="25089" priority="841" stopIfTrue="1" operator="equal">
      <formula>3</formula>
    </cfRule>
  </conditionalFormatting>
  <conditionalFormatting sqref="I3:I4">
    <cfRule type="expression" dxfId="25088" priority="837" stopIfTrue="1">
      <formula>$D$1&lt;I3</formula>
    </cfRule>
    <cfRule type="expression" dxfId="25087" priority="838" stopIfTrue="1">
      <formula>$D$1&gt;I3</formula>
    </cfRule>
  </conditionalFormatting>
  <conditionalFormatting sqref="I3:I4">
    <cfRule type="expression" dxfId="25086" priority="832" stopIfTrue="1">
      <formula>$D$1&lt;I3</formula>
    </cfRule>
    <cfRule type="expression" dxfId="25085" priority="833" stopIfTrue="1">
      <formula>$D$1&gt;I3</formula>
    </cfRule>
  </conditionalFormatting>
  <conditionalFormatting sqref="J5">
    <cfRule type="cellIs" dxfId="25084" priority="829" stopIfTrue="1" operator="equal">
      <formula>5</formula>
    </cfRule>
    <cfRule type="cellIs" dxfId="25083" priority="830" stopIfTrue="1" operator="equal">
      <formula>4</formula>
    </cfRule>
    <cfRule type="cellIs" dxfId="25082" priority="831" stopIfTrue="1" operator="equal">
      <formula>3</formula>
    </cfRule>
  </conditionalFormatting>
  <conditionalFormatting sqref="J3:J4">
    <cfRule type="expression" dxfId="25081" priority="827" stopIfTrue="1">
      <formula>$D$1&lt;J3</formula>
    </cfRule>
    <cfRule type="expression" dxfId="25080" priority="828" stopIfTrue="1">
      <formula>$D$1&gt;J3</formula>
    </cfRule>
  </conditionalFormatting>
  <conditionalFormatting sqref="J5">
    <cfRule type="cellIs" dxfId="25079" priority="824" stopIfTrue="1" operator="equal">
      <formula>5</formula>
    </cfRule>
    <cfRule type="cellIs" dxfId="25078" priority="825" stopIfTrue="1" operator="equal">
      <formula>4</formula>
    </cfRule>
    <cfRule type="cellIs" dxfId="25077" priority="826" stopIfTrue="1" operator="equal">
      <formula>3</formula>
    </cfRule>
  </conditionalFormatting>
  <conditionalFormatting sqref="J4">
    <cfRule type="expression" dxfId="25076" priority="820" stopIfTrue="1">
      <formula>$D$1&lt;J4</formula>
    </cfRule>
    <cfRule type="expression" dxfId="25075" priority="821" stopIfTrue="1">
      <formula>$D$1&gt;J4</formula>
    </cfRule>
  </conditionalFormatting>
  <conditionalFormatting sqref="J5">
    <cfRule type="cellIs" dxfId="25074" priority="817" stopIfTrue="1" operator="equal">
      <formula>5</formula>
    </cfRule>
    <cfRule type="cellIs" dxfId="25073" priority="818" stopIfTrue="1" operator="equal">
      <formula>4</formula>
    </cfRule>
    <cfRule type="cellIs" dxfId="25072" priority="819" stopIfTrue="1" operator="equal">
      <formula>3</formula>
    </cfRule>
  </conditionalFormatting>
  <conditionalFormatting sqref="J4">
    <cfRule type="expression" dxfId="25071" priority="815" stopIfTrue="1">
      <formula>$D$1&lt;J4</formula>
    </cfRule>
    <cfRule type="expression" dxfId="25070" priority="816" stopIfTrue="1">
      <formula>$D$1&gt;J4</formula>
    </cfRule>
  </conditionalFormatting>
  <conditionalFormatting sqref="J5">
    <cfRule type="cellIs" dxfId="25069" priority="812" stopIfTrue="1" operator="equal">
      <formula>5</formula>
    </cfRule>
    <cfRule type="cellIs" dxfId="25068" priority="813" stopIfTrue="1" operator="equal">
      <formula>4</formula>
    </cfRule>
    <cfRule type="cellIs" dxfId="25067" priority="814" stopIfTrue="1" operator="equal">
      <formula>3</formula>
    </cfRule>
  </conditionalFormatting>
  <conditionalFormatting sqref="J4">
    <cfRule type="expression" dxfId="25066" priority="810" stopIfTrue="1">
      <formula>$D$1&lt;J4</formula>
    </cfRule>
    <cfRule type="expression" dxfId="25065" priority="811" stopIfTrue="1">
      <formula>$D$1&gt;J4</formula>
    </cfRule>
  </conditionalFormatting>
  <conditionalFormatting sqref="J5">
    <cfRule type="cellIs" dxfId="25064" priority="807" stopIfTrue="1" operator="equal">
      <formula>5</formula>
    </cfRule>
    <cfRule type="cellIs" dxfId="25063" priority="808" stopIfTrue="1" operator="equal">
      <formula>4</formula>
    </cfRule>
    <cfRule type="cellIs" dxfId="25062" priority="809" stopIfTrue="1" operator="equal">
      <formula>3</formula>
    </cfRule>
  </conditionalFormatting>
  <conditionalFormatting sqref="J5">
    <cfRule type="cellIs" dxfId="25061" priority="802" stopIfTrue="1" operator="equal">
      <formula>5</formula>
    </cfRule>
    <cfRule type="cellIs" dxfId="25060" priority="803" stopIfTrue="1" operator="equal">
      <formula>4</formula>
    </cfRule>
    <cfRule type="cellIs" dxfId="25059" priority="804" stopIfTrue="1" operator="equal">
      <formula>3</formula>
    </cfRule>
  </conditionalFormatting>
  <conditionalFormatting sqref="J4">
    <cfRule type="expression" dxfId="25058" priority="800" stopIfTrue="1">
      <formula>$D$1&lt;J4</formula>
    </cfRule>
    <cfRule type="expression" dxfId="25057" priority="801" stopIfTrue="1">
      <formula>$D$1&gt;J4</formula>
    </cfRule>
  </conditionalFormatting>
  <conditionalFormatting sqref="J5">
    <cfRule type="cellIs" dxfId="25056" priority="797" stopIfTrue="1" operator="equal">
      <formula>5</formula>
    </cfRule>
    <cfRule type="cellIs" dxfId="25055" priority="798" stopIfTrue="1" operator="equal">
      <formula>4</formula>
    </cfRule>
    <cfRule type="cellIs" dxfId="25054" priority="799" stopIfTrue="1" operator="equal">
      <formula>3</formula>
    </cfRule>
  </conditionalFormatting>
  <conditionalFormatting sqref="J4">
    <cfRule type="expression" dxfId="25053" priority="795" stopIfTrue="1">
      <formula>$D$1&lt;J4</formula>
    </cfRule>
    <cfRule type="expression" dxfId="25052" priority="796" stopIfTrue="1">
      <formula>$D$1&gt;J4</formula>
    </cfRule>
  </conditionalFormatting>
  <conditionalFormatting sqref="K3">
    <cfRule type="expression" dxfId="25051" priority="791" stopIfTrue="1">
      <formula>$D$1&lt;K3</formula>
    </cfRule>
    <cfRule type="expression" dxfId="25050" priority="792" stopIfTrue="1">
      <formula>$D$1&gt;K3</formula>
    </cfRule>
  </conditionalFormatting>
  <conditionalFormatting sqref="K3">
    <cfRule type="expression" dxfId="25049" priority="789" stopIfTrue="1">
      <formula>$D$1&lt;K3</formula>
    </cfRule>
    <cfRule type="expression" dxfId="25048" priority="790" stopIfTrue="1">
      <formula>$D$1&gt;K3</formula>
    </cfRule>
  </conditionalFormatting>
  <conditionalFormatting sqref="L5">
    <cfRule type="cellIs" dxfId="25047" priority="786" stopIfTrue="1" operator="equal">
      <formula>5</formula>
    </cfRule>
    <cfRule type="cellIs" dxfId="25046" priority="787" stopIfTrue="1" operator="equal">
      <formula>4</formula>
    </cfRule>
    <cfRule type="cellIs" dxfId="25045" priority="788" stopIfTrue="1" operator="equal">
      <formula>3</formula>
    </cfRule>
  </conditionalFormatting>
  <conditionalFormatting sqref="L3:L4">
    <cfRule type="expression" dxfId="25044" priority="784" stopIfTrue="1">
      <formula>$D$1&lt;L3</formula>
    </cfRule>
    <cfRule type="expression" dxfId="25043" priority="785" stopIfTrue="1">
      <formula>$D$1&gt;L3</formula>
    </cfRule>
  </conditionalFormatting>
  <conditionalFormatting sqref="L5">
    <cfRule type="cellIs" dxfId="25042" priority="781" stopIfTrue="1" operator="equal">
      <formula>5</formula>
    </cfRule>
    <cfRule type="cellIs" dxfId="25041" priority="782" stopIfTrue="1" operator="equal">
      <formula>4</formula>
    </cfRule>
    <cfRule type="cellIs" dxfId="25040" priority="783" stopIfTrue="1" operator="equal">
      <formula>3</formula>
    </cfRule>
  </conditionalFormatting>
  <conditionalFormatting sqref="L3:L4">
    <cfRule type="expression" dxfId="25039" priority="779" stopIfTrue="1">
      <formula>$D$1&lt;L3</formula>
    </cfRule>
    <cfRule type="expression" dxfId="25038" priority="780" stopIfTrue="1">
      <formula>$D$1&gt;L3</formula>
    </cfRule>
  </conditionalFormatting>
  <conditionalFormatting sqref="L4">
    <cfRule type="expression" dxfId="25037" priority="777" stopIfTrue="1">
      <formula>$D$1&lt;L4</formula>
    </cfRule>
    <cfRule type="expression" dxfId="25036" priority="778" stopIfTrue="1">
      <formula>$D$1&gt;L4</formula>
    </cfRule>
  </conditionalFormatting>
  <conditionalFormatting sqref="J5">
    <cfRule type="cellIs" dxfId="25035" priority="621" stopIfTrue="1" operator="equal">
      <formula>5</formula>
    </cfRule>
    <cfRule type="cellIs" dxfId="25034" priority="622" stopIfTrue="1" operator="equal">
      <formula>4</formula>
    </cfRule>
    <cfRule type="cellIs" dxfId="25033" priority="623" stopIfTrue="1" operator="equal">
      <formula>3</formula>
    </cfRule>
  </conditionalFormatting>
  <conditionalFormatting sqref="K3">
    <cfRule type="expression" dxfId="25032" priority="615" stopIfTrue="1">
      <formula>$D$1&lt;K3</formula>
    </cfRule>
    <cfRule type="expression" dxfId="25031" priority="616" stopIfTrue="1">
      <formula>$D$1&gt;K3</formula>
    </cfRule>
  </conditionalFormatting>
  <conditionalFormatting sqref="L3:L4">
    <cfRule type="expression" dxfId="25030" priority="610" stopIfTrue="1">
      <formula>$D$1&lt;L3</formula>
    </cfRule>
    <cfRule type="expression" dxfId="25029" priority="611" stopIfTrue="1">
      <formula>$D$1&gt;L3</formula>
    </cfRule>
  </conditionalFormatting>
  <conditionalFormatting sqref="L4">
    <cfRule type="expression" dxfId="25028" priority="606" stopIfTrue="1">
      <formula>$D$1&lt;L4</formula>
    </cfRule>
    <cfRule type="expression" dxfId="25027" priority="607" stopIfTrue="1">
      <formula>$D$1&gt;L4</formula>
    </cfRule>
  </conditionalFormatting>
  <conditionalFormatting sqref="N5">
    <cfRule type="cellIs" dxfId="25026" priority="774" stopIfTrue="1" operator="equal">
      <formula>5</formula>
    </cfRule>
    <cfRule type="cellIs" dxfId="25025" priority="775" stopIfTrue="1" operator="equal">
      <formula>4</formula>
    </cfRule>
    <cfRule type="cellIs" dxfId="25024" priority="776" stopIfTrue="1" operator="equal">
      <formula>3</formula>
    </cfRule>
  </conditionalFormatting>
  <conditionalFormatting sqref="N3:N4">
    <cfRule type="expression" dxfId="25023" priority="772" stopIfTrue="1">
      <formula>$D$1&lt;N3</formula>
    </cfRule>
    <cfRule type="expression" dxfId="25022" priority="773" stopIfTrue="1">
      <formula>$D$1&gt;N3</formula>
    </cfRule>
  </conditionalFormatting>
  <conditionalFormatting sqref="N5">
    <cfRule type="cellIs" dxfId="25021" priority="769" stopIfTrue="1" operator="equal">
      <formula>5</formula>
    </cfRule>
    <cfRule type="cellIs" dxfId="25020" priority="770" stopIfTrue="1" operator="equal">
      <formula>4</formula>
    </cfRule>
    <cfRule type="cellIs" dxfId="25019" priority="771" stopIfTrue="1" operator="equal">
      <formula>3</formula>
    </cfRule>
  </conditionalFormatting>
  <conditionalFormatting sqref="N3:N4">
    <cfRule type="expression" dxfId="25018" priority="767" stopIfTrue="1">
      <formula>$D$1&lt;N3</formula>
    </cfRule>
    <cfRule type="expression" dxfId="25017" priority="768" stopIfTrue="1">
      <formula>$D$1&gt;N3</formula>
    </cfRule>
  </conditionalFormatting>
  <conditionalFormatting sqref="N4">
    <cfRule type="expression" dxfId="25016" priority="765" stopIfTrue="1">
      <formula>$D$1&lt;N4</formula>
    </cfRule>
    <cfRule type="expression" dxfId="25015" priority="766" stopIfTrue="1">
      <formula>$D$1&gt;N4</formula>
    </cfRule>
  </conditionalFormatting>
  <conditionalFormatting sqref="O5">
    <cfRule type="cellIs" dxfId="25014" priority="762" stopIfTrue="1" operator="equal">
      <formula>5</formula>
    </cfRule>
    <cfRule type="cellIs" dxfId="25013" priority="763" stopIfTrue="1" operator="equal">
      <formula>4</formula>
    </cfRule>
    <cfRule type="cellIs" dxfId="25012" priority="764" stopIfTrue="1" operator="equal">
      <formula>3</formula>
    </cfRule>
  </conditionalFormatting>
  <conditionalFormatting sqref="O3:O4">
    <cfRule type="expression" dxfId="25011" priority="760" stopIfTrue="1">
      <formula>$D$1&lt;O3</formula>
    </cfRule>
    <cfRule type="expression" dxfId="25010" priority="761" stopIfTrue="1">
      <formula>$D$1&gt;O3</formula>
    </cfRule>
  </conditionalFormatting>
  <conditionalFormatting sqref="O5">
    <cfRule type="cellIs" dxfId="25009" priority="757" stopIfTrue="1" operator="equal">
      <formula>5</formula>
    </cfRule>
    <cfRule type="cellIs" dxfId="25008" priority="758" stopIfTrue="1" operator="equal">
      <formula>4</formula>
    </cfRule>
    <cfRule type="cellIs" dxfId="25007" priority="759" stopIfTrue="1" operator="equal">
      <formula>3</formula>
    </cfRule>
  </conditionalFormatting>
  <conditionalFormatting sqref="O3:O4">
    <cfRule type="expression" dxfId="25006" priority="755" stopIfTrue="1">
      <formula>$D$1&lt;O3</formula>
    </cfRule>
    <cfRule type="expression" dxfId="25005" priority="756" stopIfTrue="1">
      <formula>$D$1&gt;O3</formula>
    </cfRule>
  </conditionalFormatting>
  <conditionalFormatting sqref="O4">
    <cfRule type="expression" dxfId="25004" priority="753" stopIfTrue="1">
      <formula>$D$1&lt;O4</formula>
    </cfRule>
    <cfRule type="expression" dxfId="25003" priority="754" stopIfTrue="1">
      <formula>$D$1&gt;O4</formula>
    </cfRule>
  </conditionalFormatting>
  <conditionalFormatting sqref="N4">
    <cfRule type="expression" dxfId="25002" priority="751" stopIfTrue="1">
      <formula>$D$1&lt;N4</formula>
    </cfRule>
    <cfRule type="expression" dxfId="25001" priority="752" stopIfTrue="1">
      <formula>$D$1&gt;N4</formula>
    </cfRule>
  </conditionalFormatting>
  <conditionalFormatting sqref="N4">
    <cfRule type="expression" dxfId="25000" priority="749" stopIfTrue="1">
      <formula>$D$1&lt;N4</formula>
    </cfRule>
    <cfRule type="expression" dxfId="24999" priority="750" stopIfTrue="1">
      <formula>$D$1&gt;N4</formula>
    </cfRule>
  </conditionalFormatting>
  <conditionalFormatting sqref="N4">
    <cfRule type="expression" dxfId="24998" priority="747" stopIfTrue="1">
      <formula>$D$1&lt;N4</formula>
    </cfRule>
    <cfRule type="expression" dxfId="24997" priority="748" stopIfTrue="1">
      <formula>$D$1&gt;N4</formula>
    </cfRule>
  </conditionalFormatting>
  <conditionalFormatting sqref="O3:O4">
    <cfRule type="expression" dxfId="24996" priority="731" stopIfTrue="1">
      <formula>$D$1&lt;O3</formula>
    </cfRule>
    <cfRule type="expression" dxfId="24995" priority="732" stopIfTrue="1">
      <formula>$D$1&gt;O3</formula>
    </cfRule>
  </conditionalFormatting>
  <conditionalFormatting sqref="N4">
    <cfRule type="expression" dxfId="24994" priority="745" stopIfTrue="1">
      <formula>$D$1&lt;N4</formula>
    </cfRule>
    <cfRule type="expression" dxfId="24993" priority="746" stopIfTrue="1">
      <formula>$D$1&gt;N4</formula>
    </cfRule>
  </conditionalFormatting>
  <conditionalFormatting sqref="N4">
    <cfRule type="expression" dxfId="24992" priority="743" stopIfTrue="1">
      <formula>$D$1&lt;N4</formula>
    </cfRule>
    <cfRule type="expression" dxfId="24991" priority="744" stopIfTrue="1">
      <formula>$D$1&gt;N4</formula>
    </cfRule>
  </conditionalFormatting>
  <conditionalFormatting sqref="N4">
    <cfRule type="expression" dxfId="24990" priority="741" stopIfTrue="1">
      <formula>$D$1&lt;N4</formula>
    </cfRule>
    <cfRule type="expression" dxfId="24989" priority="742" stopIfTrue="1">
      <formula>$D$1&gt;N4</formula>
    </cfRule>
  </conditionalFormatting>
  <conditionalFormatting sqref="O5">
    <cfRule type="cellIs" dxfId="24988" priority="738" stopIfTrue="1" operator="equal">
      <formula>5</formula>
    </cfRule>
    <cfRule type="cellIs" dxfId="24987" priority="739" stopIfTrue="1" operator="equal">
      <formula>4</formula>
    </cfRule>
    <cfRule type="cellIs" dxfId="24986" priority="740" stopIfTrue="1" operator="equal">
      <formula>3</formula>
    </cfRule>
  </conditionalFormatting>
  <conditionalFormatting sqref="O3:O4">
    <cfRule type="expression" dxfId="24985" priority="736" stopIfTrue="1">
      <formula>$D$1&lt;O3</formula>
    </cfRule>
    <cfRule type="expression" dxfId="24984" priority="737" stopIfTrue="1">
      <formula>$D$1&gt;O3</formula>
    </cfRule>
  </conditionalFormatting>
  <conditionalFormatting sqref="O5">
    <cfRule type="cellIs" dxfId="24983" priority="733" stopIfTrue="1" operator="equal">
      <formula>5</formula>
    </cfRule>
    <cfRule type="cellIs" dxfId="24982" priority="734" stopIfTrue="1" operator="equal">
      <formula>4</formula>
    </cfRule>
    <cfRule type="cellIs" dxfId="24981" priority="735" stopIfTrue="1" operator="equal">
      <formula>3</formula>
    </cfRule>
  </conditionalFormatting>
  <conditionalFormatting sqref="N5">
    <cfRule type="cellIs" dxfId="24980" priority="728" stopIfTrue="1" operator="equal">
      <formula>5</formula>
    </cfRule>
    <cfRule type="cellIs" dxfId="24979" priority="729" stopIfTrue="1" operator="equal">
      <formula>4</formula>
    </cfRule>
    <cfRule type="cellIs" dxfId="24978" priority="730" stopIfTrue="1" operator="equal">
      <formula>3</formula>
    </cfRule>
  </conditionalFormatting>
  <conditionalFormatting sqref="N4">
    <cfRule type="expression" dxfId="24977" priority="726" stopIfTrue="1">
      <formula>$D$1&lt;N4</formula>
    </cfRule>
    <cfRule type="expression" dxfId="24976" priority="727" stopIfTrue="1">
      <formula>$D$1&gt;N4</formula>
    </cfRule>
  </conditionalFormatting>
  <conditionalFormatting sqref="N5">
    <cfRule type="cellIs" dxfId="24975" priority="723" stopIfTrue="1" operator="equal">
      <formula>5</formula>
    </cfRule>
    <cfRule type="cellIs" dxfId="24974" priority="724" stopIfTrue="1" operator="equal">
      <formula>4</formula>
    </cfRule>
    <cfRule type="cellIs" dxfId="24973" priority="725" stopIfTrue="1" operator="equal">
      <formula>3</formula>
    </cfRule>
  </conditionalFormatting>
  <conditionalFormatting sqref="N4">
    <cfRule type="expression" dxfId="24972" priority="721" stopIfTrue="1">
      <formula>$D$1&lt;N4</formula>
    </cfRule>
    <cfRule type="expression" dxfId="24971" priority="722" stopIfTrue="1">
      <formula>$D$1&gt;N4</formula>
    </cfRule>
  </conditionalFormatting>
  <conditionalFormatting sqref="N4">
    <cfRule type="expression" dxfId="24970" priority="719" stopIfTrue="1">
      <formula>$D$1&lt;N4</formula>
    </cfRule>
    <cfRule type="expression" dxfId="24969" priority="720" stopIfTrue="1">
      <formula>$D$1&gt;N4</formula>
    </cfRule>
  </conditionalFormatting>
  <conditionalFormatting sqref="O5">
    <cfRule type="cellIs" dxfId="24968" priority="716" stopIfTrue="1" operator="equal">
      <formula>5</formula>
    </cfRule>
    <cfRule type="cellIs" dxfId="24967" priority="717" stopIfTrue="1" operator="equal">
      <formula>4</formula>
    </cfRule>
    <cfRule type="cellIs" dxfId="24966" priority="718" stopIfTrue="1" operator="equal">
      <formula>3</formula>
    </cfRule>
  </conditionalFormatting>
  <conditionalFormatting sqref="O4">
    <cfRule type="expression" dxfId="24965" priority="714" stopIfTrue="1">
      <formula>$D$1&lt;O4</formula>
    </cfRule>
    <cfRule type="expression" dxfId="24964" priority="715" stopIfTrue="1">
      <formula>$D$1&gt;O4</formula>
    </cfRule>
  </conditionalFormatting>
  <conditionalFormatting sqref="O5">
    <cfRule type="cellIs" dxfId="24963" priority="711" stopIfTrue="1" operator="equal">
      <formula>5</formula>
    </cfRule>
    <cfRule type="cellIs" dxfId="24962" priority="712" stopIfTrue="1" operator="equal">
      <formula>4</formula>
    </cfRule>
    <cfRule type="cellIs" dxfId="24961" priority="713" stopIfTrue="1" operator="equal">
      <formula>3</formula>
    </cfRule>
  </conditionalFormatting>
  <conditionalFormatting sqref="O4">
    <cfRule type="expression" dxfId="24960" priority="709" stopIfTrue="1">
      <formula>$D$1&lt;O4</formula>
    </cfRule>
    <cfRule type="expression" dxfId="24959" priority="710" stopIfTrue="1">
      <formula>$D$1&gt;O4</formula>
    </cfRule>
  </conditionalFormatting>
  <conditionalFormatting sqref="O4">
    <cfRule type="expression" dxfId="24958" priority="707" stopIfTrue="1">
      <formula>$D$1&lt;O4</formula>
    </cfRule>
    <cfRule type="expression" dxfId="24957" priority="708" stopIfTrue="1">
      <formula>$D$1&gt;O4</formula>
    </cfRule>
  </conditionalFormatting>
  <conditionalFormatting sqref="O5">
    <cfRule type="cellIs" dxfId="24956" priority="704" stopIfTrue="1" operator="equal">
      <formula>5</formula>
    </cfRule>
    <cfRule type="cellIs" dxfId="24955" priority="705" stopIfTrue="1" operator="equal">
      <formula>4</formula>
    </cfRule>
    <cfRule type="cellIs" dxfId="24954" priority="706" stopIfTrue="1" operator="equal">
      <formula>3</formula>
    </cfRule>
  </conditionalFormatting>
  <conditionalFormatting sqref="O4">
    <cfRule type="expression" dxfId="24953" priority="702" stopIfTrue="1">
      <formula>$D$1&lt;O4</formula>
    </cfRule>
    <cfRule type="expression" dxfId="24952" priority="703" stopIfTrue="1">
      <formula>$D$1&gt;O4</formula>
    </cfRule>
  </conditionalFormatting>
  <conditionalFormatting sqref="O5">
    <cfRule type="cellIs" dxfId="24951" priority="699" stopIfTrue="1" operator="equal">
      <formula>5</formula>
    </cfRule>
    <cfRule type="cellIs" dxfId="24950" priority="700" stopIfTrue="1" operator="equal">
      <formula>4</formula>
    </cfRule>
    <cfRule type="cellIs" dxfId="24949" priority="701" stopIfTrue="1" operator="equal">
      <formula>3</formula>
    </cfRule>
  </conditionalFormatting>
  <conditionalFormatting sqref="O4">
    <cfRule type="expression" dxfId="24948" priority="697" stopIfTrue="1">
      <formula>$D$1&lt;O4</formula>
    </cfRule>
    <cfRule type="expression" dxfId="24947" priority="698" stopIfTrue="1">
      <formula>$D$1&gt;O4</formula>
    </cfRule>
  </conditionalFormatting>
  <conditionalFormatting sqref="O5">
    <cfRule type="cellIs" dxfId="24946" priority="694" stopIfTrue="1" operator="equal">
      <formula>5</formula>
    </cfRule>
    <cfRule type="cellIs" dxfId="24945" priority="695" stopIfTrue="1" operator="equal">
      <formula>4</formula>
    </cfRule>
    <cfRule type="cellIs" dxfId="24944" priority="696" stopIfTrue="1" operator="equal">
      <formula>3</formula>
    </cfRule>
  </conditionalFormatting>
  <conditionalFormatting sqref="O4">
    <cfRule type="expression" dxfId="24943" priority="692" stopIfTrue="1">
      <formula>$D$1&lt;O4</formula>
    </cfRule>
    <cfRule type="expression" dxfId="24942" priority="693" stopIfTrue="1">
      <formula>$D$1&gt;O4</formula>
    </cfRule>
  </conditionalFormatting>
  <conditionalFormatting sqref="O4">
    <cfRule type="expression" dxfId="24941" priority="690" stopIfTrue="1">
      <formula>$D$1&lt;O4</formula>
    </cfRule>
    <cfRule type="expression" dxfId="24940" priority="691" stopIfTrue="1">
      <formula>$D$1&gt;O4</formula>
    </cfRule>
  </conditionalFormatting>
  <conditionalFormatting sqref="O4">
    <cfRule type="expression" dxfId="24939" priority="688" stopIfTrue="1">
      <formula>$D$1&lt;O4</formula>
    </cfRule>
    <cfRule type="expression" dxfId="24938" priority="689" stopIfTrue="1">
      <formula>$D$1&gt;O4</formula>
    </cfRule>
  </conditionalFormatting>
  <conditionalFormatting sqref="O4">
    <cfRule type="expression" dxfId="24937" priority="686" stopIfTrue="1">
      <formula>$D$1&lt;O4</formula>
    </cfRule>
    <cfRule type="expression" dxfId="24936" priority="687" stopIfTrue="1">
      <formula>$D$1&gt;O4</formula>
    </cfRule>
  </conditionalFormatting>
  <conditionalFormatting sqref="O4">
    <cfRule type="expression" dxfId="24935" priority="684" stopIfTrue="1">
      <formula>$D$1&lt;O4</formula>
    </cfRule>
    <cfRule type="expression" dxfId="24934" priority="685" stopIfTrue="1">
      <formula>$D$1&gt;O4</formula>
    </cfRule>
  </conditionalFormatting>
  <conditionalFormatting sqref="O4">
    <cfRule type="expression" dxfId="24933" priority="682" stopIfTrue="1">
      <formula>$D$1&lt;O4</formula>
    </cfRule>
    <cfRule type="expression" dxfId="24932" priority="683" stopIfTrue="1">
      <formula>$D$1&gt;O4</formula>
    </cfRule>
  </conditionalFormatting>
  <conditionalFormatting sqref="O4">
    <cfRule type="expression" dxfId="24931" priority="680" stopIfTrue="1">
      <formula>$D$1&lt;O4</formula>
    </cfRule>
    <cfRule type="expression" dxfId="24930" priority="681" stopIfTrue="1">
      <formula>$D$1&gt;O4</formula>
    </cfRule>
  </conditionalFormatting>
  <conditionalFormatting sqref="O4">
    <cfRule type="expression" dxfId="24929" priority="678" stopIfTrue="1">
      <formula>$D$1&lt;O4</formula>
    </cfRule>
    <cfRule type="expression" dxfId="24928" priority="679" stopIfTrue="1">
      <formula>$D$1&gt;O4</formula>
    </cfRule>
  </conditionalFormatting>
  <conditionalFormatting sqref="O4">
    <cfRule type="expression" dxfId="24927" priority="676" stopIfTrue="1">
      <formula>$D$1&lt;O4</formula>
    </cfRule>
    <cfRule type="expression" dxfId="24926" priority="677" stopIfTrue="1">
      <formula>$D$1&gt;O4</formula>
    </cfRule>
  </conditionalFormatting>
  <conditionalFormatting sqref="O4">
    <cfRule type="expression" dxfId="24925" priority="674" stopIfTrue="1">
      <formula>$D$1&lt;O4</formula>
    </cfRule>
    <cfRule type="expression" dxfId="24924" priority="675" stopIfTrue="1">
      <formula>$D$1&gt;O4</formula>
    </cfRule>
  </conditionalFormatting>
  <conditionalFormatting sqref="I5">
    <cfRule type="cellIs" dxfId="24923" priority="671" stopIfTrue="1" operator="equal">
      <formula>5</formula>
    </cfRule>
    <cfRule type="cellIs" dxfId="24922" priority="672" stopIfTrue="1" operator="equal">
      <formula>4</formula>
    </cfRule>
    <cfRule type="cellIs" dxfId="24921" priority="673" stopIfTrue="1" operator="equal">
      <formula>3</formula>
    </cfRule>
  </conditionalFormatting>
  <conditionalFormatting sqref="I3:I4">
    <cfRule type="expression" dxfId="24920" priority="669" stopIfTrue="1">
      <formula>$D$1&lt;I3</formula>
    </cfRule>
    <cfRule type="expression" dxfId="24919" priority="670" stopIfTrue="1">
      <formula>$D$1&gt;I3</formula>
    </cfRule>
  </conditionalFormatting>
  <conditionalFormatting sqref="I5">
    <cfRule type="cellIs" dxfId="24918" priority="666" stopIfTrue="1" operator="equal">
      <formula>5</formula>
    </cfRule>
    <cfRule type="cellIs" dxfId="24917" priority="667" stopIfTrue="1" operator="equal">
      <formula>4</formula>
    </cfRule>
    <cfRule type="cellIs" dxfId="24916" priority="668" stopIfTrue="1" operator="equal">
      <formula>3</formula>
    </cfRule>
  </conditionalFormatting>
  <conditionalFormatting sqref="I4">
    <cfRule type="expression" dxfId="24915" priority="664" stopIfTrue="1">
      <formula>$D$1&lt;I4</formula>
    </cfRule>
    <cfRule type="expression" dxfId="24914" priority="665" stopIfTrue="1">
      <formula>$D$1&gt;I4</formula>
    </cfRule>
  </conditionalFormatting>
  <conditionalFormatting sqref="I5">
    <cfRule type="cellIs" dxfId="24913" priority="661" stopIfTrue="1" operator="equal">
      <formula>5</formula>
    </cfRule>
    <cfRule type="cellIs" dxfId="24912" priority="662" stopIfTrue="1" operator="equal">
      <formula>4</formula>
    </cfRule>
    <cfRule type="cellIs" dxfId="24911" priority="663" stopIfTrue="1" operator="equal">
      <formula>3</formula>
    </cfRule>
  </conditionalFormatting>
  <conditionalFormatting sqref="I4">
    <cfRule type="expression" dxfId="24910" priority="659" stopIfTrue="1">
      <formula>$D$1&lt;I4</formula>
    </cfRule>
    <cfRule type="expression" dxfId="24909" priority="660" stopIfTrue="1">
      <formula>$D$1&gt;I4</formula>
    </cfRule>
  </conditionalFormatting>
  <conditionalFormatting sqref="I5">
    <cfRule type="cellIs" dxfId="24908" priority="656" stopIfTrue="1" operator="equal">
      <formula>5</formula>
    </cfRule>
    <cfRule type="cellIs" dxfId="24907" priority="657" stopIfTrue="1" operator="equal">
      <formula>4</formula>
    </cfRule>
    <cfRule type="cellIs" dxfId="24906" priority="658" stopIfTrue="1" operator="equal">
      <formula>3</formula>
    </cfRule>
  </conditionalFormatting>
  <conditionalFormatting sqref="I4">
    <cfRule type="expression" dxfId="24905" priority="654" stopIfTrue="1">
      <formula>$D$1&lt;I4</formula>
    </cfRule>
    <cfRule type="expression" dxfId="24904" priority="655" stopIfTrue="1">
      <formula>$D$1&gt;I4</formula>
    </cfRule>
  </conditionalFormatting>
  <conditionalFormatting sqref="I4">
    <cfRule type="expression" dxfId="24903" priority="652" stopIfTrue="1">
      <formula>$D$1&lt;I4</formula>
    </cfRule>
    <cfRule type="expression" dxfId="24902" priority="653" stopIfTrue="1">
      <formula>$D$1&gt;I4</formula>
    </cfRule>
  </conditionalFormatting>
  <conditionalFormatting sqref="I4">
    <cfRule type="expression" dxfId="24901" priority="650" stopIfTrue="1">
      <formula>$D$1&lt;I4</formula>
    </cfRule>
    <cfRule type="expression" dxfId="24900" priority="651" stopIfTrue="1">
      <formula>$D$1&gt;I4</formula>
    </cfRule>
  </conditionalFormatting>
  <conditionalFormatting sqref="I4">
    <cfRule type="expression" dxfId="24899" priority="648" stopIfTrue="1">
      <formula>$D$1&lt;I4</formula>
    </cfRule>
    <cfRule type="expression" dxfId="24898" priority="649" stopIfTrue="1">
      <formula>$D$1&gt;I4</formula>
    </cfRule>
  </conditionalFormatting>
  <conditionalFormatting sqref="I4">
    <cfRule type="expression" dxfId="24897" priority="646" stopIfTrue="1">
      <formula>$D$1&lt;I4</formula>
    </cfRule>
    <cfRule type="expression" dxfId="24896" priority="647" stopIfTrue="1">
      <formula>$D$1&gt;I4</formula>
    </cfRule>
  </conditionalFormatting>
  <conditionalFormatting sqref="I4">
    <cfRule type="expression" dxfId="24895" priority="644" stopIfTrue="1">
      <formula>$D$1&lt;I4</formula>
    </cfRule>
    <cfRule type="expression" dxfId="24894" priority="645" stopIfTrue="1">
      <formula>$D$1&gt;I4</formula>
    </cfRule>
  </conditionalFormatting>
  <conditionalFormatting sqref="I4">
    <cfRule type="expression" dxfId="24893" priority="642" stopIfTrue="1">
      <formula>$D$1&lt;I4</formula>
    </cfRule>
    <cfRule type="expression" dxfId="24892" priority="643" stopIfTrue="1">
      <formula>$D$1&gt;I4</formula>
    </cfRule>
  </conditionalFormatting>
  <conditionalFormatting sqref="I4">
    <cfRule type="expression" dxfId="24891" priority="640" stopIfTrue="1">
      <formula>$D$1&lt;I4</formula>
    </cfRule>
    <cfRule type="expression" dxfId="24890" priority="641" stopIfTrue="1">
      <formula>$D$1&gt;I4</formula>
    </cfRule>
  </conditionalFormatting>
  <conditionalFormatting sqref="I4">
    <cfRule type="expression" dxfId="24889" priority="638" stopIfTrue="1">
      <formula>$D$1&lt;I4</formula>
    </cfRule>
    <cfRule type="expression" dxfId="24888" priority="639" stopIfTrue="1">
      <formula>$D$1&gt;I4</formula>
    </cfRule>
  </conditionalFormatting>
  <conditionalFormatting sqref="I4">
    <cfRule type="expression" dxfId="24887" priority="636" stopIfTrue="1">
      <formula>$D$1&lt;I4</formula>
    </cfRule>
    <cfRule type="expression" dxfId="24886" priority="637" stopIfTrue="1">
      <formula>$D$1&gt;I4</formula>
    </cfRule>
  </conditionalFormatting>
  <conditionalFormatting sqref="I4">
    <cfRule type="expression" dxfId="24885" priority="634" stopIfTrue="1">
      <formula>$D$1&lt;I4</formula>
    </cfRule>
    <cfRule type="expression" dxfId="24884" priority="635" stopIfTrue="1">
      <formula>$D$1&gt;I4</formula>
    </cfRule>
  </conditionalFormatting>
  <conditionalFormatting sqref="J5">
    <cfRule type="cellIs" dxfId="24883" priority="631" stopIfTrue="1" operator="equal">
      <formula>5</formula>
    </cfRule>
    <cfRule type="cellIs" dxfId="24882" priority="632" stopIfTrue="1" operator="equal">
      <formula>4</formula>
    </cfRule>
    <cfRule type="cellIs" dxfId="24881" priority="633" stopIfTrue="1" operator="equal">
      <formula>3</formula>
    </cfRule>
  </conditionalFormatting>
  <conditionalFormatting sqref="J3:J4">
    <cfRule type="expression" dxfId="24880" priority="629" stopIfTrue="1">
      <formula>$D$1&lt;J3</formula>
    </cfRule>
    <cfRule type="expression" dxfId="24879" priority="630" stopIfTrue="1">
      <formula>$D$1&gt;J3</formula>
    </cfRule>
  </conditionalFormatting>
  <conditionalFormatting sqref="J5">
    <cfRule type="cellIs" dxfId="24878" priority="626" stopIfTrue="1" operator="equal">
      <formula>5</formula>
    </cfRule>
    <cfRule type="cellIs" dxfId="24877" priority="627" stopIfTrue="1" operator="equal">
      <formula>4</formula>
    </cfRule>
    <cfRule type="cellIs" dxfId="24876" priority="628" stopIfTrue="1" operator="equal">
      <formula>3</formula>
    </cfRule>
  </conditionalFormatting>
  <conditionalFormatting sqref="J3:J4">
    <cfRule type="expression" dxfId="24875" priority="624" stopIfTrue="1">
      <formula>$D$1&lt;J3</formula>
    </cfRule>
    <cfRule type="expression" dxfId="24874" priority="625" stopIfTrue="1">
      <formula>$D$1&gt;J3</formula>
    </cfRule>
  </conditionalFormatting>
  <conditionalFormatting sqref="J3:J4">
    <cfRule type="expression" dxfId="24873" priority="619" stopIfTrue="1">
      <formula>$D$1&lt;J3</formula>
    </cfRule>
    <cfRule type="expression" dxfId="24872" priority="620" stopIfTrue="1">
      <formula>$D$1&gt;J3</formula>
    </cfRule>
  </conditionalFormatting>
  <conditionalFormatting sqref="K3">
    <cfRule type="expression" dxfId="24871" priority="617" stopIfTrue="1">
      <formula>$D$1&lt;K3</formula>
    </cfRule>
    <cfRule type="expression" dxfId="24870" priority="618" stopIfTrue="1">
      <formula>$D$1&gt;K3</formula>
    </cfRule>
  </conditionalFormatting>
  <conditionalFormatting sqref="L5">
    <cfRule type="cellIs" dxfId="24869" priority="612" stopIfTrue="1" operator="equal">
      <formula>5</formula>
    </cfRule>
    <cfRule type="cellIs" dxfId="24868" priority="613" stopIfTrue="1" operator="equal">
      <formula>4</formula>
    </cfRule>
    <cfRule type="cellIs" dxfId="24867" priority="614" stopIfTrue="1" operator="equal">
      <formula>3</formula>
    </cfRule>
  </conditionalFormatting>
  <conditionalFormatting sqref="L3">
    <cfRule type="expression" dxfId="24866" priority="608" stopIfTrue="1">
      <formula>$D$1&lt;L3</formula>
    </cfRule>
    <cfRule type="expression" dxfId="24865" priority="609" stopIfTrue="1">
      <formula>$D$1&gt;L3</formula>
    </cfRule>
  </conditionalFormatting>
  <conditionalFormatting sqref="L4">
    <cfRule type="expression" dxfId="24864" priority="583" stopIfTrue="1">
      <formula>$D$1&lt;L4</formula>
    </cfRule>
    <cfRule type="expression" dxfId="24863" priority="584" stopIfTrue="1">
      <formula>$D$1&gt;L4</formula>
    </cfRule>
  </conditionalFormatting>
  <conditionalFormatting sqref="L4">
    <cfRule type="expression" dxfId="24862" priority="581" stopIfTrue="1">
      <formula>$D$1&lt;L4</formula>
    </cfRule>
    <cfRule type="expression" dxfId="24861" priority="582" stopIfTrue="1">
      <formula>$D$1&gt;L4</formula>
    </cfRule>
  </conditionalFormatting>
  <conditionalFormatting sqref="L4">
    <cfRule type="expression" dxfId="24860" priority="579" stopIfTrue="1">
      <formula>$D$1&lt;L4</formula>
    </cfRule>
    <cfRule type="expression" dxfId="24859" priority="580" stopIfTrue="1">
      <formula>$D$1&gt;L4</formula>
    </cfRule>
  </conditionalFormatting>
  <conditionalFormatting sqref="L4">
    <cfRule type="expression" dxfId="24858" priority="604" stopIfTrue="1">
      <formula>$D$1&lt;L4</formula>
    </cfRule>
    <cfRule type="expression" dxfId="24857" priority="605" stopIfTrue="1">
      <formula>$D$1&gt;L4</formula>
    </cfRule>
  </conditionalFormatting>
  <conditionalFormatting sqref="L3">
    <cfRule type="expression" dxfId="24856" priority="602" stopIfTrue="1">
      <formula>$D$1&lt;L3</formula>
    </cfRule>
    <cfRule type="expression" dxfId="24855" priority="603" stopIfTrue="1">
      <formula>$D$1&gt;L3</formula>
    </cfRule>
  </conditionalFormatting>
  <conditionalFormatting sqref="L4">
    <cfRule type="expression" dxfId="24854" priority="600" stopIfTrue="1">
      <formula>$D$1&lt;L4</formula>
    </cfRule>
    <cfRule type="expression" dxfId="24853" priority="601" stopIfTrue="1">
      <formula>$D$1&gt;L4</formula>
    </cfRule>
  </conditionalFormatting>
  <conditionalFormatting sqref="L4">
    <cfRule type="expression" dxfId="24852" priority="598" stopIfTrue="1">
      <formula>$D$1&lt;L4</formula>
    </cfRule>
    <cfRule type="expression" dxfId="24851" priority="599" stopIfTrue="1">
      <formula>$D$1&gt;L4</formula>
    </cfRule>
  </conditionalFormatting>
  <conditionalFormatting sqref="L4">
    <cfRule type="expression" dxfId="24850" priority="596" stopIfTrue="1">
      <formula>$D$1&lt;L4</formula>
    </cfRule>
    <cfRule type="expression" dxfId="24849" priority="597" stopIfTrue="1">
      <formula>$D$1&gt;L4</formula>
    </cfRule>
  </conditionalFormatting>
  <conditionalFormatting sqref="L5">
    <cfRule type="cellIs" dxfId="24848" priority="593" stopIfTrue="1" operator="equal">
      <formula>5</formula>
    </cfRule>
    <cfRule type="cellIs" dxfId="24847" priority="594" stopIfTrue="1" operator="equal">
      <formula>4</formula>
    </cfRule>
    <cfRule type="cellIs" dxfId="24846" priority="595" stopIfTrue="1" operator="equal">
      <formula>3</formula>
    </cfRule>
  </conditionalFormatting>
  <conditionalFormatting sqref="L4">
    <cfRule type="expression" dxfId="24845" priority="591" stopIfTrue="1">
      <formula>$D$1&lt;L4</formula>
    </cfRule>
    <cfRule type="expression" dxfId="24844" priority="592" stopIfTrue="1">
      <formula>$D$1&gt;L4</formula>
    </cfRule>
  </conditionalFormatting>
  <conditionalFormatting sqref="L4">
    <cfRule type="expression" dxfId="24843" priority="589" stopIfTrue="1">
      <formula>$D$1&lt;L4</formula>
    </cfRule>
    <cfRule type="expression" dxfId="24842" priority="590" stopIfTrue="1">
      <formula>$D$1&gt;L4</formula>
    </cfRule>
  </conditionalFormatting>
  <conditionalFormatting sqref="L4">
    <cfRule type="expression" dxfId="24841" priority="587" stopIfTrue="1">
      <formula>$D$1&lt;L4</formula>
    </cfRule>
    <cfRule type="expression" dxfId="24840" priority="588" stopIfTrue="1">
      <formula>$D$1&gt;L4</formula>
    </cfRule>
  </conditionalFormatting>
  <conditionalFormatting sqref="L4">
    <cfRule type="expression" dxfId="24839" priority="585" stopIfTrue="1">
      <formula>$D$1&lt;L4</formula>
    </cfRule>
    <cfRule type="expression" dxfId="24838" priority="586" stopIfTrue="1">
      <formula>$D$1&gt;L4</formula>
    </cfRule>
  </conditionalFormatting>
  <conditionalFormatting sqref="L4">
    <cfRule type="expression" dxfId="24837" priority="577" stopIfTrue="1">
      <formula>$D$1&lt;L4</formula>
    </cfRule>
    <cfRule type="expression" dxfId="24836" priority="578" stopIfTrue="1">
      <formula>$D$1&gt;L4</formula>
    </cfRule>
  </conditionalFormatting>
  <conditionalFormatting sqref="L4">
    <cfRule type="expression" dxfId="24835" priority="575" stopIfTrue="1">
      <formula>$D$1&lt;L4</formula>
    </cfRule>
    <cfRule type="expression" dxfId="24834" priority="576" stopIfTrue="1">
      <formula>$D$1&gt;L4</formula>
    </cfRule>
  </conditionalFormatting>
  <conditionalFormatting sqref="M5">
    <cfRule type="cellIs" dxfId="24833" priority="572" stopIfTrue="1" operator="equal">
      <formula>5</formula>
    </cfRule>
    <cfRule type="cellIs" dxfId="24832" priority="573" stopIfTrue="1" operator="equal">
      <formula>4</formula>
    </cfRule>
    <cfRule type="cellIs" dxfId="24831" priority="574" stopIfTrue="1" operator="equal">
      <formula>3</formula>
    </cfRule>
  </conditionalFormatting>
  <conditionalFormatting sqref="M3:M4">
    <cfRule type="expression" dxfId="24830" priority="570" stopIfTrue="1">
      <formula>$D$1&lt;M3</formula>
    </cfRule>
    <cfRule type="expression" dxfId="24829" priority="571" stopIfTrue="1">
      <formula>$D$1&gt;M3</formula>
    </cfRule>
  </conditionalFormatting>
  <conditionalFormatting sqref="M5">
    <cfRule type="cellIs" dxfId="24828" priority="567" stopIfTrue="1" operator="equal">
      <formula>5</formula>
    </cfRule>
    <cfRule type="cellIs" dxfId="24827" priority="568" stopIfTrue="1" operator="equal">
      <formula>4</formula>
    </cfRule>
    <cfRule type="cellIs" dxfId="24826" priority="569" stopIfTrue="1" operator="equal">
      <formula>3</formula>
    </cfRule>
  </conditionalFormatting>
  <conditionalFormatting sqref="M3:M4">
    <cfRule type="expression" dxfId="24825" priority="565" stopIfTrue="1">
      <formula>$D$1&lt;M3</formula>
    </cfRule>
    <cfRule type="expression" dxfId="24824" priority="566" stopIfTrue="1">
      <formula>$D$1&gt;M3</formula>
    </cfRule>
  </conditionalFormatting>
  <conditionalFormatting sqref="M4">
    <cfRule type="expression" dxfId="24823" priority="563" stopIfTrue="1">
      <formula>$D$1&lt;M4</formula>
    </cfRule>
    <cfRule type="expression" dxfId="24822" priority="564" stopIfTrue="1">
      <formula>$D$1&gt;M4</formula>
    </cfRule>
  </conditionalFormatting>
  <conditionalFormatting sqref="G5">
    <cfRule type="cellIs" dxfId="24821" priority="553" stopIfTrue="1" operator="equal">
      <formula>5</formula>
    </cfRule>
    <cfRule type="cellIs" dxfId="24820" priority="554" stopIfTrue="1" operator="equal">
      <formula>4</formula>
    </cfRule>
    <cfRule type="cellIs" dxfId="24819" priority="555" stopIfTrue="1" operator="equal">
      <formula>3</formula>
    </cfRule>
  </conditionalFormatting>
  <conditionalFormatting sqref="G3">
    <cfRule type="expression" dxfId="24818" priority="561" stopIfTrue="1">
      <formula>$D$1&lt;G3</formula>
    </cfRule>
    <cfRule type="expression" dxfId="24817" priority="562" stopIfTrue="1">
      <formula>$D$1&gt;G3</formula>
    </cfRule>
  </conditionalFormatting>
  <conditionalFormatting sqref="G5">
    <cfRule type="cellIs" dxfId="24816" priority="558" stopIfTrue="1" operator="equal">
      <formula>5</formula>
    </cfRule>
    <cfRule type="cellIs" dxfId="24815" priority="559" stopIfTrue="1" operator="equal">
      <formula>4</formula>
    </cfRule>
    <cfRule type="cellIs" dxfId="24814" priority="560" stopIfTrue="1" operator="equal">
      <formula>3</formula>
    </cfRule>
  </conditionalFormatting>
  <conditionalFormatting sqref="G4">
    <cfRule type="expression" dxfId="24813" priority="556" stopIfTrue="1">
      <formula>$D$1&lt;G4</formula>
    </cfRule>
    <cfRule type="expression" dxfId="24812" priority="557" stopIfTrue="1">
      <formula>$D$1&gt;G4</formula>
    </cfRule>
  </conditionalFormatting>
  <conditionalFormatting sqref="G4">
    <cfRule type="expression" dxfId="24811" priority="551" stopIfTrue="1">
      <formula>$D$1&lt;G4</formula>
    </cfRule>
    <cfRule type="expression" dxfId="24810" priority="552" stopIfTrue="1">
      <formula>$D$1&gt;G4</formula>
    </cfRule>
  </conditionalFormatting>
  <conditionalFormatting sqref="G5">
    <cfRule type="cellIs" dxfId="24809" priority="548" stopIfTrue="1" operator="equal">
      <formula>5</formula>
    </cfRule>
    <cfRule type="cellIs" dxfId="24808" priority="549" stopIfTrue="1" operator="equal">
      <formula>4</formula>
    </cfRule>
    <cfRule type="cellIs" dxfId="24807" priority="550" stopIfTrue="1" operator="equal">
      <formula>3</formula>
    </cfRule>
  </conditionalFormatting>
  <conditionalFormatting sqref="G4">
    <cfRule type="expression" dxfId="24806" priority="546" stopIfTrue="1">
      <formula>$D$1&lt;G4</formula>
    </cfRule>
    <cfRule type="expression" dxfId="24805" priority="547" stopIfTrue="1">
      <formula>$D$1&gt;G4</formula>
    </cfRule>
  </conditionalFormatting>
  <conditionalFormatting sqref="G5">
    <cfRule type="cellIs" dxfId="24804" priority="543" stopIfTrue="1" operator="equal">
      <formula>5</formula>
    </cfRule>
    <cfRule type="cellIs" dxfId="24803" priority="544" stopIfTrue="1" operator="equal">
      <formula>4</formula>
    </cfRule>
    <cfRule type="cellIs" dxfId="24802" priority="545" stopIfTrue="1" operator="equal">
      <formula>3</formula>
    </cfRule>
  </conditionalFormatting>
  <conditionalFormatting sqref="G4">
    <cfRule type="expression" dxfId="24801" priority="541" stopIfTrue="1">
      <formula>$D$1&lt;G4</formula>
    </cfRule>
    <cfRule type="expression" dxfId="24800" priority="542" stopIfTrue="1">
      <formula>$D$1&gt;G4</formula>
    </cfRule>
  </conditionalFormatting>
  <conditionalFormatting sqref="G4">
    <cfRule type="expression" dxfId="24799" priority="539" stopIfTrue="1">
      <formula>$D$1&lt;G4</formula>
    </cfRule>
    <cfRule type="expression" dxfId="24798" priority="540" stopIfTrue="1">
      <formula>$D$1&gt;G4</formula>
    </cfRule>
  </conditionalFormatting>
  <conditionalFormatting sqref="G4">
    <cfRule type="expression" dxfId="24797" priority="537" stopIfTrue="1">
      <formula>$D$1&lt;G4</formula>
    </cfRule>
    <cfRule type="expression" dxfId="24796" priority="538" stopIfTrue="1">
      <formula>$D$1&gt;G4</formula>
    </cfRule>
  </conditionalFormatting>
  <conditionalFormatting sqref="G4">
    <cfRule type="expression" dxfId="24795" priority="535" stopIfTrue="1">
      <formula>$D$1&lt;G4</formula>
    </cfRule>
    <cfRule type="expression" dxfId="24794" priority="536" stopIfTrue="1">
      <formula>$D$1&gt;G4</formula>
    </cfRule>
  </conditionalFormatting>
  <conditionalFormatting sqref="G4">
    <cfRule type="expression" dxfId="24793" priority="533" stopIfTrue="1">
      <formula>$D$1&lt;G4</formula>
    </cfRule>
    <cfRule type="expression" dxfId="24792" priority="534" stopIfTrue="1">
      <formula>$D$1&gt;G4</formula>
    </cfRule>
  </conditionalFormatting>
  <conditionalFormatting sqref="G4">
    <cfRule type="expression" dxfId="24791" priority="531" stopIfTrue="1">
      <formula>$D$1&lt;G4</formula>
    </cfRule>
    <cfRule type="expression" dxfId="24790" priority="532" stopIfTrue="1">
      <formula>$D$1&gt;G4</formula>
    </cfRule>
  </conditionalFormatting>
  <conditionalFormatting sqref="G4">
    <cfRule type="expression" dxfId="24789" priority="529" stopIfTrue="1">
      <formula>$D$1&lt;G4</formula>
    </cfRule>
    <cfRule type="expression" dxfId="24788" priority="530" stopIfTrue="1">
      <formula>$D$1&gt;G4</formula>
    </cfRule>
  </conditionalFormatting>
  <conditionalFormatting sqref="G4">
    <cfRule type="expression" dxfId="24787" priority="527" stopIfTrue="1">
      <formula>$D$1&lt;G4</formula>
    </cfRule>
    <cfRule type="expression" dxfId="24786" priority="528" stopIfTrue="1">
      <formula>$D$1&gt;G4</formula>
    </cfRule>
  </conditionalFormatting>
  <conditionalFormatting sqref="G4">
    <cfRule type="expression" dxfId="24785" priority="525" stopIfTrue="1">
      <formula>$D$1&lt;G4</formula>
    </cfRule>
    <cfRule type="expression" dxfId="24784" priority="526" stopIfTrue="1">
      <formula>$D$1&gt;G4</formula>
    </cfRule>
  </conditionalFormatting>
  <conditionalFormatting sqref="G4">
    <cfRule type="expression" dxfId="24783" priority="523" stopIfTrue="1">
      <formula>$D$1&lt;G4</formula>
    </cfRule>
    <cfRule type="expression" dxfId="24782" priority="524" stopIfTrue="1">
      <formula>$D$1&gt;G4</formula>
    </cfRule>
  </conditionalFormatting>
  <conditionalFormatting sqref="G4">
    <cfRule type="expression" dxfId="24781" priority="521" stopIfTrue="1">
      <formula>$D$1&lt;G4</formula>
    </cfRule>
    <cfRule type="expression" dxfId="24780" priority="522" stopIfTrue="1">
      <formula>$D$1&gt;G4</formula>
    </cfRule>
  </conditionalFormatting>
  <conditionalFormatting sqref="P3">
    <cfRule type="expression" dxfId="24779" priority="519" stopIfTrue="1">
      <formula>$D$1&lt;P3</formula>
    </cfRule>
    <cfRule type="expression" dxfId="24778" priority="520" stopIfTrue="1">
      <formula>$D$1&gt;P3</formula>
    </cfRule>
  </conditionalFormatting>
  <conditionalFormatting sqref="I3:I4">
    <cfRule type="expression" dxfId="24777" priority="392" stopIfTrue="1">
      <formula>$D$1&lt;I3</formula>
    </cfRule>
    <cfRule type="expression" dxfId="24776" priority="393" stopIfTrue="1">
      <formula>$D$1&gt;I3</formula>
    </cfRule>
  </conditionalFormatting>
  <conditionalFormatting sqref="I4">
    <cfRule type="expression" dxfId="24775" priority="375" stopIfTrue="1">
      <formula>$D$1&lt;I4</formula>
    </cfRule>
    <cfRule type="expression" dxfId="24774" priority="376" stopIfTrue="1">
      <formula>$D$1&gt;I4</formula>
    </cfRule>
  </conditionalFormatting>
  <conditionalFormatting sqref="J3:J4">
    <cfRule type="expression" dxfId="24773" priority="360" stopIfTrue="1">
      <formula>$D$1&lt;J3</formula>
    </cfRule>
    <cfRule type="expression" dxfId="24772" priority="361" stopIfTrue="1">
      <formula>$D$1&gt;J3</formula>
    </cfRule>
  </conditionalFormatting>
  <conditionalFormatting sqref="J4">
    <cfRule type="expression" dxfId="24771" priority="356" stopIfTrue="1">
      <formula>$D$1&lt;J4</formula>
    </cfRule>
    <cfRule type="expression" dxfId="24770" priority="357" stopIfTrue="1">
      <formula>$D$1&gt;J4</formula>
    </cfRule>
  </conditionalFormatting>
  <conditionalFormatting sqref="L5">
    <cfRule type="cellIs" dxfId="24769" priority="516" stopIfTrue="1" operator="equal">
      <formula>5</formula>
    </cfRule>
    <cfRule type="cellIs" dxfId="24768" priority="517" stopIfTrue="1" operator="equal">
      <formula>4</formula>
    </cfRule>
    <cfRule type="cellIs" dxfId="24767" priority="518" stopIfTrue="1" operator="equal">
      <formula>3</formula>
    </cfRule>
  </conditionalFormatting>
  <conditionalFormatting sqref="L3:L4">
    <cfRule type="expression" dxfId="24766" priority="514" stopIfTrue="1">
      <formula>$D$1&lt;L3</formula>
    </cfRule>
    <cfRule type="expression" dxfId="24765" priority="515" stopIfTrue="1">
      <formula>$D$1&gt;L3</formula>
    </cfRule>
  </conditionalFormatting>
  <conditionalFormatting sqref="L5">
    <cfRule type="cellIs" dxfId="24764" priority="511" stopIfTrue="1" operator="equal">
      <formula>5</formula>
    </cfRule>
    <cfRule type="cellIs" dxfId="24763" priority="512" stopIfTrue="1" operator="equal">
      <formula>4</formula>
    </cfRule>
    <cfRule type="cellIs" dxfId="24762" priority="513" stopIfTrue="1" operator="equal">
      <formula>3</formula>
    </cfRule>
  </conditionalFormatting>
  <conditionalFormatting sqref="L3:L4">
    <cfRule type="expression" dxfId="24761" priority="509" stopIfTrue="1">
      <formula>$D$1&lt;L3</formula>
    </cfRule>
    <cfRule type="expression" dxfId="24760" priority="510" stopIfTrue="1">
      <formula>$D$1&gt;L3</formula>
    </cfRule>
  </conditionalFormatting>
  <conditionalFormatting sqref="L4">
    <cfRule type="expression" dxfId="24759" priority="507" stopIfTrue="1">
      <formula>$D$1&lt;L4</formula>
    </cfRule>
    <cfRule type="expression" dxfId="24758" priority="508" stopIfTrue="1">
      <formula>$D$1&gt;L4</formula>
    </cfRule>
  </conditionalFormatting>
  <conditionalFormatting sqref="M5">
    <cfRule type="cellIs" dxfId="24757" priority="504" stopIfTrue="1" operator="equal">
      <formula>5</formula>
    </cfRule>
    <cfRule type="cellIs" dxfId="24756" priority="505" stopIfTrue="1" operator="equal">
      <formula>4</formula>
    </cfRule>
    <cfRule type="cellIs" dxfId="24755" priority="506" stopIfTrue="1" operator="equal">
      <formula>3</formula>
    </cfRule>
  </conditionalFormatting>
  <conditionalFormatting sqref="M3:M4">
    <cfRule type="expression" dxfId="24754" priority="502" stopIfTrue="1">
      <formula>$D$1&lt;M3</formula>
    </cfRule>
    <cfRule type="expression" dxfId="24753" priority="503" stopIfTrue="1">
      <formula>$D$1&gt;M3</formula>
    </cfRule>
  </conditionalFormatting>
  <conditionalFormatting sqref="M5">
    <cfRule type="cellIs" dxfId="24752" priority="499" stopIfTrue="1" operator="equal">
      <formula>5</formula>
    </cfRule>
    <cfRule type="cellIs" dxfId="24751" priority="500" stopIfTrue="1" operator="equal">
      <formula>4</formula>
    </cfRule>
    <cfRule type="cellIs" dxfId="24750" priority="501" stopIfTrue="1" operator="equal">
      <formula>3</formula>
    </cfRule>
  </conditionalFormatting>
  <conditionalFormatting sqref="M3:M4">
    <cfRule type="expression" dxfId="24749" priority="497" stopIfTrue="1">
      <formula>$D$1&lt;M3</formula>
    </cfRule>
    <cfRule type="expression" dxfId="24748" priority="498" stopIfTrue="1">
      <formula>$D$1&gt;M3</formula>
    </cfRule>
  </conditionalFormatting>
  <conditionalFormatting sqref="M4">
    <cfRule type="expression" dxfId="24747" priority="495" stopIfTrue="1">
      <formula>$D$1&lt;M4</formula>
    </cfRule>
    <cfRule type="expression" dxfId="24746" priority="496" stopIfTrue="1">
      <formula>$D$1&gt;M4</formula>
    </cfRule>
  </conditionalFormatting>
  <conditionalFormatting sqref="L4">
    <cfRule type="expression" dxfId="24745" priority="493" stopIfTrue="1">
      <formula>$D$1&lt;L4</formula>
    </cfRule>
    <cfRule type="expression" dxfId="24744" priority="494" stopIfTrue="1">
      <formula>$D$1&gt;L4</formula>
    </cfRule>
  </conditionalFormatting>
  <conditionalFormatting sqref="L4">
    <cfRule type="expression" dxfId="24743" priority="491" stopIfTrue="1">
      <formula>$D$1&lt;L4</formula>
    </cfRule>
    <cfRule type="expression" dxfId="24742" priority="492" stopIfTrue="1">
      <formula>$D$1&gt;L4</formula>
    </cfRule>
  </conditionalFormatting>
  <conditionalFormatting sqref="L4">
    <cfRule type="expression" dxfId="24741" priority="489" stopIfTrue="1">
      <formula>$D$1&lt;L4</formula>
    </cfRule>
    <cfRule type="expression" dxfId="24740" priority="490" stopIfTrue="1">
      <formula>$D$1&gt;L4</formula>
    </cfRule>
  </conditionalFormatting>
  <conditionalFormatting sqref="M3:M4">
    <cfRule type="expression" dxfId="24739" priority="473" stopIfTrue="1">
      <formula>$D$1&lt;M3</formula>
    </cfRule>
    <cfRule type="expression" dxfId="24738" priority="474" stopIfTrue="1">
      <formula>$D$1&gt;M3</formula>
    </cfRule>
  </conditionalFormatting>
  <conditionalFormatting sqref="L4">
    <cfRule type="expression" dxfId="24737" priority="487" stopIfTrue="1">
      <formula>$D$1&lt;L4</formula>
    </cfRule>
    <cfRule type="expression" dxfId="24736" priority="488" stopIfTrue="1">
      <formula>$D$1&gt;L4</formula>
    </cfRule>
  </conditionalFormatting>
  <conditionalFormatting sqref="L4">
    <cfRule type="expression" dxfId="24735" priority="485" stopIfTrue="1">
      <formula>$D$1&lt;L4</formula>
    </cfRule>
    <cfRule type="expression" dxfId="24734" priority="486" stopIfTrue="1">
      <formula>$D$1&gt;L4</formula>
    </cfRule>
  </conditionalFormatting>
  <conditionalFormatting sqref="L4">
    <cfRule type="expression" dxfId="24733" priority="483" stopIfTrue="1">
      <formula>$D$1&lt;L4</formula>
    </cfRule>
    <cfRule type="expression" dxfId="24732" priority="484" stopIfTrue="1">
      <formula>$D$1&gt;L4</formula>
    </cfRule>
  </conditionalFormatting>
  <conditionalFormatting sqref="M5">
    <cfRule type="cellIs" dxfId="24731" priority="480" stopIfTrue="1" operator="equal">
      <formula>5</formula>
    </cfRule>
    <cfRule type="cellIs" dxfId="24730" priority="481" stopIfTrue="1" operator="equal">
      <formula>4</formula>
    </cfRule>
    <cfRule type="cellIs" dxfId="24729" priority="482" stopIfTrue="1" operator="equal">
      <formula>3</formula>
    </cfRule>
  </conditionalFormatting>
  <conditionalFormatting sqref="M3:M4">
    <cfRule type="expression" dxfId="24728" priority="478" stopIfTrue="1">
      <formula>$D$1&lt;M3</formula>
    </cfRule>
    <cfRule type="expression" dxfId="24727" priority="479" stopIfTrue="1">
      <formula>$D$1&gt;M3</formula>
    </cfRule>
  </conditionalFormatting>
  <conditionalFormatting sqref="M5">
    <cfRule type="cellIs" dxfId="24726" priority="475" stopIfTrue="1" operator="equal">
      <formula>5</formula>
    </cfRule>
    <cfRule type="cellIs" dxfId="24725" priority="476" stopIfTrue="1" operator="equal">
      <formula>4</formula>
    </cfRule>
    <cfRule type="cellIs" dxfId="24724" priority="477" stopIfTrue="1" operator="equal">
      <formula>3</formula>
    </cfRule>
  </conditionalFormatting>
  <conditionalFormatting sqref="L5">
    <cfRule type="cellIs" dxfId="24723" priority="470" stopIfTrue="1" operator="equal">
      <formula>5</formula>
    </cfRule>
    <cfRule type="cellIs" dxfId="24722" priority="471" stopIfTrue="1" operator="equal">
      <formula>4</formula>
    </cfRule>
    <cfRule type="cellIs" dxfId="24721" priority="472" stopIfTrue="1" operator="equal">
      <formula>3</formula>
    </cfRule>
  </conditionalFormatting>
  <conditionalFormatting sqref="L4">
    <cfRule type="expression" dxfId="24720" priority="468" stopIfTrue="1">
      <formula>$D$1&lt;L4</formula>
    </cfRule>
    <cfRule type="expression" dxfId="24719" priority="469" stopIfTrue="1">
      <formula>$D$1&gt;L4</formula>
    </cfRule>
  </conditionalFormatting>
  <conditionalFormatting sqref="L5">
    <cfRule type="cellIs" dxfId="24718" priority="465" stopIfTrue="1" operator="equal">
      <formula>5</formula>
    </cfRule>
    <cfRule type="cellIs" dxfId="24717" priority="466" stopIfTrue="1" operator="equal">
      <formula>4</formula>
    </cfRule>
    <cfRule type="cellIs" dxfId="24716" priority="467" stopIfTrue="1" operator="equal">
      <formula>3</formula>
    </cfRule>
  </conditionalFormatting>
  <conditionalFormatting sqref="L4">
    <cfRule type="expression" dxfId="24715" priority="463" stopIfTrue="1">
      <formula>$D$1&lt;L4</formula>
    </cfRule>
    <cfRule type="expression" dxfId="24714" priority="464" stopIfTrue="1">
      <formula>$D$1&gt;L4</formula>
    </cfRule>
  </conditionalFormatting>
  <conditionalFormatting sqref="L4">
    <cfRule type="expression" dxfId="24713" priority="461" stopIfTrue="1">
      <formula>$D$1&lt;L4</formula>
    </cfRule>
    <cfRule type="expression" dxfId="24712" priority="462" stopIfTrue="1">
      <formula>$D$1&gt;L4</formula>
    </cfRule>
  </conditionalFormatting>
  <conditionalFormatting sqref="M5">
    <cfRule type="cellIs" dxfId="24711" priority="458" stopIfTrue="1" operator="equal">
      <formula>5</formula>
    </cfRule>
    <cfRule type="cellIs" dxfId="24710" priority="459" stopIfTrue="1" operator="equal">
      <formula>4</formula>
    </cfRule>
    <cfRule type="cellIs" dxfId="24709" priority="460" stopIfTrue="1" operator="equal">
      <formula>3</formula>
    </cfRule>
  </conditionalFormatting>
  <conditionalFormatting sqref="M4">
    <cfRule type="expression" dxfId="24708" priority="456" stopIfTrue="1">
      <formula>$D$1&lt;M4</formula>
    </cfRule>
    <cfRule type="expression" dxfId="24707" priority="457" stopIfTrue="1">
      <formula>$D$1&gt;M4</formula>
    </cfRule>
  </conditionalFormatting>
  <conditionalFormatting sqref="M5">
    <cfRule type="cellIs" dxfId="24706" priority="453" stopIfTrue="1" operator="equal">
      <formula>5</formula>
    </cfRule>
    <cfRule type="cellIs" dxfId="24705" priority="454" stopIfTrue="1" operator="equal">
      <formula>4</formula>
    </cfRule>
    <cfRule type="cellIs" dxfId="24704" priority="455" stopIfTrue="1" operator="equal">
      <formula>3</formula>
    </cfRule>
  </conditionalFormatting>
  <conditionalFormatting sqref="M4">
    <cfRule type="expression" dxfId="24703" priority="451" stopIfTrue="1">
      <formula>$D$1&lt;M4</formula>
    </cfRule>
    <cfRule type="expression" dxfId="24702" priority="452" stopIfTrue="1">
      <formula>$D$1&gt;M4</formula>
    </cfRule>
  </conditionalFormatting>
  <conditionalFormatting sqref="M4">
    <cfRule type="expression" dxfId="24701" priority="449" stopIfTrue="1">
      <formula>$D$1&lt;M4</formula>
    </cfRule>
    <cfRule type="expression" dxfId="24700" priority="450" stopIfTrue="1">
      <formula>$D$1&gt;M4</formula>
    </cfRule>
  </conditionalFormatting>
  <conditionalFormatting sqref="M5">
    <cfRule type="cellIs" dxfId="24699" priority="446" stopIfTrue="1" operator="equal">
      <formula>5</formula>
    </cfRule>
    <cfRule type="cellIs" dxfId="24698" priority="447" stopIfTrue="1" operator="equal">
      <formula>4</formula>
    </cfRule>
    <cfRule type="cellIs" dxfId="24697" priority="448" stopIfTrue="1" operator="equal">
      <formula>3</formula>
    </cfRule>
  </conditionalFormatting>
  <conditionalFormatting sqref="M4">
    <cfRule type="expression" dxfId="24696" priority="444" stopIfTrue="1">
      <formula>$D$1&lt;M4</formula>
    </cfRule>
    <cfRule type="expression" dxfId="24695" priority="445" stopIfTrue="1">
      <formula>$D$1&gt;M4</formula>
    </cfRule>
  </conditionalFormatting>
  <conditionalFormatting sqref="M5">
    <cfRule type="cellIs" dxfId="24694" priority="441" stopIfTrue="1" operator="equal">
      <formula>5</formula>
    </cfRule>
    <cfRule type="cellIs" dxfId="24693" priority="442" stopIfTrue="1" operator="equal">
      <formula>4</formula>
    </cfRule>
    <cfRule type="cellIs" dxfId="24692" priority="443" stopIfTrue="1" operator="equal">
      <formula>3</formula>
    </cfRule>
  </conditionalFormatting>
  <conditionalFormatting sqref="M4">
    <cfRule type="expression" dxfId="24691" priority="439" stopIfTrue="1">
      <formula>$D$1&lt;M4</formula>
    </cfRule>
    <cfRule type="expression" dxfId="24690" priority="440" stopIfTrue="1">
      <formula>$D$1&gt;M4</formula>
    </cfRule>
  </conditionalFormatting>
  <conditionalFormatting sqref="M5">
    <cfRule type="cellIs" dxfId="24689" priority="436" stopIfTrue="1" operator="equal">
      <formula>5</formula>
    </cfRule>
    <cfRule type="cellIs" dxfId="24688" priority="437" stopIfTrue="1" operator="equal">
      <formula>4</formula>
    </cfRule>
    <cfRule type="cellIs" dxfId="24687" priority="438" stopIfTrue="1" operator="equal">
      <formula>3</formula>
    </cfRule>
  </conditionalFormatting>
  <conditionalFormatting sqref="M4">
    <cfRule type="expression" dxfId="24686" priority="434" stopIfTrue="1">
      <formula>$D$1&lt;M4</formula>
    </cfRule>
    <cfRule type="expression" dxfId="24685" priority="435" stopIfTrue="1">
      <formula>$D$1&gt;M4</formula>
    </cfRule>
  </conditionalFormatting>
  <conditionalFormatting sqref="M4">
    <cfRule type="expression" dxfId="24684" priority="432" stopIfTrue="1">
      <formula>$D$1&lt;M4</formula>
    </cfRule>
    <cfRule type="expression" dxfId="24683" priority="433" stopIfTrue="1">
      <formula>$D$1&gt;M4</formula>
    </cfRule>
  </conditionalFormatting>
  <conditionalFormatting sqref="M4">
    <cfRule type="expression" dxfId="24682" priority="430" stopIfTrue="1">
      <formula>$D$1&lt;M4</formula>
    </cfRule>
    <cfRule type="expression" dxfId="24681" priority="431" stopIfTrue="1">
      <formula>$D$1&gt;M4</formula>
    </cfRule>
  </conditionalFormatting>
  <conditionalFormatting sqref="M4">
    <cfRule type="expression" dxfId="24680" priority="428" stopIfTrue="1">
      <formula>$D$1&lt;M4</formula>
    </cfRule>
    <cfRule type="expression" dxfId="24679" priority="429" stopIfTrue="1">
      <formula>$D$1&gt;M4</formula>
    </cfRule>
  </conditionalFormatting>
  <conditionalFormatting sqref="M4">
    <cfRule type="expression" dxfId="24678" priority="426" stopIfTrue="1">
      <formula>$D$1&lt;M4</formula>
    </cfRule>
    <cfRule type="expression" dxfId="24677" priority="427" stopIfTrue="1">
      <formula>$D$1&gt;M4</formula>
    </cfRule>
  </conditionalFormatting>
  <conditionalFormatting sqref="M4">
    <cfRule type="expression" dxfId="24676" priority="424" stopIfTrue="1">
      <formula>$D$1&lt;M4</formula>
    </cfRule>
    <cfRule type="expression" dxfId="24675" priority="425" stopIfTrue="1">
      <formula>$D$1&gt;M4</formula>
    </cfRule>
  </conditionalFormatting>
  <conditionalFormatting sqref="M4">
    <cfRule type="expression" dxfId="24674" priority="422" stopIfTrue="1">
      <formula>$D$1&lt;M4</formula>
    </cfRule>
    <cfRule type="expression" dxfId="24673" priority="423" stopIfTrue="1">
      <formula>$D$1&gt;M4</formula>
    </cfRule>
  </conditionalFormatting>
  <conditionalFormatting sqref="M4">
    <cfRule type="expression" dxfId="24672" priority="420" stopIfTrue="1">
      <formula>$D$1&lt;M4</formula>
    </cfRule>
    <cfRule type="expression" dxfId="24671" priority="421" stopIfTrue="1">
      <formula>$D$1&gt;M4</formula>
    </cfRule>
  </conditionalFormatting>
  <conditionalFormatting sqref="M4">
    <cfRule type="expression" dxfId="24670" priority="418" stopIfTrue="1">
      <formula>$D$1&lt;M4</formula>
    </cfRule>
    <cfRule type="expression" dxfId="24669" priority="419" stopIfTrue="1">
      <formula>$D$1&gt;M4</formula>
    </cfRule>
  </conditionalFormatting>
  <conditionalFormatting sqref="M4">
    <cfRule type="expression" dxfId="24668" priority="416" stopIfTrue="1">
      <formula>$D$1&lt;M4</formula>
    </cfRule>
    <cfRule type="expression" dxfId="24667" priority="417" stopIfTrue="1">
      <formula>$D$1&gt;M4</formula>
    </cfRule>
  </conditionalFormatting>
  <conditionalFormatting sqref="O5">
    <cfRule type="cellIs" dxfId="24666" priority="413" stopIfTrue="1" operator="equal">
      <formula>5</formula>
    </cfRule>
    <cfRule type="cellIs" dxfId="24665" priority="414" stopIfTrue="1" operator="equal">
      <formula>4</formula>
    </cfRule>
    <cfRule type="cellIs" dxfId="24664" priority="415" stopIfTrue="1" operator="equal">
      <formula>3</formula>
    </cfRule>
  </conditionalFormatting>
  <conditionalFormatting sqref="O4">
    <cfRule type="expression" dxfId="24663" priority="411" stopIfTrue="1">
      <formula>$D$1&lt;O4</formula>
    </cfRule>
    <cfRule type="expression" dxfId="24662" priority="412" stopIfTrue="1">
      <formula>$D$1&gt;O4</formula>
    </cfRule>
  </conditionalFormatting>
  <conditionalFormatting sqref="O4">
    <cfRule type="expression" dxfId="24661" priority="409" stopIfTrue="1">
      <formula>$D$1&lt;O4</formula>
    </cfRule>
    <cfRule type="expression" dxfId="24660" priority="410" stopIfTrue="1">
      <formula>$D$1&gt;O4</formula>
    </cfRule>
  </conditionalFormatting>
  <conditionalFormatting sqref="O4">
    <cfRule type="expression" dxfId="24659" priority="407" stopIfTrue="1">
      <formula>$D$1&lt;O4</formula>
    </cfRule>
    <cfRule type="expression" dxfId="24658" priority="408" stopIfTrue="1">
      <formula>$D$1&gt;O4</formula>
    </cfRule>
  </conditionalFormatting>
  <conditionalFormatting sqref="O5">
    <cfRule type="cellIs" dxfId="24657" priority="404" stopIfTrue="1" operator="equal">
      <formula>5</formula>
    </cfRule>
    <cfRule type="cellIs" dxfId="24656" priority="405" stopIfTrue="1" operator="equal">
      <formula>4</formula>
    </cfRule>
    <cfRule type="cellIs" dxfId="24655" priority="406" stopIfTrue="1" operator="equal">
      <formula>3</formula>
    </cfRule>
  </conditionalFormatting>
  <conditionalFormatting sqref="O4">
    <cfRule type="expression" dxfId="24654" priority="402" stopIfTrue="1">
      <formula>$D$1&lt;O4</formula>
    </cfRule>
    <cfRule type="expression" dxfId="24653" priority="403" stopIfTrue="1">
      <formula>$D$1&gt;O4</formula>
    </cfRule>
  </conditionalFormatting>
  <conditionalFormatting sqref="I5">
    <cfRule type="cellIs" dxfId="24652" priority="399" stopIfTrue="1" operator="equal">
      <formula>5</formula>
    </cfRule>
    <cfRule type="cellIs" dxfId="24651" priority="400" stopIfTrue="1" operator="equal">
      <formula>4</formula>
    </cfRule>
    <cfRule type="cellIs" dxfId="24650" priority="401" stopIfTrue="1" operator="equal">
      <formula>3</formula>
    </cfRule>
  </conditionalFormatting>
  <conditionalFormatting sqref="I3:I4">
    <cfRule type="expression" dxfId="24649" priority="397" stopIfTrue="1">
      <formula>$D$1&lt;I3</formula>
    </cfRule>
    <cfRule type="expression" dxfId="24648" priority="398" stopIfTrue="1">
      <formula>$D$1&gt;I3</formula>
    </cfRule>
  </conditionalFormatting>
  <conditionalFormatting sqref="I5">
    <cfRule type="cellIs" dxfId="24647" priority="394" stopIfTrue="1" operator="equal">
      <formula>5</formula>
    </cfRule>
    <cfRule type="cellIs" dxfId="24646" priority="395" stopIfTrue="1" operator="equal">
      <formula>4</formula>
    </cfRule>
    <cfRule type="cellIs" dxfId="24645" priority="396" stopIfTrue="1" operator="equal">
      <formula>3</formula>
    </cfRule>
  </conditionalFormatting>
  <conditionalFormatting sqref="I4">
    <cfRule type="expression" dxfId="24644" priority="390" stopIfTrue="1">
      <formula>$D$1&lt;I4</formula>
    </cfRule>
    <cfRule type="expression" dxfId="24643" priority="391" stopIfTrue="1">
      <formula>$D$1&gt;I4</formula>
    </cfRule>
  </conditionalFormatting>
  <conditionalFormatting sqref="I5">
    <cfRule type="cellIs" dxfId="24642" priority="387" stopIfTrue="1" operator="equal">
      <formula>5</formula>
    </cfRule>
    <cfRule type="cellIs" dxfId="24641" priority="388" stopIfTrue="1" operator="equal">
      <formula>4</formula>
    </cfRule>
    <cfRule type="cellIs" dxfId="24640" priority="389" stopIfTrue="1" operator="equal">
      <formula>3</formula>
    </cfRule>
  </conditionalFormatting>
  <conditionalFormatting sqref="I4">
    <cfRule type="expression" dxfId="24639" priority="385" stopIfTrue="1">
      <formula>$D$1&lt;I4</formula>
    </cfRule>
    <cfRule type="expression" dxfId="24638" priority="386" stopIfTrue="1">
      <formula>$D$1&gt;I4</formula>
    </cfRule>
  </conditionalFormatting>
  <conditionalFormatting sqref="I5">
    <cfRule type="cellIs" dxfId="24637" priority="382" stopIfTrue="1" operator="equal">
      <formula>5</formula>
    </cfRule>
    <cfRule type="cellIs" dxfId="24636" priority="383" stopIfTrue="1" operator="equal">
      <formula>4</formula>
    </cfRule>
    <cfRule type="cellIs" dxfId="24635" priority="384" stopIfTrue="1" operator="equal">
      <formula>3</formula>
    </cfRule>
  </conditionalFormatting>
  <conditionalFormatting sqref="I4">
    <cfRule type="expression" dxfId="24634" priority="380" stopIfTrue="1">
      <formula>$D$1&lt;I4</formula>
    </cfRule>
    <cfRule type="expression" dxfId="24633" priority="381" stopIfTrue="1">
      <formula>$D$1&gt;I4</formula>
    </cfRule>
  </conditionalFormatting>
  <conditionalFormatting sqref="I5">
    <cfRule type="cellIs" dxfId="24632" priority="377" stopIfTrue="1" operator="equal">
      <formula>5</formula>
    </cfRule>
    <cfRule type="cellIs" dxfId="24631" priority="378" stopIfTrue="1" operator="equal">
      <formula>4</formula>
    </cfRule>
    <cfRule type="cellIs" dxfId="24630" priority="379" stopIfTrue="1" operator="equal">
      <formula>3</formula>
    </cfRule>
  </conditionalFormatting>
  <conditionalFormatting sqref="I5">
    <cfRule type="cellIs" dxfId="24629" priority="372" stopIfTrue="1" operator="equal">
      <formula>5</formula>
    </cfRule>
    <cfRule type="cellIs" dxfId="24628" priority="373" stopIfTrue="1" operator="equal">
      <formula>4</formula>
    </cfRule>
    <cfRule type="cellIs" dxfId="24627" priority="374" stopIfTrue="1" operator="equal">
      <formula>3</formula>
    </cfRule>
  </conditionalFormatting>
  <conditionalFormatting sqref="I4">
    <cfRule type="expression" dxfId="24626" priority="370" stopIfTrue="1">
      <formula>$D$1&lt;I4</formula>
    </cfRule>
    <cfRule type="expression" dxfId="24625" priority="371" stopIfTrue="1">
      <formula>$D$1&gt;I4</formula>
    </cfRule>
  </conditionalFormatting>
  <conditionalFormatting sqref="I5">
    <cfRule type="cellIs" dxfId="24624" priority="367" stopIfTrue="1" operator="equal">
      <formula>5</formula>
    </cfRule>
    <cfRule type="cellIs" dxfId="24623" priority="368" stopIfTrue="1" operator="equal">
      <formula>4</formula>
    </cfRule>
    <cfRule type="cellIs" dxfId="24622" priority="369" stopIfTrue="1" operator="equal">
      <formula>3</formula>
    </cfRule>
  </conditionalFormatting>
  <conditionalFormatting sqref="I4">
    <cfRule type="expression" dxfId="24621" priority="365" stopIfTrue="1">
      <formula>$D$1&lt;I4</formula>
    </cfRule>
    <cfRule type="expression" dxfId="24620" priority="366" stopIfTrue="1">
      <formula>$D$1&gt;I4</formula>
    </cfRule>
  </conditionalFormatting>
  <conditionalFormatting sqref="J5">
    <cfRule type="cellIs" dxfId="24619" priority="362" stopIfTrue="1" operator="equal">
      <formula>5</formula>
    </cfRule>
    <cfRule type="cellIs" dxfId="24618" priority="363" stopIfTrue="1" operator="equal">
      <formula>4</formula>
    </cfRule>
    <cfRule type="cellIs" dxfId="24617" priority="364" stopIfTrue="1" operator="equal">
      <formula>3</formula>
    </cfRule>
  </conditionalFormatting>
  <conditionalFormatting sqref="J3">
    <cfRule type="expression" dxfId="24616" priority="358" stopIfTrue="1">
      <formula>$D$1&lt;J3</formula>
    </cfRule>
    <cfRule type="expression" dxfId="24615" priority="359" stopIfTrue="1">
      <formula>$D$1&gt;J3</formula>
    </cfRule>
  </conditionalFormatting>
  <conditionalFormatting sqref="J4">
    <cfRule type="expression" dxfId="24614" priority="333" stopIfTrue="1">
      <formula>$D$1&lt;J4</formula>
    </cfRule>
    <cfRule type="expression" dxfId="24613" priority="334" stopIfTrue="1">
      <formula>$D$1&gt;J4</formula>
    </cfRule>
  </conditionalFormatting>
  <conditionalFormatting sqref="J4">
    <cfRule type="expression" dxfId="24612" priority="331" stopIfTrue="1">
      <formula>$D$1&lt;J4</formula>
    </cfRule>
    <cfRule type="expression" dxfId="24611" priority="332" stopIfTrue="1">
      <formula>$D$1&gt;J4</formula>
    </cfRule>
  </conditionalFormatting>
  <conditionalFormatting sqref="J4">
    <cfRule type="expression" dxfId="24610" priority="329" stopIfTrue="1">
      <formula>$D$1&lt;J4</formula>
    </cfRule>
    <cfRule type="expression" dxfId="24609" priority="330" stopIfTrue="1">
      <formula>$D$1&gt;J4</formula>
    </cfRule>
  </conditionalFormatting>
  <conditionalFormatting sqref="J4">
    <cfRule type="expression" dxfId="24608" priority="354" stopIfTrue="1">
      <formula>$D$1&lt;J4</formula>
    </cfRule>
    <cfRule type="expression" dxfId="24607" priority="355" stopIfTrue="1">
      <formula>$D$1&gt;J4</formula>
    </cfRule>
  </conditionalFormatting>
  <conditionalFormatting sqref="J3">
    <cfRule type="expression" dxfId="24606" priority="352" stopIfTrue="1">
      <formula>$D$1&lt;J3</formula>
    </cfRule>
    <cfRule type="expression" dxfId="24605" priority="353" stopIfTrue="1">
      <formula>$D$1&gt;J3</formula>
    </cfRule>
  </conditionalFormatting>
  <conditionalFormatting sqref="J4">
    <cfRule type="expression" dxfId="24604" priority="350" stopIfTrue="1">
      <formula>$D$1&lt;J4</formula>
    </cfRule>
    <cfRule type="expression" dxfId="24603" priority="351" stopIfTrue="1">
      <formula>$D$1&gt;J4</formula>
    </cfRule>
  </conditionalFormatting>
  <conditionalFormatting sqref="J4">
    <cfRule type="expression" dxfId="24602" priority="348" stopIfTrue="1">
      <formula>$D$1&lt;J4</formula>
    </cfRule>
    <cfRule type="expression" dxfId="24601" priority="349" stopIfTrue="1">
      <formula>$D$1&gt;J4</formula>
    </cfRule>
  </conditionalFormatting>
  <conditionalFormatting sqref="J4">
    <cfRule type="expression" dxfId="24600" priority="346" stopIfTrue="1">
      <formula>$D$1&lt;J4</formula>
    </cfRule>
    <cfRule type="expression" dxfId="24599" priority="347" stopIfTrue="1">
      <formula>$D$1&gt;J4</formula>
    </cfRule>
  </conditionalFormatting>
  <conditionalFormatting sqref="J5">
    <cfRule type="cellIs" dxfId="24598" priority="343" stopIfTrue="1" operator="equal">
      <formula>5</formula>
    </cfRule>
    <cfRule type="cellIs" dxfId="24597" priority="344" stopIfTrue="1" operator="equal">
      <formula>4</formula>
    </cfRule>
    <cfRule type="cellIs" dxfId="24596" priority="345" stopIfTrue="1" operator="equal">
      <formula>3</formula>
    </cfRule>
  </conditionalFormatting>
  <conditionalFormatting sqref="J4">
    <cfRule type="expression" dxfId="24595" priority="341" stopIfTrue="1">
      <formula>$D$1&lt;J4</formula>
    </cfRule>
    <cfRule type="expression" dxfId="24594" priority="342" stopIfTrue="1">
      <formula>$D$1&gt;J4</formula>
    </cfRule>
  </conditionalFormatting>
  <conditionalFormatting sqref="J4">
    <cfRule type="expression" dxfId="24593" priority="339" stopIfTrue="1">
      <formula>$D$1&lt;J4</formula>
    </cfRule>
    <cfRule type="expression" dxfId="24592" priority="340" stopIfTrue="1">
      <formula>$D$1&gt;J4</formula>
    </cfRule>
  </conditionalFormatting>
  <conditionalFormatting sqref="J4">
    <cfRule type="expression" dxfId="24591" priority="337" stopIfTrue="1">
      <formula>$D$1&lt;J4</formula>
    </cfRule>
    <cfRule type="expression" dxfId="24590" priority="338" stopIfTrue="1">
      <formula>$D$1&gt;J4</formula>
    </cfRule>
  </conditionalFormatting>
  <conditionalFormatting sqref="J4">
    <cfRule type="expression" dxfId="24589" priority="335" stopIfTrue="1">
      <formula>$D$1&lt;J4</formula>
    </cfRule>
    <cfRule type="expression" dxfId="24588" priority="336" stopIfTrue="1">
      <formula>$D$1&gt;J4</formula>
    </cfRule>
  </conditionalFormatting>
  <conditionalFormatting sqref="J4">
    <cfRule type="expression" dxfId="24587" priority="327" stopIfTrue="1">
      <formula>$D$1&lt;J4</formula>
    </cfRule>
    <cfRule type="expression" dxfId="24586" priority="328" stopIfTrue="1">
      <formula>$D$1&gt;J4</formula>
    </cfRule>
  </conditionalFormatting>
  <conditionalFormatting sqref="J4">
    <cfRule type="expression" dxfId="24585" priority="325" stopIfTrue="1">
      <formula>$D$1&lt;J4</formula>
    </cfRule>
    <cfRule type="expression" dxfId="24584" priority="326" stopIfTrue="1">
      <formula>$D$1&gt;J4</formula>
    </cfRule>
  </conditionalFormatting>
  <conditionalFormatting sqref="K3">
    <cfRule type="expression" dxfId="24583" priority="323" stopIfTrue="1">
      <formula>$D$1&lt;K3</formula>
    </cfRule>
    <cfRule type="expression" dxfId="24582" priority="324" stopIfTrue="1">
      <formula>$D$1&gt;K3</formula>
    </cfRule>
  </conditionalFormatting>
  <conditionalFormatting sqref="K3">
    <cfRule type="expression" dxfId="24581" priority="321" stopIfTrue="1">
      <formula>$D$1&lt;K3</formula>
    </cfRule>
    <cfRule type="expression" dxfId="24580" priority="322" stopIfTrue="1">
      <formula>$D$1&gt;K3</formula>
    </cfRule>
  </conditionalFormatting>
  <conditionalFormatting sqref="I5">
    <cfRule type="cellIs" dxfId="24579" priority="205" stopIfTrue="1" operator="equal">
      <formula>5</formula>
    </cfRule>
    <cfRule type="cellIs" dxfId="24578" priority="206" stopIfTrue="1" operator="equal">
      <formula>4</formula>
    </cfRule>
    <cfRule type="cellIs" dxfId="24577" priority="207" stopIfTrue="1" operator="equal">
      <formula>3</formula>
    </cfRule>
  </conditionalFormatting>
  <conditionalFormatting sqref="J3:J4">
    <cfRule type="expression" dxfId="24576" priority="193" stopIfTrue="1">
      <formula>$D$1&lt;J3</formula>
    </cfRule>
    <cfRule type="expression" dxfId="24575" priority="194" stopIfTrue="1">
      <formula>$D$1&gt;J3</formula>
    </cfRule>
  </conditionalFormatting>
  <conditionalFormatting sqref="J4">
    <cfRule type="expression" dxfId="24574" priority="176" stopIfTrue="1">
      <formula>$D$1&lt;J4</formula>
    </cfRule>
    <cfRule type="expression" dxfId="24573" priority="177" stopIfTrue="1">
      <formula>$D$1&gt;J4</formula>
    </cfRule>
  </conditionalFormatting>
  <conditionalFormatting sqref="K3">
    <cfRule type="expression" dxfId="24572" priority="164" stopIfTrue="1">
      <formula>$D$1&lt;K3</formula>
    </cfRule>
    <cfRule type="expression" dxfId="24571" priority="165" stopIfTrue="1">
      <formula>$D$1&gt;K3</formula>
    </cfRule>
  </conditionalFormatting>
  <conditionalFormatting sqref="M5">
    <cfRule type="cellIs" dxfId="24570" priority="318" stopIfTrue="1" operator="equal">
      <formula>5</formula>
    </cfRule>
    <cfRule type="cellIs" dxfId="24569" priority="319" stopIfTrue="1" operator="equal">
      <formula>4</formula>
    </cfRule>
    <cfRule type="cellIs" dxfId="24568" priority="320" stopIfTrue="1" operator="equal">
      <formula>3</formula>
    </cfRule>
  </conditionalFormatting>
  <conditionalFormatting sqref="M3:M4">
    <cfRule type="expression" dxfId="24567" priority="316" stopIfTrue="1">
      <formula>$D$1&lt;M3</formula>
    </cfRule>
    <cfRule type="expression" dxfId="24566" priority="317" stopIfTrue="1">
      <formula>$D$1&gt;M3</formula>
    </cfRule>
  </conditionalFormatting>
  <conditionalFormatting sqref="M5">
    <cfRule type="cellIs" dxfId="24565" priority="313" stopIfTrue="1" operator="equal">
      <formula>5</formula>
    </cfRule>
    <cfRule type="cellIs" dxfId="24564" priority="314" stopIfTrue="1" operator="equal">
      <formula>4</formula>
    </cfRule>
    <cfRule type="cellIs" dxfId="24563" priority="315" stopIfTrue="1" operator="equal">
      <formula>3</formula>
    </cfRule>
  </conditionalFormatting>
  <conditionalFormatting sqref="M3:M4">
    <cfRule type="expression" dxfId="24562" priority="311" stopIfTrue="1">
      <formula>$D$1&lt;M3</formula>
    </cfRule>
    <cfRule type="expression" dxfId="24561" priority="312" stopIfTrue="1">
      <formula>$D$1&gt;M3</formula>
    </cfRule>
  </conditionalFormatting>
  <conditionalFormatting sqref="M4">
    <cfRule type="expression" dxfId="24560" priority="309" stopIfTrue="1">
      <formula>$D$1&lt;M4</formula>
    </cfRule>
    <cfRule type="expression" dxfId="24559" priority="310" stopIfTrue="1">
      <formula>$D$1&gt;M4</formula>
    </cfRule>
  </conditionalFormatting>
  <conditionalFormatting sqref="N5">
    <cfRule type="cellIs" dxfId="24558" priority="306" stopIfTrue="1" operator="equal">
      <formula>5</formula>
    </cfRule>
    <cfRule type="cellIs" dxfId="24557" priority="307" stopIfTrue="1" operator="equal">
      <formula>4</formula>
    </cfRule>
    <cfRule type="cellIs" dxfId="24556" priority="308" stopIfTrue="1" operator="equal">
      <formula>3</formula>
    </cfRule>
  </conditionalFormatting>
  <conditionalFormatting sqref="N5">
    <cfRule type="cellIs" dxfId="24555" priority="301" stopIfTrue="1" operator="equal">
      <formula>5</formula>
    </cfRule>
    <cfRule type="cellIs" dxfId="24554" priority="302" stopIfTrue="1" operator="equal">
      <formula>4</formula>
    </cfRule>
    <cfRule type="cellIs" dxfId="24553" priority="303" stopIfTrue="1" operator="equal">
      <formula>3</formula>
    </cfRule>
  </conditionalFormatting>
  <conditionalFormatting sqref="N4">
    <cfRule type="expression" dxfId="24552" priority="297" stopIfTrue="1">
      <formula>$D$1&lt;N4</formula>
    </cfRule>
    <cfRule type="expression" dxfId="24551" priority="298" stopIfTrue="1">
      <formula>$D$1&gt;N4</formula>
    </cfRule>
  </conditionalFormatting>
  <conditionalFormatting sqref="M4">
    <cfRule type="expression" dxfId="24550" priority="295" stopIfTrue="1">
      <formula>$D$1&lt;M4</formula>
    </cfRule>
    <cfRule type="expression" dxfId="24549" priority="296" stopIfTrue="1">
      <formula>$D$1&gt;M4</formula>
    </cfRule>
  </conditionalFormatting>
  <conditionalFormatting sqref="M4">
    <cfRule type="expression" dxfId="24548" priority="293" stopIfTrue="1">
      <formula>$D$1&lt;M4</formula>
    </cfRule>
    <cfRule type="expression" dxfId="24547" priority="294" stopIfTrue="1">
      <formula>$D$1&gt;M4</formula>
    </cfRule>
  </conditionalFormatting>
  <conditionalFormatting sqref="M4">
    <cfRule type="expression" dxfId="24546" priority="291" stopIfTrue="1">
      <formula>$D$1&lt;M4</formula>
    </cfRule>
    <cfRule type="expression" dxfId="24545" priority="292" stopIfTrue="1">
      <formula>$D$1&gt;M4</formula>
    </cfRule>
  </conditionalFormatting>
  <conditionalFormatting sqref="N3:N4">
    <cfRule type="expression" dxfId="24544" priority="275" stopIfTrue="1">
      <formula>$D$1&lt;N3</formula>
    </cfRule>
    <cfRule type="expression" dxfId="24543" priority="276" stopIfTrue="1">
      <formula>$D$1&gt;N3</formula>
    </cfRule>
  </conditionalFormatting>
  <conditionalFormatting sqref="M4">
    <cfRule type="expression" dxfId="24542" priority="289" stopIfTrue="1">
      <formula>$D$1&lt;M4</formula>
    </cfRule>
    <cfRule type="expression" dxfId="24541" priority="290" stopIfTrue="1">
      <formula>$D$1&gt;M4</formula>
    </cfRule>
  </conditionalFormatting>
  <conditionalFormatting sqref="M4">
    <cfRule type="expression" dxfId="24540" priority="287" stopIfTrue="1">
      <formula>$D$1&lt;M4</formula>
    </cfRule>
    <cfRule type="expression" dxfId="24539" priority="288" stopIfTrue="1">
      <formula>$D$1&gt;M4</formula>
    </cfRule>
  </conditionalFormatting>
  <conditionalFormatting sqref="M4">
    <cfRule type="expression" dxfId="24538" priority="285" stopIfTrue="1">
      <formula>$D$1&lt;M4</formula>
    </cfRule>
    <cfRule type="expression" dxfId="24537" priority="286" stopIfTrue="1">
      <formula>$D$1&gt;M4</formula>
    </cfRule>
  </conditionalFormatting>
  <conditionalFormatting sqref="N5">
    <cfRule type="cellIs" dxfId="24536" priority="282" stopIfTrue="1" operator="equal">
      <formula>5</formula>
    </cfRule>
    <cfRule type="cellIs" dxfId="24535" priority="283" stopIfTrue="1" operator="equal">
      <formula>4</formula>
    </cfRule>
    <cfRule type="cellIs" dxfId="24534" priority="284" stopIfTrue="1" operator="equal">
      <formula>3</formula>
    </cfRule>
  </conditionalFormatting>
  <conditionalFormatting sqref="N3:N4">
    <cfRule type="expression" dxfId="24533" priority="280" stopIfTrue="1">
      <formula>$D$1&lt;N3</formula>
    </cfRule>
    <cfRule type="expression" dxfId="24532" priority="281" stopIfTrue="1">
      <formula>$D$1&gt;N3</formula>
    </cfRule>
  </conditionalFormatting>
  <conditionalFormatting sqref="N5">
    <cfRule type="cellIs" dxfId="24531" priority="277" stopIfTrue="1" operator="equal">
      <formula>5</formula>
    </cfRule>
    <cfRule type="cellIs" dxfId="24530" priority="278" stopIfTrue="1" operator="equal">
      <formula>4</formula>
    </cfRule>
    <cfRule type="cellIs" dxfId="24529" priority="279" stopIfTrue="1" operator="equal">
      <formula>3</formula>
    </cfRule>
  </conditionalFormatting>
  <conditionalFormatting sqref="M5">
    <cfRule type="cellIs" dxfId="24528" priority="272" stopIfTrue="1" operator="equal">
      <formula>5</formula>
    </cfRule>
    <cfRule type="cellIs" dxfId="24527" priority="273" stopIfTrue="1" operator="equal">
      <formula>4</formula>
    </cfRule>
    <cfRule type="cellIs" dxfId="24526" priority="274" stopIfTrue="1" operator="equal">
      <formula>3</formula>
    </cfRule>
  </conditionalFormatting>
  <conditionalFormatting sqref="M4">
    <cfRule type="expression" dxfId="24525" priority="270" stopIfTrue="1">
      <formula>$D$1&lt;M4</formula>
    </cfRule>
    <cfRule type="expression" dxfId="24524" priority="271" stopIfTrue="1">
      <formula>$D$1&gt;M4</formula>
    </cfRule>
  </conditionalFormatting>
  <conditionalFormatting sqref="M5">
    <cfRule type="cellIs" dxfId="24523" priority="267" stopIfTrue="1" operator="equal">
      <formula>5</formula>
    </cfRule>
    <cfRule type="cellIs" dxfId="24522" priority="268" stopIfTrue="1" operator="equal">
      <formula>4</formula>
    </cfRule>
    <cfRule type="cellIs" dxfId="24521" priority="269" stopIfTrue="1" operator="equal">
      <formula>3</formula>
    </cfRule>
  </conditionalFormatting>
  <conditionalFormatting sqref="M4">
    <cfRule type="expression" dxfId="24520" priority="265" stopIfTrue="1">
      <formula>$D$1&lt;M4</formula>
    </cfRule>
    <cfRule type="expression" dxfId="24519" priority="266" stopIfTrue="1">
      <formula>$D$1&gt;M4</formula>
    </cfRule>
  </conditionalFormatting>
  <conditionalFormatting sqref="M4">
    <cfRule type="expression" dxfId="24518" priority="263" stopIfTrue="1">
      <formula>$D$1&lt;M4</formula>
    </cfRule>
    <cfRule type="expression" dxfId="24517" priority="264" stopIfTrue="1">
      <formula>$D$1&gt;M4</formula>
    </cfRule>
  </conditionalFormatting>
  <conditionalFormatting sqref="N5">
    <cfRule type="cellIs" dxfId="24516" priority="260" stopIfTrue="1" operator="equal">
      <formula>5</formula>
    </cfRule>
    <cfRule type="cellIs" dxfId="24515" priority="261" stopIfTrue="1" operator="equal">
      <formula>4</formula>
    </cfRule>
    <cfRule type="cellIs" dxfId="24514" priority="262" stopIfTrue="1" operator="equal">
      <formula>3</formula>
    </cfRule>
  </conditionalFormatting>
  <conditionalFormatting sqref="N4">
    <cfRule type="expression" dxfId="24513" priority="258" stopIfTrue="1">
      <formula>$D$1&lt;N4</formula>
    </cfRule>
    <cfRule type="expression" dxfId="24512" priority="259" stopIfTrue="1">
      <formula>$D$1&gt;N4</formula>
    </cfRule>
  </conditionalFormatting>
  <conditionalFormatting sqref="N5">
    <cfRule type="cellIs" dxfId="24511" priority="255" stopIfTrue="1" operator="equal">
      <formula>5</formula>
    </cfRule>
    <cfRule type="cellIs" dxfId="24510" priority="256" stopIfTrue="1" operator="equal">
      <formula>4</formula>
    </cfRule>
    <cfRule type="cellIs" dxfId="24509" priority="257" stopIfTrue="1" operator="equal">
      <formula>3</formula>
    </cfRule>
  </conditionalFormatting>
  <conditionalFormatting sqref="N4">
    <cfRule type="expression" dxfId="24508" priority="253" stopIfTrue="1">
      <formula>$D$1&lt;N4</formula>
    </cfRule>
    <cfRule type="expression" dxfId="24507" priority="254" stopIfTrue="1">
      <formula>$D$1&gt;N4</formula>
    </cfRule>
  </conditionalFormatting>
  <conditionalFormatting sqref="N4">
    <cfRule type="expression" dxfId="24506" priority="251" stopIfTrue="1">
      <formula>$D$1&lt;N4</formula>
    </cfRule>
    <cfRule type="expression" dxfId="24505" priority="252" stopIfTrue="1">
      <formula>$D$1&gt;N4</formula>
    </cfRule>
  </conditionalFormatting>
  <conditionalFormatting sqref="N5">
    <cfRule type="cellIs" dxfId="24504" priority="248" stopIfTrue="1" operator="equal">
      <formula>5</formula>
    </cfRule>
    <cfRule type="cellIs" dxfId="24503" priority="249" stopIfTrue="1" operator="equal">
      <formula>4</formula>
    </cfRule>
    <cfRule type="cellIs" dxfId="24502" priority="250" stopIfTrue="1" operator="equal">
      <formula>3</formula>
    </cfRule>
  </conditionalFormatting>
  <conditionalFormatting sqref="N4">
    <cfRule type="expression" dxfId="24501" priority="246" stopIfTrue="1">
      <formula>$D$1&lt;N4</formula>
    </cfRule>
    <cfRule type="expression" dxfId="24500" priority="247" stopIfTrue="1">
      <formula>$D$1&gt;N4</formula>
    </cfRule>
  </conditionalFormatting>
  <conditionalFormatting sqref="N5">
    <cfRule type="cellIs" dxfId="24499" priority="243" stopIfTrue="1" operator="equal">
      <formula>5</formula>
    </cfRule>
    <cfRule type="cellIs" dxfId="24498" priority="244" stopIfTrue="1" operator="equal">
      <formula>4</formula>
    </cfRule>
    <cfRule type="cellIs" dxfId="24497" priority="245" stopIfTrue="1" operator="equal">
      <formula>3</formula>
    </cfRule>
  </conditionalFormatting>
  <conditionalFormatting sqref="N4">
    <cfRule type="expression" dxfId="24496" priority="241" stopIfTrue="1">
      <formula>$D$1&lt;N4</formula>
    </cfRule>
    <cfRule type="expression" dxfId="24495" priority="242" stopIfTrue="1">
      <formula>$D$1&gt;N4</formula>
    </cfRule>
  </conditionalFormatting>
  <conditionalFormatting sqref="N5">
    <cfRule type="cellIs" dxfId="24494" priority="238" stopIfTrue="1" operator="equal">
      <formula>5</formula>
    </cfRule>
    <cfRule type="cellIs" dxfId="24493" priority="239" stopIfTrue="1" operator="equal">
      <formula>4</formula>
    </cfRule>
    <cfRule type="cellIs" dxfId="24492" priority="240" stopIfTrue="1" operator="equal">
      <formula>3</formula>
    </cfRule>
  </conditionalFormatting>
  <conditionalFormatting sqref="N4">
    <cfRule type="expression" dxfId="24491" priority="236" stopIfTrue="1">
      <formula>$D$1&lt;N4</formula>
    </cfRule>
    <cfRule type="expression" dxfId="24490" priority="237" stopIfTrue="1">
      <formula>$D$1&gt;N4</formula>
    </cfRule>
  </conditionalFormatting>
  <conditionalFormatting sqref="N4">
    <cfRule type="expression" dxfId="24489" priority="234" stopIfTrue="1">
      <formula>$D$1&lt;N4</formula>
    </cfRule>
    <cfRule type="expression" dxfId="24488" priority="235" stopIfTrue="1">
      <formula>$D$1&gt;N4</formula>
    </cfRule>
  </conditionalFormatting>
  <conditionalFormatting sqref="N4">
    <cfRule type="expression" dxfId="24487" priority="232" stopIfTrue="1">
      <formula>$D$1&lt;N4</formula>
    </cfRule>
    <cfRule type="expression" dxfId="24486" priority="233" stopIfTrue="1">
      <formula>$D$1&gt;N4</formula>
    </cfRule>
  </conditionalFormatting>
  <conditionalFormatting sqref="N4">
    <cfRule type="expression" dxfId="24485" priority="230" stopIfTrue="1">
      <formula>$D$1&lt;N4</formula>
    </cfRule>
    <cfRule type="expression" dxfId="24484" priority="231" stopIfTrue="1">
      <formula>$D$1&gt;N4</formula>
    </cfRule>
  </conditionalFormatting>
  <conditionalFormatting sqref="N4">
    <cfRule type="expression" dxfId="24483" priority="228" stopIfTrue="1">
      <formula>$D$1&lt;N4</formula>
    </cfRule>
    <cfRule type="expression" dxfId="24482" priority="229" stopIfTrue="1">
      <formula>$D$1&gt;N4</formula>
    </cfRule>
  </conditionalFormatting>
  <conditionalFormatting sqref="N4">
    <cfRule type="expression" dxfId="24481" priority="226" stopIfTrue="1">
      <formula>$D$1&lt;N4</formula>
    </cfRule>
    <cfRule type="expression" dxfId="24480" priority="227" stopIfTrue="1">
      <formula>$D$1&gt;N4</formula>
    </cfRule>
  </conditionalFormatting>
  <conditionalFormatting sqref="N4">
    <cfRule type="expression" dxfId="24479" priority="224" stopIfTrue="1">
      <formula>$D$1&lt;N4</formula>
    </cfRule>
    <cfRule type="expression" dxfId="24478" priority="225" stopIfTrue="1">
      <formula>$D$1&gt;N4</formula>
    </cfRule>
  </conditionalFormatting>
  <conditionalFormatting sqref="N4">
    <cfRule type="expression" dxfId="24477" priority="222" stopIfTrue="1">
      <formula>$D$1&lt;N4</formula>
    </cfRule>
    <cfRule type="expression" dxfId="24476" priority="223" stopIfTrue="1">
      <formula>$D$1&gt;N4</formula>
    </cfRule>
  </conditionalFormatting>
  <conditionalFormatting sqref="N4">
    <cfRule type="expression" dxfId="24475" priority="220" stopIfTrue="1">
      <formula>$D$1&lt;N4</formula>
    </cfRule>
    <cfRule type="expression" dxfId="24474" priority="221" stopIfTrue="1">
      <formula>$D$1&gt;N4</formula>
    </cfRule>
  </conditionalFormatting>
  <conditionalFormatting sqref="N4">
    <cfRule type="expression" dxfId="24473" priority="218" stopIfTrue="1">
      <formula>$D$1&lt;N4</formula>
    </cfRule>
    <cfRule type="expression" dxfId="24472" priority="219" stopIfTrue="1">
      <formula>$D$1&gt;N4</formula>
    </cfRule>
  </conditionalFormatting>
  <conditionalFormatting sqref="I5">
    <cfRule type="cellIs" dxfId="24471" priority="215" stopIfTrue="1" operator="equal">
      <formula>5</formula>
    </cfRule>
    <cfRule type="cellIs" dxfId="24470" priority="216" stopIfTrue="1" operator="equal">
      <formula>4</formula>
    </cfRule>
    <cfRule type="cellIs" dxfId="24469" priority="217" stopIfTrue="1" operator="equal">
      <formula>3</formula>
    </cfRule>
  </conditionalFormatting>
  <conditionalFormatting sqref="I3:I4">
    <cfRule type="expression" dxfId="24468" priority="213" stopIfTrue="1">
      <formula>$D$1&lt;I3</formula>
    </cfRule>
    <cfRule type="expression" dxfId="24467" priority="214" stopIfTrue="1">
      <formula>$D$1&gt;I3</formula>
    </cfRule>
  </conditionalFormatting>
  <conditionalFormatting sqref="I5">
    <cfRule type="cellIs" dxfId="24466" priority="210" stopIfTrue="1" operator="equal">
      <formula>5</formula>
    </cfRule>
    <cfRule type="cellIs" dxfId="24465" priority="211" stopIfTrue="1" operator="equal">
      <formula>4</formula>
    </cfRule>
    <cfRule type="cellIs" dxfId="24464" priority="212" stopIfTrue="1" operator="equal">
      <formula>3</formula>
    </cfRule>
  </conditionalFormatting>
  <conditionalFormatting sqref="I3:I4">
    <cfRule type="expression" dxfId="24463" priority="208" stopIfTrue="1">
      <formula>$D$1&lt;I3</formula>
    </cfRule>
    <cfRule type="expression" dxfId="24462" priority="209" stopIfTrue="1">
      <formula>$D$1&gt;I3</formula>
    </cfRule>
  </conditionalFormatting>
  <conditionalFormatting sqref="I3:I4">
    <cfRule type="expression" dxfId="24461" priority="203" stopIfTrue="1">
      <formula>$D$1&lt;I3</formula>
    </cfRule>
    <cfRule type="expression" dxfId="24460" priority="204" stopIfTrue="1">
      <formula>$D$1&gt;I3</formula>
    </cfRule>
  </conditionalFormatting>
  <conditionalFormatting sqref="J5">
    <cfRule type="cellIs" dxfId="24459" priority="200" stopIfTrue="1" operator="equal">
      <formula>5</formula>
    </cfRule>
    <cfRule type="cellIs" dxfId="24458" priority="201" stopIfTrue="1" operator="equal">
      <formula>4</formula>
    </cfRule>
    <cfRule type="cellIs" dxfId="24457" priority="202" stopIfTrue="1" operator="equal">
      <formula>3</formula>
    </cfRule>
  </conditionalFormatting>
  <conditionalFormatting sqref="J3:J4">
    <cfRule type="expression" dxfId="24456" priority="198" stopIfTrue="1">
      <formula>$D$1&lt;J3</formula>
    </cfRule>
    <cfRule type="expression" dxfId="24455" priority="199" stopIfTrue="1">
      <formula>$D$1&gt;J3</formula>
    </cfRule>
  </conditionalFormatting>
  <conditionalFormatting sqref="J5">
    <cfRule type="cellIs" dxfId="24454" priority="195" stopIfTrue="1" operator="equal">
      <formula>5</formula>
    </cfRule>
    <cfRule type="cellIs" dxfId="24453" priority="196" stopIfTrue="1" operator="equal">
      <formula>4</formula>
    </cfRule>
    <cfRule type="cellIs" dxfId="24452" priority="197" stopIfTrue="1" operator="equal">
      <formula>3</formula>
    </cfRule>
  </conditionalFormatting>
  <conditionalFormatting sqref="J4">
    <cfRule type="expression" dxfId="24451" priority="191" stopIfTrue="1">
      <formula>$D$1&lt;J4</formula>
    </cfRule>
    <cfRule type="expression" dxfId="24450" priority="192" stopIfTrue="1">
      <formula>$D$1&gt;J4</formula>
    </cfRule>
  </conditionalFormatting>
  <conditionalFormatting sqref="J5">
    <cfRule type="cellIs" dxfId="24449" priority="188" stopIfTrue="1" operator="equal">
      <formula>5</formula>
    </cfRule>
    <cfRule type="cellIs" dxfId="24448" priority="189" stopIfTrue="1" operator="equal">
      <formula>4</formula>
    </cfRule>
    <cfRule type="cellIs" dxfId="24447" priority="190" stopIfTrue="1" operator="equal">
      <formula>3</formula>
    </cfRule>
  </conditionalFormatting>
  <conditionalFormatting sqref="J4">
    <cfRule type="expression" dxfId="24446" priority="186" stopIfTrue="1">
      <formula>$D$1&lt;J4</formula>
    </cfRule>
    <cfRule type="expression" dxfId="24445" priority="187" stopIfTrue="1">
      <formula>$D$1&gt;J4</formula>
    </cfRule>
  </conditionalFormatting>
  <conditionalFormatting sqref="J5">
    <cfRule type="cellIs" dxfId="24444" priority="183" stopIfTrue="1" operator="equal">
      <formula>5</formula>
    </cfRule>
    <cfRule type="cellIs" dxfId="24443" priority="184" stopIfTrue="1" operator="equal">
      <formula>4</formula>
    </cfRule>
    <cfRule type="cellIs" dxfId="24442" priority="185" stopIfTrue="1" operator="equal">
      <formula>3</formula>
    </cfRule>
  </conditionalFormatting>
  <conditionalFormatting sqref="J5">
    <cfRule type="cellIs" dxfId="24441" priority="173" stopIfTrue="1" operator="equal">
      <formula>5</formula>
    </cfRule>
    <cfRule type="cellIs" dxfId="24440" priority="174" stopIfTrue="1" operator="equal">
      <formula>4</formula>
    </cfRule>
    <cfRule type="cellIs" dxfId="24439" priority="175" stopIfTrue="1" operator="equal">
      <formula>3</formula>
    </cfRule>
  </conditionalFormatting>
  <conditionalFormatting sqref="J4">
    <cfRule type="expression" dxfId="24438" priority="171" stopIfTrue="1">
      <formula>$D$1&lt;J4</formula>
    </cfRule>
    <cfRule type="expression" dxfId="24437" priority="172" stopIfTrue="1">
      <formula>$D$1&gt;J4</formula>
    </cfRule>
  </conditionalFormatting>
  <conditionalFormatting sqref="J5">
    <cfRule type="cellIs" dxfId="24436" priority="168" stopIfTrue="1" operator="equal">
      <formula>5</formula>
    </cfRule>
    <cfRule type="cellIs" dxfId="24435" priority="169" stopIfTrue="1" operator="equal">
      <formula>4</formula>
    </cfRule>
    <cfRule type="cellIs" dxfId="24434" priority="170" stopIfTrue="1" operator="equal">
      <formula>3</formula>
    </cfRule>
  </conditionalFormatting>
  <conditionalFormatting sqref="J4">
    <cfRule type="expression" dxfId="24433" priority="166" stopIfTrue="1">
      <formula>$D$1&lt;J4</formula>
    </cfRule>
    <cfRule type="expression" dxfId="24432" priority="167" stopIfTrue="1">
      <formula>$D$1&gt;J4</formula>
    </cfRule>
  </conditionalFormatting>
  <conditionalFormatting sqref="K3">
    <cfRule type="expression" dxfId="24431" priority="162" stopIfTrue="1">
      <formula>$D$1&lt;K3</formula>
    </cfRule>
    <cfRule type="expression" dxfId="24430" priority="163" stopIfTrue="1">
      <formula>$D$1&gt;K3</formula>
    </cfRule>
  </conditionalFormatting>
  <conditionalFormatting sqref="K3">
    <cfRule type="expression" dxfId="24429" priority="160" stopIfTrue="1">
      <formula>$D$1&lt;K3</formula>
    </cfRule>
    <cfRule type="expression" dxfId="24428" priority="161" stopIfTrue="1">
      <formula>$D$1&gt;K3</formula>
    </cfRule>
  </conditionalFormatting>
  <conditionalFormatting sqref="L5">
    <cfRule type="cellIs" dxfId="24427" priority="157" stopIfTrue="1" operator="equal">
      <formula>5</formula>
    </cfRule>
    <cfRule type="cellIs" dxfId="24426" priority="158" stopIfTrue="1" operator="equal">
      <formula>4</formula>
    </cfRule>
    <cfRule type="cellIs" dxfId="24425" priority="159" stopIfTrue="1" operator="equal">
      <formula>3</formula>
    </cfRule>
  </conditionalFormatting>
  <conditionalFormatting sqref="L3:L4">
    <cfRule type="expression" dxfId="24424" priority="155" stopIfTrue="1">
      <formula>$D$1&lt;L3</formula>
    </cfRule>
    <cfRule type="expression" dxfId="24423" priority="156" stopIfTrue="1">
      <formula>$D$1&gt;L3</formula>
    </cfRule>
  </conditionalFormatting>
  <conditionalFormatting sqref="L5">
    <cfRule type="cellIs" dxfId="24422" priority="152" stopIfTrue="1" operator="equal">
      <formula>5</formula>
    </cfRule>
    <cfRule type="cellIs" dxfId="24421" priority="153" stopIfTrue="1" operator="equal">
      <formula>4</formula>
    </cfRule>
    <cfRule type="cellIs" dxfId="24420" priority="154" stopIfTrue="1" operator="equal">
      <formula>3</formula>
    </cfRule>
  </conditionalFormatting>
  <conditionalFormatting sqref="L4">
    <cfRule type="expression" dxfId="24419" priority="148" stopIfTrue="1">
      <formula>$D$1&lt;L4</formula>
    </cfRule>
    <cfRule type="expression" dxfId="24418" priority="149" stopIfTrue="1">
      <formula>$D$1&gt;L4</formula>
    </cfRule>
  </conditionalFormatting>
  <conditionalFormatting sqref="P5">
    <cfRule type="cellIs" dxfId="24417" priority="145" stopIfTrue="1" operator="equal">
      <formula>5</formula>
    </cfRule>
    <cfRule type="cellIs" dxfId="24416" priority="146" stopIfTrue="1" operator="equal">
      <formula>4</formula>
    </cfRule>
    <cfRule type="cellIs" dxfId="24415" priority="147" stopIfTrue="1" operator="equal">
      <formula>3</formula>
    </cfRule>
  </conditionalFormatting>
  <conditionalFormatting sqref="P4">
    <cfRule type="expression" dxfId="24414" priority="143" stopIfTrue="1">
      <formula>$D$1&lt;P4</formula>
    </cfRule>
    <cfRule type="expression" dxfId="24413" priority="144" stopIfTrue="1">
      <formula>$D$1&gt;P4</formula>
    </cfRule>
  </conditionalFormatting>
  <conditionalFormatting sqref="P5">
    <cfRule type="cellIs" dxfId="24412" priority="140" stopIfTrue="1" operator="equal">
      <formula>5</formula>
    </cfRule>
    <cfRule type="cellIs" dxfId="24411" priority="141" stopIfTrue="1" operator="equal">
      <formula>4</formula>
    </cfRule>
    <cfRule type="cellIs" dxfId="24410" priority="142" stopIfTrue="1" operator="equal">
      <formula>3</formula>
    </cfRule>
  </conditionalFormatting>
  <conditionalFormatting sqref="P4">
    <cfRule type="expression" dxfId="24409" priority="138" stopIfTrue="1">
      <formula>$D$1&lt;P4</formula>
    </cfRule>
    <cfRule type="expression" dxfId="24408" priority="139" stopIfTrue="1">
      <formula>$D$1&gt;P4</formula>
    </cfRule>
  </conditionalFormatting>
  <conditionalFormatting sqref="P4">
    <cfRule type="expression" dxfId="24407" priority="133" stopIfTrue="1">
      <formula>$D$1&lt;P4</formula>
    </cfRule>
    <cfRule type="expression" dxfId="24406" priority="134" stopIfTrue="1">
      <formula>$D$1&gt;P4</formula>
    </cfRule>
  </conditionalFormatting>
  <conditionalFormatting sqref="P5">
    <cfRule type="cellIs" dxfId="24405" priority="130" stopIfTrue="1" operator="equal">
      <formula>5</formula>
    </cfRule>
    <cfRule type="cellIs" dxfId="24404" priority="131" stopIfTrue="1" operator="equal">
      <formula>4</formula>
    </cfRule>
    <cfRule type="cellIs" dxfId="24403" priority="132" stopIfTrue="1" operator="equal">
      <formula>3</formula>
    </cfRule>
  </conditionalFormatting>
  <conditionalFormatting sqref="P4">
    <cfRule type="expression" dxfId="24402" priority="128" stopIfTrue="1">
      <formula>$D$1&lt;P4</formula>
    </cfRule>
    <cfRule type="expression" dxfId="24401" priority="129" stopIfTrue="1">
      <formula>$D$1&gt;P4</formula>
    </cfRule>
  </conditionalFormatting>
  <conditionalFormatting sqref="P5">
    <cfRule type="cellIs" dxfId="24400" priority="125" stopIfTrue="1" operator="equal">
      <formula>5</formula>
    </cfRule>
    <cfRule type="cellIs" dxfId="24399" priority="126" stopIfTrue="1" operator="equal">
      <formula>4</formula>
    </cfRule>
    <cfRule type="cellIs" dxfId="24398" priority="127" stopIfTrue="1" operator="equal">
      <formula>3</formula>
    </cfRule>
  </conditionalFormatting>
  <conditionalFormatting sqref="P4">
    <cfRule type="expression" dxfId="24397" priority="123" stopIfTrue="1">
      <formula>$D$1&lt;P4</formula>
    </cfRule>
    <cfRule type="expression" dxfId="24396" priority="124" stopIfTrue="1">
      <formula>$D$1&gt;P4</formula>
    </cfRule>
  </conditionalFormatting>
  <conditionalFormatting sqref="P4">
    <cfRule type="expression" dxfId="24395" priority="118" stopIfTrue="1">
      <formula>$D$1&lt;P4</formula>
    </cfRule>
    <cfRule type="expression" dxfId="24394" priority="119" stopIfTrue="1">
      <formula>$D$1&gt;P4</formula>
    </cfRule>
  </conditionalFormatting>
  <conditionalFormatting sqref="P5">
    <cfRule type="cellIs" dxfId="24393" priority="115" stopIfTrue="1" operator="equal">
      <formula>5</formula>
    </cfRule>
    <cfRule type="cellIs" dxfId="24392" priority="116" stopIfTrue="1" operator="equal">
      <formula>4</formula>
    </cfRule>
    <cfRule type="cellIs" dxfId="24391" priority="117" stopIfTrue="1" operator="equal">
      <formula>3</formula>
    </cfRule>
  </conditionalFormatting>
  <conditionalFormatting sqref="P4">
    <cfRule type="expression" dxfId="24390" priority="113" stopIfTrue="1">
      <formula>$D$1&lt;P4</formula>
    </cfRule>
    <cfRule type="expression" dxfId="24389" priority="114" stopIfTrue="1">
      <formula>$D$1&gt;P4</formula>
    </cfRule>
  </conditionalFormatting>
  <conditionalFormatting sqref="P4">
    <cfRule type="expression" dxfId="24388" priority="111" stopIfTrue="1">
      <formula>$D$1&lt;P4</formula>
    </cfRule>
    <cfRule type="expression" dxfId="24387" priority="112" stopIfTrue="1">
      <formula>$D$1&gt;P4</formula>
    </cfRule>
  </conditionalFormatting>
  <conditionalFormatting sqref="P4">
    <cfRule type="expression" dxfId="24386" priority="109" stopIfTrue="1">
      <formula>$D$1&lt;P4</formula>
    </cfRule>
    <cfRule type="expression" dxfId="24385" priority="110" stopIfTrue="1">
      <formula>$D$1&gt;P4</formula>
    </cfRule>
  </conditionalFormatting>
  <conditionalFormatting sqref="P4">
    <cfRule type="expression" dxfId="24384" priority="107" stopIfTrue="1">
      <formula>$D$1&lt;P4</formula>
    </cfRule>
    <cfRule type="expression" dxfId="24383" priority="108" stopIfTrue="1">
      <formula>$D$1&gt;P4</formula>
    </cfRule>
  </conditionalFormatting>
  <conditionalFormatting sqref="P4">
    <cfRule type="expression" dxfId="24382" priority="105" stopIfTrue="1">
      <formula>$D$1&lt;P4</formula>
    </cfRule>
    <cfRule type="expression" dxfId="24381" priority="106" stopIfTrue="1">
      <formula>$D$1&gt;P4</formula>
    </cfRule>
  </conditionalFormatting>
  <conditionalFormatting sqref="P4">
    <cfRule type="expression" dxfId="24380" priority="103" stopIfTrue="1">
      <formula>$D$1&lt;P4</formula>
    </cfRule>
    <cfRule type="expression" dxfId="24379" priority="104" stopIfTrue="1">
      <formula>$D$1&gt;P4</formula>
    </cfRule>
  </conditionalFormatting>
  <conditionalFormatting sqref="P4">
    <cfRule type="expression" dxfId="24378" priority="101" stopIfTrue="1">
      <formula>$D$1&lt;P4</formula>
    </cfRule>
    <cfRule type="expression" dxfId="24377" priority="102" stopIfTrue="1">
      <formula>$D$1&gt;P4</formula>
    </cfRule>
  </conditionalFormatting>
  <conditionalFormatting sqref="P4">
    <cfRule type="expression" dxfId="24376" priority="99" stopIfTrue="1">
      <formula>$D$1&lt;P4</formula>
    </cfRule>
    <cfRule type="expression" dxfId="24375" priority="100" stopIfTrue="1">
      <formula>$D$1&gt;P4</formula>
    </cfRule>
  </conditionalFormatting>
  <conditionalFormatting sqref="P4">
    <cfRule type="expression" dxfId="24374" priority="97" stopIfTrue="1">
      <formula>$D$1&lt;P4</formula>
    </cfRule>
    <cfRule type="expression" dxfId="24373" priority="98" stopIfTrue="1">
      <formula>$D$1&gt;P4</formula>
    </cfRule>
  </conditionalFormatting>
  <conditionalFormatting sqref="P4">
    <cfRule type="expression" dxfId="24372" priority="95" stopIfTrue="1">
      <formula>$D$1&lt;P4</formula>
    </cfRule>
    <cfRule type="expression" dxfId="24371" priority="96" stopIfTrue="1">
      <formula>$D$1&gt;P4</formula>
    </cfRule>
  </conditionalFormatting>
  <conditionalFormatting sqref="P4">
    <cfRule type="expression" dxfId="24370" priority="93" stopIfTrue="1">
      <formula>$D$1&lt;P4</formula>
    </cfRule>
    <cfRule type="expression" dxfId="24369" priority="94" stopIfTrue="1">
      <formula>$D$1&gt;P4</formula>
    </cfRule>
  </conditionalFormatting>
  <conditionalFormatting sqref="F5 H5">
    <cfRule type="cellIs" dxfId="24368" priority="1001" stopIfTrue="1" operator="equal">
      <formula>5</formula>
    </cfRule>
    <cfRule type="cellIs" dxfId="24367" priority="1002" stopIfTrue="1" operator="equal">
      <formula>4</formula>
    </cfRule>
    <cfRule type="cellIs" dxfId="24366" priority="1003" stopIfTrue="1" operator="equal">
      <formula>3</formula>
    </cfRule>
  </conditionalFormatting>
  <conditionalFormatting sqref="F3:F4 H3:H4">
    <cfRule type="expression" dxfId="24365" priority="999" stopIfTrue="1">
      <formula>$D$1&lt;F3</formula>
    </cfRule>
    <cfRule type="expression" dxfId="24364" priority="1000" stopIfTrue="1">
      <formula>$D$1&gt;F3</formula>
    </cfRule>
  </conditionalFormatting>
  <conditionalFormatting sqref="L5:P5">
    <cfRule type="cellIs" dxfId="24363" priority="996" stopIfTrue="1" operator="equal">
      <formula>5</formula>
    </cfRule>
    <cfRule type="cellIs" dxfId="24362" priority="997" stopIfTrue="1" operator="equal">
      <formula>4</formula>
    </cfRule>
    <cfRule type="cellIs" dxfId="24361" priority="998" stopIfTrue="1" operator="equal">
      <formula>3</formula>
    </cfRule>
  </conditionalFormatting>
  <conditionalFormatting sqref="L3:P4">
    <cfRule type="expression" dxfId="24360" priority="994" stopIfTrue="1">
      <formula>$D$1&lt;L3</formula>
    </cfRule>
    <cfRule type="expression" dxfId="24359" priority="995" stopIfTrue="1">
      <formula>$D$1&gt;L3</formula>
    </cfRule>
  </conditionalFormatting>
  <conditionalFormatting sqref="M5">
    <cfRule type="cellIs" dxfId="24358" priority="991" stopIfTrue="1" operator="equal">
      <formula>5</formula>
    </cfRule>
    <cfRule type="cellIs" dxfId="24357" priority="992" stopIfTrue="1" operator="equal">
      <formula>4</formula>
    </cfRule>
    <cfRule type="cellIs" dxfId="24356" priority="993" stopIfTrue="1" operator="equal">
      <formula>3</formula>
    </cfRule>
  </conditionalFormatting>
  <conditionalFormatting sqref="M3:M4">
    <cfRule type="expression" dxfId="24355" priority="989" stopIfTrue="1">
      <formula>$D$1&lt;M3</formula>
    </cfRule>
    <cfRule type="expression" dxfId="24354" priority="990" stopIfTrue="1">
      <formula>$D$1&gt;M3</formula>
    </cfRule>
  </conditionalFormatting>
  <conditionalFormatting sqref="M5">
    <cfRule type="cellIs" dxfId="24353" priority="986" stopIfTrue="1" operator="equal">
      <formula>5</formula>
    </cfRule>
    <cfRule type="cellIs" dxfId="24352" priority="987" stopIfTrue="1" operator="equal">
      <formula>4</formula>
    </cfRule>
    <cfRule type="cellIs" dxfId="24351" priority="988" stopIfTrue="1" operator="equal">
      <formula>3</formula>
    </cfRule>
  </conditionalFormatting>
  <conditionalFormatting sqref="M3:M4">
    <cfRule type="expression" dxfId="24350" priority="984" stopIfTrue="1">
      <formula>$D$1&lt;M3</formula>
    </cfRule>
    <cfRule type="expression" dxfId="24349" priority="985" stopIfTrue="1">
      <formula>$D$1&gt;M3</formula>
    </cfRule>
  </conditionalFormatting>
  <conditionalFormatting sqref="M4">
    <cfRule type="expression" dxfId="24348" priority="982" stopIfTrue="1">
      <formula>$D$1&lt;M4</formula>
    </cfRule>
    <cfRule type="expression" dxfId="24347" priority="983" stopIfTrue="1">
      <formula>$D$1&gt;M4</formula>
    </cfRule>
  </conditionalFormatting>
  <conditionalFormatting sqref="N5">
    <cfRule type="cellIs" dxfId="24346" priority="979" stopIfTrue="1" operator="equal">
      <formula>5</formula>
    </cfRule>
    <cfRule type="cellIs" dxfId="24345" priority="980" stopIfTrue="1" operator="equal">
      <formula>4</formula>
    </cfRule>
    <cfRule type="cellIs" dxfId="24344" priority="981" stopIfTrue="1" operator="equal">
      <formula>3</formula>
    </cfRule>
  </conditionalFormatting>
  <conditionalFormatting sqref="N4">
    <cfRule type="expression" dxfId="24343" priority="970" stopIfTrue="1">
      <formula>$D$1&lt;N4</formula>
    </cfRule>
    <cfRule type="expression" dxfId="24342" priority="971" stopIfTrue="1">
      <formula>$D$1&gt;N4</formula>
    </cfRule>
  </conditionalFormatting>
  <conditionalFormatting sqref="M4">
    <cfRule type="expression" dxfId="24341" priority="968" stopIfTrue="1">
      <formula>$D$1&lt;M4</formula>
    </cfRule>
    <cfRule type="expression" dxfId="24340" priority="969" stopIfTrue="1">
      <formula>$D$1&gt;M4</formula>
    </cfRule>
  </conditionalFormatting>
  <conditionalFormatting sqref="M4">
    <cfRule type="expression" dxfId="24339" priority="966" stopIfTrue="1">
      <formula>$D$1&lt;M4</formula>
    </cfRule>
    <cfRule type="expression" dxfId="24338" priority="967" stopIfTrue="1">
      <formula>$D$1&gt;M4</formula>
    </cfRule>
  </conditionalFormatting>
  <conditionalFormatting sqref="M4">
    <cfRule type="expression" dxfId="24337" priority="964" stopIfTrue="1">
      <formula>$D$1&lt;M4</formula>
    </cfRule>
    <cfRule type="expression" dxfId="24336" priority="965" stopIfTrue="1">
      <formula>$D$1&gt;M4</formula>
    </cfRule>
  </conditionalFormatting>
  <conditionalFormatting sqref="N5:P5">
    <cfRule type="cellIs" dxfId="24335" priority="961" stopIfTrue="1" operator="equal">
      <formula>5</formula>
    </cfRule>
    <cfRule type="cellIs" dxfId="24334" priority="962" stopIfTrue="1" operator="equal">
      <formula>4</formula>
    </cfRule>
    <cfRule type="cellIs" dxfId="24333" priority="963" stopIfTrue="1" operator="equal">
      <formula>3</formula>
    </cfRule>
  </conditionalFormatting>
  <conditionalFormatting sqref="N3:P4">
    <cfRule type="expression" dxfId="24332" priority="959" stopIfTrue="1">
      <formula>$D$1&lt;N3</formula>
    </cfRule>
    <cfRule type="expression" dxfId="24331" priority="960" stopIfTrue="1">
      <formula>$D$1&gt;N3</formula>
    </cfRule>
  </conditionalFormatting>
  <conditionalFormatting sqref="N4:P4">
    <cfRule type="expression" dxfId="24330" priority="955" stopIfTrue="1">
      <formula>$D$1&lt;N4</formula>
    </cfRule>
    <cfRule type="expression" dxfId="24329" priority="956" stopIfTrue="1">
      <formula>$D$1&gt;N4</formula>
    </cfRule>
  </conditionalFormatting>
  <conditionalFormatting sqref="F5">
    <cfRule type="cellIs" dxfId="24328" priority="952" stopIfTrue="1" operator="equal">
      <formula>5</formula>
    </cfRule>
    <cfRule type="cellIs" dxfId="24327" priority="953" stopIfTrue="1" operator="equal">
      <formula>4</formula>
    </cfRule>
    <cfRule type="cellIs" dxfId="24326" priority="954" stopIfTrue="1" operator="equal">
      <formula>3</formula>
    </cfRule>
  </conditionalFormatting>
  <conditionalFormatting sqref="F5">
    <cfRule type="cellIs" dxfId="24325" priority="949" stopIfTrue="1" operator="equal">
      <formula>5</formula>
    </cfRule>
    <cfRule type="cellIs" dxfId="24324" priority="950" stopIfTrue="1" operator="equal">
      <formula>4</formula>
    </cfRule>
    <cfRule type="cellIs" dxfId="24323" priority="951" stopIfTrue="1" operator="equal">
      <formula>3</formula>
    </cfRule>
  </conditionalFormatting>
  <conditionalFormatting sqref="F5">
    <cfRule type="cellIs" dxfId="24322" priority="946" stopIfTrue="1" operator="equal">
      <formula>5</formula>
    </cfRule>
    <cfRule type="cellIs" dxfId="24321" priority="947" stopIfTrue="1" operator="equal">
      <formula>4</formula>
    </cfRule>
    <cfRule type="cellIs" dxfId="24320" priority="948" stopIfTrue="1" operator="equal">
      <formula>3</formula>
    </cfRule>
  </conditionalFormatting>
  <conditionalFormatting sqref="F5">
    <cfRule type="cellIs" dxfId="24319" priority="943" stopIfTrue="1" operator="equal">
      <formula>5</formula>
    </cfRule>
    <cfRule type="cellIs" dxfId="24318" priority="944" stopIfTrue="1" operator="equal">
      <formula>4</formula>
    </cfRule>
    <cfRule type="cellIs" dxfId="24317" priority="945" stopIfTrue="1" operator="equal">
      <formula>3</formula>
    </cfRule>
  </conditionalFormatting>
  <conditionalFormatting sqref="M4">
    <cfRule type="expression" dxfId="24316" priority="941" stopIfTrue="1">
      <formula>$D$1&lt;M4</formula>
    </cfRule>
    <cfRule type="expression" dxfId="24315" priority="942" stopIfTrue="1">
      <formula>$D$1&gt;M4</formula>
    </cfRule>
  </conditionalFormatting>
  <conditionalFormatting sqref="M4">
    <cfRule type="expression" dxfId="24314" priority="939" stopIfTrue="1">
      <formula>$D$1&lt;M4</formula>
    </cfRule>
    <cfRule type="expression" dxfId="24313" priority="940" stopIfTrue="1">
      <formula>$D$1&gt;M4</formula>
    </cfRule>
  </conditionalFormatting>
  <conditionalFormatting sqref="M4">
    <cfRule type="expression" dxfId="24312" priority="937" stopIfTrue="1">
      <formula>$D$1&lt;M4</formula>
    </cfRule>
    <cfRule type="expression" dxfId="24311" priority="938" stopIfTrue="1">
      <formula>$D$1&gt;M4</formula>
    </cfRule>
  </conditionalFormatting>
  <conditionalFormatting sqref="N5">
    <cfRule type="cellIs" dxfId="24310" priority="934" stopIfTrue="1" operator="equal">
      <formula>5</formula>
    </cfRule>
    <cfRule type="cellIs" dxfId="24309" priority="935" stopIfTrue="1" operator="equal">
      <formula>4</formula>
    </cfRule>
    <cfRule type="cellIs" dxfId="24308" priority="936" stopIfTrue="1" operator="equal">
      <formula>3</formula>
    </cfRule>
  </conditionalFormatting>
  <conditionalFormatting sqref="H5">
    <cfRule type="cellIs" dxfId="24307" priority="921" stopIfTrue="1" operator="equal">
      <formula>5</formula>
    </cfRule>
    <cfRule type="cellIs" dxfId="24306" priority="922" stopIfTrue="1" operator="equal">
      <formula>4</formula>
    </cfRule>
    <cfRule type="cellIs" dxfId="24305" priority="923" stopIfTrue="1" operator="equal">
      <formula>3</formula>
    </cfRule>
  </conditionalFormatting>
  <conditionalFormatting sqref="H5">
    <cfRule type="cellIs" dxfId="24304" priority="918" stopIfTrue="1" operator="equal">
      <formula>5</formula>
    </cfRule>
    <cfRule type="cellIs" dxfId="24303" priority="919" stopIfTrue="1" operator="equal">
      <formula>4</formula>
    </cfRule>
    <cfRule type="cellIs" dxfId="24302" priority="920" stopIfTrue="1" operator="equal">
      <formula>3</formula>
    </cfRule>
  </conditionalFormatting>
  <conditionalFormatting sqref="M5">
    <cfRule type="cellIs" dxfId="24301" priority="915" stopIfTrue="1" operator="equal">
      <formula>5</formula>
    </cfRule>
    <cfRule type="cellIs" dxfId="24300" priority="916" stopIfTrue="1" operator="equal">
      <formula>4</formula>
    </cfRule>
    <cfRule type="cellIs" dxfId="24299" priority="917" stopIfTrue="1" operator="equal">
      <formula>3</formula>
    </cfRule>
  </conditionalFormatting>
  <conditionalFormatting sqref="M4">
    <cfRule type="expression" dxfId="24298" priority="913" stopIfTrue="1">
      <formula>$D$1&lt;M4</formula>
    </cfRule>
    <cfRule type="expression" dxfId="24297" priority="914" stopIfTrue="1">
      <formula>$D$1&gt;M4</formula>
    </cfRule>
  </conditionalFormatting>
  <conditionalFormatting sqref="M5">
    <cfRule type="cellIs" dxfId="24296" priority="910" stopIfTrue="1" operator="equal">
      <formula>5</formula>
    </cfRule>
    <cfRule type="cellIs" dxfId="24295" priority="911" stopIfTrue="1" operator="equal">
      <formula>4</formula>
    </cfRule>
    <cfRule type="cellIs" dxfId="24294" priority="912" stopIfTrue="1" operator="equal">
      <formula>3</formula>
    </cfRule>
  </conditionalFormatting>
  <conditionalFormatting sqref="K4">
    <cfRule type="expression" dxfId="24293" priority="57" stopIfTrue="1">
      <formula>$D$1&lt;K4</formula>
    </cfRule>
    <cfRule type="expression" dxfId="24292" priority="58" stopIfTrue="1">
      <formula>$D$1&gt;K4</formula>
    </cfRule>
  </conditionalFormatting>
  <conditionalFormatting sqref="K4">
    <cfRule type="expression" dxfId="24291" priority="9" stopIfTrue="1">
      <formula>$D$1&lt;K4</formula>
    </cfRule>
    <cfRule type="expression" dxfId="24290" priority="10" stopIfTrue="1">
      <formula>$D$1&gt;K4</formula>
    </cfRule>
  </conditionalFormatting>
  <conditionalFormatting sqref="K5">
    <cfRule type="cellIs" dxfId="24289" priority="90" stopIfTrue="1" operator="equal">
      <formula>5</formula>
    </cfRule>
    <cfRule type="cellIs" dxfId="24288" priority="91" stopIfTrue="1" operator="equal">
      <formula>4</formula>
    </cfRule>
    <cfRule type="cellIs" dxfId="24287" priority="92" stopIfTrue="1" operator="equal">
      <formula>3</formula>
    </cfRule>
  </conditionalFormatting>
  <conditionalFormatting sqref="K4">
    <cfRule type="expression" dxfId="24286" priority="88" stopIfTrue="1">
      <formula>$D$1&lt;K4</formula>
    </cfRule>
    <cfRule type="expression" dxfId="24285" priority="89" stopIfTrue="1">
      <formula>$D$1&gt;K4</formula>
    </cfRule>
  </conditionalFormatting>
  <conditionalFormatting sqref="K4">
    <cfRule type="expression" dxfId="24284" priority="78" stopIfTrue="1">
      <formula>$D$1&lt;K4</formula>
    </cfRule>
    <cfRule type="expression" dxfId="24283" priority="79" stopIfTrue="1">
      <formula>$D$1&gt;K4</formula>
    </cfRule>
  </conditionalFormatting>
  <conditionalFormatting sqref="K4">
    <cfRule type="expression" dxfId="24282" priority="11" stopIfTrue="1">
      <formula>$D$1&lt;K4</formula>
    </cfRule>
    <cfRule type="expression" dxfId="24281" priority="12" stopIfTrue="1">
      <formula>$D$1&gt;K4</formula>
    </cfRule>
  </conditionalFormatting>
  <conditionalFormatting sqref="K4">
    <cfRule type="expression" dxfId="24280" priority="28" stopIfTrue="1">
      <formula>$D$1&lt;K4</formula>
    </cfRule>
    <cfRule type="expression" dxfId="24279" priority="29" stopIfTrue="1">
      <formula>$D$1&gt;K4</formula>
    </cfRule>
  </conditionalFormatting>
  <conditionalFormatting sqref="K5">
    <cfRule type="cellIs" dxfId="24278" priority="75" stopIfTrue="1" operator="equal">
      <formula>5</formula>
    </cfRule>
    <cfRule type="cellIs" dxfId="24277" priority="76" stopIfTrue="1" operator="equal">
      <formula>4</formula>
    </cfRule>
    <cfRule type="cellIs" dxfId="24276" priority="77" stopIfTrue="1" operator="equal">
      <formula>3</formula>
    </cfRule>
  </conditionalFormatting>
  <conditionalFormatting sqref="K4">
    <cfRule type="expression" dxfId="24275" priority="73" stopIfTrue="1">
      <formula>$D$1&lt;K4</formula>
    </cfRule>
    <cfRule type="expression" dxfId="24274" priority="74" stopIfTrue="1">
      <formula>$D$1&gt;K4</formula>
    </cfRule>
  </conditionalFormatting>
  <conditionalFormatting sqref="K4">
    <cfRule type="expression" dxfId="24273" priority="63" stopIfTrue="1">
      <formula>$D$1&lt;K4</formula>
    </cfRule>
    <cfRule type="expression" dxfId="24272" priority="64" stopIfTrue="1">
      <formula>$D$1&gt;K4</formula>
    </cfRule>
  </conditionalFormatting>
  <conditionalFormatting sqref="K4">
    <cfRule type="expression" dxfId="24271" priority="61" stopIfTrue="1">
      <formula>$D$1&lt;K4</formula>
    </cfRule>
    <cfRule type="expression" dxfId="24270" priority="62" stopIfTrue="1">
      <formula>$D$1&gt;K4</formula>
    </cfRule>
  </conditionalFormatting>
  <conditionalFormatting sqref="K4">
    <cfRule type="expression" dxfId="24269" priority="59" stopIfTrue="1">
      <formula>$D$1&lt;K4</formula>
    </cfRule>
    <cfRule type="expression" dxfId="24268" priority="60" stopIfTrue="1">
      <formula>$D$1&gt;K4</formula>
    </cfRule>
  </conditionalFormatting>
  <conditionalFormatting sqref="K4">
    <cfRule type="expression" dxfId="24267" priority="47" stopIfTrue="1">
      <formula>$D$1&lt;K4</formula>
    </cfRule>
    <cfRule type="expression" dxfId="24266" priority="48" stopIfTrue="1">
      <formula>$D$1&gt;K4</formula>
    </cfRule>
  </conditionalFormatting>
  <conditionalFormatting sqref="K4">
    <cfRule type="expression" dxfId="24265" priority="19" stopIfTrue="1">
      <formula>$D$1&lt;K4</formula>
    </cfRule>
    <cfRule type="expression" dxfId="24264" priority="20" stopIfTrue="1">
      <formula>$D$1&gt;K4</formula>
    </cfRule>
  </conditionalFormatting>
  <conditionalFormatting sqref="K4">
    <cfRule type="expression" dxfId="24263" priority="17" stopIfTrue="1">
      <formula>$D$1&lt;K4</formula>
    </cfRule>
    <cfRule type="expression" dxfId="24262" priority="18" stopIfTrue="1">
      <formula>$D$1&gt;K4</formula>
    </cfRule>
  </conditionalFormatting>
  <conditionalFormatting sqref="K4">
    <cfRule type="expression" dxfId="24261" priority="15" stopIfTrue="1">
      <formula>$D$1&lt;K4</formula>
    </cfRule>
    <cfRule type="expression" dxfId="24260" priority="16" stopIfTrue="1">
      <formula>$D$1&gt;K4</formula>
    </cfRule>
  </conditionalFormatting>
  <conditionalFormatting sqref="K4">
    <cfRule type="expression" dxfId="24259" priority="13" stopIfTrue="1">
      <formula>$D$1&lt;K4</formula>
    </cfRule>
    <cfRule type="expression" dxfId="24258" priority="14" stopIfTrue="1">
      <formula>$D$1&gt;K4</formula>
    </cfRule>
  </conditionalFormatting>
  <conditionalFormatting sqref="K4">
    <cfRule type="expression" dxfId="24257" priority="7" stopIfTrue="1">
      <formula>$D$1&lt;K4</formula>
    </cfRule>
    <cfRule type="expression" dxfId="24256" priority="8" stopIfTrue="1">
      <formula>$D$1&gt;K4</formula>
    </cfRule>
  </conditionalFormatting>
  <conditionalFormatting sqref="K4">
    <cfRule type="expression" dxfId="24255" priority="5" stopIfTrue="1">
      <formula>$D$1&lt;K4</formula>
    </cfRule>
    <cfRule type="expression" dxfId="24254" priority="6" stopIfTrue="1">
      <formula>$D$1&gt;K4</formula>
    </cfRule>
  </conditionalFormatting>
  <conditionalFormatting sqref="K4">
    <cfRule type="expression" dxfId="24253" priority="3" stopIfTrue="1">
      <formula>$D$1&lt;K4</formula>
    </cfRule>
    <cfRule type="expression" dxfId="24252" priority="4" stopIfTrue="1">
      <formula>$D$1&gt;K4</formula>
    </cfRule>
  </conditionalFormatting>
  <conditionalFormatting sqref="K4">
    <cfRule type="expression" dxfId="24251" priority="65" stopIfTrue="1">
      <formula>$D$1&lt;K4</formula>
    </cfRule>
    <cfRule type="expression" dxfId="24250" priority="66" stopIfTrue="1">
      <formula>$D$1&gt;K4</formula>
    </cfRule>
  </conditionalFormatting>
  <conditionalFormatting sqref="K4">
    <cfRule type="expression" dxfId="24249" priority="86" stopIfTrue="1">
      <formula>$D$1&lt;K4</formula>
    </cfRule>
    <cfRule type="expression" dxfId="24248" priority="87" stopIfTrue="1">
      <formula>$D$1&gt;K4</formula>
    </cfRule>
  </conditionalFormatting>
  <conditionalFormatting sqref="K4">
    <cfRule type="expression" dxfId="24247" priority="84" stopIfTrue="1">
      <formula>$D$1&lt;K4</formula>
    </cfRule>
    <cfRule type="expression" dxfId="24246" priority="85" stopIfTrue="1">
      <formula>$D$1&gt;K4</formula>
    </cfRule>
  </conditionalFormatting>
  <conditionalFormatting sqref="K4">
    <cfRule type="expression" dxfId="24245" priority="82" stopIfTrue="1">
      <formula>$D$1&lt;K4</formula>
    </cfRule>
    <cfRule type="expression" dxfId="24244" priority="83" stopIfTrue="1">
      <formula>$D$1&gt;K4</formula>
    </cfRule>
  </conditionalFormatting>
  <conditionalFormatting sqref="K4">
    <cfRule type="expression" dxfId="24243" priority="80" stopIfTrue="1">
      <formula>$D$1&lt;K4</formula>
    </cfRule>
    <cfRule type="expression" dxfId="24242" priority="81" stopIfTrue="1">
      <formula>$D$1&gt;K4</formula>
    </cfRule>
  </conditionalFormatting>
  <conditionalFormatting sqref="K4">
    <cfRule type="expression" dxfId="24241" priority="71" stopIfTrue="1">
      <formula>$D$1&lt;K4</formula>
    </cfRule>
    <cfRule type="expression" dxfId="24240" priority="72" stopIfTrue="1">
      <formula>$D$1&gt;K4</formula>
    </cfRule>
  </conditionalFormatting>
  <conditionalFormatting sqref="K4">
    <cfRule type="expression" dxfId="24239" priority="69" stopIfTrue="1">
      <formula>$D$1&lt;K4</formula>
    </cfRule>
    <cfRule type="expression" dxfId="24238" priority="70" stopIfTrue="1">
      <formula>$D$1&gt;K4</formula>
    </cfRule>
  </conditionalFormatting>
  <conditionalFormatting sqref="K4">
    <cfRule type="expression" dxfId="24237" priority="67" stopIfTrue="1">
      <formula>$D$1&lt;K4</formula>
    </cfRule>
    <cfRule type="expression" dxfId="24236" priority="68" stopIfTrue="1">
      <formula>$D$1&gt;K4</formula>
    </cfRule>
  </conditionalFormatting>
  <conditionalFormatting sqref="K5">
    <cfRule type="cellIs" dxfId="24235" priority="54" stopIfTrue="1" operator="equal">
      <formula>5</formula>
    </cfRule>
    <cfRule type="cellIs" dxfId="24234" priority="55" stopIfTrue="1" operator="equal">
      <formula>4</formula>
    </cfRule>
    <cfRule type="cellIs" dxfId="24233" priority="56" stopIfTrue="1" operator="equal">
      <formula>3</formula>
    </cfRule>
  </conditionalFormatting>
  <conditionalFormatting sqref="K4">
    <cfRule type="expression" dxfId="24232" priority="52" stopIfTrue="1">
      <formula>$D$1&lt;K4</formula>
    </cfRule>
    <cfRule type="expression" dxfId="24231" priority="53" stopIfTrue="1">
      <formula>$D$1&gt;K4</formula>
    </cfRule>
  </conditionalFormatting>
  <conditionalFormatting sqref="K5">
    <cfRule type="cellIs" dxfId="24230" priority="49" stopIfTrue="1" operator="equal">
      <formula>5</formula>
    </cfRule>
    <cfRule type="cellIs" dxfId="24229" priority="50" stopIfTrue="1" operator="equal">
      <formula>4</formula>
    </cfRule>
    <cfRule type="cellIs" dxfId="24228" priority="51" stopIfTrue="1" operator="equal">
      <formula>3</formula>
    </cfRule>
  </conditionalFormatting>
  <conditionalFormatting sqref="K5">
    <cfRule type="cellIs" dxfId="24227" priority="44" stopIfTrue="1" operator="equal">
      <formula>5</formula>
    </cfRule>
    <cfRule type="cellIs" dxfId="24226" priority="45" stopIfTrue="1" operator="equal">
      <formula>4</formula>
    </cfRule>
    <cfRule type="cellIs" dxfId="24225" priority="46" stopIfTrue="1" operator="equal">
      <formula>3</formula>
    </cfRule>
  </conditionalFormatting>
  <conditionalFormatting sqref="K4">
    <cfRule type="expression" dxfId="24224" priority="42" stopIfTrue="1">
      <formula>$D$1&lt;K4</formula>
    </cfRule>
    <cfRule type="expression" dxfId="24223" priority="43" stopIfTrue="1">
      <formula>$D$1&gt;K4</formula>
    </cfRule>
  </conditionalFormatting>
  <conditionalFormatting sqref="K5">
    <cfRule type="cellIs" dxfId="24222" priority="39" stopIfTrue="1" operator="equal">
      <formula>5</formula>
    </cfRule>
    <cfRule type="cellIs" dxfId="24221" priority="40" stopIfTrue="1" operator="equal">
      <formula>4</formula>
    </cfRule>
    <cfRule type="cellIs" dxfId="24220" priority="41" stopIfTrue="1" operator="equal">
      <formula>3</formula>
    </cfRule>
  </conditionalFormatting>
  <conditionalFormatting sqref="K4">
    <cfRule type="expression" dxfId="24219" priority="37" stopIfTrue="1">
      <formula>$D$1&lt;K4</formula>
    </cfRule>
    <cfRule type="expression" dxfId="24218" priority="38" stopIfTrue="1">
      <formula>$D$1&gt;K4</formula>
    </cfRule>
  </conditionalFormatting>
  <conditionalFormatting sqref="K5">
    <cfRule type="cellIs" dxfId="24217" priority="34" stopIfTrue="1" operator="equal">
      <formula>5</formula>
    </cfRule>
    <cfRule type="cellIs" dxfId="24216" priority="35" stopIfTrue="1" operator="equal">
      <formula>4</formula>
    </cfRule>
    <cfRule type="cellIs" dxfId="24215" priority="36" stopIfTrue="1" operator="equal">
      <formula>3</formula>
    </cfRule>
  </conditionalFormatting>
  <conditionalFormatting sqref="K4">
    <cfRule type="expression" dxfId="24214" priority="32" stopIfTrue="1">
      <formula>$D$1&lt;K4</formula>
    </cfRule>
    <cfRule type="expression" dxfId="24213" priority="33" stopIfTrue="1">
      <formula>$D$1&gt;K4</formula>
    </cfRule>
  </conditionalFormatting>
  <conditionalFormatting sqref="K4">
    <cfRule type="expression" dxfId="24212" priority="30" stopIfTrue="1">
      <formula>$D$1&lt;K4</formula>
    </cfRule>
    <cfRule type="expression" dxfId="24211" priority="31" stopIfTrue="1">
      <formula>$D$1&gt;K4</formula>
    </cfRule>
  </conditionalFormatting>
  <conditionalFormatting sqref="K4">
    <cfRule type="expression" dxfId="24210" priority="26" stopIfTrue="1">
      <formula>$D$1&lt;K4</formula>
    </cfRule>
    <cfRule type="expression" dxfId="24209" priority="27" stopIfTrue="1">
      <formula>$D$1&gt;K4</formula>
    </cfRule>
  </conditionalFormatting>
  <conditionalFormatting sqref="K4">
    <cfRule type="expression" dxfId="24208" priority="24" stopIfTrue="1">
      <formula>$D$1&lt;K4</formula>
    </cfRule>
    <cfRule type="expression" dxfId="24207" priority="25" stopIfTrue="1">
      <formula>$D$1&gt;K4</formula>
    </cfRule>
  </conditionalFormatting>
  <conditionalFormatting sqref="K5">
    <cfRule type="cellIs" dxfId="24206" priority="21" stopIfTrue="1" operator="equal">
      <formula>5</formula>
    </cfRule>
    <cfRule type="cellIs" dxfId="24205" priority="22" stopIfTrue="1" operator="equal">
      <formula>4</formula>
    </cfRule>
    <cfRule type="cellIs" dxfId="24204" priority="23" stopIfTrue="1" operator="equal">
      <formula>3</formula>
    </cfRule>
  </conditionalFormatting>
  <conditionalFormatting sqref="E27">
    <cfRule type="cellIs" dxfId="24203" priority="1" stopIfTrue="1" operator="equal">
      <formula>4</formula>
    </cfRule>
    <cfRule type="cellIs" dxfId="24202" priority="2" stopIfTrue="1" operator="equal">
      <formula>3</formula>
    </cfRule>
  </conditionalFormatting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4"/>
  <sheetViews>
    <sheetView topLeftCell="A7" zoomScale="85" zoomScaleNormal="85" workbookViewId="0">
      <selection activeCell="A28" sqref="A28:XFD3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140625" style="13" bestFit="1" customWidth="1"/>
    <col min="5" max="5" width="7" style="13" hidden="1" customWidth="1"/>
    <col min="6" max="6" width="6.85546875" hidden="1" customWidth="1"/>
    <col min="7" max="9" width="7.140625" customWidth="1"/>
    <col min="10" max="10" width="7.140625" style="340" hidden="1" customWidth="1"/>
    <col min="11" max="13" width="7.140625" customWidth="1"/>
    <col min="14" max="14" width="7.140625" hidden="1" customWidth="1"/>
    <col min="15" max="15" width="7.140625" customWidth="1"/>
    <col min="16" max="16" width="7.28515625" customWidth="1"/>
    <col min="17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8" width="8" style="30" hidden="1" customWidth="1"/>
    <col min="89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334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60"/>
      <c r="Z1" s="460"/>
      <c r="AA1" s="460"/>
      <c r="AB1" s="460"/>
      <c r="AC1" s="460"/>
      <c r="AD1" s="46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customHeight="1" thickBot="1" x14ac:dyDescent="0.3">
      <c r="A2" s="1"/>
      <c r="B2" s="1"/>
      <c r="C2" s="2"/>
      <c r="D2" s="3"/>
      <c r="E2" s="4"/>
      <c r="F2" s="738" t="s">
        <v>41</v>
      </c>
      <c r="G2" s="739"/>
      <c r="H2" s="740" t="s">
        <v>40</v>
      </c>
      <c r="I2" s="740"/>
      <c r="J2" s="740"/>
      <c r="K2" s="740"/>
      <c r="L2" s="740"/>
      <c r="M2" s="738" t="s">
        <v>43</v>
      </c>
      <c r="N2" s="741"/>
      <c r="O2" s="741"/>
      <c r="P2" s="739"/>
      <c r="Q2" s="108"/>
      <c r="R2" s="307" t="s">
        <v>42</v>
      </c>
      <c r="S2" s="307"/>
      <c r="T2" s="304"/>
      <c r="V2" s="7"/>
      <c r="W2" s="8"/>
      <c r="X2" s="8"/>
      <c r="Y2" s="460"/>
      <c r="Z2" s="460"/>
      <c r="AA2" s="460"/>
      <c r="AB2" s="460"/>
      <c r="AC2" s="460"/>
      <c r="AD2" s="46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2543</v>
      </c>
      <c r="B3" s="723"/>
      <c r="C3" s="723"/>
      <c r="D3" s="196" t="s">
        <v>0</v>
      </c>
      <c r="E3" s="197"/>
      <c r="F3" s="153"/>
      <c r="G3" s="153">
        <v>43075</v>
      </c>
      <c r="H3" s="153">
        <v>43124</v>
      </c>
      <c r="I3" s="153">
        <v>43122</v>
      </c>
      <c r="J3" s="153"/>
      <c r="K3" s="153">
        <v>43068</v>
      </c>
      <c r="L3" s="153">
        <v>43119</v>
      </c>
      <c r="M3" s="153">
        <v>43141</v>
      </c>
      <c r="N3" s="153"/>
      <c r="O3" s="153">
        <v>43137</v>
      </c>
      <c r="P3" s="198">
        <v>43145</v>
      </c>
      <c r="Q3" s="108"/>
      <c r="R3" s="198"/>
      <c r="S3" s="198"/>
      <c r="T3" s="67"/>
      <c r="U3" s="198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460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206"/>
      <c r="G4" s="206" t="s">
        <v>475</v>
      </c>
      <c r="H4" s="206" t="s">
        <v>474</v>
      </c>
      <c r="I4" s="156" t="s">
        <v>476</v>
      </c>
      <c r="J4" s="156" t="s">
        <v>477</v>
      </c>
      <c r="K4" s="206" t="s">
        <v>489</v>
      </c>
      <c r="L4" s="156" t="s">
        <v>451</v>
      </c>
      <c r="M4" s="206" t="s">
        <v>461</v>
      </c>
      <c r="N4" s="206" t="s">
        <v>479</v>
      </c>
      <c r="O4" s="156" t="s">
        <v>478</v>
      </c>
      <c r="P4" s="206" t="s">
        <v>480</v>
      </c>
      <c r="Q4" s="108"/>
      <c r="R4" s="282"/>
      <c r="S4" s="243"/>
      <c r="T4" s="67"/>
      <c r="U4" s="282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460"/>
      <c r="AG4" s="460"/>
      <c r="AH4" s="460"/>
      <c r="AI4" s="460"/>
      <c r="AJ4" s="460"/>
      <c r="AK4" s="460"/>
      <c r="AL4" s="460"/>
      <c r="AM4" s="460"/>
      <c r="AN4" s="460"/>
      <c r="AO4" s="460"/>
      <c r="AP4" s="460"/>
      <c r="AQ4" s="460"/>
      <c r="AR4" s="460"/>
      <c r="AS4" s="460"/>
      <c r="AT4" s="460"/>
      <c r="AU4" s="460"/>
      <c r="AV4" s="460"/>
      <c r="AW4" s="9"/>
      <c r="AX4" s="458"/>
      <c r="AY4" s="458"/>
      <c r="AZ4" s="458"/>
      <c r="BA4" s="458"/>
      <c r="BB4" s="458"/>
      <c r="BC4" s="458"/>
      <c r="BD4" s="458"/>
      <c r="BE4" s="458"/>
      <c r="BF4" s="458"/>
      <c r="BG4" s="458"/>
      <c r="BH4" s="458"/>
      <c r="BI4" s="458"/>
      <c r="BJ4" s="458"/>
      <c r="BK4" s="458"/>
      <c r="BL4" s="458"/>
      <c r="BM4" s="458"/>
      <c r="BN4" s="11"/>
      <c r="BO4" s="11"/>
      <c r="BP4" s="458"/>
      <c r="BQ4" s="458"/>
      <c r="BR4" s="458"/>
      <c r="BS4" s="458"/>
      <c r="BT4" s="458"/>
      <c r="BU4" s="458"/>
      <c r="BV4" s="458"/>
      <c r="BW4" s="458"/>
      <c r="BX4" s="458"/>
      <c r="BY4" s="458"/>
      <c r="BZ4" s="458"/>
      <c r="CA4" s="458"/>
      <c r="CB4" s="458"/>
      <c r="CC4" s="458"/>
      <c r="CD4" s="458"/>
      <c r="CE4" s="458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9.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481</v>
      </c>
      <c r="I5" s="246" t="s">
        <v>488</v>
      </c>
      <c r="J5" s="279" t="s">
        <v>484</v>
      </c>
      <c r="K5" s="247" t="s">
        <v>490</v>
      </c>
      <c r="L5" s="246" t="s">
        <v>472</v>
      </c>
      <c r="M5" s="247" t="s">
        <v>455</v>
      </c>
      <c r="N5" s="246" t="s">
        <v>486</v>
      </c>
      <c r="O5" s="246" t="s">
        <v>485</v>
      </c>
      <c r="P5" s="246" t="s">
        <v>487</v>
      </c>
      <c r="Q5" s="326"/>
      <c r="R5" s="246"/>
      <c r="S5" s="246"/>
      <c r="T5" s="90"/>
      <c r="U5" s="246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5">
      <c r="A6" s="267">
        <v>1</v>
      </c>
      <c r="B6" s="230" t="s">
        <v>28</v>
      </c>
      <c r="C6" s="472" t="s">
        <v>443</v>
      </c>
      <c r="D6" s="329" t="s">
        <v>1099</v>
      </c>
      <c r="E6" s="223">
        <v>2543</v>
      </c>
      <c r="F6" s="91"/>
      <c r="G6" s="91" t="s">
        <v>1138</v>
      </c>
      <c r="H6" s="91">
        <v>4</v>
      </c>
      <c r="I6" s="91">
        <v>4</v>
      </c>
      <c r="J6" s="91"/>
      <c r="K6" s="91">
        <v>4</v>
      </c>
      <c r="L6" s="91">
        <v>5</v>
      </c>
      <c r="M6" s="91">
        <v>5</v>
      </c>
      <c r="N6" s="91"/>
      <c r="O6" s="91">
        <v>3</v>
      </c>
      <c r="P6" s="91">
        <v>3</v>
      </c>
      <c r="Q6" s="91"/>
      <c r="R6" s="91"/>
      <c r="S6" s="91"/>
      <c r="T6" s="91"/>
      <c r="U6" s="91"/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2</v>
      </c>
      <c r="AA6" s="248">
        <f t="shared" ref="AA6:AA34" si="5">COUNTIF(AG6:AV6,AA$5)</f>
        <v>3</v>
      </c>
      <c r="AB6" s="248">
        <f t="shared" ref="AB6:AB34" si="6">COUNTIF(AG6:AV6,AB$5)</f>
        <v>2</v>
      </c>
      <c r="AC6" s="248">
        <f t="shared" ref="AC6:AC38" si="7">SUM(X6:AB6)</f>
        <v>7</v>
      </c>
      <c r="AD6" s="249">
        <f>IF(ISERROR(((X6+Y6)*2+Z6*3+AA6*4+AB6*5)/SUM(X6,Y6:AB6)),"",((X6+Y6)*2+Z6*3+AA6*4+AB6*5)/SUM(X6,Y6:AB6))</f>
        <v>4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/>
      </c>
      <c r="AH6" s="252" t="str">
        <f t="shared" si="9"/>
        <v>з</v>
      </c>
      <c r="AI6" s="252">
        <f t="shared" si="9"/>
        <v>4</v>
      </c>
      <c r="AJ6" s="252">
        <f t="shared" si="9"/>
        <v>4</v>
      </c>
      <c r="AK6" s="252" t="str">
        <f t="shared" si="9"/>
        <v/>
      </c>
      <c r="AL6" s="252">
        <f t="shared" si="9"/>
        <v>4</v>
      </c>
      <c r="AM6" s="252">
        <f t="shared" si="9"/>
        <v>5</v>
      </c>
      <c r="AN6" s="252">
        <f t="shared" si="9"/>
        <v>5</v>
      </c>
      <c r="AO6" s="252" t="str">
        <f t="shared" si="9"/>
        <v/>
      </c>
      <c r="AP6" s="252">
        <f t="shared" si="9"/>
        <v>3</v>
      </c>
      <c r="AQ6" s="252">
        <f t="shared" si="9"/>
        <v>3</v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5">
      <c r="A7" s="267">
        <v>2</v>
      </c>
      <c r="B7" s="230" t="s">
        <v>28</v>
      </c>
      <c r="C7" s="472" t="s">
        <v>34</v>
      </c>
      <c r="D7" s="329" t="s">
        <v>1100</v>
      </c>
      <c r="E7" s="223">
        <v>2543</v>
      </c>
      <c r="F7" s="91"/>
      <c r="G7" s="91" t="s">
        <v>1138</v>
      </c>
      <c r="H7" s="91">
        <v>4</v>
      </c>
      <c r="I7" s="91">
        <v>5</v>
      </c>
      <c r="J7" s="91"/>
      <c r="K7" s="91">
        <v>5</v>
      </c>
      <c r="L7" s="91">
        <v>5</v>
      </c>
      <c r="M7" s="91">
        <v>5</v>
      </c>
      <c r="N7" s="91"/>
      <c r="O7" s="91">
        <v>4</v>
      </c>
      <c r="P7" s="91">
        <v>4</v>
      </c>
      <c r="Q7" s="91"/>
      <c r="R7" s="91"/>
      <c r="S7" s="91"/>
      <c r="T7" s="91"/>
      <c r="U7" s="91"/>
      <c r="V7" s="35">
        <f t="shared" si="0"/>
        <v>4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0</v>
      </c>
      <c r="AA7" s="248">
        <f t="shared" si="5"/>
        <v>3</v>
      </c>
      <c r="AB7" s="248">
        <f t="shared" si="6"/>
        <v>4</v>
      </c>
      <c r="AC7" s="248">
        <f t="shared" si="7"/>
        <v>7</v>
      </c>
      <c r="AD7" s="249">
        <f t="shared" ref="AD7:AD37" si="11">IF(ISERROR(((X7+Y7)*2+Z7*3+AA7*4+AB7*5)/SUM(X7,Y7:AB7)),"",((X7+Y7)*2+Z7*3+AA7*4+AB7*5)/SUM(X7,Y7:AB7))</f>
        <v>4.5714285714285712</v>
      </c>
      <c r="AE7" s="250">
        <f t="shared" si="8"/>
        <v>0</v>
      </c>
      <c r="AF7" s="251"/>
      <c r="AG7" s="252" t="str">
        <f t="shared" si="9"/>
        <v/>
      </c>
      <c r="AH7" s="252" t="str">
        <f t="shared" si="9"/>
        <v>з</v>
      </c>
      <c r="AI7" s="252">
        <f t="shared" si="9"/>
        <v>4</v>
      </c>
      <c r="AJ7" s="252">
        <f t="shared" si="9"/>
        <v>5</v>
      </c>
      <c r="AK7" s="252" t="str">
        <f t="shared" si="9"/>
        <v/>
      </c>
      <c r="AL7" s="252">
        <f t="shared" si="9"/>
        <v>5</v>
      </c>
      <c r="AM7" s="252">
        <f t="shared" si="9"/>
        <v>5</v>
      </c>
      <c r="AN7" s="252">
        <f t="shared" si="9"/>
        <v>5</v>
      </c>
      <c r="AO7" s="252" t="str">
        <f t="shared" si="9"/>
        <v/>
      </c>
      <c r="AP7" s="252">
        <f t="shared" si="9"/>
        <v>4</v>
      </c>
      <c r="AQ7" s="252">
        <f t="shared" si="9"/>
        <v>4</v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1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5">
      <c r="A8" s="267">
        <v>3</v>
      </c>
      <c r="B8" s="230" t="s">
        <v>28</v>
      </c>
      <c r="C8" s="472" t="s">
        <v>34</v>
      </c>
      <c r="D8" s="329" t="s">
        <v>1101</v>
      </c>
      <c r="E8" s="223">
        <v>2543</v>
      </c>
      <c r="F8" s="91"/>
      <c r="G8" s="91" t="s">
        <v>1138</v>
      </c>
      <c r="H8" s="91">
        <v>4</v>
      </c>
      <c r="I8" s="91">
        <v>3</v>
      </c>
      <c r="J8" s="91"/>
      <c r="K8" s="91">
        <v>4</v>
      </c>
      <c r="L8" s="91">
        <v>5</v>
      </c>
      <c r="M8" s="91">
        <v>5</v>
      </c>
      <c r="N8" s="91"/>
      <c r="O8" s="91">
        <v>3</v>
      </c>
      <c r="P8" s="91">
        <v>3</v>
      </c>
      <c r="Q8" s="91"/>
      <c r="R8" s="91"/>
      <c r="S8" s="91"/>
      <c r="T8" s="91"/>
      <c r="U8" s="91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3</v>
      </c>
      <c r="AA8" s="248">
        <f t="shared" si="5"/>
        <v>2</v>
      </c>
      <c r="AB8" s="248">
        <f t="shared" si="6"/>
        <v>2</v>
      </c>
      <c r="AC8" s="248">
        <f t="shared" si="7"/>
        <v>7</v>
      </c>
      <c r="AD8" s="249">
        <f t="shared" si="11"/>
        <v>3.8571428571428572</v>
      </c>
      <c r="AE8" s="250">
        <f t="shared" si="8"/>
        <v>0</v>
      </c>
      <c r="AF8" s="251"/>
      <c r="AG8" s="252" t="str">
        <f t="shared" si="9"/>
        <v/>
      </c>
      <c r="AH8" s="252" t="str">
        <f t="shared" si="9"/>
        <v>з</v>
      </c>
      <c r="AI8" s="252">
        <f t="shared" si="9"/>
        <v>4</v>
      </c>
      <c r="AJ8" s="252">
        <f t="shared" si="9"/>
        <v>3</v>
      </c>
      <c r="AK8" s="252" t="str">
        <f t="shared" si="9"/>
        <v/>
      </c>
      <c r="AL8" s="252">
        <f t="shared" si="9"/>
        <v>4</v>
      </c>
      <c r="AM8" s="252">
        <f t="shared" si="9"/>
        <v>5</v>
      </c>
      <c r="AN8" s="252">
        <f t="shared" si="9"/>
        <v>5</v>
      </c>
      <c r="AO8" s="252" t="str">
        <f t="shared" si="9"/>
        <v/>
      </c>
      <c r="AP8" s="252">
        <f t="shared" si="9"/>
        <v>3</v>
      </c>
      <c r="AQ8" s="252">
        <f t="shared" si="9"/>
        <v>3</v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1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5">
      <c r="A9" s="267">
        <v>4</v>
      </c>
      <c r="B9" s="230" t="s">
        <v>28</v>
      </c>
      <c r="C9" s="472" t="s">
        <v>34</v>
      </c>
      <c r="D9" s="329" t="s">
        <v>1102</v>
      </c>
      <c r="E9" s="223">
        <v>2543</v>
      </c>
      <c r="F9" s="91"/>
      <c r="G9" s="91" t="s">
        <v>1138</v>
      </c>
      <c r="H9" s="91">
        <v>4</v>
      </c>
      <c r="I9" s="91">
        <v>3</v>
      </c>
      <c r="J9" s="91"/>
      <c r="K9" s="91">
        <v>4</v>
      </c>
      <c r="L9" s="91">
        <v>5</v>
      </c>
      <c r="M9" s="91">
        <v>4</v>
      </c>
      <c r="N9" s="91"/>
      <c r="O9" s="91">
        <v>3</v>
      </c>
      <c r="P9" s="91" t="s">
        <v>1321</v>
      </c>
      <c r="Q9" s="91"/>
      <c r="R9" s="91"/>
      <c r="S9" s="91"/>
      <c r="T9" s="91"/>
      <c r="U9" s="91"/>
      <c r="V9" s="35">
        <f t="shared" si="0"/>
        <v>2</v>
      </c>
      <c r="W9" s="248">
        <f t="shared" si="1"/>
        <v>0</v>
      </c>
      <c r="X9" s="248">
        <f t="shared" si="2"/>
        <v>0</v>
      </c>
      <c r="Y9" s="248">
        <f t="shared" si="3"/>
        <v>1</v>
      </c>
      <c r="Z9" s="248">
        <f t="shared" si="4"/>
        <v>2</v>
      </c>
      <c r="AA9" s="248">
        <f t="shared" si="5"/>
        <v>3</v>
      </c>
      <c r="AB9" s="248">
        <f t="shared" si="6"/>
        <v>1</v>
      </c>
      <c r="AC9" s="248">
        <f t="shared" si="7"/>
        <v>7</v>
      </c>
      <c r="AD9" s="249">
        <f t="shared" si="11"/>
        <v>3.5714285714285716</v>
      </c>
      <c r="AE9" s="250">
        <f t="shared" si="8"/>
        <v>0</v>
      </c>
      <c r="AF9" s="251"/>
      <c r="AG9" s="252" t="str">
        <f t="shared" si="9"/>
        <v/>
      </c>
      <c r="AH9" s="252" t="str">
        <f t="shared" si="9"/>
        <v>з</v>
      </c>
      <c r="AI9" s="252">
        <f t="shared" si="9"/>
        <v>4</v>
      </c>
      <c r="AJ9" s="252">
        <f t="shared" si="9"/>
        <v>3</v>
      </c>
      <c r="AK9" s="252" t="str">
        <f t="shared" si="9"/>
        <v/>
      </c>
      <c r="AL9" s="252">
        <f t="shared" si="9"/>
        <v>4</v>
      </c>
      <c r="AM9" s="252">
        <f t="shared" si="9"/>
        <v>5</v>
      </c>
      <c r="AN9" s="252">
        <f t="shared" si="9"/>
        <v>4</v>
      </c>
      <c r="AO9" s="252" t="str">
        <f t="shared" si="9"/>
        <v/>
      </c>
      <c r="AP9" s="252">
        <f t="shared" si="9"/>
        <v>3</v>
      </c>
      <c r="AQ9" s="252">
        <f t="shared" si="9"/>
        <v>2</v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1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5">
      <c r="A10" s="267">
        <v>5</v>
      </c>
      <c r="B10" s="230" t="s">
        <v>28</v>
      </c>
      <c r="C10" s="472" t="s">
        <v>34</v>
      </c>
      <c r="D10" s="329" t="s">
        <v>1103</v>
      </c>
      <c r="E10" s="223">
        <v>2543</v>
      </c>
      <c r="F10" s="91"/>
      <c r="G10" s="91" t="s">
        <v>1138</v>
      </c>
      <c r="H10" s="91">
        <v>4</v>
      </c>
      <c r="I10" s="91">
        <v>4</v>
      </c>
      <c r="J10" s="91"/>
      <c r="K10" s="91">
        <v>5</v>
      </c>
      <c r="L10" s="91">
        <v>5</v>
      </c>
      <c r="M10" s="91">
        <v>4</v>
      </c>
      <c r="N10" s="91"/>
      <c r="O10" s="91">
        <v>3</v>
      </c>
      <c r="P10" s="91" t="s">
        <v>1321</v>
      </c>
      <c r="Q10" s="91"/>
      <c r="R10" s="91"/>
      <c r="S10" s="91"/>
      <c r="T10" s="91"/>
      <c r="U10" s="91"/>
      <c r="V10" s="35">
        <f t="shared" si="0"/>
        <v>2</v>
      </c>
      <c r="W10" s="248">
        <f t="shared" si="1"/>
        <v>0</v>
      </c>
      <c r="X10" s="248">
        <f t="shared" si="2"/>
        <v>0</v>
      </c>
      <c r="Y10" s="248">
        <f t="shared" si="3"/>
        <v>1</v>
      </c>
      <c r="Z10" s="248">
        <f t="shared" si="4"/>
        <v>1</v>
      </c>
      <c r="AA10" s="248">
        <f t="shared" si="5"/>
        <v>3</v>
      </c>
      <c r="AB10" s="248">
        <f t="shared" si="6"/>
        <v>2</v>
      </c>
      <c r="AC10" s="248">
        <f t="shared" si="7"/>
        <v>7</v>
      </c>
      <c r="AD10" s="249">
        <f t="shared" si="11"/>
        <v>3.8571428571428572</v>
      </c>
      <c r="AE10" s="250">
        <f t="shared" si="8"/>
        <v>0</v>
      </c>
      <c r="AF10" s="251"/>
      <c r="AG10" s="252" t="str">
        <f t="shared" si="9"/>
        <v/>
      </c>
      <c r="AH10" s="252" t="str">
        <f t="shared" si="9"/>
        <v>з</v>
      </c>
      <c r="AI10" s="252">
        <f t="shared" si="9"/>
        <v>4</v>
      </c>
      <c r="AJ10" s="252">
        <f t="shared" si="9"/>
        <v>4</v>
      </c>
      <c r="AK10" s="252" t="str">
        <f t="shared" si="9"/>
        <v/>
      </c>
      <c r="AL10" s="252">
        <f t="shared" si="9"/>
        <v>5</v>
      </c>
      <c r="AM10" s="252">
        <f t="shared" si="9"/>
        <v>5</v>
      </c>
      <c r="AN10" s="252">
        <f t="shared" si="9"/>
        <v>4</v>
      </c>
      <c r="AO10" s="252" t="str">
        <f t="shared" si="9"/>
        <v/>
      </c>
      <c r="AP10" s="252">
        <f t="shared" si="9"/>
        <v>3</v>
      </c>
      <c r="AQ10" s="252">
        <f t="shared" si="9"/>
        <v>2</v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1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5">
      <c r="A11" s="267">
        <v>6</v>
      </c>
      <c r="B11" s="230" t="s">
        <v>28</v>
      </c>
      <c r="C11" s="472" t="s">
        <v>34</v>
      </c>
      <c r="D11" s="329" t="s">
        <v>1104</v>
      </c>
      <c r="E11" s="223">
        <v>2543</v>
      </c>
      <c r="F11" s="91"/>
      <c r="G11" s="91" t="s">
        <v>1138</v>
      </c>
      <c r="H11" s="91">
        <v>5</v>
      </c>
      <c r="I11" s="91">
        <v>5</v>
      </c>
      <c r="J11" s="91"/>
      <c r="K11" s="91">
        <v>5</v>
      </c>
      <c r="L11" s="91">
        <v>5</v>
      </c>
      <c r="M11" s="91">
        <v>5</v>
      </c>
      <c r="N11" s="91"/>
      <c r="O11" s="91">
        <v>4</v>
      </c>
      <c r="P11" s="91">
        <v>3</v>
      </c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1</v>
      </c>
      <c r="AA11" s="258">
        <f t="shared" si="5"/>
        <v>1</v>
      </c>
      <c r="AB11" s="258">
        <f t="shared" si="6"/>
        <v>5</v>
      </c>
      <c r="AC11" s="248">
        <f t="shared" si="7"/>
        <v>7</v>
      </c>
      <c r="AD11" s="249">
        <f t="shared" si="11"/>
        <v>4.5714285714285712</v>
      </c>
      <c r="AE11" s="259">
        <f t="shared" si="8"/>
        <v>0</v>
      </c>
      <c r="AG11" s="252" t="str">
        <f t="shared" si="9"/>
        <v/>
      </c>
      <c r="AH11" s="252" t="str">
        <f t="shared" si="9"/>
        <v>з</v>
      </c>
      <c r="AI11" s="252">
        <f t="shared" si="9"/>
        <v>5</v>
      </c>
      <c r="AJ11" s="252">
        <f t="shared" si="9"/>
        <v>5</v>
      </c>
      <c r="AK11" s="252" t="str">
        <f t="shared" si="9"/>
        <v/>
      </c>
      <c r="AL11" s="252">
        <f t="shared" si="9"/>
        <v>5</v>
      </c>
      <c r="AM11" s="252">
        <f t="shared" si="9"/>
        <v>5</v>
      </c>
      <c r="AN11" s="252">
        <f t="shared" si="9"/>
        <v>5</v>
      </c>
      <c r="AO11" s="252" t="str">
        <f t="shared" si="9"/>
        <v/>
      </c>
      <c r="AP11" s="252">
        <f t="shared" si="9"/>
        <v>4</v>
      </c>
      <c r="AQ11" s="252">
        <f t="shared" si="9"/>
        <v>3</v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230" t="s">
        <v>28</v>
      </c>
      <c r="C12" s="472" t="s">
        <v>34</v>
      </c>
      <c r="D12" s="329" t="s">
        <v>1105</v>
      </c>
      <c r="E12" s="223">
        <v>2543</v>
      </c>
      <c r="F12" s="91"/>
      <c r="G12" s="91" t="s">
        <v>1138</v>
      </c>
      <c r="H12" s="91">
        <v>4</v>
      </c>
      <c r="I12" s="91">
        <v>3</v>
      </c>
      <c r="J12" s="91"/>
      <c r="K12" s="91">
        <v>4</v>
      </c>
      <c r="L12" s="91">
        <v>5</v>
      </c>
      <c r="M12" s="91">
        <v>4</v>
      </c>
      <c r="N12" s="91"/>
      <c r="O12" s="91">
        <v>3</v>
      </c>
      <c r="P12" s="91">
        <v>3</v>
      </c>
      <c r="Q12" s="91"/>
      <c r="R12" s="91"/>
      <c r="S12" s="91"/>
      <c r="T12" s="91"/>
      <c r="U12" s="91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3</v>
      </c>
      <c r="AA12" s="248">
        <f t="shared" si="5"/>
        <v>3</v>
      </c>
      <c r="AB12" s="248">
        <f t="shared" si="6"/>
        <v>1</v>
      </c>
      <c r="AC12" s="248">
        <f t="shared" si="7"/>
        <v>7</v>
      </c>
      <c r="AD12" s="249">
        <f t="shared" si="11"/>
        <v>3.7142857142857144</v>
      </c>
      <c r="AE12" s="250">
        <f t="shared" si="8"/>
        <v>0</v>
      </c>
      <c r="AF12" s="251"/>
      <c r="AG12" s="252" t="str">
        <f t="shared" si="9"/>
        <v/>
      </c>
      <c r="AH12" s="252" t="str">
        <f t="shared" si="9"/>
        <v>з</v>
      </c>
      <c r="AI12" s="252">
        <f t="shared" si="9"/>
        <v>4</v>
      </c>
      <c r="AJ12" s="252">
        <f t="shared" si="9"/>
        <v>3</v>
      </c>
      <c r="AK12" s="252" t="str">
        <f t="shared" si="9"/>
        <v/>
      </c>
      <c r="AL12" s="252">
        <f t="shared" si="9"/>
        <v>4</v>
      </c>
      <c r="AM12" s="252">
        <f t="shared" si="9"/>
        <v>5</v>
      </c>
      <c r="AN12" s="252">
        <f t="shared" si="9"/>
        <v>4</v>
      </c>
      <c r="AO12" s="252" t="str">
        <f t="shared" si="9"/>
        <v/>
      </c>
      <c r="AP12" s="252">
        <f t="shared" si="9"/>
        <v>3</v>
      </c>
      <c r="AQ12" s="252">
        <f t="shared" si="9"/>
        <v>3</v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5">
      <c r="A13" s="267">
        <v>8</v>
      </c>
      <c r="B13" s="230" t="s">
        <v>28</v>
      </c>
      <c r="C13" s="472" t="s">
        <v>443</v>
      </c>
      <c r="D13" s="329" t="s">
        <v>1106</v>
      </c>
      <c r="E13" s="223">
        <v>2543</v>
      </c>
      <c r="F13" s="91"/>
      <c r="G13" s="91" t="s">
        <v>1138</v>
      </c>
      <c r="H13" s="91">
        <v>5</v>
      </c>
      <c r="I13" s="91">
        <v>5</v>
      </c>
      <c r="J13" s="91"/>
      <c r="K13" s="91">
        <v>5</v>
      </c>
      <c r="L13" s="91">
        <v>5</v>
      </c>
      <c r="M13" s="91">
        <v>5</v>
      </c>
      <c r="N13" s="91"/>
      <c r="O13" s="91">
        <v>5</v>
      </c>
      <c r="P13" s="91">
        <v>3</v>
      </c>
      <c r="Q13" s="91"/>
      <c r="R13" s="91"/>
      <c r="S13" s="91"/>
      <c r="T13" s="91"/>
      <c r="U13" s="91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1</v>
      </c>
      <c r="AA13" s="248">
        <f t="shared" si="5"/>
        <v>0</v>
      </c>
      <c r="AB13" s="248">
        <f t="shared" si="6"/>
        <v>6</v>
      </c>
      <c r="AC13" s="248">
        <f t="shared" si="7"/>
        <v>7</v>
      </c>
      <c r="AD13" s="249">
        <f t="shared" si="11"/>
        <v>4.7142857142857144</v>
      </c>
      <c r="AE13" s="250">
        <f t="shared" si="8"/>
        <v>0</v>
      </c>
      <c r="AF13" s="251"/>
      <c r="AG13" s="252" t="str">
        <f t="shared" si="9"/>
        <v/>
      </c>
      <c r="AH13" s="252" t="str">
        <f t="shared" si="9"/>
        <v>з</v>
      </c>
      <c r="AI13" s="252">
        <f t="shared" si="9"/>
        <v>5</v>
      </c>
      <c r="AJ13" s="252">
        <f t="shared" si="9"/>
        <v>5</v>
      </c>
      <c r="AK13" s="252" t="str">
        <f t="shared" si="9"/>
        <v/>
      </c>
      <c r="AL13" s="252">
        <f t="shared" si="9"/>
        <v>5</v>
      </c>
      <c r="AM13" s="252">
        <f t="shared" si="9"/>
        <v>5</v>
      </c>
      <c r="AN13" s="252">
        <f t="shared" si="9"/>
        <v>5</v>
      </c>
      <c r="AO13" s="252" t="str">
        <f t="shared" si="9"/>
        <v/>
      </c>
      <c r="AP13" s="252">
        <f t="shared" si="9"/>
        <v>5</v>
      </c>
      <c r="AQ13" s="252">
        <f t="shared" si="9"/>
        <v>3</v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1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5">
      <c r="A14" s="267">
        <v>9</v>
      </c>
      <c r="B14" s="228"/>
      <c r="C14" s="472" t="s">
        <v>34</v>
      </c>
      <c r="D14" s="329" t="s">
        <v>1107</v>
      </c>
      <c r="E14" s="223">
        <v>2543</v>
      </c>
      <c r="F14" s="91"/>
      <c r="G14" s="91" t="s">
        <v>1138</v>
      </c>
      <c r="H14" s="91">
        <v>3</v>
      </c>
      <c r="I14" s="91">
        <v>3</v>
      </c>
      <c r="J14" s="91"/>
      <c r="K14" s="91">
        <v>4</v>
      </c>
      <c r="L14" s="91">
        <v>5</v>
      </c>
      <c r="M14" s="91">
        <v>4</v>
      </c>
      <c r="N14" s="91"/>
      <c r="O14" s="91">
        <v>4</v>
      </c>
      <c r="P14" s="91">
        <v>3</v>
      </c>
      <c r="Q14" s="91"/>
      <c r="R14" s="91"/>
      <c r="S14" s="91"/>
      <c r="T14" s="91"/>
      <c r="U14" s="91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3</v>
      </c>
      <c r="AB14" s="92">
        <f t="shared" si="6"/>
        <v>1</v>
      </c>
      <c r="AC14" s="92">
        <f t="shared" si="7"/>
        <v>7</v>
      </c>
      <c r="AD14" s="210">
        <f t="shared" si="11"/>
        <v>3.7142857142857144</v>
      </c>
      <c r="AE14" s="16">
        <f t="shared" si="8"/>
        <v>0</v>
      </c>
      <c r="AF14" s="9"/>
      <c r="AG14" s="252" t="str">
        <f t="shared" si="9"/>
        <v/>
      </c>
      <c r="AH14" s="252" t="str">
        <f t="shared" si="9"/>
        <v>з</v>
      </c>
      <c r="AI14" s="252">
        <f t="shared" si="9"/>
        <v>3</v>
      </c>
      <c r="AJ14" s="252">
        <f t="shared" si="9"/>
        <v>3</v>
      </c>
      <c r="AK14" s="252" t="str">
        <f t="shared" si="9"/>
        <v/>
      </c>
      <c r="AL14" s="252">
        <f t="shared" si="9"/>
        <v>4</v>
      </c>
      <c r="AM14" s="252">
        <f t="shared" si="9"/>
        <v>5</v>
      </c>
      <c r="AN14" s="252">
        <f t="shared" si="9"/>
        <v>4</v>
      </c>
      <c r="AO14" s="252" t="str">
        <f t="shared" si="9"/>
        <v/>
      </c>
      <c r="AP14" s="252">
        <f t="shared" si="9"/>
        <v>4</v>
      </c>
      <c r="AQ14" s="252">
        <f t="shared" si="9"/>
        <v>3</v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28"/>
      <c r="C15" s="472" t="s">
        <v>34</v>
      </c>
      <c r="D15" s="329" t="s">
        <v>1108</v>
      </c>
      <c r="E15" s="223">
        <v>2543</v>
      </c>
      <c r="F15" s="91"/>
      <c r="G15" s="91" t="s">
        <v>1138</v>
      </c>
      <c r="H15" s="91">
        <v>4</v>
      </c>
      <c r="I15" s="91">
        <v>3</v>
      </c>
      <c r="J15" s="91"/>
      <c r="K15" s="91">
        <v>4</v>
      </c>
      <c r="L15" s="91">
        <v>5</v>
      </c>
      <c r="M15" s="91">
        <v>4</v>
      </c>
      <c r="N15" s="91"/>
      <c r="O15" s="91">
        <v>3</v>
      </c>
      <c r="P15" s="91" t="s">
        <v>1321</v>
      </c>
      <c r="Q15" s="91"/>
      <c r="R15" s="91"/>
      <c r="S15" s="91"/>
      <c r="T15" s="91"/>
      <c r="U15" s="91"/>
      <c r="V15" s="18">
        <f t="shared" si="0"/>
        <v>2</v>
      </c>
      <c r="W15" s="92">
        <f t="shared" si="1"/>
        <v>0</v>
      </c>
      <c r="X15" s="92">
        <f t="shared" si="2"/>
        <v>0</v>
      </c>
      <c r="Y15" s="92">
        <f t="shared" si="3"/>
        <v>1</v>
      </c>
      <c r="Z15" s="92">
        <f t="shared" si="4"/>
        <v>2</v>
      </c>
      <c r="AA15" s="92">
        <f t="shared" si="5"/>
        <v>3</v>
      </c>
      <c r="AB15" s="92">
        <f t="shared" si="6"/>
        <v>1</v>
      </c>
      <c r="AC15" s="92">
        <f t="shared" si="7"/>
        <v>7</v>
      </c>
      <c r="AD15" s="210">
        <f t="shared" si="11"/>
        <v>3.5714285714285716</v>
      </c>
      <c r="AE15" s="16">
        <f t="shared" si="8"/>
        <v>0</v>
      </c>
      <c r="AF15" s="9"/>
      <c r="AG15" s="252" t="str">
        <f t="shared" si="9"/>
        <v/>
      </c>
      <c r="AH15" s="252" t="str">
        <f t="shared" si="9"/>
        <v>з</v>
      </c>
      <c r="AI15" s="252">
        <f t="shared" si="9"/>
        <v>4</v>
      </c>
      <c r="AJ15" s="252">
        <f t="shared" si="9"/>
        <v>3</v>
      </c>
      <c r="AK15" s="252" t="str">
        <f t="shared" si="9"/>
        <v/>
      </c>
      <c r="AL15" s="252">
        <f t="shared" si="9"/>
        <v>4</v>
      </c>
      <c r="AM15" s="252">
        <f t="shared" si="9"/>
        <v>5</v>
      </c>
      <c r="AN15" s="252">
        <f t="shared" si="9"/>
        <v>4</v>
      </c>
      <c r="AO15" s="252" t="str">
        <f t="shared" si="9"/>
        <v/>
      </c>
      <c r="AP15" s="252">
        <f t="shared" si="9"/>
        <v>3</v>
      </c>
      <c r="AQ15" s="252">
        <f t="shared" si="9"/>
        <v>2</v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267">
        <v>11</v>
      </c>
      <c r="B16" s="228"/>
      <c r="C16" s="472" t="s">
        <v>34</v>
      </c>
      <c r="D16" s="329" t="s">
        <v>1109</v>
      </c>
      <c r="E16" s="223">
        <v>2543</v>
      </c>
      <c r="F16" s="91"/>
      <c r="G16" s="91" t="s">
        <v>1138</v>
      </c>
      <c r="H16" s="91">
        <v>5</v>
      </c>
      <c r="I16" s="91">
        <v>5</v>
      </c>
      <c r="J16" s="91"/>
      <c r="K16" s="91">
        <v>5</v>
      </c>
      <c r="L16" s="91">
        <v>5</v>
      </c>
      <c r="M16" s="91">
        <v>5</v>
      </c>
      <c r="N16" s="91"/>
      <c r="O16" s="91">
        <v>5</v>
      </c>
      <c r="P16" s="91">
        <v>4</v>
      </c>
      <c r="Q16" s="91"/>
      <c r="R16" s="91"/>
      <c r="S16" s="91"/>
      <c r="T16" s="91"/>
      <c r="U16" s="91"/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1</v>
      </c>
      <c r="AB16" s="92">
        <f t="shared" si="6"/>
        <v>6</v>
      </c>
      <c r="AC16" s="92">
        <f t="shared" si="7"/>
        <v>7</v>
      </c>
      <c r="AD16" s="210">
        <f t="shared" si="11"/>
        <v>4.8571428571428568</v>
      </c>
      <c r="AE16" s="16">
        <f t="shared" si="8"/>
        <v>0</v>
      </c>
      <c r="AF16" s="9"/>
      <c r="AG16" s="252" t="str">
        <f t="shared" si="9"/>
        <v/>
      </c>
      <c r="AH16" s="252" t="str">
        <f t="shared" si="9"/>
        <v>з</v>
      </c>
      <c r="AI16" s="252">
        <f t="shared" si="9"/>
        <v>5</v>
      </c>
      <c r="AJ16" s="252">
        <f t="shared" si="9"/>
        <v>5</v>
      </c>
      <c r="AK16" s="252" t="str">
        <f t="shared" si="9"/>
        <v/>
      </c>
      <c r="AL16" s="252">
        <f t="shared" si="9"/>
        <v>5</v>
      </c>
      <c r="AM16" s="252">
        <f t="shared" si="9"/>
        <v>5</v>
      </c>
      <c r="AN16" s="252">
        <f t="shared" si="9"/>
        <v>5</v>
      </c>
      <c r="AO16" s="252" t="str">
        <f t="shared" si="9"/>
        <v/>
      </c>
      <c r="AP16" s="252">
        <f t="shared" si="9"/>
        <v>5</v>
      </c>
      <c r="AQ16" s="252">
        <f t="shared" si="9"/>
        <v>4</v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267">
        <v>12</v>
      </c>
      <c r="B17" s="225"/>
      <c r="C17" s="472" t="s">
        <v>443</v>
      </c>
      <c r="D17" s="329" t="s">
        <v>1110</v>
      </c>
      <c r="E17" s="223">
        <v>2543</v>
      </c>
      <c r="F17" s="91"/>
      <c r="G17" s="91" t="s">
        <v>1138</v>
      </c>
      <c r="H17" s="91">
        <v>5</v>
      </c>
      <c r="I17" s="91">
        <v>5</v>
      </c>
      <c r="J17" s="91"/>
      <c r="K17" s="91">
        <v>5</v>
      </c>
      <c r="L17" s="91">
        <v>5</v>
      </c>
      <c r="M17" s="91">
        <v>5</v>
      </c>
      <c r="N17" s="91"/>
      <c r="O17" s="91">
        <v>4</v>
      </c>
      <c r="P17" s="91">
        <v>4</v>
      </c>
      <c r="Q17" s="91"/>
      <c r="R17" s="91"/>
      <c r="S17" s="91"/>
      <c r="T17" s="91"/>
      <c r="U17" s="91"/>
      <c r="V17" s="18">
        <f t="shared" si="0"/>
        <v>4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2</v>
      </c>
      <c r="AB17" s="92">
        <f t="shared" si="6"/>
        <v>5</v>
      </c>
      <c r="AC17" s="92">
        <f t="shared" si="7"/>
        <v>7</v>
      </c>
      <c r="AD17" s="210">
        <f t="shared" si="11"/>
        <v>4.7142857142857144</v>
      </c>
      <c r="AE17" s="16">
        <f t="shared" si="8"/>
        <v>0</v>
      </c>
      <c r="AF17" s="9"/>
      <c r="AG17" s="252" t="str">
        <f t="shared" si="9"/>
        <v/>
      </c>
      <c r="AH17" s="252" t="str">
        <f t="shared" si="9"/>
        <v>з</v>
      </c>
      <c r="AI17" s="252">
        <f t="shared" si="9"/>
        <v>5</v>
      </c>
      <c r="AJ17" s="252">
        <f t="shared" si="9"/>
        <v>5</v>
      </c>
      <c r="AK17" s="252" t="str">
        <f t="shared" si="9"/>
        <v/>
      </c>
      <c r="AL17" s="252">
        <f t="shared" si="9"/>
        <v>5</v>
      </c>
      <c r="AM17" s="252">
        <f t="shared" si="9"/>
        <v>5</v>
      </c>
      <c r="AN17" s="252">
        <f t="shared" si="9"/>
        <v>5</v>
      </c>
      <c r="AO17" s="252" t="str">
        <f t="shared" si="9"/>
        <v/>
      </c>
      <c r="AP17" s="252">
        <f t="shared" si="9"/>
        <v>4</v>
      </c>
      <c r="AQ17" s="252">
        <f t="shared" si="9"/>
        <v>4</v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267">
        <v>13</v>
      </c>
      <c r="B18" s="163"/>
      <c r="C18" s="472" t="s">
        <v>34</v>
      </c>
      <c r="D18" s="329" t="s">
        <v>1111</v>
      </c>
      <c r="E18" s="223">
        <v>2543</v>
      </c>
      <c r="F18" s="91"/>
      <c r="G18" s="91" t="s">
        <v>492</v>
      </c>
      <c r="H18" s="91" t="s">
        <v>492</v>
      </c>
      <c r="I18" s="91" t="s">
        <v>492</v>
      </c>
      <c r="J18" s="91"/>
      <c r="K18" s="91" t="s">
        <v>492</v>
      </c>
      <c r="L18" s="91" t="s">
        <v>492</v>
      </c>
      <c r="M18" s="91" t="s">
        <v>492</v>
      </c>
      <c r="N18" s="91"/>
      <c r="O18" s="91" t="s">
        <v>492</v>
      </c>
      <c r="P18" s="91" t="s">
        <v>492</v>
      </c>
      <c r="Q18" s="91"/>
      <c r="R18" s="91"/>
      <c r="S18" s="91"/>
      <c r="T18" s="91"/>
      <c r="U18" s="91"/>
      <c r="V18" s="18">
        <f t="shared" si="0"/>
        <v>0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0</v>
      </c>
      <c r="AA18" s="92">
        <f t="shared" si="5"/>
        <v>0</v>
      </c>
      <c r="AB18" s="92">
        <f t="shared" si="6"/>
        <v>0</v>
      </c>
      <c r="AC18" s="92">
        <f t="shared" si="7"/>
        <v>0</v>
      </c>
      <c r="AD18" s="210" t="str">
        <f t="shared" si="11"/>
        <v/>
      </c>
      <c r="AE18" s="16">
        <f t="shared" si="8"/>
        <v>0</v>
      </c>
      <c r="AF18" s="9"/>
      <c r="AG18" s="252" t="str">
        <f t="shared" si="9"/>
        <v/>
      </c>
      <c r="AH18" s="252" t="str">
        <f t="shared" si="9"/>
        <v>а</v>
      </c>
      <c r="AI18" s="252" t="str">
        <f t="shared" si="9"/>
        <v>а</v>
      </c>
      <c r="AJ18" s="252" t="str">
        <f t="shared" si="9"/>
        <v>а</v>
      </c>
      <c r="AK18" s="252" t="str">
        <f t="shared" si="9"/>
        <v/>
      </c>
      <c r="AL18" s="252" t="str">
        <f t="shared" si="9"/>
        <v>а</v>
      </c>
      <c r="AM18" s="252" t="str">
        <f t="shared" si="9"/>
        <v>а</v>
      </c>
      <c r="AN18" s="252" t="str">
        <f t="shared" si="9"/>
        <v>а</v>
      </c>
      <c r="AO18" s="252" t="str">
        <f t="shared" si="9"/>
        <v/>
      </c>
      <c r="AP18" s="252" t="str">
        <f t="shared" si="9"/>
        <v>а</v>
      </c>
      <c r="AQ18" s="252" t="str">
        <f t="shared" si="9"/>
        <v>а</v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267">
        <v>14</v>
      </c>
      <c r="B19" s="163"/>
      <c r="C19" s="472" t="s">
        <v>34</v>
      </c>
      <c r="D19" s="329" t="s">
        <v>1112</v>
      </c>
      <c r="E19" s="223">
        <v>2543</v>
      </c>
      <c r="F19" s="91"/>
      <c r="G19" s="91" t="s">
        <v>1138</v>
      </c>
      <c r="H19" s="91">
        <v>4</v>
      </c>
      <c r="I19" s="91">
        <v>5</v>
      </c>
      <c r="J19" s="91"/>
      <c r="K19" s="91">
        <v>4</v>
      </c>
      <c r="L19" s="91">
        <v>5</v>
      </c>
      <c r="M19" s="91">
        <v>5</v>
      </c>
      <c r="N19" s="91"/>
      <c r="O19" s="91">
        <v>3</v>
      </c>
      <c r="P19" s="91">
        <v>3</v>
      </c>
      <c r="Q19" s="91"/>
      <c r="R19" s="91"/>
      <c r="S19" s="91"/>
      <c r="T19" s="91"/>
      <c r="U19" s="91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2</v>
      </c>
      <c r="AA19" s="92">
        <f t="shared" si="5"/>
        <v>2</v>
      </c>
      <c r="AB19" s="92">
        <f t="shared" si="6"/>
        <v>3</v>
      </c>
      <c r="AC19" s="92">
        <f t="shared" si="7"/>
        <v>7</v>
      </c>
      <c r="AD19" s="210">
        <f t="shared" si="11"/>
        <v>4.1428571428571432</v>
      </c>
      <c r="AE19" s="16">
        <f t="shared" si="8"/>
        <v>0</v>
      </c>
      <c r="AF19" s="9"/>
      <c r="AG19" s="252" t="str">
        <f t="shared" si="9"/>
        <v/>
      </c>
      <c r="AH19" s="252" t="str">
        <f t="shared" si="9"/>
        <v>з</v>
      </c>
      <c r="AI19" s="252">
        <f t="shared" si="9"/>
        <v>4</v>
      </c>
      <c r="AJ19" s="252">
        <f t="shared" si="9"/>
        <v>5</v>
      </c>
      <c r="AK19" s="252" t="str">
        <f t="shared" si="9"/>
        <v/>
      </c>
      <c r="AL19" s="252">
        <f t="shared" si="9"/>
        <v>4</v>
      </c>
      <c r="AM19" s="252">
        <f t="shared" si="9"/>
        <v>5</v>
      </c>
      <c r="AN19" s="252">
        <f t="shared" si="9"/>
        <v>5</v>
      </c>
      <c r="AO19" s="252" t="str">
        <f t="shared" si="9"/>
        <v/>
      </c>
      <c r="AP19" s="252">
        <f t="shared" si="9"/>
        <v>3</v>
      </c>
      <c r="AQ19" s="252">
        <f t="shared" si="9"/>
        <v>3</v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5">
      <c r="A20" s="267">
        <v>15</v>
      </c>
      <c r="B20" s="163"/>
      <c r="C20" s="472" t="s">
        <v>34</v>
      </c>
      <c r="D20" s="329" t="s">
        <v>1113</v>
      </c>
      <c r="E20" s="223">
        <v>2543</v>
      </c>
      <c r="F20" s="91"/>
      <c r="G20" s="91" t="s">
        <v>1138</v>
      </c>
      <c r="H20" s="91">
        <v>4</v>
      </c>
      <c r="I20" s="91">
        <v>5</v>
      </c>
      <c r="J20" s="91"/>
      <c r="K20" s="91">
        <v>4</v>
      </c>
      <c r="L20" s="91">
        <v>5</v>
      </c>
      <c r="M20" s="91">
        <v>5</v>
      </c>
      <c r="N20" s="91"/>
      <c r="O20" s="91">
        <v>3</v>
      </c>
      <c r="P20" s="91" t="s">
        <v>1321</v>
      </c>
      <c r="Q20" s="91"/>
      <c r="R20" s="91"/>
      <c r="S20" s="91"/>
      <c r="T20" s="91"/>
      <c r="U20" s="91"/>
      <c r="V20" s="18">
        <f t="shared" si="0"/>
        <v>2</v>
      </c>
      <c r="W20" s="92">
        <f t="shared" si="1"/>
        <v>0</v>
      </c>
      <c r="X20" s="92">
        <f t="shared" si="12"/>
        <v>0</v>
      </c>
      <c r="Y20" s="92">
        <f t="shared" si="3"/>
        <v>1</v>
      </c>
      <c r="Z20" s="92">
        <f t="shared" si="4"/>
        <v>1</v>
      </c>
      <c r="AA20" s="92">
        <f t="shared" si="5"/>
        <v>2</v>
      </c>
      <c r="AB20" s="92">
        <f t="shared" si="6"/>
        <v>3</v>
      </c>
      <c r="AC20" s="92">
        <f t="shared" si="7"/>
        <v>7</v>
      </c>
      <c r="AD20" s="210">
        <f t="shared" si="11"/>
        <v>4</v>
      </c>
      <c r="AE20" s="16">
        <f t="shared" si="8"/>
        <v>0</v>
      </c>
      <c r="AF20" s="9"/>
      <c r="AG20" s="252" t="str">
        <f t="shared" si="9"/>
        <v/>
      </c>
      <c r="AH20" s="252" t="str">
        <f t="shared" si="9"/>
        <v>з</v>
      </c>
      <c r="AI20" s="252">
        <f t="shared" si="9"/>
        <v>4</v>
      </c>
      <c r="AJ20" s="252">
        <f t="shared" si="9"/>
        <v>5</v>
      </c>
      <c r="AK20" s="252" t="str">
        <f t="shared" si="9"/>
        <v/>
      </c>
      <c r="AL20" s="252">
        <f t="shared" si="9"/>
        <v>4</v>
      </c>
      <c r="AM20" s="252">
        <f t="shared" si="9"/>
        <v>5</v>
      </c>
      <c r="AN20" s="252">
        <f t="shared" si="9"/>
        <v>5</v>
      </c>
      <c r="AO20" s="252" t="str">
        <f t="shared" si="9"/>
        <v/>
      </c>
      <c r="AP20" s="252">
        <f t="shared" si="9"/>
        <v>3</v>
      </c>
      <c r="AQ20" s="252">
        <f t="shared" si="9"/>
        <v>2</v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267">
        <v>16</v>
      </c>
      <c r="B21" s="163"/>
      <c r="C21" s="472" t="s">
        <v>34</v>
      </c>
      <c r="D21" s="329" t="s">
        <v>1114</v>
      </c>
      <c r="E21" s="223">
        <v>2543</v>
      </c>
      <c r="F21" s="91"/>
      <c r="G21" s="91" t="s">
        <v>1138</v>
      </c>
      <c r="H21" s="91">
        <v>3</v>
      </c>
      <c r="I21" s="91">
        <v>4</v>
      </c>
      <c r="J21" s="91"/>
      <c r="K21" s="91">
        <v>3</v>
      </c>
      <c r="L21" s="91">
        <v>3</v>
      </c>
      <c r="M21" s="91">
        <v>5</v>
      </c>
      <c r="N21" s="91"/>
      <c r="O21" s="91">
        <v>3</v>
      </c>
      <c r="P21" s="91">
        <v>3</v>
      </c>
      <c r="Q21" s="91"/>
      <c r="R21" s="91"/>
      <c r="S21" s="91"/>
      <c r="T21" s="91"/>
      <c r="U21" s="91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5</v>
      </c>
      <c r="AA21" s="92">
        <f t="shared" si="5"/>
        <v>1</v>
      </c>
      <c r="AB21" s="92">
        <f t="shared" si="6"/>
        <v>1</v>
      </c>
      <c r="AC21" s="92">
        <f t="shared" si="7"/>
        <v>7</v>
      </c>
      <c r="AD21" s="210">
        <f t="shared" si="11"/>
        <v>3.4285714285714284</v>
      </c>
      <c r="AE21" s="16">
        <f t="shared" si="8"/>
        <v>0</v>
      </c>
      <c r="AF21" s="9"/>
      <c r="AG21" s="252" t="str">
        <f t="shared" si="9"/>
        <v/>
      </c>
      <c r="AH21" s="252" t="str">
        <f t="shared" si="9"/>
        <v>з</v>
      </c>
      <c r="AI21" s="252">
        <f t="shared" si="9"/>
        <v>3</v>
      </c>
      <c r="AJ21" s="252">
        <f t="shared" si="9"/>
        <v>4</v>
      </c>
      <c r="AK21" s="252" t="str">
        <f t="shared" si="9"/>
        <v/>
      </c>
      <c r="AL21" s="252">
        <f t="shared" si="9"/>
        <v>3</v>
      </c>
      <c r="AM21" s="252">
        <f t="shared" si="9"/>
        <v>3</v>
      </c>
      <c r="AN21" s="252">
        <f t="shared" si="9"/>
        <v>5</v>
      </c>
      <c r="AO21" s="252" t="str">
        <f t="shared" si="9"/>
        <v/>
      </c>
      <c r="AP21" s="252">
        <f t="shared" si="9"/>
        <v>3</v>
      </c>
      <c r="AQ21" s="252">
        <f t="shared" si="9"/>
        <v>3</v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267">
        <v>17</v>
      </c>
      <c r="B22" s="163"/>
      <c r="C22" s="472" t="s">
        <v>34</v>
      </c>
      <c r="D22" s="329" t="s">
        <v>1115</v>
      </c>
      <c r="E22" s="223">
        <v>2543</v>
      </c>
      <c r="F22" s="91"/>
      <c r="G22" s="91" t="s">
        <v>1138</v>
      </c>
      <c r="H22" s="91">
        <v>3</v>
      </c>
      <c r="I22" s="91">
        <v>3</v>
      </c>
      <c r="J22" s="91"/>
      <c r="K22" s="91">
        <v>5</v>
      </c>
      <c r="L22" s="91">
        <v>4</v>
      </c>
      <c r="M22" s="91">
        <v>5</v>
      </c>
      <c r="N22" s="91"/>
      <c r="O22" s="91">
        <v>3</v>
      </c>
      <c r="P22" s="91">
        <v>3</v>
      </c>
      <c r="Q22" s="91"/>
      <c r="R22" s="91"/>
      <c r="S22" s="91"/>
      <c r="T22" s="91"/>
      <c r="U22" s="91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4</v>
      </c>
      <c r="AA22" s="92">
        <f t="shared" si="5"/>
        <v>1</v>
      </c>
      <c r="AB22" s="92">
        <f t="shared" si="6"/>
        <v>2</v>
      </c>
      <c r="AC22" s="92">
        <f t="shared" si="7"/>
        <v>7</v>
      </c>
      <c r="AD22" s="210">
        <f t="shared" si="11"/>
        <v>3.7142857142857144</v>
      </c>
      <c r="AE22" s="16">
        <f t="shared" si="8"/>
        <v>0</v>
      </c>
      <c r="AF22" s="9"/>
      <c r="AG22" s="252" t="str">
        <f t="shared" si="13"/>
        <v/>
      </c>
      <c r="AH22" s="252" t="str">
        <f t="shared" si="13"/>
        <v>з</v>
      </c>
      <c r="AI22" s="252">
        <f t="shared" si="13"/>
        <v>3</v>
      </c>
      <c r="AJ22" s="252">
        <f t="shared" si="13"/>
        <v>3</v>
      </c>
      <c r="AK22" s="252" t="str">
        <f t="shared" si="13"/>
        <v/>
      </c>
      <c r="AL22" s="252">
        <f t="shared" si="13"/>
        <v>5</v>
      </c>
      <c r="AM22" s="252">
        <f t="shared" si="13"/>
        <v>4</v>
      </c>
      <c r="AN22" s="252">
        <f t="shared" si="13"/>
        <v>5</v>
      </c>
      <c r="AO22" s="252" t="str">
        <f t="shared" si="13"/>
        <v/>
      </c>
      <c r="AP22" s="252">
        <f t="shared" si="13"/>
        <v>3</v>
      </c>
      <c r="AQ22" s="252">
        <f t="shared" si="13"/>
        <v>3</v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267">
        <v>18</v>
      </c>
      <c r="B23" s="163"/>
      <c r="C23" s="472" t="s">
        <v>34</v>
      </c>
      <c r="D23" s="329" t="s">
        <v>1116</v>
      </c>
      <c r="E23" s="223">
        <v>2543</v>
      </c>
      <c r="F23" s="91"/>
      <c r="G23" s="91" t="s">
        <v>1138</v>
      </c>
      <c r="H23" s="91">
        <v>4</v>
      </c>
      <c r="I23" s="91">
        <v>4</v>
      </c>
      <c r="J23" s="91"/>
      <c r="K23" s="91">
        <v>5</v>
      </c>
      <c r="L23" s="91">
        <v>5</v>
      </c>
      <c r="M23" s="91">
        <v>5</v>
      </c>
      <c r="N23" s="91"/>
      <c r="O23" s="91">
        <v>3</v>
      </c>
      <c r="P23" s="91">
        <v>3</v>
      </c>
      <c r="Q23" s="91"/>
      <c r="R23" s="91"/>
      <c r="S23" s="91"/>
      <c r="T23" s="91"/>
      <c r="U23" s="91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2</v>
      </c>
      <c r="AA23" s="92">
        <f t="shared" si="5"/>
        <v>2</v>
      </c>
      <c r="AB23" s="92">
        <f t="shared" si="6"/>
        <v>3</v>
      </c>
      <c r="AC23" s="92">
        <f t="shared" si="7"/>
        <v>7</v>
      </c>
      <c r="AD23" s="210">
        <f t="shared" si="11"/>
        <v>4.1428571428571432</v>
      </c>
      <c r="AE23" s="16">
        <f t="shared" si="8"/>
        <v>0</v>
      </c>
      <c r="AF23" s="9"/>
      <c r="AG23" s="252" t="str">
        <f t="shared" si="13"/>
        <v/>
      </c>
      <c r="AH23" s="252" t="str">
        <f t="shared" si="13"/>
        <v>з</v>
      </c>
      <c r="AI23" s="252">
        <f t="shared" si="13"/>
        <v>4</v>
      </c>
      <c r="AJ23" s="252">
        <f t="shared" si="13"/>
        <v>4</v>
      </c>
      <c r="AK23" s="252" t="str">
        <f t="shared" si="13"/>
        <v/>
      </c>
      <c r="AL23" s="252">
        <f t="shared" si="13"/>
        <v>5</v>
      </c>
      <c r="AM23" s="252">
        <f t="shared" si="13"/>
        <v>5</v>
      </c>
      <c r="AN23" s="252">
        <f t="shared" si="13"/>
        <v>5</v>
      </c>
      <c r="AO23" s="252" t="str">
        <f t="shared" si="13"/>
        <v/>
      </c>
      <c r="AP23" s="252">
        <f t="shared" si="13"/>
        <v>3</v>
      </c>
      <c r="AQ23" s="252">
        <f t="shared" si="13"/>
        <v>3</v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267">
        <v>19</v>
      </c>
      <c r="B24" s="163"/>
      <c r="C24" s="472" t="s">
        <v>34</v>
      </c>
      <c r="D24" s="329" t="s">
        <v>1117</v>
      </c>
      <c r="E24" s="223">
        <v>2543</v>
      </c>
      <c r="F24" s="91"/>
      <c r="G24" s="91" t="s">
        <v>1138</v>
      </c>
      <c r="H24" s="91">
        <v>3</v>
      </c>
      <c r="I24" s="91">
        <v>3</v>
      </c>
      <c r="J24" s="91"/>
      <c r="K24" s="91">
        <v>5</v>
      </c>
      <c r="L24" s="91">
        <v>5</v>
      </c>
      <c r="M24" s="91">
        <v>5</v>
      </c>
      <c r="N24" s="91"/>
      <c r="O24" s="91">
        <v>3</v>
      </c>
      <c r="P24" s="91">
        <v>3</v>
      </c>
      <c r="Q24" s="91"/>
      <c r="R24" s="91"/>
      <c r="S24" s="91"/>
      <c r="T24" s="91"/>
      <c r="U24" s="91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4</v>
      </c>
      <c r="AA24" s="92">
        <f t="shared" si="5"/>
        <v>0</v>
      </c>
      <c r="AB24" s="92">
        <f t="shared" si="6"/>
        <v>3</v>
      </c>
      <c r="AC24" s="92">
        <f t="shared" si="7"/>
        <v>7</v>
      </c>
      <c r="AD24" s="210">
        <f t="shared" si="11"/>
        <v>3.8571428571428572</v>
      </c>
      <c r="AE24" s="16">
        <f t="shared" si="8"/>
        <v>0</v>
      </c>
      <c r="AF24" s="9"/>
      <c r="AG24" s="252" t="str">
        <f t="shared" si="13"/>
        <v/>
      </c>
      <c r="AH24" s="252" t="str">
        <f t="shared" si="13"/>
        <v>з</v>
      </c>
      <c r="AI24" s="252">
        <f t="shared" si="13"/>
        <v>3</v>
      </c>
      <c r="AJ24" s="252">
        <f t="shared" si="13"/>
        <v>3</v>
      </c>
      <c r="AK24" s="252" t="str">
        <f t="shared" si="13"/>
        <v/>
      </c>
      <c r="AL24" s="252">
        <f t="shared" si="13"/>
        <v>5</v>
      </c>
      <c r="AM24" s="252">
        <f t="shared" si="13"/>
        <v>5</v>
      </c>
      <c r="AN24" s="252">
        <f t="shared" si="13"/>
        <v>5</v>
      </c>
      <c r="AO24" s="252" t="str">
        <f t="shared" si="13"/>
        <v/>
      </c>
      <c r="AP24" s="252">
        <f t="shared" si="13"/>
        <v>3</v>
      </c>
      <c r="AQ24" s="252">
        <f t="shared" si="13"/>
        <v>3</v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267">
        <v>20</v>
      </c>
      <c r="B25" s="163"/>
      <c r="C25" s="472" t="s">
        <v>34</v>
      </c>
      <c r="D25" s="329" t="s">
        <v>1118</v>
      </c>
      <c r="E25" s="223">
        <v>2543</v>
      </c>
      <c r="F25" s="91"/>
      <c r="G25" s="91" t="s">
        <v>1138</v>
      </c>
      <c r="H25" s="91">
        <v>3</v>
      </c>
      <c r="I25" s="91">
        <v>3</v>
      </c>
      <c r="J25" s="91"/>
      <c r="K25" s="91">
        <v>4</v>
      </c>
      <c r="L25" s="91">
        <v>5</v>
      </c>
      <c r="M25" s="91">
        <v>5</v>
      </c>
      <c r="N25" s="91"/>
      <c r="O25" s="91">
        <v>3</v>
      </c>
      <c r="P25" s="91">
        <v>3</v>
      </c>
      <c r="Q25" s="91"/>
      <c r="R25" s="91"/>
      <c r="S25" s="91"/>
      <c r="T25" s="91"/>
      <c r="U25" s="91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4</v>
      </c>
      <c r="AA25" s="92">
        <f t="shared" si="5"/>
        <v>1</v>
      </c>
      <c r="AB25" s="92">
        <f t="shared" si="6"/>
        <v>2</v>
      </c>
      <c r="AC25" s="92">
        <f t="shared" si="7"/>
        <v>7</v>
      </c>
      <c r="AD25" s="210">
        <f t="shared" si="11"/>
        <v>3.7142857142857144</v>
      </c>
      <c r="AE25" s="16">
        <f t="shared" si="8"/>
        <v>0</v>
      </c>
      <c r="AF25" s="9"/>
      <c r="AG25" s="252" t="str">
        <f t="shared" si="13"/>
        <v/>
      </c>
      <c r="AH25" s="252" t="str">
        <f t="shared" si="13"/>
        <v>з</v>
      </c>
      <c r="AI25" s="252">
        <f t="shared" si="13"/>
        <v>3</v>
      </c>
      <c r="AJ25" s="252">
        <f t="shared" si="13"/>
        <v>3</v>
      </c>
      <c r="AK25" s="252" t="str">
        <f t="shared" si="13"/>
        <v/>
      </c>
      <c r="AL25" s="252">
        <f t="shared" si="13"/>
        <v>4</v>
      </c>
      <c r="AM25" s="252">
        <f t="shared" si="13"/>
        <v>5</v>
      </c>
      <c r="AN25" s="252">
        <f t="shared" si="13"/>
        <v>5</v>
      </c>
      <c r="AO25" s="252" t="str">
        <f t="shared" si="13"/>
        <v/>
      </c>
      <c r="AP25" s="252">
        <f t="shared" si="13"/>
        <v>3</v>
      </c>
      <c r="AQ25" s="252">
        <f t="shared" si="13"/>
        <v>3</v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267">
        <v>21</v>
      </c>
      <c r="B26" s="163"/>
      <c r="C26" s="472" t="s">
        <v>443</v>
      </c>
      <c r="D26" s="329" t="s">
        <v>1119</v>
      </c>
      <c r="E26" s="223">
        <v>2543</v>
      </c>
      <c r="F26" s="91"/>
      <c r="G26" s="91" t="s">
        <v>1138</v>
      </c>
      <c r="H26" s="91">
        <v>4</v>
      </c>
      <c r="I26" s="91">
        <v>3</v>
      </c>
      <c r="J26" s="91"/>
      <c r="K26" s="91">
        <v>4</v>
      </c>
      <c r="L26" s="91">
        <v>4</v>
      </c>
      <c r="M26" s="91">
        <v>5</v>
      </c>
      <c r="N26" s="91"/>
      <c r="O26" s="91">
        <v>3</v>
      </c>
      <c r="P26" s="91" t="s">
        <v>1321</v>
      </c>
      <c r="Q26" s="91"/>
      <c r="R26" s="91"/>
      <c r="S26" s="91"/>
      <c r="T26" s="91"/>
      <c r="U26" s="91"/>
      <c r="V26" s="18">
        <f t="shared" si="0"/>
        <v>2</v>
      </c>
      <c r="W26" s="92">
        <f t="shared" si="1"/>
        <v>0</v>
      </c>
      <c r="X26" s="92">
        <f t="shared" si="12"/>
        <v>0</v>
      </c>
      <c r="Y26" s="92">
        <f t="shared" si="3"/>
        <v>1</v>
      </c>
      <c r="Z26" s="92">
        <f t="shared" si="4"/>
        <v>2</v>
      </c>
      <c r="AA26" s="92">
        <f t="shared" si="5"/>
        <v>3</v>
      </c>
      <c r="AB26" s="92">
        <f t="shared" si="6"/>
        <v>1</v>
      </c>
      <c r="AC26" s="92">
        <f t="shared" si="7"/>
        <v>7</v>
      </c>
      <c r="AD26" s="210">
        <f t="shared" si="11"/>
        <v>3.5714285714285716</v>
      </c>
      <c r="AE26" s="16">
        <f t="shared" si="8"/>
        <v>0</v>
      </c>
      <c r="AF26" s="9"/>
      <c r="AG26" s="252" t="str">
        <f t="shared" si="13"/>
        <v/>
      </c>
      <c r="AH26" s="252" t="str">
        <f t="shared" si="13"/>
        <v>з</v>
      </c>
      <c r="AI26" s="252">
        <f t="shared" si="13"/>
        <v>4</v>
      </c>
      <c r="AJ26" s="252">
        <f t="shared" si="13"/>
        <v>3</v>
      </c>
      <c r="AK26" s="252" t="str">
        <f t="shared" si="13"/>
        <v/>
      </c>
      <c r="AL26" s="252">
        <f t="shared" si="13"/>
        <v>4</v>
      </c>
      <c r="AM26" s="252">
        <f t="shared" si="13"/>
        <v>4</v>
      </c>
      <c r="AN26" s="252">
        <f t="shared" si="13"/>
        <v>5</v>
      </c>
      <c r="AO26" s="252" t="str">
        <f t="shared" si="13"/>
        <v/>
      </c>
      <c r="AP26" s="252">
        <f t="shared" si="13"/>
        <v>3</v>
      </c>
      <c r="AQ26" s="252">
        <f t="shared" si="13"/>
        <v>2</v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267">
        <v>22</v>
      </c>
      <c r="B27" s="163"/>
      <c r="C27" s="472" t="s">
        <v>34</v>
      </c>
      <c r="D27" s="329" t="s">
        <v>1120</v>
      </c>
      <c r="E27" s="223">
        <v>2543</v>
      </c>
      <c r="F27" s="91"/>
      <c r="G27" s="91" t="s">
        <v>1138</v>
      </c>
      <c r="H27" s="91">
        <v>5</v>
      </c>
      <c r="I27" s="91">
        <v>4</v>
      </c>
      <c r="J27" s="91"/>
      <c r="K27" s="91">
        <v>5</v>
      </c>
      <c r="L27" s="91">
        <v>5</v>
      </c>
      <c r="M27" s="91">
        <v>5</v>
      </c>
      <c r="N27" s="91"/>
      <c r="O27" s="91">
        <v>4</v>
      </c>
      <c r="P27" s="91">
        <v>3</v>
      </c>
      <c r="Q27" s="91"/>
      <c r="R27" s="91"/>
      <c r="S27" s="91"/>
      <c r="T27" s="91"/>
      <c r="U27" s="91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1</v>
      </c>
      <c r="AA27" s="92">
        <f t="shared" si="5"/>
        <v>2</v>
      </c>
      <c r="AB27" s="92">
        <f t="shared" si="6"/>
        <v>4</v>
      </c>
      <c r="AC27" s="92">
        <f t="shared" si="7"/>
        <v>7</v>
      </c>
      <c r="AD27" s="210">
        <f t="shared" si="11"/>
        <v>4.4285714285714288</v>
      </c>
      <c r="AE27" s="16">
        <f t="shared" si="8"/>
        <v>0</v>
      </c>
      <c r="AF27" s="9"/>
      <c r="AG27" s="252" t="str">
        <f t="shared" si="13"/>
        <v/>
      </c>
      <c r="AH27" s="252" t="str">
        <f t="shared" si="13"/>
        <v>з</v>
      </c>
      <c r="AI27" s="252">
        <f t="shared" si="13"/>
        <v>5</v>
      </c>
      <c r="AJ27" s="252">
        <f t="shared" si="13"/>
        <v>4</v>
      </c>
      <c r="AK27" s="252" t="str">
        <f t="shared" si="13"/>
        <v/>
      </c>
      <c r="AL27" s="252">
        <f t="shared" si="13"/>
        <v>5</v>
      </c>
      <c r="AM27" s="252">
        <f t="shared" si="13"/>
        <v>5</v>
      </c>
      <c r="AN27" s="252">
        <f t="shared" si="13"/>
        <v>5</v>
      </c>
      <c r="AO27" s="252" t="str">
        <f t="shared" si="13"/>
        <v/>
      </c>
      <c r="AP27" s="252">
        <f t="shared" si="13"/>
        <v>4</v>
      </c>
      <c r="AQ27" s="252">
        <f t="shared" si="13"/>
        <v>3</v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5">
      <c r="A28" s="267"/>
      <c r="B28" s="163"/>
      <c r="C28" s="290"/>
      <c r="D28" s="292"/>
      <c r="E28" s="223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18">
        <f t="shared" si="0"/>
        <v>0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10" t="str">
        <f t="shared" si="11"/>
        <v/>
      </c>
      <c r="AE28" s="16">
        <f t="shared" si="8"/>
        <v>0</v>
      </c>
      <c r="AF28" s="9"/>
      <c r="AG28" s="252" t="str">
        <f t="shared" si="13"/>
        <v/>
      </c>
      <c r="AH28" s="252" t="str">
        <f t="shared" si="13"/>
        <v/>
      </c>
      <c r="AI28" s="252" t="str">
        <f t="shared" si="13"/>
        <v/>
      </c>
      <c r="AJ28" s="252" t="str">
        <f t="shared" si="13"/>
        <v/>
      </c>
      <c r="AK28" s="252" t="str">
        <f t="shared" si="13"/>
        <v/>
      </c>
      <c r="AL28" s="252" t="str">
        <f t="shared" si="13"/>
        <v/>
      </c>
      <c r="AM28" s="252" t="str">
        <f t="shared" si="13"/>
        <v/>
      </c>
      <c r="AN28" s="252" t="str">
        <f t="shared" si="13"/>
        <v/>
      </c>
      <c r="AO28" s="252" t="str">
        <f t="shared" si="13"/>
        <v/>
      </c>
      <c r="AP28" s="252" t="str">
        <f t="shared" si="13"/>
        <v/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5">
      <c r="A29" s="267"/>
      <c r="B29" s="161"/>
      <c r="C29" s="290"/>
      <c r="D29" s="324"/>
      <c r="E29" s="223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18">
        <f t="shared" si="0"/>
        <v>0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11"/>
        <v/>
      </c>
      <c r="AE29" s="16">
        <f t="shared" si="8"/>
        <v>0</v>
      </c>
      <c r="AF29" s="9"/>
      <c r="AG29" s="252" t="str">
        <f t="shared" si="13"/>
        <v/>
      </c>
      <c r="AH29" s="252" t="str">
        <f t="shared" si="13"/>
        <v/>
      </c>
      <c r="AI29" s="252" t="str">
        <f t="shared" si="13"/>
        <v/>
      </c>
      <c r="AJ29" s="252" t="str">
        <f t="shared" si="13"/>
        <v/>
      </c>
      <c r="AK29" s="252" t="str">
        <f t="shared" si="13"/>
        <v/>
      </c>
      <c r="AL29" s="252" t="str">
        <f t="shared" si="13"/>
        <v/>
      </c>
      <c r="AM29" s="252" t="str">
        <f t="shared" si="13"/>
        <v/>
      </c>
      <c r="AN29" s="252" t="str">
        <f t="shared" si="13"/>
        <v/>
      </c>
      <c r="AO29" s="252" t="str">
        <f t="shared" si="13"/>
        <v/>
      </c>
      <c r="AP29" s="252" t="str">
        <f t="shared" si="13"/>
        <v/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267"/>
      <c r="B30" s="161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11"/>
        <v/>
      </c>
      <c r="AE30" s="16">
        <f t="shared" si="8"/>
        <v>0</v>
      </c>
      <c r="AF30" s="9"/>
      <c r="AG30" s="252" t="str">
        <f t="shared" si="13"/>
        <v/>
      </c>
      <c r="AH30" s="252" t="str">
        <f t="shared" si="13"/>
        <v/>
      </c>
      <c r="AI30" s="252" t="str">
        <f t="shared" si="13"/>
        <v/>
      </c>
      <c r="AJ30" s="252" t="str">
        <f t="shared" si="13"/>
        <v/>
      </c>
      <c r="AK30" s="252" t="str">
        <f t="shared" si="13"/>
        <v/>
      </c>
      <c r="AL30" s="252" t="str">
        <f t="shared" si="13"/>
        <v/>
      </c>
      <c r="AM30" s="252" t="str">
        <f t="shared" si="13"/>
        <v/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5">
      <c r="A31" s="267"/>
      <c r="B31" s="161"/>
      <c r="C31" s="290"/>
      <c r="D31" s="292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267"/>
      <c r="B32" s="211"/>
      <c r="C32" s="211"/>
      <c r="D32" s="291"/>
      <c r="E32" s="223"/>
      <c r="F32" s="108"/>
      <c r="G32" s="108"/>
      <c r="H32" s="108"/>
      <c r="I32" s="108"/>
      <c r="J32" s="321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.75" hidden="1" x14ac:dyDescent="0.2">
      <c r="A33" s="267"/>
      <c r="B33" s="211"/>
      <c r="C33" s="211"/>
      <c r="D33" s="211"/>
      <c r="E33" s="223"/>
      <c r="F33" s="108"/>
      <c r="G33" s="108"/>
      <c r="H33" s="108"/>
      <c r="I33" s="108"/>
      <c r="J33" s="321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.75" hidden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.75" hidden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.75" hidden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09"/>
      <c r="B37" s="110"/>
      <c r="C37" s="110"/>
      <c r="D37" s="110"/>
      <c r="E37" s="27">
        <f>COUNTIF(E6:E36,"2543")</f>
        <v>22</v>
      </c>
      <c r="F37" s="23"/>
      <c r="G37" s="23"/>
      <c r="H37" s="23"/>
      <c r="I37" s="23"/>
      <c r="J37" s="91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 t="str">
        <v xml:space="preserve"> </v>
      </c>
      <c r="H38" s="181">
        <v>4</v>
      </c>
      <c r="I38" s="181">
        <v>3.9047619047619047</v>
      </c>
      <c r="J38" s="336" t="str">
        <v xml:space="preserve"> </v>
      </c>
      <c r="K38" s="181">
        <v>4.4285714285714288</v>
      </c>
      <c r="L38" s="181">
        <v>4.8095238095238093</v>
      </c>
      <c r="M38" s="181">
        <v>4.7619047619047619</v>
      </c>
      <c r="N38" s="181" t="str">
        <v xml:space="preserve"> </v>
      </c>
      <c r="O38" s="216">
        <v>3.4285714285714284</v>
      </c>
      <c r="P38" s="183">
        <v>2.9047619047619047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сводн.!T41</f>
        <v>3</v>
      </c>
      <c r="W38" s="92">
        <f>SUM(W6:W37)</f>
        <v>0</v>
      </c>
      <c r="X38" s="92">
        <f>SUM(X6:X37)</f>
        <v>0</v>
      </c>
      <c r="Y38" s="92">
        <f>SUM(Y6:Y37)-X38</f>
        <v>5</v>
      </c>
      <c r="Z38" s="92">
        <f>SUM(Z6:Z37)</f>
        <v>43</v>
      </c>
      <c r="AA38" s="92">
        <f>SUM(AA6:AA37)</f>
        <v>41</v>
      </c>
      <c r="AB38" s="92">
        <f>SUM(AB6:AB37)</f>
        <v>58</v>
      </c>
      <c r="AC38" s="92">
        <f t="shared" si="7"/>
        <v>147</v>
      </c>
      <c r="AD38" s="210">
        <f>IF(ISERROR(((X38+Y38)*2+Z38*3+AA38*4+AB38*5)/SUM(X38,Y38:AB38)),"",((X38+Y38)*2+Z38*3+AA38*4+AB38*5)/SUM(X38,Y38:AB38))</f>
        <v>4.0340136054421771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</v>
      </c>
      <c r="AJ38" s="33">
        <f t="shared" si="15"/>
        <v>3.9047619047619047</v>
      </c>
      <c r="AK38" s="33" t="str">
        <f t="shared" si="15"/>
        <v xml:space="preserve"> </v>
      </c>
      <c r="AL38" s="33">
        <f t="shared" si="15"/>
        <v>4.4285714285714288</v>
      </c>
      <c r="AM38" s="33">
        <f t="shared" si="15"/>
        <v>4.8095238095238093</v>
      </c>
      <c r="AN38" s="33">
        <f t="shared" si="15"/>
        <v>4.7619047619047619</v>
      </c>
      <c r="AO38" s="33" t="str">
        <f t="shared" si="15"/>
        <v xml:space="preserve"> </v>
      </c>
      <c r="AP38" s="33">
        <f t="shared" si="15"/>
        <v>3.4285714285714284</v>
      </c>
      <c r="AQ38" s="33">
        <f t="shared" si="15"/>
        <v>2.9047619047619047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 t="str">
        <v>0</v>
      </c>
      <c r="H39" s="95">
        <v>5</v>
      </c>
      <c r="I39" s="95">
        <v>7</v>
      </c>
      <c r="J39" s="337" t="str">
        <v>0</v>
      </c>
      <c r="K39" s="95">
        <v>10</v>
      </c>
      <c r="L39" s="95">
        <v>18</v>
      </c>
      <c r="M39" s="95">
        <v>16</v>
      </c>
      <c r="N39" s="95" t="str">
        <v>0</v>
      </c>
      <c r="O39" s="96">
        <v>2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 t="str">
        <f>IF(COUNTIF(V6:V37,5)=0,"0",COUNTIF(V6:V37,5))</f>
        <v>0</v>
      </c>
      <c r="W39" s="177"/>
      <c r="X39" s="722">
        <f>SUM(X38:AB38)</f>
        <v>147</v>
      </c>
      <c r="Y39" s="722"/>
      <c r="Z39" s="722"/>
      <c r="AA39" s="722"/>
      <c r="AB39" s="722"/>
      <c r="AC39" s="459"/>
      <c r="AD39" s="210"/>
      <c r="AE39" s="36"/>
      <c r="AF39" s="37"/>
      <c r="AG39" s="38" t="str">
        <f t="shared" ref="AG39:AU39" si="16">IF(COUNTIF(AG6:AG37,5)=0,"0",COUNTIF(AG6:AG37,5))</f>
        <v>0</v>
      </c>
      <c r="AH39" s="38" t="str">
        <f t="shared" si="16"/>
        <v>0</v>
      </c>
      <c r="AI39" s="38">
        <f t="shared" si="16"/>
        <v>5</v>
      </c>
      <c r="AJ39" s="38">
        <f t="shared" si="16"/>
        <v>7</v>
      </c>
      <c r="AK39" s="38" t="str">
        <f t="shared" si="16"/>
        <v>0</v>
      </c>
      <c r="AL39" s="38">
        <f t="shared" si="16"/>
        <v>10</v>
      </c>
      <c r="AM39" s="38">
        <f t="shared" si="16"/>
        <v>18</v>
      </c>
      <c r="AN39" s="38">
        <f t="shared" si="16"/>
        <v>16</v>
      </c>
      <c r="AO39" s="38" t="str">
        <f t="shared" si="16"/>
        <v>0</v>
      </c>
      <c r="AP39" s="38">
        <f t="shared" si="16"/>
        <v>2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 t="str">
        <v>0</v>
      </c>
      <c r="H40" s="97">
        <v>11</v>
      </c>
      <c r="I40" s="97">
        <v>5</v>
      </c>
      <c r="J40" s="338" t="str">
        <v>0</v>
      </c>
      <c r="K40" s="97">
        <v>10</v>
      </c>
      <c r="L40" s="97">
        <v>2</v>
      </c>
      <c r="M40" s="97">
        <v>5</v>
      </c>
      <c r="N40" s="97" t="str">
        <v>0</v>
      </c>
      <c r="O40" s="98">
        <v>5</v>
      </c>
      <c r="P40" s="98">
        <v>3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 t="str">
        <f>IF(COUNTIF(AA6:AA37,4)=0," ",COUNTIF(AA6:AA37,4))</f>
        <v xml:space="preserve"> 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 t="str">
        <f t="shared" si="17"/>
        <v>0</v>
      </c>
      <c r="AI40" s="44">
        <f t="shared" si="17"/>
        <v>11</v>
      </c>
      <c r="AJ40" s="44">
        <f t="shared" si="17"/>
        <v>5</v>
      </c>
      <c r="AK40" s="44" t="str">
        <f t="shared" si="17"/>
        <v>0</v>
      </c>
      <c r="AL40" s="44">
        <f t="shared" si="17"/>
        <v>10</v>
      </c>
      <c r="AM40" s="44">
        <f t="shared" si="17"/>
        <v>2</v>
      </c>
      <c r="AN40" s="44">
        <f t="shared" si="17"/>
        <v>5</v>
      </c>
      <c r="AO40" s="44" t="str">
        <f t="shared" si="17"/>
        <v>0</v>
      </c>
      <c r="AP40" s="44">
        <f t="shared" si="17"/>
        <v>5</v>
      </c>
      <c r="AQ40" s="44">
        <f t="shared" si="17"/>
        <v>3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 t="str">
        <v>0</v>
      </c>
      <c r="H41" s="99">
        <v>5</v>
      </c>
      <c r="I41" s="99">
        <v>9</v>
      </c>
      <c r="J41" s="339" t="str">
        <v>0</v>
      </c>
      <c r="K41" s="99">
        <v>1</v>
      </c>
      <c r="L41" s="99">
        <v>1</v>
      </c>
      <c r="M41" s="99" t="str">
        <v>0</v>
      </c>
      <c r="N41" s="99" t="str">
        <v>0</v>
      </c>
      <c r="O41" s="100">
        <v>14</v>
      </c>
      <c r="P41" s="100">
        <v>13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8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 t="str">
        <f t="shared" si="18"/>
        <v>0</v>
      </c>
      <c r="AI41" s="52">
        <f t="shared" si="18"/>
        <v>5</v>
      </c>
      <c r="AJ41" s="52">
        <f t="shared" si="18"/>
        <v>9</v>
      </c>
      <c r="AK41" s="52" t="str">
        <f t="shared" si="18"/>
        <v>0</v>
      </c>
      <c r="AL41" s="52">
        <f t="shared" si="18"/>
        <v>1</v>
      </c>
      <c r="AM41" s="52">
        <f t="shared" si="18"/>
        <v>1</v>
      </c>
      <c r="AN41" s="52" t="str">
        <f t="shared" si="18"/>
        <v>0</v>
      </c>
      <c r="AO41" s="52" t="str">
        <f t="shared" si="18"/>
        <v>0</v>
      </c>
      <c r="AP41" s="52">
        <f t="shared" si="18"/>
        <v>14</v>
      </c>
      <c r="AQ41" s="52">
        <f t="shared" si="18"/>
        <v>13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91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5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5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6</v>
      </c>
      <c r="AA42" s="35">
        <f>IF(COUNTIF(AA6:AA37,2)=0," ",COUNTIF(AA6:AA37,2))</f>
        <v>6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5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1</v>
      </c>
      <c r="H43" s="23">
        <v>1</v>
      </c>
      <c r="I43" s="23">
        <v>1</v>
      </c>
      <c r="J43" s="91">
        <v>0</v>
      </c>
      <c r="K43" s="23">
        <v>1</v>
      </c>
      <c r="L43" s="23">
        <v>1</v>
      </c>
      <c r="M43" s="23">
        <v>1</v>
      </c>
      <c r="N43" s="23">
        <v>0</v>
      </c>
      <c r="O43" s="24">
        <v>1</v>
      </c>
      <c r="P43" s="24">
        <v>1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COUNTBLANK(AD6:AD27)</f>
        <v>1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1</v>
      </c>
      <c r="AI43" s="60">
        <f t="shared" si="21"/>
        <v>1</v>
      </c>
      <c r="AJ43" s="60">
        <f t="shared" si="21"/>
        <v>1</v>
      </c>
      <c r="AK43" s="60">
        <f t="shared" si="21"/>
        <v>0</v>
      </c>
      <c r="AL43" s="60">
        <f t="shared" si="21"/>
        <v>1</v>
      </c>
      <c r="AM43" s="60">
        <f t="shared" si="21"/>
        <v>1</v>
      </c>
      <c r="AN43" s="60">
        <f t="shared" si="21"/>
        <v>1</v>
      </c>
      <c r="AO43" s="60">
        <f t="shared" si="21"/>
        <v>0</v>
      </c>
      <c r="AP43" s="60">
        <f t="shared" si="21"/>
        <v>1</v>
      </c>
      <c r="AQ43" s="60">
        <f t="shared" si="21"/>
        <v>1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 t="str">
        <v>0</v>
      </c>
      <c r="G44" s="23">
        <v>21</v>
      </c>
      <c r="H44" s="23" t="str">
        <v>0</v>
      </c>
      <c r="I44" s="23" t="str">
        <v>0</v>
      </c>
      <c r="J44" s="91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2">IF(COUNTIF(AG6:AG37,"з")=0,"0",COUNTIF(AG6:AG37,"з"))</f>
        <v>0</v>
      </c>
      <c r="AH44" s="35">
        <f t="shared" si="22"/>
        <v>21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91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13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60"/>
      <c r="X46" s="460"/>
      <c r="Y46" s="460"/>
      <c r="Z46" s="460"/>
      <c r="AA46" s="460"/>
      <c r="AB46" s="460"/>
      <c r="AC46" s="460"/>
      <c r="AD46" s="460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13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60"/>
      <c r="X47" s="460"/>
      <c r="Y47" s="460"/>
      <c r="Z47" s="460"/>
      <c r="AA47" s="460"/>
      <c r="AB47" s="460"/>
      <c r="AC47" s="460"/>
      <c r="AD47" s="460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13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60"/>
      <c r="X48" s="460"/>
      <c r="Y48" s="460"/>
      <c r="Z48" s="460"/>
      <c r="AA48" s="460"/>
      <c r="AB48" s="460"/>
      <c r="AC48" s="460"/>
      <c r="AD48" s="460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13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60"/>
      <c r="X49" s="460"/>
      <c r="Y49" s="460"/>
      <c r="Z49" s="460"/>
      <c r="AA49" s="460"/>
      <c r="AB49" s="460"/>
      <c r="AC49" s="460"/>
      <c r="AD49" s="460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13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60"/>
      <c r="X50" s="460"/>
      <c r="Y50" s="460"/>
      <c r="Z50" s="460"/>
      <c r="AA50" s="460"/>
      <c r="AB50" s="460"/>
      <c r="AC50" s="460"/>
      <c r="AD50" s="460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13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60"/>
      <c r="X51" s="460"/>
      <c r="Y51" s="460"/>
      <c r="Z51" s="460"/>
      <c r="AA51" s="460"/>
      <c r="AB51" s="460"/>
      <c r="AC51" s="460"/>
      <c r="AD51" s="460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13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60"/>
      <c r="X52" s="460"/>
      <c r="Y52" s="460"/>
      <c r="Z52" s="460"/>
      <c r="AA52" s="460"/>
      <c r="AB52" s="460"/>
      <c r="AC52" s="460"/>
      <c r="AD52" s="460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13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60"/>
      <c r="X53" s="460"/>
      <c r="Y53" s="460"/>
      <c r="Z53" s="460"/>
      <c r="AA53" s="460"/>
      <c r="AB53" s="460"/>
      <c r="AC53" s="460"/>
      <c r="AD53" s="460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13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60"/>
      <c r="X54" s="460"/>
      <c r="Y54" s="460"/>
      <c r="Z54" s="460"/>
      <c r="AA54" s="460"/>
      <c r="AB54" s="460"/>
      <c r="AC54" s="460"/>
      <c r="AD54" s="460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3:C4"/>
    <mergeCell ref="AD3:AD5"/>
    <mergeCell ref="AG3:AW3"/>
    <mergeCell ref="AX3:BM3"/>
    <mergeCell ref="BP3:CE3"/>
    <mergeCell ref="X39:AB39"/>
    <mergeCell ref="F2:G2"/>
    <mergeCell ref="H2:L2"/>
    <mergeCell ref="M2:P2"/>
  </mergeCells>
  <conditionalFormatting sqref="C5 Y5 AI5 AG5 T5 F5 H5">
    <cfRule type="cellIs" dxfId="24201" priority="1050" stopIfTrue="1" operator="equal">
      <formula>5</formula>
    </cfRule>
    <cfRule type="cellIs" dxfId="24200" priority="1051" stopIfTrue="1" operator="equal">
      <formula>4</formula>
    </cfRule>
    <cfRule type="cellIs" dxfId="24199" priority="1052" stopIfTrue="1" operator="equal">
      <formula>3</formula>
    </cfRule>
  </conditionalFormatting>
  <conditionalFormatting sqref="E6:E45">
    <cfRule type="cellIs" dxfId="24198" priority="1048" stopIfTrue="1" operator="equal">
      <formula>4</formula>
    </cfRule>
    <cfRule type="cellIs" dxfId="24197" priority="1049" stopIfTrue="1" operator="equal">
      <formula>3</formula>
    </cfRule>
  </conditionalFormatting>
  <conditionalFormatting sqref="Z5:AC5 W40:AF43 AE6:AE39 W39 R30:V45 F34:Q45 AG43:CB43 W44:AW45 AG6:AW42 V6:V29 S6:T29 G6:Q31">
    <cfRule type="cellIs" dxfId="24196" priority="1045" stopIfTrue="1" operator="equal">
      <formula>5</formula>
    </cfRule>
    <cfRule type="cellIs" dxfId="24195" priority="1046" stopIfTrue="1" operator="equal">
      <formula>4</formula>
    </cfRule>
    <cfRule type="cellIs" dxfId="24194" priority="1047" stopIfTrue="1" operator="equal">
      <formula>3</formula>
    </cfRule>
  </conditionalFormatting>
  <conditionalFormatting sqref="AF6:AF37">
    <cfRule type="expression" dxfId="24193" priority="1043" stopIfTrue="1">
      <formula>VALUE(RIGHT(AF6))&gt;AE6</formula>
    </cfRule>
    <cfRule type="expression" dxfId="24192" priority="1044" stopIfTrue="1">
      <formula>EXACT(RIGHT(AF6,3),"зач")</formula>
    </cfRule>
  </conditionalFormatting>
  <conditionalFormatting sqref="AE3:AJ4 R3:T3 T4 V3:AC4 F3:F4 H3:H4">
    <cfRule type="expression" dxfId="24191" priority="1041" stopIfTrue="1">
      <formula>$D$1&lt;F3</formula>
    </cfRule>
    <cfRule type="expression" dxfId="24190" priority="1042" stopIfTrue="1">
      <formula>$D$1&gt;F3</formula>
    </cfRule>
  </conditionalFormatting>
  <conditionalFormatting sqref="T5">
    <cfRule type="cellIs" dxfId="24189" priority="1038" stopIfTrue="1" operator="equal">
      <formula>5</formula>
    </cfRule>
    <cfRule type="cellIs" dxfId="24188" priority="1039" stopIfTrue="1" operator="equal">
      <formula>4</formula>
    </cfRule>
    <cfRule type="cellIs" dxfId="24187" priority="1040" stopIfTrue="1" operator="equal">
      <formula>3</formula>
    </cfRule>
  </conditionalFormatting>
  <conditionalFormatting sqref="T3:T4">
    <cfRule type="expression" dxfId="24186" priority="1036" stopIfTrue="1">
      <formula>$D$1&lt;T3</formula>
    </cfRule>
    <cfRule type="expression" dxfId="24185" priority="1037" stopIfTrue="1">
      <formula>$D$1&gt;T3</formula>
    </cfRule>
  </conditionalFormatting>
  <conditionalFormatting sqref="F6:F31">
    <cfRule type="cellIs" dxfId="24184" priority="1033" stopIfTrue="1" operator="equal">
      <formula>5</formula>
    </cfRule>
    <cfRule type="cellIs" dxfId="24183" priority="1034" stopIfTrue="1" operator="equal">
      <formula>4</formula>
    </cfRule>
    <cfRule type="cellIs" dxfId="24182" priority="1035" stopIfTrue="1" operator="equal">
      <formula>3</formula>
    </cfRule>
  </conditionalFormatting>
  <conditionalFormatting sqref="M4">
    <cfRule type="expression" dxfId="24181" priority="283" stopIfTrue="1">
      <formula>$D$1&lt;M4</formula>
    </cfRule>
    <cfRule type="expression" dxfId="24180" priority="284" stopIfTrue="1">
      <formula>$D$1&gt;M4</formula>
    </cfRule>
  </conditionalFormatting>
  <conditionalFormatting sqref="L5">
    <cfRule type="cellIs" dxfId="24179" priority="155" stopIfTrue="1" operator="equal">
      <formula>5</formula>
    </cfRule>
    <cfRule type="cellIs" dxfId="24178" priority="156" stopIfTrue="1" operator="equal">
      <formula>4</formula>
    </cfRule>
    <cfRule type="cellIs" dxfId="24177" priority="157" stopIfTrue="1" operator="equal">
      <formula>3</formula>
    </cfRule>
  </conditionalFormatting>
  <conditionalFormatting sqref="J3:J4">
    <cfRule type="expression" dxfId="24176" priority="196" stopIfTrue="1">
      <formula>$D$1&lt;J3</formula>
    </cfRule>
    <cfRule type="expression" dxfId="24175" priority="197" stopIfTrue="1">
      <formula>$D$1&gt;J3</formula>
    </cfRule>
  </conditionalFormatting>
  <conditionalFormatting sqref="J5">
    <cfRule type="cellIs" dxfId="24174" priority="193" stopIfTrue="1" operator="equal">
      <formula>5</formula>
    </cfRule>
    <cfRule type="cellIs" dxfId="24173" priority="194" stopIfTrue="1" operator="equal">
      <formula>4</formula>
    </cfRule>
    <cfRule type="cellIs" dxfId="24172" priority="195" stopIfTrue="1" operator="equal">
      <formula>3</formula>
    </cfRule>
  </conditionalFormatting>
  <conditionalFormatting sqref="J3:J4">
    <cfRule type="expression" dxfId="24171" priority="191" stopIfTrue="1">
      <formula>$D$1&lt;J3</formula>
    </cfRule>
    <cfRule type="expression" dxfId="24170" priority="192" stopIfTrue="1">
      <formula>$D$1&gt;J3</formula>
    </cfRule>
  </conditionalFormatting>
  <conditionalFormatting sqref="J4">
    <cfRule type="expression" dxfId="24169" priority="184" stopIfTrue="1">
      <formula>$D$1&lt;J4</formula>
    </cfRule>
    <cfRule type="expression" dxfId="24168" priority="185" stopIfTrue="1">
      <formula>$D$1&gt;J4</formula>
    </cfRule>
  </conditionalFormatting>
  <conditionalFormatting sqref="J5">
    <cfRule type="cellIs" dxfId="24167" priority="181" stopIfTrue="1" operator="equal">
      <formula>5</formula>
    </cfRule>
    <cfRule type="cellIs" dxfId="24166" priority="182" stopIfTrue="1" operator="equal">
      <formula>4</formula>
    </cfRule>
    <cfRule type="cellIs" dxfId="24165" priority="183" stopIfTrue="1" operator="equal">
      <formula>3</formula>
    </cfRule>
  </conditionalFormatting>
  <conditionalFormatting sqref="J4">
    <cfRule type="expression" dxfId="24164" priority="179" stopIfTrue="1">
      <formula>$D$1&lt;J4</formula>
    </cfRule>
    <cfRule type="expression" dxfId="24163" priority="180" stopIfTrue="1">
      <formula>$D$1&gt;J4</formula>
    </cfRule>
  </conditionalFormatting>
  <conditionalFormatting sqref="J5">
    <cfRule type="cellIs" dxfId="24162" priority="176" stopIfTrue="1" operator="equal">
      <formula>5</formula>
    </cfRule>
    <cfRule type="cellIs" dxfId="24161" priority="177" stopIfTrue="1" operator="equal">
      <formula>4</formula>
    </cfRule>
    <cfRule type="cellIs" dxfId="24160" priority="178" stopIfTrue="1" operator="equal">
      <formula>3</formula>
    </cfRule>
  </conditionalFormatting>
  <conditionalFormatting sqref="J4">
    <cfRule type="expression" dxfId="24159" priority="174" stopIfTrue="1">
      <formula>$D$1&lt;J4</formula>
    </cfRule>
    <cfRule type="expression" dxfId="24158" priority="175" stopIfTrue="1">
      <formula>$D$1&gt;J4</formula>
    </cfRule>
  </conditionalFormatting>
  <conditionalFormatting sqref="U6:U29">
    <cfRule type="cellIs" dxfId="24157" priority="1030" stopIfTrue="1" operator="equal">
      <formula>5</formula>
    </cfRule>
    <cfRule type="cellIs" dxfId="24156" priority="1031" stopIfTrue="1" operator="equal">
      <formula>4</formula>
    </cfRule>
    <cfRule type="cellIs" dxfId="24155" priority="1032" stopIfTrue="1" operator="equal">
      <formula>3</formula>
    </cfRule>
  </conditionalFormatting>
  <conditionalFormatting sqref="U3">
    <cfRule type="expression" dxfId="24154" priority="1028" stopIfTrue="1">
      <formula>$D$1&lt;U3</formula>
    </cfRule>
    <cfRule type="expression" dxfId="24153" priority="1029" stopIfTrue="1">
      <formula>$D$1&gt;U3</formula>
    </cfRule>
  </conditionalFormatting>
  <conditionalFormatting sqref="U4">
    <cfRule type="expression" dxfId="24152" priority="1024" stopIfTrue="1">
      <formula>$D$1&lt;U4</formula>
    </cfRule>
    <cfRule type="expression" dxfId="24151" priority="1025" stopIfTrue="1">
      <formula>$D$1&gt;U4</formula>
    </cfRule>
  </conditionalFormatting>
  <conditionalFormatting sqref="U4">
    <cfRule type="expression" dxfId="24150" priority="1026" stopIfTrue="1">
      <formula>$D$4&lt;U4</formula>
    </cfRule>
    <cfRule type="expression" dxfId="24149" priority="1027" stopIfTrue="1">
      <formula>$D$4&gt;U4</formula>
    </cfRule>
  </conditionalFormatting>
  <conditionalFormatting sqref="U4">
    <cfRule type="expression" dxfId="24148" priority="1022" stopIfTrue="1">
      <formula>$D$4&lt;U4</formula>
    </cfRule>
    <cfRule type="expression" dxfId="24147" priority="1023" stopIfTrue="1">
      <formula>$D$4&gt;U4</formula>
    </cfRule>
  </conditionalFormatting>
  <conditionalFormatting sqref="U5">
    <cfRule type="cellIs" dxfId="24146" priority="1019" stopIfTrue="1" operator="equal">
      <formula>5</formula>
    </cfRule>
    <cfRule type="cellIs" dxfId="24145" priority="1020" stopIfTrue="1" operator="equal">
      <formula>4</formula>
    </cfRule>
    <cfRule type="cellIs" dxfId="24144" priority="1021" stopIfTrue="1" operator="equal">
      <formula>3</formula>
    </cfRule>
  </conditionalFormatting>
  <conditionalFormatting sqref="S4">
    <cfRule type="expression" dxfId="24143" priority="1017" stopIfTrue="1">
      <formula>$D$1&lt;S4</formula>
    </cfRule>
    <cfRule type="expression" dxfId="24142" priority="1018" stopIfTrue="1">
      <formula>$D$1&gt;S4</formula>
    </cfRule>
  </conditionalFormatting>
  <conditionalFormatting sqref="L3:L4">
    <cfRule type="expression" dxfId="24141" priority="153" stopIfTrue="1">
      <formula>$D$1&lt;L3</formula>
    </cfRule>
    <cfRule type="expression" dxfId="24140" priority="154" stopIfTrue="1">
      <formula>$D$1&gt;L3</formula>
    </cfRule>
  </conditionalFormatting>
  <conditionalFormatting sqref="S4">
    <cfRule type="expression" dxfId="24139" priority="1015" stopIfTrue="1">
      <formula>$D$1&lt;S4</formula>
    </cfRule>
    <cfRule type="expression" dxfId="24138" priority="1016" stopIfTrue="1">
      <formula>$D$1&gt;S4</formula>
    </cfRule>
  </conditionalFormatting>
  <conditionalFormatting sqref="P5">
    <cfRule type="cellIs" dxfId="24137" priority="133" stopIfTrue="1" operator="equal">
      <formula>5</formula>
    </cfRule>
    <cfRule type="cellIs" dxfId="24136" priority="134" stopIfTrue="1" operator="equal">
      <formula>4</formula>
    </cfRule>
    <cfRule type="cellIs" dxfId="24135" priority="135" stopIfTrue="1" operator="equal">
      <formula>3</formula>
    </cfRule>
  </conditionalFormatting>
  <conditionalFormatting sqref="S5">
    <cfRule type="cellIs" dxfId="24134" priority="1012" stopIfTrue="1" operator="equal">
      <formula>5</formula>
    </cfRule>
    <cfRule type="cellIs" dxfId="24133" priority="1013" stopIfTrue="1" operator="equal">
      <formula>4</formula>
    </cfRule>
    <cfRule type="cellIs" dxfId="24132" priority="1014" stopIfTrue="1" operator="equal">
      <formula>3</formula>
    </cfRule>
  </conditionalFormatting>
  <conditionalFormatting sqref="S5">
    <cfRule type="cellIs" dxfId="24131" priority="1009" stopIfTrue="1" operator="equal">
      <formula>5</formula>
    </cfRule>
    <cfRule type="cellIs" dxfId="24130" priority="1010" stopIfTrue="1" operator="equal">
      <formula>4</formula>
    </cfRule>
    <cfRule type="cellIs" dxfId="24129" priority="1011" stopIfTrue="1" operator="equal">
      <formula>3</formula>
    </cfRule>
  </conditionalFormatting>
  <conditionalFormatting sqref="R4">
    <cfRule type="expression" dxfId="24128" priority="1005" stopIfTrue="1">
      <formula>$D$1&lt;R4</formula>
    </cfRule>
    <cfRule type="expression" dxfId="24127" priority="1006" stopIfTrue="1">
      <formula>$D$1&gt;R4</formula>
    </cfRule>
  </conditionalFormatting>
  <conditionalFormatting sqref="R4">
    <cfRule type="expression" dxfId="24126" priority="1007" stopIfTrue="1">
      <formula>$D$4&lt;R4</formula>
    </cfRule>
    <cfRule type="expression" dxfId="24125" priority="1008" stopIfTrue="1">
      <formula>$D$4&gt;R4</formula>
    </cfRule>
  </conditionalFormatting>
  <conditionalFormatting sqref="R4">
    <cfRule type="expression" dxfId="24124" priority="1003" stopIfTrue="1">
      <formula>$D$4&lt;R4</formula>
    </cfRule>
    <cfRule type="expression" dxfId="24123" priority="1004" stopIfTrue="1">
      <formula>$D$4&gt;R4</formula>
    </cfRule>
  </conditionalFormatting>
  <conditionalFormatting sqref="R5">
    <cfRule type="cellIs" dxfId="24122" priority="1000" stopIfTrue="1" operator="equal">
      <formula>5</formula>
    </cfRule>
    <cfRule type="cellIs" dxfId="24121" priority="1001" stopIfTrue="1" operator="equal">
      <formula>4</formula>
    </cfRule>
    <cfRule type="cellIs" dxfId="24120" priority="1002" stopIfTrue="1" operator="equal">
      <formula>3</formula>
    </cfRule>
  </conditionalFormatting>
  <conditionalFormatting sqref="R6:R29">
    <cfRule type="cellIs" dxfId="24119" priority="997" stopIfTrue="1" operator="equal">
      <formula>5</formula>
    </cfRule>
    <cfRule type="cellIs" dxfId="24118" priority="998" stopIfTrue="1" operator="equal">
      <formula>4</formula>
    </cfRule>
    <cfRule type="cellIs" dxfId="24117" priority="999" stopIfTrue="1" operator="equal">
      <formula>3</formula>
    </cfRule>
  </conditionalFormatting>
  <conditionalFormatting sqref="P4">
    <cfRule type="expression" dxfId="24116" priority="91" stopIfTrue="1">
      <formula>$D$1&lt;P4</formula>
    </cfRule>
    <cfRule type="expression" dxfId="24115" priority="92" stopIfTrue="1">
      <formula>$D$1&gt;P4</formula>
    </cfRule>
  </conditionalFormatting>
  <conditionalFormatting sqref="I5">
    <cfRule type="cellIs" dxfId="24114" priority="832" stopIfTrue="1" operator="equal">
      <formula>5</formula>
    </cfRule>
    <cfRule type="cellIs" dxfId="24113" priority="833" stopIfTrue="1" operator="equal">
      <formula>4</formula>
    </cfRule>
    <cfRule type="cellIs" dxfId="24112" priority="834" stopIfTrue="1" operator="equal">
      <formula>3</formula>
    </cfRule>
  </conditionalFormatting>
  <conditionalFormatting sqref="J3:J4">
    <cfRule type="expression" dxfId="24111" priority="820" stopIfTrue="1">
      <formula>$D$1&lt;J3</formula>
    </cfRule>
    <cfRule type="expression" dxfId="24110" priority="821" stopIfTrue="1">
      <formula>$D$1&gt;J3</formula>
    </cfRule>
  </conditionalFormatting>
  <conditionalFormatting sqref="J4">
    <cfRule type="expression" dxfId="24109" priority="803" stopIfTrue="1">
      <formula>$D$1&lt;J4</formula>
    </cfRule>
    <cfRule type="expression" dxfId="24108" priority="804" stopIfTrue="1">
      <formula>$D$1&gt;J4</formula>
    </cfRule>
  </conditionalFormatting>
  <conditionalFormatting sqref="K3">
    <cfRule type="expression" dxfId="24107" priority="791" stopIfTrue="1">
      <formula>$D$1&lt;K3</formula>
    </cfRule>
    <cfRule type="expression" dxfId="24106" priority="792" stopIfTrue="1">
      <formula>$D$1&gt;K3</formula>
    </cfRule>
  </conditionalFormatting>
  <conditionalFormatting sqref="L5:P5">
    <cfRule type="cellIs" dxfId="24105" priority="994" stopIfTrue="1" operator="equal">
      <formula>5</formula>
    </cfRule>
    <cfRule type="cellIs" dxfId="24104" priority="995" stopIfTrue="1" operator="equal">
      <formula>4</formula>
    </cfRule>
    <cfRule type="cellIs" dxfId="24103" priority="996" stopIfTrue="1" operator="equal">
      <formula>3</formula>
    </cfRule>
  </conditionalFormatting>
  <conditionalFormatting sqref="L3:P4">
    <cfRule type="expression" dxfId="24102" priority="992" stopIfTrue="1">
      <formula>$D$1&lt;L3</formula>
    </cfRule>
    <cfRule type="expression" dxfId="24101" priority="993" stopIfTrue="1">
      <formula>$D$1&gt;L3</formula>
    </cfRule>
  </conditionalFormatting>
  <conditionalFormatting sqref="M5">
    <cfRule type="cellIs" dxfId="24100" priority="989" stopIfTrue="1" operator="equal">
      <formula>5</formula>
    </cfRule>
    <cfRule type="cellIs" dxfId="24099" priority="990" stopIfTrue="1" operator="equal">
      <formula>4</formula>
    </cfRule>
    <cfRule type="cellIs" dxfId="24098" priority="991" stopIfTrue="1" operator="equal">
      <formula>3</formula>
    </cfRule>
  </conditionalFormatting>
  <conditionalFormatting sqref="M3:M4">
    <cfRule type="expression" dxfId="24097" priority="987" stopIfTrue="1">
      <formula>$D$1&lt;M3</formula>
    </cfRule>
    <cfRule type="expression" dxfId="24096" priority="988" stopIfTrue="1">
      <formula>$D$1&gt;M3</formula>
    </cfRule>
  </conditionalFormatting>
  <conditionalFormatting sqref="M5">
    <cfRule type="cellIs" dxfId="24095" priority="984" stopIfTrue="1" operator="equal">
      <formula>5</formula>
    </cfRule>
    <cfRule type="cellIs" dxfId="24094" priority="985" stopIfTrue="1" operator="equal">
      <formula>4</formula>
    </cfRule>
    <cfRule type="cellIs" dxfId="24093" priority="986" stopIfTrue="1" operator="equal">
      <formula>3</formula>
    </cfRule>
  </conditionalFormatting>
  <conditionalFormatting sqref="M3:M4">
    <cfRule type="expression" dxfId="24092" priority="982" stopIfTrue="1">
      <formula>$D$1&lt;M3</formula>
    </cfRule>
    <cfRule type="expression" dxfId="24091" priority="983" stopIfTrue="1">
      <formula>$D$1&gt;M3</formula>
    </cfRule>
  </conditionalFormatting>
  <conditionalFormatting sqref="M4">
    <cfRule type="expression" dxfId="24090" priority="980" stopIfTrue="1">
      <formula>$D$1&lt;M4</formula>
    </cfRule>
    <cfRule type="expression" dxfId="24089" priority="981" stopIfTrue="1">
      <formula>$D$1&gt;M4</formula>
    </cfRule>
  </conditionalFormatting>
  <conditionalFormatting sqref="N5">
    <cfRule type="cellIs" dxfId="24088" priority="977" stopIfTrue="1" operator="equal">
      <formula>5</formula>
    </cfRule>
    <cfRule type="cellIs" dxfId="24087" priority="978" stopIfTrue="1" operator="equal">
      <formula>4</formula>
    </cfRule>
    <cfRule type="cellIs" dxfId="24086" priority="979" stopIfTrue="1" operator="equal">
      <formula>3</formula>
    </cfRule>
  </conditionalFormatting>
  <conditionalFormatting sqref="N3:N4">
    <cfRule type="expression" dxfId="24085" priority="975" stopIfTrue="1">
      <formula>$D$1&lt;N3</formula>
    </cfRule>
    <cfRule type="expression" dxfId="24084" priority="976" stopIfTrue="1">
      <formula>$D$1&gt;N3</formula>
    </cfRule>
  </conditionalFormatting>
  <conditionalFormatting sqref="N5">
    <cfRule type="cellIs" dxfId="24083" priority="972" stopIfTrue="1" operator="equal">
      <formula>5</formula>
    </cfRule>
    <cfRule type="cellIs" dxfId="24082" priority="973" stopIfTrue="1" operator="equal">
      <formula>4</formula>
    </cfRule>
    <cfRule type="cellIs" dxfId="24081" priority="974" stopIfTrue="1" operator="equal">
      <formula>3</formula>
    </cfRule>
  </conditionalFormatting>
  <conditionalFormatting sqref="N3:N4">
    <cfRule type="expression" dxfId="24080" priority="970" stopIfTrue="1">
      <formula>$D$1&lt;N3</formula>
    </cfRule>
    <cfRule type="expression" dxfId="24079" priority="971" stopIfTrue="1">
      <formula>$D$1&gt;N3</formula>
    </cfRule>
  </conditionalFormatting>
  <conditionalFormatting sqref="N4">
    <cfRule type="expression" dxfId="24078" priority="968" stopIfTrue="1">
      <formula>$D$1&lt;N4</formula>
    </cfRule>
    <cfRule type="expression" dxfId="24077" priority="969" stopIfTrue="1">
      <formula>$D$1&gt;N4</formula>
    </cfRule>
  </conditionalFormatting>
  <conditionalFormatting sqref="M4">
    <cfRule type="expression" dxfId="24076" priority="966" stopIfTrue="1">
      <formula>$D$1&lt;M4</formula>
    </cfRule>
    <cfRule type="expression" dxfId="24075" priority="967" stopIfTrue="1">
      <formula>$D$1&gt;M4</formula>
    </cfRule>
  </conditionalFormatting>
  <conditionalFormatting sqref="M4">
    <cfRule type="expression" dxfId="24074" priority="964" stopIfTrue="1">
      <formula>$D$1&lt;M4</formula>
    </cfRule>
    <cfRule type="expression" dxfId="24073" priority="965" stopIfTrue="1">
      <formula>$D$1&gt;M4</formula>
    </cfRule>
  </conditionalFormatting>
  <conditionalFormatting sqref="M4">
    <cfRule type="expression" dxfId="24072" priority="962" stopIfTrue="1">
      <formula>$D$1&lt;M4</formula>
    </cfRule>
    <cfRule type="expression" dxfId="24071" priority="963" stopIfTrue="1">
      <formula>$D$1&gt;M4</formula>
    </cfRule>
  </conditionalFormatting>
  <conditionalFormatting sqref="N5:P5">
    <cfRule type="cellIs" dxfId="24070" priority="959" stopIfTrue="1" operator="equal">
      <formula>5</formula>
    </cfRule>
    <cfRule type="cellIs" dxfId="24069" priority="960" stopIfTrue="1" operator="equal">
      <formula>4</formula>
    </cfRule>
    <cfRule type="cellIs" dxfId="24068" priority="961" stopIfTrue="1" operator="equal">
      <formula>3</formula>
    </cfRule>
  </conditionalFormatting>
  <conditionalFormatting sqref="N3:P4">
    <cfRule type="expression" dxfId="24067" priority="957" stopIfTrue="1">
      <formula>$D$1&lt;N3</formula>
    </cfRule>
    <cfRule type="expression" dxfId="24066" priority="958" stopIfTrue="1">
      <formula>$D$1&gt;N3</formula>
    </cfRule>
  </conditionalFormatting>
  <conditionalFormatting sqref="N4:P4">
    <cfRule type="expression" dxfId="24065" priority="955" stopIfTrue="1">
      <formula>$D$1&lt;N4</formula>
    </cfRule>
    <cfRule type="expression" dxfId="24064" priority="956" stopIfTrue="1">
      <formula>$D$1&gt;N4</formula>
    </cfRule>
  </conditionalFormatting>
  <conditionalFormatting sqref="N4:P4">
    <cfRule type="expression" dxfId="24063" priority="953" stopIfTrue="1">
      <formula>$D$1&lt;N4</formula>
    </cfRule>
    <cfRule type="expression" dxfId="24062" priority="954" stopIfTrue="1">
      <formula>$D$1&gt;N4</formula>
    </cfRule>
  </conditionalFormatting>
  <conditionalFormatting sqref="F5">
    <cfRule type="cellIs" dxfId="24061" priority="950" stopIfTrue="1" operator="equal">
      <formula>5</formula>
    </cfRule>
    <cfRule type="cellIs" dxfId="24060" priority="951" stopIfTrue="1" operator="equal">
      <formula>4</formula>
    </cfRule>
    <cfRule type="cellIs" dxfId="24059" priority="952" stopIfTrue="1" operator="equal">
      <formula>3</formula>
    </cfRule>
  </conditionalFormatting>
  <conditionalFormatting sqref="F5">
    <cfRule type="cellIs" dxfId="24058" priority="947" stopIfTrue="1" operator="equal">
      <formula>5</formula>
    </cfRule>
    <cfRule type="cellIs" dxfId="24057" priority="948" stopIfTrue="1" operator="equal">
      <formula>4</formula>
    </cfRule>
    <cfRule type="cellIs" dxfId="24056" priority="949" stopIfTrue="1" operator="equal">
      <formula>3</formula>
    </cfRule>
  </conditionalFormatting>
  <conditionalFormatting sqref="F5">
    <cfRule type="cellIs" dxfId="24055" priority="944" stopIfTrue="1" operator="equal">
      <formula>5</formula>
    </cfRule>
    <cfRule type="cellIs" dxfId="24054" priority="945" stopIfTrue="1" operator="equal">
      <formula>4</formula>
    </cfRule>
    <cfRule type="cellIs" dxfId="24053" priority="946" stopIfTrue="1" operator="equal">
      <formula>3</formula>
    </cfRule>
  </conditionalFormatting>
  <conditionalFormatting sqref="F5">
    <cfRule type="cellIs" dxfId="24052" priority="941" stopIfTrue="1" operator="equal">
      <formula>5</formula>
    </cfRule>
    <cfRule type="cellIs" dxfId="24051" priority="942" stopIfTrue="1" operator="equal">
      <formula>4</formula>
    </cfRule>
    <cfRule type="cellIs" dxfId="24050" priority="943" stopIfTrue="1" operator="equal">
      <formula>3</formula>
    </cfRule>
  </conditionalFormatting>
  <conditionalFormatting sqref="N3:N4">
    <cfRule type="expression" dxfId="24049" priority="925" stopIfTrue="1">
      <formula>$D$1&lt;N3</formula>
    </cfRule>
    <cfRule type="expression" dxfId="24048" priority="926" stopIfTrue="1">
      <formula>$D$1&gt;N3</formula>
    </cfRule>
  </conditionalFormatting>
  <conditionalFormatting sqref="M4">
    <cfRule type="expression" dxfId="24047" priority="939" stopIfTrue="1">
      <formula>$D$1&lt;M4</formula>
    </cfRule>
    <cfRule type="expression" dxfId="24046" priority="940" stopIfTrue="1">
      <formula>$D$1&gt;M4</formula>
    </cfRule>
  </conditionalFormatting>
  <conditionalFormatting sqref="M4">
    <cfRule type="expression" dxfId="24045" priority="937" stopIfTrue="1">
      <formula>$D$1&lt;M4</formula>
    </cfRule>
    <cfRule type="expression" dxfId="24044" priority="938" stopIfTrue="1">
      <formula>$D$1&gt;M4</formula>
    </cfRule>
  </conditionalFormatting>
  <conditionalFormatting sqref="M4">
    <cfRule type="expression" dxfId="24043" priority="935" stopIfTrue="1">
      <formula>$D$1&lt;M4</formula>
    </cfRule>
    <cfRule type="expression" dxfId="24042" priority="936" stopIfTrue="1">
      <formula>$D$1&gt;M4</formula>
    </cfRule>
  </conditionalFormatting>
  <conditionalFormatting sqref="N5">
    <cfRule type="cellIs" dxfId="24041" priority="932" stopIfTrue="1" operator="equal">
      <formula>5</formula>
    </cfRule>
    <cfRule type="cellIs" dxfId="24040" priority="933" stopIfTrue="1" operator="equal">
      <formula>4</formula>
    </cfRule>
    <cfRule type="cellIs" dxfId="24039" priority="934" stopIfTrue="1" operator="equal">
      <formula>3</formula>
    </cfRule>
  </conditionalFormatting>
  <conditionalFormatting sqref="N3:N4">
    <cfRule type="expression" dxfId="24038" priority="930" stopIfTrue="1">
      <formula>$D$1&lt;N3</formula>
    </cfRule>
    <cfRule type="expression" dxfId="24037" priority="931" stopIfTrue="1">
      <formula>$D$1&gt;N3</formula>
    </cfRule>
  </conditionalFormatting>
  <conditionalFormatting sqref="N5">
    <cfRule type="cellIs" dxfId="24036" priority="927" stopIfTrue="1" operator="equal">
      <formula>5</formula>
    </cfRule>
    <cfRule type="cellIs" dxfId="24035" priority="928" stopIfTrue="1" operator="equal">
      <formula>4</formula>
    </cfRule>
    <cfRule type="cellIs" dxfId="24034" priority="929" stopIfTrue="1" operator="equal">
      <formula>3</formula>
    </cfRule>
  </conditionalFormatting>
  <conditionalFormatting sqref="H5">
    <cfRule type="cellIs" dxfId="24033" priority="922" stopIfTrue="1" operator="equal">
      <formula>5</formula>
    </cfRule>
    <cfRule type="cellIs" dxfId="24032" priority="923" stopIfTrue="1" operator="equal">
      <formula>4</formula>
    </cfRule>
    <cfRule type="cellIs" dxfId="24031" priority="924" stopIfTrue="1" operator="equal">
      <formula>3</formula>
    </cfRule>
  </conditionalFormatting>
  <conditionalFormatting sqref="H5">
    <cfRule type="cellIs" dxfId="24030" priority="919" stopIfTrue="1" operator="equal">
      <formula>5</formula>
    </cfRule>
    <cfRule type="cellIs" dxfId="24029" priority="920" stopIfTrue="1" operator="equal">
      <formula>4</formula>
    </cfRule>
    <cfRule type="cellIs" dxfId="24028" priority="921" stopIfTrue="1" operator="equal">
      <formula>3</formula>
    </cfRule>
  </conditionalFormatting>
  <conditionalFormatting sqref="H5">
    <cfRule type="cellIs" dxfId="24027" priority="916" stopIfTrue="1" operator="equal">
      <formula>5</formula>
    </cfRule>
    <cfRule type="cellIs" dxfId="24026" priority="917" stopIfTrue="1" operator="equal">
      <formula>4</formula>
    </cfRule>
    <cfRule type="cellIs" dxfId="24025" priority="918" stopIfTrue="1" operator="equal">
      <formula>3</formula>
    </cfRule>
  </conditionalFormatting>
  <conditionalFormatting sqref="M5">
    <cfRule type="cellIs" dxfId="24024" priority="913" stopIfTrue="1" operator="equal">
      <formula>5</formula>
    </cfRule>
    <cfRule type="cellIs" dxfId="24023" priority="914" stopIfTrue="1" operator="equal">
      <formula>4</formula>
    </cfRule>
    <cfRule type="cellIs" dxfId="24022" priority="915" stopIfTrue="1" operator="equal">
      <formula>3</formula>
    </cfRule>
  </conditionalFormatting>
  <conditionalFormatting sqref="M4">
    <cfRule type="expression" dxfId="24021" priority="911" stopIfTrue="1">
      <formula>$D$1&lt;M4</formula>
    </cfRule>
    <cfRule type="expression" dxfId="24020" priority="912" stopIfTrue="1">
      <formula>$D$1&gt;M4</formula>
    </cfRule>
  </conditionalFormatting>
  <conditionalFormatting sqref="M5">
    <cfRule type="cellIs" dxfId="24019" priority="908" stopIfTrue="1" operator="equal">
      <formula>5</formula>
    </cfRule>
    <cfRule type="cellIs" dxfId="24018" priority="909" stopIfTrue="1" operator="equal">
      <formula>4</formula>
    </cfRule>
    <cfRule type="cellIs" dxfId="24017" priority="910" stopIfTrue="1" operator="equal">
      <formula>3</formula>
    </cfRule>
  </conditionalFormatting>
  <conditionalFormatting sqref="M4">
    <cfRule type="expression" dxfId="24016" priority="906" stopIfTrue="1">
      <formula>$D$1&lt;M4</formula>
    </cfRule>
    <cfRule type="expression" dxfId="24015" priority="907" stopIfTrue="1">
      <formula>$D$1&gt;M4</formula>
    </cfRule>
  </conditionalFormatting>
  <conditionalFormatting sqref="M4">
    <cfRule type="expression" dxfId="24014" priority="904" stopIfTrue="1">
      <formula>$D$1&lt;M4</formula>
    </cfRule>
    <cfRule type="expression" dxfId="24013" priority="905" stopIfTrue="1">
      <formula>$D$1&gt;M4</formula>
    </cfRule>
  </conditionalFormatting>
  <conditionalFormatting sqref="N5">
    <cfRule type="cellIs" dxfId="24012" priority="901" stopIfTrue="1" operator="equal">
      <formula>5</formula>
    </cfRule>
    <cfRule type="cellIs" dxfId="24011" priority="902" stopIfTrue="1" operator="equal">
      <formula>4</formula>
    </cfRule>
    <cfRule type="cellIs" dxfId="24010" priority="903" stopIfTrue="1" operator="equal">
      <formula>3</formula>
    </cfRule>
  </conditionalFormatting>
  <conditionalFormatting sqref="N4">
    <cfRule type="expression" dxfId="24009" priority="899" stopIfTrue="1">
      <formula>$D$1&lt;N4</formula>
    </cfRule>
    <cfRule type="expression" dxfId="24008" priority="900" stopIfTrue="1">
      <formula>$D$1&gt;N4</formula>
    </cfRule>
  </conditionalFormatting>
  <conditionalFormatting sqref="N5">
    <cfRule type="cellIs" dxfId="24007" priority="896" stopIfTrue="1" operator="equal">
      <formula>5</formula>
    </cfRule>
    <cfRule type="cellIs" dxfId="24006" priority="897" stopIfTrue="1" operator="equal">
      <formula>4</formula>
    </cfRule>
    <cfRule type="cellIs" dxfId="24005" priority="898" stopIfTrue="1" operator="equal">
      <formula>3</formula>
    </cfRule>
  </conditionalFormatting>
  <conditionalFormatting sqref="N4">
    <cfRule type="expression" dxfId="24004" priority="894" stopIfTrue="1">
      <formula>$D$1&lt;N4</formula>
    </cfRule>
    <cfRule type="expression" dxfId="24003" priority="895" stopIfTrue="1">
      <formula>$D$1&gt;N4</formula>
    </cfRule>
  </conditionalFormatting>
  <conditionalFormatting sqref="N4">
    <cfRule type="expression" dxfId="24002" priority="892" stopIfTrue="1">
      <formula>$D$1&lt;N4</formula>
    </cfRule>
    <cfRule type="expression" dxfId="24001" priority="893" stopIfTrue="1">
      <formula>$D$1&gt;N4</formula>
    </cfRule>
  </conditionalFormatting>
  <conditionalFormatting sqref="N5">
    <cfRule type="cellIs" dxfId="24000" priority="889" stopIfTrue="1" operator="equal">
      <formula>5</formula>
    </cfRule>
    <cfRule type="cellIs" dxfId="23999" priority="890" stopIfTrue="1" operator="equal">
      <formula>4</formula>
    </cfRule>
    <cfRule type="cellIs" dxfId="23998" priority="891" stopIfTrue="1" operator="equal">
      <formula>3</formula>
    </cfRule>
  </conditionalFormatting>
  <conditionalFormatting sqref="N4">
    <cfRule type="expression" dxfId="23997" priority="887" stopIfTrue="1">
      <formula>$D$1&lt;N4</formula>
    </cfRule>
    <cfRule type="expression" dxfId="23996" priority="888" stopIfTrue="1">
      <formula>$D$1&gt;N4</formula>
    </cfRule>
  </conditionalFormatting>
  <conditionalFormatting sqref="N5">
    <cfRule type="cellIs" dxfId="23995" priority="884" stopIfTrue="1" operator="equal">
      <formula>5</formula>
    </cfRule>
    <cfRule type="cellIs" dxfId="23994" priority="885" stopIfTrue="1" operator="equal">
      <formula>4</formula>
    </cfRule>
    <cfRule type="cellIs" dxfId="23993" priority="886" stopIfTrue="1" operator="equal">
      <formula>3</formula>
    </cfRule>
  </conditionalFormatting>
  <conditionalFormatting sqref="N4">
    <cfRule type="expression" dxfId="23992" priority="882" stopIfTrue="1">
      <formula>$D$1&lt;N4</formula>
    </cfRule>
    <cfRule type="expression" dxfId="23991" priority="883" stopIfTrue="1">
      <formula>$D$1&gt;N4</formula>
    </cfRule>
  </conditionalFormatting>
  <conditionalFormatting sqref="N5">
    <cfRule type="cellIs" dxfId="23990" priority="879" stopIfTrue="1" operator="equal">
      <formula>5</formula>
    </cfRule>
    <cfRule type="cellIs" dxfId="23989" priority="880" stopIfTrue="1" operator="equal">
      <formula>4</formula>
    </cfRule>
    <cfRule type="cellIs" dxfId="23988" priority="881" stopIfTrue="1" operator="equal">
      <formula>3</formula>
    </cfRule>
  </conditionalFormatting>
  <conditionalFormatting sqref="N4">
    <cfRule type="expression" dxfId="23987" priority="877" stopIfTrue="1">
      <formula>$D$1&lt;N4</formula>
    </cfRule>
    <cfRule type="expression" dxfId="23986" priority="878" stopIfTrue="1">
      <formula>$D$1&gt;N4</formula>
    </cfRule>
  </conditionalFormatting>
  <conditionalFormatting sqref="N4">
    <cfRule type="expression" dxfId="23985" priority="875" stopIfTrue="1">
      <formula>$D$1&lt;N4</formula>
    </cfRule>
    <cfRule type="expression" dxfId="23984" priority="876" stopIfTrue="1">
      <formula>$D$1&gt;N4</formula>
    </cfRule>
  </conditionalFormatting>
  <conditionalFormatting sqref="N4">
    <cfRule type="expression" dxfId="23983" priority="873" stopIfTrue="1">
      <formula>$D$1&lt;N4</formula>
    </cfRule>
    <cfRule type="expression" dxfId="23982" priority="874" stopIfTrue="1">
      <formula>$D$1&gt;N4</formula>
    </cfRule>
  </conditionalFormatting>
  <conditionalFormatting sqref="N4">
    <cfRule type="expression" dxfId="23981" priority="871" stopIfTrue="1">
      <formula>$D$1&lt;N4</formula>
    </cfRule>
    <cfRule type="expression" dxfId="23980" priority="872" stopIfTrue="1">
      <formula>$D$1&gt;N4</formula>
    </cfRule>
  </conditionalFormatting>
  <conditionalFormatting sqref="N4">
    <cfRule type="expression" dxfId="23979" priority="869" stopIfTrue="1">
      <formula>$D$1&lt;N4</formula>
    </cfRule>
    <cfRule type="expression" dxfId="23978" priority="870" stopIfTrue="1">
      <formula>$D$1&gt;N4</formula>
    </cfRule>
  </conditionalFormatting>
  <conditionalFormatting sqref="N4">
    <cfRule type="expression" dxfId="23977" priority="867" stopIfTrue="1">
      <formula>$D$1&lt;N4</formula>
    </cfRule>
    <cfRule type="expression" dxfId="23976" priority="868" stopIfTrue="1">
      <formula>$D$1&gt;N4</formula>
    </cfRule>
  </conditionalFormatting>
  <conditionalFormatting sqref="N4">
    <cfRule type="expression" dxfId="23975" priority="865" stopIfTrue="1">
      <formula>$D$1&lt;N4</formula>
    </cfRule>
    <cfRule type="expression" dxfId="23974" priority="866" stopIfTrue="1">
      <formula>$D$1&gt;N4</formula>
    </cfRule>
  </conditionalFormatting>
  <conditionalFormatting sqref="N4">
    <cfRule type="expression" dxfId="23973" priority="863" stopIfTrue="1">
      <formula>$D$1&lt;N4</formula>
    </cfRule>
    <cfRule type="expression" dxfId="23972" priority="864" stopIfTrue="1">
      <formula>$D$1&gt;N4</formula>
    </cfRule>
  </conditionalFormatting>
  <conditionalFormatting sqref="N4">
    <cfRule type="expression" dxfId="23971" priority="861" stopIfTrue="1">
      <formula>$D$1&lt;N4</formula>
    </cfRule>
    <cfRule type="expression" dxfId="23970" priority="862" stopIfTrue="1">
      <formula>$D$1&gt;N4</formula>
    </cfRule>
  </conditionalFormatting>
  <conditionalFormatting sqref="N4">
    <cfRule type="expression" dxfId="23969" priority="859" stopIfTrue="1">
      <formula>$D$1&lt;N4</formula>
    </cfRule>
    <cfRule type="expression" dxfId="23968" priority="860" stopIfTrue="1">
      <formula>$D$1&gt;N4</formula>
    </cfRule>
  </conditionalFormatting>
  <conditionalFormatting sqref="P5">
    <cfRule type="cellIs" dxfId="23967" priority="856" stopIfTrue="1" operator="equal">
      <formula>5</formula>
    </cfRule>
    <cfRule type="cellIs" dxfId="23966" priority="857" stopIfTrue="1" operator="equal">
      <formula>4</formula>
    </cfRule>
    <cfRule type="cellIs" dxfId="23965" priority="858" stopIfTrue="1" operator="equal">
      <formula>3</formula>
    </cfRule>
  </conditionalFormatting>
  <conditionalFormatting sqref="P4">
    <cfRule type="expression" dxfId="23964" priority="854" stopIfTrue="1">
      <formula>$D$1&lt;P4</formula>
    </cfRule>
    <cfRule type="expression" dxfId="23963" priority="855" stopIfTrue="1">
      <formula>$D$1&gt;P4</formula>
    </cfRule>
  </conditionalFormatting>
  <conditionalFormatting sqref="P4">
    <cfRule type="expression" dxfId="23962" priority="852" stopIfTrue="1">
      <formula>$D$1&lt;P4</formula>
    </cfRule>
    <cfRule type="expression" dxfId="23961" priority="853" stopIfTrue="1">
      <formula>$D$1&gt;P4</formula>
    </cfRule>
  </conditionalFormatting>
  <conditionalFormatting sqref="P4">
    <cfRule type="expression" dxfId="23960" priority="850" stopIfTrue="1">
      <formula>$D$1&lt;P4</formula>
    </cfRule>
    <cfRule type="expression" dxfId="23959" priority="851" stopIfTrue="1">
      <formula>$D$1&gt;P4</formula>
    </cfRule>
  </conditionalFormatting>
  <conditionalFormatting sqref="P5">
    <cfRule type="cellIs" dxfId="23958" priority="847" stopIfTrue="1" operator="equal">
      <formula>5</formula>
    </cfRule>
    <cfRule type="cellIs" dxfId="23957" priority="848" stopIfTrue="1" operator="equal">
      <formula>4</formula>
    </cfRule>
    <cfRule type="cellIs" dxfId="23956" priority="849" stopIfTrue="1" operator="equal">
      <formula>3</formula>
    </cfRule>
  </conditionalFormatting>
  <conditionalFormatting sqref="P4">
    <cfRule type="expression" dxfId="23955" priority="845" stopIfTrue="1">
      <formula>$D$1&lt;P4</formula>
    </cfRule>
    <cfRule type="expression" dxfId="23954" priority="846" stopIfTrue="1">
      <formula>$D$1&gt;P4</formula>
    </cfRule>
  </conditionalFormatting>
  <conditionalFormatting sqref="I5">
    <cfRule type="cellIs" dxfId="23953" priority="842" stopIfTrue="1" operator="equal">
      <formula>5</formula>
    </cfRule>
    <cfRule type="cellIs" dxfId="23952" priority="843" stopIfTrue="1" operator="equal">
      <formula>4</formula>
    </cfRule>
    <cfRule type="cellIs" dxfId="23951" priority="844" stopIfTrue="1" operator="equal">
      <formula>3</formula>
    </cfRule>
  </conditionalFormatting>
  <conditionalFormatting sqref="I3:I4">
    <cfRule type="expression" dxfId="23950" priority="840" stopIfTrue="1">
      <formula>$D$1&lt;I3</formula>
    </cfRule>
    <cfRule type="expression" dxfId="23949" priority="841" stopIfTrue="1">
      <formula>$D$1&gt;I3</formula>
    </cfRule>
  </conditionalFormatting>
  <conditionalFormatting sqref="I5">
    <cfRule type="cellIs" dxfId="23948" priority="837" stopIfTrue="1" operator="equal">
      <formula>5</formula>
    </cfRule>
    <cfRule type="cellIs" dxfId="23947" priority="838" stopIfTrue="1" operator="equal">
      <formula>4</formula>
    </cfRule>
    <cfRule type="cellIs" dxfId="23946" priority="839" stopIfTrue="1" operator="equal">
      <formula>3</formula>
    </cfRule>
  </conditionalFormatting>
  <conditionalFormatting sqref="I3:I4">
    <cfRule type="expression" dxfId="23945" priority="835" stopIfTrue="1">
      <formula>$D$1&lt;I3</formula>
    </cfRule>
    <cfRule type="expression" dxfId="23944" priority="836" stopIfTrue="1">
      <formula>$D$1&gt;I3</formula>
    </cfRule>
  </conditionalFormatting>
  <conditionalFormatting sqref="I3:I4">
    <cfRule type="expression" dxfId="23943" priority="830" stopIfTrue="1">
      <formula>$D$1&lt;I3</formula>
    </cfRule>
    <cfRule type="expression" dxfId="23942" priority="831" stopIfTrue="1">
      <formula>$D$1&gt;I3</formula>
    </cfRule>
  </conditionalFormatting>
  <conditionalFormatting sqref="J5">
    <cfRule type="cellIs" dxfId="23941" priority="827" stopIfTrue="1" operator="equal">
      <formula>5</formula>
    </cfRule>
    <cfRule type="cellIs" dxfId="23940" priority="828" stopIfTrue="1" operator="equal">
      <formula>4</formula>
    </cfRule>
    <cfRule type="cellIs" dxfId="23939" priority="829" stopIfTrue="1" operator="equal">
      <formula>3</formula>
    </cfRule>
  </conditionalFormatting>
  <conditionalFormatting sqref="J3:J4">
    <cfRule type="expression" dxfId="23938" priority="825" stopIfTrue="1">
      <formula>$D$1&lt;J3</formula>
    </cfRule>
    <cfRule type="expression" dxfId="23937" priority="826" stopIfTrue="1">
      <formula>$D$1&gt;J3</formula>
    </cfRule>
  </conditionalFormatting>
  <conditionalFormatting sqref="J5">
    <cfRule type="cellIs" dxfId="23936" priority="822" stopIfTrue="1" operator="equal">
      <formula>5</formula>
    </cfRule>
    <cfRule type="cellIs" dxfId="23935" priority="823" stopIfTrue="1" operator="equal">
      <formula>4</formula>
    </cfRule>
    <cfRule type="cellIs" dxfId="23934" priority="824" stopIfTrue="1" operator="equal">
      <formula>3</formula>
    </cfRule>
  </conditionalFormatting>
  <conditionalFormatting sqref="J4">
    <cfRule type="expression" dxfId="23933" priority="818" stopIfTrue="1">
      <formula>$D$1&lt;J4</formula>
    </cfRule>
    <cfRule type="expression" dxfId="23932" priority="819" stopIfTrue="1">
      <formula>$D$1&gt;J4</formula>
    </cfRule>
  </conditionalFormatting>
  <conditionalFormatting sqref="J5">
    <cfRule type="cellIs" dxfId="23931" priority="815" stopIfTrue="1" operator="equal">
      <formula>5</formula>
    </cfRule>
    <cfRule type="cellIs" dxfId="23930" priority="816" stopIfTrue="1" operator="equal">
      <formula>4</formula>
    </cfRule>
    <cfRule type="cellIs" dxfId="23929" priority="817" stopIfTrue="1" operator="equal">
      <formula>3</formula>
    </cfRule>
  </conditionalFormatting>
  <conditionalFormatting sqref="J4">
    <cfRule type="expression" dxfId="23928" priority="813" stopIfTrue="1">
      <formula>$D$1&lt;J4</formula>
    </cfRule>
    <cfRule type="expression" dxfId="23927" priority="814" stopIfTrue="1">
      <formula>$D$1&gt;J4</formula>
    </cfRule>
  </conditionalFormatting>
  <conditionalFormatting sqref="J5">
    <cfRule type="cellIs" dxfId="23926" priority="810" stopIfTrue="1" operator="equal">
      <formula>5</formula>
    </cfRule>
    <cfRule type="cellIs" dxfId="23925" priority="811" stopIfTrue="1" operator="equal">
      <formula>4</formula>
    </cfRule>
    <cfRule type="cellIs" dxfId="23924" priority="812" stopIfTrue="1" operator="equal">
      <formula>3</formula>
    </cfRule>
  </conditionalFormatting>
  <conditionalFormatting sqref="J4">
    <cfRule type="expression" dxfId="23923" priority="808" stopIfTrue="1">
      <formula>$D$1&lt;J4</formula>
    </cfRule>
    <cfRule type="expression" dxfId="23922" priority="809" stopIfTrue="1">
      <formula>$D$1&gt;J4</formula>
    </cfRule>
  </conditionalFormatting>
  <conditionalFormatting sqref="J5">
    <cfRule type="cellIs" dxfId="23921" priority="805" stopIfTrue="1" operator="equal">
      <formula>5</formula>
    </cfRule>
    <cfRule type="cellIs" dxfId="23920" priority="806" stopIfTrue="1" operator="equal">
      <formula>4</formula>
    </cfRule>
    <cfRule type="cellIs" dxfId="23919" priority="807" stopIfTrue="1" operator="equal">
      <formula>3</formula>
    </cfRule>
  </conditionalFormatting>
  <conditionalFormatting sqref="J5">
    <cfRule type="cellIs" dxfId="23918" priority="800" stopIfTrue="1" operator="equal">
      <formula>5</formula>
    </cfRule>
    <cfRule type="cellIs" dxfId="23917" priority="801" stopIfTrue="1" operator="equal">
      <formula>4</formula>
    </cfRule>
    <cfRule type="cellIs" dxfId="23916" priority="802" stopIfTrue="1" operator="equal">
      <formula>3</formula>
    </cfRule>
  </conditionalFormatting>
  <conditionalFormatting sqref="J4">
    <cfRule type="expression" dxfId="23915" priority="798" stopIfTrue="1">
      <formula>$D$1&lt;J4</formula>
    </cfRule>
    <cfRule type="expression" dxfId="23914" priority="799" stopIfTrue="1">
      <formula>$D$1&gt;J4</formula>
    </cfRule>
  </conditionalFormatting>
  <conditionalFormatting sqref="J5">
    <cfRule type="cellIs" dxfId="23913" priority="795" stopIfTrue="1" operator="equal">
      <formula>5</formula>
    </cfRule>
    <cfRule type="cellIs" dxfId="23912" priority="796" stopIfTrue="1" operator="equal">
      <formula>4</formula>
    </cfRule>
    <cfRule type="cellIs" dxfId="23911" priority="797" stopIfTrue="1" operator="equal">
      <formula>3</formula>
    </cfRule>
  </conditionalFormatting>
  <conditionalFormatting sqref="J4">
    <cfRule type="expression" dxfId="23910" priority="793" stopIfTrue="1">
      <formula>$D$1&lt;J4</formula>
    </cfRule>
    <cfRule type="expression" dxfId="23909" priority="794" stopIfTrue="1">
      <formula>$D$1&gt;J4</formula>
    </cfRule>
  </conditionalFormatting>
  <conditionalFormatting sqref="K3">
    <cfRule type="expression" dxfId="23908" priority="789" stopIfTrue="1">
      <formula>$D$1&lt;K3</formula>
    </cfRule>
    <cfRule type="expression" dxfId="23907" priority="790" stopIfTrue="1">
      <formula>$D$1&gt;K3</formula>
    </cfRule>
  </conditionalFormatting>
  <conditionalFormatting sqref="K3">
    <cfRule type="expression" dxfId="23906" priority="787" stopIfTrue="1">
      <formula>$D$1&lt;K3</formula>
    </cfRule>
    <cfRule type="expression" dxfId="23905" priority="788" stopIfTrue="1">
      <formula>$D$1&gt;K3</formula>
    </cfRule>
  </conditionalFormatting>
  <conditionalFormatting sqref="L5">
    <cfRule type="cellIs" dxfId="23904" priority="784" stopIfTrue="1" operator="equal">
      <formula>5</formula>
    </cfRule>
    <cfRule type="cellIs" dxfId="23903" priority="785" stopIfTrue="1" operator="equal">
      <formula>4</formula>
    </cfRule>
    <cfRule type="cellIs" dxfId="23902" priority="786" stopIfTrue="1" operator="equal">
      <formula>3</formula>
    </cfRule>
  </conditionalFormatting>
  <conditionalFormatting sqref="L3:L4">
    <cfRule type="expression" dxfId="23901" priority="782" stopIfTrue="1">
      <formula>$D$1&lt;L3</formula>
    </cfRule>
    <cfRule type="expression" dxfId="23900" priority="783" stopIfTrue="1">
      <formula>$D$1&gt;L3</formula>
    </cfRule>
  </conditionalFormatting>
  <conditionalFormatting sqref="L5">
    <cfRule type="cellIs" dxfId="23899" priority="779" stopIfTrue="1" operator="equal">
      <formula>5</formula>
    </cfRule>
    <cfRule type="cellIs" dxfId="23898" priority="780" stopIfTrue="1" operator="equal">
      <formula>4</formula>
    </cfRule>
    <cfRule type="cellIs" dxfId="23897" priority="781" stopIfTrue="1" operator="equal">
      <formula>3</formula>
    </cfRule>
  </conditionalFormatting>
  <conditionalFormatting sqref="L3:L4">
    <cfRule type="expression" dxfId="23896" priority="777" stopIfTrue="1">
      <formula>$D$1&lt;L3</formula>
    </cfRule>
    <cfRule type="expression" dxfId="23895" priority="778" stopIfTrue="1">
      <formula>$D$1&gt;L3</formula>
    </cfRule>
  </conditionalFormatting>
  <conditionalFormatting sqref="L4">
    <cfRule type="expression" dxfId="23894" priority="775" stopIfTrue="1">
      <formula>$D$1&lt;L4</formula>
    </cfRule>
    <cfRule type="expression" dxfId="23893" priority="776" stopIfTrue="1">
      <formula>$D$1&gt;L4</formula>
    </cfRule>
  </conditionalFormatting>
  <conditionalFormatting sqref="J5">
    <cfRule type="cellIs" dxfId="23892" priority="619" stopIfTrue="1" operator="equal">
      <formula>5</formula>
    </cfRule>
    <cfRule type="cellIs" dxfId="23891" priority="620" stopIfTrue="1" operator="equal">
      <formula>4</formula>
    </cfRule>
    <cfRule type="cellIs" dxfId="23890" priority="621" stopIfTrue="1" operator="equal">
      <formula>3</formula>
    </cfRule>
  </conditionalFormatting>
  <conditionalFormatting sqref="K3">
    <cfRule type="expression" dxfId="23889" priority="613" stopIfTrue="1">
      <formula>$D$1&lt;K3</formula>
    </cfRule>
    <cfRule type="expression" dxfId="23888" priority="614" stopIfTrue="1">
      <formula>$D$1&gt;K3</formula>
    </cfRule>
  </conditionalFormatting>
  <conditionalFormatting sqref="L3:L4">
    <cfRule type="expression" dxfId="23887" priority="608" stopIfTrue="1">
      <formula>$D$1&lt;L3</formula>
    </cfRule>
    <cfRule type="expression" dxfId="23886" priority="609" stopIfTrue="1">
      <formula>$D$1&gt;L3</formula>
    </cfRule>
  </conditionalFormatting>
  <conditionalFormatting sqref="L4">
    <cfRule type="expression" dxfId="23885" priority="604" stopIfTrue="1">
      <formula>$D$1&lt;L4</formula>
    </cfRule>
    <cfRule type="expression" dxfId="23884" priority="605" stopIfTrue="1">
      <formula>$D$1&gt;L4</formula>
    </cfRule>
  </conditionalFormatting>
  <conditionalFormatting sqref="N5">
    <cfRule type="cellIs" dxfId="23883" priority="772" stopIfTrue="1" operator="equal">
      <formula>5</formula>
    </cfRule>
    <cfRule type="cellIs" dxfId="23882" priority="773" stopIfTrue="1" operator="equal">
      <formula>4</formula>
    </cfRule>
    <cfRule type="cellIs" dxfId="23881" priority="774" stopIfTrue="1" operator="equal">
      <formula>3</formula>
    </cfRule>
  </conditionalFormatting>
  <conditionalFormatting sqref="N3:N4">
    <cfRule type="expression" dxfId="23880" priority="770" stopIfTrue="1">
      <formula>$D$1&lt;N3</formula>
    </cfRule>
    <cfRule type="expression" dxfId="23879" priority="771" stopIfTrue="1">
      <formula>$D$1&gt;N3</formula>
    </cfRule>
  </conditionalFormatting>
  <conditionalFormatting sqref="N5">
    <cfRule type="cellIs" dxfId="23878" priority="767" stopIfTrue="1" operator="equal">
      <formula>5</formula>
    </cfRule>
    <cfRule type="cellIs" dxfId="23877" priority="768" stopIfTrue="1" operator="equal">
      <formula>4</formula>
    </cfRule>
    <cfRule type="cellIs" dxfId="23876" priority="769" stopIfTrue="1" operator="equal">
      <formula>3</formula>
    </cfRule>
  </conditionalFormatting>
  <conditionalFormatting sqref="N3:N4">
    <cfRule type="expression" dxfId="23875" priority="765" stopIfTrue="1">
      <formula>$D$1&lt;N3</formula>
    </cfRule>
    <cfRule type="expression" dxfId="23874" priority="766" stopIfTrue="1">
      <formula>$D$1&gt;N3</formula>
    </cfRule>
  </conditionalFormatting>
  <conditionalFormatting sqref="N4">
    <cfRule type="expression" dxfId="23873" priority="763" stopIfTrue="1">
      <formula>$D$1&lt;N4</formula>
    </cfRule>
    <cfRule type="expression" dxfId="23872" priority="764" stopIfTrue="1">
      <formula>$D$1&gt;N4</formula>
    </cfRule>
  </conditionalFormatting>
  <conditionalFormatting sqref="O5">
    <cfRule type="cellIs" dxfId="23871" priority="760" stopIfTrue="1" operator="equal">
      <formula>5</formula>
    </cfRule>
    <cfRule type="cellIs" dxfId="23870" priority="761" stopIfTrue="1" operator="equal">
      <formula>4</formula>
    </cfRule>
    <cfRule type="cellIs" dxfId="23869" priority="762" stopIfTrue="1" operator="equal">
      <formula>3</formula>
    </cfRule>
  </conditionalFormatting>
  <conditionalFormatting sqref="O3:O4">
    <cfRule type="expression" dxfId="23868" priority="758" stopIfTrue="1">
      <formula>$D$1&lt;O3</formula>
    </cfRule>
    <cfRule type="expression" dxfId="23867" priority="759" stopIfTrue="1">
      <formula>$D$1&gt;O3</formula>
    </cfRule>
  </conditionalFormatting>
  <conditionalFormatting sqref="O5">
    <cfRule type="cellIs" dxfId="23866" priority="755" stopIfTrue="1" operator="equal">
      <formula>5</formula>
    </cfRule>
    <cfRule type="cellIs" dxfId="23865" priority="756" stopIfTrue="1" operator="equal">
      <formula>4</formula>
    </cfRule>
    <cfRule type="cellIs" dxfId="23864" priority="757" stopIfTrue="1" operator="equal">
      <formula>3</formula>
    </cfRule>
  </conditionalFormatting>
  <conditionalFormatting sqref="O3:O4">
    <cfRule type="expression" dxfId="23863" priority="753" stopIfTrue="1">
      <formula>$D$1&lt;O3</formula>
    </cfRule>
    <cfRule type="expression" dxfId="23862" priority="754" stopIfTrue="1">
      <formula>$D$1&gt;O3</formula>
    </cfRule>
  </conditionalFormatting>
  <conditionalFormatting sqref="O4">
    <cfRule type="expression" dxfId="23861" priority="751" stopIfTrue="1">
      <formula>$D$1&lt;O4</formula>
    </cfRule>
    <cfRule type="expression" dxfId="23860" priority="752" stopIfTrue="1">
      <formula>$D$1&gt;O4</formula>
    </cfRule>
  </conditionalFormatting>
  <conditionalFormatting sqref="N4">
    <cfRule type="expression" dxfId="23859" priority="749" stopIfTrue="1">
      <formula>$D$1&lt;N4</formula>
    </cfRule>
    <cfRule type="expression" dxfId="23858" priority="750" stopIfTrue="1">
      <formula>$D$1&gt;N4</formula>
    </cfRule>
  </conditionalFormatting>
  <conditionalFormatting sqref="N4">
    <cfRule type="expression" dxfId="23857" priority="747" stopIfTrue="1">
      <formula>$D$1&lt;N4</formula>
    </cfRule>
    <cfRule type="expression" dxfId="23856" priority="748" stopIfTrue="1">
      <formula>$D$1&gt;N4</formula>
    </cfRule>
  </conditionalFormatting>
  <conditionalFormatting sqref="N4">
    <cfRule type="expression" dxfId="23855" priority="745" stopIfTrue="1">
      <formula>$D$1&lt;N4</formula>
    </cfRule>
    <cfRule type="expression" dxfId="23854" priority="746" stopIfTrue="1">
      <formula>$D$1&gt;N4</formula>
    </cfRule>
  </conditionalFormatting>
  <conditionalFormatting sqref="O3:O4">
    <cfRule type="expression" dxfId="23853" priority="729" stopIfTrue="1">
      <formula>$D$1&lt;O3</formula>
    </cfRule>
    <cfRule type="expression" dxfId="23852" priority="730" stopIfTrue="1">
      <formula>$D$1&gt;O3</formula>
    </cfRule>
  </conditionalFormatting>
  <conditionalFormatting sqref="N4">
    <cfRule type="expression" dxfId="23851" priority="743" stopIfTrue="1">
      <formula>$D$1&lt;N4</formula>
    </cfRule>
    <cfRule type="expression" dxfId="23850" priority="744" stopIfTrue="1">
      <formula>$D$1&gt;N4</formula>
    </cfRule>
  </conditionalFormatting>
  <conditionalFormatting sqref="N4">
    <cfRule type="expression" dxfId="23849" priority="741" stopIfTrue="1">
      <formula>$D$1&lt;N4</formula>
    </cfRule>
    <cfRule type="expression" dxfId="23848" priority="742" stopIfTrue="1">
      <formula>$D$1&gt;N4</formula>
    </cfRule>
  </conditionalFormatting>
  <conditionalFormatting sqref="N4">
    <cfRule type="expression" dxfId="23847" priority="739" stopIfTrue="1">
      <formula>$D$1&lt;N4</formula>
    </cfRule>
    <cfRule type="expression" dxfId="23846" priority="740" stopIfTrue="1">
      <formula>$D$1&gt;N4</formula>
    </cfRule>
  </conditionalFormatting>
  <conditionalFormatting sqref="O5">
    <cfRule type="cellIs" dxfId="23845" priority="736" stopIfTrue="1" operator="equal">
      <formula>5</formula>
    </cfRule>
    <cfRule type="cellIs" dxfId="23844" priority="737" stopIfTrue="1" operator="equal">
      <formula>4</formula>
    </cfRule>
    <cfRule type="cellIs" dxfId="23843" priority="738" stopIfTrue="1" operator="equal">
      <formula>3</formula>
    </cfRule>
  </conditionalFormatting>
  <conditionalFormatting sqref="O3:O4">
    <cfRule type="expression" dxfId="23842" priority="734" stopIfTrue="1">
      <formula>$D$1&lt;O3</formula>
    </cfRule>
    <cfRule type="expression" dxfId="23841" priority="735" stopIfTrue="1">
      <formula>$D$1&gt;O3</formula>
    </cfRule>
  </conditionalFormatting>
  <conditionalFormatting sqref="O5">
    <cfRule type="cellIs" dxfId="23840" priority="731" stopIfTrue="1" operator="equal">
      <formula>5</formula>
    </cfRule>
    <cfRule type="cellIs" dxfId="23839" priority="732" stopIfTrue="1" operator="equal">
      <formula>4</formula>
    </cfRule>
    <cfRule type="cellIs" dxfId="23838" priority="733" stopIfTrue="1" operator="equal">
      <formula>3</formula>
    </cfRule>
  </conditionalFormatting>
  <conditionalFormatting sqref="N5">
    <cfRule type="cellIs" dxfId="23837" priority="726" stopIfTrue="1" operator="equal">
      <formula>5</formula>
    </cfRule>
    <cfRule type="cellIs" dxfId="23836" priority="727" stopIfTrue="1" operator="equal">
      <formula>4</formula>
    </cfRule>
    <cfRule type="cellIs" dxfId="23835" priority="728" stopIfTrue="1" operator="equal">
      <formula>3</formula>
    </cfRule>
  </conditionalFormatting>
  <conditionalFormatting sqref="N4">
    <cfRule type="expression" dxfId="23834" priority="724" stopIfTrue="1">
      <formula>$D$1&lt;N4</formula>
    </cfRule>
    <cfRule type="expression" dxfId="23833" priority="725" stopIfTrue="1">
      <formula>$D$1&gt;N4</formula>
    </cfRule>
  </conditionalFormatting>
  <conditionalFormatting sqref="N5">
    <cfRule type="cellIs" dxfId="23832" priority="721" stopIfTrue="1" operator="equal">
      <formula>5</formula>
    </cfRule>
    <cfRule type="cellIs" dxfId="23831" priority="722" stopIfTrue="1" operator="equal">
      <formula>4</formula>
    </cfRule>
    <cfRule type="cellIs" dxfId="23830" priority="723" stopIfTrue="1" operator="equal">
      <formula>3</formula>
    </cfRule>
  </conditionalFormatting>
  <conditionalFormatting sqref="N4">
    <cfRule type="expression" dxfId="23829" priority="719" stopIfTrue="1">
      <formula>$D$1&lt;N4</formula>
    </cfRule>
    <cfRule type="expression" dxfId="23828" priority="720" stopIfTrue="1">
      <formula>$D$1&gt;N4</formula>
    </cfRule>
  </conditionalFormatting>
  <conditionalFormatting sqref="N4">
    <cfRule type="expression" dxfId="23827" priority="717" stopIfTrue="1">
      <formula>$D$1&lt;N4</formula>
    </cfRule>
    <cfRule type="expression" dxfId="23826" priority="718" stopIfTrue="1">
      <formula>$D$1&gt;N4</formula>
    </cfRule>
  </conditionalFormatting>
  <conditionalFormatting sqref="O5">
    <cfRule type="cellIs" dxfId="23825" priority="714" stopIfTrue="1" operator="equal">
      <formula>5</formula>
    </cfRule>
    <cfRule type="cellIs" dxfId="23824" priority="715" stopIfTrue="1" operator="equal">
      <formula>4</formula>
    </cfRule>
    <cfRule type="cellIs" dxfId="23823" priority="716" stopIfTrue="1" operator="equal">
      <formula>3</formula>
    </cfRule>
  </conditionalFormatting>
  <conditionalFormatting sqref="O4">
    <cfRule type="expression" dxfId="23822" priority="712" stopIfTrue="1">
      <formula>$D$1&lt;O4</formula>
    </cfRule>
    <cfRule type="expression" dxfId="23821" priority="713" stopIfTrue="1">
      <formula>$D$1&gt;O4</formula>
    </cfRule>
  </conditionalFormatting>
  <conditionalFormatting sqref="O5">
    <cfRule type="cellIs" dxfId="23820" priority="709" stopIfTrue="1" operator="equal">
      <formula>5</formula>
    </cfRule>
    <cfRule type="cellIs" dxfId="23819" priority="710" stopIfTrue="1" operator="equal">
      <formula>4</formula>
    </cfRule>
    <cfRule type="cellIs" dxfId="23818" priority="711" stopIfTrue="1" operator="equal">
      <formula>3</formula>
    </cfRule>
  </conditionalFormatting>
  <conditionalFormatting sqref="O4">
    <cfRule type="expression" dxfId="23817" priority="707" stopIfTrue="1">
      <formula>$D$1&lt;O4</formula>
    </cfRule>
    <cfRule type="expression" dxfId="23816" priority="708" stopIfTrue="1">
      <formula>$D$1&gt;O4</formula>
    </cfRule>
  </conditionalFormatting>
  <conditionalFormatting sqref="O4">
    <cfRule type="expression" dxfId="23815" priority="705" stopIfTrue="1">
      <formula>$D$1&lt;O4</formula>
    </cfRule>
    <cfRule type="expression" dxfId="23814" priority="706" stopIfTrue="1">
      <formula>$D$1&gt;O4</formula>
    </cfRule>
  </conditionalFormatting>
  <conditionalFormatting sqref="O5">
    <cfRule type="cellIs" dxfId="23813" priority="702" stopIfTrue="1" operator="equal">
      <formula>5</formula>
    </cfRule>
    <cfRule type="cellIs" dxfId="23812" priority="703" stopIfTrue="1" operator="equal">
      <formula>4</formula>
    </cfRule>
    <cfRule type="cellIs" dxfId="23811" priority="704" stopIfTrue="1" operator="equal">
      <formula>3</formula>
    </cfRule>
  </conditionalFormatting>
  <conditionalFormatting sqref="O4">
    <cfRule type="expression" dxfId="23810" priority="700" stopIfTrue="1">
      <formula>$D$1&lt;O4</formula>
    </cfRule>
    <cfRule type="expression" dxfId="23809" priority="701" stopIfTrue="1">
      <formula>$D$1&gt;O4</formula>
    </cfRule>
  </conditionalFormatting>
  <conditionalFormatting sqref="O5">
    <cfRule type="cellIs" dxfId="23808" priority="697" stopIfTrue="1" operator="equal">
      <formula>5</formula>
    </cfRule>
    <cfRule type="cellIs" dxfId="23807" priority="698" stopIfTrue="1" operator="equal">
      <formula>4</formula>
    </cfRule>
    <cfRule type="cellIs" dxfId="23806" priority="699" stopIfTrue="1" operator="equal">
      <formula>3</formula>
    </cfRule>
  </conditionalFormatting>
  <conditionalFormatting sqref="O4">
    <cfRule type="expression" dxfId="23805" priority="695" stopIfTrue="1">
      <formula>$D$1&lt;O4</formula>
    </cfRule>
    <cfRule type="expression" dxfId="23804" priority="696" stopIfTrue="1">
      <formula>$D$1&gt;O4</formula>
    </cfRule>
  </conditionalFormatting>
  <conditionalFormatting sqref="O5">
    <cfRule type="cellIs" dxfId="23803" priority="692" stopIfTrue="1" operator="equal">
      <formula>5</formula>
    </cfRule>
    <cfRule type="cellIs" dxfId="23802" priority="693" stopIfTrue="1" operator="equal">
      <formula>4</formula>
    </cfRule>
    <cfRule type="cellIs" dxfId="23801" priority="694" stopIfTrue="1" operator="equal">
      <formula>3</formula>
    </cfRule>
  </conditionalFormatting>
  <conditionalFormatting sqref="O4">
    <cfRule type="expression" dxfId="23800" priority="690" stopIfTrue="1">
      <formula>$D$1&lt;O4</formula>
    </cfRule>
    <cfRule type="expression" dxfId="23799" priority="691" stopIfTrue="1">
      <formula>$D$1&gt;O4</formula>
    </cfRule>
  </conditionalFormatting>
  <conditionalFormatting sqref="O4">
    <cfRule type="expression" dxfId="23798" priority="688" stopIfTrue="1">
      <formula>$D$1&lt;O4</formula>
    </cfRule>
    <cfRule type="expression" dxfId="23797" priority="689" stopIfTrue="1">
      <formula>$D$1&gt;O4</formula>
    </cfRule>
  </conditionalFormatting>
  <conditionalFormatting sqref="O4">
    <cfRule type="expression" dxfId="23796" priority="686" stopIfTrue="1">
      <formula>$D$1&lt;O4</formula>
    </cfRule>
    <cfRule type="expression" dxfId="23795" priority="687" stopIfTrue="1">
      <formula>$D$1&gt;O4</formula>
    </cfRule>
  </conditionalFormatting>
  <conditionalFormatting sqref="O4">
    <cfRule type="expression" dxfId="23794" priority="684" stopIfTrue="1">
      <formula>$D$1&lt;O4</formula>
    </cfRule>
    <cfRule type="expression" dxfId="23793" priority="685" stopIfTrue="1">
      <formula>$D$1&gt;O4</formula>
    </cfRule>
  </conditionalFormatting>
  <conditionalFormatting sqref="O4">
    <cfRule type="expression" dxfId="23792" priority="682" stopIfTrue="1">
      <formula>$D$1&lt;O4</formula>
    </cfRule>
    <cfRule type="expression" dxfId="23791" priority="683" stopIfTrue="1">
      <formula>$D$1&gt;O4</formula>
    </cfRule>
  </conditionalFormatting>
  <conditionalFormatting sqref="O4">
    <cfRule type="expression" dxfId="23790" priority="680" stopIfTrue="1">
      <formula>$D$1&lt;O4</formula>
    </cfRule>
    <cfRule type="expression" dxfId="23789" priority="681" stopIfTrue="1">
      <formula>$D$1&gt;O4</formula>
    </cfRule>
  </conditionalFormatting>
  <conditionalFormatting sqref="O4">
    <cfRule type="expression" dxfId="23788" priority="678" stopIfTrue="1">
      <formula>$D$1&lt;O4</formula>
    </cfRule>
    <cfRule type="expression" dxfId="23787" priority="679" stopIfTrue="1">
      <formula>$D$1&gt;O4</formula>
    </cfRule>
  </conditionalFormatting>
  <conditionalFormatting sqref="O4">
    <cfRule type="expression" dxfId="23786" priority="676" stopIfTrue="1">
      <formula>$D$1&lt;O4</formula>
    </cfRule>
    <cfRule type="expression" dxfId="23785" priority="677" stopIfTrue="1">
      <formula>$D$1&gt;O4</formula>
    </cfRule>
  </conditionalFormatting>
  <conditionalFormatting sqref="O4">
    <cfRule type="expression" dxfId="23784" priority="674" stopIfTrue="1">
      <formula>$D$1&lt;O4</formula>
    </cfRule>
    <cfRule type="expression" dxfId="23783" priority="675" stopIfTrue="1">
      <formula>$D$1&gt;O4</formula>
    </cfRule>
  </conditionalFormatting>
  <conditionalFormatting sqref="O4">
    <cfRule type="expression" dxfId="23782" priority="672" stopIfTrue="1">
      <formula>$D$1&lt;O4</formula>
    </cfRule>
    <cfRule type="expression" dxfId="23781" priority="673" stopIfTrue="1">
      <formula>$D$1&gt;O4</formula>
    </cfRule>
  </conditionalFormatting>
  <conditionalFormatting sqref="I5">
    <cfRule type="cellIs" dxfId="23780" priority="669" stopIfTrue="1" operator="equal">
      <formula>5</formula>
    </cfRule>
    <cfRule type="cellIs" dxfId="23779" priority="670" stopIfTrue="1" operator="equal">
      <formula>4</formula>
    </cfRule>
    <cfRule type="cellIs" dxfId="23778" priority="671" stopIfTrue="1" operator="equal">
      <formula>3</formula>
    </cfRule>
  </conditionalFormatting>
  <conditionalFormatting sqref="I3:I4">
    <cfRule type="expression" dxfId="23777" priority="667" stopIfTrue="1">
      <formula>$D$1&lt;I3</formula>
    </cfRule>
    <cfRule type="expression" dxfId="23776" priority="668" stopIfTrue="1">
      <formula>$D$1&gt;I3</formula>
    </cfRule>
  </conditionalFormatting>
  <conditionalFormatting sqref="I5">
    <cfRule type="cellIs" dxfId="23775" priority="664" stopIfTrue="1" operator="equal">
      <formula>5</formula>
    </cfRule>
    <cfRule type="cellIs" dxfId="23774" priority="665" stopIfTrue="1" operator="equal">
      <formula>4</formula>
    </cfRule>
    <cfRule type="cellIs" dxfId="23773" priority="666" stopIfTrue="1" operator="equal">
      <formula>3</formula>
    </cfRule>
  </conditionalFormatting>
  <conditionalFormatting sqref="I4">
    <cfRule type="expression" dxfId="23772" priority="662" stopIfTrue="1">
      <formula>$D$1&lt;I4</formula>
    </cfRule>
    <cfRule type="expression" dxfId="23771" priority="663" stopIfTrue="1">
      <formula>$D$1&gt;I4</formula>
    </cfRule>
  </conditionalFormatting>
  <conditionalFormatting sqref="I5">
    <cfRule type="cellIs" dxfId="23770" priority="659" stopIfTrue="1" operator="equal">
      <formula>5</formula>
    </cfRule>
    <cfRule type="cellIs" dxfId="23769" priority="660" stopIfTrue="1" operator="equal">
      <formula>4</formula>
    </cfRule>
    <cfRule type="cellIs" dxfId="23768" priority="661" stopIfTrue="1" operator="equal">
      <formula>3</formula>
    </cfRule>
  </conditionalFormatting>
  <conditionalFormatting sqref="I4">
    <cfRule type="expression" dxfId="23767" priority="657" stopIfTrue="1">
      <formula>$D$1&lt;I4</formula>
    </cfRule>
    <cfRule type="expression" dxfId="23766" priority="658" stopIfTrue="1">
      <formula>$D$1&gt;I4</formula>
    </cfRule>
  </conditionalFormatting>
  <conditionalFormatting sqref="I5">
    <cfRule type="cellIs" dxfId="23765" priority="654" stopIfTrue="1" operator="equal">
      <formula>5</formula>
    </cfRule>
    <cfRule type="cellIs" dxfId="23764" priority="655" stopIfTrue="1" operator="equal">
      <formula>4</formula>
    </cfRule>
    <cfRule type="cellIs" dxfId="23763" priority="656" stopIfTrue="1" operator="equal">
      <formula>3</formula>
    </cfRule>
  </conditionalFormatting>
  <conditionalFormatting sqref="I4">
    <cfRule type="expression" dxfId="23762" priority="652" stopIfTrue="1">
      <formula>$D$1&lt;I4</formula>
    </cfRule>
    <cfRule type="expression" dxfId="23761" priority="653" stopIfTrue="1">
      <formula>$D$1&gt;I4</formula>
    </cfRule>
  </conditionalFormatting>
  <conditionalFormatting sqref="I4">
    <cfRule type="expression" dxfId="23760" priority="650" stopIfTrue="1">
      <formula>$D$1&lt;I4</formula>
    </cfRule>
    <cfRule type="expression" dxfId="23759" priority="651" stopIfTrue="1">
      <formula>$D$1&gt;I4</formula>
    </cfRule>
  </conditionalFormatting>
  <conditionalFormatting sqref="I4">
    <cfRule type="expression" dxfId="23758" priority="648" stopIfTrue="1">
      <formula>$D$1&lt;I4</formula>
    </cfRule>
    <cfRule type="expression" dxfId="23757" priority="649" stopIfTrue="1">
      <formula>$D$1&gt;I4</formula>
    </cfRule>
  </conditionalFormatting>
  <conditionalFormatting sqref="I4">
    <cfRule type="expression" dxfId="23756" priority="646" stopIfTrue="1">
      <formula>$D$1&lt;I4</formula>
    </cfRule>
    <cfRule type="expression" dxfId="23755" priority="647" stopIfTrue="1">
      <formula>$D$1&gt;I4</formula>
    </cfRule>
  </conditionalFormatting>
  <conditionalFormatting sqref="I4">
    <cfRule type="expression" dxfId="23754" priority="644" stopIfTrue="1">
      <formula>$D$1&lt;I4</formula>
    </cfRule>
    <cfRule type="expression" dxfId="23753" priority="645" stopIfTrue="1">
      <formula>$D$1&gt;I4</formula>
    </cfRule>
  </conditionalFormatting>
  <conditionalFormatting sqref="I4">
    <cfRule type="expression" dxfId="23752" priority="642" stopIfTrue="1">
      <formula>$D$1&lt;I4</formula>
    </cfRule>
    <cfRule type="expression" dxfId="23751" priority="643" stopIfTrue="1">
      <formula>$D$1&gt;I4</formula>
    </cfRule>
  </conditionalFormatting>
  <conditionalFormatting sqref="I4">
    <cfRule type="expression" dxfId="23750" priority="640" stopIfTrue="1">
      <formula>$D$1&lt;I4</formula>
    </cfRule>
    <cfRule type="expression" dxfId="23749" priority="641" stopIfTrue="1">
      <formula>$D$1&gt;I4</formula>
    </cfRule>
  </conditionalFormatting>
  <conditionalFormatting sqref="I4">
    <cfRule type="expression" dxfId="23748" priority="638" stopIfTrue="1">
      <formula>$D$1&lt;I4</formula>
    </cfRule>
    <cfRule type="expression" dxfId="23747" priority="639" stopIfTrue="1">
      <formula>$D$1&gt;I4</formula>
    </cfRule>
  </conditionalFormatting>
  <conditionalFormatting sqref="I4">
    <cfRule type="expression" dxfId="23746" priority="636" stopIfTrue="1">
      <formula>$D$1&lt;I4</formula>
    </cfRule>
    <cfRule type="expression" dxfId="23745" priority="637" stopIfTrue="1">
      <formula>$D$1&gt;I4</formula>
    </cfRule>
  </conditionalFormatting>
  <conditionalFormatting sqref="I4">
    <cfRule type="expression" dxfId="23744" priority="634" stopIfTrue="1">
      <formula>$D$1&lt;I4</formula>
    </cfRule>
    <cfRule type="expression" dxfId="23743" priority="635" stopIfTrue="1">
      <formula>$D$1&gt;I4</formula>
    </cfRule>
  </conditionalFormatting>
  <conditionalFormatting sqref="I4">
    <cfRule type="expression" dxfId="23742" priority="632" stopIfTrue="1">
      <formula>$D$1&lt;I4</formula>
    </cfRule>
    <cfRule type="expression" dxfId="23741" priority="633" stopIfTrue="1">
      <formula>$D$1&gt;I4</formula>
    </cfRule>
  </conditionalFormatting>
  <conditionalFormatting sqref="J5">
    <cfRule type="cellIs" dxfId="23740" priority="629" stopIfTrue="1" operator="equal">
      <formula>5</formula>
    </cfRule>
    <cfRule type="cellIs" dxfId="23739" priority="630" stopIfTrue="1" operator="equal">
      <formula>4</formula>
    </cfRule>
    <cfRule type="cellIs" dxfId="23738" priority="631" stopIfTrue="1" operator="equal">
      <formula>3</formula>
    </cfRule>
  </conditionalFormatting>
  <conditionalFormatting sqref="J3:J4">
    <cfRule type="expression" dxfId="23737" priority="627" stopIfTrue="1">
      <formula>$D$1&lt;J3</formula>
    </cfRule>
    <cfRule type="expression" dxfId="23736" priority="628" stopIfTrue="1">
      <formula>$D$1&gt;J3</formula>
    </cfRule>
  </conditionalFormatting>
  <conditionalFormatting sqref="J5">
    <cfRule type="cellIs" dxfId="23735" priority="624" stopIfTrue="1" operator="equal">
      <formula>5</formula>
    </cfRule>
    <cfRule type="cellIs" dxfId="23734" priority="625" stopIfTrue="1" operator="equal">
      <formula>4</formula>
    </cfRule>
    <cfRule type="cellIs" dxfId="23733" priority="626" stopIfTrue="1" operator="equal">
      <formula>3</formula>
    </cfRule>
  </conditionalFormatting>
  <conditionalFormatting sqref="J3:J4">
    <cfRule type="expression" dxfId="23732" priority="622" stopIfTrue="1">
      <formula>$D$1&lt;J3</formula>
    </cfRule>
    <cfRule type="expression" dxfId="23731" priority="623" stopIfTrue="1">
      <formula>$D$1&gt;J3</formula>
    </cfRule>
  </conditionalFormatting>
  <conditionalFormatting sqref="J3:J4">
    <cfRule type="expression" dxfId="23730" priority="617" stopIfTrue="1">
      <formula>$D$1&lt;J3</formula>
    </cfRule>
    <cfRule type="expression" dxfId="23729" priority="618" stopIfTrue="1">
      <formula>$D$1&gt;J3</formula>
    </cfRule>
  </conditionalFormatting>
  <conditionalFormatting sqref="K3">
    <cfRule type="expression" dxfId="23728" priority="615" stopIfTrue="1">
      <formula>$D$1&lt;K3</formula>
    </cfRule>
    <cfRule type="expression" dxfId="23727" priority="616" stopIfTrue="1">
      <formula>$D$1&gt;K3</formula>
    </cfRule>
  </conditionalFormatting>
  <conditionalFormatting sqref="L5">
    <cfRule type="cellIs" dxfId="23726" priority="610" stopIfTrue="1" operator="equal">
      <formula>5</formula>
    </cfRule>
    <cfRule type="cellIs" dxfId="23725" priority="611" stopIfTrue="1" operator="equal">
      <formula>4</formula>
    </cfRule>
    <cfRule type="cellIs" dxfId="23724" priority="612" stopIfTrue="1" operator="equal">
      <formula>3</formula>
    </cfRule>
  </conditionalFormatting>
  <conditionalFormatting sqref="L3">
    <cfRule type="expression" dxfId="23723" priority="606" stopIfTrue="1">
      <formula>$D$1&lt;L3</formula>
    </cfRule>
    <cfRule type="expression" dxfId="23722" priority="607" stopIfTrue="1">
      <formula>$D$1&gt;L3</formula>
    </cfRule>
  </conditionalFormatting>
  <conditionalFormatting sqref="L4">
    <cfRule type="expression" dxfId="23721" priority="581" stopIfTrue="1">
      <formula>$D$1&lt;L4</formula>
    </cfRule>
    <cfRule type="expression" dxfId="23720" priority="582" stopIfTrue="1">
      <formula>$D$1&gt;L4</formula>
    </cfRule>
  </conditionalFormatting>
  <conditionalFormatting sqref="L4">
    <cfRule type="expression" dxfId="23719" priority="579" stopIfTrue="1">
      <formula>$D$1&lt;L4</formula>
    </cfRule>
    <cfRule type="expression" dxfId="23718" priority="580" stopIfTrue="1">
      <formula>$D$1&gt;L4</formula>
    </cfRule>
  </conditionalFormatting>
  <conditionalFormatting sqref="L4">
    <cfRule type="expression" dxfId="23717" priority="577" stopIfTrue="1">
      <formula>$D$1&lt;L4</formula>
    </cfRule>
    <cfRule type="expression" dxfId="23716" priority="578" stopIfTrue="1">
      <formula>$D$1&gt;L4</formula>
    </cfRule>
  </conditionalFormatting>
  <conditionalFormatting sqref="L4">
    <cfRule type="expression" dxfId="23715" priority="602" stopIfTrue="1">
      <formula>$D$1&lt;L4</formula>
    </cfRule>
    <cfRule type="expression" dxfId="23714" priority="603" stopIfTrue="1">
      <formula>$D$1&gt;L4</formula>
    </cfRule>
  </conditionalFormatting>
  <conditionalFormatting sqref="L3">
    <cfRule type="expression" dxfId="23713" priority="600" stopIfTrue="1">
      <formula>$D$1&lt;L3</formula>
    </cfRule>
    <cfRule type="expression" dxfId="23712" priority="601" stopIfTrue="1">
      <formula>$D$1&gt;L3</formula>
    </cfRule>
  </conditionalFormatting>
  <conditionalFormatting sqref="L4">
    <cfRule type="expression" dxfId="23711" priority="598" stopIfTrue="1">
      <formula>$D$1&lt;L4</formula>
    </cfRule>
    <cfRule type="expression" dxfId="23710" priority="599" stopIfTrue="1">
      <formula>$D$1&gt;L4</formula>
    </cfRule>
  </conditionalFormatting>
  <conditionalFormatting sqref="L4">
    <cfRule type="expression" dxfId="23709" priority="596" stopIfTrue="1">
      <formula>$D$1&lt;L4</formula>
    </cfRule>
    <cfRule type="expression" dxfId="23708" priority="597" stopIfTrue="1">
      <formula>$D$1&gt;L4</formula>
    </cfRule>
  </conditionalFormatting>
  <conditionalFormatting sqref="L4">
    <cfRule type="expression" dxfId="23707" priority="594" stopIfTrue="1">
      <formula>$D$1&lt;L4</formula>
    </cfRule>
    <cfRule type="expression" dxfId="23706" priority="595" stopIfTrue="1">
      <formula>$D$1&gt;L4</formula>
    </cfRule>
  </conditionalFormatting>
  <conditionalFormatting sqref="L5">
    <cfRule type="cellIs" dxfId="23705" priority="591" stopIfTrue="1" operator="equal">
      <formula>5</formula>
    </cfRule>
    <cfRule type="cellIs" dxfId="23704" priority="592" stopIfTrue="1" operator="equal">
      <formula>4</formula>
    </cfRule>
    <cfRule type="cellIs" dxfId="23703" priority="593" stopIfTrue="1" operator="equal">
      <formula>3</formula>
    </cfRule>
  </conditionalFormatting>
  <conditionalFormatting sqref="L4">
    <cfRule type="expression" dxfId="23702" priority="589" stopIfTrue="1">
      <formula>$D$1&lt;L4</formula>
    </cfRule>
    <cfRule type="expression" dxfId="23701" priority="590" stopIfTrue="1">
      <formula>$D$1&gt;L4</formula>
    </cfRule>
  </conditionalFormatting>
  <conditionalFormatting sqref="L4">
    <cfRule type="expression" dxfId="23700" priority="587" stopIfTrue="1">
      <formula>$D$1&lt;L4</formula>
    </cfRule>
    <cfRule type="expression" dxfId="23699" priority="588" stopIfTrue="1">
      <formula>$D$1&gt;L4</formula>
    </cfRule>
  </conditionalFormatting>
  <conditionalFormatting sqref="L4">
    <cfRule type="expression" dxfId="23698" priority="585" stopIfTrue="1">
      <formula>$D$1&lt;L4</formula>
    </cfRule>
    <cfRule type="expression" dxfId="23697" priority="586" stopIfTrue="1">
      <formula>$D$1&gt;L4</formula>
    </cfRule>
  </conditionalFormatting>
  <conditionalFormatting sqref="L4">
    <cfRule type="expression" dxfId="23696" priority="583" stopIfTrue="1">
      <formula>$D$1&lt;L4</formula>
    </cfRule>
    <cfRule type="expression" dxfId="23695" priority="584" stopIfTrue="1">
      <formula>$D$1&gt;L4</formula>
    </cfRule>
  </conditionalFormatting>
  <conditionalFormatting sqref="L4">
    <cfRule type="expression" dxfId="23694" priority="575" stopIfTrue="1">
      <formula>$D$1&lt;L4</formula>
    </cfRule>
    <cfRule type="expression" dxfId="23693" priority="576" stopIfTrue="1">
      <formula>$D$1&gt;L4</formula>
    </cfRule>
  </conditionalFormatting>
  <conditionalFormatting sqref="L4">
    <cfRule type="expression" dxfId="23692" priority="573" stopIfTrue="1">
      <formula>$D$1&lt;L4</formula>
    </cfRule>
    <cfRule type="expression" dxfId="23691" priority="574" stopIfTrue="1">
      <formula>$D$1&gt;L4</formula>
    </cfRule>
  </conditionalFormatting>
  <conditionalFormatting sqref="M5">
    <cfRule type="cellIs" dxfId="23690" priority="570" stopIfTrue="1" operator="equal">
      <formula>5</formula>
    </cfRule>
    <cfRule type="cellIs" dxfId="23689" priority="571" stopIfTrue="1" operator="equal">
      <formula>4</formula>
    </cfRule>
    <cfRule type="cellIs" dxfId="23688" priority="572" stopIfTrue="1" operator="equal">
      <formula>3</formula>
    </cfRule>
  </conditionalFormatting>
  <conditionalFormatting sqref="M3:M4">
    <cfRule type="expression" dxfId="23687" priority="568" stopIfTrue="1">
      <formula>$D$1&lt;M3</formula>
    </cfRule>
    <cfRule type="expression" dxfId="23686" priority="569" stopIfTrue="1">
      <formula>$D$1&gt;M3</formula>
    </cfRule>
  </conditionalFormatting>
  <conditionalFormatting sqref="M5">
    <cfRule type="cellIs" dxfId="23685" priority="565" stopIfTrue="1" operator="equal">
      <formula>5</formula>
    </cfRule>
    <cfRule type="cellIs" dxfId="23684" priority="566" stopIfTrue="1" operator="equal">
      <formula>4</formula>
    </cfRule>
    <cfRule type="cellIs" dxfId="23683" priority="567" stopIfTrue="1" operator="equal">
      <formula>3</formula>
    </cfRule>
  </conditionalFormatting>
  <conditionalFormatting sqref="M3:M4">
    <cfRule type="expression" dxfId="23682" priority="563" stopIfTrue="1">
      <formula>$D$1&lt;M3</formula>
    </cfRule>
    <cfRule type="expression" dxfId="23681" priority="564" stopIfTrue="1">
      <formula>$D$1&gt;M3</formula>
    </cfRule>
  </conditionalFormatting>
  <conditionalFormatting sqref="M4">
    <cfRule type="expression" dxfId="23680" priority="561" stopIfTrue="1">
      <formula>$D$1&lt;M4</formula>
    </cfRule>
    <cfRule type="expression" dxfId="23679" priority="562" stopIfTrue="1">
      <formula>$D$1&gt;M4</formula>
    </cfRule>
  </conditionalFormatting>
  <conditionalFormatting sqref="G5">
    <cfRule type="cellIs" dxfId="23678" priority="551" stopIfTrue="1" operator="equal">
      <formula>5</formula>
    </cfRule>
    <cfRule type="cellIs" dxfId="23677" priority="552" stopIfTrue="1" operator="equal">
      <formula>4</formula>
    </cfRule>
    <cfRule type="cellIs" dxfId="23676" priority="553" stopIfTrue="1" operator="equal">
      <formula>3</formula>
    </cfRule>
  </conditionalFormatting>
  <conditionalFormatting sqref="G3">
    <cfRule type="expression" dxfId="23675" priority="559" stopIfTrue="1">
      <formula>$D$1&lt;G3</formula>
    </cfRule>
    <cfRule type="expression" dxfId="23674" priority="560" stopIfTrue="1">
      <formula>$D$1&gt;G3</formula>
    </cfRule>
  </conditionalFormatting>
  <conditionalFormatting sqref="G5">
    <cfRule type="cellIs" dxfId="23673" priority="556" stopIfTrue="1" operator="equal">
      <formula>5</formula>
    </cfRule>
    <cfRule type="cellIs" dxfId="23672" priority="557" stopIfTrue="1" operator="equal">
      <formula>4</formula>
    </cfRule>
    <cfRule type="cellIs" dxfId="23671" priority="558" stopIfTrue="1" operator="equal">
      <formula>3</formula>
    </cfRule>
  </conditionalFormatting>
  <conditionalFormatting sqref="G4">
    <cfRule type="expression" dxfId="23670" priority="554" stopIfTrue="1">
      <formula>$D$1&lt;G4</formula>
    </cfRule>
    <cfRule type="expression" dxfId="23669" priority="555" stopIfTrue="1">
      <formula>$D$1&gt;G4</formula>
    </cfRule>
  </conditionalFormatting>
  <conditionalFormatting sqref="G4">
    <cfRule type="expression" dxfId="23668" priority="549" stopIfTrue="1">
      <formula>$D$1&lt;G4</formula>
    </cfRule>
    <cfRule type="expression" dxfId="23667" priority="550" stopIfTrue="1">
      <formula>$D$1&gt;G4</formula>
    </cfRule>
  </conditionalFormatting>
  <conditionalFormatting sqref="G5">
    <cfRule type="cellIs" dxfId="23666" priority="546" stopIfTrue="1" operator="equal">
      <formula>5</formula>
    </cfRule>
    <cfRule type="cellIs" dxfId="23665" priority="547" stopIfTrue="1" operator="equal">
      <formula>4</formula>
    </cfRule>
    <cfRule type="cellIs" dxfId="23664" priority="548" stopIfTrue="1" operator="equal">
      <formula>3</formula>
    </cfRule>
  </conditionalFormatting>
  <conditionalFormatting sqref="G4">
    <cfRule type="expression" dxfId="23663" priority="544" stopIfTrue="1">
      <formula>$D$1&lt;G4</formula>
    </cfRule>
    <cfRule type="expression" dxfId="23662" priority="545" stopIfTrue="1">
      <formula>$D$1&gt;G4</formula>
    </cfRule>
  </conditionalFormatting>
  <conditionalFormatting sqref="G5">
    <cfRule type="cellIs" dxfId="23661" priority="541" stopIfTrue="1" operator="equal">
      <formula>5</formula>
    </cfRule>
    <cfRule type="cellIs" dxfId="23660" priority="542" stopIfTrue="1" operator="equal">
      <formula>4</formula>
    </cfRule>
    <cfRule type="cellIs" dxfId="23659" priority="543" stopIfTrue="1" operator="equal">
      <formula>3</formula>
    </cfRule>
  </conditionalFormatting>
  <conditionalFormatting sqref="G4">
    <cfRule type="expression" dxfId="23658" priority="539" stopIfTrue="1">
      <formula>$D$1&lt;G4</formula>
    </cfRule>
    <cfRule type="expression" dxfId="23657" priority="540" stopIfTrue="1">
      <formula>$D$1&gt;G4</formula>
    </cfRule>
  </conditionalFormatting>
  <conditionalFormatting sqref="G4">
    <cfRule type="expression" dxfId="23656" priority="537" stopIfTrue="1">
      <formula>$D$1&lt;G4</formula>
    </cfRule>
    <cfRule type="expression" dxfId="23655" priority="538" stopIfTrue="1">
      <formula>$D$1&gt;G4</formula>
    </cfRule>
  </conditionalFormatting>
  <conditionalFormatting sqref="G4">
    <cfRule type="expression" dxfId="23654" priority="535" stopIfTrue="1">
      <formula>$D$1&lt;G4</formula>
    </cfRule>
    <cfRule type="expression" dxfId="23653" priority="536" stopIfTrue="1">
      <formula>$D$1&gt;G4</formula>
    </cfRule>
  </conditionalFormatting>
  <conditionalFormatting sqref="G4">
    <cfRule type="expression" dxfId="23652" priority="533" stopIfTrue="1">
      <formula>$D$1&lt;G4</formula>
    </cfRule>
    <cfRule type="expression" dxfId="23651" priority="534" stopIfTrue="1">
      <formula>$D$1&gt;G4</formula>
    </cfRule>
  </conditionalFormatting>
  <conditionalFormatting sqref="G4">
    <cfRule type="expression" dxfId="23650" priority="531" stopIfTrue="1">
      <formula>$D$1&lt;G4</formula>
    </cfRule>
    <cfRule type="expression" dxfId="23649" priority="532" stopIfTrue="1">
      <formula>$D$1&gt;G4</formula>
    </cfRule>
  </conditionalFormatting>
  <conditionalFormatting sqref="G4">
    <cfRule type="expression" dxfId="23648" priority="529" stopIfTrue="1">
      <formula>$D$1&lt;G4</formula>
    </cfRule>
    <cfRule type="expression" dxfId="23647" priority="530" stopIfTrue="1">
      <formula>$D$1&gt;G4</formula>
    </cfRule>
  </conditionalFormatting>
  <conditionalFormatting sqref="G4">
    <cfRule type="expression" dxfId="23646" priority="527" stopIfTrue="1">
      <formula>$D$1&lt;G4</formula>
    </cfRule>
    <cfRule type="expression" dxfId="23645" priority="528" stopIfTrue="1">
      <formula>$D$1&gt;G4</formula>
    </cfRule>
  </conditionalFormatting>
  <conditionalFormatting sqref="G4">
    <cfRule type="expression" dxfId="23644" priority="525" stopIfTrue="1">
      <formula>$D$1&lt;G4</formula>
    </cfRule>
    <cfRule type="expression" dxfId="23643" priority="526" stopIfTrue="1">
      <formula>$D$1&gt;G4</formula>
    </cfRule>
  </conditionalFormatting>
  <conditionalFormatting sqref="G4">
    <cfRule type="expression" dxfId="23642" priority="523" stopIfTrue="1">
      <formula>$D$1&lt;G4</formula>
    </cfRule>
    <cfRule type="expression" dxfId="23641" priority="524" stopIfTrue="1">
      <formula>$D$1&gt;G4</formula>
    </cfRule>
  </conditionalFormatting>
  <conditionalFormatting sqref="G4">
    <cfRule type="expression" dxfId="23640" priority="521" stopIfTrue="1">
      <formula>$D$1&lt;G4</formula>
    </cfRule>
    <cfRule type="expression" dxfId="23639" priority="522" stopIfTrue="1">
      <formula>$D$1&gt;G4</formula>
    </cfRule>
  </conditionalFormatting>
  <conditionalFormatting sqref="G4">
    <cfRule type="expression" dxfId="23638" priority="519" stopIfTrue="1">
      <formula>$D$1&lt;G4</formula>
    </cfRule>
    <cfRule type="expression" dxfId="23637" priority="520" stopIfTrue="1">
      <formula>$D$1&gt;G4</formula>
    </cfRule>
  </conditionalFormatting>
  <conditionalFormatting sqref="P3">
    <cfRule type="expression" dxfId="23636" priority="517" stopIfTrue="1">
      <formula>$D$1&lt;P3</formula>
    </cfRule>
    <cfRule type="expression" dxfId="23635" priority="518" stopIfTrue="1">
      <formula>$D$1&gt;P3</formula>
    </cfRule>
  </conditionalFormatting>
  <conditionalFormatting sqref="I3:I4">
    <cfRule type="expression" dxfId="23634" priority="390" stopIfTrue="1">
      <formula>$D$1&lt;I3</formula>
    </cfRule>
    <cfRule type="expression" dxfId="23633" priority="391" stopIfTrue="1">
      <formula>$D$1&gt;I3</formula>
    </cfRule>
  </conditionalFormatting>
  <conditionalFormatting sqref="I4">
    <cfRule type="expression" dxfId="23632" priority="373" stopIfTrue="1">
      <formula>$D$1&lt;I4</formula>
    </cfRule>
    <cfRule type="expression" dxfId="23631" priority="374" stopIfTrue="1">
      <formula>$D$1&gt;I4</formula>
    </cfRule>
  </conditionalFormatting>
  <conditionalFormatting sqref="J3:J4">
    <cfRule type="expression" dxfId="23630" priority="358" stopIfTrue="1">
      <formula>$D$1&lt;J3</formula>
    </cfRule>
    <cfRule type="expression" dxfId="23629" priority="359" stopIfTrue="1">
      <formula>$D$1&gt;J3</formula>
    </cfRule>
  </conditionalFormatting>
  <conditionalFormatting sqref="J4">
    <cfRule type="expression" dxfId="23628" priority="354" stopIfTrue="1">
      <formula>$D$1&lt;J4</formula>
    </cfRule>
    <cfRule type="expression" dxfId="23627" priority="355" stopIfTrue="1">
      <formula>$D$1&gt;J4</formula>
    </cfRule>
  </conditionalFormatting>
  <conditionalFormatting sqref="L5">
    <cfRule type="cellIs" dxfId="23626" priority="514" stopIfTrue="1" operator="equal">
      <formula>5</formula>
    </cfRule>
    <cfRule type="cellIs" dxfId="23625" priority="515" stopIfTrue="1" operator="equal">
      <formula>4</formula>
    </cfRule>
    <cfRule type="cellIs" dxfId="23624" priority="516" stopIfTrue="1" operator="equal">
      <formula>3</formula>
    </cfRule>
  </conditionalFormatting>
  <conditionalFormatting sqref="L3:L4">
    <cfRule type="expression" dxfId="23623" priority="512" stopIfTrue="1">
      <formula>$D$1&lt;L3</formula>
    </cfRule>
    <cfRule type="expression" dxfId="23622" priority="513" stopIfTrue="1">
      <formula>$D$1&gt;L3</formula>
    </cfRule>
  </conditionalFormatting>
  <conditionalFormatting sqref="L5">
    <cfRule type="cellIs" dxfId="23621" priority="509" stopIfTrue="1" operator="equal">
      <formula>5</formula>
    </cfRule>
    <cfRule type="cellIs" dxfId="23620" priority="510" stopIfTrue="1" operator="equal">
      <formula>4</formula>
    </cfRule>
    <cfRule type="cellIs" dxfId="23619" priority="511" stopIfTrue="1" operator="equal">
      <formula>3</formula>
    </cfRule>
  </conditionalFormatting>
  <conditionalFormatting sqref="L3:L4">
    <cfRule type="expression" dxfId="23618" priority="507" stopIfTrue="1">
      <formula>$D$1&lt;L3</formula>
    </cfRule>
    <cfRule type="expression" dxfId="23617" priority="508" stopIfTrue="1">
      <formula>$D$1&gt;L3</formula>
    </cfRule>
  </conditionalFormatting>
  <conditionalFormatting sqref="L4">
    <cfRule type="expression" dxfId="23616" priority="505" stopIfTrue="1">
      <formula>$D$1&lt;L4</formula>
    </cfRule>
    <cfRule type="expression" dxfId="23615" priority="506" stopIfTrue="1">
      <formula>$D$1&gt;L4</formula>
    </cfRule>
  </conditionalFormatting>
  <conditionalFormatting sqref="M5">
    <cfRule type="cellIs" dxfId="23614" priority="502" stopIfTrue="1" operator="equal">
      <formula>5</formula>
    </cfRule>
    <cfRule type="cellIs" dxfId="23613" priority="503" stopIfTrue="1" operator="equal">
      <formula>4</formula>
    </cfRule>
    <cfRule type="cellIs" dxfId="23612" priority="504" stopIfTrue="1" operator="equal">
      <formula>3</formula>
    </cfRule>
  </conditionalFormatting>
  <conditionalFormatting sqref="M3:M4">
    <cfRule type="expression" dxfId="23611" priority="500" stopIfTrue="1">
      <formula>$D$1&lt;M3</formula>
    </cfRule>
    <cfRule type="expression" dxfId="23610" priority="501" stopIfTrue="1">
      <formula>$D$1&gt;M3</formula>
    </cfRule>
  </conditionalFormatting>
  <conditionalFormatting sqref="M5">
    <cfRule type="cellIs" dxfId="23609" priority="497" stopIfTrue="1" operator="equal">
      <formula>5</formula>
    </cfRule>
    <cfRule type="cellIs" dxfId="23608" priority="498" stopIfTrue="1" operator="equal">
      <formula>4</formula>
    </cfRule>
    <cfRule type="cellIs" dxfId="23607" priority="499" stopIfTrue="1" operator="equal">
      <formula>3</formula>
    </cfRule>
  </conditionalFormatting>
  <conditionalFormatting sqref="M3:M4">
    <cfRule type="expression" dxfId="23606" priority="495" stopIfTrue="1">
      <formula>$D$1&lt;M3</formula>
    </cfRule>
    <cfRule type="expression" dxfId="23605" priority="496" stopIfTrue="1">
      <formula>$D$1&gt;M3</formula>
    </cfRule>
  </conditionalFormatting>
  <conditionalFormatting sqref="M4">
    <cfRule type="expression" dxfId="23604" priority="493" stopIfTrue="1">
      <formula>$D$1&lt;M4</formula>
    </cfRule>
    <cfRule type="expression" dxfId="23603" priority="494" stopIfTrue="1">
      <formula>$D$1&gt;M4</formula>
    </cfRule>
  </conditionalFormatting>
  <conditionalFormatting sqref="L4">
    <cfRule type="expression" dxfId="23602" priority="491" stopIfTrue="1">
      <formula>$D$1&lt;L4</formula>
    </cfRule>
    <cfRule type="expression" dxfId="23601" priority="492" stopIfTrue="1">
      <formula>$D$1&gt;L4</formula>
    </cfRule>
  </conditionalFormatting>
  <conditionalFormatting sqref="L4">
    <cfRule type="expression" dxfId="23600" priority="489" stopIfTrue="1">
      <formula>$D$1&lt;L4</formula>
    </cfRule>
    <cfRule type="expression" dxfId="23599" priority="490" stopIfTrue="1">
      <formula>$D$1&gt;L4</formula>
    </cfRule>
  </conditionalFormatting>
  <conditionalFormatting sqref="L4">
    <cfRule type="expression" dxfId="23598" priority="487" stopIfTrue="1">
      <formula>$D$1&lt;L4</formula>
    </cfRule>
    <cfRule type="expression" dxfId="23597" priority="488" stopIfTrue="1">
      <formula>$D$1&gt;L4</formula>
    </cfRule>
  </conditionalFormatting>
  <conditionalFormatting sqref="M3:M4">
    <cfRule type="expression" dxfId="23596" priority="471" stopIfTrue="1">
      <formula>$D$1&lt;M3</formula>
    </cfRule>
    <cfRule type="expression" dxfId="23595" priority="472" stopIfTrue="1">
      <formula>$D$1&gt;M3</formula>
    </cfRule>
  </conditionalFormatting>
  <conditionalFormatting sqref="L4">
    <cfRule type="expression" dxfId="23594" priority="485" stopIfTrue="1">
      <formula>$D$1&lt;L4</formula>
    </cfRule>
    <cfRule type="expression" dxfId="23593" priority="486" stopIfTrue="1">
      <formula>$D$1&gt;L4</formula>
    </cfRule>
  </conditionalFormatting>
  <conditionalFormatting sqref="L4">
    <cfRule type="expression" dxfId="23592" priority="483" stopIfTrue="1">
      <formula>$D$1&lt;L4</formula>
    </cfRule>
    <cfRule type="expression" dxfId="23591" priority="484" stopIfTrue="1">
      <formula>$D$1&gt;L4</formula>
    </cfRule>
  </conditionalFormatting>
  <conditionalFormatting sqref="L4">
    <cfRule type="expression" dxfId="23590" priority="481" stopIfTrue="1">
      <formula>$D$1&lt;L4</formula>
    </cfRule>
    <cfRule type="expression" dxfId="23589" priority="482" stopIfTrue="1">
      <formula>$D$1&gt;L4</formula>
    </cfRule>
  </conditionalFormatting>
  <conditionalFormatting sqref="M5">
    <cfRule type="cellIs" dxfId="23588" priority="478" stopIfTrue="1" operator="equal">
      <formula>5</formula>
    </cfRule>
    <cfRule type="cellIs" dxfId="23587" priority="479" stopIfTrue="1" operator="equal">
      <formula>4</formula>
    </cfRule>
    <cfRule type="cellIs" dxfId="23586" priority="480" stopIfTrue="1" operator="equal">
      <formula>3</formula>
    </cfRule>
  </conditionalFormatting>
  <conditionalFormatting sqref="M3:M4">
    <cfRule type="expression" dxfId="23585" priority="476" stopIfTrue="1">
      <formula>$D$1&lt;M3</formula>
    </cfRule>
    <cfRule type="expression" dxfId="23584" priority="477" stopIfTrue="1">
      <formula>$D$1&gt;M3</formula>
    </cfRule>
  </conditionalFormatting>
  <conditionalFormatting sqref="M5">
    <cfRule type="cellIs" dxfId="23583" priority="473" stopIfTrue="1" operator="equal">
      <formula>5</formula>
    </cfRule>
    <cfRule type="cellIs" dxfId="23582" priority="474" stopIfTrue="1" operator="equal">
      <formula>4</formula>
    </cfRule>
    <cfRule type="cellIs" dxfId="23581" priority="475" stopIfTrue="1" operator="equal">
      <formula>3</formula>
    </cfRule>
  </conditionalFormatting>
  <conditionalFormatting sqref="L5">
    <cfRule type="cellIs" dxfId="23580" priority="468" stopIfTrue="1" operator="equal">
      <formula>5</formula>
    </cfRule>
    <cfRule type="cellIs" dxfId="23579" priority="469" stopIfTrue="1" operator="equal">
      <formula>4</formula>
    </cfRule>
    <cfRule type="cellIs" dxfId="23578" priority="470" stopIfTrue="1" operator="equal">
      <formula>3</formula>
    </cfRule>
  </conditionalFormatting>
  <conditionalFormatting sqref="L4">
    <cfRule type="expression" dxfId="23577" priority="466" stopIfTrue="1">
      <formula>$D$1&lt;L4</formula>
    </cfRule>
    <cfRule type="expression" dxfId="23576" priority="467" stopIfTrue="1">
      <formula>$D$1&gt;L4</formula>
    </cfRule>
  </conditionalFormatting>
  <conditionalFormatting sqref="L5">
    <cfRule type="cellIs" dxfId="23575" priority="463" stopIfTrue="1" operator="equal">
      <formula>5</formula>
    </cfRule>
    <cfRule type="cellIs" dxfId="23574" priority="464" stopIfTrue="1" operator="equal">
      <formula>4</formula>
    </cfRule>
    <cfRule type="cellIs" dxfId="23573" priority="465" stopIfTrue="1" operator="equal">
      <formula>3</formula>
    </cfRule>
  </conditionalFormatting>
  <conditionalFormatting sqref="L4">
    <cfRule type="expression" dxfId="23572" priority="461" stopIfTrue="1">
      <formula>$D$1&lt;L4</formula>
    </cfRule>
    <cfRule type="expression" dxfId="23571" priority="462" stopIfTrue="1">
      <formula>$D$1&gt;L4</formula>
    </cfRule>
  </conditionalFormatting>
  <conditionalFormatting sqref="L4">
    <cfRule type="expression" dxfId="23570" priority="459" stopIfTrue="1">
      <formula>$D$1&lt;L4</formula>
    </cfRule>
    <cfRule type="expression" dxfId="23569" priority="460" stopIfTrue="1">
      <formula>$D$1&gt;L4</formula>
    </cfRule>
  </conditionalFormatting>
  <conditionalFormatting sqref="M5">
    <cfRule type="cellIs" dxfId="23568" priority="456" stopIfTrue="1" operator="equal">
      <formula>5</formula>
    </cfRule>
    <cfRule type="cellIs" dxfId="23567" priority="457" stopIfTrue="1" operator="equal">
      <formula>4</formula>
    </cfRule>
    <cfRule type="cellIs" dxfId="23566" priority="458" stopIfTrue="1" operator="equal">
      <formula>3</formula>
    </cfRule>
  </conditionalFormatting>
  <conditionalFormatting sqref="M4">
    <cfRule type="expression" dxfId="23565" priority="454" stopIfTrue="1">
      <formula>$D$1&lt;M4</formula>
    </cfRule>
    <cfRule type="expression" dxfId="23564" priority="455" stopIfTrue="1">
      <formula>$D$1&gt;M4</formula>
    </cfRule>
  </conditionalFormatting>
  <conditionalFormatting sqref="M5">
    <cfRule type="cellIs" dxfId="23563" priority="451" stopIfTrue="1" operator="equal">
      <formula>5</formula>
    </cfRule>
    <cfRule type="cellIs" dxfId="23562" priority="452" stopIfTrue="1" operator="equal">
      <formula>4</formula>
    </cfRule>
    <cfRule type="cellIs" dxfId="23561" priority="453" stopIfTrue="1" operator="equal">
      <formula>3</formula>
    </cfRule>
  </conditionalFormatting>
  <conditionalFormatting sqref="M4">
    <cfRule type="expression" dxfId="23560" priority="449" stopIfTrue="1">
      <formula>$D$1&lt;M4</formula>
    </cfRule>
    <cfRule type="expression" dxfId="23559" priority="450" stopIfTrue="1">
      <formula>$D$1&gt;M4</formula>
    </cfRule>
  </conditionalFormatting>
  <conditionalFormatting sqref="M4">
    <cfRule type="expression" dxfId="23558" priority="447" stopIfTrue="1">
      <formula>$D$1&lt;M4</formula>
    </cfRule>
    <cfRule type="expression" dxfId="23557" priority="448" stopIfTrue="1">
      <formula>$D$1&gt;M4</formula>
    </cfRule>
  </conditionalFormatting>
  <conditionalFormatting sqref="M5">
    <cfRule type="cellIs" dxfId="23556" priority="444" stopIfTrue="1" operator="equal">
      <formula>5</formula>
    </cfRule>
    <cfRule type="cellIs" dxfId="23555" priority="445" stopIfTrue="1" operator="equal">
      <formula>4</formula>
    </cfRule>
    <cfRule type="cellIs" dxfId="23554" priority="446" stopIfTrue="1" operator="equal">
      <formula>3</formula>
    </cfRule>
  </conditionalFormatting>
  <conditionalFormatting sqref="M4">
    <cfRule type="expression" dxfId="23553" priority="442" stopIfTrue="1">
      <formula>$D$1&lt;M4</formula>
    </cfRule>
    <cfRule type="expression" dxfId="23552" priority="443" stopIfTrue="1">
      <formula>$D$1&gt;M4</formula>
    </cfRule>
  </conditionalFormatting>
  <conditionalFormatting sqref="M5">
    <cfRule type="cellIs" dxfId="23551" priority="439" stopIfTrue="1" operator="equal">
      <formula>5</formula>
    </cfRule>
    <cfRule type="cellIs" dxfId="23550" priority="440" stopIfTrue="1" operator="equal">
      <formula>4</formula>
    </cfRule>
    <cfRule type="cellIs" dxfId="23549" priority="441" stopIfTrue="1" operator="equal">
      <formula>3</formula>
    </cfRule>
  </conditionalFormatting>
  <conditionalFormatting sqref="M4">
    <cfRule type="expression" dxfId="23548" priority="437" stopIfTrue="1">
      <formula>$D$1&lt;M4</formula>
    </cfRule>
    <cfRule type="expression" dxfId="23547" priority="438" stopIfTrue="1">
      <formula>$D$1&gt;M4</formula>
    </cfRule>
  </conditionalFormatting>
  <conditionalFormatting sqref="M5">
    <cfRule type="cellIs" dxfId="23546" priority="434" stopIfTrue="1" operator="equal">
      <formula>5</formula>
    </cfRule>
    <cfRule type="cellIs" dxfId="23545" priority="435" stopIfTrue="1" operator="equal">
      <formula>4</formula>
    </cfRule>
    <cfRule type="cellIs" dxfId="23544" priority="436" stopIfTrue="1" operator="equal">
      <formula>3</formula>
    </cfRule>
  </conditionalFormatting>
  <conditionalFormatting sqref="M4">
    <cfRule type="expression" dxfId="23543" priority="432" stopIfTrue="1">
      <formula>$D$1&lt;M4</formula>
    </cfRule>
    <cfRule type="expression" dxfId="23542" priority="433" stopIfTrue="1">
      <formula>$D$1&gt;M4</formula>
    </cfRule>
  </conditionalFormatting>
  <conditionalFormatting sqref="M4">
    <cfRule type="expression" dxfId="23541" priority="430" stopIfTrue="1">
      <formula>$D$1&lt;M4</formula>
    </cfRule>
    <cfRule type="expression" dxfId="23540" priority="431" stopIfTrue="1">
      <formula>$D$1&gt;M4</formula>
    </cfRule>
  </conditionalFormatting>
  <conditionalFormatting sqref="M4">
    <cfRule type="expression" dxfId="23539" priority="428" stopIfTrue="1">
      <formula>$D$1&lt;M4</formula>
    </cfRule>
    <cfRule type="expression" dxfId="23538" priority="429" stopIfTrue="1">
      <formula>$D$1&gt;M4</formula>
    </cfRule>
  </conditionalFormatting>
  <conditionalFormatting sqref="M4">
    <cfRule type="expression" dxfId="23537" priority="426" stopIfTrue="1">
      <formula>$D$1&lt;M4</formula>
    </cfRule>
    <cfRule type="expression" dxfId="23536" priority="427" stopIfTrue="1">
      <formula>$D$1&gt;M4</formula>
    </cfRule>
  </conditionalFormatting>
  <conditionalFormatting sqref="M4">
    <cfRule type="expression" dxfId="23535" priority="424" stopIfTrue="1">
      <formula>$D$1&lt;M4</formula>
    </cfRule>
    <cfRule type="expression" dxfId="23534" priority="425" stopIfTrue="1">
      <formula>$D$1&gt;M4</formula>
    </cfRule>
  </conditionalFormatting>
  <conditionalFormatting sqref="M4">
    <cfRule type="expression" dxfId="23533" priority="422" stopIfTrue="1">
      <formula>$D$1&lt;M4</formula>
    </cfRule>
    <cfRule type="expression" dxfId="23532" priority="423" stopIfTrue="1">
      <formula>$D$1&gt;M4</formula>
    </cfRule>
  </conditionalFormatting>
  <conditionalFormatting sqref="M4">
    <cfRule type="expression" dxfId="23531" priority="420" stopIfTrue="1">
      <formula>$D$1&lt;M4</formula>
    </cfRule>
    <cfRule type="expression" dxfId="23530" priority="421" stopIfTrue="1">
      <formula>$D$1&gt;M4</formula>
    </cfRule>
  </conditionalFormatting>
  <conditionalFormatting sqref="M4">
    <cfRule type="expression" dxfId="23529" priority="418" stopIfTrue="1">
      <formula>$D$1&lt;M4</formula>
    </cfRule>
    <cfRule type="expression" dxfId="23528" priority="419" stopIfTrue="1">
      <formula>$D$1&gt;M4</formula>
    </cfRule>
  </conditionalFormatting>
  <conditionalFormatting sqref="M4">
    <cfRule type="expression" dxfId="23527" priority="416" stopIfTrue="1">
      <formula>$D$1&lt;M4</formula>
    </cfRule>
    <cfRule type="expression" dxfId="23526" priority="417" stopIfTrue="1">
      <formula>$D$1&gt;M4</formula>
    </cfRule>
  </conditionalFormatting>
  <conditionalFormatting sqref="M4">
    <cfRule type="expression" dxfId="23525" priority="414" stopIfTrue="1">
      <formula>$D$1&lt;M4</formula>
    </cfRule>
    <cfRule type="expression" dxfId="23524" priority="415" stopIfTrue="1">
      <formula>$D$1&gt;M4</formula>
    </cfRule>
  </conditionalFormatting>
  <conditionalFormatting sqref="O5">
    <cfRule type="cellIs" dxfId="23523" priority="411" stopIfTrue="1" operator="equal">
      <formula>5</formula>
    </cfRule>
    <cfRule type="cellIs" dxfId="23522" priority="412" stopIfTrue="1" operator="equal">
      <formula>4</formula>
    </cfRule>
    <cfRule type="cellIs" dxfId="23521" priority="413" stopIfTrue="1" operator="equal">
      <formula>3</formula>
    </cfRule>
  </conditionalFormatting>
  <conditionalFormatting sqref="O4">
    <cfRule type="expression" dxfId="23520" priority="409" stopIfTrue="1">
      <formula>$D$1&lt;O4</formula>
    </cfRule>
    <cfRule type="expression" dxfId="23519" priority="410" stopIfTrue="1">
      <formula>$D$1&gt;O4</formula>
    </cfRule>
  </conditionalFormatting>
  <conditionalFormatting sqref="O4">
    <cfRule type="expression" dxfId="23518" priority="407" stopIfTrue="1">
      <formula>$D$1&lt;O4</formula>
    </cfRule>
    <cfRule type="expression" dxfId="23517" priority="408" stopIfTrue="1">
      <formula>$D$1&gt;O4</formula>
    </cfRule>
  </conditionalFormatting>
  <conditionalFormatting sqref="O4">
    <cfRule type="expression" dxfId="23516" priority="405" stopIfTrue="1">
      <formula>$D$1&lt;O4</formula>
    </cfRule>
    <cfRule type="expression" dxfId="23515" priority="406" stopIfTrue="1">
      <formula>$D$1&gt;O4</formula>
    </cfRule>
  </conditionalFormatting>
  <conditionalFormatting sqref="O5">
    <cfRule type="cellIs" dxfId="23514" priority="402" stopIfTrue="1" operator="equal">
      <formula>5</formula>
    </cfRule>
    <cfRule type="cellIs" dxfId="23513" priority="403" stopIfTrue="1" operator="equal">
      <formula>4</formula>
    </cfRule>
    <cfRule type="cellIs" dxfId="23512" priority="404" stopIfTrue="1" operator="equal">
      <formula>3</formula>
    </cfRule>
  </conditionalFormatting>
  <conditionalFormatting sqref="O4">
    <cfRule type="expression" dxfId="23511" priority="400" stopIfTrue="1">
      <formula>$D$1&lt;O4</formula>
    </cfRule>
    <cfRule type="expression" dxfId="23510" priority="401" stopIfTrue="1">
      <formula>$D$1&gt;O4</formula>
    </cfRule>
  </conditionalFormatting>
  <conditionalFormatting sqref="I5">
    <cfRule type="cellIs" dxfId="23509" priority="397" stopIfTrue="1" operator="equal">
      <formula>5</formula>
    </cfRule>
    <cfRule type="cellIs" dxfId="23508" priority="398" stopIfTrue="1" operator="equal">
      <formula>4</formula>
    </cfRule>
    <cfRule type="cellIs" dxfId="23507" priority="399" stopIfTrue="1" operator="equal">
      <formula>3</formula>
    </cfRule>
  </conditionalFormatting>
  <conditionalFormatting sqref="I3:I4">
    <cfRule type="expression" dxfId="23506" priority="395" stopIfTrue="1">
      <formula>$D$1&lt;I3</formula>
    </cfRule>
    <cfRule type="expression" dxfId="23505" priority="396" stopIfTrue="1">
      <formula>$D$1&gt;I3</formula>
    </cfRule>
  </conditionalFormatting>
  <conditionalFormatting sqref="I5">
    <cfRule type="cellIs" dxfId="23504" priority="392" stopIfTrue="1" operator="equal">
      <formula>5</formula>
    </cfRule>
    <cfRule type="cellIs" dxfId="23503" priority="393" stopIfTrue="1" operator="equal">
      <formula>4</formula>
    </cfRule>
    <cfRule type="cellIs" dxfId="23502" priority="394" stopIfTrue="1" operator="equal">
      <formula>3</formula>
    </cfRule>
  </conditionalFormatting>
  <conditionalFormatting sqref="I4">
    <cfRule type="expression" dxfId="23501" priority="388" stopIfTrue="1">
      <formula>$D$1&lt;I4</formula>
    </cfRule>
    <cfRule type="expression" dxfId="23500" priority="389" stopIfTrue="1">
      <formula>$D$1&gt;I4</formula>
    </cfRule>
  </conditionalFormatting>
  <conditionalFormatting sqref="I5">
    <cfRule type="cellIs" dxfId="23499" priority="385" stopIfTrue="1" operator="equal">
      <formula>5</formula>
    </cfRule>
    <cfRule type="cellIs" dxfId="23498" priority="386" stopIfTrue="1" operator="equal">
      <formula>4</formula>
    </cfRule>
    <cfRule type="cellIs" dxfId="23497" priority="387" stopIfTrue="1" operator="equal">
      <formula>3</formula>
    </cfRule>
  </conditionalFormatting>
  <conditionalFormatting sqref="I4">
    <cfRule type="expression" dxfId="23496" priority="383" stopIfTrue="1">
      <formula>$D$1&lt;I4</formula>
    </cfRule>
    <cfRule type="expression" dxfId="23495" priority="384" stopIfTrue="1">
      <formula>$D$1&gt;I4</formula>
    </cfRule>
  </conditionalFormatting>
  <conditionalFormatting sqref="I5">
    <cfRule type="cellIs" dxfId="23494" priority="380" stopIfTrue="1" operator="equal">
      <formula>5</formula>
    </cfRule>
    <cfRule type="cellIs" dxfId="23493" priority="381" stopIfTrue="1" operator="equal">
      <formula>4</formula>
    </cfRule>
    <cfRule type="cellIs" dxfId="23492" priority="382" stopIfTrue="1" operator="equal">
      <formula>3</formula>
    </cfRule>
  </conditionalFormatting>
  <conditionalFormatting sqref="I4">
    <cfRule type="expression" dxfId="23491" priority="378" stopIfTrue="1">
      <formula>$D$1&lt;I4</formula>
    </cfRule>
    <cfRule type="expression" dxfId="23490" priority="379" stopIfTrue="1">
      <formula>$D$1&gt;I4</formula>
    </cfRule>
  </conditionalFormatting>
  <conditionalFormatting sqref="I5">
    <cfRule type="cellIs" dxfId="23489" priority="375" stopIfTrue="1" operator="equal">
      <formula>5</formula>
    </cfRule>
    <cfRule type="cellIs" dxfId="23488" priority="376" stopIfTrue="1" operator="equal">
      <formula>4</formula>
    </cfRule>
    <cfRule type="cellIs" dxfId="23487" priority="377" stopIfTrue="1" operator="equal">
      <formula>3</formula>
    </cfRule>
  </conditionalFormatting>
  <conditionalFormatting sqref="I5">
    <cfRule type="cellIs" dxfId="23486" priority="370" stopIfTrue="1" operator="equal">
      <formula>5</formula>
    </cfRule>
    <cfRule type="cellIs" dxfId="23485" priority="371" stopIfTrue="1" operator="equal">
      <formula>4</formula>
    </cfRule>
    <cfRule type="cellIs" dxfId="23484" priority="372" stopIfTrue="1" operator="equal">
      <formula>3</formula>
    </cfRule>
  </conditionalFormatting>
  <conditionalFormatting sqref="I4">
    <cfRule type="expression" dxfId="23483" priority="368" stopIfTrue="1">
      <formula>$D$1&lt;I4</formula>
    </cfRule>
    <cfRule type="expression" dxfId="23482" priority="369" stopIfTrue="1">
      <formula>$D$1&gt;I4</formula>
    </cfRule>
  </conditionalFormatting>
  <conditionalFormatting sqref="I5">
    <cfRule type="cellIs" dxfId="23481" priority="365" stopIfTrue="1" operator="equal">
      <formula>5</formula>
    </cfRule>
    <cfRule type="cellIs" dxfId="23480" priority="366" stopIfTrue="1" operator="equal">
      <formula>4</formula>
    </cfRule>
    <cfRule type="cellIs" dxfId="23479" priority="367" stopIfTrue="1" operator="equal">
      <formula>3</formula>
    </cfRule>
  </conditionalFormatting>
  <conditionalFormatting sqref="I4">
    <cfRule type="expression" dxfId="23478" priority="363" stopIfTrue="1">
      <formula>$D$1&lt;I4</formula>
    </cfRule>
    <cfRule type="expression" dxfId="23477" priority="364" stopIfTrue="1">
      <formula>$D$1&gt;I4</formula>
    </cfRule>
  </conditionalFormatting>
  <conditionalFormatting sqref="J5">
    <cfRule type="cellIs" dxfId="23476" priority="360" stopIfTrue="1" operator="equal">
      <formula>5</formula>
    </cfRule>
    <cfRule type="cellIs" dxfId="23475" priority="361" stopIfTrue="1" operator="equal">
      <formula>4</formula>
    </cfRule>
    <cfRule type="cellIs" dxfId="23474" priority="362" stopIfTrue="1" operator="equal">
      <formula>3</formula>
    </cfRule>
  </conditionalFormatting>
  <conditionalFormatting sqref="J3">
    <cfRule type="expression" dxfId="23473" priority="356" stopIfTrue="1">
      <formula>$D$1&lt;J3</formula>
    </cfRule>
    <cfRule type="expression" dxfId="23472" priority="357" stopIfTrue="1">
      <formula>$D$1&gt;J3</formula>
    </cfRule>
  </conditionalFormatting>
  <conditionalFormatting sqref="J4">
    <cfRule type="expression" dxfId="23471" priority="331" stopIfTrue="1">
      <formula>$D$1&lt;J4</formula>
    </cfRule>
    <cfRule type="expression" dxfId="23470" priority="332" stopIfTrue="1">
      <formula>$D$1&gt;J4</formula>
    </cfRule>
  </conditionalFormatting>
  <conditionalFormatting sqref="J4">
    <cfRule type="expression" dxfId="23469" priority="329" stopIfTrue="1">
      <formula>$D$1&lt;J4</formula>
    </cfRule>
    <cfRule type="expression" dxfId="23468" priority="330" stopIfTrue="1">
      <formula>$D$1&gt;J4</formula>
    </cfRule>
  </conditionalFormatting>
  <conditionalFormatting sqref="J4">
    <cfRule type="expression" dxfId="23467" priority="327" stopIfTrue="1">
      <formula>$D$1&lt;J4</formula>
    </cfRule>
    <cfRule type="expression" dxfId="23466" priority="328" stopIfTrue="1">
      <formula>$D$1&gt;J4</formula>
    </cfRule>
  </conditionalFormatting>
  <conditionalFormatting sqref="J4">
    <cfRule type="expression" dxfId="23465" priority="352" stopIfTrue="1">
      <formula>$D$1&lt;J4</formula>
    </cfRule>
    <cfRule type="expression" dxfId="23464" priority="353" stopIfTrue="1">
      <formula>$D$1&gt;J4</formula>
    </cfRule>
  </conditionalFormatting>
  <conditionalFormatting sqref="J3">
    <cfRule type="expression" dxfId="23463" priority="350" stopIfTrue="1">
      <formula>$D$1&lt;J3</formula>
    </cfRule>
    <cfRule type="expression" dxfId="23462" priority="351" stopIfTrue="1">
      <formula>$D$1&gt;J3</formula>
    </cfRule>
  </conditionalFormatting>
  <conditionalFormatting sqref="J4">
    <cfRule type="expression" dxfId="23461" priority="348" stopIfTrue="1">
      <formula>$D$1&lt;J4</formula>
    </cfRule>
    <cfRule type="expression" dxfId="23460" priority="349" stopIfTrue="1">
      <formula>$D$1&gt;J4</formula>
    </cfRule>
  </conditionalFormatting>
  <conditionalFormatting sqref="J4">
    <cfRule type="expression" dxfId="23459" priority="346" stopIfTrue="1">
      <formula>$D$1&lt;J4</formula>
    </cfRule>
    <cfRule type="expression" dxfId="23458" priority="347" stopIfTrue="1">
      <formula>$D$1&gt;J4</formula>
    </cfRule>
  </conditionalFormatting>
  <conditionalFormatting sqref="J4">
    <cfRule type="expression" dxfId="23457" priority="344" stopIfTrue="1">
      <formula>$D$1&lt;J4</formula>
    </cfRule>
    <cfRule type="expression" dxfId="23456" priority="345" stopIfTrue="1">
      <formula>$D$1&gt;J4</formula>
    </cfRule>
  </conditionalFormatting>
  <conditionalFormatting sqref="J5">
    <cfRule type="cellIs" dxfId="23455" priority="341" stopIfTrue="1" operator="equal">
      <formula>5</formula>
    </cfRule>
    <cfRule type="cellIs" dxfId="23454" priority="342" stopIfTrue="1" operator="equal">
      <formula>4</formula>
    </cfRule>
    <cfRule type="cellIs" dxfId="23453" priority="343" stopIfTrue="1" operator="equal">
      <formula>3</formula>
    </cfRule>
  </conditionalFormatting>
  <conditionalFormatting sqref="J4">
    <cfRule type="expression" dxfId="23452" priority="339" stopIfTrue="1">
      <formula>$D$1&lt;J4</formula>
    </cfRule>
    <cfRule type="expression" dxfId="23451" priority="340" stopIfTrue="1">
      <formula>$D$1&gt;J4</formula>
    </cfRule>
  </conditionalFormatting>
  <conditionalFormatting sqref="J4">
    <cfRule type="expression" dxfId="23450" priority="337" stopIfTrue="1">
      <formula>$D$1&lt;J4</formula>
    </cfRule>
    <cfRule type="expression" dxfId="23449" priority="338" stopIfTrue="1">
      <formula>$D$1&gt;J4</formula>
    </cfRule>
  </conditionalFormatting>
  <conditionalFormatting sqref="J4">
    <cfRule type="expression" dxfId="23448" priority="335" stopIfTrue="1">
      <formula>$D$1&lt;J4</formula>
    </cfRule>
    <cfRule type="expression" dxfId="23447" priority="336" stopIfTrue="1">
      <formula>$D$1&gt;J4</formula>
    </cfRule>
  </conditionalFormatting>
  <conditionalFormatting sqref="J4">
    <cfRule type="expression" dxfId="23446" priority="333" stopIfTrue="1">
      <formula>$D$1&lt;J4</formula>
    </cfRule>
    <cfRule type="expression" dxfId="23445" priority="334" stopIfTrue="1">
      <formula>$D$1&gt;J4</formula>
    </cfRule>
  </conditionalFormatting>
  <conditionalFormatting sqref="J4">
    <cfRule type="expression" dxfId="23444" priority="325" stopIfTrue="1">
      <formula>$D$1&lt;J4</formula>
    </cfRule>
    <cfRule type="expression" dxfId="23443" priority="326" stopIfTrue="1">
      <formula>$D$1&gt;J4</formula>
    </cfRule>
  </conditionalFormatting>
  <conditionalFormatting sqref="J4">
    <cfRule type="expression" dxfId="23442" priority="323" stopIfTrue="1">
      <formula>$D$1&lt;J4</formula>
    </cfRule>
    <cfRule type="expression" dxfId="23441" priority="324" stopIfTrue="1">
      <formula>$D$1&gt;J4</formula>
    </cfRule>
  </conditionalFormatting>
  <conditionalFormatting sqref="K3">
    <cfRule type="expression" dxfId="23440" priority="321" stopIfTrue="1">
      <formula>$D$1&lt;K3</formula>
    </cfRule>
    <cfRule type="expression" dxfId="23439" priority="322" stopIfTrue="1">
      <formula>$D$1&gt;K3</formula>
    </cfRule>
  </conditionalFormatting>
  <conditionalFormatting sqref="K3">
    <cfRule type="expression" dxfId="23438" priority="319" stopIfTrue="1">
      <formula>$D$1&lt;K3</formula>
    </cfRule>
    <cfRule type="expression" dxfId="23437" priority="320" stopIfTrue="1">
      <formula>$D$1&gt;K3</formula>
    </cfRule>
  </conditionalFormatting>
  <conditionalFormatting sqref="I5">
    <cfRule type="cellIs" dxfId="23436" priority="203" stopIfTrue="1" operator="equal">
      <formula>5</formula>
    </cfRule>
    <cfRule type="cellIs" dxfId="23435" priority="204" stopIfTrue="1" operator="equal">
      <formula>4</formula>
    </cfRule>
    <cfRule type="cellIs" dxfId="23434" priority="205" stopIfTrue="1" operator="equal">
      <formula>3</formula>
    </cfRule>
  </conditionalFormatting>
  <conditionalFormatting sqref="K3">
    <cfRule type="expression" dxfId="23433" priority="162" stopIfTrue="1">
      <formula>$D$1&lt;K3</formula>
    </cfRule>
    <cfRule type="expression" dxfId="23432" priority="163" stopIfTrue="1">
      <formula>$D$1&gt;K3</formula>
    </cfRule>
  </conditionalFormatting>
  <conditionalFormatting sqref="M5">
    <cfRule type="cellIs" dxfId="23431" priority="316" stopIfTrue="1" operator="equal">
      <formula>5</formula>
    </cfRule>
    <cfRule type="cellIs" dxfId="23430" priority="317" stopIfTrue="1" operator="equal">
      <formula>4</formula>
    </cfRule>
    <cfRule type="cellIs" dxfId="23429" priority="318" stopIfTrue="1" operator="equal">
      <formula>3</formula>
    </cfRule>
  </conditionalFormatting>
  <conditionalFormatting sqref="M3:M4">
    <cfRule type="expression" dxfId="23428" priority="314" stopIfTrue="1">
      <formula>$D$1&lt;M3</formula>
    </cfRule>
    <cfRule type="expression" dxfId="23427" priority="315" stopIfTrue="1">
      <formula>$D$1&gt;M3</formula>
    </cfRule>
  </conditionalFormatting>
  <conditionalFormatting sqref="M5">
    <cfRule type="cellIs" dxfId="23426" priority="311" stopIfTrue="1" operator="equal">
      <formula>5</formula>
    </cfRule>
    <cfRule type="cellIs" dxfId="23425" priority="312" stopIfTrue="1" operator="equal">
      <formula>4</formula>
    </cfRule>
    <cfRule type="cellIs" dxfId="23424" priority="313" stopIfTrue="1" operator="equal">
      <formula>3</formula>
    </cfRule>
  </conditionalFormatting>
  <conditionalFormatting sqref="M3:M4">
    <cfRule type="expression" dxfId="23423" priority="309" stopIfTrue="1">
      <formula>$D$1&lt;M3</formula>
    </cfRule>
    <cfRule type="expression" dxfId="23422" priority="310" stopIfTrue="1">
      <formula>$D$1&gt;M3</formula>
    </cfRule>
  </conditionalFormatting>
  <conditionalFormatting sqref="M4">
    <cfRule type="expression" dxfId="23421" priority="307" stopIfTrue="1">
      <formula>$D$1&lt;M4</formula>
    </cfRule>
    <cfRule type="expression" dxfId="23420" priority="308" stopIfTrue="1">
      <formula>$D$1&gt;M4</formula>
    </cfRule>
  </conditionalFormatting>
  <conditionalFormatting sqref="N5">
    <cfRule type="cellIs" dxfId="23419" priority="304" stopIfTrue="1" operator="equal">
      <formula>5</formula>
    </cfRule>
    <cfRule type="cellIs" dxfId="23418" priority="305" stopIfTrue="1" operator="equal">
      <formula>4</formula>
    </cfRule>
    <cfRule type="cellIs" dxfId="23417" priority="306" stopIfTrue="1" operator="equal">
      <formula>3</formula>
    </cfRule>
  </conditionalFormatting>
  <conditionalFormatting sqref="N3:N4">
    <cfRule type="expression" dxfId="23416" priority="302" stopIfTrue="1">
      <formula>$D$1&lt;N3</formula>
    </cfRule>
    <cfRule type="expression" dxfId="23415" priority="303" stopIfTrue="1">
      <formula>$D$1&gt;N3</formula>
    </cfRule>
  </conditionalFormatting>
  <conditionalFormatting sqref="N5">
    <cfRule type="cellIs" dxfId="23414" priority="299" stopIfTrue="1" operator="equal">
      <formula>5</formula>
    </cfRule>
    <cfRule type="cellIs" dxfId="23413" priority="300" stopIfTrue="1" operator="equal">
      <formula>4</formula>
    </cfRule>
    <cfRule type="cellIs" dxfId="23412" priority="301" stopIfTrue="1" operator="equal">
      <formula>3</formula>
    </cfRule>
  </conditionalFormatting>
  <conditionalFormatting sqref="N3:N4">
    <cfRule type="expression" dxfId="23411" priority="297" stopIfTrue="1">
      <formula>$D$1&lt;N3</formula>
    </cfRule>
    <cfRule type="expression" dxfId="23410" priority="298" stopIfTrue="1">
      <formula>$D$1&gt;N3</formula>
    </cfRule>
  </conditionalFormatting>
  <conditionalFormatting sqref="N4">
    <cfRule type="expression" dxfId="23409" priority="295" stopIfTrue="1">
      <formula>$D$1&lt;N4</formula>
    </cfRule>
    <cfRule type="expression" dxfId="23408" priority="296" stopIfTrue="1">
      <formula>$D$1&gt;N4</formula>
    </cfRule>
  </conditionalFormatting>
  <conditionalFormatting sqref="M4">
    <cfRule type="expression" dxfId="23407" priority="293" stopIfTrue="1">
      <formula>$D$1&lt;M4</formula>
    </cfRule>
    <cfRule type="expression" dxfId="23406" priority="294" stopIfTrue="1">
      <formula>$D$1&gt;M4</formula>
    </cfRule>
  </conditionalFormatting>
  <conditionalFormatting sqref="M4">
    <cfRule type="expression" dxfId="23405" priority="291" stopIfTrue="1">
      <formula>$D$1&lt;M4</formula>
    </cfRule>
    <cfRule type="expression" dxfId="23404" priority="292" stopIfTrue="1">
      <formula>$D$1&gt;M4</formula>
    </cfRule>
  </conditionalFormatting>
  <conditionalFormatting sqref="M4">
    <cfRule type="expression" dxfId="23403" priority="289" stopIfTrue="1">
      <formula>$D$1&lt;M4</formula>
    </cfRule>
    <cfRule type="expression" dxfId="23402" priority="290" stopIfTrue="1">
      <formula>$D$1&gt;M4</formula>
    </cfRule>
  </conditionalFormatting>
  <conditionalFormatting sqref="N3:N4">
    <cfRule type="expression" dxfId="23401" priority="273" stopIfTrue="1">
      <formula>$D$1&lt;N3</formula>
    </cfRule>
    <cfRule type="expression" dxfId="23400" priority="274" stopIfTrue="1">
      <formula>$D$1&gt;N3</formula>
    </cfRule>
  </conditionalFormatting>
  <conditionalFormatting sqref="M4">
    <cfRule type="expression" dxfId="23399" priority="287" stopIfTrue="1">
      <formula>$D$1&lt;M4</formula>
    </cfRule>
    <cfRule type="expression" dxfId="23398" priority="288" stopIfTrue="1">
      <formula>$D$1&gt;M4</formula>
    </cfRule>
  </conditionalFormatting>
  <conditionalFormatting sqref="M4">
    <cfRule type="expression" dxfId="23397" priority="285" stopIfTrue="1">
      <formula>$D$1&lt;M4</formula>
    </cfRule>
    <cfRule type="expression" dxfId="23396" priority="286" stopIfTrue="1">
      <formula>$D$1&gt;M4</formula>
    </cfRule>
  </conditionalFormatting>
  <conditionalFormatting sqref="N5">
    <cfRule type="cellIs" dxfId="23395" priority="280" stopIfTrue="1" operator="equal">
      <formula>5</formula>
    </cfRule>
    <cfRule type="cellIs" dxfId="23394" priority="281" stopIfTrue="1" operator="equal">
      <formula>4</formula>
    </cfRule>
    <cfRule type="cellIs" dxfId="23393" priority="282" stopIfTrue="1" operator="equal">
      <formula>3</formula>
    </cfRule>
  </conditionalFormatting>
  <conditionalFormatting sqref="N3:N4">
    <cfRule type="expression" dxfId="23392" priority="278" stopIfTrue="1">
      <formula>$D$1&lt;N3</formula>
    </cfRule>
    <cfRule type="expression" dxfId="23391" priority="279" stopIfTrue="1">
      <formula>$D$1&gt;N3</formula>
    </cfRule>
  </conditionalFormatting>
  <conditionalFormatting sqref="N5">
    <cfRule type="cellIs" dxfId="23390" priority="275" stopIfTrue="1" operator="equal">
      <formula>5</formula>
    </cfRule>
    <cfRule type="cellIs" dxfId="23389" priority="276" stopIfTrue="1" operator="equal">
      <formula>4</formula>
    </cfRule>
    <cfRule type="cellIs" dxfId="23388" priority="277" stopIfTrue="1" operator="equal">
      <formula>3</formula>
    </cfRule>
  </conditionalFormatting>
  <conditionalFormatting sqref="M5">
    <cfRule type="cellIs" dxfId="23387" priority="270" stopIfTrue="1" operator="equal">
      <formula>5</formula>
    </cfRule>
    <cfRule type="cellIs" dxfId="23386" priority="271" stopIfTrue="1" operator="equal">
      <formula>4</formula>
    </cfRule>
    <cfRule type="cellIs" dxfId="23385" priority="272" stopIfTrue="1" operator="equal">
      <formula>3</formula>
    </cfRule>
  </conditionalFormatting>
  <conditionalFormatting sqref="M4">
    <cfRule type="expression" dxfId="23384" priority="268" stopIfTrue="1">
      <formula>$D$1&lt;M4</formula>
    </cfRule>
    <cfRule type="expression" dxfId="23383" priority="269" stopIfTrue="1">
      <formula>$D$1&gt;M4</formula>
    </cfRule>
  </conditionalFormatting>
  <conditionalFormatting sqref="M5">
    <cfRule type="cellIs" dxfId="23382" priority="265" stopIfTrue="1" operator="equal">
      <formula>5</formula>
    </cfRule>
    <cfRule type="cellIs" dxfId="23381" priority="266" stopIfTrue="1" operator="equal">
      <formula>4</formula>
    </cfRule>
    <cfRule type="cellIs" dxfId="23380" priority="267" stopIfTrue="1" operator="equal">
      <formula>3</formula>
    </cfRule>
  </conditionalFormatting>
  <conditionalFormatting sqref="M4">
    <cfRule type="expression" dxfId="23379" priority="263" stopIfTrue="1">
      <formula>$D$1&lt;M4</formula>
    </cfRule>
    <cfRule type="expression" dxfId="23378" priority="264" stopIfTrue="1">
      <formula>$D$1&gt;M4</formula>
    </cfRule>
  </conditionalFormatting>
  <conditionalFormatting sqref="M4">
    <cfRule type="expression" dxfId="23377" priority="261" stopIfTrue="1">
      <formula>$D$1&lt;M4</formula>
    </cfRule>
    <cfRule type="expression" dxfId="23376" priority="262" stopIfTrue="1">
      <formula>$D$1&gt;M4</formula>
    </cfRule>
  </conditionalFormatting>
  <conditionalFormatting sqref="N5">
    <cfRule type="cellIs" dxfId="23375" priority="258" stopIfTrue="1" operator="equal">
      <formula>5</formula>
    </cfRule>
    <cfRule type="cellIs" dxfId="23374" priority="259" stopIfTrue="1" operator="equal">
      <formula>4</formula>
    </cfRule>
    <cfRule type="cellIs" dxfId="23373" priority="260" stopIfTrue="1" operator="equal">
      <formula>3</formula>
    </cfRule>
  </conditionalFormatting>
  <conditionalFormatting sqref="N4">
    <cfRule type="expression" dxfId="23372" priority="256" stopIfTrue="1">
      <formula>$D$1&lt;N4</formula>
    </cfRule>
    <cfRule type="expression" dxfId="23371" priority="257" stopIfTrue="1">
      <formula>$D$1&gt;N4</formula>
    </cfRule>
  </conditionalFormatting>
  <conditionalFormatting sqref="N5">
    <cfRule type="cellIs" dxfId="23370" priority="253" stopIfTrue="1" operator="equal">
      <formula>5</formula>
    </cfRule>
    <cfRule type="cellIs" dxfId="23369" priority="254" stopIfTrue="1" operator="equal">
      <formula>4</formula>
    </cfRule>
    <cfRule type="cellIs" dxfId="23368" priority="255" stopIfTrue="1" operator="equal">
      <formula>3</formula>
    </cfRule>
  </conditionalFormatting>
  <conditionalFormatting sqref="N4">
    <cfRule type="expression" dxfId="23367" priority="251" stopIfTrue="1">
      <formula>$D$1&lt;N4</formula>
    </cfRule>
    <cfRule type="expression" dxfId="23366" priority="252" stopIfTrue="1">
      <formula>$D$1&gt;N4</formula>
    </cfRule>
  </conditionalFormatting>
  <conditionalFormatting sqref="N4">
    <cfRule type="expression" dxfId="23365" priority="249" stopIfTrue="1">
      <formula>$D$1&lt;N4</formula>
    </cfRule>
    <cfRule type="expression" dxfId="23364" priority="250" stopIfTrue="1">
      <formula>$D$1&gt;N4</formula>
    </cfRule>
  </conditionalFormatting>
  <conditionalFormatting sqref="N5">
    <cfRule type="cellIs" dxfId="23363" priority="246" stopIfTrue="1" operator="equal">
      <formula>5</formula>
    </cfRule>
    <cfRule type="cellIs" dxfId="23362" priority="247" stopIfTrue="1" operator="equal">
      <formula>4</formula>
    </cfRule>
    <cfRule type="cellIs" dxfId="23361" priority="248" stopIfTrue="1" operator="equal">
      <formula>3</formula>
    </cfRule>
  </conditionalFormatting>
  <conditionalFormatting sqref="N4">
    <cfRule type="expression" dxfId="23360" priority="244" stopIfTrue="1">
      <formula>$D$1&lt;N4</formula>
    </cfRule>
    <cfRule type="expression" dxfId="23359" priority="245" stopIfTrue="1">
      <formula>$D$1&gt;N4</formula>
    </cfRule>
  </conditionalFormatting>
  <conditionalFormatting sqref="N5">
    <cfRule type="cellIs" dxfId="23358" priority="241" stopIfTrue="1" operator="equal">
      <formula>5</formula>
    </cfRule>
    <cfRule type="cellIs" dxfId="23357" priority="242" stopIfTrue="1" operator="equal">
      <formula>4</formula>
    </cfRule>
    <cfRule type="cellIs" dxfId="23356" priority="243" stopIfTrue="1" operator="equal">
      <formula>3</formula>
    </cfRule>
  </conditionalFormatting>
  <conditionalFormatting sqref="N4">
    <cfRule type="expression" dxfId="23355" priority="239" stopIfTrue="1">
      <formula>$D$1&lt;N4</formula>
    </cfRule>
    <cfRule type="expression" dxfId="23354" priority="240" stopIfTrue="1">
      <formula>$D$1&gt;N4</formula>
    </cfRule>
  </conditionalFormatting>
  <conditionalFormatting sqref="N5">
    <cfRule type="cellIs" dxfId="23353" priority="236" stopIfTrue="1" operator="equal">
      <formula>5</formula>
    </cfRule>
    <cfRule type="cellIs" dxfId="23352" priority="237" stopIfTrue="1" operator="equal">
      <formula>4</formula>
    </cfRule>
    <cfRule type="cellIs" dxfId="23351" priority="238" stopIfTrue="1" operator="equal">
      <formula>3</formula>
    </cfRule>
  </conditionalFormatting>
  <conditionalFormatting sqref="N4">
    <cfRule type="expression" dxfId="23350" priority="234" stopIfTrue="1">
      <formula>$D$1&lt;N4</formula>
    </cfRule>
    <cfRule type="expression" dxfId="23349" priority="235" stopIfTrue="1">
      <formula>$D$1&gt;N4</formula>
    </cfRule>
  </conditionalFormatting>
  <conditionalFormatting sqref="N4">
    <cfRule type="expression" dxfId="23348" priority="232" stopIfTrue="1">
      <formula>$D$1&lt;N4</formula>
    </cfRule>
    <cfRule type="expression" dxfId="23347" priority="233" stopIfTrue="1">
      <formula>$D$1&gt;N4</formula>
    </cfRule>
  </conditionalFormatting>
  <conditionalFormatting sqref="N4">
    <cfRule type="expression" dxfId="23346" priority="230" stopIfTrue="1">
      <formula>$D$1&lt;N4</formula>
    </cfRule>
    <cfRule type="expression" dxfId="23345" priority="231" stopIfTrue="1">
      <formula>$D$1&gt;N4</formula>
    </cfRule>
  </conditionalFormatting>
  <conditionalFormatting sqref="N4">
    <cfRule type="expression" dxfId="23344" priority="228" stopIfTrue="1">
      <formula>$D$1&lt;N4</formula>
    </cfRule>
    <cfRule type="expression" dxfId="23343" priority="229" stopIfTrue="1">
      <formula>$D$1&gt;N4</formula>
    </cfRule>
  </conditionalFormatting>
  <conditionalFormatting sqref="N4">
    <cfRule type="expression" dxfId="23342" priority="226" stopIfTrue="1">
      <formula>$D$1&lt;N4</formula>
    </cfRule>
    <cfRule type="expression" dxfId="23341" priority="227" stopIfTrue="1">
      <formula>$D$1&gt;N4</formula>
    </cfRule>
  </conditionalFormatting>
  <conditionalFormatting sqref="N4">
    <cfRule type="expression" dxfId="23340" priority="224" stopIfTrue="1">
      <formula>$D$1&lt;N4</formula>
    </cfRule>
    <cfRule type="expression" dxfId="23339" priority="225" stopIfTrue="1">
      <formula>$D$1&gt;N4</formula>
    </cfRule>
  </conditionalFormatting>
  <conditionalFormatting sqref="N4">
    <cfRule type="expression" dxfId="23338" priority="222" stopIfTrue="1">
      <formula>$D$1&lt;N4</formula>
    </cfRule>
    <cfRule type="expression" dxfId="23337" priority="223" stopIfTrue="1">
      <formula>$D$1&gt;N4</formula>
    </cfRule>
  </conditionalFormatting>
  <conditionalFormatting sqref="N4">
    <cfRule type="expression" dxfId="23336" priority="220" stopIfTrue="1">
      <formula>$D$1&lt;N4</formula>
    </cfRule>
    <cfRule type="expression" dxfId="23335" priority="221" stopIfTrue="1">
      <formula>$D$1&gt;N4</formula>
    </cfRule>
  </conditionalFormatting>
  <conditionalFormatting sqref="N4">
    <cfRule type="expression" dxfId="23334" priority="218" stopIfTrue="1">
      <formula>$D$1&lt;N4</formula>
    </cfRule>
    <cfRule type="expression" dxfId="23333" priority="219" stopIfTrue="1">
      <formula>$D$1&gt;N4</formula>
    </cfRule>
  </conditionalFormatting>
  <conditionalFormatting sqref="N4">
    <cfRule type="expression" dxfId="23332" priority="216" stopIfTrue="1">
      <formula>$D$1&lt;N4</formula>
    </cfRule>
    <cfRule type="expression" dxfId="23331" priority="217" stopIfTrue="1">
      <formula>$D$1&gt;N4</formula>
    </cfRule>
  </conditionalFormatting>
  <conditionalFormatting sqref="I5">
    <cfRule type="cellIs" dxfId="23330" priority="213" stopIfTrue="1" operator="equal">
      <formula>5</formula>
    </cfRule>
    <cfRule type="cellIs" dxfId="23329" priority="214" stopIfTrue="1" operator="equal">
      <formula>4</formula>
    </cfRule>
    <cfRule type="cellIs" dxfId="23328" priority="215" stopIfTrue="1" operator="equal">
      <formula>3</formula>
    </cfRule>
  </conditionalFormatting>
  <conditionalFormatting sqref="I3:I4">
    <cfRule type="expression" dxfId="23327" priority="211" stopIfTrue="1">
      <formula>$D$1&lt;I3</formula>
    </cfRule>
    <cfRule type="expression" dxfId="23326" priority="212" stopIfTrue="1">
      <formula>$D$1&gt;I3</formula>
    </cfRule>
  </conditionalFormatting>
  <conditionalFormatting sqref="I5">
    <cfRule type="cellIs" dxfId="23325" priority="208" stopIfTrue="1" operator="equal">
      <formula>5</formula>
    </cfRule>
    <cfRule type="cellIs" dxfId="23324" priority="209" stopIfTrue="1" operator="equal">
      <formula>4</formula>
    </cfRule>
    <cfRule type="cellIs" dxfId="23323" priority="210" stopIfTrue="1" operator="equal">
      <formula>3</formula>
    </cfRule>
  </conditionalFormatting>
  <conditionalFormatting sqref="I3:I4">
    <cfRule type="expression" dxfId="23322" priority="206" stopIfTrue="1">
      <formula>$D$1&lt;I3</formula>
    </cfRule>
    <cfRule type="expression" dxfId="23321" priority="207" stopIfTrue="1">
      <formula>$D$1&gt;I3</formula>
    </cfRule>
  </conditionalFormatting>
  <conditionalFormatting sqref="I3:I4">
    <cfRule type="expression" dxfId="23320" priority="201" stopIfTrue="1">
      <formula>$D$1&lt;I3</formula>
    </cfRule>
    <cfRule type="expression" dxfId="23319" priority="202" stopIfTrue="1">
      <formula>$D$1&gt;I3</formula>
    </cfRule>
  </conditionalFormatting>
  <conditionalFormatting sqref="J5">
    <cfRule type="cellIs" dxfId="23318" priority="198" stopIfTrue="1" operator="equal">
      <formula>5</formula>
    </cfRule>
    <cfRule type="cellIs" dxfId="23317" priority="199" stopIfTrue="1" operator="equal">
      <formula>4</formula>
    </cfRule>
    <cfRule type="cellIs" dxfId="23316" priority="200" stopIfTrue="1" operator="equal">
      <formula>3</formula>
    </cfRule>
  </conditionalFormatting>
  <conditionalFormatting sqref="J4">
    <cfRule type="expression" dxfId="23315" priority="189" stopIfTrue="1">
      <formula>$D$1&lt;J4</formula>
    </cfRule>
    <cfRule type="expression" dxfId="23314" priority="190" stopIfTrue="1">
      <formula>$D$1&gt;J4</formula>
    </cfRule>
  </conditionalFormatting>
  <conditionalFormatting sqref="J5">
    <cfRule type="cellIs" dxfId="23313" priority="186" stopIfTrue="1" operator="equal">
      <formula>5</formula>
    </cfRule>
    <cfRule type="cellIs" dxfId="23312" priority="187" stopIfTrue="1" operator="equal">
      <formula>4</formula>
    </cfRule>
    <cfRule type="cellIs" dxfId="23311" priority="188" stopIfTrue="1" operator="equal">
      <formula>3</formula>
    </cfRule>
  </conditionalFormatting>
  <conditionalFormatting sqref="J5">
    <cfRule type="cellIs" dxfId="23310" priority="171" stopIfTrue="1" operator="equal">
      <formula>5</formula>
    </cfRule>
    <cfRule type="cellIs" dxfId="23309" priority="172" stopIfTrue="1" operator="equal">
      <formula>4</formula>
    </cfRule>
    <cfRule type="cellIs" dxfId="23308" priority="173" stopIfTrue="1" operator="equal">
      <formula>3</formula>
    </cfRule>
  </conditionalFormatting>
  <conditionalFormatting sqref="J4">
    <cfRule type="expression" dxfId="23307" priority="169" stopIfTrue="1">
      <formula>$D$1&lt;J4</formula>
    </cfRule>
    <cfRule type="expression" dxfId="23306" priority="170" stopIfTrue="1">
      <formula>$D$1&gt;J4</formula>
    </cfRule>
  </conditionalFormatting>
  <conditionalFormatting sqref="J5">
    <cfRule type="cellIs" dxfId="23305" priority="166" stopIfTrue="1" operator="equal">
      <formula>5</formula>
    </cfRule>
    <cfRule type="cellIs" dxfId="23304" priority="167" stopIfTrue="1" operator="equal">
      <formula>4</formula>
    </cfRule>
    <cfRule type="cellIs" dxfId="23303" priority="168" stopIfTrue="1" operator="equal">
      <formula>3</formula>
    </cfRule>
  </conditionalFormatting>
  <conditionalFormatting sqref="J4">
    <cfRule type="expression" dxfId="23302" priority="164" stopIfTrue="1">
      <formula>$D$1&lt;J4</formula>
    </cfRule>
    <cfRule type="expression" dxfId="23301" priority="165" stopIfTrue="1">
      <formula>$D$1&gt;J4</formula>
    </cfRule>
  </conditionalFormatting>
  <conditionalFormatting sqref="K3">
    <cfRule type="expression" dxfId="23300" priority="160" stopIfTrue="1">
      <formula>$D$1&lt;K3</formula>
    </cfRule>
    <cfRule type="expression" dxfId="23299" priority="161" stopIfTrue="1">
      <formula>$D$1&gt;K3</formula>
    </cfRule>
  </conditionalFormatting>
  <conditionalFormatting sqref="K3">
    <cfRule type="expression" dxfId="23298" priority="158" stopIfTrue="1">
      <formula>$D$1&lt;K3</formula>
    </cfRule>
    <cfRule type="expression" dxfId="23297" priority="159" stopIfTrue="1">
      <formula>$D$1&gt;K3</formula>
    </cfRule>
  </conditionalFormatting>
  <conditionalFormatting sqref="L5">
    <cfRule type="cellIs" dxfId="23296" priority="150" stopIfTrue="1" operator="equal">
      <formula>5</formula>
    </cfRule>
    <cfRule type="cellIs" dxfId="23295" priority="151" stopIfTrue="1" operator="equal">
      <formula>4</formula>
    </cfRule>
    <cfRule type="cellIs" dxfId="23294" priority="152" stopIfTrue="1" operator="equal">
      <formula>3</formula>
    </cfRule>
  </conditionalFormatting>
  <conditionalFormatting sqref="L3:L4">
    <cfRule type="expression" dxfId="23293" priority="148" stopIfTrue="1">
      <formula>$D$1&lt;L3</formula>
    </cfRule>
    <cfRule type="expression" dxfId="23292" priority="149" stopIfTrue="1">
      <formula>$D$1&gt;L3</formula>
    </cfRule>
  </conditionalFormatting>
  <conditionalFormatting sqref="L4">
    <cfRule type="expression" dxfId="23291" priority="146" stopIfTrue="1">
      <formula>$D$1&lt;L4</formula>
    </cfRule>
    <cfRule type="expression" dxfId="23290" priority="147" stopIfTrue="1">
      <formula>$D$1&gt;L4</formula>
    </cfRule>
  </conditionalFormatting>
  <conditionalFormatting sqref="P5">
    <cfRule type="cellIs" dxfId="23289" priority="143" stopIfTrue="1" operator="equal">
      <formula>5</formula>
    </cfRule>
    <cfRule type="cellIs" dxfId="23288" priority="144" stopIfTrue="1" operator="equal">
      <formula>4</formula>
    </cfRule>
    <cfRule type="cellIs" dxfId="23287" priority="145" stopIfTrue="1" operator="equal">
      <formula>3</formula>
    </cfRule>
  </conditionalFormatting>
  <conditionalFormatting sqref="P4">
    <cfRule type="expression" dxfId="23286" priority="141" stopIfTrue="1">
      <formula>$D$1&lt;P4</formula>
    </cfRule>
    <cfRule type="expression" dxfId="23285" priority="142" stopIfTrue="1">
      <formula>$D$1&gt;P4</formula>
    </cfRule>
  </conditionalFormatting>
  <conditionalFormatting sqref="P5">
    <cfRule type="cellIs" dxfId="23284" priority="138" stopIfTrue="1" operator="equal">
      <formula>5</formula>
    </cfRule>
    <cfRule type="cellIs" dxfId="23283" priority="139" stopIfTrue="1" operator="equal">
      <formula>4</formula>
    </cfRule>
    <cfRule type="cellIs" dxfId="23282" priority="140" stopIfTrue="1" operator="equal">
      <formula>3</formula>
    </cfRule>
  </conditionalFormatting>
  <conditionalFormatting sqref="P4">
    <cfRule type="expression" dxfId="23281" priority="136" stopIfTrue="1">
      <formula>$D$1&lt;P4</formula>
    </cfRule>
    <cfRule type="expression" dxfId="23280" priority="137" stopIfTrue="1">
      <formula>$D$1&gt;P4</formula>
    </cfRule>
  </conditionalFormatting>
  <conditionalFormatting sqref="P4">
    <cfRule type="expression" dxfId="23279" priority="131" stopIfTrue="1">
      <formula>$D$1&lt;P4</formula>
    </cfRule>
    <cfRule type="expression" dxfId="23278" priority="132" stopIfTrue="1">
      <formula>$D$1&gt;P4</formula>
    </cfRule>
  </conditionalFormatting>
  <conditionalFormatting sqref="P5">
    <cfRule type="cellIs" dxfId="23277" priority="128" stopIfTrue="1" operator="equal">
      <formula>5</formula>
    </cfRule>
    <cfRule type="cellIs" dxfId="23276" priority="129" stopIfTrue="1" operator="equal">
      <formula>4</formula>
    </cfRule>
    <cfRule type="cellIs" dxfId="23275" priority="130" stopIfTrue="1" operator="equal">
      <formula>3</formula>
    </cfRule>
  </conditionalFormatting>
  <conditionalFormatting sqref="P4">
    <cfRule type="expression" dxfId="23274" priority="126" stopIfTrue="1">
      <formula>$D$1&lt;P4</formula>
    </cfRule>
    <cfRule type="expression" dxfId="23273" priority="127" stopIfTrue="1">
      <formula>$D$1&gt;P4</formula>
    </cfRule>
  </conditionalFormatting>
  <conditionalFormatting sqref="P5">
    <cfRule type="cellIs" dxfId="23272" priority="123" stopIfTrue="1" operator="equal">
      <formula>5</formula>
    </cfRule>
    <cfRule type="cellIs" dxfId="23271" priority="124" stopIfTrue="1" operator="equal">
      <formula>4</formula>
    </cfRule>
    <cfRule type="cellIs" dxfId="23270" priority="125" stopIfTrue="1" operator="equal">
      <formula>3</formula>
    </cfRule>
  </conditionalFormatting>
  <conditionalFormatting sqref="P4">
    <cfRule type="expression" dxfId="23269" priority="121" stopIfTrue="1">
      <formula>$D$1&lt;P4</formula>
    </cfRule>
    <cfRule type="expression" dxfId="23268" priority="122" stopIfTrue="1">
      <formula>$D$1&gt;P4</formula>
    </cfRule>
  </conditionalFormatting>
  <conditionalFormatting sqref="P5">
    <cfRule type="cellIs" dxfId="23267" priority="118" stopIfTrue="1" operator="equal">
      <formula>5</formula>
    </cfRule>
    <cfRule type="cellIs" dxfId="23266" priority="119" stopIfTrue="1" operator="equal">
      <formula>4</formula>
    </cfRule>
    <cfRule type="cellIs" dxfId="23265" priority="120" stopIfTrue="1" operator="equal">
      <formula>3</formula>
    </cfRule>
  </conditionalFormatting>
  <conditionalFormatting sqref="P4">
    <cfRule type="expression" dxfId="23264" priority="116" stopIfTrue="1">
      <formula>$D$1&lt;P4</formula>
    </cfRule>
    <cfRule type="expression" dxfId="23263" priority="117" stopIfTrue="1">
      <formula>$D$1&gt;P4</formula>
    </cfRule>
  </conditionalFormatting>
  <conditionalFormatting sqref="P5">
    <cfRule type="cellIs" dxfId="23262" priority="113" stopIfTrue="1" operator="equal">
      <formula>5</formula>
    </cfRule>
    <cfRule type="cellIs" dxfId="23261" priority="114" stopIfTrue="1" operator="equal">
      <formula>4</formula>
    </cfRule>
    <cfRule type="cellIs" dxfId="23260" priority="115" stopIfTrue="1" operator="equal">
      <formula>3</formula>
    </cfRule>
  </conditionalFormatting>
  <conditionalFormatting sqref="P4">
    <cfRule type="expression" dxfId="23259" priority="111" stopIfTrue="1">
      <formula>$D$1&lt;P4</formula>
    </cfRule>
    <cfRule type="expression" dxfId="23258" priority="112" stopIfTrue="1">
      <formula>$D$1&gt;P4</formula>
    </cfRule>
  </conditionalFormatting>
  <conditionalFormatting sqref="P4">
    <cfRule type="expression" dxfId="23257" priority="109" stopIfTrue="1">
      <formula>$D$1&lt;P4</formula>
    </cfRule>
    <cfRule type="expression" dxfId="23256" priority="110" stopIfTrue="1">
      <formula>$D$1&gt;P4</formula>
    </cfRule>
  </conditionalFormatting>
  <conditionalFormatting sqref="P4">
    <cfRule type="expression" dxfId="23255" priority="107" stopIfTrue="1">
      <formula>$D$1&lt;P4</formula>
    </cfRule>
    <cfRule type="expression" dxfId="23254" priority="108" stopIfTrue="1">
      <formula>$D$1&gt;P4</formula>
    </cfRule>
  </conditionalFormatting>
  <conditionalFormatting sqref="P4">
    <cfRule type="expression" dxfId="23253" priority="105" stopIfTrue="1">
      <formula>$D$1&lt;P4</formula>
    </cfRule>
    <cfRule type="expression" dxfId="23252" priority="106" stopIfTrue="1">
      <formula>$D$1&gt;P4</formula>
    </cfRule>
  </conditionalFormatting>
  <conditionalFormatting sqref="P4">
    <cfRule type="expression" dxfId="23251" priority="103" stopIfTrue="1">
      <formula>$D$1&lt;P4</formula>
    </cfRule>
    <cfRule type="expression" dxfId="23250" priority="104" stopIfTrue="1">
      <formula>$D$1&gt;P4</formula>
    </cfRule>
  </conditionalFormatting>
  <conditionalFormatting sqref="P4">
    <cfRule type="expression" dxfId="23249" priority="101" stopIfTrue="1">
      <formula>$D$1&lt;P4</formula>
    </cfRule>
    <cfRule type="expression" dxfId="23248" priority="102" stopIfTrue="1">
      <formula>$D$1&gt;P4</formula>
    </cfRule>
  </conditionalFormatting>
  <conditionalFormatting sqref="P4">
    <cfRule type="expression" dxfId="23247" priority="99" stopIfTrue="1">
      <formula>$D$1&lt;P4</formula>
    </cfRule>
    <cfRule type="expression" dxfId="23246" priority="100" stopIfTrue="1">
      <formula>$D$1&gt;P4</formula>
    </cfRule>
  </conditionalFormatting>
  <conditionalFormatting sqref="P4">
    <cfRule type="expression" dxfId="23245" priority="97" stopIfTrue="1">
      <formula>$D$1&lt;P4</formula>
    </cfRule>
    <cfRule type="expression" dxfId="23244" priority="98" stopIfTrue="1">
      <formula>$D$1&gt;P4</formula>
    </cfRule>
  </conditionalFormatting>
  <conditionalFormatting sqref="P4">
    <cfRule type="expression" dxfId="23243" priority="95" stopIfTrue="1">
      <formula>$D$1&lt;P4</formula>
    </cfRule>
    <cfRule type="expression" dxfId="23242" priority="96" stopIfTrue="1">
      <formula>$D$1&gt;P4</formula>
    </cfRule>
  </conditionalFormatting>
  <conditionalFormatting sqref="P4">
    <cfRule type="expression" dxfId="23241" priority="93" stopIfTrue="1">
      <formula>$D$1&lt;P4</formula>
    </cfRule>
    <cfRule type="expression" dxfId="23240" priority="94" stopIfTrue="1">
      <formula>$D$1&gt;P4</formula>
    </cfRule>
  </conditionalFormatting>
  <conditionalFormatting sqref="K4">
    <cfRule type="expression" dxfId="23239" priority="55" stopIfTrue="1">
      <formula>$D$1&lt;K4</formula>
    </cfRule>
    <cfRule type="expression" dxfId="23238" priority="56" stopIfTrue="1">
      <formula>$D$1&gt;K4</formula>
    </cfRule>
  </conditionalFormatting>
  <conditionalFormatting sqref="K4">
    <cfRule type="expression" dxfId="23237" priority="7" stopIfTrue="1">
      <formula>$D$1&lt;K4</formula>
    </cfRule>
    <cfRule type="expression" dxfId="23236" priority="8" stopIfTrue="1">
      <formula>$D$1&gt;K4</formula>
    </cfRule>
  </conditionalFormatting>
  <conditionalFormatting sqref="K5">
    <cfRule type="cellIs" dxfId="23235" priority="88" stopIfTrue="1" operator="equal">
      <formula>5</formula>
    </cfRule>
    <cfRule type="cellIs" dxfId="23234" priority="89" stopIfTrue="1" operator="equal">
      <formula>4</formula>
    </cfRule>
    <cfRule type="cellIs" dxfId="23233" priority="90" stopIfTrue="1" operator="equal">
      <formula>3</formula>
    </cfRule>
  </conditionalFormatting>
  <conditionalFormatting sqref="K4">
    <cfRule type="expression" dxfId="23232" priority="86" stopIfTrue="1">
      <formula>$D$1&lt;K4</formula>
    </cfRule>
    <cfRule type="expression" dxfId="23231" priority="87" stopIfTrue="1">
      <formula>$D$1&gt;K4</formula>
    </cfRule>
  </conditionalFormatting>
  <conditionalFormatting sqref="K4">
    <cfRule type="expression" dxfId="23230" priority="76" stopIfTrue="1">
      <formula>$D$1&lt;K4</formula>
    </cfRule>
    <cfRule type="expression" dxfId="23229" priority="77" stopIfTrue="1">
      <formula>$D$1&gt;K4</formula>
    </cfRule>
  </conditionalFormatting>
  <conditionalFormatting sqref="K4">
    <cfRule type="expression" dxfId="23228" priority="9" stopIfTrue="1">
      <formula>$D$1&lt;K4</formula>
    </cfRule>
    <cfRule type="expression" dxfId="23227" priority="10" stopIfTrue="1">
      <formula>$D$1&gt;K4</formula>
    </cfRule>
  </conditionalFormatting>
  <conditionalFormatting sqref="K4">
    <cfRule type="expression" dxfId="23226" priority="26" stopIfTrue="1">
      <formula>$D$1&lt;K4</formula>
    </cfRule>
    <cfRule type="expression" dxfId="23225" priority="27" stopIfTrue="1">
      <formula>$D$1&gt;K4</formula>
    </cfRule>
  </conditionalFormatting>
  <conditionalFormatting sqref="K5">
    <cfRule type="cellIs" dxfId="23224" priority="73" stopIfTrue="1" operator="equal">
      <formula>5</formula>
    </cfRule>
    <cfRule type="cellIs" dxfId="23223" priority="74" stopIfTrue="1" operator="equal">
      <formula>4</formula>
    </cfRule>
    <cfRule type="cellIs" dxfId="23222" priority="75" stopIfTrue="1" operator="equal">
      <formula>3</formula>
    </cfRule>
  </conditionalFormatting>
  <conditionalFormatting sqref="K4">
    <cfRule type="expression" dxfId="23221" priority="71" stopIfTrue="1">
      <formula>$D$1&lt;K4</formula>
    </cfRule>
    <cfRule type="expression" dxfId="23220" priority="72" stopIfTrue="1">
      <formula>$D$1&gt;K4</formula>
    </cfRule>
  </conditionalFormatting>
  <conditionalFormatting sqref="K4">
    <cfRule type="expression" dxfId="23219" priority="61" stopIfTrue="1">
      <formula>$D$1&lt;K4</formula>
    </cfRule>
    <cfRule type="expression" dxfId="23218" priority="62" stopIfTrue="1">
      <formula>$D$1&gt;K4</formula>
    </cfRule>
  </conditionalFormatting>
  <conditionalFormatting sqref="K4">
    <cfRule type="expression" dxfId="23217" priority="59" stopIfTrue="1">
      <formula>$D$1&lt;K4</formula>
    </cfRule>
    <cfRule type="expression" dxfId="23216" priority="60" stopIfTrue="1">
      <formula>$D$1&gt;K4</formula>
    </cfRule>
  </conditionalFormatting>
  <conditionalFormatting sqref="K4">
    <cfRule type="expression" dxfId="23215" priority="57" stopIfTrue="1">
      <formula>$D$1&lt;K4</formula>
    </cfRule>
    <cfRule type="expression" dxfId="23214" priority="58" stopIfTrue="1">
      <formula>$D$1&gt;K4</formula>
    </cfRule>
  </conditionalFormatting>
  <conditionalFormatting sqref="K4">
    <cfRule type="expression" dxfId="23213" priority="45" stopIfTrue="1">
      <formula>$D$1&lt;K4</formula>
    </cfRule>
    <cfRule type="expression" dxfId="23212" priority="46" stopIfTrue="1">
      <formula>$D$1&gt;K4</formula>
    </cfRule>
  </conditionalFormatting>
  <conditionalFormatting sqref="K4">
    <cfRule type="expression" dxfId="23211" priority="17" stopIfTrue="1">
      <formula>$D$1&lt;K4</formula>
    </cfRule>
    <cfRule type="expression" dxfId="23210" priority="18" stopIfTrue="1">
      <formula>$D$1&gt;K4</formula>
    </cfRule>
  </conditionalFormatting>
  <conditionalFormatting sqref="K4">
    <cfRule type="expression" dxfId="23209" priority="15" stopIfTrue="1">
      <formula>$D$1&lt;K4</formula>
    </cfRule>
    <cfRule type="expression" dxfId="23208" priority="16" stopIfTrue="1">
      <formula>$D$1&gt;K4</formula>
    </cfRule>
  </conditionalFormatting>
  <conditionalFormatting sqref="K4">
    <cfRule type="expression" dxfId="23207" priority="13" stopIfTrue="1">
      <formula>$D$1&lt;K4</formula>
    </cfRule>
    <cfRule type="expression" dxfId="23206" priority="14" stopIfTrue="1">
      <formula>$D$1&gt;K4</formula>
    </cfRule>
  </conditionalFormatting>
  <conditionalFormatting sqref="K4">
    <cfRule type="expression" dxfId="23205" priority="11" stopIfTrue="1">
      <formula>$D$1&lt;K4</formula>
    </cfRule>
    <cfRule type="expression" dxfId="23204" priority="12" stopIfTrue="1">
      <formula>$D$1&gt;K4</formula>
    </cfRule>
  </conditionalFormatting>
  <conditionalFormatting sqref="K4">
    <cfRule type="expression" dxfId="23203" priority="5" stopIfTrue="1">
      <formula>$D$1&lt;K4</formula>
    </cfRule>
    <cfRule type="expression" dxfId="23202" priority="6" stopIfTrue="1">
      <formula>$D$1&gt;K4</formula>
    </cfRule>
  </conditionalFormatting>
  <conditionalFormatting sqref="K4">
    <cfRule type="expression" dxfId="23201" priority="3" stopIfTrue="1">
      <formula>$D$1&lt;K4</formula>
    </cfRule>
    <cfRule type="expression" dxfId="23200" priority="4" stopIfTrue="1">
      <formula>$D$1&gt;K4</formula>
    </cfRule>
  </conditionalFormatting>
  <conditionalFormatting sqref="K4">
    <cfRule type="expression" dxfId="23199" priority="1" stopIfTrue="1">
      <formula>$D$1&lt;K4</formula>
    </cfRule>
    <cfRule type="expression" dxfId="23198" priority="2" stopIfTrue="1">
      <formula>$D$1&gt;K4</formula>
    </cfRule>
  </conditionalFormatting>
  <conditionalFormatting sqref="K4">
    <cfRule type="expression" dxfId="23197" priority="63" stopIfTrue="1">
      <formula>$D$1&lt;K4</formula>
    </cfRule>
    <cfRule type="expression" dxfId="23196" priority="64" stopIfTrue="1">
      <formula>$D$1&gt;K4</formula>
    </cfRule>
  </conditionalFormatting>
  <conditionalFormatting sqref="K4">
    <cfRule type="expression" dxfId="23195" priority="84" stopIfTrue="1">
      <formula>$D$1&lt;K4</formula>
    </cfRule>
    <cfRule type="expression" dxfId="23194" priority="85" stopIfTrue="1">
      <formula>$D$1&gt;K4</formula>
    </cfRule>
  </conditionalFormatting>
  <conditionalFormatting sqref="K4">
    <cfRule type="expression" dxfId="23193" priority="82" stopIfTrue="1">
      <formula>$D$1&lt;K4</formula>
    </cfRule>
    <cfRule type="expression" dxfId="23192" priority="83" stopIfTrue="1">
      <formula>$D$1&gt;K4</formula>
    </cfRule>
  </conditionalFormatting>
  <conditionalFormatting sqref="K4">
    <cfRule type="expression" dxfId="23191" priority="80" stopIfTrue="1">
      <formula>$D$1&lt;K4</formula>
    </cfRule>
    <cfRule type="expression" dxfId="23190" priority="81" stopIfTrue="1">
      <formula>$D$1&gt;K4</formula>
    </cfRule>
  </conditionalFormatting>
  <conditionalFormatting sqref="K4">
    <cfRule type="expression" dxfId="23189" priority="78" stopIfTrue="1">
      <formula>$D$1&lt;K4</formula>
    </cfRule>
    <cfRule type="expression" dxfId="23188" priority="79" stopIfTrue="1">
      <formula>$D$1&gt;K4</formula>
    </cfRule>
  </conditionalFormatting>
  <conditionalFormatting sqref="K4">
    <cfRule type="expression" dxfId="23187" priority="69" stopIfTrue="1">
      <formula>$D$1&lt;K4</formula>
    </cfRule>
    <cfRule type="expression" dxfId="23186" priority="70" stopIfTrue="1">
      <formula>$D$1&gt;K4</formula>
    </cfRule>
  </conditionalFormatting>
  <conditionalFormatting sqref="K4">
    <cfRule type="expression" dxfId="23185" priority="67" stopIfTrue="1">
      <formula>$D$1&lt;K4</formula>
    </cfRule>
    <cfRule type="expression" dxfId="23184" priority="68" stopIfTrue="1">
      <formula>$D$1&gt;K4</formula>
    </cfRule>
  </conditionalFormatting>
  <conditionalFormatting sqref="K4">
    <cfRule type="expression" dxfId="23183" priority="65" stopIfTrue="1">
      <formula>$D$1&lt;K4</formula>
    </cfRule>
    <cfRule type="expression" dxfId="23182" priority="66" stopIfTrue="1">
      <formula>$D$1&gt;K4</formula>
    </cfRule>
  </conditionalFormatting>
  <conditionalFormatting sqref="K5">
    <cfRule type="cellIs" dxfId="23181" priority="52" stopIfTrue="1" operator="equal">
      <formula>5</formula>
    </cfRule>
    <cfRule type="cellIs" dxfId="23180" priority="53" stopIfTrue="1" operator="equal">
      <formula>4</formula>
    </cfRule>
    <cfRule type="cellIs" dxfId="23179" priority="54" stopIfTrue="1" operator="equal">
      <formula>3</formula>
    </cfRule>
  </conditionalFormatting>
  <conditionalFormatting sqref="K4">
    <cfRule type="expression" dxfId="23178" priority="50" stopIfTrue="1">
      <formula>$D$1&lt;K4</formula>
    </cfRule>
    <cfRule type="expression" dxfId="23177" priority="51" stopIfTrue="1">
      <formula>$D$1&gt;K4</formula>
    </cfRule>
  </conditionalFormatting>
  <conditionalFormatting sqref="K5">
    <cfRule type="cellIs" dxfId="23176" priority="47" stopIfTrue="1" operator="equal">
      <formula>5</formula>
    </cfRule>
    <cfRule type="cellIs" dxfId="23175" priority="48" stopIfTrue="1" operator="equal">
      <formula>4</formula>
    </cfRule>
    <cfRule type="cellIs" dxfId="23174" priority="49" stopIfTrue="1" operator="equal">
      <formula>3</formula>
    </cfRule>
  </conditionalFormatting>
  <conditionalFormatting sqref="K5">
    <cfRule type="cellIs" dxfId="23173" priority="42" stopIfTrue="1" operator="equal">
      <formula>5</formula>
    </cfRule>
    <cfRule type="cellIs" dxfId="23172" priority="43" stopIfTrue="1" operator="equal">
      <formula>4</formula>
    </cfRule>
    <cfRule type="cellIs" dxfId="23171" priority="44" stopIfTrue="1" operator="equal">
      <formula>3</formula>
    </cfRule>
  </conditionalFormatting>
  <conditionalFormatting sqref="K4">
    <cfRule type="expression" dxfId="23170" priority="40" stopIfTrue="1">
      <formula>$D$1&lt;K4</formula>
    </cfRule>
    <cfRule type="expression" dxfId="23169" priority="41" stopIfTrue="1">
      <formula>$D$1&gt;K4</formula>
    </cfRule>
  </conditionalFormatting>
  <conditionalFormatting sqref="K5">
    <cfRule type="cellIs" dxfId="23168" priority="37" stopIfTrue="1" operator="equal">
      <formula>5</formula>
    </cfRule>
    <cfRule type="cellIs" dxfId="23167" priority="38" stopIfTrue="1" operator="equal">
      <formula>4</formula>
    </cfRule>
    <cfRule type="cellIs" dxfId="23166" priority="39" stopIfTrue="1" operator="equal">
      <formula>3</formula>
    </cfRule>
  </conditionalFormatting>
  <conditionalFormatting sqref="K4">
    <cfRule type="expression" dxfId="23165" priority="35" stopIfTrue="1">
      <formula>$D$1&lt;K4</formula>
    </cfRule>
    <cfRule type="expression" dxfId="23164" priority="36" stopIfTrue="1">
      <formula>$D$1&gt;K4</formula>
    </cfRule>
  </conditionalFormatting>
  <conditionalFormatting sqref="K5">
    <cfRule type="cellIs" dxfId="23163" priority="32" stopIfTrue="1" operator="equal">
      <formula>5</formula>
    </cfRule>
    <cfRule type="cellIs" dxfId="23162" priority="33" stopIfTrue="1" operator="equal">
      <formula>4</formula>
    </cfRule>
    <cfRule type="cellIs" dxfId="23161" priority="34" stopIfTrue="1" operator="equal">
      <formula>3</formula>
    </cfRule>
  </conditionalFormatting>
  <conditionalFormatting sqref="K4">
    <cfRule type="expression" dxfId="23160" priority="30" stopIfTrue="1">
      <formula>$D$1&lt;K4</formula>
    </cfRule>
    <cfRule type="expression" dxfId="23159" priority="31" stopIfTrue="1">
      <formula>$D$1&gt;K4</formula>
    </cfRule>
  </conditionalFormatting>
  <conditionalFormatting sqref="K4">
    <cfRule type="expression" dxfId="23158" priority="28" stopIfTrue="1">
      <formula>$D$1&lt;K4</formula>
    </cfRule>
    <cfRule type="expression" dxfId="23157" priority="29" stopIfTrue="1">
      <formula>$D$1&gt;K4</formula>
    </cfRule>
  </conditionalFormatting>
  <conditionalFormatting sqref="K4">
    <cfRule type="expression" dxfId="23156" priority="24" stopIfTrue="1">
      <formula>$D$1&lt;K4</formula>
    </cfRule>
    <cfRule type="expression" dxfId="23155" priority="25" stopIfTrue="1">
      <formula>$D$1&gt;K4</formula>
    </cfRule>
  </conditionalFormatting>
  <conditionalFormatting sqref="K4">
    <cfRule type="expression" dxfId="23154" priority="22" stopIfTrue="1">
      <formula>$D$1&lt;K4</formula>
    </cfRule>
    <cfRule type="expression" dxfId="23153" priority="23" stopIfTrue="1">
      <formula>$D$1&gt;K4</formula>
    </cfRule>
  </conditionalFormatting>
  <conditionalFormatting sqref="K5">
    <cfRule type="cellIs" dxfId="23152" priority="19" stopIfTrue="1" operator="equal">
      <formula>5</formula>
    </cfRule>
    <cfRule type="cellIs" dxfId="23151" priority="20" stopIfTrue="1" operator="equal">
      <formula>4</formula>
    </cfRule>
    <cfRule type="cellIs" dxfId="23150" priority="21" stopIfTrue="1" operator="equal">
      <formula>3</formula>
    </cfRule>
  </conditionalFormatting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32"/>
  <sheetViews>
    <sheetView zoomScaleNormal="100" workbookViewId="0">
      <selection activeCell="E1" sqref="E1:E104857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.140625" style="13" bestFit="1" customWidth="1"/>
    <col min="5" max="5" width="7.5703125" style="495" hidden="1" customWidth="1"/>
    <col min="6" max="6" width="7" style="340" hidden="1" customWidth="1"/>
    <col min="7" max="8" width="7" style="340" customWidth="1"/>
    <col min="9" max="9" width="7" style="340" hidden="1" customWidth="1"/>
    <col min="10" max="14" width="7" style="340" customWidth="1"/>
    <col min="15" max="15" width="7" style="340" hidden="1" customWidth="1"/>
    <col min="16" max="16" width="7" style="340" customWidth="1"/>
    <col min="17" max="17" width="5.85546875" style="340" hidden="1" customWidth="1"/>
    <col min="18" max="18" width="7" style="340" hidden="1" customWidth="1"/>
    <col min="19" max="19" width="6.5703125" style="340" hidden="1" customWidth="1"/>
    <col min="20" max="21" width="5.85546875" style="340" hidden="1" customWidth="1"/>
    <col min="22" max="22" width="7.140625" style="340" bestFit="1" customWidth="1"/>
    <col min="23" max="23" width="2" style="340" hidden="1" customWidth="1"/>
    <col min="24" max="25" width="3.28515625" style="340" hidden="1" customWidth="1"/>
    <col min="26" max="28" width="3" style="340" hidden="1" customWidth="1"/>
    <col min="29" max="29" width="4" style="340" hidden="1" customWidth="1"/>
    <col min="30" max="30" width="6.28515625" style="340" bestFit="1" customWidth="1" collapsed="1"/>
    <col min="31" max="31" width="3.7109375" style="340" hidden="1" customWidth="1"/>
    <col min="32" max="36" width="2" style="340" hidden="1" customWidth="1"/>
    <col min="37" max="37" width="4.42578125" style="340" hidden="1" customWidth="1"/>
    <col min="38" max="48" width="2" style="340" hidden="1" customWidth="1"/>
    <col min="49" max="49" width="6.28515625" style="340" hidden="1" customWidth="1"/>
    <col min="50" max="50" width="2" style="340" hidden="1" customWidth="1" collapsed="1"/>
    <col min="51" max="57" width="2" style="340" hidden="1" customWidth="1"/>
    <col min="58" max="66" width="2.28515625" style="340" hidden="1" customWidth="1"/>
    <col min="67" max="67" width="4.140625" style="340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4" width="8" style="30" hidden="1" customWidth="1"/>
    <col min="95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646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95"/>
      <c r="Z1" s="495"/>
      <c r="AA1" s="495"/>
      <c r="AB1" s="495"/>
      <c r="AC1" s="495"/>
      <c r="AD1" s="495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646"/>
      <c r="F2" s="735" t="s">
        <v>41</v>
      </c>
      <c r="G2" s="736"/>
      <c r="H2" s="734" t="s">
        <v>40</v>
      </c>
      <c r="I2" s="734"/>
      <c r="J2" s="734"/>
      <c r="K2" s="734"/>
      <c r="L2" s="734"/>
      <c r="M2" s="735" t="s">
        <v>43</v>
      </c>
      <c r="N2" s="737"/>
      <c r="O2" s="737"/>
      <c r="P2" s="737"/>
      <c r="Q2" s="392"/>
      <c r="R2" s="393"/>
      <c r="S2" s="393"/>
      <c r="T2" s="483" t="s">
        <v>42</v>
      </c>
      <c r="U2" s="484"/>
      <c r="V2" s="388"/>
      <c r="W2" s="389"/>
      <c r="X2" s="389"/>
      <c r="Y2" s="495"/>
      <c r="Z2" s="495"/>
      <c r="AA2" s="495"/>
      <c r="AB2" s="495"/>
      <c r="AC2" s="495"/>
      <c r="AD2" s="495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2592</v>
      </c>
      <c r="B3" s="723"/>
      <c r="C3" s="723"/>
      <c r="D3" s="196" t="s">
        <v>0</v>
      </c>
      <c r="E3" s="197"/>
      <c r="F3" s="153"/>
      <c r="G3" s="153">
        <v>43085</v>
      </c>
      <c r="H3" s="240">
        <v>43120</v>
      </c>
      <c r="I3" s="240"/>
      <c r="J3" s="240">
        <v>43071</v>
      </c>
      <c r="K3" s="240">
        <v>43119</v>
      </c>
      <c r="L3" s="240">
        <v>43123</v>
      </c>
      <c r="M3" s="153">
        <v>43140</v>
      </c>
      <c r="N3" s="153">
        <v>43129</v>
      </c>
      <c r="O3" s="153"/>
      <c r="P3" s="153">
        <v>43133</v>
      </c>
      <c r="Q3" s="335"/>
      <c r="R3" s="335"/>
      <c r="S3" s="335"/>
      <c r="T3" s="382"/>
      <c r="U3" s="335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95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475</v>
      </c>
      <c r="H4" s="156" t="s">
        <v>476</v>
      </c>
      <c r="I4" s="156"/>
      <c r="J4" s="156" t="s">
        <v>489</v>
      </c>
      <c r="K4" s="156" t="s">
        <v>451</v>
      </c>
      <c r="L4" s="156" t="s">
        <v>474</v>
      </c>
      <c r="M4" s="156" t="s">
        <v>461</v>
      </c>
      <c r="N4" s="343" t="s">
        <v>478</v>
      </c>
      <c r="O4" s="156"/>
      <c r="P4" s="156" t="s">
        <v>480</v>
      </c>
      <c r="Q4" s="343"/>
      <c r="R4" s="156"/>
      <c r="S4" s="156"/>
      <c r="T4" s="282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95"/>
      <c r="AG4" s="495"/>
      <c r="AH4" s="495"/>
      <c r="AI4" s="495"/>
      <c r="AJ4" s="495"/>
      <c r="AK4" s="495"/>
      <c r="AL4" s="495"/>
      <c r="AM4" s="495"/>
      <c r="AN4" s="495"/>
      <c r="AO4" s="495"/>
      <c r="AP4" s="495"/>
      <c r="AQ4" s="495"/>
      <c r="AR4" s="495"/>
      <c r="AS4" s="495"/>
      <c r="AT4" s="495"/>
      <c r="AU4" s="495"/>
      <c r="AV4" s="495"/>
      <c r="AW4" s="13"/>
      <c r="AX4" s="496"/>
      <c r="AY4" s="496"/>
      <c r="AZ4" s="496"/>
      <c r="BA4" s="496"/>
      <c r="BB4" s="496"/>
      <c r="BC4" s="496"/>
      <c r="BD4" s="496"/>
      <c r="BE4" s="496"/>
      <c r="BF4" s="496"/>
      <c r="BG4" s="496"/>
      <c r="BH4" s="496"/>
      <c r="BI4" s="496"/>
      <c r="BJ4" s="496"/>
      <c r="BK4" s="496"/>
      <c r="BL4" s="496"/>
      <c r="BM4" s="496"/>
      <c r="BN4" s="30"/>
      <c r="BO4" s="30"/>
      <c r="BP4" s="496"/>
      <c r="BQ4" s="496"/>
      <c r="BR4" s="496"/>
      <c r="BS4" s="496"/>
      <c r="BT4" s="496"/>
      <c r="BU4" s="496"/>
      <c r="BV4" s="496"/>
      <c r="BW4" s="496"/>
      <c r="BX4" s="496"/>
      <c r="BY4" s="496"/>
      <c r="BZ4" s="496"/>
      <c r="CA4" s="496"/>
      <c r="CB4" s="496"/>
      <c r="CC4" s="496"/>
      <c r="CD4" s="496"/>
      <c r="CE4" s="496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99.7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482</v>
      </c>
      <c r="H5" s="246" t="s">
        <v>1303</v>
      </c>
      <c r="I5" s="279"/>
      <c r="J5" s="247" t="s">
        <v>490</v>
      </c>
      <c r="K5" s="246" t="s">
        <v>472</v>
      </c>
      <c r="L5" s="246" t="s">
        <v>481</v>
      </c>
      <c r="M5" s="246" t="s">
        <v>455</v>
      </c>
      <c r="N5" s="246" t="s">
        <v>485</v>
      </c>
      <c r="O5" s="246"/>
      <c r="P5" s="246" t="s">
        <v>487</v>
      </c>
      <c r="Q5" s="246"/>
      <c r="R5" s="247"/>
      <c r="S5" s="246"/>
      <c r="T5" s="246"/>
      <c r="U5" s="246"/>
      <c r="V5" s="485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2">
      <c r="A6" s="267">
        <v>1</v>
      </c>
      <c r="B6" s="315" t="s">
        <v>28</v>
      </c>
      <c r="C6" s="472" t="s">
        <v>34</v>
      </c>
      <c r="D6" s="449" t="s">
        <v>1268</v>
      </c>
      <c r="E6" s="499">
        <v>2592</v>
      </c>
      <c r="F6" s="91"/>
      <c r="G6" s="91" t="s">
        <v>1138</v>
      </c>
      <c r="H6" s="91">
        <v>4</v>
      </c>
      <c r="I6" s="91"/>
      <c r="J6" s="91">
        <v>5</v>
      </c>
      <c r="K6" s="91">
        <v>5</v>
      </c>
      <c r="L6" s="91">
        <v>4</v>
      </c>
      <c r="M6" s="91">
        <v>4</v>
      </c>
      <c r="N6" s="91">
        <v>4</v>
      </c>
      <c r="O6" s="91"/>
      <c r="P6" s="91">
        <v>3</v>
      </c>
      <c r="Q6" s="91"/>
      <c r="R6" s="91"/>
      <c r="S6" s="91"/>
      <c r="T6" s="91"/>
      <c r="U6" s="91"/>
      <c r="V6" s="316">
        <f t="shared" ref="V6:V15" si="0">IF(AC6&gt;0,IF(SUM(X6:Y6)/AC6&gt;0,2,IF(AND(SUM(X6:Y6)/AC6=0,Z6/AC6&gt;0),3,IF(AND((AB6/AC6+AA6/AC6)=1,AA6/AC6&gt;0),4,5))),0)</f>
        <v>3</v>
      </c>
      <c r="W6" s="258">
        <f t="shared" ref="W6:W15" si="1">COUNTIF(AG6:AV6,"б")</f>
        <v>0</v>
      </c>
      <c r="X6" s="258">
        <f t="shared" ref="X6:X15" si="2">COUNTIF(AG6:AV6,"д")</f>
        <v>0</v>
      </c>
      <c r="Y6" s="258">
        <f t="shared" ref="Y6:Y15" si="3">COUNTIF(AG6:AV6,2)+COUNTIF(AG6:AV6,"н")+COUNTIF(AG6:AV6,"д")</f>
        <v>0</v>
      </c>
      <c r="Z6" s="258">
        <f t="shared" ref="Z6:Z15" si="4">COUNTIF(AG6:AV6,Z$5)</f>
        <v>1</v>
      </c>
      <c r="AA6" s="258">
        <f t="shared" ref="AA6:AA15" si="5">COUNTIF(AG6:AV6,AA$5)</f>
        <v>4</v>
      </c>
      <c r="AB6" s="258">
        <f t="shared" ref="AB6:AB15" si="6">COUNTIF(AG6:AV6,AB$5)</f>
        <v>2</v>
      </c>
      <c r="AC6" s="258">
        <f t="shared" ref="AC6:AC16" si="7">SUM(X6:AB6)</f>
        <v>7</v>
      </c>
      <c r="AD6" s="317">
        <f>IF(ISERROR(((X6+Y6)*2+Z6*3+AA6*4+AB6*5)/SUM(X6,Y6:AB6)),"",((X6+Y6)*2+Z6*3+AA6*4+AB6*5)/SUM(X6,Y6:AB6))</f>
        <v>4.1428571428571432</v>
      </c>
      <c r="AE6" s="259">
        <f t="shared" ref="AE6:AE15" si="8">IF(AX6=5,0.5,IF(AX6=4,0.25,IF(AX6&lt;=3,0)))</f>
        <v>0</v>
      </c>
      <c r="AG6" s="318" t="str">
        <f t="shared" ref="AG6:AV15" si="9">IF(ISERROR(VALUE(LEFT(F6))),LEFT(F6),VALUE(LEFT(F6)))</f>
        <v/>
      </c>
      <c r="AH6" s="318" t="str">
        <f t="shared" si="9"/>
        <v>з</v>
      </c>
      <c r="AI6" s="318">
        <f t="shared" si="9"/>
        <v>4</v>
      </c>
      <c r="AJ6" s="318" t="str">
        <f t="shared" si="9"/>
        <v/>
      </c>
      <c r="AK6" s="318">
        <f t="shared" si="9"/>
        <v>5</v>
      </c>
      <c r="AL6" s="318">
        <f t="shared" si="9"/>
        <v>5</v>
      </c>
      <c r="AM6" s="318">
        <f t="shared" si="9"/>
        <v>4</v>
      </c>
      <c r="AN6" s="318">
        <f t="shared" si="9"/>
        <v>4</v>
      </c>
      <c r="AO6" s="318">
        <f t="shared" si="9"/>
        <v>4</v>
      </c>
      <c r="AP6" s="318" t="str">
        <f t="shared" si="9"/>
        <v/>
      </c>
      <c r="AQ6" s="318">
        <f t="shared" si="9"/>
        <v>3</v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15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2">
      <c r="A7" s="267">
        <v>2</v>
      </c>
      <c r="B7" s="315" t="s">
        <v>28</v>
      </c>
      <c r="C7" s="472" t="s">
        <v>34</v>
      </c>
      <c r="D7" s="449" t="s">
        <v>1269</v>
      </c>
      <c r="E7" s="499">
        <v>2592</v>
      </c>
      <c r="F7" s="91"/>
      <c r="G7" s="91" t="s">
        <v>1138</v>
      </c>
      <c r="H7" s="91">
        <v>4</v>
      </c>
      <c r="I7" s="91"/>
      <c r="J7" s="91">
        <v>4</v>
      </c>
      <c r="K7" s="91">
        <v>5</v>
      </c>
      <c r="L7" s="91">
        <v>4</v>
      </c>
      <c r="M7" s="91">
        <v>5</v>
      </c>
      <c r="N7" s="91">
        <v>5</v>
      </c>
      <c r="O7" s="91"/>
      <c r="P7" s="91">
        <v>3</v>
      </c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1</v>
      </c>
      <c r="AA7" s="258">
        <f t="shared" si="5"/>
        <v>3</v>
      </c>
      <c r="AB7" s="258">
        <f t="shared" si="6"/>
        <v>3</v>
      </c>
      <c r="AC7" s="258">
        <f t="shared" si="7"/>
        <v>7</v>
      </c>
      <c r="AD7" s="317">
        <f t="shared" ref="AD7:AD15" si="11">IF(ISERROR(((X7+Y7)*2+Z7*3+AA7*4+AB7*5)/SUM(X7,Y7:AB7)),"",((X7+Y7)*2+Z7*3+AA7*4+AB7*5)/SUM(X7,Y7:AB7))</f>
        <v>4.2857142857142856</v>
      </c>
      <c r="AE7" s="259">
        <f t="shared" si="8"/>
        <v>0</v>
      </c>
      <c r="AG7" s="318" t="str">
        <f t="shared" si="9"/>
        <v/>
      </c>
      <c r="AH7" s="318" t="str">
        <f t="shared" si="9"/>
        <v>з</v>
      </c>
      <c r="AI7" s="318">
        <f t="shared" si="9"/>
        <v>4</v>
      </c>
      <c r="AJ7" s="318" t="str">
        <f t="shared" si="9"/>
        <v/>
      </c>
      <c r="AK7" s="318">
        <f t="shared" si="9"/>
        <v>4</v>
      </c>
      <c r="AL7" s="318">
        <f t="shared" si="9"/>
        <v>5</v>
      </c>
      <c r="AM7" s="318">
        <f t="shared" si="9"/>
        <v>4</v>
      </c>
      <c r="AN7" s="318">
        <f t="shared" si="9"/>
        <v>5</v>
      </c>
      <c r="AO7" s="318">
        <f t="shared" si="9"/>
        <v>5</v>
      </c>
      <c r="AP7" s="318" t="str">
        <f t="shared" si="9"/>
        <v/>
      </c>
      <c r="AQ7" s="318">
        <f t="shared" si="9"/>
        <v>3</v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2">
      <c r="A8" s="267">
        <v>3</v>
      </c>
      <c r="B8" s="315" t="s">
        <v>28</v>
      </c>
      <c r="C8" s="472" t="s">
        <v>34</v>
      </c>
      <c r="D8" s="449" t="s">
        <v>1270</v>
      </c>
      <c r="E8" s="499">
        <v>2592</v>
      </c>
      <c r="F8" s="91"/>
      <c r="G8" s="91" t="s">
        <v>1138</v>
      </c>
      <c r="H8" s="91">
        <v>4</v>
      </c>
      <c r="I8" s="91"/>
      <c r="J8" s="91">
        <v>5</v>
      </c>
      <c r="K8" s="91">
        <v>5</v>
      </c>
      <c r="L8" s="91">
        <v>4</v>
      </c>
      <c r="M8" s="91">
        <v>3</v>
      </c>
      <c r="N8" s="91">
        <v>4</v>
      </c>
      <c r="O8" s="91"/>
      <c r="P8" s="91">
        <v>4</v>
      </c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1</v>
      </c>
      <c r="AA8" s="258">
        <f t="shared" si="5"/>
        <v>4</v>
      </c>
      <c r="AB8" s="258">
        <f t="shared" si="6"/>
        <v>2</v>
      </c>
      <c r="AC8" s="258">
        <f t="shared" si="7"/>
        <v>7</v>
      </c>
      <c r="AD8" s="317">
        <f t="shared" si="11"/>
        <v>4.1428571428571432</v>
      </c>
      <c r="AE8" s="259">
        <f t="shared" si="8"/>
        <v>0</v>
      </c>
      <c r="AG8" s="318" t="str">
        <f t="shared" si="9"/>
        <v/>
      </c>
      <c r="AH8" s="318" t="str">
        <f t="shared" si="9"/>
        <v>з</v>
      </c>
      <c r="AI8" s="318">
        <f t="shared" si="9"/>
        <v>4</v>
      </c>
      <c r="AJ8" s="318" t="str">
        <f t="shared" si="9"/>
        <v/>
      </c>
      <c r="AK8" s="318">
        <f t="shared" si="9"/>
        <v>5</v>
      </c>
      <c r="AL8" s="318">
        <f t="shared" si="9"/>
        <v>5</v>
      </c>
      <c r="AM8" s="318">
        <f t="shared" si="9"/>
        <v>4</v>
      </c>
      <c r="AN8" s="318">
        <f t="shared" si="9"/>
        <v>3</v>
      </c>
      <c r="AO8" s="318">
        <f t="shared" si="9"/>
        <v>4</v>
      </c>
      <c r="AP8" s="318" t="str">
        <f t="shared" si="9"/>
        <v/>
      </c>
      <c r="AQ8" s="318">
        <f t="shared" si="9"/>
        <v>4</v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25">
      <c r="A9" s="267">
        <v>4</v>
      </c>
      <c r="B9" s="315" t="s">
        <v>28</v>
      </c>
      <c r="C9" s="472" t="s">
        <v>34</v>
      </c>
      <c r="D9" s="329" t="s">
        <v>1271</v>
      </c>
      <c r="E9" s="499">
        <v>2592</v>
      </c>
      <c r="F9" s="91"/>
      <c r="G9" s="91" t="s">
        <v>1138</v>
      </c>
      <c r="H9" s="91">
        <v>4</v>
      </c>
      <c r="I9" s="91"/>
      <c r="J9" s="91">
        <v>4</v>
      </c>
      <c r="K9" s="91">
        <v>5</v>
      </c>
      <c r="L9" s="91">
        <v>4</v>
      </c>
      <c r="M9" s="91">
        <v>4</v>
      </c>
      <c r="N9" s="91">
        <v>5</v>
      </c>
      <c r="O9" s="91"/>
      <c r="P9" s="91">
        <v>5</v>
      </c>
      <c r="Q9" s="91"/>
      <c r="R9" s="91"/>
      <c r="S9" s="91"/>
      <c r="T9" s="91"/>
      <c r="U9" s="91"/>
      <c r="V9" s="316">
        <f t="shared" si="0"/>
        <v>4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0</v>
      </c>
      <c r="AA9" s="258">
        <f t="shared" si="5"/>
        <v>4</v>
      </c>
      <c r="AB9" s="258">
        <f t="shared" si="6"/>
        <v>3</v>
      </c>
      <c r="AC9" s="258">
        <f t="shared" si="7"/>
        <v>7</v>
      </c>
      <c r="AD9" s="317">
        <f t="shared" si="11"/>
        <v>4.4285714285714288</v>
      </c>
      <c r="AE9" s="259">
        <f t="shared" si="8"/>
        <v>0</v>
      </c>
      <c r="AG9" s="318" t="str">
        <f t="shared" si="9"/>
        <v/>
      </c>
      <c r="AH9" s="318" t="str">
        <f t="shared" si="9"/>
        <v>з</v>
      </c>
      <c r="AI9" s="318">
        <f t="shared" si="9"/>
        <v>4</v>
      </c>
      <c r="AJ9" s="318" t="str">
        <f t="shared" si="9"/>
        <v/>
      </c>
      <c r="AK9" s="318">
        <f t="shared" si="9"/>
        <v>4</v>
      </c>
      <c r="AL9" s="318">
        <f t="shared" si="9"/>
        <v>5</v>
      </c>
      <c r="AM9" s="318">
        <f t="shared" si="9"/>
        <v>4</v>
      </c>
      <c r="AN9" s="318">
        <f t="shared" si="9"/>
        <v>4</v>
      </c>
      <c r="AO9" s="318">
        <f t="shared" si="9"/>
        <v>5</v>
      </c>
      <c r="AP9" s="318" t="str">
        <f t="shared" si="9"/>
        <v/>
      </c>
      <c r="AQ9" s="318">
        <f t="shared" si="9"/>
        <v>5</v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2">
      <c r="A10" s="267">
        <v>5</v>
      </c>
      <c r="B10" s="315" t="s">
        <v>28</v>
      </c>
      <c r="C10" s="472" t="s">
        <v>34</v>
      </c>
      <c r="D10" s="449" t="s">
        <v>1272</v>
      </c>
      <c r="E10" s="499">
        <v>2592</v>
      </c>
      <c r="F10" s="91"/>
      <c r="G10" s="91" t="s">
        <v>1138</v>
      </c>
      <c r="H10" s="91">
        <v>5</v>
      </c>
      <c r="I10" s="91"/>
      <c r="J10" s="91">
        <v>5</v>
      </c>
      <c r="K10" s="91">
        <v>5</v>
      </c>
      <c r="L10" s="91">
        <v>4</v>
      </c>
      <c r="M10" s="91">
        <v>5</v>
      </c>
      <c r="N10" s="91">
        <v>4</v>
      </c>
      <c r="O10" s="91"/>
      <c r="P10" s="91">
        <v>3</v>
      </c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1</v>
      </c>
      <c r="AA10" s="258">
        <f t="shared" si="5"/>
        <v>2</v>
      </c>
      <c r="AB10" s="258">
        <f t="shared" si="6"/>
        <v>4</v>
      </c>
      <c r="AC10" s="258">
        <f t="shared" si="7"/>
        <v>7</v>
      </c>
      <c r="AD10" s="317">
        <f t="shared" si="11"/>
        <v>4.4285714285714288</v>
      </c>
      <c r="AE10" s="259">
        <f t="shared" si="8"/>
        <v>0</v>
      </c>
      <c r="AG10" s="318" t="str">
        <f t="shared" si="9"/>
        <v/>
      </c>
      <c r="AH10" s="318" t="str">
        <f t="shared" si="9"/>
        <v>з</v>
      </c>
      <c r="AI10" s="318">
        <f t="shared" si="9"/>
        <v>5</v>
      </c>
      <c r="AJ10" s="318" t="str">
        <f t="shared" si="9"/>
        <v/>
      </c>
      <c r="AK10" s="318">
        <f t="shared" si="9"/>
        <v>5</v>
      </c>
      <c r="AL10" s="318">
        <f t="shared" si="9"/>
        <v>5</v>
      </c>
      <c r="AM10" s="318">
        <f t="shared" si="9"/>
        <v>4</v>
      </c>
      <c r="AN10" s="318">
        <f t="shared" si="9"/>
        <v>5</v>
      </c>
      <c r="AO10" s="318">
        <f t="shared" si="9"/>
        <v>4</v>
      </c>
      <c r="AP10" s="318" t="str">
        <f t="shared" si="9"/>
        <v/>
      </c>
      <c r="AQ10" s="318">
        <f t="shared" si="9"/>
        <v>3</v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2">
      <c r="A11" s="267">
        <v>6</v>
      </c>
      <c r="B11" s="315" t="s">
        <v>28</v>
      </c>
      <c r="C11" s="472" t="s">
        <v>34</v>
      </c>
      <c r="D11" s="449" t="s">
        <v>1273</v>
      </c>
      <c r="E11" s="499">
        <v>2592</v>
      </c>
      <c r="F11" s="91"/>
      <c r="G11" s="91" t="s">
        <v>1138</v>
      </c>
      <c r="H11" s="91">
        <v>4</v>
      </c>
      <c r="I11" s="91"/>
      <c r="J11" s="91">
        <v>4</v>
      </c>
      <c r="K11" s="91">
        <v>5</v>
      </c>
      <c r="L11" s="91">
        <v>4</v>
      </c>
      <c r="M11" s="91">
        <v>3</v>
      </c>
      <c r="N11" s="91">
        <v>4</v>
      </c>
      <c r="O11" s="91"/>
      <c r="P11" s="91">
        <v>3</v>
      </c>
      <c r="Q11" s="91"/>
      <c r="R11" s="91"/>
      <c r="S11" s="91"/>
      <c r="T11" s="91"/>
      <c r="U11" s="91"/>
      <c r="V11" s="316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4</v>
      </c>
      <c r="AB11" s="258">
        <f t="shared" si="6"/>
        <v>1</v>
      </c>
      <c r="AC11" s="258">
        <f t="shared" si="7"/>
        <v>7</v>
      </c>
      <c r="AD11" s="317">
        <f t="shared" si="11"/>
        <v>3.8571428571428572</v>
      </c>
      <c r="AE11" s="259">
        <f t="shared" si="8"/>
        <v>0</v>
      </c>
      <c r="AG11" s="318" t="str">
        <f t="shared" si="9"/>
        <v/>
      </c>
      <c r="AH11" s="318" t="str">
        <f t="shared" si="9"/>
        <v>з</v>
      </c>
      <c r="AI11" s="318">
        <f t="shared" si="9"/>
        <v>4</v>
      </c>
      <c r="AJ11" s="318" t="str">
        <f t="shared" si="9"/>
        <v/>
      </c>
      <c r="AK11" s="318">
        <f t="shared" si="9"/>
        <v>4</v>
      </c>
      <c r="AL11" s="318">
        <f t="shared" si="9"/>
        <v>5</v>
      </c>
      <c r="AM11" s="318">
        <f t="shared" si="9"/>
        <v>4</v>
      </c>
      <c r="AN11" s="318">
        <f t="shared" si="9"/>
        <v>3</v>
      </c>
      <c r="AO11" s="318">
        <f t="shared" si="9"/>
        <v>4</v>
      </c>
      <c r="AP11" s="318" t="str">
        <f t="shared" si="9"/>
        <v/>
      </c>
      <c r="AQ11" s="318">
        <f t="shared" si="9"/>
        <v>3</v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315" t="s">
        <v>28</v>
      </c>
      <c r="C12" s="472" t="s">
        <v>443</v>
      </c>
      <c r="D12" s="329" t="s">
        <v>1274</v>
      </c>
      <c r="E12" s="499">
        <v>2592</v>
      </c>
      <c r="F12" s="91"/>
      <c r="G12" s="91" t="s">
        <v>1138</v>
      </c>
      <c r="H12" s="91">
        <v>5</v>
      </c>
      <c r="I12" s="91"/>
      <c r="J12" s="91">
        <v>5</v>
      </c>
      <c r="K12" s="91">
        <v>5</v>
      </c>
      <c r="L12" s="91">
        <v>5</v>
      </c>
      <c r="M12" s="91">
        <v>5</v>
      </c>
      <c r="N12" s="91">
        <v>5</v>
      </c>
      <c r="O12" s="91"/>
      <c r="P12" s="91">
        <v>5</v>
      </c>
      <c r="Q12" s="91"/>
      <c r="R12" s="91"/>
      <c r="S12" s="91"/>
      <c r="T12" s="91"/>
      <c r="U12" s="91"/>
      <c r="V12" s="316">
        <f t="shared" si="0"/>
        <v>5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0</v>
      </c>
      <c r="AA12" s="258">
        <f t="shared" si="5"/>
        <v>0</v>
      </c>
      <c r="AB12" s="258">
        <f t="shared" si="6"/>
        <v>7</v>
      </c>
      <c r="AC12" s="258">
        <f t="shared" si="7"/>
        <v>7</v>
      </c>
      <c r="AD12" s="317">
        <f t="shared" si="11"/>
        <v>5</v>
      </c>
      <c r="AE12" s="259">
        <f t="shared" si="8"/>
        <v>0</v>
      </c>
      <c r="AG12" s="318" t="str">
        <f t="shared" si="9"/>
        <v/>
      </c>
      <c r="AH12" s="318" t="str">
        <f t="shared" si="9"/>
        <v>з</v>
      </c>
      <c r="AI12" s="318">
        <f t="shared" si="9"/>
        <v>5</v>
      </c>
      <c r="AJ12" s="318" t="str">
        <f t="shared" si="9"/>
        <v/>
      </c>
      <c r="AK12" s="318">
        <f t="shared" si="9"/>
        <v>5</v>
      </c>
      <c r="AL12" s="318">
        <f t="shared" si="9"/>
        <v>5</v>
      </c>
      <c r="AM12" s="318">
        <f t="shared" si="9"/>
        <v>5</v>
      </c>
      <c r="AN12" s="318">
        <f t="shared" si="9"/>
        <v>5</v>
      </c>
      <c r="AO12" s="318">
        <f t="shared" si="9"/>
        <v>5</v>
      </c>
      <c r="AP12" s="318" t="str">
        <f t="shared" si="9"/>
        <v/>
      </c>
      <c r="AQ12" s="318">
        <f t="shared" si="9"/>
        <v>5</v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2">
      <c r="A13" s="267">
        <v>8</v>
      </c>
      <c r="B13" s="315" t="s">
        <v>28</v>
      </c>
      <c r="C13" s="656" t="s">
        <v>34</v>
      </c>
      <c r="D13" s="657" t="s">
        <v>1275</v>
      </c>
      <c r="E13" s="499">
        <v>2592</v>
      </c>
      <c r="F13" s="91"/>
      <c r="G13" s="91" t="s">
        <v>1138</v>
      </c>
      <c r="H13" s="91">
        <v>5</v>
      </c>
      <c r="I13" s="91"/>
      <c r="J13" s="91">
        <v>5</v>
      </c>
      <c r="K13" s="91">
        <v>5</v>
      </c>
      <c r="L13" s="91">
        <v>5</v>
      </c>
      <c r="M13" s="91">
        <v>5</v>
      </c>
      <c r="N13" s="91">
        <v>5</v>
      </c>
      <c r="O13" s="91"/>
      <c r="P13" s="91">
        <v>5</v>
      </c>
      <c r="Q13" s="91"/>
      <c r="R13" s="91"/>
      <c r="S13" s="91"/>
      <c r="T13" s="91"/>
      <c r="U13" s="91"/>
      <c r="V13" s="316">
        <f t="shared" si="0"/>
        <v>5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0</v>
      </c>
      <c r="AA13" s="258">
        <f t="shared" si="5"/>
        <v>0</v>
      </c>
      <c r="AB13" s="258">
        <f t="shared" si="6"/>
        <v>7</v>
      </c>
      <c r="AC13" s="258">
        <f t="shared" si="7"/>
        <v>7</v>
      </c>
      <c r="AD13" s="317">
        <f t="shared" si="11"/>
        <v>5</v>
      </c>
      <c r="AE13" s="259">
        <f t="shared" si="8"/>
        <v>0</v>
      </c>
      <c r="AG13" s="318" t="str">
        <f t="shared" si="9"/>
        <v/>
      </c>
      <c r="AH13" s="318" t="str">
        <f t="shared" si="9"/>
        <v>з</v>
      </c>
      <c r="AI13" s="318">
        <f t="shared" si="9"/>
        <v>5</v>
      </c>
      <c r="AJ13" s="318" t="str">
        <f t="shared" si="9"/>
        <v/>
      </c>
      <c r="AK13" s="318">
        <f t="shared" si="9"/>
        <v>5</v>
      </c>
      <c r="AL13" s="318">
        <f t="shared" si="9"/>
        <v>5</v>
      </c>
      <c r="AM13" s="318">
        <f t="shared" si="9"/>
        <v>5</v>
      </c>
      <c r="AN13" s="318">
        <f t="shared" si="9"/>
        <v>5</v>
      </c>
      <c r="AO13" s="318">
        <f t="shared" si="9"/>
        <v>5</v>
      </c>
      <c r="AP13" s="318" t="str">
        <f t="shared" si="9"/>
        <v/>
      </c>
      <c r="AQ13" s="318">
        <f t="shared" si="9"/>
        <v>5</v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2">
      <c r="A14" s="267">
        <v>9</v>
      </c>
      <c r="B14" s="319"/>
      <c r="C14" s="472" t="s">
        <v>34</v>
      </c>
      <c r="D14" s="449" t="s">
        <v>1276</v>
      </c>
      <c r="E14" s="499">
        <v>2592</v>
      </c>
      <c r="F14" s="91"/>
      <c r="G14" s="91" t="s">
        <v>1138</v>
      </c>
      <c r="H14" s="91">
        <v>4</v>
      </c>
      <c r="I14" s="91"/>
      <c r="J14" s="91">
        <v>4</v>
      </c>
      <c r="K14" s="91">
        <v>5</v>
      </c>
      <c r="L14" s="91">
        <v>4</v>
      </c>
      <c r="M14" s="91">
        <v>3</v>
      </c>
      <c r="N14" s="91">
        <v>4</v>
      </c>
      <c r="O14" s="91"/>
      <c r="P14" s="91">
        <v>3</v>
      </c>
      <c r="Q14" s="91"/>
      <c r="R14" s="94"/>
      <c r="S14" s="91"/>
      <c r="T14" s="91"/>
      <c r="U14" s="91"/>
      <c r="V14" s="27">
        <f t="shared" si="0"/>
        <v>3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2</v>
      </c>
      <c r="AA14" s="93">
        <f t="shared" si="5"/>
        <v>4</v>
      </c>
      <c r="AB14" s="93">
        <f t="shared" si="6"/>
        <v>1</v>
      </c>
      <c r="AC14" s="93">
        <f t="shared" si="7"/>
        <v>7</v>
      </c>
      <c r="AD14" s="320">
        <f t="shared" si="11"/>
        <v>3.8571428571428572</v>
      </c>
      <c r="AE14" s="25">
        <f t="shared" si="8"/>
        <v>0</v>
      </c>
      <c r="AF14" s="13"/>
      <c r="AG14" s="318" t="str">
        <f t="shared" si="9"/>
        <v/>
      </c>
      <c r="AH14" s="318" t="str">
        <f t="shared" si="9"/>
        <v>з</v>
      </c>
      <c r="AI14" s="318">
        <f t="shared" si="9"/>
        <v>4</v>
      </c>
      <c r="AJ14" s="318" t="str">
        <f t="shared" si="9"/>
        <v/>
      </c>
      <c r="AK14" s="318">
        <f t="shared" si="9"/>
        <v>4</v>
      </c>
      <c r="AL14" s="318">
        <f t="shared" si="9"/>
        <v>5</v>
      </c>
      <c r="AM14" s="318">
        <f t="shared" si="9"/>
        <v>4</v>
      </c>
      <c r="AN14" s="318">
        <f t="shared" si="9"/>
        <v>3</v>
      </c>
      <c r="AO14" s="318">
        <f t="shared" si="9"/>
        <v>4</v>
      </c>
      <c r="AP14" s="318" t="str">
        <f t="shared" si="9"/>
        <v/>
      </c>
      <c r="AQ14" s="318">
        <f t="shared" si="9"/>
        <v>3</v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x14ac:dyDescent="0.2">
      <c r="A15" s="267">
        <v>10</v>
      </c>
      <c r="B15" s="319"/>
      <c r="C15" s="472" t="s">
        <v>34</v>
      </c>
      <c r="D15" s="449" t="s">
        <v>1277</v>
      </c>
      <c r="E15" s="499">
        <v>2592</v>
      </c>
      <c r="F15" s="91"/>
      <c r="G15" s="91" t="s">
        <v>1138</v>
      </c>
      <c r="H15" s="91">
        <v>4</v>
      </c>
      <c r="I15" s="91"/>
      <c r="J15" s="91">
        <v>4</v>
      </c>
      <c r="K15" s="91">
        <v>5</v>
      </c>
      <c r="L15" s="91">
        <v>4</v>
      </c>
      <c r="M15" s="91">
        <v>3</v>
      </c>
      <c r="N15" s="91">
        <v>4</v>
      </c>
      <c r="O15" s="91"/>
      <c r="P15" s="91">
        <v>3</v>
      </c>
      <c r="Q15" s="91"/>
      <c r="R15" s="94"/>
      <c r="S15" s="91"/>
      <c r="T15" s="91"/>
      <c r="U15" s="91"/>
      <c r="V15" s="27">
        <f t="shared" si="0"/>
        <v>3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2</v>
      </c>
      <c r="AA15" s="93">
        <f t="shared" si="5"/>
        <v>4</v>
      </c>
      <c r="AB15" s="93">
        <f t="shared" si="6"/>
        <v>1</v>
      </c>
      <c r="AC15" s="93">
        <f t="shared" si="7"/>
        <v>7</v>
      </c>
      <c r="AD15" s="320">
        <f t="shared" si="11"/>
        <v>3.8571428571428572</v>
      </c>
      <c r="AE15" s="25">
        <f t="shared" si="8"/>
        <v>0</v>
      </c>
      <c r="AF15" s="13"/>
      <c r="AG15" s="318" t="str">
        <f t="shared" si="9"/>
        <v/>
      </c>
      <c r="AH15" s="318" t="str">
        <f t="shared" si="9"/>
        <v>з</v>
      </c>
      <c r="AI15" s="318">
        <f t="shared" si="9"/>
        <v>4</v>
      </c>
      <c r="AJ15" s="318" t="str">
        <f t="shared" si="9"/>
        <v/>
      </c>
      <c r="AK15" s="318">
        <f t="shared" si="9"/>
        <v>4</v>
      </c>
      <c r="AL15" s="318">
        <f t="shared" si="9"/>
        <v>5</v>
      </c>
      <c r="AM15" s="318">
        <f t="shared" si="9"/>
        <v>4</v>
      </c>
      <c r="AN15" s="318">
        <f t="shared" si="9"/>
        <v>3</v>
      </c>
      <c r="AO15" s="318">
        <f t="shared" si="9"/>
        <v>4</v>
      </c>
      <c r="AP15" s="318" t="str">
        <f t="shared" si="9"/>
        <v/>
      </c>
      <c r="AQ15" s="318">
        <f t="shared" si="9"/>
        <v>3</v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2.75" customHeight="1" x14ac:dyDescent="0.2">
      <c r="A16" s="215"/>
      <c r="B16" s="215"/>
      <c r="C16" s="82" t="s">
        <v>12</v>
      </c>
      <c r="D16" s="82"/>
      <c r="E16" s="27"/>
      <c r="F16" s="336" t="str">
        <f t="array" ref="F16:U23">AG16:AV23</f>
        <v xml:space="preserve"> </v>
      </c>
      <c r="G16" s="336" t="str">
        <v xml:space="preserve"> </v>
      </c>
      <c r="H16" s="336">
        <v>4.3</v>
      </c>
      <c r="I16" s="336" t="str">
        <v xml:space="preserve"> </v>
      </c>
      <c r="J16" s="336">
        <v>4.5</v>
      </c>
      <c r="K16" s="336">
        <v>5</v>
      </c>
      <c r="L16" s="336">
        <v>4.2</v>
      </c>
      <c r="M16" s="336">
        <v>4</v>
      </c>
      <c r="N16" s="336">
        <v>4.4000000000000004</v>
      </c>
      <c r="O16" s="216" t="str">
        <v xml:space="preserve"> </v>
      </c>
      <c r="P16" s="216">
        <v>3.7</v>
      </c>
      <c r="Q16" s="216" t="str">
        <v xml:space="preserve"> </v>
      </c>
      <c r="R16" s="216" t="str">
        <v xml:space="preserve"> </v>
      </c>
      <c r="S16" s="336" t="str">
        <v xml:space="preserve"> </v>
      </c>
      <c r="T16" s="336" t="str">
        <v xml:space="preserve"> </v>
      </c>
      <c r="U16" s="336" t="str">
        <v xml:space="preserve"> </v>
      </c>
      <c r="V16" s="27">
        <f>сводн.!T35</f>
        <v>3</v>
      </c>
      <c r="W16" s="93">
        <f>SUM(W6:W15)</f>
        <v>0</v>
      </c>
      <c r="X16" s="93">
        <f>SUM(X6:X15)</f>
        <v>0</v>
      </c>
      <c r="Y16" s="93">
        <f>SUM(Y6:Y15)-X16</f>
        <v>0</v>
      </c>
      <c r="Z16" s="93">
        <f>SUM(Z6:Z15)</f>
        <v>10</v>
      </c>
      <c r="AA16" s="93">
        <f>SUM(AA6:AA15)</f>
        <v>29</v>
      </c>
      <c r="AB16" s="93">
        <f>SUM(AB6:AB15)</f>
        <v>31</v>
      </c>
      <c r="AC16" s="93">
        <f t="shared" si="7"/>
        <v>70</v>
      </c>
      <c r="AD16" s="320">
        <f>IF(ISERROR(((X16+Y16)*2+Z16*3+AA16*4+AB16*5)/SUM(X16,Y16:AB16)),"",((X16+Y16)*2+Z16*3+AA16*4+AB16*5)/SUM(X16,Y16:AB16))</f>
        <v>4.3</v>
      </c>
      <c r="AE16" s="414"/>
      <c r="AF16" s="13"/>
      <c r="AG16" s="415" t="str">
        <f t="shared" ref="AG16:AV16" si="12">IF(COUNT(AG6:AG15)=0," ",SUM(AG6:AG15)/COUNT(AG6:AG15))</f>
        <v xml:space="preserve"> </v>
      </c>
      <c r="AH16" s="415" t="str">
        <f t="shared" si="12"/>
        <v xml:space="preserve"> </v>
      </c>
      <c r="AI16" s="415">
        <f t="shared" si="12"/>
        <v>4.3</v>
      </c>
      <c r="AJ16" s="415" t="str">
        <f t="shared" si="12"/>
        <v xml:space="preserve"> </v>
      </c>
      <c r="AK16" s="415">
        <f t="shared" si="12"/>
        <v>4.5</v>
      </c>
      <c r="AL16" s="415">
        <f t="shared" si="12"/>
        <v>5</v>
      </c>
      <c r="AM16" s="415">
        <f t="shared" si="12"/>
        <v>4.2</v>
      </c>
      <c r="AN16" s="415">
        <f t="shared" si="12"/>
        <v>4</v>
      </c>
      <c r="AO16" s="415">
        <f t="shared" si="12"/>
        <v>4.4000000000000004</v>
      </c>
      <c r="AP16" s="415" t="str">
        <f t="shared" si="12"/>
        <v xml:space="preserve"> </v>
      </c>
      <c r="AQ16" s="415">
        <f t="shared" si="12"/>
        <v>3.7</v>
      </c>
      <c r="AR16" s="415" t="str">
        <f t="shared" si="12"/>
        <v xml:space="preserve"> </v>
      </c>
      <c r="AS16" s="415" t="str">
        <f t="shared" si="12"/>
        <v xml:space="preserve"> </v>
      </c>
      <c r="AT16" s="415" t="str">
        <f t="shared" si="12"/>
        <v xml:space="preserve"> </v>
      </c>
      <c r="AU16" s="415" t="str">
        <f t="shared" si="12"/>
        <v xml:space="preserve"> </v>
      </c>
      <c r="AV16" s="416" t="str">
        <f t="shared" si="12"/>
        <v xml:space="preserve"> </v>
      </c>
      <c r="AW16" s="316"/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30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57" s="43" customFormat="1" x14ac:dyDescent="0.2">
      <c r="A17" s="184"/>
      <c r="B17" s="184"/>
      <c r="C17" s="186" t="s">
        <v>13</v>
      </c>
      <c r="D17" s="186"/>
      <c r="E17" s="187"/>
      <c r="F17" s="337" t="str">
        <v>0</v>
      </c>
      <c r="G17" s="337" t="str">
        <v>0</v>
      </c>
      <c r="H17" s="337">
        <v>3</v>
      </c>
      <c r="I17" s="337" t="str">
        <v>0</v>
      </c>
      <c r="J17" s="337">
        <v>5</v>
      </c>
      <c r="K17" s="337">
        <v>10</v>
      </c>
      <c r="L17" s="337">
        <v>2</v>
      </c>
      <c r="M17" s="337">
        <v>4</v>
      </c>
      <c r="N17" s="337">
        <v>4</v>
      </c>
      <c r="O17" s="417" t="str">
        <v>0</v>
      </c>
      <c r="P17" s="417">
        <v>3</v>
      </c>
      <c r="Q17" s="417" t="str">
        <v>0</v>
      </c>
      <c r="R17" s="417" t="str">
        <v>0</v>
      </c>
      <c r="S17" s="337" t="str">
        <v>0</v>
      </c>
      <c r="T17" s="337" t="str">
        <v>0</v>
      </c>
      <c r="U17" s="337" t="str">
        <v xml:space="preserve"> </v>
      </c>
      <c r="V17" s="418">
        <f>IF(COUNTIF(V6:V15,5)=0,"0",COUNTIF(V6:V15,5))</f>
        <v>2</v>
      </c>
      <c r="W17" s="187"/>
      <c r="X17" s="727">
        <f>SUM(X16:AB16)</f>
        <v>70</v>
      </c>
      <c r="Y17" s="727"/>
      <c r="Z17" s="727"/>
      <c r="AA17" s="727"/>
      <c r="AB17" s="727"/>
      <c r="AC17" s="497"/>
      <c r="AD17" s="320"/>
      <c r="AE17" s="420"/>
      <c r="AG17" s="421" t="str">
        <f t="shared" ref="AG17:AU17" si="13">IF(COUNTIF(AG6:AG15,5)=0,"0",COUNTIF(AG6:AG15,5))</f>
        <v>0</v>
      </c>
      <c r="AH17" s="421" t="str">
        <f t="shared" si="13"/>
        <v>0</v>
      </c>
      <c r="AI17" s="421">
        <f t="shared" si="13"/>
        <v>3</v>
      </c>
      <c r="AJ17" s="421" t="str">
        <f t="shared" si="13"/>
        <v>0</v>
      </c>
      <c r="AK17" s="421">
        <f t="shared" si="13"/>
        <v>5</v>
      </c>
      <c r="AL17" s="421">
        <f t="shared" si="13"/>
        <v>10</v>
      </c>
      <c r="AM17" s="421">
        <f t="shared" si="13"/>
        <v>2</v>
      </c>
      <c r="AN17" s="421">
        <f t="shared" si="13"/>
        <v>4</v>
      </c>
      <c r="AO17" s="421">
        <f t="shared" si="13"/>
        <v>4</v>
      </c>
      <c r="AP17" s="421" t="str">
        <f t="shared" si="13"/>
        <v>0</v>
      </c>
      <c r="AQ17" s="421">
        <f t="shared" si="13"/>
        <v>3</v>
      </c>
      <c r="AR17" s="421" t="str">
        <f t="shared" si="13"/>
        <v>0</v>
      </c>
      <c r="AS17" s="421" t="str">
        <f t="shared" si="13"/>
        <v>0</v>
      </c>
      <c r="AT17" s="421" t="str">
        <f t="shared" si="13"/>
        <v>0</v>
      </c>
      <c r="AU17" s="421" t="str">
        <f t="shared" si="13"/>
        <v>0</v>
      </c>
      <c r="AV17" s="422" t="str">
        <f>IF(COUNTIF(AV6:AV15,5)=0," ",COUNTIF(AV6:AV15,5))</f>
        <v xml:space="preserve"> </v>
      </c>
      <c r="AW17" s="421"/>
      <c r="AX17" s="423"/>
      <c r="AY17" s="424"/>
      <c r="AZ17" s="424"/>
      <c r="BA17" s="424"/>
      <c r="BB17" s="424"/>
      <c r="BC17" s="424"/>
      <c r="BD17" s="424"/>
      <c r="BE17" s="424"/>
      <c r="BF17" s="424"/>
      <c r="BG17" s="424"/>
      <c r="BH17" s="424"/>
      <c r="BI17" s="424"/>
      <c r="BJ17" s="424"/>
      <c r="BK17" s="424"/>
      <c r="BL17" s="424"/>
      <c r="BM17" s="424"/>
      <c r="BN17" s="424"/>
      <c r="BO17" s="425"/>
      <c r="BP17" s="425"/>
      <c r="BQ17" s="425"/>
      <c r="BR17" s="425"/>
      <c r="BS17" s="425"/>
      <c r="BT17" s="425"/>
      <c r="BU17" s="425"/>
      <c r="BV17" s="425"/>
      <c r="BW17" s="425"/>
      <c r="BX17" s="425"/>
      <c r="BY17" s="425"/>
      <c r="BZ17" s="425"/>
      <c r="CA17" s="425"/>
      <c r="CB17" s="425"/>
      <c r="CC17" s="425"/>
      <c r="CD17" s="425"/>
      <c r="CE17" s="425"/>
      <c r="CF17" s="425"/>
      <c r="CG17" s="425"/>
      <c r="CH17" s="425"/>
      <c r="CI17" s="425"/>
      <c r="CJ17" s="425"/>
      <c r="CK17" s="425"/>
      <c r="CL17" s="425"/>
      <c r="CM17" s="425"/>
    </row>
    <row r="18" spans="1:157" s="51" customFormat="1" x14ac:dyDescent="0.2">
      <c r="A18" s="188"/>
      <c r="B18" s="188"/>
      <c r="C18" s="190" t="s">
        <v>14</v>
      </c>
      <c r="D18" s="190"/>
      <c r="E18" s="191"/>
      <c r="F18" s="338" t="str">
        <v>0</v>
      </c>
      <c r="G18" s="338" t="str">
        <v>0</v>
      </c>
      <c r="H18" s="338">
        <v>7</v>
      </c>
      <c r="I18" s="338" t="str">
        <v>0</v>
      </c>
      <c r="J18" s="338">
        <v>5</v>
      </c>
      <c r="K18" s="338" t="str">
        <v>0</v>
      </c>
      <c r="L18" s="338">
        <v>8</v>
      </c>
      <c r="M18" s="338">
        <v>2</v>
      </c>
      <c r="N18" s="338">
        <v>6</v>
      </c>
      <c r="O18" s="426" t="str">
        <v>0</v>
      </c>
      <c r="P18" s="426">
        <v>1</v>
      </c>
      <c r="Q18" s="426" t="str">
        <v>0</v>
      </c>
      <c r="R18" s="426" t="str">
        <v>0</v>
      </c>
      <c r="S18" s="338" t="str">
        <v>0</v>
      </c>
      <c r="T18" s="338" t="str">
        <v>0</v>
      </c>
      <c r="U18" s="338" t="str">
        <v xml:space="preserve"> </v>
      </c>
      <c r="V18" s="427">
        <f>IF(COUNTIF(V6:V15,4)=0,"0",COUNTIF(V6:V15,4))</f>
        <v>1</v>
      </c>
      <c r="W18" s="428"/>
      <c r="X18" s="428"/>
      <c r="Y18" s="428" t="str">
        <f>IF(COUNTIF(Y6:Y15,4)=0," ",COUNTIF(Y6:Y15,4))</f>
        <v xml:space="preserve"> </v>
      </c>
      <c r="Z18" s="428" t="str">
        <f>IF(COUNTIF(Z6:Z15,4)=0," ",COUNTIF(Z6:Z15,4))</f>
        <v xml:space="preserve"> </v>
      </c>
      <c r="AA18" s="428">
        <f>IF(COUNTIF(AA6:AA15,4)=0," ",COUNTIF(AA6:AA15,4))</f>
        <v>6</v>
      </c>
      <c r="AB18" s="428">
        <f>IF(COUNTIF(AB6:AB15,4)=0," ",COUNTIF(AB6:AB15,4))</f>
        <v>1</v>
      </c>
      <c r="AC18" s="428"/>
      <c r="AD18" s="428"/>
      <c r="AE18" s="429" t="str">
        <f>IF(COUNTIF(AE6:AE15,4)=0," ",COUNTIF(AE6:AE15,4))</f>
        <v xml:space="preserve"> </v>
      </c>
      <c r="AF18" s="428" t="str">
        <f>IF(COUNTIF(AF6:AF15,4)=0," ",COUNTIF(AF6:AF15,4))</f>
        <v xml:space="preserve"> </v>
      </c>
      <c r="AG18" s="428" t="str">
        <f t="shared" ref="AG18:AU18" si="14">IF(COUNTIF(AG6:AG15,4)=0,"0",COUNTIF(AG6:AG15,4))</f>
        <v>0</v>
      </c>
      <c r="AH18" s="428" t="str">
        <f t="shared" si="14"/>
        <v>0</v>
      </c>
      <c r="AI18" s="428">
        <f t="shared" si="14"/>
        <v>7</v>
      </c>
      <c r="AJ18" s="428" t="str">
        <f t="shared" si="14"/>
        <v>0</v>
      </c>
      <c r="AK18" s="428">
        <f t="shared" si="14"/>
        <v>5</v>
      </c>
      <c r="AL18" s="428" t="str">
        <f t="shared" si="14"/>
        <v>0</v>
      </c>
      <c r="AM18" s="428">
        <f t="shared" si="14"/>
        <v>8</v>
      </c>
      <c r="AN18" s="428">
        <f t="shared" si="14"/>
        <v>2</v>
      </c>
      <c r="AO18" s="428">
        <f t="shared" si="14"/>
        <v>6</v>
      </c>
      <c r="AP18" s="428" t="str">
        <f t="shared" si="14"/>
        <v>0</v>
      </c>
      <c r="AQ18" s="428">
        <f t="shared" si="14"/>
        <v>1</v>
      </c>
      <c r="AR18" s="428" t="str">
        <f t="shared" si="14"/>
        <v>0</v>
      </c>
      <c r="AS18" s="428" t="str">
        <f t="shared" si="14"/>
        <v>0</v>
      </c>
      <c r="AT18" s="428" t="str">
        <f t="shared" si="14"/>
        <v>0</v>
      </c>
      <c r="AU18" s="428" t="str">
        <f t="shared" si="14"/>
        <v>0</v>
      </c>
      <c r="AV18" s="430" t="str">
        <f>IF(COUNTIF(AV6:AV15,4)=0," ",COUNTIF(AV6:AV15,4))</f>
        <v xml:space="preserve"> </v>
      </c>
      <c r="AW18" s="428"/>
      <c r="AX18" s="431"/>
      <c r="AY18" s="432"/>
      <c r="AZ18" s="432"/>
      <c r="BA18" s="432"/>
      <c r="BB18" s="432"/>
      <c r="BC18" s="432"/>
      <c r="BD18" s="432"/>
      <c r="BE18" s="432"/>
      <c r="BF18" s="432"/>
      <c r="BG18" s="432"/>
      <c r="BH18" s="432"/>
      <c r="BI18" s="432"/>
      <c r="BJ18" s="432"/>
      <c r="BK18" s="432"/>
      <c r="BL18" s="432"/>
      <c r="BM18" s="432"/>
      <c r="BN18" s="432"/>
      <c r="BO18" s="433"/>
      <c r="BP18" s="433"/>
      <c r="BQ18" s="433"/>
      <c r="BR18" s="433"/>
      <c r="BS18" s="433"/>
      <c r="BT18" s="433"/>
      <c r="BU18" s="433"/>
      <c r="BV18" s="433"/>
      <c r="BW18" s="433"/>
      <c r="BX18" s="433"/>
      <c r="BY18" s="433"/>
      <c r="BZ18" s="433"/>
      <c r="CA18" s="433"/>
      <c r="CB18" s="433"/>
      <c r="CC18" s="433"/>
      <c r="CD18" s="433"/>
      <c r="CE18" s="433"/>
      <c r="CF18" s="433"/>
      <c r="CG18" s="433"/>
      <c r="CH18" s="433"/>
      <c r="CI18" s="433"/>
      <c r="CJ18" s="433"/>
      <c r="CK18" s="433"/>
      <c r="CL18" s="433"/>
      <c r="CM18" s="433"/>
    </row>
    <row r="19" spans="1:157" s="59" customFormat="1" x14ac:dyDescent="0.2">
      <c r="A19" s="84"/>
      <c r="B19" s="84"/>
      <c r="C19" s="193" t="s">
        <v>15</v>
      </c>
      <c r="D19" s="193"/>
      <c r="E19" s="194"/>
      <c r="F19" s="339" t="str">
        <v>0</v>
      </c>
      <c r="G19" s="339" t="str">
        <v>0</v>
      </c>
      <c r="H19" s="339" t="str">
        <v>0</v>
      </c>
      <c r="I19" s="339" t="str">
        <v>0</v>
      </c>
      <c r="J19" s="339" t="str">
        <v>0</v>
      </c>
      <c r="K19" s="339" t="str">
        <v>0</v>
      </c>
      <c r="L19" s="339" t="str">
        <v>0</v>
      </c>
      <c r="M19" s="339">
        <v>4</v>
      </c>
      <c r="N19" s="339" t="str">
        <v>0</v>
      </c>
      <c r="O19" s="434" t="str">
        <v>0</v>
      </c>
      <c r="P19" s="434">
        <v>6</v>
      </c>
      <c r="Q19" s="434" t="str">
        <v>0</v>
      </c>
      <c r="R19" s="434" t="str">
        <v>0</v>
      </c>
      <c r="S19" s="339" t="str">
        <v>0</v>
      </c>
      <c r="T19" s="339" t="str">
        <v>0</v>
      </c>
      <c r="U19" s="339" t="str">
        <v xml:space="preserve"> </v>
      </c>
      <c r="V19" s="435">
        <f>IF(COUNTIF(V6:V15,3)=0,"0",COUNTIF(V6:V15,3))</f>
        <v>7</v>
      </c>
      <c r="W19" s="436"/>
      <c r="X19" s="436"/>
      <c r="Y19" s="436" t="str">
        <f>IF(COUNTIF(Y6:Y15,3)=0," ",COUNTIF(Y6:Y15,3))</f>
        <v xml:space="preserve"> </v>
      </c>
      <c r="Z19" s="436" t="str">
        <f>IF(COUNTIF(Z6:Z15,3)=0," ",COUNTIF(Z6:Z15,3))</f>
        <v xml:space="preserve"> </v>
      </c>
      <c r="AA19" s="436">
        <f>IF(COUNTIF(AA6:AA15,3)=0," ",COUNTIF(AA6:AA15,3))</f>
        <v>1</v>
      </c>
      <c r="AB19" s="436">
        <f>IF(COUNTIF(AB6:AB15,3)=0," ",COUNTIF(AB6:AB15,3))</f>
        <v>2</v>
      </c>
      <c r="AC19" s="436"/>
      <c r="AD19" s="436"/>
      <c r="AE19" s="437" t="str">
        <f>IF(COUNTIF(AE6:AE15,3)=0," ",COUNTIF(AE6:AE15,3))</f>
        <v xml:space="preserve"> </v>
      </c>
      <c r="AF19" s="436" t="str">
        <f>IF(COUNTIF(AF6:AF15,3)=0," ",COUNTIF(AF6:AF15,3))</f>
        <v xml:space="preserve"> </v>
      </c>
      <c r="AG19" s="436" t="str">
        <f t="shared" ref="AG19:AU19" si="15">IF(COUNTIF(AG6:AG15,3)=0,"0",COUNTIF(AG6:AG15,3))</f>
        <v>0</v>
      </c>
      <c r="AH19" s="436" t="str">
        <f t="shared" si="15"/>
        <v>0</v>
      </c>
      <c r="AI19" s="436" t="str">
        <f t="shared" si="15"/>
        <v>0</v>
      </c>
      <c r="AJ19" s="436" t="str">
        <f t="shared" si="15"/>
        <v>0</v>
      </c>
      <c r="AK19" s="436" t="str">
        <f t="shared" si="15"/>
        <v>0</v>
      </c>
      <c r="AL19" s="436" t="str">
        <f t="shared" si="15"/>
        <v>0</v>
      </c>
      <c r="AM19" s="436" t="str">
        <f t="shared" si="15"/>
        <v>0</v>
      </c>
      <c r="AN19" s="436">
        <f t="shared" si="15"/>
        <v>4</v>
      </c>
      <c r="AO19" s="436" t="str">
        <f t="shared" si="15"/>
        <v>0</v>
      </c>
      <c r="AP19" s="436" t="str">
        <f t="shared" si="15"/>
        <v>0</v>
      </c>
      <c r="AQ19" s="436">
        <f t="shared" si="15"/>
        <v>6</v>
      </c>
      <c r="AR19" s="436" t="str">
        <f t="shared" si="15"/>
        <v>0</v>
      </c>
      <c r="AS19" s="436" t="str">
        <f t="shared" si="15"/>
        <v>0</v>
      </c>
      <c r="AT19" s="436" t="str">
        <f t="shared" si="15"/>
        <v>0</v>
      </c>
      <c r="AU19" s="436" t="str">
        <f t="shared" si="15"/>
        <v>0</v>
      </c>
      <c r="AV19" s="438" t="str">
        <f>IF(COUNTIF(AV6:AV15,3)=0," ",COUNTIF(AV6:AV15,3))</f>
        <v xml:space="preserve"> </v>
      </c>
      <c r="AW19" s="436"/>
      <c r="AX19" s="439"/>
      <c r="AY19" s="440"/>
      <c r="AZ19" s="440"/>
      <c r="BA19" s="440"/>
      <c r="BB19" s="440"/>
      <c r="BC19" s="440"/>
      <c r="BD19" s="440"/>
      <c r="BE19" s="440"/>
      <c r="BF19" s="440"/>
      <c r="BG19" s="440"/>
      <c r="BH19" s="440"/>
      <c r="BI19" s="440"/>
      <c r="BJ19" s="440"/>
      <c r="BK19" s="440"/>
      <c r="BL19" s="440"/>
      <c r="BM19" s="440"/>
      <c r="BN19" s="440"/>
      <c r="BO19" s="441"/>
      <c r="BP19" s="441"/>
      <c r="BQ19" s="441"/>
      <c r="BR19" s="441"/>
      <c r="BS19" s="441"/>
      <c r="BT19" s="441"/>
      <c r="BU19" s="441"/>
      <c r="BV19" s="441"/>
      <c r="BW19" s="441"/>
      <c r="BX19" s="441"/>
      <c r="BY19" s="441"/>
      <c r="BZ19" s="441"/>
      <c r="CA19" s="441"/>
      <c r="CB19" s="441"/>
      <c r="CC19" s="441"/>
      <c r="CD19" s="441"/>
      <c r="CE19" s="441"/>
      <c r="CF19" s="441"/>
      <c r="CG19" s="441"/>
      <c r="CH19" s="441"/>
      <c r="CI19" s="441"/>
      <c r="CJ19" s="441"/>
      <c r="CK19" s="441"/>
      <c r="CL19" s="441"/>
      <c r="CM19" s="441"/>
    </row>
    <row r="20" spans="1:157" x14ac:dyDescent="0.2">
      <c r="A20" s="215"/>
      <c r="B20" s="215"/>
      <c r="C20" s="82" t="s">
        <v>16</v>
      </c>
      <c r="D20" s="82"/>
      <c r="E20" s="27"/>
      <c r="F20" s="91">
        <v>0</v>
      </c>
      <c r="G20" s="91">
        <v>0</v>
      </c>
      <c r="H20" s="91">
        <v>0</v>
      </c>
      <c r="I20" s="91">
        <v>0</v>
      </c>
      <c r="J20" s="91">
        <v>0</v>
      </c>
      <c r="K20" s="91">
        <v>0</v>
      </c>
      <c r="L20" s="91">
        <v>0</v>
      </c>
      <c r="M20" s="91">
        <v>0</v>
      </c>
      <c r="N20" s="91">
        <v>0</v>
      </c>
      <c r="O20" s="94">
        <v>0</v>
      </c>
      <c r="P20" s="94">
        <v>0</v>
      </c>
      <c r="Q20" s="94">
        <v>0</v>
      </c>
      <c r="R20" s="94">
        <v>0</v>
      </c>
      <c r="S20" s="91">
        <v>0</v>
      </c>
      <c r="T20" s="91">
        <v>0</v>
      </c>
      <c r="U20" s="91">
        <v>0</v>
      </c>
      <c r="V20" s="316" t="str">
        <f>IF(COUNTIF(V6:V15,2)=0,"0",COUNTIF(V6:V15,2))</f>
        <v>0</v>
      </c>
      <c r="W20" s="316"/>
      <c r="X20" s="316"/>
      <c r="Y20" s="316" t="str">
        <f>IF(COUNTIF(Y6:Y15,2)=0," ",COUNTIF(Y6:Y15,2))</f>
        <v xml:space="preserve"> </v>
      </c>
      <c r="Z20" s="316">
        <f>IF(COUNTIF(Z6:Z15,2)=0," ",COUNTIF(Z6:Z15,2))</f>
        <v>3</v>
      </c>
      <c r="AA20" s="316">
        <f>IF(COUNTIF(AA6:AA15,2)=0," ",COUNTIF(AA6:AA15,2))</f>
        <v>1</v>
      </c>
      <c r="AB20" s="316">
        <f>IF(COUNTIF(AB6:AB15,2)=0," ",COUNTIF(AB6:AB15,2))</f>
        <v>2</v>
      </c>
      <c r="AC20" s="316"/>
      <c r="AD20" s="316"/>
      <c r="AE20" s="442" t="str">
        <f>IF(COUNTIF(AE6:AE15,2)=0," ",COUNTIF(AE6:AE15,2))</f>
        <v xml:space="preserve"> </v>
      </c>
      <c r="AF20" s="316" t="str">
        <f>IF(COUNTIF(AF6:AF15,2)=0," ",COUNTIF(AF6:AF15,2))</f>
        <v xml:space="preserve"> </v>
      </c>
      <c r="AG20" s="316">
        <f t="shared" ref="AG20:AV20" si="16">COUNTIF(AG6:AG15,2)+COUNTIF(AG6:AG15,"д")</f>
        <v>0</v>
      </c>
      <c r="AH20" s="316">
        <f t="shared" si="16"/>
        <v>0</v>
      </c>
      <c r="AI20" s="316">
        <f t="shared" si="16"/>
        <v>0</v>
      </c>
      <c r="AJ20" s="316">
        <f t="shared" si="16"/>
        <v>0</v>
      </c>
      <c r="AK20" s="316">
        <f t="shared" si="16"/>
        <v>0</v>
      </c>
      <c r="AL20" s="316">
        <f t="shared" si="16"/>
        <v>0</v>
      </c>
      <c r="AM20" s="316">
        <f t="shared" si="16"/>
        <v>0</v>
      </c>
      <c r="AN20" s="316">
        <f t="shared" si="16"/>
        <v>0</v>
      </c>
      <c r="AO20" s="316">
        <f t="shared" si="16"/>
        <v>0</v>
      </c>
      <c r="AP20" s="316">
        <f t="shared" si="16"/>
        <v>0</v>
      </c>
      <c r="AQ20" s="316">
        <f t="shared" si="16"/>
        <v>0</v>
      </c>
      <c r="AR20" s="316">
        <f t="shared" si="16"/>
        <v>0</v>
      </c>
      <c r="AS20" s="316">
        <f t="shared" si="16"/>
        <v>0</v>
      </c>
      <c r="AT20" s="316">
        <f t="shared" si="16"/>
        <v>0</v>
      </c>
      <c r="AU20" s="316">
        <f t="shared" si="16"/>
        <v>0</v>
      </c>
      <c r="AV20" s="316">
        <f t="shared" si="16"/>
        <v>0</v>
      </c>
      <c r="AW20" s="316"/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30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DG20" s="340"/>
    </row>
    <row r="21" spans="1:157" x14ac:dyDescent="0.2">
      <c r="A21" s="215"/>
      <c r="B21" s="215"/>
      <c r="C21" s="82" t="s">
        <v>17</v>
      </c>
      <c r="D21" s="82"/>
      <c r="E21" s="27"/>
      <c r="F21" s="91">
        <v>0</v>
      </c>
      <c r="G21" s="91">
        <v>0</v>
      </c>
      <c r="H21" s="91">
        <v>0</v>
      </c>
      <c r="I21" s="91">
        <v>0</v>
      </c>
      <c r="J21" s="91">
        <v>0</v>
      </c>
      <c r="K21" s="91">
        <v>0</v>
      </c>
      <c r="L21" s="91">
        <v>0</v>
      </c>
      <c r="M21" s="91">
        <v>0</v>
      </c>
      <c r="N21" s="91">
        <v>0</v>
      </c>
      <c r="O21" s="94">
        <v>0</v>
      </c>
      <c r="P21" s="94">
        <v>0</v>
      </c>
      <c r="Q21" s="94">
        <v>0</v>
      </c>
      <c r="R21" s="94">
        <v>0</v>
      </c>
      <c r="S21" s="91">
        <v>0</v>
      </c>
      <c r="T21" s="91">
        <v>0</v>
      </c>
      <c r="U21" s="91">
        <v>0</v>
      </c>
      <c r="V21" s="316">
        <f t="shared" ref="V21:AB21" si="17">COUNTBLANK(V6:V15)</f>
        <v>0</v>
      </c>
      <c r="W21" s="316">
        <f t="shared" si="17"/>
        <v>0</v>
      </c>
      <c r="X21" s="316">
        <f t="shared" si="17"/>
        <v>0</v>
      </c>
      <c r="Y21" s="316">
        <f t="shared" si="17"/>
        <v>0</v>
      </c>
      <c r="Z21" s="316">
        <f t="shared" si="17"/>
        <v>0</v>
      </c>
      <c r="AA21" s="316">
        <f t="shared" si="17"/>
        <v>0</v>
      </c>
      <c r="AB21" s="316">
        <f t="shared" si="17"/>
        <v>0</v>
      </c>
      <c r="AC21" s="316"/>
      <c r="AD21" s="316">
        <f>COUNTBLANK(AD6:AD15)</f>
        <v>0</v>
      </c>
      <c r="AE21" s="442" t="str">
        <f>IF(COUNTIF(AE6:AE15,"б")=0," ",COUNTIF(AE6:AE15,"б"))</f>
        <v xml:space="preserve"> </v>
      </c>
      <c r="AF21" s="443">
        <f t="shared" ref="AF21:BK21" si="18">IF(COUNTIF(AF6:AF15,"б")=0+COUNTIF(AF6:AF15,"а")=0,"0",COUNTIF(AF6:AF15,"б")+COUNTIF(AF6:AF15,"а"))</f>
        <v>0</v>
      </c>
      <c r="AG21" s="443">
        <f t="shared" si="18"/>
        <v>0</v>
      </c>
      <c r="AH21" s="443">
        <f t="shared" si="18"/>
        <v>0</v>
      </c>
      <c r="AI21" s="443">
        <f t="shared" si="18"/>
        <v>0</v>
      </c>
      <c r="AJ21" s="443">
        <f t="shared" si="18"/>
        <v>0</v>
      </c>
      <c r="AK21" s="443">
        <f t="shared" si="18"/>
        <v>0</v>
      </c>
      <c r="AL21" s="443">
        <f t="shared" si="18"/>
        <v>0</v>
      </c>
      <c r="AM21" s="443">
        <f t="shared" si="18"/>
        <v>0</v>
      </c>
      <c r="AN21" s="443">
        <f t="shared" si="18"/>
        <v>0</v>
      </c>
      <c r="AO21" s="443">
        <f t="shared" si="18"/>
        <v>0</v>
      </c>
      <c r="AP21" s="443">
        <f t="shared" si="18"/>
        <v>0</v>
      </c>
      <c r="AQ21" s="443">
        <f t="shared" si="18"/>
        <v>0</v>
      </c>
      <c r="AR21" s="443">
        <f t="shared" si="18"/>
        <v>0</v>
      </c>
      <c r="AS21" s="443">
        <f t="shared" si="18"/>
        <v>0</v>
      </c>
      <c r="AT21" s="443">
        <f t="shared" si="18"/>
        <v>0</v>
      </c>
      <c r="AU21" s="443">
        <f t="shared" si="18"/>
        <v>0</v>
      </c>
      <c r="AV21" s="443">
        <f t="shared" si="18"/>
        <v>0</v>
      </c>
      <c r="AW21" s="443">
        <f t="shared" si="18"/>
        <v>0</v>
      </c>
      <c r="AX21" s="443">
        <f t="shared" si="18"/>
        <v>0</v>
      </c>
      <c r="AY21" s="443">
        <f t="shared" si="18"/>
        <v>0</v>
      </c>
      <c r="AZ21" s="443">
        <f t="shared" si="18"/>
        <v>0</v>
      </c>
      <c r="BA21" s="443">
        <f t="shared" si="18"/>
        <v>0</v>
      </c>
      <c r="BB21" s="443">
        <f t="shared" si="18"/>
        <v>0</v>
      </c>
      <c r="BC21" s="443">
        <f t="shared" si="18"/>
        <v>0</v>
      </c>
      <c r="BD21" s="443">
        <f t="shared" si="18"/>
        <v>0</v>
      </c>
      <c r="BE21" s="443">
        <f t="shared" si="18"/>
        <v>0</v>
      </c>
      <c r="BF21" s="443">
        <f t="shared" si="18"/>
        <v>0</v>
      </c>
      <c r="BG21" s="443">
        <f t="shared" si="18"/>
        <v>0</v>
      </c>
      <c r="BH21" s="443">
        <f t="shared" si="18"/>
        <v>0</v>
      </c>
      <c r="BI21" s="443">
        <f t="shared" si="18"/>
        <v>0</v>
      </c>
      <c r="BJ21" s="443">
        <f t="shared" si="18"/>
        <v>0</v>
      </c>
      <c r="BK21" s="443">
        <f t="shared" si="18"/>
        <v>0</v>
      </c>
      <c r="BL21" s="443">
        <f t="shared" ref="BL21:CB21" si="19">IF(COUNTIF(BL6:BL15,"б")=0+COUNTIF(BL6:BL15,"а")=0,"0",COUNTIF(BL6:BL15,"б")+COUNTIF(BL6:BL15,"а"))</f>
        <v>0</v>
      </c>
      <c r="BM21" s="443">
        <f t="shared" si="19"/>
        <v>0</v>
      </c>
      <c r="BN21" s="443">
        <f t="shared" si="19"/>
        <v>0</v>
      </c>
      <c r="BO21" s="443">
        <f t="shared" si="19"/>
        <v>0</v>
      </c>
      <c r="BP21" s="443">
        <f t="shared" si="19"/>
        <v>0</v>
      </c>
      <c r="BQ21" s="443">
        <f t="shared" si="19"/>
        <v>0</v>
      </c>
      <c r="BR21" s="443">
        <f t="shared" si="19"/>
        <v>0</v>
      </c>
      <c r="BS21" s="443">
        <f t="shared" si="19"/>
        <v>0</v>
      </c>
      <c r="BT21" s="443">
        <f t="shared" si="19"/>
        <v>0</v>
      </c>
      <c r="BU21" s="443">
        <f t="shared" si="19"/>
        <v>0</v>
      </c>
      <c r="BV21" s="443">
        <f t="shared" si="19"/>
        <v>0</v>
      </c>
      <c r="BW21" s="443">
        <f t="shared" si="19"/>
        <v>0</v>
      </c>
      <c r="BX21" s="443">
        <f t="shared" si="19"/>
        <v>0</v>
      </c>
      <c r="BY21" s="443">
        <f t="shared" si="19"/>
        <v>0</v>
      </c>
      <c r="BZ21" s="443">
        <f t="shared" si="19"/>
        <v>0</v>
      </c>
      <c r="CA21" s="443">
        <f t="shared" si="19"/>
        <v>0</v>
      </c>
      <c r="CB21" s="443">
        <f t="shared" si="19"/>
        <v>0</v>
      </c>
      <c r="CC21" s="340"/>
      <c r="CD21" s="340"/>
      <c r="CE21" s="340"/>
      <c r="CF21" s="340"/>
      <c r="CG21" s="340"/>
      <c r="CH21" s="340"/>
      <c r="CI21" s="340"/>
      <c r="CJ21" s="340"/>
      <c r="CK21" s="340"/>
      <c r="CL21" s="340"/>
      <c r="CM21" s="340"/>
      <c r="CN21" s="340"/>
      <c r="CO21" s="340"/>
      <c r="CP21" s="340"/>
      <c r="CQ21" s="340"/>
      <c r="CR21" s="340"/>
      <c r="CS21" s="340"/>
      <c r="CT21" s="340"/>
      <c r="CU21" s="340"/>
      <c r="CV21" s="340"/>
      <c r="CW21" s="340"/>
      <c r="CX21" s="340"/>
      <c r="CY21" s="340"/>
      <c r="CZ21" s="340"/>
      <c r="DA21" s="340"/>
      <c r="DB21" s="340"/>
      <c r="DC21" s="340"/>
      <c r="DD21" s="340"/>
      <c r="DE21" s="340"/>
      <c r="DF21" s="340"/>
      <c r="DG21" s="340"/>
      <c r="DH21" s="340"/>
      <c r="DI21" s="340"/>
      <c r="DJ21" s="340"/>
      <c r="DK21" s="340"/>
      <c r="DL21" s="340"/>
      <c r="DM21" s="340"/>
      <c r="DN21" s="340"/>
      <c r="DO21" s="340"/>
      <c r="DP21" s="340"/>
      <c r="DQ21" s="340"/>
      <c r="DR21" s="340"/>
      <c r="DS21" s="340"/>
      <c r="DT21" s="340"/>
      <c r="DU21" s="340"/>
      <c r="DV21" s="340"/>
      <c r="DW21" s="340"/>
      <c r="DX21" s="340"/>
      <c r="DY21" s="340"/>
      <c r="DZ21" s="340"/>
      <c r="EA21" s="340"/>
      <c r="EB21" s="340"/>
      <c r="EC21" s="340"/>
      <c r="ED21" s="340"/>
      <c r="EE21" s="340"/>
      <c r="EF21" s="340"/>
      <c r="EG21" s="340"/>
      <c r="EH21" s="340"/>
      <c r="EI21" s="340"/>
      <c r="EJ21" s="340"/>
      <c r="EK21" s="340"/>
      <c r="EL21" s="340"/>
      <c r="EM21" s="340"/>
      <c r="EN21" s="340"/>
      <c r="EO21" s="340"/>
      <c r="EP21" s="340"/>
      <c r="EQ21" s="340"/>
      <c r="ER21" s="340"/>
      <c r="ES21" s="340"/>
      <c r="ET21" s="340"/>
      <c r="EU21" s="340"/>
      <c r="EV21" s="340"/>
      <c r="EW21" s="340"/>
      <c r="EX21" s="340"/>
      <c r="EY21" s="340"/>
      <c r="EZ21" s="340"/>
      <c r="FA21" s="340"/>
    </row>
    <row r="22" spans="1:157" x14ac:dyDescent="0.2">
      <c r="A22" s="215"/>
      <c r="B22" s="215"/>
      <c r="C22" s="82" t="s">
        <v>18</v>
      </c>
      <c r="D22" s="82"/>
      <c r="E22" s="27"/>
      <c r="F22" s="91" t="str">
        <v>0</v>
      </c>
      <c r="G22" s="91">
        <v>10</v>
      </c>
      <c r="H22" s="91" t="str">
        <v>0</v>
      </c>
      <c r="I22" s="91" t="str">
        <v>0</v>
      </c>
      <c r="J22" s="91" t="str">
        <v>0</v>
      </c>
      <c r="K22" s="91" t="str">
        <v>0</v>
      </c>
      <c r="L22" s="91" t="str">
        <v>0</v>
      </c>
      <c r="M22" s="91" t="str">
        <v>0</v>
      </c>
      <c r="N22" s="91" t="str">
        <v>0</v>
      </c>
      <c r="O22" s="94" t="str">
        <v>0</v>
      </c>
      <c r="P22" s="94" t="str">
        <v>0</v>
      </c>
      <c r="Q22" s="94" t="str">
        <v>0</v>
      </c>
      <c r="R22" s="94" t="str">
        <v>0</v>
      </c>
      <c r="S22" s="91" t="str">
        <v>0</v>
      </c>
      <c r="T22" s="91" t="str">
        <v>0</v>
      </c>
      <c r="U22" s="91" t="str">
        <v>0</v>
      </c>
      <c r="V22" s="316" t="str">
        <f>IF(COUNTIF(V6:V15,"з")=0,"0",COUNTIF(V6:V15,"з"))</f>
        <v>0</v>
      </c>
      <c r="W22" s="316"/>
      <c r="X22" s="316"/>
      <c r="Y22" s="316" t="str">
        <f>IF(COUNTIF(Y6:Y15,"з")=0," ",COUNTIF(Y6:Y15,"з"))</f>
        <v xml:space="preserve"> </v>
      </c>
      <c r="Z22" s="316" t="str">
        <f>IF(COUNTIF(Z6:Z15,"з")=0," ",COUNTIF(Z6:Z15,"з"))</f>
        <v xml:space="preserve"> </v>
      </c>
      <c r="AA22" s="316" t="str">
        <f>IF(COUNTIF(AA6:AA15,"з")=0," ",COUNTIF(AA6:AA15,"з"))</f>
        <v xml:space="preserve"> </v>
      </c>
      <c r="AB22" s="316" t="str">
        <f>IF(COUNTIF(AB6:AB15,"з")=0," ",COUNTIF(AB6:AB15,"з"))</f>
        <v xml:space="preserve"> </v>
      </c>
      <c r="AC22" s="316"/>
      <c r="AD22" s="316" t="str">
        <f>IF(COUNTIF(AD6:AD15,"з")=0," ",COUNTIF(AD6:AD15,"з"))</f>
        <v xml:space="preserve"> </v>
      </c>
      <c r="AE22" s="442" t="str">
        <f>IF(COUNTIF(AE6:AE15,"з")=0," ",COUNTIF(AE6:AE15,"з"))</f>
        <v xml:space="preserve"> </v>
      </c>
      <c r="AF22" s="316" t="str">
        <f>IF(COUNTIF(AF6:AF15,"з")=0," ",COUNTIF(AF6:AF15,"з"))</f>
        <v xml:space="preserve"> </v>
      </c>
      <c r="AG22" s="316" t="str">
        <f t="shared" ref="AG22:AW22" si="20">IF(COUNTIF(AG6:AG15,"з")=0,"0",COUNTIF(AG6:AG15,"з"))</f>
        <v>0</v>
      </c>
      <c r="AH22" s="316">
        <f t="shared" si="20"/>
        <v>10</v>
      </c>
      <c r="AI22" s="316" t="str">
        <f t="shared" si="20"/>
        <v>0</v>
      </c>
      <c r="AJ22" s="316" t="str">
        <f t="shared" si="20"/>
        <v>0</v>
      </c>
      <c r="AK22" s="316" t="str">
        <f t="shared" si="20"/>
        <v>0</v>
      </c>
      <c r="AL22" s="316" t="str">
        <f t="shared" si="20"/>
        <v>0</v>
      </c>
      <c r="AM22" s="316" t="str">
        <f t="shared" si="20"/>
        <v>0</v>
      </c>
      <c r="AN22" s="316" t="str">
        <f t="shared" si="20"/>
        <v>0</v>
      </c>
      <c r="AO22" s="316" t="str">
        <f t="shared" si="20"/>
        <v>0</v>
      </c>
      <c r="AP22" s="316" t="str">
        <f t="shared" si="20"/>
        <v>0</v>
      </c>
      <c r="AQ22" s="316" t="str">
        <f t="shared" si="20"/>
        <v>0</v>
      </c>
      <c r="AR22" s="316" t="str">
        <f t="shared" si="20"/>
        <v>0</v>
      </c>
      <c r="AS22" s="316" t="str">
        <f t="shared" si="20"/>
        <v>0</v>
      </c>
      <c r="AT22" s="316" t="str">
        <f t="shared" si="20"/>
        <v>0</v>
      </c>
      <c r="AU22" s="316" t="str">
        <f t="shared" si="20"/>
        <v>0</v>
      </c>
      <c r="AV22" s="316" t="str">
        <f t="shared" si="20"/>
        <v>0</v>
      </c>
      <c r="AW22" s="316" t="str">
        <f t="shared" si="20"/>
        <v>0</v>
      </c>
      <c r="AX22" s="30"/>
      <c r="AY22" s="391"/>
      <c r="AZ22" s="391"/>
      <c r="BA22" s="391"/>
      <c r="BB22" s="391"/>
      <c r="BC22" s="391"/>
      <c r="BD22" s="391"/>
      <c r="BE22" s="391"/>
      <c r="BF22" s="391"/>
      <c r="BG22" s="391"/>
      <c r="BH22" s="391"/>
      <c r="BI22" s="391"/>
      <c r="BJ22" s="391"/>
      <c r="BK22" s="391"/>
      <c r="BL22" s="391"/>
      <c r="BM22" s="391"/>
      <c r="BN22" s="391"/>
      <c r="BO22" s="30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DG22" s="340"/>
    </row>
    <row r="23" spans="1:157" s="30" customFormat="1" x14ac:dyDescent="0.2">
      <c r="A23" s="215"/>
      <c r="B23" s="215"/>
      <c r="C23" s="82" t="s">
        <v>19</v>
      </c>
      <c r="D23" s="82"/>
      <c r="E23" s="27"/>
      <c r="F23" s="91" t="str">
        <v>0</v>
      </c>
      <c r="G23" s="91" t="str">
        <v>0</v>
      </c>
      <c r="H23" s="91" t="str">
        <v>0</v>
      </c>
      <c r="I23" s="91" t="str">
        <v>0</v>
      </c>
      <c r="J23" s="91" t="str">
        <v>0</v>
      </c>
      <c r="K23" s="91" t="str">
        <v>0</v>
      </c>
      <c r="L23" s="91" t="str">
        <v>0</v>
      </c>
      <c r="M23" s="91" t="str">
        <v>0</v>
      </c>
      <c r="N23" s="91" t="str">
        <v>0</v>
      </c>
      <c r="O23" s="94" t="str">
        <v>0</v>
      </c>
      <c r="P23" s="94" t="str">
        <v>0</v>
      </c>
      <c r="Q23" s="94" t="str">
        <v>0</v>
      </c>
      <c r="R23" s="94" t="str">
        <v>0</v>
      </c>
      <c r="S23" s="91" t="str">
        <v>0</v>
      </c>
      <c r="T23" s="91" t="str">
        <v>0</v>
      </c>
      <c r="U23" s="91" t="str">
        <v>0</v>
      </c>
      <c r="V23" s="316" t="str">
        <f>IF(COUNTIF(V6:V15,"н")=0,"0",COUNTIF(V6:V15,"н"))</f>
        <v>0</v>
      </c>
      <c r="W23" s="316"/>
      <c r="X23" s="316"/>
      <c r="Y23" s="316" t="str">
        <f>IF(COUNTIF(Y6:Y15,"н")=0," ",COUNTIF(Y6:Y15,"н"))</f>
        <v xml:space="preserve"> </v>
      </c>
      <c r="Z23" s="316" t="str">
        <f>IF(COUNTIF(Z6:Z15,"н")=0," ",COUNTIF(Z6:Z15,"н"))</f>
        <v xml:space="preserve"> </v>
      </c>
      <c r="AA23" s="316" t="str">
        <f>IF(COUNTIF(AA6:AA15,"н")=0," ",COUNTIF(AA6:AA15,"н"))</f>
        <v xml:space="preserve"> </v>
      </c>
      <c r="AB23" s="316" t="str">
        <f>IF(COUNTIF(AB6:AB15,"н")=0," ",COUNTIF(AB6:AB15,"н"))</f>
        <v xml:space="preserve"> </v>
      </c>
      <c r="AC23" s="316"/>
      <c r="AD23" s="316" t="str">
        <f>IF(COUNTIF(AD6:AD15,"н")=0," ",COUNTIF(AD6:AD15,"н"))</f>
        <v xml:space="preserve"> </v>
      </c>
      <c r="AE23" s="442" t="str">
        <f>IF(COUNTIF(AE6:AE15,"н")=0," ",COUNTIF(AE6:AE15,"н"))</f>
        <v xml:space="preserve"> </v>
      </c>
      <c r="AF23" s="316" t="str">
        <f>IF(COUNTIF(AF6:AF15,"н")=0," ",COUNTIF(AF6:AF15,"н"))</f>
        <v xml:space="preserve"> </v>
      </c>
      <c r="AG23" s="316" t="str">
        <f t="shared" ref="AG23:AW23" si="21">IF(COUNTIF(AG6:AG15,"н")=0,"0",COUNTIF(AG6:AG15,"н"))</f>
        <v>0</v>
      </c>
      <c r="AH23" s="316" t="str">
        <f t="shared" si="21"/>
        <v>0</v>
      </c>
      <c r="AI23" s="316" t="str">
        <f t="shared" si="21"/>
        <v>0</v>
      </c>
      <c r="AJ23" s="316" t="str">
        <f t="shared" si="21"/>
        <v>0</v>
      </c>
      <c r="AK23" s="316" t="str">
        <f t="shared" si="21"/>
        <v>0</v>
      </c>
      <c r="AL23" s="316" t="str">
        <f t="shared" si="21"/>
        <v>0</v>
      </c>
      <c r="AM23" s="316" t="str">
        <f t="shared" si="21"/>
        <v>0</v>
      </c>
      <c r="AN23" s="316" t="str">
        <f t="shared" si="21"/>
        <v>0</v>
      </c>
      <c r="AO23" s="316" t="str">
        <f t="shared" si="21"/>
        <v>0</v>
      </c>
      <c r="AP23" s="316" t="str">
        <f t="shared" si="21"/>
        <v>0</v>
      </c>
      <c r="AQ23" s="316" t="str">
        <f t="shared" si="21"/>
        <v>0</v>
      </c>
      <c r="AR23" s="316" t="str">
        <f t="shared" si="21"/>
        <v>0</v>
      </c>
      <c r="AS23" s="316" t="str">
        <f t="shared" si="21"/>
        <v>0</v>
      </c>
      <c r="AT23" s="316" t="str">
        <f t="shared" si="21"/>
        <v>0</v>
      </c>
      <c r="AU23" s="316" t="str">
        <f t="shared" si="21"/>
        <v>0</v>
      </c>
      <c r="AV23" s="316" t="str">
        <f t="shared" si="21"/>
        <v>0</v>
      </c>
      <c r="AW23" s="316" t="str">
        <f t="shared" si="21"/>
        <v>0</v>
      </c>
      <c r="AY23" s="391"/>
      <c r="AZ23" s="391"/>
      <c r="BA23" s="391"/>
      <c r="BB23" s="391"/>
      <c r="BC23" s="391"/>
      <c r="BD23" s="391"/>
      <c r="BE23" s="391"/>
      <c r="BF23" s="391"/>
      <c r="BG23" s="391"/>
      <c r="BH23" s="391"/>
      <c r="BI23" s="391"/>
      <c r="BJ23" s="391"/>
      <c r="BK23" s="391"/>
      <c r="BL23" s="391"/>
      <c r="BM23" s="391"/>
      <c r="BN23" s="391"/>
    </row>
    <row r="24" spans="1:157" x14ac:dyDescent="0.2"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495"/>
      <c r="X24" s="495"/>
      <c r="Y24" s="495"/>
      <c r="Z24" s="495"/>
      <c r="AA24" s="495"/>
      <c r="AB24" s="495"/>
      <c r="AC24" s="495"/>
      <c r="AD24" s="495"/>
      <c r="AE24" s="13"/>
      <c r="AF24" s="13"/>
      <c r="AG24" s="390"/>
      <c r="AH24" s="390"/>
      <c r="AI24" s="390"/>
      <c r="AJ24" s="390"/>
      <c r="AK24" s="390"/>
      <c r="AL24" s="390"/>
      <c r="AM24" s="390"/>
      <c r="AN24" s="390"/>
      <c r="AO24" s="390"/>
      <c r="AP24" s="390"/>
      <c r="AQ24" s="390"/>
      <c r="AR24" s="390"/>
      <c r="AS24" s="390"/>
      <c r="AT24" s="390"/>
      <c r="AU24" s="390"/>
      <c r="AV24" s="390"/>
      <c r="AW24" s="390"/>
      <c r="AX24" s="30"/>
      <c r="AY24" s="391"/>
      <c r="AZ24" s="391"/>
      <c r="BA24" s="391"/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0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57" x14ac:dyDescent="0.2"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495"/>
      <c r="X25" s="495"/>
      <c r="Y25" s="495"/>
      <c r="Z25" s="495"/>
      <c r="AA25" s="495"/>
      <c r="AB25" s="495"/>
      <c r="AC25" s="495"/>
      <c r="AD25" s="495"/>
      <c r="AE25" s="13"/>
      <c r="AF25" s="13"/>
      <c r="AG25" s="390"/>
      <c r="AH25" s="390"/>
      <c r="AI25" s="390"/>
      <c r="AJ25" s="390"/>
      <c r="AK25" s="390"/>
      <c r="AL25" s="390"/>
      <c r="AM25" s="390"/>
      <c r="AN25" s="390"/>
      <c r="AO25" s="390"/>
      <c r="AP25" s="390"/>
      <c r="AQ25" s="390"/>
      <c r="AR25" s="390"/>
      <c r="AS25" s="390"/>
      <c r="AT25" s="390"/>
      <c r="AU25" s="390"/>
      <c r="AV25" s="390"/>
      <c r="AW25" s="390"/>
      <c r="AX25" s="30"/>
      <c r="AY25" s="391"/>
      <c r="AZ25" s="391"/>
      <c r="BA25" s="391"/>
      <c r="BB25" s="391"/>
      <c r="BC25" s="391"/>
      <c r="BD25" s="391"/>
      <c r="BE25" s="391"/>
      <c r="BF25" s="391"/>
      <c r="BG25" s="391"/>
      <c r="BH25" s="391"/>
      <c r="BI25" s="391"/>
      <c r="BJ25" s="391"/>
      <c r="BK25" s="391"/>
      <c r="BL25" s="391"/>
      <c r="BM25" s="391"/>
      <c r="BN25" s="391"/>
      <c r="BO25" s="30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57" x14ac:dyDescent="0.2"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495"/>
      <c r="X26" s="495"/>
      <c r="Y26" s="495"/>
      <c r="Z26" s="495"/>
      <c r="AA26" s="495"/>
      <c r="AB26" s="495"/>
      <c r="AC26" s="495"/>
      <c r="AD26" s="495"/>
      <c r="AE26" s="13"/>
      <c r="AF26" s="13"/>
      <c r="AG26" s="390"/>
      <c r="AH26" s="390"/>
      <c r="AI26" s="390" t="str">
        <f>IF(COUNTIF(AI6:AI18,"н")=0,"0",COUNTIF(AI6:AI18,"н"))</f>
        <v>0</v>
      </c>
      <c r="AJ26" s="390"/>
      <c r="AK26" s="390"/>
      <c r="AL26" s="390"/>
      <c r="AM26" s="390"/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0"/>
      <c r="AY26" s="391"/>
      <c r="AZ26" s="391"/>
      <c r="BA26" s="391"/>
      <c r="BB26" s="391"/>
      <c r="BC26" s="391"/>
      <c r="BD26" s="391"/>
      <c r="BE26" s="391"/>
      <c r="BF26" s="391"/>
      <c r="BG26" s="391"/>
      <c r="BH26" s="391"/>
      <c r="BI26" s="391"/>
      <c r="BJ26" s="391"/>
      <c r="BK26" s="391"/>
      <c r="BL26" s="391"/>
      <c r="BM26" s="391"/>
      <c r="BN26" s="391"/>
      <c r="BO26" s="30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57" x14ac:dyDescent="0.2"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495"/>
      <c r="X27" s="495"/>
      <c r="Y27" s="495"/>
      <c r="Z27" s="495"/>
      <c r="AA27" s="495"/>
      <c r="AB27" s="495"/>
      <c r="AC27" s="495"/>
      <c r="AD27" s="495"/>
      <c r="AE27" s="13"/>
      <c r="AF27" s="13"/>
      <c r="AG27" s="390"/>
      <c r="AH27" s="390"/>
      <c r="AI27" s="390"/>
      <c r="AJ27" s="390"/>
      <c r="AK27" s="390"/>
      <c r="AL27" s="390"/>
      <c r="AM27" s="390"/>
      <c r="AN27" s="390"/>
      <c r="AO27" s="390"/>
      <c r="AP27" s="390"/>
      <c r="AQ27" s="390"/>
      <c r="AR27" s="390"/>
      <c r="AS27" s="390"/>
      <c r="AT27" s="390"/>
      <c r="AU27" s="390"/>
      <c r="AV27" s="390"/>
      <c r="AW27" s="390"/>
      <c r="AX27" s="30"/>
      <c r="AY27" s="391"/>
      <c r="AZ27" s="391"/>
      <c r="BA27" s="391"/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0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57" x14ac:dyDescent="0.2"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495"/>
      <c r="X28" s="495"/>
      <c r="Y28" s="495"/>
      <c r="Z28" s="495"/>
      <c r="AA28" s="495"/>
      <c r="AB28" s="495"/>
      <c r="AC28" s="495"/>
      <c r="AD28" s="495"/>
      <c r="AE28" s="13"/>
      <c r="AF28" s="13"/>
      <c r="AG28" s="390"/>
      <c r="AH28" s="390"/>
      <c r="AI28" s="390"/>
      <c r="AJ28" s="390"/>
      <c r="AK28" s="390"/>
      <c r="AL28" s="390"/>
      <c r="AM28" s="390"/>
      <c r="AN28" s="390"/>
      <c r="AO28" s="390"/>
      <c r="AP28" s="390"/>
      <c r="AQ28" s="390"/>
      <c r="AR28" s="390"/>
      <c r="AS28" s="390"/>
      <c r="AT28" s="390"/>
      <c r="AU28" s="390"/>
      <c r="AV28" s="390"/>
      <c r="AW28" s="390"/>
      <c r="AX28" s="30"/>
      <c r="AY28" s="391"/>
      <c r="AZ28" s="391"/>
      <c r="BA28" s="391"/>
      <c r="BB28" s="391"/>
      <c r="BC28" s="391"/>
      <c r="BD28" s="391"/>
      <c r="BE28" s="391"/>
      <c r="BF28" s="391"/>
      <c r="BG28" s="391"/>
      <c r="BH28" s="391"/>
      <c r="BI28" s="391"/>
      <c r="BJ28" s="391"/>
      <c r="BK28" s="391"/>
      <c r="BL28" s="391"/>
      <c r="BM28" s="391"/>
      <c r="BN28" s="391"/>
      <c r="BO28" s="30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57" x14ac:dyDescent="0.2"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495"/>
      <c r="X29" s="495"/>
      <c r="Y29" s="495"/>
      <c r="Z29" s="495"/>
      <c r="AA29" s="495"/>
      <c r="AB29" s="495"/>
      <c r="AC29" s="495"/>
      <c r="AD29" s="495"/>
      <c r="AE29" s="13"/>
      <c r="AF29" s="13"/>
      <c r="AG29" s="390"/>
      <c r="AH29" s="390"/>
      <c r="AI29" s="390"/>
      <c r="AJ29" s="390"/>
      <c r="AK29" s="390"/>
      <c r="AL29" s="390"/>
      <c r="AM29" s="390"/>
      <c r="AN29" s="390"/>
      <c r="AO29" s="390"/>
      <c r="AP29" s="390"/>
      <c r="AQ29" s="390"/>
      <c r="AR29" s="390"/>
      <c r="AS29" s="390"/>
      <c r="AT29" s="390"/>
      <c r="AU29" s="390"/>
      <c r="AV29" s="390"/>
      <c r="AW29" s="390"/>
      <c r="AX29" s="30"/>
      <c r="AY29" s="391"/>
      <c r="AZ29" s="391"/>
      <c r="BA29" s="391"/>
      <c r="BB29" s="391"/>
      <c r="BC29" s="391"/>
      <c r="BD29" s="391"/>
      <c r="BE29" s="391"/>
      <c r="BF29" s="391"/>
      <c r="BG29" s="391"/>
      <c r="BH29" s="391"/>
      <c r="BI29" s="391"/>
      <c r="BJ29" s="391"/>
      <c r="BK29" s="391"/>
      <c r="BL29" s="391"/>
      <c r="BM29" s="391"/>
      <c r="BN29" s="391"/>
      <c r="BO29" s="30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57" x14ac:dyDescent="0.2"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495"/>
      <c r="X30" s="495"/>
      <c r="Y30" s="495"/>
      <c r="Z30" s="495"/>
      <c r="AA30" s="495"/>
      <c r="AB30" s="495"/>
      <c r="AC30" s="495"/>
      <c r="AD30" s="495"/>
      <c r="AE30" s="13"/>
      <c r="AF30" s="13"/>
      <c r="AG30" s="390"/>
      <c r="AH30" s="390"/>
      <c r="AI30" s="390"/>
      <c r="AJ30" s="390"/>
      <c r="AK30" s="390"/>
      <c r="AL30" s="390"/>
      <c r="AM30" s="390"/>
      <c r="AN30" s="390"/>
      <c r="AO30" s="390"/>
      <c r="AP30" s="390"/>
      <c r="AQ30" s="390"/>
      <c r="AR30" s="390"/>
      <c r="AS30" s="390"/>
      <c r="AT30" s="390"/>
      <c r="AU30" s="390"/>
      <c r="AV30" s="390"/>
      <c r="AW30" s="390"/>
      <c r="AX30" s="30"/>
      <c r="AY30" s="391"/>
      <c r="AZ30" s="391"/>
      <c r="BA30" s="391"/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0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57" x14ac:dyDescent="0.2"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495"/>
      <c r="X31" s="495"/>
      <c r="Y31" s="495"/>
      <c r="Z31" s="495"/>
      <c r="AA31" s="495"/>
      <c r="AB31" s="495"/>
      <c r="AC31" s="495"/>
      <c r="AD31" s="495"/>
      <c r="AE31" s="13"/>
      <c r="AF31" s="13"/>
      <c r="AG31" s="390"/>
      <c r="AH31" s="390"/>
      <c r="AI31" s="390"/>
      <c r="AJ31" s="390"/>
      <c r="AK31" s="390"/>
      <c r="AL31" s="390"/>
      <c r="AM31" s="390"/>
      <c r="AN31" s="390"/>
      <c r="AO31" s="390"/>
      <c r="AP31" s="390"/>
      <c r="AQ31" s="390"/>
      <c r="AR31" s="390"/>
      <c r="AS31" s="390"/>
      <c r="AT31" s="390"/>
      <c r="AU31" s="390"/>
      <c r="AV31" s="390"/>
      <c r="AW31" s="390"/>
      <c r="AX31" s="30"/>
      <c r="AY31" s="391"/>
      <c r="AZ31" s="391"/>
      <c r="BA31" s="391"/>
      <c r="BB31" s="391"/>
      <c r="BC31" s="391"/>
      <c r="BD31" s="391"/>
      <c r="BE31" s="391"/>
      <c r="BF31" s="391"/>
      <c r="BG31" s="391"/>
      <c r="BH31" s="391"/>
      <c r="BI31" s="391"/>
      <c r="BJ31" s="391"/>
      <c r="BK31" s="391"/>
      <c r="BL31" s="391"/>
      <c r="BM31" s="391"/>
      <c r="BN31" s="391"/>
      <c r="BO31" s="30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57" x14ac:dyDescent="0.2"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495"/>
      <c r="X32" s="495"/>
      <c r="Y32" s="495"/>
      <c r="Z32" s="495"/>
      <c r="AA32" s="495"/>
      <c r="AB32" s="495"/>
      <c r="AC32" s="495"/>
      <c r="AD32" s="495"/>
      <c r="AE32" s="13"/>
      <c r="AF32" s="13"/>
      <c r="AG32" s="390"/>
      <c r="AH32" s="390"/>
      <c r="AI32" s="390"/>
      <c r="AJ32" s="390"/>
      <c r="AK32" s="390"/>
      <c r="AL32" s="390"/>
      <c r="AM32" s="390"/>
      <c r="AN32" s="390"/>
      <c r="AO32" s="390"/>
      <c r="AP32" s="390"/>
      <c r="AQ32" s="390"/>
      <c r="AR32" s="390"/>
      <c r="AS32" s="390"/>
      <c r="AT32" s="390"/>
      <c r="AU32" s="390"/>
      <c r="AV32" s="390"/>
      <c r="AW32" s="390"/>
      <c r="AX32" s="30"/>
      <c r="AY32" s="391"/>
      <c r="AZ32" s="391"/>
      <c r="BA32" s="391"/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0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</sheetData>
  <mergeCells count="9">
    <mergeCell ref="AG3:AW3"/>
    <mergeCell ref="AX3:BM3"/>
    <mergeCell ref="BP3:CE3"/>
    <mergeCell ref="X17:AB17"/>
    <mergeCell ref="F2:G2"/>
    <mergeCell ref="H2:L2"/>
    <mergeCell ref="M2:P2"/>
    <mergeCell ref="A3:C4"/>
    <mergeCell ref="AD3:AD5"/>
  </mergeCells>
  <conditionalFormatting sqref="C5 Y5 AI5 AG5">
    <cfRule type="cellIs" dxfId="23149" priority="921" stopIfTrue="1" operator="equal">
      <formula>5</formula>
    </cfRule>
    <cfRule type="cellIs" dxfId="23148" priority="922" stopIfTrue="1" operator="equal">
      <formula>4</formula>
    </cfRule>
    <cfRule type="cellIs" dxfId="23147" priority="923" stopIfTrue="1" operator="equal">
      <formula>3</formula>
    </cfRule>
  </conditionalFormatting>
  <conditionalFormatting sqref="E6:E23">
    <cfRule type="cellIs" dxfId="23146" priority="919" stopIfTrue="1" operator="equal">
      <formula>4</formula>
    </cfRule>
    <cfRule type="cellIs" dxfId="23145" priority="920" stopIfTrue="1" operator="equal">
      <formula>3</formula>
    </cfRule>
  </conditionalFormatting>
  <conditionalFormatting sqref="Z5:AC5 W18:AF21 W17 AG21:CB21 W22:AW23 J6:T15 V6:V15 F6:H15 F16:V23 AE6:AE17 AG6:AW20">
    <cfRule type="cellIs" dxfId="23144" priority="916" stopIfTrue="1" operator="equal">
      <formula>5</formula>
    </cfRule>
    <cfRule type="cellIs" dxfId="23143" priority="917" stopIfTrue="1" operator="equal">
      <formula>4</formula>
    </cfRule>
    <cfRule type="cellIs" dxfId="23142" priority="918" stopIfTrue="1" operator="equal">
      <formula>3</formula>
    </cfRule>
  </conditionalFormatting>
  <conditionalFormatting sqref="AF6:AF15">
    <cfRule type="expression" dxfId="23141" priority="914" stopIfTrue="1">
      <formula>VALUE(RIGHT(AF6))&gt;AE6</formula>
    </cfRule>
    <cfRule type="expression" dxfId="23140" priority="915" stopIfTrue="1">
      <formula>EXACT(RIGHT(AF6,3),"зач")</formula>
    </cfRule>
  </conditionalFormatting>
  <conditionalFormatting sqref="AE3:AJ4 R3:T3 V3:AC4">
    <cfRule type="expression" dxfId="23139" priority="912" stopIfTrue="1">
      <formula>$D$1&lt;R3</formula>
    </cfRule>
    <cfRule type="expression" dxfId="23138" priority="913" stopIfTrue="1">
      <formula>$D$1&gt;R3</formula>
    </cfRule>
  </conditionalFormatting>
  <conditionalFormatting sqref="T3">
    <cfRule type="expression" dxfId="23137" priority="910" stopIfTrue="1">
      <formula>$D$1&lt;T3</formula>
    </cfRule>
    <cfRule type="expression" dxfId="23136" priority="911" stopIfTrue="1">
      <formula>$D$1&gt;T3</formula>
    </cfRule>
  </conditionalFormatting>
  <conditionalFormatting sqref="Q4">
    <cfRule type="expression" dxfId="23135" priority="844" stopIfTrue="1">
      <formula>$D$1&lt;Q4</formula>
    </cfRule>
    <cfRule type="expression" dxfId="23134" priority="845" stopIfTrue="1">
      <formula>$D$1&gt;Q4</formula>
    </cfRule>
  </conditionalFormatting>
  <conditionalFormatting sqref="S4">
    <cfRule type="expression" dxfId="23133" priority="872" stopIfTrue="1">
      <formula>$D$1&lt;S4</formula>
    </cfRule>
    <cfRule type="expression" dxfId="23132" priority="873" stopIfTrue="1">
      <formula>$D$1&gt;S4</formula>
    </cfRule>
  </conditionalFormatting>
  <conditionalFormatting sqref="T4">
    <cfRule type="expression" dxfId="23131" priority="870" stopIfTrue="1">
      <formula>$D$4&lt;T4</formula>
    </cfRule>
    <cfRule type="expression" dxfId="23130" priority="871" stopIfTrue="1">
      <formula>$D$4&gt;T4</formula>
    </cfRule>
  </conditionalFormatting>
  <conditionalFormatting sqref="T4">
    <cfRule type="expression" dxfId="23129" priority="868" stopIfTrue="1">
      <formula>$D$1&lt;T4</formula>
    </cfRule>
    <cfRule type="expression" dxfId="23128" priority="869" stopIfTrue="1">
      <formula>$D$1&gt;T4</formula>
    </cfRule>
  </conditionalFormatting>
  <conditionalFormatting sqref="T4">
    <cfRule type="expression" dxfId="23127" priority="866" stopIfTrue="1">
      <formula>$D$4&lt;T4</formula>
    </cfRule>
    <cfRule type="expression" dxfId="23126" priority="867" stopIfTrue="1">
      <formula>$D$4&gt;T4</formula>
    </cfRule>
  </conditionalFormatting>
  <conditionalFormatting sqref="T5">
    <cfRule type="cellIs" dxfId="23125" priority="863" stopIfTrue="1" operator="equal">
      <formula>5</formula>
    </cfRule>
    <cfRule type="cellIs" dxfId="23124" priority="864" stopIfTrue="1" operator="equal">
      <formula>4</formula>
    </cfRule>
    <cfRule type="cellIs" dxfId="23123" priority="865" stopIfTrue="1" operator="equal">
      <formula>3</formula>
    </cfRule>
  </conditionalFormatting>
  <conditionalFormatting sqref="Q3">
    <cfRule type="expression" dxfId="23122" priority="902" stopIfTrue="1">
      <formula>$D$1&lt;Q3</formula>
    </cfRule>
    <cfRule type="expression" dxfId="23121" priority="903" stopIfTrue="1">
      <formula>$D$1&gt;Q3</formula>
    </cfRule>
  </conditionalFormatting>
  <conditionalFormatting sqref="I6:I15">
    <cfRule type="cellIs" dxfId="23120" priority="899" stopIfTrue="1" operator="equal">
      <formula>5</formula>
    </cfRule>
    <cfRule type="cellIs" dxfId="23119" priority="900" stopIfTrue="1" operator="equal">
      <formula>4</formula>
    </cfRule>
    <cfRule type="cellIs" dxfId="23118" priority="901" stopIfTrue="1" operator="equal">
      <formula>3</formula>
    </cfRule>
  </conditionalFormatting>
  <conditionalFormatting sqref="R5">
    <cfRule type="cellIs" dxfId="23117" priority="891" stopIfTrue="1" operator="equal">
      <formula>5</formula>
    </cfRule>
    <cfRule type="cellIs" dxfId="23116" priority="892" stopIfTrue="1" operator="equal">
      <formula>4</formula>
    </cfRule>
    <cfRule type="cellIs" dxfId="23115" priority="893" stopIfTrue="1" operator="equal">
      <formula>3</formula>
    </cfRule>
  </conditionalFormatting>
  <conditionalFormatting sqref="S4">
    <cfRule type="expression" dxfId="23114" priority="880" stopIfTrue="1">
      <formula>$D$1&lt;S4</formula>
    </cfRule>
    <cfRule type="expression" dxfId="23113" priority="881" stopIfTrue="1">
      <formula>$D$1&gt;S4</formula>
    </cfRule>
  </conditionalFormatting>
  <conditionalFormatting sqref="R4">
    <cfRule type="expression" dxfId="23112" priority="894" stopIfTrue="1">
      <formula>$D$1&lt;R4</formula>
    </cfRule>
    <cfRule type="expression" dxfId="23111" priority="895" stopIfTrue="1">
      <formula>$D$1&gt;R4</formula>
    </cfRule>
  </conditionalFormatting>
  <conditionalFormatting sqref="R4">
    <cfRule type="expression" dxfId="23110" priority="889" stopIfTrue="1">
      <formula>$D$1&lt;R4</formula>
    </cfRule>
    <cfRule type="expression" dxfId="23109" priority="890" stopIfTrue="1">
      <formula>$D$1&gt;R4</formula>
    </cfRule>
  </conditionalFormatting>
  <conditionalFormatting sqref="R4">
    <cfRule type="expression" dxfId="23108" priority="887" stopIfTrue="1">
      <formula>$D$1&lt;R4</formula>
    </cfRule>
    <cfRule type="expression" dxfId="23107" priority="888" stopIfTrue="1">
      <formula>$D$1&gt;R4</formula>
    </cfRule>
  </conditionalFormatting>
  <conditionalFormatting sqref="S5">
    <cfRule type="cellIs" dxfId="23106" priority="884" stopIfTrue="1" operator="equal">
      <formula>5</formula>
    </cfRule>
    <cfRule type="cellIs" dxfId="23105" priority="885" stopIfTrue="1" operator="equal">
      <formula>4</formula>
    </cfRule>
    <cfRule type="cellIs" dxfId="23104" priority="886" stopIfTrue="1" operator="equal">
      <formula>3</formula>
    </cfRule>
  </conditionalFormatting>
  <conditionalFormatting sqref="S4">
    <cfRule type="expression" dxfId="23103" priority="882" stopIfTrue="1">
      <formula>$D$1&lt;S4</formula>
    </cfRule>
    <cfRule type="expression" dxfId="23102" priority="883" stopIfTrue="1">
      <formula>$D$1&gt;S4</formula>
    </cfRule>
  </conditionalFormatting>
  <conditionalFormatting sqref="S4">
    <cfRule type="expression" dxfId="23101" priority="878" stopIfTrue="1">
      <formula>$D$1&lt;S4</formula>
    </cfRule>
    <cfRule type="expression" dxfId="23100" priority="879" stopIfTrue="1">
      <formula>$D$1&gt;S4</formula>
    </cfRule>
  </conditionalFormatting>
  <conditionalFormatting sqref="S4">
    <cfRule type="expression" dxfId="23099" priority="876" stopIfTrue="1">
      <formula>$D$1&lt;S4</formula>
    </cfRule>
    <cfRule type="expression" dxfId="23098" priority="877" stopIfTrue="1">
      <formula>$D$1&gt;S4</formula>
    </cfRule>
  </conditionalFormatting>
  <conditionalFormatting sqref="S4">
    <cfRule type="expression" dxfId="23097" priority="874" stopIfTrue="1">
      <formula>$D$1&lt;S4</formula>
    </cfRule>
    <cfRule type="expression" dxfId="23096" priority="875" stopIfTrue="1">
      <formula>$D$1&gt;S4</formula>
    </cfRule>
  </conditionalFormatting>
  <conditionalFormatting sqref="U4">
    <cfRule type="expression" dxfId="23095" priority="859" stopIfTrue="1">
      <formula>$D$1&lt;U4</formula>
    </cfRule>
    <cfRule type="expression" dxfId="23094" priority="860" stopIfTrue="1">
      <formula>$D$1&gt;U4</formula>
    </cfRule>
  </conditionalFormatting>
  <conditionalFormatting sqref="U4">
    <cfRule type="expression" dxfId="23093" priority="861" stopIfTrue="1">
      <formula>$D$4&lt;U4</formula>
    </cfRule>
    <cfRule type="expression" dxfId="23092" priority="862" stopIfTrue="1">
      <formula>$D$4&gt;U4</formula>
    </cfRule>
  </conditionalFormatting>
  <conditionalFormatting sqref="U4">
    <cfRule type="expression" dxfId="23091" priority="857" stopIfTrue="1">
      <formula>$D$4&lt;U4</formula>
    </cfRule>
    <cfRule type="expression" dxfId="23090" priority="858" stopIfTrue="1">
      <formula>$D$4&gt;U4</formula>
    </cfRule>
  </conditionalFormatting>
  <conditionalFormatting sqref="U5">
    <cfRule type="cellIs" dxfId="23089" priority="854" stopIfTrue="1" operator="equal">
      <formula>5</formula>
    </cfRule>
    <cfRule type="cellIs" dxfId="23088" priority="855" stopIfTrue="1" operator="equal">
      <formula>4</formula>
    </cfRule>
    <cfRule type="cellIs" dxfId="23087" priority="856" stopIfTrue="1" operator="equal">
      <formula>3</formula>
    </cfRule>
  </conditionalFormatting>
  <conditionalFormatting sqref="Q5">
    <cfRule type="cellIs" dxfId="23086" priority="851" stopIfTrue="1" operator="equal">
      <formula>5</formula>
    </cfRule>
    <cfRule type="cellIs" dxfId="23085" priority="852" stopIfTrue="1" operator="equal">
      <formula>4</formula>
    </cfRule>
    <cfRule type="cellIs" dxfId="23084" priority="853" stopIfTrue="1" operator="equal">
      <formula>3</formula>
    </cfRule>
  </conditionalFormatting>
  <conditionalFormatting sqref="Q4">
    <cfRule type="expression" dxfId="23083" priority="849" stopIfTrue="1">
      <formula>$D$1&lt;Q4</formula>
    </cfRule>
    <cfRule type="expression" dxfId="23082" priority="850" stopIfTrue="1">
      <formula>$D$1&gt;Q4</formula>
    </cfRule>
  </conditionalFormatting>
  <conditionalFormatting sqref="Q5">
    <cfRule type="cellIs" dxfId="23081" priority="846" stopIfTrue="1" operator="equal">
      <formula>5</formula>
    </cfRule>
    <cfRule type="cellIs" dxfId="23080" priority="847" stopIfTrue="1" operator="equal">
      <formula>4</formula>
    </cfRule>
    <cfRule type="cellIs" dxfId="23079" priority="848" stopIfTrue="1" operator="equal">
      <formula>3</formula>
    </cfRule>
  </conditionalFormatting>
  <conditionalFormatting sqref="U6:U15">
    <cfRule type="cellIs" dxfId="23078" priority="841" stopIfTrue="1" operator="equal">
      <formula>5</formula>
    </cfRule>
    <cfRule type="cellIs" dxfId="23077" priority="842" stopIfTrue="1" operator="equal">
      <formula>4</formula>
    </cfRule>
    <cfRule type="cellIs" dxfId="23076" priority="843" stopIfTrue="1" operator="equal">
      <formula>3</formula>
    </cfRule>
  </conditionalFormatting>
  <conditionalFormatting sqref="U3">
    <cfRule type="expression" dxfId="23075" priority="836" stopIfTrue="1">
      <formula>$D$1&lt;U3</formula>
    </cfRule>
    <cfRule type="expression" dxfId="23074" priority="837" stopIfTrue="1">
      <formula>$D$1&gt;U3</formula>
    </cfRule>
  </conditionalFormatting>
  <conditionalFormatting sqref="H5:I5 M5:P5 K5">
    <cfRule type="cellIs" dxfId="23073" priority="833" stopIfTrue="1" operator="equal">
      <formula>5</formula>
    </cfRule>
    <cfRule type="cellIs" dxfId="23072" priority="834" stopIfTrue="1" operator="equal">
      <formula>4</formula>
    </cfRule>
    <cfRule type="cellIs" dxfId="23071" priority="835" stopIfTrue="1" operator="equal">
      <formula>3</formula>
    </cfRule>
  </conditionalFormatting>
  <conditionalFormatting sqref="M3:P4 H4:I4 K4:L4 H3:L3">
    <cfRule type="expression" dxfId="23070" priority="831" stopIfTrue="1">
      <formula>$D$1&lt;H3</formula>
    </cfRule>
    <cfRule type="expression" dxfId="23069" priority="832" stopIfTrue="1">
      <formula>$D$1&gt;H3</formula>
    </cfRule>
  </conditionalFormatting>
  <conditionalFormatting sqref="P3:P4">
    <cfRule type="expression" dxfId="23068" priority="176" stopIfTrue="1">
      <formula>$D$1&lt;P3</formula>
    </cfRule>
    <cfRule type="expression" dxfId="23067" priority="177" stopIfTrue="1">
      <formula>$D$1&gt;P3</formula>
    </cfRule>
  </conditionalFormatting>
  <conditionalFormatting sqref="P4">
    <cfRule type="expression" dxfId="23066" priority="151" stopIfTrue="1">
      <formula>$D$1&lt;P4</formula>
    </cfRule>
    <cfRule type="expression" dxfId="23065" priority="152" stopIfTrue="1">
      <formula>$D$1&gt;P4</formula>
    </cfRule>
  </conditionalFormatting>
  <conditionalFormatting sqref="F4">
    <cfRule type="expression" dxfId="23064" priority="593" stopIfTrue="1">
      <formula>$D$1&lt;F4</formula>
    </cfRule>
    <cfRule type="expression" dxfId="23063" priority="594" stopIfTrue="1">
      <formula>$D$1&gt;F4</formula>
    </cfRule>
  </conditionalFormatting>
  <conditionalFormatting sqref="F4">
    <cfRule type="expression" dxfId="23062" priority="603" stopIfTrue="1">
      <formula>$D$1&lt;F4</formula>
    </cfRule>
    <cfRule type="expression" dxfId="23061" priority="604" stopIfTrue="1">
      <formula>$D$1&gt;F4</formula>
    </cfRule>
  </conditionalFormatting>
  <conditionalFormatting sqref="F4">
    <cfRule type="expression" dxfId="23060" priority="601" stopIfTrue="1">
      <formula>$D$1&lt;F4</formula>
    </cfRule>
    <cfRule type="expression" dxfId="23059" priority="602" stopIfTrue="1">
      <formula>$D$1&gt;F4</formula>
    </cfRule>
  </conditionalFormatting>
  <conditionalFormatting sqref="F4">
    <cfRule type="expression" dxfId="23058" priority="599" stopIfTrue="1">
      <formula>$D$1&lt;F4</formula>
    </cfRule>
    <cfRule type="expression" dxfId="23057" priority="600" stopIfTrue="1">
      <formula>$D$1&gt;F4</formula>
    </cfRule>
  </conditionalFormatting>
  <conditionalFormatting sqref="F4">
    <cfRule type="expression" dxfId="23056" priority="597" stopIfTrue="1">
      <formula>$D$1&lt;F4</formula>
    </cfRule>
    <cfRule type="expression" dxfId="23055" priority="598" stopIfTrue="1">
      <formula>$D$1&gt;F4</formula>
    </cfRule>
  </conditionalFormatting>
  <conditionalFormatting sqref="F4">
    <cfRule type="expression" dxfId="23054" priority="595" stopIfTrue="1">
      <formula>$D$1&lt;F4</formula>
    </cfRule>
    <cfRule type="expression" dxfId="23053" priority="596" stopIfTrue="1">
      <formula>$D$1&gt;F4</formula>
    </cfRule>
  </conditionalFormatting>
  <conditionalFormatting sqref="F5">
    <cfRule type="cellIs" dxfId="23052" priority="828" stopIfTrue="1" operator="equal">
      <formula>5</formula>
    </cfRule>
    <cfRule type="cellIs" dxfId="23051" priority="829" stopIfTrue="1" operator="equal">
      <formula>4</formula>
    </cfRule>
    <cfRule type="cellIs" dxfId="23050" priority="830" stopIfTrue="1" operator="equal">
      <formula>3</formula>
    </cfRule>
  </conditionalFormatting>
  <conditionalFormatting sqref="F3">
    <cfRule type="expression" dxfId="23049" priority="826" stopIfTrue="1">
      <formula>$D$1&lt;F3</formula>
    </cfRule>
    <cfRule type="expression" dxfId="23048" priority="827" stopIfTrue="1">
      <formula>$D$1&gt;F3</formula>
    </cfRule>
  </conditionalFormatting>
  <conditionalFormatting sqref="F5">
    <cfRule type="cellIs" dxfId="23047" priority="823" stopIfTrue="1" operator="equal">
      <formula>5</formula>
    </cfRule>
    <cfRule type="cellIs" dxfId="23046" priority="824" stopIfTrue="1" operator="equal">
      <formula>4</formula>
    </cfRule>
    <cfRule type="cellIs" dxfId="23045" priority="825" stopIfTrue="1" operator="equal">
      <formula>3</formula>
    </cfRule>
  </conditionalFormatting>
  <conditionalFormatting sqref="F3">
    <cfRule type="expression" dxfId="23044" priority="821" stopIfTrue="1">
      <formula>$D$1&lt;F3</formula>
    </cfRule>
    <cfRule type="expression" dxfId="23043" priority="822" stopIfTrue="1">
      <formula>$D$1&gt;F3</formula>
    </cfRule>
  </conditionalFormatting>
  <conditionalFormatting sqref="J3">
    <cfRule type="expression" dxfId="23042" priority="819" stopIfTrue="1">
      <formula>$D$1&lt;J3</formula>
    </cfRule>
    <cfRule type="expression" dxfId="23041" priority="820" stopIfTrue="1">
      <formula>$D$1&gt;J3</formula>
    </cfRule>
  </conditionalFormatting>
  <conditionalFormatting sqref="M5">
    <cfRule type="cellIs" dxfId="23040" priority="816" stopIfTrue="1" operator="equal">
      <formula>5</formula>
    </cfRule>
    <cfRule type="cellIs" dxfId="23039" priority="817" stopIfTrue="1" operator="equal">
      <formula>4</formula>
    </cfRule>
    <cfRule type="cellIs" dxfId="23038" priority="818" stopIfTrue="1" operator="equal">
      <formula>3</formula>
    </cfRule>
  </conditionalFormatting>
  <conditionalFormatting sqref="M3:N4 O4:P4">
    <cfRule type="expression" dxfId="23037" priority="814" stopIfTrue="1">
      <formula>$D$1&lt;M3</formula>
    </cfRule>
    <cfRule type="expression" dxfId="23036" priority="815" stopIfTrue="1">
      <formula>$D$1&gt;M3</formula>
    </cfRule>
  </conditionalFormatting>
  <conditionalFormatting sqref="M4:P4">
    <cfRule type="expression" dxfId="23035" priority="812" stopIfTrue="1">
      <formula>$D$1&lt;M4</formula>
    </cfRule>
    <cfRule type="expression" dxfId="23034" priority="813" stopIfTrue="1">
      <formula>$D$1&gt;M4</formula>
    </cfRule>
  </conditionalFormatting>
  <conditionalFormatting sqref="M4">
    <cfRule type="expression" dxfId="23033" priority="744" stopIfTrue="1">
      <formula>$D$1&lt;M4</formula>
    </cfRule>
    <cfRule type="expression" dxfId="23032" priority="745" stopIfTrue="1">
      <formula>$D$1&gt;M4</formula>
    </cfRule>
  </conditionalFormatting>
  <conditionalFormatting sqref="H5">
    <cfRule type="cellIs" dxfId="23031" priority="809" stopIfTrue="1" operator="equal">
      <formula>5</formula>
    </cfRule>
    <cfRule type="cellIs" dxfId="23030" priority="810" stopIfTrue="1" operator="equal">
      <formula>4</formula>
    </cfRule>
    <cfRule type="cellIs" dxfId="23029" priority="811" stopIfTrue="1" operator="equal">
      <formula>3</formula>
    </cfRule>
  </conditionalFormatting>
  <conditionalFormatting sqref="H3:I4">
    <cfRule type="expression" dxfId="23028" priority="807" stopIfTrue="1">
      <formula>$D$1&lt;H3</formula>
    </cfRule>
    <cfRule type="expression" dxfId="23027" priority="808" stopIfTrue="1">
      <formula>$D$1&gt;H3</formula>
    </cfRule>
  </conditionalFormatting>
  <conditionalFormatting sqref="M5">
    <cfRule type="cellIs" dxfId="23026" priority="804" stopIfTrue="1" operator="equal">
      <formula>5</formula>
    </cfRule>
    <cfRule type="cellIs" dxfId="23025" priority="805" stopIfTrue="1" operator="equal">
      <formula>4</formula>
    </cfRule>
    <cfRule type="cellIs" dxfId="23024" priority="806" stopIfTrue="1" operator="equal">
      <formula>3</formula>
    </cfRule>
  </conditionalFormatting>
  <conditionalFormatting sqref="M4">
    <cfRule type="expression" dxfId="23023" priority="802" stopIfTrue="1">
      <formula>$D$1&lt;M4</formula>
    </cfRule>
    <cfRule type="expression" dxfId="23022" priority="803" stopIfTrue="1">
      <formula>$D$1&gt;M4</formula>
    </cfRule>
  </conditionalFormatting>
  <conditionalFormatting sqref="M5">
    <cfRule type="cellIs" dxfId="23021" priority="799" stopIfTrue="1" operator="equal">
      <formula>5</formula>
    </cfRule>
    <cfRule type="cellIs" dxfId="23020" priority="800" stopIfTrue="1" operator="equal">
      <formula>4</formula>
    </cfRule>
    <cfRule type="cellIs" dxfId="23019" priority="801" stopIfTrue="1" operator="equal">
      <formula>3</formula>
    </cfRule>
  </conditionalFormatting>
  <conditionalFormatting sqref="M4">
    <cfRule type="expression" dxfId="23018" priority="797" stopIfTrue="1">
      <formula>$D$1&lt;M4</formula>
    </cfRule>
    <cfRule type="expression" dxfId="23017" priority="798" stopIfTrue="1">
      <formula>$D$1&gt;M4</formula>
    </cfRule>
  </conditionalFormatting>
  <conditionalFormatting sqref="M5">
    <cfRule type="cellIs" dxfId="23016" priority="794" stopIfTrue="1" operator="equal">
      <formula>5</formula>
    </cfRule>
    <cfRule type="cellIs" dxfId="23015" priority="795" stopIfTrue="1" operator="equal">
      <formula>4</formula>
    </cfRule>
    <cfRule type="cellIs" dxfId="23014" priority="796" stopIfTrue="1" operator="equal">
      <formula>3</formula>
    </cfRule>
  </conditionalFormatting>
  <conditionalFormatting sqref="M4">
    <cfRule type="expression" dxfId="23013" priority="792" stopIfTrue="1">
      <formula>$D$1&lt;M4</formula>
    </cfRule>
    <cfRule type="expression" dxfId="23012" priority="793" stopIfTrue="1">
      <formula>$D$1&gt;M4</formula>
    </cfRule>
  </conditionalFormatting>
  <conditionalFormatting sqref="M4">
    <cfRule type="expression" dxfId="23011" priority="790" stopIfTrue="1">
      <formula>$D$1&lt;M4</formula>
    </cfRule>
    <cfRule type="expression" dxfId="23010" priority="791" stopIfTrue="1">
      <formula>$D$1&gt;M4</formula>
    </cfRule>
  </conditionalFormatting>
  <conditionalFormatting sqref="M4">
    <cfRule type="expression" dxfId="23009" priority="788" stopIfTrue="1">
      <formula>$D$1&lt;M4</formula>
    </cfRule>
    <cfRule type="expression" dxfId="23008" priority="789" stopIfTrue="1">
      <formula>$D$1&gt;M4</formula>
    </cfRule>
  </conditionalFormatting>
  <conditionalFormatting sqref="M4">
    <cfRule type="expression" dxfId="23007" priority="786" stopIfTrue="1">
      <formula>$D$1&lt;M4</formula>
    </cfRule>
    <cfRule type="expression" dxfId="23006" priority="787" stopIfTrue="1">
      <formula>$D$1&gt;M4</formula>
    </cfRule>
  </conditionalFormatting>
  <conditionalFormatting sqref="M4">
    <cfRule type="expression" dxfId="23005" priority="784" stopIfTrue="1">
      <formula>$D$1&lt;M4</formula>
    </cfRule>
    <cfRule type="expression" dxfId="23004" priority="785" stopIfTrue="1">
      <formula>$D$1&gt;M4</formula>
    </cfRule>
  </conditionalFormatting>
  <conditionalFormatting sqref="M4">
    <cfRule type="expression" dxfId="23003" priority="782" stopIfTrue="1">
      <formula>$D$1&lt;M4</formula>
    </cfRule>
    <cfRule type="expression" dxfId="23002" priority="783" stopIfTrue="1">
      <formula>$D$1&gt;M4</formula>
    </cfRule>
  </conditionalFormatting>
  <conditionalFormatting sqref="M4">
    <cfRule type="expression" dxfId="23001" priority="780" stopIfTrue="1">
      <formula>$D$1&lt;M4</formula>
    </cfRule>
    <cfRule type="expression" dxfId="23000" priority="781" stopIfTrue="1">
      <formula>$D$1&gt;M4</formula>
    </cfRule>
  </conditionalFormatting>
  <conditionalFormatting sqref="M4">
    <cfRule type="expression" dxfId="22999" priority="778" stopIfTrue="1">
      <formula>$D$1&lt;M4</formula>
    </cfRule>
    <cfRule type="expression" dxfId="22998" priority="779" stopIfTrue="1">
      <formula>$D$1&gt;M4</formula>
    </cfRule>
  </conditionalFormatting>
  <conditionalFormatting sqref="F5">
    <cfRule type="cellIs" dxfId="22997" priority="775" stopIfTrue="1" operator="equal">
      <formula>5</formula>
    </cfRule>
    <cfRule type="cellIs" dxfId="22996" priority="776" stopIfTrue="1" operator="equal">
      <formula>4</formula>
    </cfRule>
    <cfRule type="cellIs" dxfId="22995" priority="777" stopIfTrue="1" operator="equal">
      <formula>3</formula>
    </cfRule>
  </conditionalFormatting>
  <conditionalFormatting sqref="I5">
    <cfRule type="cellIs" dxfId="22994" priority="772" stopIfTrue="1" operator="equal">
      <formula>5</formula>
    </cfRule>
    <cfRule type="cellIs" dxfId="22993" priority="773" stopIfTrue="1" operator="equal">
      <formula>4</formula>
    </cfRule>
    <cfRule type="cellIs" dxfId="22992" priority="774" stopIfTrue="1" operator="equal">
      <formula>3</formula>
    </cfRule>
  </conditionalFormatting>
  <conditionalFormatting sqref="I4">
    <cfRule type="expression" dxfId="22991" priority="770" stopIfTrue="1">
      <formula>$D$1&lt;I4</formula>
    </cfRule>
    <cfRule type="expression" dxfId="22990" priority="771" stopIfTrue="1">
      <formula>$D$1&gt;I4</formula>
    </cfRule>
  </conditionalFormatting>
  <conditionalFormatting sqref="I5">
    <cfRule type="cellIs" dxfId="22989" priority="767" stopIfTrue="1" operator="equal">
      <formula>5</formula>
    </cfRule>
    <cfRule type="cellIs" dxfId="22988" priority="768" stopIfTrue="1" operator="equal">
      <formula>4</formula>
    </cfRule>
    <cfRule type="cellIs" dxfId="22987" priority="769" stopIfTrue="1" operator="equal">
      <formula>3</formula>
    </cfRule>
  </conditionalFormatting>
  <conditionalFormatting sqref="I4">
    <cfRule type="expression" dxfId="22986" priority="765" stopIfTrue="1">
      <formula>$D$1&lt;I4</formula>
    </cfRule>
    <cfRule type="expression" dxfId="22985" priority="766" stopIfTrue="1">
      <formula>$D$1&gt;I4</formula>
    </cfRule>
  </conditionalFormatting>
  <conditionalFormatting sqref="I5">
    <cfRule type="cellIs" dxfId="22984" priority="762" stopIfTrue="1" operator="equal">
      <formula>5</formula>
    </cfRule>
    <cfRule type="cellIs" dxfId="22983" priority="763" stopIfTrue="1" operator="equal">
      <formula>4</formula>
    </cfRule>
    <cfRule type="cellIs" dxfId="22982" priority="764" stopIfTrue="1" operator="equal">
      <formula>3</formula>
    </cfRule>
  </conditionalFormatting>
  <conditionalFormatting sqref="I4">
    <cfRule type="expression" dxfId="22981" priority="760" stopIfTrue="1">
      <formula>$D$1&lt;I4</formula>
    </cfRule>
    <cfRule type="expression" dxfId="22980" priority="761" stopIfTrue="1">
      <formula>$D$1&gt;I4</formula>
    </cfRule>
  </conditionalFormatting>
  <conditionalFormatting sqref="I5">
    <cfRule type="cellIs" dxfId="22979" priority="757" stopIfTrue="1" operator="equal">
      <formula>5</formula>
    </cfRule>
    <cfRule type="cellIs" dxfId="22978" priority="758" stopIfTrue="1" operator="equal">
      <formula>4</formula>
    </cfRule>
    <cfRule type="cellIs" dxfId="22977" priority="759" stopIfTrue="1" operator="equal">
      <formula>3</formula>
    </cfRule>
  </conditionalFormatting>
  <conditionalFormatting sqref="I4">
    <cfRule type="expression" dxfId="22976" priority="755" stopIfTrue="1">
      <formula>$D$1&lt;I4</formula>
    </cfRule>
    <cfRule type="expression" dxfId="22975" priority="756" stopIfTrue="1">
      <formula>$D$1&gt;I4</formula>
    </cfRule>
  </conditionalFormatting>
  <conditionalFormatting sqref="I5">
    <cfRule type="cellIs" dxfId="22974" priority="752" stopIfTrue="1" operator="equal">
      <formula>5</formula>
    </cfRule>
    <cfRule type="cellIs" dxfId="22973" priority="753" stopIfTrue="1" operator="equal">
      <formula>4</formula>
    </cfRule>
    <cfRule type="cellIs" dxfId="22972" priority="754" stopIfTrue="1" operator="equal">
      <formula>3</formula>
    </cfRule>
  </conditionalFormatting>
  <conditionalFormatting sqref="I4">
    <cfRule type="expression" dxfId="22971" priority="750" stopIfTrue="1">
      <formula>$D$1&lt;I4</formula>
    </cfRule>
    <cfRule type="expression" dxfId="22970" priority="751" stopIfTrue="1">
      <formula>$D$1&gt;I4</formula>
    </cfRule>
  </conditionalFormatting>
  <conditionalFormatting sqref="J3">
    <cfRule type="expression" dxfId="22969" priority="748" stopIfTrue="1">
      <formula>$D$1&lt;J3</formula>
    </cfRule>
    <cfRule type="expression" dxfId="22968" priority="749" stopIfTrue="1">
      <formula>$D$1&gt;J3</formula>
    </cfRule>
  </conditionalFormatting>
  <conditionalFormatting sqref="M4">
    <cfRule type="expression" dxfId="22967" priority="746" stopIfTrue="1">
      <formula>$D$1&lt;M4</formula>
    </cfRule>
    <cfRule type="expression" dxfId="22966" priority="747" stopIfTrue="1">
      <formula>$D$1&gt;M4</formula>
    </cfRule>
  </conditionalFormatting>
  <conditionalFormatting sqref="N5">
    <cfRule type="cellIs" dxfId="22965" priority="741" stopIfTrue="1" operator="equal">
      <formula>5</formula>
    </cfRule>
    <cfRule type="cellIs" dxfId="22964" priority="742" stopIfTrue="1" operator="equal">
      <formula>4</formula>
    </cfRule>
    <cfRule type="cellIs" dxfId="22963" priority="743" stopIfTrue="1" operator="equal">
      <formula>3</formula>
    </cfRule>
  </conditionalFormatting>
  <conditionalFormatting sqref="N4">
    <cfRule type="expression" dxfId="22962" priority="739" stopIfTrue="1">
      <formula>$D$1&lt;N4</formula>
    </cfRule>
    <cfRule type="expression" dxfId="22961" priority="740" stopIfTrue="1">
      <formula>$D$1&gt;N4</formula>
    </cfRule>
  </conditionalFormatting>
  <conditionalFormatting sqref="O5">
    <cfRule type="cellIs" dxfId="22960" priority="736" stopIfTrue="1" operator="equal">
      <formula>5</formula>
    </cfRule>
    <cfRule type="cellIs" dxfId="22959" priority="737" stopIfTrue="1" operator="equal">
      <formula>4</formula>
    </cfRule>
    <cfRule type="cellIs" dxfId="22958" priority="738" stopIfTrue="1" operator="equal">
      <formula>3</formula>
    </cfRule>
  </conditionalFormatting>
  <conditionalFormatting sqref="O4">
    <cfRule type="expression" dxfId="22957" priority="734" stopIfTrue="1">
      <formula>$D$1&lt;O4</formula>
    </cfRule>
    <cfRule type="expression" dxfId="22956" priority="735" stopIfTrue="1">
      <formula>$D$1&gt;O4</formula>
    </cfRule>
  </conditionalFormatting>
  <conditionalFormatting sqref="O5">
    <cfRule type="cellIs" dxfId="22955" priority="731" stopIfTrue="1" operator="equal">
      <formula>5</formula>
    </cfRule>
    <cfRule type="cellIs" dxfId="22954" priority="732" stopIfTrue="1" operator="equal">
      <formula>4</formula>
    </cfRule>
    <cfRule type="cellIs" dxfId="22953" priority="733" stopIfTrue="1" operator="equal">
      <formula>3</formula>
    </cfRule>
  </conditionalFormatting>
  <conditionalFormatting sqref="O4">
    <cfRule type="expression" dxfId="22952" priority="729" stopIfTrue="1">
      <formula>$D$1&lt;O4</formula>
    </cfRule>
    <cfRule type="expression" dxfId="22951" priority="730" stopIfTrue="1">
      <formula>$D$1&gt;O4</formula>
    </cfRule>
  </conditionalFormatting>
  <conditionalFormatting sqref="O4">
    <cfRule type="expression" dxfId="22950" priority="727" stopIfTrue="1">
      <formula>$D$1&lt;O4</formula>
    </cfRule>
    <cfRule type="expression" dxfId="22949" priority="728" stopIfTrue="1">
      <formula>$D$1&gt;O4</formula>
    </cfRule>
  </conditionalFormatting>
  <conditionalFormatting sqref="O4">
    <cfRule type="expression" dxfId="22948" priority="725" stopIfTrue="1">
      <formula>$D$1&lt;O4</formula>
    </cfRule>
    <cfRule type="expression" dxfId="22947" priority="726" stopIfTrue="1">
      <formula>$D$1&gt;O4</formula>
    </cfRule>
  </conditionalFormatting>
  <conditionalFormatting sqref="F5">
    <cfRule type="cellIs" dxfId="22946" priority="722" stopIfTrue="1" operator="equal">
      <formula>5</formula>
    </cfRule>
    <cfRule type="cellIs" dxfId="22945" priority="723" stopIfTrue="1" operator="equal">
      <formula>4</formula>
    </cfRule>
    <cfRule type="cellIs" dxfId="22944" priority="724" stopIfTrue="1" operator="equal">
      <formula>3</formula>
    </cfRule>
  </conditionalFormatting>
  <conditionalFormatting sqref="F3">
    <cfRule type="expression" dxfId="22943" priority="720" stopIfTrue="1">
      <formula>$D$1&lt;F3</formula>
    </cfRule>
    <cfRule type="expression" dxfId="22942" priority="721" stopIfTrue="1">
      <formula>$D$1&gt;F3</formula>
    </cfRule>
  </conditionalFormatting>
  <conditionalFormatting sqref="F5">
    <cfRule type="cellIs" dxfId="22941" priority="717" stopIfTrue="1" operator="equal">
      <formula>5</formula>
    </cfRule>
    <cfRule type="cellIs" dxfId="22940" priority="718" stopIfTrue="1" operator="equal">
      <formula>4</formula>
    </cfRule>
    <cfRule type="cellIs" dxfId="22939" priority="719" stopIfTrue="1" operator="equal">
      <formula>3</formula>
    </cfRule>
  </conditionalFormatting>
  <conditionalFormatting sqref="F5">
    <cfRule type="cellIs" dxfId="22938" priority="714" stopIfTrue="1" operator="equal">
      <formula>5</formula>
    </cfRule>
    <cfRule type="cellIs" dxfId="22937" priority="715" stopIfTrue="1" operator="equal">
      <formula>4</formula>
    </cfRule>
    <cfRule type="cellIs" dxfId="22936" priority="716" stopIfTrue="1" operator="equal">
      <formula>3</formula>
    </cfRule>
  </conditionalFormatting>
  <conditionalFormatting sqref="F5">
    <cfRule type="cellIs" dxfId="22935" priority="711" stopIfTrue="1" operator="equal">
      <formula>5</formula>
    </cfRule>
    <cfRule type="cellIs" dxfId="22934" priority="712" stopIfTrue="1" operator="equal">
      <formula>4</formula>
    </cfRule>
    <cfRule type="cellIs" dxfId="22933" priority="713" stopIfTrue="1" operator="equal">
      <formula>3</formula>
    </cfRule>
  </conditionalFormatting>
  <conditionalFormatting sqref="L5">
    <cfRule type="cellIs" dxfId="22932" priority="708" stopIfTrue="1" operator="equal">
      <formula>5</formula>
    </cfRule>
    <cfRule type="cellIs" dxfId="22931" priority="709" stopIfTrue="1" operator="equal">
      <formula>4</formula>
    </cfRule>
    <cfRule type="cellIs" dxfId="22930" priority="710" stopIfTrue="1" operator="equal">
      <formula>3</formula>
    </cfRule>
  </conditionalFormatting>
  <conditionalFormatting sqref="L4">
    <cfRule type="expression" dxfId="22929" priority="706" stopIfTrue="1">
      <formula>$D$1&lt;L4</formula>
    </cfRule>
    <cfRule type="expression" dxfId="22928" priority="707" stopIfTrue="1">
      <formula>$D$1&gt;L4</formula>
    </cfRule>
  </conditionalFormatting>
  <conditionalFormatting sqref="L4">
    <cfRule type="expression" dxfId="22927" priority="704" stopIfTrue="1">
      <formula>$D$1&lt;L4</formula>
    </cfRule>
    <cfRule type="expression" dxfId="22926" priority="705" stopIfTrue="1">
      <formula>$D$1&gt;L4</formula>
    </cfRule>
  </conditionalFormatting>
  <conditionalFormatting sqref="L4">
    <cfRule type="expression" dxfId="22925" priority="702" stopIfTrue="1">
      <formula>$D$1&lt;L4</formula>
    </cfRule>
    <cfRule type="expression" dxfId="22924" priority="703" stopIfTrue="1">
      <formula>$D$1&gt;L4</formula>
    </cfRule>
  </conditionalFormatting>
  <conditionalFormatting sqref="L4">
    <cfRule type="expression" dxfId="22923" priority="700" stopIfTrue="1">
      <formula>$D$1&lt;L4</formula>
    </cfRule>
    <cfRule type="expression" dxfId="22922" priority="701" stopIfTrue="1">
      <formula>$D$1&gt;L4</formula>
    </cfRule>
  </conditionalFormatting>
  <conditionalFormatting sqref="L4">
    <cfRule type="expression" dxfId="22921" priority="698" stopIfTrue="1">
      <formula>$D$1&lt;L4</formula>
    </cfRule>
    <cfRule type="expression" dxfId="22920" priority="699" stopIfTrue="1">
      <formula>$D$1&gt;L4</formula>
    </cfRule>
  </conditionalFormatting>
  <conditionalFormatting sqref="L5">
    <cfRule type="cellIs" dxfId="22919" priority="695" stopIfTrue="1" operator="equal">
      <formula>5</formula>
    </cfRule>
    <cfRule type="cellIs" dxfId="22918" priority="696" stopIfTrue="1" operator="equal">
      <formula>4</formula>
    </cfRule>
    <cfRule type="cellIs" dxfId="22917" priority="697" stopIfTrue="1" operator="equal">
      <formula>3</formula>
    </cfRule>
  </conditionalFormatting>
  <conditionalFormatting sqref="L4">
    <cfRule type="expression" dxfId="22916" priority="693" stopIfTrue="1">
      <formula>$D$1&lt;L4</formula>
    </cfRule>
    <cfRule type="expression" dxfId="22915" priority="694" stopIfTrue="1">
      <formula>$D$1&gt;L4</formula>
    </cfRule>
  </conditionalFormatting>
  <conditionalFormatting sqref="L5">
    <cfRule type="cellIs" dxfId="22914" priority="690" stopIfTrue="1" operator="equal">
      <formula>5</formula>
    </cfRule>
    <cfRule type="cellIs" dxfId="22913" priority="691" stopIfTrue="1" operator="equal">
      <formula>4</formula>
    </cfRule>
    <cfRule type="cellIs" dxfId="22912" priority="692" stopIfTrue="1" operator="equal">
      <formula>3</formula>
    </cfRule>
  </conditionalFormatting>
  <conditionalFormatting sqref="L4">
    <cfRule type="expression" dxfId="22911" priority="688" stopIfTrue="1">
      <formula>$D$1&lt;L4</formula>
    </cfRule>
    <cfRule type="expression" dxfId="22910" priority="689" stopIfTrue="1">
      <formula>$D$1&gt;L4</formula>
    </cfRule>
  </conditionalFormatting>
  <conditionalFormatting sqref="L5">
    <cfRule type="cellIs" dxfId="22909" priority="685" stopIfTrue="1" operator="equal">
      <formula>5</formula>
    </cfRule>
    <cfRule type="cellIs" dxfId="22908" priority="686" stopIfTrue="1" operator="equal">
      <formula>4</formula>
    </cfRule>
    <cfRule type="cellIs" dxfId="22907" priority="687" stopIfTrue="1" operator="equal">
      <formula>3</formula>
    </cfRule>
  </conditionalFormatting>
  <conditionalFormatting sqref="L4">
    <cfRule type="expression" dxfId="22906" priority="683" stopIfTrue="1">
      <formula>$D$1&lt;L4</formula>
    </cfRule>
    <cfRule type="expression" dxfId="22905" priority="684" stopIfTrue="1">
      <formula>$D$1&gt;L4</formula>
    </cfRule>
  </conditionalFormatting>
  <conditionalFormatting sqref="L4">
    <cfRule type="expression" dxfId="22904" priority="681" stopIfTrue="1">
      <formula>$D$1&lt;L4</formula>
    </cfRule>
    <cfRule type="expression" dxfId="22903" priority="682" stopIfTrue="1">
      <formula>$D$1&gt;L4</formula>
    </cfRule>
  </conditionalFormatting>
  <conditionalFormatting sqref="L4">
    <cfRule type="expression" dxfId="22902" priority="679" stopIfTrue="1">
      <formula>$D$1&lt;L4</formula>
    </cfRule>
    <cfRule type="expression" dxfId="22901" priority="680" stopIfTrue="1">
      <formula>$D$1&gt;L4</formula>
    </cfRule>
  </conditionalFormatting>
  <conditionalFormatting sqref="L4">
    <cfRule type="expression" dxfId="22900" priority="677" stopIfTrue="1">
      <formula>$D$1&lt;L4</formula>
    </cfRule>
    <cfRule type="expression" dxfId="22899" priority="678" stopIfTrue="1">
      <formula>$D$1&gt;L4</formula>
    </cfRule>
  </conditionalFormatting>
  <conditionalFormatting sqref="L4">
    <cfRule type="expression" dxfId="22898" priority="675" stopIfTrue="1">
      <formula>$D$1&lt;L4</formula>
    </cfRule>
    <cfRule type="expression" dxfId="22897" priority="676" stopIfTrue="1">
      <formula>$D$1&gt;L4</formula>
    </cfRule>
  </conditionalFormatting>
  <conditionalFormatting sqref="L4">
    <cfRule type="expression" dxfId="22896" priority="673" stopIfTrue="1">
      <formula>$D$1&lt;L4</formula>
    </cfRule>
    <cfRule type="expression" dxfId="22895" priority="674" stopIfTrue="1">
      <formula>$D$1&gt;L4</formula>
    </cfRule>
  </conditionalFormatting>
  <conditionalFormatting sqref="L4">
    <cfRule type="expression" dxfId="22894" priority="671" stopIfTrue="1">
      <formula>$D$1&lt;L4</formula>
    </cfRule>
    <cfRule type="expression" dxfId="22893" priority="672" stopIfTrue="1">
      <formula>$D$1&gt;L4</formula>
    </cfRule>
  </conditionalFormatting>
  <conditionalFormatting sqref="L4">
    <cfRule type="expression" dxfId="22892" priority="669" stopIfTrue="1">
      <formula>$D$1&lt;L4</formula>
    </cfRule>
    <cfRule type="expression" dxfId="22891" priority="670" stopIfTrue="1">
      <formula>$D$1&gt;L4</formula>
    </cfRule>
  </conditionalFormatting>
  <conditionalFormatting sqref="L4">
    <cfRule type="expression" dxfId="22890" priority="667" stopIfTrue="1">
      <formula>$D$1&lt;L4</formula>
    </cfRule>
    <cfRule type="expression" dxfId="22889" priority="668" stopIfTrue="1">
      <formula>$D$1&gt;L4</formula>
    </cfRule>
  </conditionalFormatting>
  <conditionalFormatting sqref="L4">
    <cfRule type="expression" dxfId="22888" priority="665" stopIfTrue="1">
      <formula>$D$1&lt;L4</formula>
    </cfRule>
    <cfRule type="expression" dxfId="22887" priority="666" stopIfTrue="1">
      <formula>$D$1&gt;L4</formula>
    </cfRule>
  </conditionalFormatting>
  <conditionalFormatting sqref="L4">
    <cfRule type="expression" dxfId="22886" priority="663" stopIfTrue="1">
      <formula>$D$1&lt;L4</formula>
    </cfRule>
    <cfRule type="expression" dxfId="22885" priority="664" stopIfTrue="1">
      <formula>$D$1&gt;L4</formula>
    </cfRule>
  </conditionalFormatting>
  <conditionalFormatting sqref="L4">
    <cfRule type="expression" dxfId="22884" priority="661" stopIfTrue="1">
      <formula>$D$1&lt;L4</formula>
    </cfRule>
    <cfRule type="expression" dxfId="22883" priority="662" stopIfTrue="1">
      <formula>$D$1&gt;L4</formula>
    </cfRule>
  </conditionalFormatting>
  <conditionalFormatting sqref="L4">
    <cfRule type="expression" dxfId="22882" priority="659" stopIfTrue="1">
      <formula>$D$1&lt;L4</formula>
    </cfRule>
    <cfRule type="expression" dxfId="22881" priority="660" stopIfTrue="1">
      <formula>$D$1&gt;L4</formula>
    </cfRule>
  </conditionalFormatting>
  <conditionalFormatting sqref="L4">
    <cfRule type="expression" dxfId="22880" priority="657" stopIfTrue="1">
      <formula>$D$1&lt;L4</formula>
    </cfRule>
    <cfRule type="expression" dxfId="22879" priority="658" stopIfTrue="1">
      <formula>$D$1&gt;L4</formula>
    </cfRule>
  </conditionalFormatting>
  <conditionalFormatting sqref="L4">
    <cfRule type="expression" dxfId="22878" priority="655" stopIfTrue="1">
      <formula>$D$1&lt;L4</formula>
    </cfRule>
    <cfRule type="expression" dxfId="22877" priority="656" stopIfTrue="1">
      <formula>$D$1&gt;L4</formula>
    </cfRule>
  </conditionalFormatting>
  <conditionalFormatting sqref="L4">
    <cfRule type="expression" dxfId="22876" priority="653" stopIfTrue="1">
      <formula>$D$1&lt;L4</formula>
    </cfRule>
    <cfRule type="expression" dxfId="22875" priority="654" stopIfTrue="1">
      <formula>$D$1&gt;L4</formula>
    </cfRule>
  </conditionalFormatting>
  <conditionalFormatting sqref="L4">
    <cfRule type="expression" dxfId="22874" priority="651" stopIfTrue="1">
      <formula>$D$1&lt;L4</formula>
    </cfRule>
    <cfRule type="expression" dxfId="22873" priority="652" stopIfTrue="1">
      <formula>$D$1&gt;L4</formula>
    </cfRule>
  </conditionalFormatting>
  <conditionalFormatting sqref="L4">
    <cfRule type="expression" dxfId="22872" priority="649" stopIfTrue="1">
      <formula>$D$1&lt;L4</formula>
    </cfRule>
    <cfRule type="expression" dxfId="22871" priority="650" stopIfTrue="1">
      <formula>$D$1&gt;L4</formula>
    </cfRule>
  </conditionalFormatting>
  <conditionalFormatting sqref="G3">
    <cfRule type="expression" dxfId="22870" priority="647" stopIfTrue="1">
      <formula>$D$1&lt;G3</formula>
    </cfRule>
    <cfRule type="expression" dxfId="22869" priority="648" stopIfTrue="1">
      <formula>$D$1&gt;G3</formula>
    </cfRule>
  </conditionalFormatting>
  <conditionalFormatting sqref="G3">
    <cfRule type="expression" dxfId="22868" priority="645" stopIfTrue="1">
      <formula>$D$1&lt;G3</formula>
    </cfRule>
    <cfRule type="expression" dxfId="22867" priority="646" stopIfTrue="1">
      <formula>$D$1&gt;G3</formula>
    </cfRule>
  </conditionalFormatting>
  <conditionalFormatting sqref="G3">
    <cfRule type="expression" dxfId="22866" priority="643" stopIfTrue="1">
      <formula>$D$1&lt;G3</formula>
    </cfRule>
    <cfRule type="expression" dxfId="22865" priority="644" stopIfTrue="1">
      <formula>$D$1&gt;G3</formula>
    </cfRule>
  </conditionalFormatting>
  <conditionalFormatting sqref="F4">
    <cfRule type="expression" dxfId="22864" priority="641" stopIfTrue="1">
      <formula>$D$1&lt;F4</formula>
    </cfRule>
    <cfRule type="expression" dxfId="22863" priority="642" stopIfTrue="1">
      <formula>$D$1&gt;F4</formula>
    </cfRule>
  </conditionalFormatting>
  <conditionalFormatting sqref="F4">
    <cfRule type="expression" dxfId="22862" priority="639" stopIfTrue="1">
      <formula>$D$1&lt;F4</formula>
    </cfRule>
    <cfRule type="expression" dxfId="22861" priority="640" stopIfTrue="1">
      <formula>$D$1&gt;F4</formula>
    </cfRule>
  </conditionalFormatting>
  <conditionalFormatting sqref="F4">
    <cfRule type="expression" dxfId="22860" priority="637" stopIfTrue="1">
      <formula>$D$1&lt;F4</formula>
    </cfRule>
    <cfRule type="expression" dxfId="22859" priority="638" stopIfTrue="1">
      <formula>$D$1&gt;F4</formula>
    </cfRule>
  </conditionalFormatting>
  <conditionalFormatting sqref="F4">
    <cfRule type="expression" dxfId="22858" priority="635" stopIfTrue="1">
      <formula>$D$1&lt;F4</formula>
    </cfRule>
    <cfRule type="expression" dxfId="22857" priority="636" stopIfTrue="1">
      <formula>$D$1&gt;F4</formula>
    </cfRule>
  </conditionalFormatting>
  <conditionalFormatting sqref="F4">
    <cfRule type="expression" dxfId="22856" priority="633" stopIfTrue="1">
      <formula>$D$1&lt;F4</formula>
    </cfRule>
    <cfRule type="expression" dxfId="22855" priority="634" stopIfTrue="1">
      <formula>$D$1&gt;F4</formula>
    </cfRule>
  </conditionalFormatting>
  <conditionalFormatting sqref="F4">
    <cfRule type="expression" dxfId="22854" priority="631" stopIfTrue="1">
      <formula>$D$1&lt;F4</formula>
    </cfRule>
    <cfRule type="expression" dxfId="22853" priority="632" stopIfTrue="1">
      <formula>$D$1&gt;F4</formula>
    </cfRule>
  </conditionalFormatting>
  <conditionalFormatting sqref="F4">
    <cfRule type="expression" dxfId="22852" priority="629" stopIfTrue="1">
      <formula>$D$1&lt;F4</formula>
    </cfRule>
    <cfRule type="expression" dxfId="22851" priority="630" stopIfTrue="1">
      <formula>$D$1&gt;F4</formula>
    </cfRule>
  </conditionalFormatting>
  <conditionalFormatting sqref="F4">
    <cfRule type="expression" dxfId="22850" priority="627" stopIfTrue="1">
      <formula>$D$1&lt;F4</formula>
    </cfRule>
    <cfRule type="expression" dxfId="22849" priority="628" stopIfTrue="1">
      <formula>$D$1&gt;F4</formula>
    </cfRule>
  </conditionalFormatting>
  <conditionalFormatting sqref="F4">
    <cfRule type="expression" dxfId="22848" priority="625" stopIfTrue="1">
      <formula>$D$1&lt;F4</formula>
    </cfRule>
    <cfRule type="expression" dxfId="22847" priority="626" stopIfTrue="1">
      <formula>$D$1&gt;F4</formula>
    </cfRule>
  </conditionalFormatting>
  <conditionalFormatting sqref="F4">
    <cfRule type="expression" dxfId="22846" priority="623" stopIfTrue="1">
      <formula>$D$1&lt;F4</formula>
    </cfRule>
    <cfRule type="expression" dxfId="22845" priority="624" stopIfTrue="1">
      <formula>$D$1&gt;F4</formula>
    </cfRule>
  </conditionalFormatting>
  <conditionalFormatting sqref="F4">
    <cfRule type="expression" dxfId="22844" priority="621" stopIfTrue="1">
      <formula>$D$1&lt;F4</formula>
    </cfRule>
    <cfRule type="expression" dxfId="22843" priority="622" stopIfTrue="1">
      <formula>$D$1&gt;F4</formula>
    </cfRule>
  </conditionalFormatting>
  <conditionalFormatting sqref="F4">
    <cfRule type="expression" dxfId="22842" priority="619" stopIfTrue="1">
      <formula>$D$1&lt;F4</formula>
    </cfRule>
    <cfRule type="expression" dxfId="22841" priority="620" stopIfTrue="1">
      <formula>$D$1&gt;F4</formula>
    </cfRule>
  </conditionalFormatting>
  <conditionalFormatting sqref="F4">
    <cfRule type="expression" dxfId="22840" priority="617" stopIfTrue="1">
      <formula>$D$1&lt;F4</formula>
    </cfRule>
    <cfRule type="expression" dxfId="22839" priority="618" stopIfTrue="1">
      <formula>$D$1&gt;F4</formula>
    </cfRule>
  </conditionalFormatting>
  <conditionalFormatting sqref="F4">
    <cfRule type="expression" dxfId="22838" priority="615" stopIfTrue="1">
      <formula>$D$1&lt;F4</formula>
    </cfRule>
    <cfRule type="expression" dxfId="22837" priority="616" stopIfTrue="1">
      <formula>$D$1&gt;F4</formula>
    </cfRule>
  </conditionalFormatting>
  <conditionalFormatting sqref="F4">
    <cfRule type="expression" dxfId="22836" priority="613" stopIfTrue="1">
      <formula>$D$1&lt;F4</formula>
    </cfRule>
    <cfRule type="expression" dxfId="22835" priority="614" stopIfTrue="1">
      <formula>$D$1&gt;F4</formula>
    </cfRule>
  </conditionalFormatting>
  <conditionalFormatting sqref="F4">
    <cfRule type="expression" dxfId="22834" priority="611" stopIfTrue="1">
      <formula>$D$1&lt;F4</formula>
    </cfRule>
    <cfRule type="expression" dxfId="22833" priority="612" stopIfTrue="1">
      <formula>$D$1&gt;F4</formula>
    </cfRule>
  </conditionalFormatting>
  <conditionalFormatting sqref="F4">
    <cfRule type="expression" dxfId="22832" priority="609" stopIfTrue="1">
      <formula>$D$1&lt;F4</formula>
    </cfRule>
    <cfRule type="expression" dxfId="22831" priority="610" stopIfTrue="1">
      <formula>$D$1&gt;F4</formula>
    </cfRule>
  </conditionalFormatting>
  <conditionalFormatting sqref="F4">
    <cfRule type="expression" dxfId="22830" priority="607" stopIfTrue="1">
      <formula>$D$1&lt;F4</formula>
    </cfRule>
    <cfRule type="expression" dxfId="22829" priority="608" stopIfTrue="1">
      <formula>$D$1&gt;F4</formula>
    </cfRule>
  </conditionalFormatting>
  <conditionalFormatting sqref="F4">
    <cfRule type="expression" dxfId="22828" priority="605" stopIfTrue="1">
      <formula>$D$1&lt;F4</formula>
    </cfRule>
    <cfRule type="expression" dxfId="22827" priority="606" stopIfTrue="1">
      <formula>$D$1&gt;F4</formula>
    </cfRule>
  </conditionalFormatting>
  <conditionalFormatting sqref="F4">
    <cfRule type="expression" dxfId="22826" priority="591" stopIfTrue="1">
      <formula>$D$1&lt;F4</formula>
    </cfRule>
    <cfRule type="expression" dxfId="22825" priority="592" stopIfTrue="1">
      <formula>$D$1&gt;F4</formula>
    </cfRule>
  </conditionalFormatting>
  <conditionalFormatting sqref="H4">
    <cfRule type="expression" dxfId="22824" priority="477" stopIfTrue="1">
      <formula>$D$1&lt;H4</formula>
    </cfRule>
    <cfRule type="expression" dxfId="22823" priority="478" stopIfTrue="1">
      <formula>$D$1&gt;H4</formula>
    </cfRule>
  </conditionalFormatting>
  <conditionalFormatting sqref="H4">
    <cfRule type="expression" dxfId="22822" priority="475" stopIfTrue="1">
      <formula>$D$1&lt;H4</formula>
    </cfRule>
    <cfRule type="expression" dxfId="22821" priority="476" stopIfTrue="1">
      <formula>$D$1&gt;H4</formula>
    </cfRule>
  </conditionalFormatting>
  <conditionalFormatting sqref="H4">
    <cfRule type="expression" dxfId="22820" priority="450" stopIfTrue="1">
      <formula>$D$1&lt;H4</formula>
    </cfRule>
    <cfRule type="expression" dxfId="22819" priority="451" stopIfTrue="1">
      <formula>$D$1&gt;H4</formula>
    </cfRule>
  </conditionalFormatting>
  <conditionalFormatting sqref="H5">
    <cfRule type="cellIs" dxfId="22818" priority="447" stopIfTrue="1" operator="equal">
      <formula>5</formula>
    </cfRule>
    <cfRule type="cellIs" dxfId="22817" priority="448" stopIfTrue="1" operator="equal">
      <formula>4</formula>
    </cfRule>
    <cfRule type="cellIs" dxfId="22816" priority="449" stopIfTrue="1" operator="equal">
      <formula>3</formula>
    </cfRule>
  </conditionalFormatting>
  <conditionalFormatting sqref="H4">
    <cfRule type="expression" dxfId="22815" priority="443" stopIfTrue="1">
      <formula>$D$1&lt;H4</formula>
    </cfRule>
    <cfRule type="expression" dxfId="22814" priority="444" stopIfTrue="1">
      <formula>$D$1&gt;H4</formula>
    </cfRule>
  </conditionalFormatting>
  <conditionalFormatting sqref="K3:L3">
    <cfRule type="expression" dxfId="22813" priority="589" stopIfTrue="1">
      <formula>$D$1&lt;K3</formula>
    </cfRule>
    <cfRule type="expression" dxfId="22812" priority="590" stopIfTrue="1">
      <formula>$D$1&gt;K3</formula>
    </cfRule>
  </conditionalFormatting>
  <conditionalFormatting sqref="N5">
    <cfRule type="cellIs" dxfId="22811" priority="586" stopIfTrue="1" operator="equal">
      <formula>5</formula>
    </cfRule>
    <cfRule type="cellIs" dxfId="22810" priority="587" stopIfTrue="1" operator="equal">
      <formula>4</formula>
    </cfRule>
    <cfRule type="cellIs" dxfId="22809" priority="588" stopIfTrue="1" operator="equal">
      <formula>3</formula>
    </cfRule>
  </conditionalFormatting>
  <conditionalFormatting sqref="K4">
    <cfRule type="expression" dxfId="22808" priority="531" stopIfTrue="1">
      <formula>$D$1&lt;K4</formula>
    </cfRule>
    <cfRule type="expression" dxfId="22807" priority="532" stopIfTrue="1">
      <formula>$D$1&gt;K4</formula>
    </cfRule>
  </conditionalFormatting>
  <conditionalFormatting sqref="K4">
    <cfRule type="expression" dxfId="22806" priority="529" stopIfTrue="1">
      <formula>$D$1&lt;K4</formula>
    </cfRule>
    <cfRule type="expression" dxfId="22805" priority="530" stopIfTrue="1">
      <formula>$D$1&gt;K4</formula>
    </cfRule>
  </conditionalFormatting>
  <conditionalFormatting sqref="K4">
    <cfRule type="expression" dxfId="22804" priority="527" stopIfTrue="1">
      <formula>$D$1&lt;K4</formula>
    </cfRule>
    <cfRule type="expression" dxfId="22803" priority="528" stopIfTrue="1">
      <formula>$D$1&gt;K4</formula>
    </cfRule>
  </conditionalFormatting>
  <conditionalFormatting sqref="N4">
    <cfRule type="expression" dxfId="22802" priority="519" stopIfTrue="1">
      <formula>$D$1&lt;N4</formula>
    </cfRule>
    <cfRule type="expression" dxfId="22801" priority="520" stopIfTrue="1">
      <formula>$D$1&gt;N4</formula>
    </cfRule>
  </conditionalFormatting>
  <conditionalFormatting sqref="I5">
    <cfRule type="cellIs" dxfId="22800" priority="583" stopIfTrue="1" operator="equal">
      <formula>5</formula>
    </cfRule>
    <cfRule type="cellIs" dxfId="22799" priority="584" stopIfTrue="1" operator="equal">
      <formula>4</formula>
    </cfRule>
    <cfRule type="cellIs" dxfId="22798" priority="585" stopIfTrue="1" operator="equal">
      <formula>3</formula>
    </cfRule>
  </conditionalFormatting>
  <conditionalFormatting sqref="N5">
    <cfRule type="cellIs" dxfId="22797" priority="580" stopIfTrue="1" operator="equal">
      <formula>5</formula>
    </cfRule>
    <cfRule type="cellIs" dxfId="22796" priority="581" stopIfTrue="1" operator="equal">
      <formula>4</formula>
    </cfRule>
    <cfRule type="cellIs" dxfId="22795" priority="582" stopIfTrue="1" operator="equal">
      <formula>3</formula>
    </cfRule>
  </conditionalFormatting>
  <conditionalFormatting sqref="N4">
    <cfRule type="expression" dxfId="22794" priority="578" stopIfTrue="1">
      <formula>$D$1&lt;N4</formula>
    </cfRule>
    <cfRule type="expression" dxfId="22793" priority="579" stopIfTrue="1">
      <formula>$D$1&gt;N4</formula>
    </cfRule>
  </conditionalFormatting>
  <conditionalFormatting sqref="N5">
    <cfRule type="cellIs" dxfId="22792" priority="575" stopIfTrue="1" operator="equal">
      <formula>5</formula>
    </cfRule>
    <cfRule type="cellIs" dxfId="22791" priority="576" stopIfTrue="1" operator="equal">
      <formula>4</formula>
    </cfRule>
    <cfRule type="cellIs" dxfId="22790" priority="577" stopIfTrue="1" operator="equal">
      <formula>3</formula>
    </cfRule>
  </conditionalFormatting>
  <conditionalFormatting sqref="N4">
    <cfRule type="expression" dxfId="22789" priority="573" stopIfTrue="1">
      <formula>$D$1&lt;N4</formula>
    </cfRule>
    <cfRule type="expression" dxfId="22788" priority="574" stopIfTrue="1">
      <formula>$D$1&gt;N4</formula>
    </cfRule>
  </conditionalFormatting>
  <conditionalFormatting sqref="N5">
    <cfRule type="cellIs" dxfId="22787" priority="570" stopIfTrue="1" operator="equal">
      <formula>5</formula>
    </cfRule>
    <cfRule type="cellIs" dxfId="22786" priority="571" stopIfTrue="1" operator="equal">
      <formula>4</formula>
    </cfRule>
    <cfRule type="cellIs" dxfId="22785" priority="572" stopIfTrue="1" operator="equal">
      <formula>3</formula>
    </cfRule>
  </conditionalFormatting>
  <conditionalFormatting sqref="N4">
    <cfRule type="expression" dxfId="22784" priority="568" stopIfTrue="1">
      <formula>$D$1&lt;N4</formula>
    </cfRule>
    <cfRule type="expression" dxfId="22783" priority="569" stopIfTrue="1">
      <formula>$D$1&gt;N4</formula>
    </cfRule>
  </conditionalFormatting>
  <conditionalFormatting sqref="N4">
    <cfRule type="expression" dxfId="22782" priority="566" stopIfTrue="1">
      <formula>$D$1&lt;N4</formula>
    </cfRule>
    <cfRule type="expression" dxfId="22781" priority="567" stopIfTrue="1">
      <formula>$D$1&gt;N4</formula>
    </cfRule>
  </conditionalFormatting>
  <conditionalFormatting sqref="N4">
    <cfRule type="expression" dxfId="22780" priority="564" stopIfTrue="1">
      <formula>$D$1&lt;N4</formula>
    </cfRule>
    <cfRule type="expression" dxfId="22779" priority="565" stopIfTrue="1">
      <formula>$D$1&gt;N4</formula>
    </cfRule>
  </conditionalFormatting>
  <conditionalFormatting sqref="N4">
    <cfRule type="expression" dxfId="22778" priority="562" stopIfTrue="1">
      <formula>$D$1&lt;N4</formula>
    </cfRule>
    <cfRule type="expression" dxfId="22777" priority="563" stopIfTrue="1">
      <formula>$D$1&gt;N4</formula>
    </cfRule>
  </conditionalFormatting>
  <conditionalFormatting sqref="N4">
    <cfRule type="expression" dxfId="22776" priority="560" stopIfTrue="1">
      <formula>$D$1&lt;N4</formula>
    </cfRule>
    <cfRule type="expression" dxfId="22775" priority="561" stopIfTrue="1">
      <formula>$D$1&gt;N4</formula>
    </cfRule>
  </conditionalFormatting>
  <conditionalFormatting sqref="N4">
    <cfRule type="expression" dxfId="22774" priority="558" stopIfTrue="1">
      <formula>$D$1&lt;N4</formula>
    </cfRule>
    <cfRule type="expression" dxfId="22773" priority="559" stopIfTrue="1">
      <formula>$D$1&gt;N4</formula>
    </cfRule>
  </conditionalFormatting>
  <conditionalFormatting sqref="N4">
    <cfRule type="expression" dxfId="22772" priority="556" stopIfTrue="1">
      <formula>$D$1&lt;N4</formula>
    </cfRule>
    <cfRule type="expression" dxfId="22771" priority="557" stopIfTrue="1">
      <formula>$D$1&gt;N4</formula>
    </cfRule>
  </conditionalFormatting>
  <conditionalFormatting sqref="N4">
    <cfRule type="expression" dxfId="22770" priority="554" stopIfTrue="1">
      <formula>$D$1&lt;N4</formula>
    </cfRule>
    <cfRule type="expression" dxfId="22769" priority="555" stopIfTrue="1">
      <formula>$D$1&gt;N4</formula>
    </cfRule>
  </conditionalFormatting>
  <conditionalFormatting sqref="K4">
    <cfRule type="expression" dxfId="22768" priority="552" stopIfTrue="1">
      <formula>$D$1&lt;K4</formula>
    </cfRule>
    <cfRule type="expression" dxfId="22767" priority="553" stopIfTrue="1">
      <formula>$D$1&gt;K4</formula>
    </cfRule>
  </conditionalFormatting>
  <conditionalFormatting sqref="K3:L3">
    <cfRule type="expression" dxfId="22766" priority="550" stopIfTrue="1">
      <formula>$D$1&lt;K3</formula>
    </cfRule>
    <cfRule type="expression" dxfId="22765" priority="551" stopIfTrue="1">
      <formula>$D$1&gt;K3</formula>
    </cfRule>
  </conditionalFormatting>
  <conditionalFormatting sqref="K4">
    <cfRule type="expression" dxfId="22764" priority="548" stopIfTrue="1">
      <formula>$D$1&lt;K4</formula>
    </cfRule>
    <cfRule type="expression" dxfId="22763" priority="549" stopIfTrue="1">
      <formula>$D$1&gt;K4</formula>
    </cfRule>
  </conditionalFormatting>
  <conditionalFormatting sqref="K4">
    <cfRule type="expression" dxfId="22762" priority="546" stopIfTrue="1">
      <formula>$D$1&lt;K4</formula>
    </cfRule>
    <cfRule type="expression" dxfId="22761" priority="547" stopIfTrue="1">
      <formula>$D$1&gt;K4</formula>
    </cfRule>
  </conditionalFormatting>
  <conditionalFormatting sqref="K4">
    <cfRule type="expression" dxfId="22760" priority="544" stopIfTrue="1">
      <formula>$D$1&lt;K4</formula>
    </cfRule>
    <cfRule type="expression" dxfId="22759" priority="545" stopIfTrue="1">
      <formula>$D$1&gt;K4</formula>
    </cfRule>
  </conditionalFormatting>
  <conditionalFormatting sqref="K5">
    <cfRule type="cellIs" dxfId="22758" priority="541" stopIfTrue="1" operator="equal">
      <formula>5</formula>
    </cfRule>
    <cfRule type="cellIs" dxfId="22757" priority="542" stopIfTrue="1" operator="equal">
      <formula>4</formula>
    </cfRule>
    <cfRule type="cellIs" dxfId="22756" priority="543" stopIfTrue="1" operator="equal">
      <formula>3</formula>
    </cfRule>
  </conditionalFormatting>
  <conditionalFormatting sqref="K4">
    <cfRule type="expression" dxfId="22755" priority="539" stopIfTrue="1">
      <formula>$D$1&lt;K4</formula>
    </cfRule>
    <cfRule type="expression" dxfId="22754" priority="540" stopIfTrue="1">
      <formula>$D$1&gt;K4</formula>
    </cfRule>
  </conditionalFormatting>
  <conditionalFormatting sqref="K4">
    <cfRule type="expression" dxfId="22753" priority="537" stopIfTrue="1">
      <formula>$D$1&lt;K4</formula>
    </cfRule>
    <cfRule type="expression" dxfId="22752" priority="538" stopIfTrue="1">
      <formula>$D$1&gt;K4</formula>
    </cfRule>
  </conditionalFormatting>
  <conditionalFormatting sqref="K4">
    <cfRule type="expression" dxfId="22751" priority="535" stopIfTrue="1">
      <formula>$D$1&lt;K4</formula>
    </cfRule>
    <cfRule type="expression" dxfId="22750" priority="536" stopIfTrue="1">
      <formula>$D$1&gt;K4</formula>
    </cfRule>
  </conditionalFormatting>
  <conditionalFormatting sqref="K4">
    <cfRule type="expression" dxfId="22749" priority="533" stopIfTrue="1">
      <formula>$D$1&lt;K4</formula>
    </cfRule>
    <cfRule type="expression" dxfId="22748" priority="534" stopIfTrue="1">
      <formula>$D$1&gt;K4</formula>
    </cfRule>
  </conditionalFormatting>
  <conditionalFormatting sqref="K4">
    <cfRule type="expression" dxfId="22747" priority="525" stopIfTrue="1">
      <formula>$D$1&lt;K4</formula>
    </cfRule>
    <cfRule type="expression" dxfId="22746" priority="526" stopIfTrue="1">
      <formula>$D$1&gt;K4</formula>
    </cfRule>
  </conditionalFormatting>
  <conditionalFormatting sqref="K4">
    <cfRule type="expression" dxfId="22745" priority="523" stopIfTrue="1">
      <formula>$D$1&lt;K4</formula>
    </cfRule>
    <cfRule type="expression" dxfId="22744" priority="524" stopIfTrue="1">
      <formula>$D$1&gt;K4</formula>
    </cfRule>
  </conditionalFormatting>
  <conditionalFormatting sqref="N4">
    <cfRule type="expression" dxfId="22743" priority="521" stopIfTrue="1">
      <formula>$D$1&lt;N4</formula>
    </cfRule>
    <cfRule type="expression" dxfId="22742" priority="522" stopIfTrue="1">
      <formula>$D$1&gt;N4</formula>
    </cfRule>
  </conditionalFormatting>
  <conditionalFormatting sqref="O5">
    <cfRule type="cellIs" dxfId="22741" priority="516" stopIfTrue="1" operator="equal">
      <formula>5</formula>
    </cfRule>
    <cfRule type="cellIs" dxfId="22740" priority="517" stopIfTrue="1" operator="equal">
      <formula>4</formula>
    </cfRule>
    <cfRule type="cellIs" dxfId="22739" priority="518" stopIfTrue="1" operator="equal">
      <formula>3</formula>
    </cfRule>
  </conditionalFormatting>
  <conditionalFormatting sqref="O4">
    <cfRule type="expression" dxfId="22738" priority="514" stopIfTrue="1">
      <formula>$D$1&lt;O4</formula>
    </cfRule>
    <cfRule type="expression" dxfId="22737" priority="515" stopIfTrue="1">
      <formula>$D$1&gt;O4</formula>
    </cfRule>
  </conditionalFormatting>
  <conditionalFormatting sqref="P5">
    <cfRule type="cellIs" dxfId="22736" priority="511" stopIfTrue="1" operator="equal">
      <formula>5</formula>
    </cfRule>
    <cfRule type="cellIs" dxfId="22735" priority="512" stopIfTrue="1" operator="equal">
      <formula>4</formula>
    </cfRule>
    <cfRule type="cellIs" dxfId="22734" priority="513" stopIfTrue="1" operator="equal">
      <formula>3</formula>
    </cfRule>
  </conditionalFormatting>
  <conditionalFormatting sqref="P4">
    <cfRule type="expression" dxfId="22733" priority="509" stopIfTrue="1">
      <formula>$D$1&lt;P4</formula>
    </cfRule>
    <cfRule type="expression" dxfId="22732" priority="510" stopIfTrue="1">
      <formula>$D$1&gt;P4</formula>
    </cfRule>
  </conditionalFormatting>
  <conditionalFormatting sqref="P5">
    <cfRule type="cellIs" dxfId="22731" priority="506" stopIfTrue="1" operator="equal">
      <formula>5</formula>
    </cfRule>
    <cfRule type="cellIs" dxfId="22730" priority="507" stopIfTrue="1" operator="equal">
      <formula>4</formula>
    </cfRule>
    <cfRule type="cellIs" dxfId="22729" priority="508" stopIfTrue="1" operator="equal">
      <formula>3</formula>
    </cfRule>
  </conditionalFormatting>
  <conditionalFormatting sqref="P4">
    <cfRule type="expression" dxfId="22728" priority="504" stopIfTrue="1">
      <formula>$D$1&lt;P4</formula>
    </cfRule>
    <cfRule type="expression" dxfId="22727" priority="505" stopIfTrue="1">
      <formula>$D$1&gt;P4</formula>
    </cfRule>
  </conditionalFormatting>
  <conditionalFormatting sqref="P4">
    <cfRule type="expression" dxfId="22726" priority="502" stopIfTrue="1">
      <formula>$D$1&lt;P4</formula>
    </cfRule>
    <cfRule type="expression" dxfId="22725" priority="503" stopIfTrue="1">
      <formula>$D$1&gt;P4</formula>
    </cfRule>
  </conditionalFormatting>
  <conditionalFormatting sqref="P4">
    <cfRule type="expression" dxfId="22724" priority="500" stopIfTrue="1">
      <formula>$D$1&lt;P4</formula>
    </cfRule>
    <cfRule type="expression" dxfId="22723" priority="501" stopIfTrue="1">
      <formula>$D$1&gt;P4</formula>
    </cfRule>
  </conditionalFormatting>
  <conditionalFormatting sqref="H5">
    <cfRule type="cellIs" dxfId="22722" priority="497" stopIfTrue="1" operator="equal">
      <formula>5</formula>
    </cfRule>
    <cfRule type="cellIs" dxfId="22721" priority="498" stopIfTrue="1" operator="equal">
      <formula>4</formula>
    </cfRule>
    <cfRule type="cellIs" dxfId="22720" priority="499" stopIfTrue="1" operator="equal">
      <formula>3</formula>
    </cfRule>
  </conditionalFormatting>
  <conditionalFormatting sqref="H3:H4">
    <cfRule type="expression" dxfId="22719" priority="495" stopIfTrue="1">
      <formula>$D$1&lt;H3</formula>
    </cfRule>
    <cfRule type="expression" dxfId="22718" priority="496" stopIfTrue="1">
      <formula>$D$1&gt;H3</formula>
    </cfRule>
  </conditionalFormatting>
  <conditionalFormatting sqref="H5">
    <cfRule type="cellIs" dxfId="22717" priority="492" stopIfTrue="1" operator="equal">
      <formula>5</formula>
    </cfRule>
    <cfRule type="cellIs" dxfId="22716" priority="493" stopIfTrue="1" operator="equal">
      <formula>4</formula>
    </cfRule>
    <cfRule type="cellIs" dxfId="22715" priority="494" stopIfTrue="1" operator="equal">
      <formula>3</formula>
    </cfRule>
  </conditionalFormatting>
  <conditionalFormatting sqref="H3:H4">
    <cfRule type="expression" dxfId="22714" priority="490" stopIfTrue="1">
      <formula>$D$1&lt;H3</formula>
    </cfRule>
    <cfRule type="expression" dxfId="22713" priority="491" stopIfTrue="1">
      <formula>$D$1&gt;H3</formula>
    </cfRule>
  </conditionalFormatting>
  <conditionalFormatting sqref="H5">
    <cfRule type="cellIs" dxfId="22712" priority="487" stopIfTrue="1" operator="equal">
      <formula>5</formula>
    </cfRule>
    <cfRule type="cellIs" dxfId="22711" priority="488" stopIfTrue="1" operator="equal">
      <formula>4</formula>
    </cfRule>
    <cfRule type="cellIs" dxfId="22710" priority="489" stopIfTrue="1" operator="equal">
      <formula>3</formula>
    </cfRule>
  </conditionalFormatting>
  <conditionalFormatting sqref="H4">
    <cfRule type="expression" dxfId="22709" priority="485" stopIfTrue="1">
      <formula>$D$1&lt;H4</formula>
    </cfRule>
    <cfRule type="expression" dxfId="22708" priority="486" stopIfTrue="1">
      <formula>$D$1&gt;H4</formula>
    </cfRule>
  </conditionalFormatting>
  <conditionalFormatting sqref="H4">
    <cfRule type="expression" dxfId="22707" priority="483" stopIfTrue="1">
      <formula>$D$1&lt;H4</formula>
    </cfRule>
    <cfRule type="expression" dxfId="22706" priority="484" stopIfTrue="1">
      <formula>$D$1&gt;H4</formula>
    </cfRule>
  </conditionalFormatting>
  <conditionalFormatting sqref="H4">
    <cfRule type="expression" dxfId="22705" priority="481" stopIfTrue="1">
      <formula>$D$1&lt;H4</formula>
    </cfRule>
    <cfRule type="expression" dxfId="22704" priority="482" stopIfTrue="1">
      <formula>$D$1&gt;H4</formula>
    </cfRule>
  </conditionalFormatting>
  <conditionalFormatting sqref="H4">
    <cfRule type="expression" dxfId="22703" priority="479" stopIfTrue="1">
      <formula>$D$1&lt;H4</formula>
    </cfRule>
    <cfRule type="expression" dxfId="22702" priority="480" stopIfTrue="1">
      <formula>$D$1&gt;H4</formula>
    </cfRule>
  </conditionalFormatting>
  <conditionalFormatting sqref="H4">
    <cfRule type="expression" dxfId="22701" priority="473" stopIfTrue="1">
      <formula>$D$1&lt;H4</formula>
    </cfRule>
    <cfRule type="expression" dxfId="22700" priority="474" stopIfTrue="1">
      <formula>$D$1&gt;H4</formula>
    </cfRule>
  </conditionalFormatting>
  <conditionalFormatting sqref="H4">
    <cfRule type="expression" dxfId="22699" priority="471" stopIfTrue="1">
      <formula>$D$1&lt;H4</formula>
    </cfRule>
    <cfRule type="expression" dxfId="22698" priority="472" stopIfTrue="1">
      <formula>$D$1&gt;H4</formula>
    </cfRule>
  </conditionalFormatting>
  <conditionalFormatting sqref="H4">
    <cfRule type="expression" dxfId="22697" priority="469" stopIfTrue="1">
      <formula>$D$1&lt;H4</formula>
    </cfRule>
    <cfRule type="expression" dxfId="22696" priority="470" stopIfTrue="1">
      <formula>$D$1&gt;H4</formula>
    </cfRule>
  </conditionalFormatting>
  <conditionalFormatting sqref="H4">
    <cfRule type="expression" dxfId="22695" priority="467" stopIfTrue="1">
      <formula>$D$1&lt;H4</formula>
    </cfRule>
    <cfRule type="expression" dxfId="22694" priority="468" stopIfTrue="1">
      <formula>$D$1&gt;H4</formula>
    </cfRule>
  </conditionalFormatting>
  <conditionalFormatting sqref="H4">
    <cfRule type="expression" dxfId="22693" priority="465" stopIfTrue="1">
      <formula>$D$1&lt;H4</formula>
    </cfRule>
    <cfRule type="expression" dxfId="22692" priority="466" stopIfTrue="1">
      <formula>$D$1&gt;H4</formula>
    </cfRule>
  </conditionalFormatting>
  <conditionalFormatting sqref="H5">
    <cfRule type="cellIs" dxfId="22691" priority="462" stopIfTrue="1" operator="equal">
      <formula>5</formula>
    </cfRule>
    <cfRule type="cellIs" dxfId="22690" priority="463" stopIfTrue="1" operator="equal">
      <formula>4</formula>
    </cfRule>
    <cfRule type="cellIs" dxfId="22689" priority="464" stopIfTrue="1" operator="equal">
      <formula>3</formula>
    </cfRule>
  </conditionalFormatting>
  <conditionalFormatting sqref="H3:H4">
    <cfRule type="expression" dxfId="22688" priority="460" stopIfTrue="1">
      <formula>$D$1&lt;H3</formula>
    </cfRule>
    <cfRule type="expression" dxfId="22687" priority="461" stopIfTrue="1">
      <formula>$D$1&gt;H3</formula>
    </cfRule>
  </conditionalFormatting>
  <conditionalFormatting sqref="H5">
    <cfRule type="cellIs" dxfId="22686" priority="457" stopIfTrue="1" operator="equal">
      <formula>5</formula>
    </cfRule>
    <cfRule type="cellIs" dxfId="22685" priority="458" stopIfTrue="1" operator="equal">
      <formula>4</formula>
    </cfRule>
    <cfRule type="cellIs" dxfId="22684" priority="459" stopIfTrue="1" operator="equal">
      <formula>3</formula>
    </cfRule>
  </conditionalFormatting>
  <conditionalFormatting sqref="H4">
    <cfRule type="expression" dxfId="22683" priority="455" stopIfTrue="1">
      <formula>$D$1&lt;H4</formula>
    </cfRule>
    <cfRule type="expression" dxfId="22682" priority="456" stopIfTrue="1">
      <formula>$D$1&gt;H4</formula>
    </cfRule>
  </conditionalFormatting>
  <conditionalFormatting sqref="H5">
    <cfRule type="cellIs" dxfId="22681" priority="452" stopIfTrue="1" operator="equal">
      <formula>5</formula>
    </cfRule>
    <cfRule type="cellIs" dxfId="22680" priority="453" stopIfTrue="1" operator="equal">
      <formula>4</formula>
    </cfRule>
    <cfRule type="cellIs" dxfId="22679" priority="454" stopIfTrue="1" operator="equal">
      <formula>3</formula>
    </cfRule>
  </conditionalFormatting>
  <conditionalFormatting sqref="H4">
    <cfRule type="expression" dxfId="22678" priority="445" stopIfTrue="1">
      <formula>$D$1&lt;H4</formula>
    </cfRule>
    <cfRule type="expression" dxfId="22677" priority="446" stopIfTrue="1">
      <formula>$D$1&gt;H4</formula>
    </cfRule>
  </conditionalFormatting>
  <conditionalFormatting sqref="H4">
    <cfRule type="expression" dxfId="22676" priority="441" stopIfTrue="1">
      <formula>$D$1&lt;H4</formula>
    </cfRule>
    <cfRule type="expression" dxfId="22675" priority="442" stopIfTrue="1">
      <formula>$D$1&gt;H4</formula>
    </cfRule>
  </conditionalFormatting>
  <conditionalFormatting sqref="H4">
    <cfRule type="expression" dxfId="22674" priority="439" stopIfTrue="1">
      <formula>$D$1&lt;H4</formula>
    </cfRule>
    <cfRule type="expression" dxfId="22673" priority="440" stopIfTrue="1">
      <formula>$D$1&gt;H4</formula>
    </cfRule>
  </conditionalFormatting>
  <conditionalFormatting sqref="H4">
    <cfRule type="expression" dxfId="22672" priority="437" stopIfTrue="1">
      <formula>$D$1&lt;H4</formula>
    </cfRule>
    <cfRule type="expression" dxfId="22671" priority="438" stopIfTrue="1">
      <formula>$D$1&gt;H4</formula>
    </cfRule>
  </conditionalFormatting>
  <conditionalFormatting sqref="H4">
    <cfRule type="expression" dxfId="22670" priority="435" stopIfTrue="1">
      <formula>$D$1&lt;H4</formula>
    </cfRule>
    <cfRule type="expression" dxfId="22669" priority="436" stopIfTrue="1">
      <formula>$D$1&gt;H4</formula>
    </cfRule>
  </conditionalFormatting>
  <conditionalFormatting sqref="H4">
    <cfRule type="expression" dxfId="22668" priority="433" stopIfTrue="1">
      <formula>$D$1&lt;H4</formula>
    </cfRule>
    <cfRule type="expression" dxfId="22667" priority="434" stopIfTrue="1">
      <formula>$D$1&gt;H4</formula>
    </cfRule>
  </conditionalFormatting>
  <conditionalFormatting sqref="H4">
    <cfRule type="expression" dxfId="22666" priority="431" stopIfTrue="1">
      <formula>$D$1&lt;H4</formula>
    </cfRule>
    <cfRule type="expression" dxfId="22665" priority="432" stopIfTrue="1">
      <formula>$D$1&gt;H4</formula>
    </cfRule>
  </conditionalFormatting>
  <conditionalFormatting sqref="H4">
    <cfRule type="expression" dxfId="22664" priority="429" stopIfTrue="1">
      <formula>$D$1&lt;H4</formula>
    </cfRule>
    <cfRule type="expression" dxfId="22663" priority="430" stopIfTrue="1">
      <formula>$D$1&gt;H4</formula>
    </cfRule>
  </conditionalFormatting>
  <conditionalFormatting sqref="H4">
    <cfRule type="expression" dxfId="22662" priority="427" stopIfTrue="1">
      <formula>$D$1&lt;H4</formula>
    </cfRule>
    <cfRule type="expression" dxfId="22661" priority="428" stopIfTrue="1">
      <formula>$D$1&gt;H4</formula>
    </cfRule>
  </conditionalFormatting>
  <conditionalFormatting sqref="H4">
    <cfRule type="expression" dxfId="22660" priority="425" stopIfTrue="1">
      <formula>$D$1&lt;H4</formula>
    </cfRule>
    <cfRule type="expression" dxfId="22659" priority="426" stopIfTrue="1">
      <formula>$D$1&gt;H4</formula>
    </cfRule>
  </conditionalFormatting>
  <conditionalFormatting sqref="G5">
    <cfRule type="cellIs" dxfId="22658" priority="417" stopIfTrue="1" operator="equal">
      <formula>5</formula>
    </cfRule>
    <cfRule type="cellIs" dxfId="22657" priority="418" stopIfTrue="1" operator="equal">
      <formula>4</formula>
    </cfRule>
    <cfRule type="cellIs" dxfId="22656" priority="419" stopIfTrue="1" operator="equal">
      <formula>3</formula>
    </cfRule>
  </conditionalFormatting>
  <conditionalFormatting sqref="G5">
    <cfRule type="cellIs" dxfId="22655" priority="422" stopIfTrue="1" operator="equal">
      <formula>5</formula>
    </cfRule>
    <cfRule type="cellIs" dxfId="22654" priority="423" stopIfTrue="1" operator="equal">
      <formula>4</formula>
    </cfRule>
    <cfRule type="cellIs" dxfId="22653" priority="424" stopIfTrue="1" operator="equal">
      <formula>3</formula>
    </cfRule>
  </conditionalFormatting>
  <conditionalFormatting sqref="G4">
    <cfRule type="expression" dxfId="22652" priority="420" stopIfTrue="1">
      <formula>$D$1&lt;G4</formula>
    </cfRule>
    <cfRule type="expression" dxfId="22651" priority="421" stopIfTrue="1">
      <formula>$D$1&gt;G4</formula>
    </cfRule>
  </conditionalFormatting>
  <conditionalFormatting sqref="G4">
    <cfRule type="expression" dxfId="22650" priority="415" stopIfTrue="1">
      <formula>$D$1&lt;G4</formula>
    </cfRule>
    <cfRule type="expression" dxfId="22649" priority="416" stopIfTrue="1">
      <formula>$D$1&gt;G4</formula>
    </cfRule>
  </conditionalFormatting>
  <conditionalFormatting sqref="G5">
    <cfRule type="cellIs" dxfId="22648" priority="412" stopIfTrue="1" operator="equal">
      <formula>5</formula>
    </cfRule>
    <cfRule type="cellIs" dxfId="22647" priority="413" stopIfTrue="1" operator="equal">
      <formula>4</formula>
    </cfRule>
    <cfRule type="cellIs" dxfId="22646" priority="414" stopIfTrue="1" operator="equal">
      <formula>3</formula>
    </cfRule>
  </conditionalFormatting>
  <conditionalFormatting sqref="G4">
    <cfRule type="expression" dxfId="22645" priority="410" stopIfTrue="1">
      <formula>$D$1&lt;G4</formula>
    </cfRule>
    <cfRule type="expression" dxfId="22644" priority="411" stopIfTrue="1">
      <formula>$D$1&gt;G4</formula>
    </cfRule>
  </conditionalFormatting>
  <conditionalFormatting sqref="G5">
    <cfRule type="cellIs" dxfId="22643" priority="407" stopIfTrue="1" operator="equal">
      <formula>5</formula>
    </cfRule>
    <cfRule type="cellIs" dxfId="22642" priority="408" stopIfTrue="1" operator="equal">
      <formula>4</formula>
    </cfRule>
    <cfRule type="cellIs" dxfId="22641" priority="409" stopIfTrue="1" operator="equal">
      <formula>3</formula>
    </cfRule>
  </conditionalFormatting>
  <conditionalFormatting sqref="G4">
    <cfRule type="expression" dxfId="22640" priority="405" stopIfTrue="1">
      <formula>$D$1&lt;G4</formula>
    </cfRule>
    <cfRule type="expression" dxfId="22639" priority="406" stopIfTrue="1">
      <formula>$D$1&gt;G4</formula>
    </cfRule>
  </conditionalFormatting>
  <conditionalFormatting sqref="G4">
    <cfRule type="expression" dxfId="22638" priority="403" stopIfTrue="1">
      <formula>$D$1&lt;G4</formula>
    </cfRule>
    <cfRule type="expression" dxfId="22637" priority="404" stopIfTrue="1">
      <formula>$D$1&gt;G4</formula>
    </cfRule>
  </conditionalFormatting>
  <conditionalFormatting sqref="G4">
    <cfRule type="expression" dxfId="22636" priority="401" stopIfTrue="1">
      <formula>$D$1&lt;G4</formula>
    </cfRule>
    <cfRule type="expression" dxfId="22635" priority="402" stopIfTrue="1">
      <formula>$D$1&gt;G4</formula>
    </cfRule>
  </conditionalFormatting>
  <conditionalFormatting sqref="G4">
    <cfRule type="expression" dxfId="22634" priority="399" stopIfTrue="1">
      <formula>$D$1&lt;G4</formula>
    </cfRule>
    <cfRule type="expression" dxfId="22633" priority="400" stopIfTrue="1">
      <formula>$D$1&gt;G4</formula>
    </cfRule>
  </conditionalFormatting>
  <conditionalFormatting sqref="G4">
    <cfRule type="expression" dxfId="22632" priority="397" stopIfTrue="1">
      <formula>$D$1&lt;G4</formula>
    </cfRule>
    <cfRule type="expression" dxfId="22631" priority="398" stopIfTrue="1">
      <formula>$D$1&gt;G4</formula>
    </cfRule>
  </conditionalFormatting>
  <conditionalFormatting sqref="G4">
    <cfRule type="expression" dxfId="22630" priority="395" stopIfTrue="1">
      <formula>$D$1&lt;G4</formula>
    </cfRule>
    <cfRule type="expression" dxfId="22629" priority="396" stopIfTrue="1">
      <formula>$D$1&gt;G4</formula>
    </cfRule>
  </conditionalFormatting>
  <conditionalFormatting sqref="G4">
    <cfRule type="expression" dxfId="22628" priority="393" stopIfTrue="1">
      <formula>$D$1&lt;G4</formula>
    </cfRule>
    <cfRule type="expression" dxfId="22627" priority="394" stopIfTrue="1">
      <formula>$D$1&gt;G4</formula>
    </cfRule>
  </conditionalFormatting>
  <conditionalFormatting sqref="G4">
    <cfRule type="expression" dxfId="22626" priority="391" stopIfTrue="1">
      <formula>$D$1&lt;G4</formula>
    </cfRule>
    <cfRule type="expression" dxfId="22625" priority="392" stopIfTrue="1">
      <formula>$D$1&gt;G4</formula>
    </cfRule>
  </conditionalFormatting>
  <conditionalFormatting sqref="G4">
    <cfRule type="expression" dxfId="22624" priority="389" stopIfTrue="1">
      <formula>$D$1&lt;G4</formula>
    </cfRule>
    <cfRule type="expression" dxfId="22623" priority="390" stopIfTrue="1">
      <formula>$D$1&gt;G4</formula>
    </cfRule>
  </conditionalFormatting>
  <conditionalFormatting sqref="G4">
    <cfRule type="expression" dxfId="22622" priority="387" stopIfTrue="1">
      <formula>$D$1&lt;G4</formula>
    </cfRule>
    <cfRule type="expression" dxfId="22621" priority="388" stopIfTrue="1">
      <formula>$D$1&gt;G4</formula>
    </cfRule>
  </conditionalFormatting>
  <conditionalFormatting sqref="G4">
    <cfRule type="expression" dxfId="22620" priority="385" stopIfTrue="1">
      <formula>$D$1&lt;G4</formula>
    </cfRule>
    <cfRule type="expression" dxfId="22619" priority="386" stopIfTrue="1">
      <formula>$D$1&gt;G4</formula>
    </cfRule>
  </conditionalFormatting>
  <conditionalFormatting sqref="I3">
    <cfRule type="expression" dxfId="22618" priority="383" stopIfTrue="1">
      <formula>$D$1&lt;I3</formula>
    </cfRule>
    <cfRule type="expression" dxfId="22617" priority="384" stopIfTrue="1">
      <formula>$D$1&gt;I3</formula>
    </cfRule>
  </conditionalFormatting>
  <conditionalFormatting sqref="K5">
    <cfRule type="cellIs" dxfId="22616" priority="380" stopIfTrue="1" operator="equal">
      <formula>5</formula>
    </cfRule>
    <cfRule type="cellIs" dxfId="22615" priority="381" stopIfTrue="1" operator="equal">
      <formula>4</formula>
    </cfRule>
    <cfRule type="cellIs" dxfId="22614" priority="382" stopIfTrue="1" operator="equal">
      <formula>3</formula>
    </cfRule>
  </conditionalFormatting>
  <conditionalFormatting sqref="K3:K4 L3">
    <cfRule type="expression" dxfId="22613" priority="378" stopIfTrue="1">
      <formula>$D$1&lt;K3</formula>
    </cfRule>
    <cfRule type="expression" dxfId="22612" priority="379" stopIfTrue="1">
      <formula>$D$1&gt;K3</formula>
    </cfRule>
  </conditionalFormatting>
  <conditionalFormatting sqref="K4">
    <cfRule type="expression" dxfId="22611" priority="376" stopIfTrue="1">
      <formula>$D$1&lt;K4</formula>
    </cfRule>
    <cfRule type="expression" dxfId="22610" priority="377" stopIfTrue="1">
      <formula>$D$1&gt;K4</formula>
    </cfRule>
  </conditionalFormatting>
  <conditionalFormatting sqref="I4">
    <cfRule type="expression" dxfId="22609" priority="299" stopIfTrue="1">
      <formula>$D$1&lt;I4</formula>
    </cfRule>
    <cfRule type="expression" dxfId="22608" priority="300" stopIfTrue="1">
      <formula>$D$1&gt;I4</formula>
    </cfRule>
  </conditionalFormatting>
  <conditionalFormatting sqref="I4">
    <cfRule type="expression" dxfId="22607" priority="297" stopIfTrue="1">
      <formula>$D$1&lt;I4</formula>
    </cfRule>
    <cfRule type="expression" dxfId="22606" priority="298" stopIfTrue="1">
      <formula>$D$1&gt;I4</formula>
    </cfRule>
  </conditionalFormatting>
  <conditionalFormatting sqref="I4">
    <cfRule type="expression" dxfId="22605" priority="295" stopIfTrue="1">
      <formula>$D$1&lt;I4</formula>
    </cfRule>
    <cfRule type="expression" dxfId="22604" priority="296" stopIfTrue="1">
      <formula>$D$1&gt;I4</formula>
    </cfRule>
  </conditionalFormatting>
  <conditionalFormatting sqref="K4">
    <cfRule type="expression" dxfId="22603" priority="287" stopIfTrue="1">
      <formula>$D$1&lt;K4</formula>
    </cfRule>
    <cfRule type="expression" dxfId="22602" priority="288" stopIfTrue="1">
      <formula>$D$1&gt;K4</formula>
    </cfRule>
  </conditionalFormatting>
  <conditionalFormatting sqref="K5">
    <cfRule type="cellIs" dxfId="22601" priority="373" stopIfTrue="1" operator="equal">
      <formula>5</formula>
    </cfRule>
    <cfRule type="cellIs" dxfId="22600" priority="374" stopIfTrue="1" operator="equal">
      <formula>4</formula>
    </cfRule>
    <cfRule type="cellIs" dxfId="22599" priority="375" stopIfTrue="1" operator="equal">
      <formula>3</formula>
    </cfRule>
  </conditionalFormatting>
  <conditionalFormatting sqref="K4">
    <cfRule type="expression" dxfId="22598" priority="371" stopIfTrue="1">
      <formula>$D$1&lt;K4</formula>
    </cfRule>
    <cfRule type="expression" dxfId="22597" priority="372" stopIfTrue="1">
      <formula>$D$1&gt;K4</formula>
    </cfRule>
  </conditionalFormatting>
  <conditionalFormatting sqref="K5">
    <cfRule type="cellIs" dxfId="22596" priority="368" stopIfTrue="1" operator="equal">
      <formula>5</formula>
    </cfRule>
    <cfRule type="cellIs" dxfId="22595" priority="369" stopIfTrue="1" operator="equal">
      <formula>4</formula>
    </cfRule>
    <cfRule type="cellIs" dxfId="22594" priority="370" stopIfTrue="1" operator="equal">
      <formula>3</formula>
    </cfRule>
  </conditionalFormatting>
  <conditionalFormatting sqref="K4">
    <cfRule type="expression" dxfId="22593" priority="366" stopIfTrue="1">
      <formula>$D$1&lt;K4</formula>
    </cfRule>
    <cfRule type="expression" dxfId="22592" priority="367" stopIfTrue="1">
      <formula>$D$1&gt;K4</formula>
    </cfRule>
  </conditionalFormatting>
  <conditionalFormatting sqref="K5">
    <cfRule type="cellIs" dxfId="22591" priority="363" stopIfTrue="1" operator="equal">
      <formula>5</formula>
    </cfRule>
    <cfRule type="cellIs" dxfId="22590" priority="364" stopIfTrue="1" operator="equal">
      <formula>4</formula>
    </cfRule>
    <cfRule type="cellIs" dxfId="22589" priority="365" stopIfTrue="1" operator="equal">
      <formula>3</formula>
    </cfRule>
  </conditionalFormatting>
  <conditionalFormatting sqref="K4">
    <cfRule type="expression" dxfId="22588" priority="361" stopIfTrue="1">
      <formula>$D$1&lt;K4</formula>
    </cfRule>
    <cfRule type="expression" dxfId="22587" priority="362" stopIfTrue="1">
      <formula>$D$1&gt;K4</formula>
    </cfRule>
  </conditionalFormatting>
  <conditionalFormatting sqref="K4">
    <cfRule type="expression" dxfId="22586" priority="359" stopIfTrue="1">
      <formula>$D$1&lt;K4</formula>
    </cfRule>
    <cfRule type="expression" dxfId="22585" priority="360" stopIfTrue="1">
      <formula>$D$1&gt;K4</formula>
    </cfRule>
  </conditionalFormatting>
  <conditionalFormatting sqref="K4">
    <cfRule type="expression" dxfId="22584" priority="357" stopIfTrue="1">
      <formula>$D$1&lt;K4</formula>
    </cfRule>
    <cfRule type="expression" dxfId="22583" priority="358" stopIfTrue="1">
      <formula>$D$1&gt;K4</formula>
    </cfRule>
  </conditionalFormatting>
  <conditionalFormatting sqref="K4">
    <cfRule type="expression" dxfId="22582" priority="355" stopIfTrue="1">
      <formula>$D$1&lt;K4</formula>
    </cfRule>
    <cfRule type="expression" dxfId="22581" priority="356" stopIfTrue="1">
      <formula>$D$1&gt;K4</formula>
    </cfRule>
  </conditionalFormatting>
  <conditionalFormatting sqref="K4">
    <cfRule type="expression" dxfId="22580" priority="353" stopIfTrue="1">
      <formula>$D$1&lt;K4</formula>
    </cfRule>
    <cfRule type="expression" dxfId="22579" priority="354" stopIfTrue="1">
      <formula>$D$1&gt;K4</formula>
    </cfRule>
  </conditionalFormatting>
  <conditionalFormatting sqref="K4">
    <cfRule type="expression" dxfId="22578" priority="351" stopIfTrue="1">
      <formula>$D$1&lt;K4</formula>
    </cfRule>
    <cfRule type="expression" dxfId="22577" priority="352" stopIfTrue="1">
      <formula>$D$1&gt;K4</formula>
    </cfRule>
  </conditionalFormatting>
  <conditionalFormatting sqref="K4">
    <cfRule type="expression" dxfId="22576" priority="349" stopIfTrue="1">
      <formula>$D$1&lt;K4</formula>
    </cfRule>
    <cfRule type="expression" dxfId="22575" priority="350" stopIfTrue="1">
      <formula>$D$1&gt;K4</formula>
    </cfRule>
  </conditionalFormatting>
  <conditionalFormatting sqref="K4">
    <cfRule type="expression" dxfId="22574" priority="347" stopIfTrue="1">
      <formula>$D$1&lt;K4</formula>
    </cfRule>
    <cfRule type="expression" dxfId="22573" priority="348" stopIfTrue="1">
      <formula>$D$1&gt;K4</formula>
    </cfRule>
  </conditionalFormatting>
  <conditionalFormatting sqref="H5">
    <cfRule type="cellIs" dxfId="22572" priority="344" stopIfTrue="1" operator="equal">
      <formula>5</formula>
    </cfRule>
    <cfRule type="cellIs" dxfId="22571" priority="345" stopIfTrue="1" operator="equal">
      <formula>4</formula>
    </cfRule>
    <cfRule type="cellIs" dxfId="22570" priority="346" stopIfTrue="1" operator="equal">
      <formula>3</formula>
    </cfRule>
  </conditionalFormatting>
  <conditionalFormatting sqref="H4">
    <cfRule type="expression" dxfId="22569" priority="342" stopIfTrue="1">
      <formula>$D$1&lt;H4</formula>
    </cfRule>
    <cfRule type="expression" dxfId="22568" priority="343" stopIfTrue="1">
      <formula>$D$1&gt;H4</formula>
    </cfRule>
  </conditionalFormatting>
  <conditionalFormatting sqref="H5">
    <cfRule type="cellIs" dxfId="22567" priority="339" stopIfTrue="1" operator="equal">
      <formula>5</formula>
    </cfRule>
    <cfRule type="cellIs" dxfId="22566" priority="340" stopIfTrue="1" operator="equal">
      <formula>4</formula>
    </cfRule>
    <cfRule type="cellIs" dxfId="22565" priority="341" stopIfTrue="1" operator="equal">
      <formula>3</formula>
    </cfRule>
  </conditionalFormatting>
  <conditionalFormatting sqref="H4">
    <cfRule type="expression" dxfId="22564" priority="337" stopIfTrue="1">
      <formula>$D$1&lt;H4</formula>
    </cfRule>
    <cfRule type="expression" dxfId="22563" priority="338" stopIfTrue="1">
      <formula>$D$1&gt;H4</formula>
    </cfRule>
  </conditionalFormatting>
  <conditionalFormatting sqref="H5">
    <cfRule type="cellIs" dxfId="22562" priority="334" stopIfTrue="1" operator="equal">
      <formula>5</formula>
    </cfRule>
    <cfRule type="cellIs" dxfId="22561" priority="335" stopIfTrue="1" operator="equal">
      <formula>4</formula>
    </cfRule>
    <cfRule type="cellIs" dxfId="22560" priority="336" stopIfTrue="1" operator="equal">
      <formula>3</formula>
    </cfRule>
  </conditionalFormatting>
  <conditionalFormatting sqref="H4">
    <cfRule type="expression" dxfId="22559" priority="332" stopIfTrue="1">
      <formula>$D$1&lt;H4</formula>
    </cfRule>
    <cfRule type="expression" dxfId="22558" priority="333" stopIfTrue="1">
      <formula>$D$1&gt;H4</formula>
    </cfRule>
  </conditionalFormatting>
  <conditionalFormatting sqref="H5">
    <cfRule type="cellIs" dxfId="22557" priority="329" stopIfTrue="1" operator="equal">
      <formula>5</formula>
    </cfRule>
    <cfRule type="cellIs" dxfId="22556" priority="330" stopIfTrue="1" operator="equal">
      <formula>4</formula>
    </cfRule>
    <cfRule type="cellIs" dxfId="22555" priority="331" stopIfTrue="1" operator="equal">
      <formula>3</formula>
    </cfRule>
  </conditionalFormatting>
  <conditionalFormatting sqref="H4">
    <cfRule type="expression" dxfId="22554" priority="327" stopIfTrue="1">
      <formula>$D$1&lt;H4</formula>
    </cfRule>
    <cfRule type="expression" dxfId="22553" priority="328" stopIfTrue="1">
      <formula>$D$1&gt;H4</formula>
    </cfRule>
  </conditionalFormatting>
  <conditionalFormatting sqref="H5">
    <cfRule type="cellIs" dxfId="22552" priority="324" stopIfTrue="1" operator="equal">
      <formula>5</formula>
    </cfRule>
    <cfRule type="cellIs" dxfId="22551" priority="325" stopIfTrue="1" operator="equal">
      <formula>4</formula>
    </cfRule>
    <cfRule type="cellIs" dxfId="22550" priority="326" stopIfTrue="1" operator="equal">
      <formula>3</formula>
    </cfRule>
  </conditionalFormatting>
  <conditionalFormatting sqref="H4">
    <cfRule type="expression" dxfId="22549" priority="322" stopIfTrue="1">
      <formula>$D$1&lt;H4</formula>
    </cfRule>
    <cfRule type="expression" dxfId="22548" priority="323" stopIfTrue="1">
      <formula>$D$1&gt;H4</formula>
    </cfRule>
  </conditionalFormatting>
  <conditionalFormatting sqref="I4">
    <cfRule type="expression" dxfId="22547" priority="320" stopIfTrue="1">
      <formula>$D$1&lt;I4</formula>
    </cfRule>
    <cfRule type="expression" dxfId="22546" priority="321" stopIfTrue="1">
      <formula>$D$1&gt;I4</formula>
    </cfRule>
  </conditionalFormatting>
  <conditionalFormatting sqref="I3">
    <cfRule type="expression" dxfId="22545" priority="318" stopIfTrue="1">
      <formula>$D$1&lt;I3</formula>
    </cfRule>
    <cfRule type="expression" dxfId="22544" priority="319" stopIfTrue="1">
      <formula>$D$1&gt;I3</formula>
    </cfRule>
  </conditionalFormatting>
  <conditionalFormatting sqref="I4">
    <cfRule type="expression" dxfId="22543" priority="316" stopIfTrue="1">
      <formula>$D$1&lt;I4</formula>
    </cfRule>
    <cfRule type="expression" dxfId="22542" priority="317" stopIfTrue="1">
      <formula>$D$1&gt;I4</formula>
    </cfRule>
  </conditionalFormatting>
  <conditionalFormatting sqref="I4">
    <cfRule type="expression" dxfId="22541" priority="314" stopIfTrue="1">
      <formula>$D$1&lt;I4</formula>
    </cfRule>
    <cfRule type="expression" dxfId="22540" priority="315" stopIfTrue="1">
      <formula>$D$1&gt;I4</formula>
    </cfRule>
  </conditionalFormatting>
  <conditionalFormatting sqref="I4">
    <cfRule type="expression" dxfId="22539" priority="312" stopIfTrue="1">
      <formula>$D$1&lt;I4</formula>
    </cfRule>
    <cfRule type="expression" dxfId="22538" priority="313" stopIfTrue="1">
      <formula>$D$1&gt;I4</formula>
    </cfRule>
  </conditionalFormatting>
  <conditionalFormatting sqref="I5">
    <cfRule type="cellIs" dxfId="22537" priority="309" stopIfTrue="1" operator="equal">
      <formula>5</formula>
    </cfRule>
    <cfRule type="cellIs" dxfId="22536" priority="310" stopIfTrue="1" operator="equal">
      <formula>4</formula>
    </cfRule>
    <cfRule type="cellIs" dxfId="22535" priority="311" stopIfTrue="1" operator="equal">
      <formula>3</formula>
    </cfRule>
  </conditionalFormatting>
  <conditionalFormatting sqref="I4">
    <cfRule type="expression" dxfId="22534" priority="307" stopIfTrue="1">
      <formula>$D$1&lt;I4</formula>
    </cfRule>
    <cfRule type="expression" dxfId="22533" priority="308" stopIfTrue="1">
      <formula>$D$1&gt;I4</formula>
    </cfRule>
  </conditionalFormatting>
  <conditionalFormatting sqref="I4">
    <cfRule type="expression" dxfId="22532" priority="305" stopIfTrue="1">
      <formula>$D$1&lt;I4</formula>
    </cfRule>
    <cfRule type="expression" dxfId="22531" priority="306" stopIfTrue="1">
      <formula>$D$1&gt;I4</formula>
    </cfRule>
  </conditionalFormatting>
  <conditionalFormatting sqref="I4">
    <cfRule type="expression" dxfId="22530" priority="303" stopIfTrue="1">
      <formula>$D$1&lt;I4</formula>
    </cfRule>
    <cfRule type="expression" dxfId="22529" priority="304" stopIfTrue="1">
      <formula>$D$1&gt;I4</formula>
    </cfRule>
  </conditionalFormatting>
  <conditionalFormatting sqref="I4">
    <cfRule type="expression" dxfId="22528" priority="301" stopIfTrue="1">
      <formula>$D$1&lt;I4</formula>
    </cfRule>
    <cfRule type="expression" dxfId="22527" priority="302" stopIfTrue="1">
      <formula>$D$1&gt;I4</formula>
    </cfRule>
  </conditionalFormatting>
  <conditionalFormatting sqref="I4">
    <cfRule type="expression" dxfId="22526" priority="293" stopIfTrue="1">
      <formula>$D$1&lt;I4</formula>
    </cfRule>
    <cfRule type="expression" dxfId="22525" priority="294" stopIfTrue="1">
      <formula>$D$1&gt;I4</formula>
    </cfRule>
  </conditionalFormatting>
  <conditionalFormatting sqref="I4">
    <cfRule type="expression" dxfId="22524" priority="291" stopIfTrue="1">
      <formula>$D$1&lt;I4</formula>
    </cfRule>
    <cfRule type="expression" dxfId="22523" priority="292" stopIfTrue="1">
      <formula>$D$1&gt;I4</formula>
    </cfRule>
  </conditionalFormatting>
  <conditionalFormatting sqref="K4">
    <cfRule type="expression" dxfId="22522" priority="289" stopIfTrue="1">
      <formula>$D$1&lt;K4</formula>
    </cfRule>
    <cfRule type="expression" dxfId="22521" priority="290" stopIfTrue="1">
      <formula>$D$1&gt;K4</formula>
    </cfRule>
  </conditionalFormatting>
  <conditionalFormatting sqref="J3">
    <cfRule type="expression" dxfId="22520" priority="285" stopIfTrue="1">
      <formula>$D$1&lt;J3</formula>
    </cfRule>
    <cfRule type="expression" dxfId="22519" priority="286" stopIfTrue="1">
      <formula>$D$1&gt;J3</formula>
    </cfRule>
  </conditionalFormatting>
  <conditionalFormatting sqref="H5">
    <cfRule type="cellIs" dxfId="22518" priority="282" stopIfTrue="1" operator="equal">
      <formula>5</formula>
    </cfRule>
    <cfRule type="cellIs" dxfId="22517" priority="283" stopIfTrue="1" operator="equal">
      <formula>4</formula>
    </cfRule>
    <cfRule type="cellIs" dxfId="22516" priority="284" stopIfTrue="1" operator="equal">
      <formula>3</formula>
    </cfRule>
  </conditionalFormatting>
  <conditionalFormatting sqref="I5">
    <cfRule type="cellIs" dxfId="22515" priority="279" stopIfTrue="1" operator="equal">
      <formula>5</formula>
    </cfRule>
    <cfRule type="cellIs" dxfId="22514" priority="280" stopIfTrue="1" operator="equal">
      <formula>4</formula>
    </cfRule>
    <cfRule type="cellIs" dxfId="22513" priority="281" stopIfTrue="1" operator="equal">
      <formula>3</formula>
    </cfRule>
  </conditionalFormatting>
  <conditionalFormatting sqref="I4">
    <cfRule type="expression" dxfId="22512" priority="277" stopIfTrue="1">
      <formula>$D$1&lt;I4</formula>
    </cfRule>
    <cfRule type="expression" dxfId="22511" priority="278" stopIfTrue="1">
      <formula>$D$1&gt;I4</formula>
    </cfRule>
  </conditionalFormatting>
  <conditionalFormatting sqref="I5">
    <cfRule type="cellIs" dxfId="22510" priority="274" stopIfTrue="1" operator="equal">
      <formula>5</formula>
    </cfRule>
    <cfRule type="cellIs" dxfId="22509" priority="275" stopIfTrue="1" operator="equal">
      <formula>4</formula>
    </cfRule>
    <cfRule type="cellIs" dxfId="22508" priority="276" stopIfTrue="1" operator="equal">
      <formula>3</formula>
    </cfRule>
  </conditionalFormatting>
  <conditionalFormatting sqref="I4">
    <cfRule type="expression" dxfId="22507" priority="272" stopIfTrue="1">
      <formula>$D$1&lt;I4</formula>
    </cfRule>
    <cfRule type="expression" dxfId="22506" priority="273" stopIfTrue="1">
      <formula>$D$1&gt;I4</formula>
    </cfRule>
  </conditionalFormatting>
  <conditionalFormatting sqref="I5">
    <cfRule type="cellIs" dxfId="22505" priority="269" stopIfTrue="1" operator="equal">
      <formula>5</formula>
    </cfRule>
    <cfRule type="cellIs" dxfId="22504" priority="270" stopIfTrue="1" operator="equal">
      <formula>4</formula>
    </cfRule>
    <cfRule type="cellIs" dxfId="22503" priority="271" stopIfTrue="1" operator="equal">
      <formula>3</formula>
    </cfRule>
  </conditionalFormatting>
  <conditionalFormatting sqref="I4">
    <cfRule type="expression" dxfId="22502" priority="267" stopIfTrue="1">
      <formula>$D$1&lt;I4</formula>
    </cfRule>
    <cfRule type="expression" dxfId="22501" priority="268" stopIfTrue="1">
      <formula>$D$1&gt;I4</formula>
    </cfRule>
  </conditionalFormatting>
  <conditionalFormatting sqref="I5">
    <cfRule type="cellIs" dxfId="22500" priority="264" stopIfTrue="1" operator="equal">
      <formula>5</formula>
    </cfRule>
    <cfRule type="cellIs" dxfId="22499" priority="265" stopIfTrue="1" operator="equal">
      <formula>4</formula>
    </cfRule>
    <cfRule type="cellIs" dxfId="22498" priority="266" stopIfTrue="1" operator="equal">
      <formula>3</formula>
    </cfRule>
  </conditionalFormatting>
  <conditionalFormatting sqref="I4">
    <cfRule type="expression" dxfId="22497" priority="262" stopIfTrue="1">
      <formula>$D$1&lt;I4</formula>
    </cfRule>
    <cfRule type="expression" dxfId="22496" priority="263" stopIfTrue="1">
      <formula>$D$1&gt;I4</formula>
    </cfRule>
  </conditionalFormatting>
  <conditionalFormatting sqref="I5">
    <cfRule type="cellIs" dxfId="22495" priority="259" stopIfTrue="1" operator="equal">
      <formula>5</formula>
    </cfRule>
    <cfRule type="cellIs" dxfId="22494" priority="260" stopIfTrue="1" operator="equal">
      <formula>4</formula>
    </cfRule>
    <cfRule type="cellIs" dxfId="22493" priority="261" stopIfTrue="1" operator="equal">
      <formula>3</formula>
    </cfRule>
  </conditionalFormatting>
  <conditionalFormatting sqref="I4">
    <cfRule type="expression" dxfId="22492" priority="257" stopIfTrue="1">
      <formula>$D$1&lt;I4</formula>
    </cfRule>
    <cfRule type="expression" dxfId="22491" priority="258" stopIfTrue="1">
      <formula>$D$1&gt;I4</formula>
    </cfRule>
  </conditionalFormatting>
  <conditionalFormatting sqref="J3">
    <cfRule type="expression" dxfId="22490" priority="255" stopIfTrue="1">
      <formula>$D$1&lt;J3</formula>
    </cfRule>
    <cfRule type="expression" dxfId="22489" priority="256" stopIfTrue="1">
      <formula>$D$1&gt;J3</formula>
    </cfRule>
  </conditionalFormatting>
  <conditionalFormatting sqref="M5">
    <cfRule type="cellIs" dxfId="22488" priority="252" stopIfTrue="1" operator="equal">
      <formula>5</formula>
    </cfRule>
    <cfRule type="cellIs" dxfId="22487" priority="253" stopIfTrue="1" operator="equal">
      <formula>4</formula>
    </cfRule>
    <cfRule type="cellIs" dxfId="22486" priority="254" stopIfTrue="1" operator="equal">
      <formula>3</formula>
    </cfRule>
  </conditionalFormatting>
  <conditionalFormatting sqref="M4">
    <cfRule type="expression" dxfId="22485" priority="250" stopIfTrue="1">
      <formula>$D$1&lt;M4</formula>
    </cfRule>
    <cfRule type="expression" dxfId="22484" priority="251" stopIfTrue="1">
      <formula>$D$1&gt;M4</formula>
    </cfRule>
  </conditionalFormatting>
  <conditionalFormatting sqref="N5">
    <cfRule type="cellIs" dxfId="22483" priority="247" stopIfTrue="1" operator="equal">
      <formula>5</formula>
    </cfRule>
    <cfRule type="cellIs" dxfId="22482" priority="248" stopIfTrue="1" operator="equal">
      <formula>4</formula>
    </cfRule>
    <cfRule type="cellIs" dxfId="22481" priority="249" stopIfTrue="1" operator="equal">
      <formula>3</formula>
    </cfRule>
  </conditionalFormatting>
  <conditionalFormatting sqref="N4">
    <cfRule type="expression" dxfId="22480" priority="245" stopIfTrue="1">
      <formula>$D$1&lt;N4</formula>
    </cfRule>
    <cfRule type="expression" dxfId="22479" priority="246" stopIfTrue="1">
      <formula>$D$1&gt;N4</formula>
    </cfRule>
  </conditionalFormatting>
  <conditionalFormatting sqref="N5">
    <cfRule type="cellIs" dxfId="22478" priority="242" stopIfTrue="1" operator="equal">
      <formula>5</formula>
    </cfRule>
    <cfRule type="cellIs" dxfId="22477" priority="243" stopIfTrue="1" operator="equal">
      <formula>4</formula>
    </cfRule>
    <cfRule type="cellIs" dxfId="22476" priority="244" stopIfTrue="1" operator="equal">
      <formula>3</formula>
    </cfRule>
  </conditionalFormatting>
  <conditionalFormatting sqref="N4">
    <cfRule type="expression" dxfId="22475" priority="240" stopIfTrue="1">
      <formula>$D$1&lt;N4</formula>
    </cfRule>
    <cfRule type="expression" dxfId="22474" priority="241" stopIfTrue="1">
      <formula>$D$1&gt;N4</formula>
    </cfRule>
  </conditionalFormatting>
  <conditionalFormatting sqref="N4">
    <cfRule type="expression" dxfId="22473" priority="238" stopIfTrue="1">
      <formula>$D$1&lt;N4</formula>
    </cfRule>
    <cfRule type="expression" dxfId="22472" priority="239" stopIfTrue="1">
      <formula>$D$1&gt;N4</formula>
    </cfRule>
  </conditionalFormatting>
  <conditionalFormatting sqref="N4">
    <cfRule type="expression" dxfId="22471" priority="236" stopIfTrue="1">
      <formula>$D$1&lt;N4</formula>
    </cfRule>
    <cfRule type="expression" dxfId="22470" priority="237" stopIfTrue="1">
      <formula>$D$1&gt;N4</formula>
    </cfRule>
  </conditionalFormatting>
  <conditionalFormatting sqref="M5">
    <cfRule type="cellIs" dxfId="22469" priority="233" stopIfTrue="1" operator="equal">
      <formula>5</formula>
    </cfRule>
    <cfRule type="cellIs" dxfId="22468" priority="234" stopIfTrue="1" operator="equal">
      <formula>4</formula>
    </cfRule>
    <cfRule type="cellIs" dxfId="22467" priority="235" stopIfTrue="1" operator="equal">
      <formula>3</formula>
    </cfRule>
  </conditionalFormatting>
  <conditionalFormatting sqref="M4">
    <cfRule type="expression" dxfId="22466" priority="200" stopIfTrue="1">
      <formula>$D$1&lt;M4</formula>
    </cfRule>
    <cfRule type="expression" dxfId="22465" priority="201" stopIfTrue="1">
      <formula>$D$1&gt;M4</formula>
    </cfRule>
  </conditionalFormatting>
  <conditionalFormatting sqref="M5">
    <cfRule type="cellIs" dxfId="22464" priority="230" stopIfTrue="1" operator="equal">
      <formula>5</formula>
    </cfRule>
    <cfRule type="cellIs" dxfId="22463" priority="231" stopIfTrue="1" operator="equal">
      <formula>4</formula>
    </cfRule>
    <cfRule type="cellIs" dxfId="22462" priority="232" stopIfTrue="1" operator="equal">
      <formula>3</formula>
    </cfRule>
  </conditionalFormatting>
  <conditionalFormatting sqref="M4">
    <cfRule type="expression" dxfId="22461" priority="228" stopIfTrue="1">
      <formula>$D$1&lt;M4</formula>
    </cfRule>
    <cfRule type="expression" dxfId="22460" priority="229" stopIfTrue="1">
      <formula>$D$1&gt;M4</formula>
    </cfRule>
  </conditionalFormatting>
  <conditionalFormatting sqref="M5">
    <cfRule type="cellIs" dxfId="22459" priority="225" stopIfTrue="1" operator="equal">
      <formula>5</formula>
    </cfRule>
    <cfRule type="cellIs" dxfId="22458" priority="226" stopIfTrue="1" operator="equal">
      <formula>4</formula>
    </cfRule>
    <cfRule type="cellIs" dxfId="22457" priority="227" stopIfTrue="1" operator="equal">
      <formula>3</formula>
    </cfRule>
  </conditionalFormatting>
  <conditionalFormatting sqref="M4">
    <cfRule type="expression" dxfId="22456" priority="223" stopIfTrue="1">
      <formula>$D$1&lt;M4</formula>
    </cfRule>
    <cfRule type="expression" dxfId="22455" priority="224" stopIfTrue="1">
      <formula>$D$1&gt;M4</formula>
    </cfRule>
  </conditionalFormatting>
  <conditionalFormatting sqref="M5">
    <cfRule type="cellIs" dxfId="22454" priority="220" stopIfTrue="1" operator="equal">
      <formula>5</formula>
    </cfRule>
    <cfRule type="cellIs" dxfId="22453" priority="221" stopIfTrue="1" operator="equal">
      <formula>4</formula>
    </cfRule>
    <cfRule type="cellIs" dxfId="22452" priority="222" stopIfTrue="1" operator="equal">
      <formula>3</formula>
    </cfRule>
  </conditionalFormatting>
  <conditionalFormatting sqref="M4">
    <cfRule type="expression" dxfId="22451" priority="218" stopIfTrue="1">
      <formula>$D$1&lt;M4</formula>
    </cfRule>
    <cfRule type="expression" dxfId="22450" priority="219" stopIfTrue="1">
      <formula>$D$1&gt;M4</formula>
    </cfRule>
  </conditionalFormatting>
  <conditionalFormatting sqref="M4">
    <cfRule type="expression" dxfId="22449" priority="216" stopIfTrue="1">
      <formula>$D$1&lt;M4</formula>
    </cfRule>
    <cfRule type="expression" dxfId="22448" priority="217" stopIfTrue="1">
      <formula>$D$1&gt;M4</formula>
    </cfRule>
  </conditionalFormatting>
  <conditionalFormatting sqref="M4">
    <cfRule type="expression" dxfId="22447" priority="214" stopIfTrue="1">
      <formula>$D$1&lt;M4</formula>
    </cfRule>
    <cfRule type="expression" dxfId="22446" priority="215" stopIfTrue="1">
      <formula>$D$1&gt;M4</formula>
    </cfRule>
  </conditionalFormatting>
  <conditionalFormatting sqref="M4">
    <cfRule type="expression" dxfId="22445" priority="212" stopIfTrue="1">
      <formula>$D$1&lt;M4</formula>
    </cfRule>
    <cfRule type="expression" dxfId="22444" priority="213" stopIfTrue="1">
      <formula>$D$1&gt;M4</formula>
    </cfRule>
  </conditionalFormatting>
  <conditionalFormatting sqref="M4">
    <cfRule type="expression" dxfId="22443" priority="210" stopIfTrue="1">
      <formula>$D$1&lt;M4</formula>
    </cfRule>
    <cfRule type="expression" dxfId="22442" priority="211" stopIfTrue="1">
      <formula>$D$1&gt;M4</formula>
    </cfRule>
  </conditionalFormatting>
  <conditionalFormatting sqref="M4">
    <cfRule type="expression" dxfId="22441" priority="208" stopIfTrue="1">
      <formula>$D$1&lt;M4</formula>
    </cfRule>
    <cfRule type="expression" dxfId="22440" priority="209" stopIfTrue="1">
      <formula>$D$1&gt;M4</formula>
    </cfRule>
  </conditionalFormatting>
  <conditionalFormatting sqref="M4">
    <cfRule type="expression" dxfId="22439" priority="206" stopIfTrue="1">
      <formula>$D$1&lt;M4</formula>
    </cfRule>
    <cfRule type="expression" dxfId="22438" priority="207" stopIfTrue="1">
      <formula>$D$1&gt;M4</formula>
    </cfRule>
  </conditionalFormatting>
  <conditionalFormatting sqref="M4">
    <cfRule type="expression" dxfId="22437" priority="204" stopIfTrue="1">
      <formula>$D$1&lt;M4</formula>
    </cfRule>
    <cfRule type="expression" dxfId="22436" priority="205" stopIfTrue="1">
      <formula>$D$1&gt;M4</formula>
    </cfRule>
  </conditionalFormatting>
  <conditionalFormatting sqref="M4">
    <cfRule type="expression" dxfId="22435" priority="202" stopIfTrue="1">
      <formula>$D$1&lt;M4</formula>
    </cfRule>
    <cfRule type="expression" dxfId="22434" priority="203" stopIfTrue="1">
      <formula>$D$1&gt;M4</formula>
    </cfRule>
  </conditionalFormatting>
  <conditionalFormatting sqref="N5">
    <cfRule type="cellIs" dxfId="22433" priority="197" stopIfTrue="1" operator="equal">
      <formula>5</formula>
    </cfRule>
    <cfRule type="cellIs" dxfId="22432" priority="198" stopIfTrue="1" operator="equal">
      <formula>4</formula>
    </cfRule>
    <cfRule type="cellIs" dxfId="22431" priority="199" stopIfTrue="1" operator="equal">
      <formula>3</formula>
    </cfRule>
  </conditionalFormatting>
  <conditionalFormatting sqref="N4">
    <cfRule type="expression" dxfId="22430" priority="195" stopIfTrue="1">
      <formula>$D$1&lt;N4</formula>
    </cfRule>
    <cfRule type="expression" dxfId="22429" priority="196" stopIfTrue="1">
      <formula>$D$1&gt;N4</formula>
    </cfRule>
  </conditionalFormatting>
  <conditionalFormatting sqref="O5">
    <cfRule type="cellIs" dxfId="22428" priority="192" stopIfTrue="1" operator="equal">
      <formula>5</formula>
    </cfRule>
    <cfRule type="cellIs" dxfId="22427" priority="193" stopIfTrue="1" operator="equal">
      <formula>4</formula>
    </cfRule>
    <cfRule type="cellIs" dxfId="22426" priority="194" stopIfTrue="1" operator="equal">
      <formula>3</formula>
    </cfRule>
  </conditionalFormatting>
  <conditionalFormatting sqref="O4">
    <cfRule type="expression" dxfId="22425" priority="190" stopIfTrue="1">
      <formula>$D$1&lt;O4</formula>
    </cfRule>
    <cfRule type="expression" dxfId="22424" priority="191" stopIfTrue="1">
      <formula>$D$1&gt;O4</formula>
    </cfRule>
  </conditionalFormatting>
  <conditionalFormatting sqref="O5">
    <cfRule type="cellIs" dxfId="22423" priority="187" stopIfTrue="1" operator="equal">
      <formula>5</formula>
    </cfRule>
    <cfRule type="cellIs" dxfId="22422" priority="188" stopIfTrue="1" operator="equal">
      <formula>4</formula>
    </cfRule>
    <cfRule type="cellIs" dxfId="22421" priority="189" stopIfTrue="1" operator="equal">
      <formula>3</formula>
    </cfRule>
  </conditionalFormatting>
  <conditionalFormatting sqref="O4">
    <cfRule type="expression" dxfId="22420" priority="185" stopIfTrue="1">
      <formula>$D$1&lt;O4</formula>
    </cfRule>
    <cfRule type="expression" dxfId="22419" priority="186" stopIfTrue="1">
      <formula>$D$1&gt;O4</formula>
    </cfRule>
  </conditionalFormatting>
  <conditionalFormatting sqref="O4">
    <cfRule type="expression" dxfId="22418" priority="183" stopIfTrue="1">
      <formula>$D$1&lt;O4</formula>
    </cfRule>
    <cfRule type="expression" dxfId="22417" priority="184" stopIfTrue="1">
      <formula>$D$1&gt;O4</formula>
    </cfRule>
  </conditionalFormatting>
  <conditionalFormatting sqref="O4">
    <cfRule type="expression" dxfId="22416" priority="181" stopIfTrue="1">
      <formula>$D$1&lt;O4</formula>
    </cfRule>
    <cfRule type="expression" dxfId="22415" priority="182" stopIfTrue="1">
      <formula>$D$1&gt;O4</formula>
    </cfRule>
  </conditionalFormatting>
  <conditionalFormatting sqref="P5">
    <cfRule type="cellIs" dxfId="22414" priority="178" stopIfTrue="1" operator="equal">
      <formula>5</formula>
    </cfRule>
    <cfRule type="cellIs" dxfId="22413" priority="179" stopIfTrue="1" operator="equal">
      <formula>4</formula>
    </cfRule>
    <cfRule type="cellIs" dxfId="22412" priority="180" stopIfTrue="1" operator="equal">
      <formula>3</formula>
    </cfRule>
  </conditionalFormatting>
  <conditionalFormatting sqref="P5">
    <cfRule type="cellIs" dxfId="22411" priority="173" stopIfTrue="1" operator="equal">
      <formula>5</formula>
    </cfRule>
    <cfRule type="cellIs" dxfId="22410" priority="174" stopIfTrue="1" operator="equal">
      <formula>4</formula>
    </cfRule>
    <cfRule type="cellIs" dxfId="22409" priority="175" stopIfTrue="1" operator="equal">
      <formula>3</formula>
    </cfRule>
  </conditionalFormatting>
  <conditionalFormatting sqref="P3:P4">
    <cfRule type="expression" dxfId="22408" priority="171" stopIfTrue="1">
      <formula>$D$1&lt;P3</formula>
    </cfRule>
    <cfRule type="expression" dxfId="22407" priority="172" stopIfTrue="1">
      <formula>$D$1&gt;P3</formula>
    </cfRule>
  </conditionalFormatting>
  <conditionalFormatting sqref="P5">
    <cfRule type="cellIs" dxfId="22406" priority="168" stopIfTrue="1" operator="equal">
      <formula>5</formula>
    </cfRule>
    <cfRule type="cellIs" dxfId="22405" priority="169" stopIfTrue="1" operator="equal">
      <formula>4</formula>
    </cfRule>
    <cfRule type="cellIs" dxfId="22404" priority="170" stopIfTrue="1" operator="equal">
      <formula>3</formula>
    </cfRule>
  </conditionalFormatting>
  <conditionalFormatting sqref="P3:P4">
    <cfRule type="expression" dxfId="22403" priority="166" stopIfTrue="1">
      <formula>$D$1&lt;P3</formula>
    </cfRule>
    <cfRule type="expression" dxfId="22402" priority="167" stopIfTrue="1">
      <formula>$D$1&gt;P3</formula>
    </cfRule>
  </conditionalFormatting>
  <conditionalFormatting sqref="P4">
    <cfRule type="expression" dxfId="22401" priority="143" stopIfTrue="1">
      <formula>$D$1&lt;P4</formula>
    </cfRule>
    <cfRule type="expression" dxfId="22400" priority="144" stopIfTrue="1">
      <formula>$D$1&gt;P4</formula>
    </cfRule>
  </conditionalFormatting>
  <conditionalFormatting sqref="P4">
    <cfRule type="expression" dxfId="22399" priority="141" stopIfTrue="1">
      <formula>$D$1&lt;P4</formula>
    </cfRule>
    <cfRule type="expression" dxfId="22398" priority="142" stopIfTrue="1">
      <formula>$D$1&gt;P4</formula>
    </cfRule>
  </conditionalFormatting>
  <conditionalFormatting sqref="P4">
    <cfRule type="expression" dxfId="22397" priority="116" stopIfTrue="1">
      <formula>$D$1&lt;P4</formula>
    </cfRule>
    <cfRule type="expression" dxfId="22396" priority="117" stopIfTrue="1">
      <formula>$D$1&gt;P4</formula>
    </cfRule>
  </conditionalFormatting>
  <conditionalFormatting sqref="P5">
    <cfRule type="cellIs" dxfId="22395" priority="113" stopIfTrue="1" operator="equal">
      <formula>5</formula>
    </cfRule>
    <cfRule type="cellIs" dxfId="22394" priority="114" stopIfTrue="1" operator="equal">
      <formula>4</formula>
    </cfRule>
    <cfRule type="cellIs" dxfId="22393" priority="115" stopIfTrue="1" operator="equal">
      <formula>3</formula>
    </cfRule>
  </conditionalFormatting>
  <conditionalFormatting sqref="P4">
    <cfRule type="expression" dxfId="22392" priority="109" stopIfTrue="1">
      <formula>$D$1&lt;P4</formula>
    </cfRule>
    <cfRule type="expression" dxfId="22391" priority="110" stopIfTrue="1">
      <formula>$D$1&gt;P4</formula>
    </cfRule>
  </conditionalFormatting>
  <conditionalFormatting sqref="P5">
    <cfRule type="cellIs" dxfId="22390" priority="163" stopIfTrue="1" operator="equal">
      <formula>5</formula>
    </cfRule>
    <cfRule type="cellIs" dxfId="22389" priority="164" stopIfTrue="1" operator="equal">
      <formula>4</formula>
    </cfRule>
    <cfRule type="cellIs" dxfId="22388" priority="165" stopIfTrue="1" operator="equal">
      <formula>3</formula>
    </cfRule>
  </conditionalFormatting>
  <conditionalFormatting sqref="P3:P4">
    <cfRule type="expression" dxfId="22387" priority="161" stopIfTrue="1">
      <formula>$D$1&lt;P3</formula>
    </cfRule>
    <cfRule type="expression" dxfId="22386" priority="162" stopIfTrue="1">
      <formula>$D$1&gt;P3</formula>
    </cfRule>
  </conditionalFormatting>
  <conditionalFormatting sqref="P5">
    <cfRule type="cellIs" dxfId="22385" priority="158" stopIfTrue="1" operator="equal">
      <formula>5</formula>
    </cfRule>
    <cfRule type="cellIs" dxfId="22384" priority="159" stopIfTrue="1" operator="equal">
      <formula>4</formula>
    </cfRule>
    <cfRule type="cellIs" dxfId="22383" priority="160" stopIfTrue="1" operator="equal">
      <formula>3</formula>
    </cfRule>
  </conditionalFormatting>
  <conditionalFormatting sqref="P3:P4">
    <cfRule type="expression" dxfId="22382" priority="156" stopIfTrue="1">
      <formula>$D$1&lt;P3</formula>
    </cfRule>
    <cfRule type="expression" dxfId="22381" priority="157" stopIfTrue="1">
      <formula>$D$1&gt;P3</formula>
    </cfRule>
  </conditionalFormatting>
  <conditionalFormatting sqref="P5">
    <cfRule type="cellIs" dxfId="22380" priority="153" stopIfTrue="1" operator="equal">
      <formula>5</formula>
    </cfRule>
    <cfRule type="cellIs" dxfId="22379" priority="154" stopIfTrue="1" operator="equal">
      <formula>4</formula>
    </cfRule>
    <cfRule type="cellIs" dxfId="22378" priority="155" stopIfTrue="1" operator="equal">
      <formula>3</formula>
    </cfRule>
  </conditionalFormatting>
  <conditionalFormatting sqref="P4">
    <cfRule type="expression" dxfId="22377" priority="149" stopIfTrue="1">
      <formula>$D$1&lt;P4</formula>
    </cfRule>
    <cfRule type="expression" dxfId="22376" priority="150" stopIfTrue="1">
      <formula>$D$1&gt;P4</formula>
    </cfRule>
  </conditionalFormatting>
  <conditionalFormatting sqref="P4">
    <cfRule type="expression" dxfId="22375" priority="147" stopIfTrue="1">
      <formula>$D$1&lt;P4</formula>
    </cfRule>
    <cfRule type="expression" dxfId="22374" priority="148" stopIfTrue="1">
      <formula>$D$1&gt;P4</formula>
    </cfRule>
  </conditionalFormatting>
  <conditionalFormatting sqref="P4">
    <cfRule type="expression" dxfId="22373" priority="145" stopIfTrue="1">
      <formula>$D$1&lt;P4</formula>
    </cfRule>
    <cfRule type="expression" dxfId="22372" priority="146" stopIfTrue="1">
      <formula>$D$1&gt;P4</formula>
    </cfRule>
  </conditionalFormatting>
  <conditionalFormatting sqref="P4">
    <cfRule type="expression" dxfId="22371" priority="139" stopIfTrue="1">
      <formula>$D$1&lt;P4</formula>
    </cfRule>
    <cfRule type="expression" dxfId="22370" priority="140" stopIfTrue="1">
      <formula>$D$1&gt;P4</formula>
    </cfRule>
  </conditionalFormatting>
  <conditionalFormatting sqref="P4">
    <cfRule type="expression" dxfId="22369" priority="137" stopIfTrue="1">
      <formula>$D$1&lt;P4</formula>
    </cfRule>
    <cfRule type="expression" dxfId="22368" priority="138" stopIfTrue="1">
      <formula>$D$1&gt;P4</formula>
    </cfRule>
  </conditionalFormatting>
  <conditionalFormatting sqref="P4">
    <cfRule type="expression" dxfId="22367" priority="135" stopIfTrue="1">
      <formula>$D$1&lt;P4</formula>
    </cfRule>
    <cfRule type="expression" dxfId="22366" priority="136" stopIfTrue="1">
      <formula>$D$1&gt;P4</formula>
    </cfRule>
  </conditionalFormatting>
  <conditionalFormatting sqref="P4">
    <cfRule type="expression" dxfId="22365" priority="133" stopIfTrue="1">
      <formula>$D$1&lt;P4</formula>
    </cfRule>
    <cfRule type="expression" dxfId="22364" priority="134" stopIfTrue="1">
      <formula>$D$1&gt;P4</formula>
    </cfRule>
  </conditionalFormatting>
  <conditionalFormatting sqref="P4">
    <cfRule type="expression" dxfId="22363" priority="131" stopIfTrue="1">
      <formula>$D$1&lt;P4</formula>
    </cfRule>
    <cfRule type="expression" dxfId="22362" priority="132" stopIfTrue="1">
      <formula>$D$1&gt;P4</formula>
    </cfRule>
  </conditionalFormatting>
  <conditionalFormatting sqref="P5">
    <cfRule type="cellIs" dxfId="22361" priority="128" stopIfTrue="1" operator="equal">
      <formula>5</formula>
    </cfRule>
    <cfRule type="cellIs" dxfId="22360" priority="129" stopIfTrue="1" operator="equal">
      <formula>4</formula>
    </cfRule>
    <cfRule type="cellIs" dxfId="22359" priority="130" stopIfTrue="1" operator="equal">
      <formula>3</formula>
    </cfRule>
  </conditionalFormatting>
  <conditionalFormatting sqref="P3:P4">
    <cfRule type="expression" dxfId="22358" priority="126" stopIfTrue="1">
      <formula>$D$1&lt;P3</formula>
    </cfRule>
    <cfRule type="expression" dxfId="22357" priority="127" stopIfTrue="1">
      <formula>$D$1&gt;P3</formula>
    </cfRule>
  </conditionalFormatting>
  <conditionalFormatting sqref="P5">
    <cfRule type="cellIs" dxfId="22356" priority="123" stopIfTrue="1" operator="equal">
      <formula>5</formula>
    </cfRule>
    <cfRule type="cellIs" dxfId="22355" priority="124" stopIfTrue="1" operator="equal">
      <formula>4</formula>
    </cfRule>
    <cfRule type="cellIs" dxfId="22354" priority="125" stopIfTrue="1" operator="equal">
      <formula>3</formula>
    </cfRule>
  </conditionalFormatting>
  <conditionalFormatting sqref="P4">
    <cfRule type="expression" dxfId="22353" priority="121" stopIfTrue="1">
      <formula>$D$1&lt;P4</formula>
    </cfRule>
    <cfRule type="expression" dxfId="22352" priority="122" stopIfTrue="1">
      <formula>$D$1&gt;P4</formula>
    </cfRule>
  </conditionalFormatting>
  <conditionalFormatting sqref="P5">
    <cfRule type="cellIs" dxfId="22351" priority="118" stopIfTrue="1" operator="equal">
      <formula>5</formula>
    </cfRule>
    <cfRule type="cellIs" dxfId="22350" priority="119" stopIfTrue="1" operator="equal">
      <formula>4</formula>
    </cfRule>
    <cfRule type="cellIs" dxfId="22349" priority="120" stopIfTrue="1" operator="equal">
      <formula>3</formula>
    </cfRule>
  </conditionalFormatting>
  <conditionalFormatting sqref="P4">
    <cfRule type="expression" dxfId="22348" priority="111" stopIfTrue="1">
      <formula>$D$1&lt;P4</formula>
    </cfRule>
    <cfRule type="expression" dxfId="22347" priority="112" stopIfTrue="1">
      <formula>$D$1&gt;P4</formula>
    </cfRule>
  </conditionalFormatting>
  <conditionalFormatting sqref="P4">
    <cfRule type="expression" dxfId="22346" priority="107" stopIfTrue="1">
      <formula>$D$1&lt;P4</formula>
    </cfRule>
    <cfRule type="expression" dxfId="22345" priority="108" stopIfTrue="1">
      <formula>$D$1&gt;P4</formula>
    </cfRule>
  </conditionalFormatting>
  <conditionalFormatting sqref="P4">
    <cfRule type="expression" dxfId="22344" priority="105" stopIfTrue="1">
      <formula>$D$1&lt;P4</formula>
    </cfRule>
    <cfRule type="expression" dxfId="22343" priority="106" stopIfTrue="1">
      <formula>$D$1&gt;P4</formula>
    </cfRule>
  </conditionalFormatting>
  <conditionalFormatting sqref="P4">
    <cfRule type="expression" dxfId="22342" priority="103" stopIfTrue="1">
      <formula>$D$1&lt;P4</formula>
    </cfRule>
    <cfRule type="expression" dxfId="22341" priority="104" stopIfTrue="1">
      <formula>$D$1&gt;P4</formula>
    </cfRule>
  </conditionalFormatting>
  <conditionalFormatting sqref="P4">
    <cfRule type="expression" dxfId="22340" priority="101" stopIfTrue="1">
      <formula>$D$1&lt;P4</formula>
    </cfRule>
    <cfRule type="expression" dxfId="22339" priority="102" stopIfTrue="1">
      <formula>$D$1&gt;P4</formula>
    </cfRule>
  </conditionalFormatting>
  <conditionalFormatting sqref="P4">
    <cfRule type="expression" dxfId="22338" priority="99" stopIfTrue="1">
      <formula>$D$1&lt;P4</formula>
    </cfRule>
    <cfRule type="expression" dxfId="22337" priority="100" stopIfTrue="1">
      <formula>$D$1&gt;P4</formula>
    </cfRule>
  </conditionalFormatting>
  <conditionalFormatting sqref="P4">
    <cfRule type="expression" dxfId="22336" priority="97" stopIfTrue="1">
      <formula>$D$1&lt;P4</formula>
    </cfRule>
    <cfRule type="expression" dxfId="22335" priority="98" stopIfTrue="1">
      <formula>$D$1&gt;P4</formula>
    </cfRule>
  </conditionalFormatting>
  <conditionalFormatting sqref="P4">
    <cfRule type="expression" dxfId="22334" priority="95" stopIfTrue="1">
      <formula>$D$1&lt;P4</formula>
    </cfRule>
    <cfRule type="expression" dxfId="22333" priority="96" stopIfTrue="1">
      <formula>$D$1&gt;P4</formula>
    </cfRule>
  </conditionalFormatting>
  <conditionalFormatting sqref="P4">
    <cfRule type="expression" dxfId="22332" priority="93" stopIfTrue="1">
      <formula>$D$1&lt;P4</formula>
    </cfRule>
    <cfRule type="expression" dxfId="22331" priority="94" stopIfTrue="1">
      <formula>$D$1&gt;P4</formula>
    </cfRule>
  </conditionalFormatting>
  <conditionalFormatting sqref="P4">
    <cfRule type="expression" dxfId="22330" priority="91" stopIfTrue="1">
      <formula>$D$1&lt;P4</formula>
    </cfRule>
    <cfRule type="expression" dxfId="22329" priority="92" stopIfTrue="1">
      <formula>$D$1&gt;P4</formula>
    </cfRule>
  </conditionalFormatting>
  <conditionalFormatting sqref="J4">
    <cfRule type="expression" dxfId="22328" priority="55" stopIfTrue="1">
      <formula>$D$1&lt;J4</formula>
    </cfRule>
    <cfRule type="expression" dxfId="22327" priority="56" stopIfTrue="1">
      <formula>$D$1&gt;J4</formula>
    </cfRule>
  </conditionalFormatting>
  <conditionalFormatting sqref="J4">
    <cfRule type="expression" dxfId="22326" priority="7" stopIfTrue="1">
      <formula>$D$1&lt;J4</formula>
    </cfRule>
    <cfRule type="expression" dxfId="22325" priority="8" stopIfTrue="1">
      <formula>$D$1&gt;J4</formula>
    </cfRule>
  </conditionalFormatting>
  <conditionalFormatting sqref="J5">
    <cfRule type="cellIs" dxfId="22324" priority="88" stopIfTrue="1" operator="equal">
      <formula>5</formula>
    </cfRule>
    <cfRule type="cellIs" dxfId="22323" priority="89" stopIfTrue="1" operator="equal">
      <formula>4</formula>
    </cfRule>
    <cfRule type="cellIs" dxfId="22322" priority="90" stopIfTrue="1" operator="equal">
      <formula>3</formula>
    </cfRule>
  </conditionalFormatting>
  <conditionalFormatting sqref="J4">
    <cfRule type="expression" dxfId="22321" priority="86" stopIfTrue="1">
      <formula>$D$1&lt;J4</formula>
    </cfRule>
    <cfRule type="expression" dxfId="22320" priority="87" stopIfTrue="1">
      <formula>$D$1&gt;J4</formula>
    </cfRule>
  </conditionalFormatting>
  <conditionalFormatting sqref="J4">
    <cfRule type="expression" dxfId="22319" priority="76" stopIfTrue="1">
      <formula>$D$1&lt;J4</formula>
    </cfRule>
    <cfRule type="expression" dxfId="22318" priority="77" stopIfTrue="1">
      <formula>$D$1&gt;J4</formula>
    </cfRule>
  </conditionalFormatting>
  <conditionalFormatting sqref="J4">
    <cfRule type="expression" dxfId="22317" priority="9" stopIfTrue="1">
      <formula>$D$1&lt;J4</formula>
    </cfRule>
    <cfRule type="expression" dxfId="22316" priority="10" stopIfTrue="1">
      <formula>$D$1&gt;J4</formula>
    </cfRule>
  </conditionalFormatting>
  <conditionalFormatting sqref="J4">
    <cfRule type="expression" dxfId="22315" priority="26" stopIfTrue="1">
      <formula>$D$1&lt;J4</formula>
    </cfRule>
    <cfRule type="expression" dxfId="22314" priority="27" stopIfTrue="1">
      <formula>$D$1&gt;J4</formula>
    </cfRule>
  </conditionalFormatting>
  <conditionalFormatting sqref="J5">
    <cfRule type="cellIs" dxfId="22313" priority="73" stopIfTrue="1" operator="equal">
      <formula>5</formula>
    </cfRule>
    <cfRule type="cellIs" dxfId="22312" priority="74" stopIfTrue="1" operator="equal">
      <formula>4</formula>
    </cfRule>
    <cfRule type="cellIs" dxfId="22311" priority="75" stopIfTrue="1" operator="equal">
      <formula>3</formula>
    </cfRule>
  </conditionalFormatting>
  <conditionalFormatting sqref="J4">
    <cfRule type="expression" dxfId="22310" priority="71" stopIfTrue="1">
      <formula>$D$1&lt;J4</formula>
    </cfRule>
    <cfRule type="expression" dxfId="22309" priority="72" stopIfTrue="1">
      <formula>$D$1&gt;J4</formula>
    </cfRule>
  </conditionalFormatting>
  <conditionalFormatting sqref="J4">
    <cfRule type="expression" dxfId="22308" priority="61" stopIfTrue="1">
      <formula>$D$1&lt;J4</formula>
    </cfRule>
    <cfRule type="expression" dxfId="22307" priority="62" stopIfTrue="1">
      <formula>$D$1&gt;J4</formula>
    </cfRule>
  </conditionalFormatting>
  <conditionalFormatting sqref="J4">
    <cfRule type="expression" dxfId="22306" priority="59" stopIfTrue="1">
      <formula>$D$1&lt;J4</formula>
    </cfRule>
    <cfRule type="expression" dxfId="22305" priority="60" stopIfTrue="1">
      <formula>$D$1&gt;J4</formula>
    </cfRule>
  </conditionalFormatting>
  <conditionalFormatting sqref="J4">
    <cfRule type="expression" dxfId="22304" priority="57" stopIfTrue="1">
      <formula>$D$1&lt;J4</formula>
    </cfRule>
    <cfRule type="expression" dxfId="22303" priority="58" stopIfTrue="1">
      <formula>$D$1&gt;J4</formula>
    </cfRule>
  </conditionalFormatting>
  <conditionalFormatting sqref="J4">
    <cfRule type="expression" dxfId="22302" priority="45" stopIfTrue="1">
      <formula>$D$1&lt;J4</formula>
    </cfRule>
    <cfRule type="expression" dxfId="22301" priority="46" stopIfTrue="1">
      <formula>$D$1&gt;J4</formula>
    </cfRule>
  </conditionalFormatting>
  <conditionalFormatting sqref="J4">
    <cfRule type="expression" dxfId="22300" priority="17" stopIfTrue="1">
      <formula>$D$1&lt;J4</formula>
    </cfRule>
    <cfRule type="expression" dxfId="22299" priority="18" stopIfTrue="1">
      <formula>$D$1&gt;J4</formula>
    </cfRule>
  </conditionalFormatting>
  <conditionalFormatting sqref="J4">
    <cfRule type="expression" dxfId="22298" priority="15" stopIfTrue="1">
      <formula>$D$1&lt;J4</formula>
    </cfRule>
    <cfRule type="expression" dxfId="22297" priority="16" stopIfTrue="1">
      <formula>$D$1&gt;J4</formula>
    </cfRule>
  </conditionalFormatting>
  <conditionalFormatting sqref="J4">
    <cfRule type="expression" dxfId="22296" priority="13" stopIfTrue="1">
      <formula>$D$1&lt;J4</formula>
    </cfRule>
    <cfRule type="expression" dxfId="22295" priority="14" stopIfTrue="1">
      <formula>$D$1&gt;J4</formula>
    </cfRule>
  </conditionalFormatting>
  <conditionalFormatting sqref="J4">
    <cfRule type="expression" dxfId="22294" priority="11" stopIfTrue="1">
      <formula>$D$1&lt;J4</formula>
    </cfRule>
    <cfRule type="expression" dxfId="22293" priority="12" stopIfTrue="1">
      <formula>$D$1&gt;J4</formula>
    </cfRule>
  </conditionalFormatting>
  <conditionalFormatting sqref="J4">
    <cfRule type="expression" dxfId="22292" priority="5" stopIfTrue="1">
      <formula>$D$1&lt;J4</formula>
    </cfRule>
    <cfRule type="expression" dxfId="22291" priority="6" stopIfTrue="1">
      <formula>$D$1&gt;J4</formula>
    </cfRule>
  </conditionalFormatting>
  <conditionalFormatting sqref="J4">
    <cfRule type="expression" dxfId="22290" priority="3" stopIfTrue="1">
      <formula>$D$1&lt;J4</formula>
    </cfRule>
    <cfRule type="expression" dxfId="22289" priority="4" stopIfTrue="1">
      <formula>$D$1&gt;J4</formula>
    </cfRule>
  </conditionalFormatting>
  <conditionalFormatting sqref="J4">
    <cfRule type="expression" dxfId="22288" priority="1" stopIfTrue="1">
      <formula>$D$1&lt;J4</formula>
    </cfRule>
    <cfRule type="expression" dxfId="22287" priority="2" stopIfTrue="1">
      <formula>$D$1&gt;J4</formula>
    </cfRule>
  </conditionalFormatting>
  <conditionalFormatting sqref="J4">
    <cfRule type="expression" dxfId="22286" priority="63" stopIfTrue="1">
      <formula>$D$1&lt;J4</formula>
    </cfRule>
    <cfRule type="expression" dxfId="22285" priority="64" stopIfTrue="1">
      <formula>$D$1&gt;J4</formula>
    </cfRule>
  </conditionalFormatting>
  <conditionalFormatting sqref="J4">
    <cfRule type="expression" dxfId="22284" priority="84" stopIfTrue="1">
      <formula>$D$1&lt;J4</formula>
    </cfRule>
    <cfRule type="expression" dxfId="22283" priority="85" stopIfTrue="1">
      <formula>$D$1&gt;J4</formula>
    </cfRule>
  </conditionalFormatting>
  <conditionalFormatting sqref="J4">
    <cfRule type="expression" dxfId="22282" priority="82" stopIfTrue="1">
      <formula>$D$1&lt;J4</formula>
    </cfRule>
    <cfRule type="expression" dxfId="22281" priority="83" stopIfTrue="1">
      <formula>$D$1&gt;J4</formula>
    </cfRule>
  </conditionalFormatting>
  <conditionalFormatting sqref="J4">
    <cfRule type="expression" dxfId="22280" priority="80" stopIfTrue="1">
      <formula>$D$1&lt;J4</formula>
    </cfRule>
    <cfRule type="expression" dxfId="22279" priority="81" stopIfTrue="1">
      <formula>$D$1&gt;J4</formula>
    </cfRule>
  </conditionalFormatting>
  <conditionalFormatting sqref="J4">
    <cfRule type="expression" dxfId="22278" priority="78" stopIfTrue="1">
      <formula>$D$1&lt;J4</formula>
    </cfRule>
    <cfRule type="expression" dxfId="22277" priority="79" stopIfTrue="1">
      <formula>$D$1&gt;J4</formula>
    </cfRule>
  </conditionalFormatting>
  <conditionalFormatting sqref="J4">
    <cfRule type="expression" dxfId="22276" priority="69" stopIfTrue="1">
      <formula>$D$1&lt;J4</formula>
    </cfRule>
    <cfRule type="expression" dxfId="22275" priority="70" stopIfTrue="1">
      <formula>$D$1&gt;J4</formula>
    </cfRule>
  </conditionalFormatting>
  <conditionalFormatting sqref="J4">
    <cfRule type="expression" dxfId="22274" priority="67" stopIfTrue="1">
      <formula>$D$1&lt;J4</formula>
    </cfRule>
    <cfRule type="expression" dxfId="22273" priority="68" stopIfTrue="1">
      <formula>$D$1&gt;J4</formula>
    </cfRule>
  </conditionalFormatting>
  <conditionalFormatting sqref="J4">
    <cfRule type="expression" dxfId="22272" priority="65" stopIfTrue="1">
      <formula>$D$1&lt;J4</formula>
    </cfRule>
    <cfRule type="expression" dxfId="22271" priority="66" stopIfTrue="1">
      <formula>$D$1&gt;J4</formula>
    </cfRule>
  </conditionalFormatting>
  <conditionalFormatting sqref="J5">
    <cfRule type="cellIs" dxfId="22270" priority="52" stopIfTrue="1" operator="equal">
      <formula>5</formula>
    </cfRule>
    <cfRule type="cellIs" dxfId="22269" priority="53" stopIfTrue="1" operator="equal">
      <formula>4</formula>
    </cfRule>
    <cfRule type="cellIs" dxfId="22268" priority="54" stopIfTrue="1" operator="equal">
      <formula>3</formula>
    </cfRule>
  </conditionalFormatting>
  <conditionalFormatting sqref="J4">
    <cfRule type="expression" dxfId="22267" priority="50" stopIfTrue="1">
      <formula>$D$1&lt;J4</formula>
    </cfRule>
    <cfRule type="expression" dxfId="22266" priority="51" stopIfTrue="1">
      <formula>$D$1&gt;J4</formula>
    </cfRule>
  </conditionalFormatting>
  <conditionalFormatting sqref="J5">
    <cfRule type="cellIs" dxfId="22265" priority="47" stopIfTrue="1" operator="equal">
      <formula>5</formula>
    </cfRule>
    <cfRule type="cellIs" dxfId="22264" priority="48" stopIfTrue="1" operator="equal">
      <formula>4</formula>
    </cfRule>
    <cfRule type="cellIs" dxfId="22263" priority="49" stopIfTrue="1" operator="equal">
      <formula>3</formula>
    </cfRule>
  </conditionalFormatting>
  <conditionalFormatting sqref="J5">
    <cfRule type="cellIs" dxfId="22262" priority="42" stopIfTrue="1" operator="equal">
      <formula>5</formula>
    </cfRule>
    <cfRule type="cellIs" dxfId="22261" priority="43" stopIfTrue="1" operator="equal">
      <formula>4</formula>
    </cfRule>
    <cfRule type="cellIs" dxfId="22260" priority="44" stopIfTrue="1" operator="equal">
      <formula>3</formula>
    </cfRule>
  </conditionalFormatting>
  <conditionalFormatting sqref="J4">
    <cfRule type="expression" dxfId="22259" priority="40" stopIfTrue="1">
      <formula>$D$1&lt;J4</formula>
    </cfRule>
    <cfRule type="expression" dxfId="22258" priority="41" stopIfTrue="1">
      <formula>$D$1&gt;J4</formula>
    </cfRule>
  </conditionalFormatting>
  <conditionalFormatting sqref="J5">
    <cfRule type="cellIs" dxfId="22257" priority="37" stopIfTrue="1" operator="equal">
      <formula>5</formula>
    </cfRule>
    <cfRule type="cellIs" dxfId="22256" priority="38" stopIfTrue="1" operator="equal">
      <formula>4</formula>
    </cfRule>
    <cfRule type="cellIs" dxfId="22255" priority="39" stopIfTrue="1" operator="equal">
      <formula>3</formula>
    </cfRule>
  </conditionalFormatting>
  <conditionalFormatting sqref="J4">
    <cfRule type="expression" dxfId="22254" priority="35" stopIfTrue="1">
      <formula>$D$1&lt;J4</formula>
    </cfRule>
    <cfRule type="expression" dxfId="22253" priority="36" stopIfTrue="1">
      <formula>$D$1&gt;J4</formula>
    </cfRule>
  </conditionalFormatting>
  <conditionalFormatting sqref="J5">
    <cfRule type="cellIs" dxfId="22252" priority="32" stopIfTrue="1" operator="equal">
      <formula>5</formula>
    </cfRule>
    <cfRule type="cellIs" dxfId="22251" priority="33" stopIfTrue="1" operator="equal">
      <formula>4</formula>
    </cfRule>
    <cfRule type="cellIs" dxfId="22250" priority="34" stopIfTrue="1" operator="equal">
      <formula>3</formula>
    </cfRule>
  </conditionalFormatting>
  <conditionalFormatting sqref="J4">
    <cfRule type="expression" dxfId="22249" priority="30" stopIfTrue="1">
      <formula>$D$1&lt;J4</formula>
    </cfRule>
    <cfRule type="expression" dxfId="22248" priority="31" stopIfTrue="1">
      <formula>$D$1&gt;J4</formula>
    </cfRule>
  </conditionalFormatting>
  <conditionalFormatting sqref="J4">
    <cfRule type="expression" dxfId="22247" priority="28" stopIfTrue="1">
      <formula>$D$1&lt;J4</formula>
    </cfRule>
    <cfRule type="expression" dxfId="22246" priority="29" stopIfTrue="1">
      <formula>$D$1&gt;J4</formula>
    </cfRule>
  </conditionalFormatting>
  <conditionalFormatting sqref="J4">
    <cfRule type="expression" dxfId="22245" priority="24" stopIfTrue="1">
      <formula>$D$1&lt;J4</formula>
    </cfRule>
    <cfRule type="expression" dxfId="22244" priority="25" stopIfTrue="1">
      <formula>$D$1&gt;J4</formula>
    </cfRule>
  </conditionalFormatting>
  <conditionalFormatting sqref="J4">
    <cfRule type="expression" dxfId="22243" priority="22" stopIfTrue="1">
      <formula>$D$1&lt;J4</formula>
    </cfRule>
    <cfRule type="expression" dxfId="22242" priority="23" stopIfTrue="1">
      <formula>$D$1&gt;J4</formula>
    </cfRule>
  </conditionalFormatting>
  <conditionalFormatting sqref="J5">
    <cfRule type="cellIs" dxfId="22241" priority="19" stopIfTrue="1" operator="equal">
      <formula>5</formula>
    </cfRule>
    <cfRule type="cellIs" dxfId="22240" priority="20" stopIfTrue="1" operator="equal">
      <formula>4</formula>
    </cfRule>
    <cfRule type="cellIs" dxfId="22239" priority="21" stopIfTrue="1" operator="equal">
      <formula>3</formula>
    </cfRule>
  </conditionalFormatting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pane="bottomLeft" activeCell="M18" sqref="M1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3.85546875" style="13" bestFit="1" customWidth="1"/>
    <col min="5" max="5" width="6.28515625" style="13" hidden="1" customWidth="1"/>
    <col min="6" max="6" width="6.85546875" style="340" hidden="1" customWidth="1"/>
    <col min="7" max="10" width="6.85546875" style="340" customWidth="1"/>
    <col min="11" max="11" width="6.85546875" style="340" hidden="1" customWidth="1"/>
    <col min="12" max="16" width="6.85546875" style="340" customWidth="1"/>
    <col min="17" max="21" width="6.85546875" style="340" hidden="1" customWidth="1"/>
    <col min="22" max="22" width="5.8554687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80" width="3.42578125" style="30" hidden="1" customWidth="1"/>
    <col min="81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341" t="s">
        <v>41</v>
      </c>
      <c r="G2" s="341" t="s">
        <v>1121</v>
      </c>
      <c r="H2" s="734" t="s">
        <v>40</v>
      </c>
      <c r="I2" s="734"/>
      <c r="J2" s="734"/>
      <c r="K2" s="734"/>
      <c r="L2" s="734"/>
      <c r="M2" s="734"/>
      <c r="N2" s="734" t="s">
        <v>43</v>
      </c>
      <c r="O2" s="734"/>
      <c r="P2" s="734"/>
      <c r="Q2" s="211"/>
      <c r="R2" s="392"/>
      <c r="S2" s="393"/>
      <c r="T2" s="444" t="s">
        <v>42</v>
      </c>
      <c r="U2" s="444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2431</v>
      </c>
      <c r="B3" s="723"/>
      <c r="C3" s="723"/>
      <c r="D3" s="196" t="s">
        <v>0</v>
      </c>
      <c r="E3" s="197"/>
      <c r="F3" s="153"/>
      <c r="G3" s="153">
        <v>43123</v>
      </c>
      <c r="H3" s="153">
        <v>43125</v>
      </c>
      <c r="I3" s="153">
        <v>43120</v>
      </c>
      <c r="J3" s="153">
        <v>43116</v>
      </c>
      <c r="K3" s="153"/>
      <c r="L3" s="153">
        <v>43124</v>
      </c>
      <c r="M3" s="153">
        <v>43115</v>
      </c>
      <c r="N3" s="153">
        <v>43134</v>
      </c>
      <c r="O3" s="153">
        <v>43130</v>
      </c>
      <c r="P3" s="153">
        <v>43139</v>
      </c>
      <c r="Q3" s="211"/>
      <c r="R3" s="382"/>
      <c r="S3" s="476"/>
      <c r="T3" s="153"/>
      <c r="U3" s="153"/>
      <c r="V3" s="477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156" t="s">
        <v>500</v>
      </c>
      <c r="H4" s="206" t="s">
        <v>493</v>
      </c>
      <c r="I4" s="156" t="s">
        <v>497</v>
      </c>
      <c r="J4" s="156" t="s">
        <v>451</v>
      </c>
      <c r="K4" s="206"/>
      <c r="L4" s="206" t="s">
        <v>502</v>
      </c>
      <c r="M4" s="156" t="s">
        <v>496</v>
      </c>
      <c r="N4" s="243" t="s">
        <v>505</v>
      </c>
      <c r="O4" s="156" t="s">
        <v>479</v>
      </c>
      <c r="P4" s="206" t="s">
        <v>474</v>
      </c>
      <c r="Q4" s="211"/>
      <c r="R4" s="156"/>
      <c r="S4" s="665"/>
      <c r="T4" s="282"/>
      <c r="U4" s="282"/>
      <c r="V4" s="478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499</v>
      </c>
      <c r="H5" s="246" t="s">
        <v>494</v>
      </c>
      <c r="I5" s="246" t="s">
        <v>491</v>
      </c>
      <c r="J5" s="246" t="s">
        <v>498</v>
      </c>
      <c r="K5" s="279"/>
      <c r="L5" s="246" t="s">
        <v>501</v>
      </c>
      <c r="M5" s="246" t="s">
        <v>495</v>
      </c>
      <c r="N5" s="247" t="s">
        <v>504</v>
      </c>
      <c r="O5" s="247" t="s">
        <v>486</v>
      </c>
      <c r="P5" s="246" t="s">
        <v>1332</v>
      </c>
      <c r="Q5" s="326"/>
      <c r="R5" s="247"/>
      <c r="S5" s="666"/>
      <c r="T5" s="246"/>
      <c r="U5" s="246"/>
      <c r="V5" s="479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x14ac:dyDescent="0.3">
      <c r="A6" s="267">
        <v>1</v>
      </c>
      <c r="B6" s="315" t="s">
        <v>28</v>
      </c>
      <c r="C6" s="290" t="s">
        <v>34</v>
      </c>
      <c r="D6" s="446" t="s">
        <v>150</v>
      </c>
      <c r="E6" s="223">
        <v>2431</v>
      </c>
      <c r="F6" s="91"/>
      <c r="G6" s="91" t="s">
        <v>1141</v>
      </c>
      <c r="H6" s="91">
        <v>4</v>
      </c>
      <c r="I6" s="91">
        <v>5</v>
      </c>
      <c r="J6" s="91">
        <v>5</v>
      </c>
      <c r="K6" s="91"/>
      <c r="L6" s="91">
        <v>4</v>
      </c>
      <c r="M6" s="91">
        <v>5</v>
      </c>
      <c r="N6" s="91">
        <v>5</v>
      </c>
      <c r="O6" s="91">
        <v>4</v>
      </c>
      <c r="P6" s="91">
        <v>3</v>
      </c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3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0</v>
      </c>
      <c r="Z6" s="258">
        <f t="shared" ref="Z6:Z34" si="4">COUNTIF(AG6:AV6,Z$5)</f>
        <v>1</v>
      </c>
      <c r="AA6" s="258">
        <f t="shared" ref="AA6:AA34" si="5">COUNTIF(AG6:AV6,AA$5)</f>
        <v>3</v>
      </c>
      <c r="AB6" s="258">
        <f t="shared" ref="AB6:AB34" si="6">COUNTIF(AG6:AV6,AB$5)</f>
        <v>4</v>
      </c>
      <c r="AC6" s="258">
        <f t="shared" ref="AC6:AC38" si="7">SUM(X6:AB6)</f>
        <v>8</v>
      </c>
      <c r="AD6" s="317">
        <f>IF(ISERROR(((X6+Y6)*2+Z6*3+AA6*4+AB6*5)/SUM(X6,Y6:AB6)),"",((X6+Y6)*2+Z6*3+AA6*4+AB6*5)/SUM(X6,Y6:AB6))</f>
        <v>4.375</v>
      </c>
      <c r="AE6" s="259">
        <f t="shared" ref="AE6:AE34" si="8">IF(AX6=5,0.5,IF(AX6=4,0.25,IF(AX6&lt;=3,0)))</f>
        <v>0</v>
      </c>
      <c r="AG6" s="318" t="str">
        <f t="shared" ref="AG6:AV21" si="9">IF(ISERROR(VALUE(LEFT(F6))),LEFT(F6),VALUE(LEFT(F6)))</f>
        <v/>
      </c>
      <c r="AH6" s="318" t="str">
        <f t="shared" si="9"/>
        <v>з</v>
      </c>
      <c r="AI6" s="318">
        <f t="shared" si="9"/>
        <v>4</v>
      </c>
      <c r="AJ6" s="318">
        <f t="shared" si="9"/>
        <v>5</v>
      </c>
      <c r="AK6" s="318">
        <f t="shared" si="9"/>
        <v>5</v>
      </c>
      <c r="AL6" s="318" t="str">
        <f t="shared" si="9"/>
        <v/>
      </c>
      <c r="AM6" s="318">
        <f t="shared" si="9"/>
        <v>4</v>
      </c>
      <c r="AN6" s="318">
        <f t="shared" si="9"/>
        <v>5</v>
      </c>
      <c r="AO6" s="318">
        <f t="shared" si="9"/>
        <v>5</v>
      </c>
      <c r="AP6" s="318">
        <f t="shared" si="9"/>
        <v>4</v>
      </c>
      <c r="AQ6" s="318">
        <f t="shared" si="9"/>
        <v>3</v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x14ac:dyDescent="0.3">
      <c r="A7" s="267">
        <v>2</v>
      </c>
      <c r="B7" s="315" t="s">
        <v>28</v>
      </c>
      <c r="C7" s="290" t="s">
        <v>34</v>
      </c>
      <c r="D7" s="446" t="s">
        <v>151</v>
      </c>
      <c r="E7" s="223">
        <v>2431</v>
      </c>
      <c r="F7" s="91"/>
      <c r="G7" s="91" t="s">
        <v>1141</v>
      </c>
      <c r="H7" s="91">
        <v>5</v>
      </c>
      <c r="I7" s="91">
        <v>5</v>
      </c>
      <c r="J7" s="91">
        <v>5</v>
      </c>
      <c r="K7" s="91"/>
      <c r="L7" s="91">
        <v>5</v>
      </c>
      <c r="M7" s="91">
        <v>5</v>
      </c>
      <c r="N7" s="91">
        <v>5</v>
      </c>
      <c r="O7" s="91">
        <v>5</v>
      </c>
      <c r="P7" s="91">
        <v>5</v>
      </c>
      <c r="Q7" s="91"/>
      <c r="R7" s="91"/>
      <c r="S7" s="91"/>
      <c r="T7" s="91"/>
      <c r="U7" s="91"/>
      <c r="V7" s="316">
        <f t="shared" si="0"/>
        <v>5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0</v>
      </c>
      <c r="AA7" s="258">
        <f t="shared" si="5"/>
        <v>0</v>
      </c>
      <c r="AB7" s="258">
        <f t="shared" si="6"/>
        <v>8</v>
      </c>
      <c r="AC7" s="258">
        <f t="shared" si="7"/>
        <v>8</v>
      </c>
      <c r="AD7" s="317">
        <f t="shared" ref="AD7:AD37" si="11">IF(ISERROR(((X7+Y7)*2+Z7*3+AA7*4+AB7*5)/SUM(X7,Y7:AB7)),"",((X7+Y7)*2+Z7*3+AA7*4+AB7*5)/SUM(X7,Y7:AB7))</f>
        <v>5</v>
      </c>
      <c r="AE7" s="259">
        <f t="shared" si="8"/>
        <v>0</v>
      </c>
      <c r="AG7" s="318" t="str">
        <f t="shared" si="9"/>
        <v/>
      </c>
      <c r="AH7" s="318" t="str">
        <f t="shared" si="9"/>
        <v>з</v>
      </c>
      <c r="AI7" s="318">
        <f t="shared" si="9"/>
        <v>5</v>
      </c>
      <c r="AJ7" s="318">
        <f t="shared" si="9"/>
        <v>5</v>
      </c>
      <c r="AK7" s="318">
        <f t="shared" si="9"/>
        <v>5</v>
      </c>
      <c r="AL7" s="318" t="str">
        <f t="shared" si="9"/>
        <v/>
      </c>
      <c r="AM7" s="318">
        <f t="shared" si="9"/>
        <v>5</v>
      </c>
      <c r="AN7" s="318">
        <f t="shared" si="9"/>
        <v>5</v>
      </c>
      <c r="AO7" s="318">
        <f t="shared" si="9"/>
        <v>5</v>
      </c>
      <c r="AP7" s="318">
        <f t="shared" si="9"/>
        <v>5</v>
      </c>
      <c r="AQ7" s="318">
        <f t="shared" si="9"/>
        <v>5</v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x14ac:dyDescent="0.3">
      <c r="A8" s="267">
        <v>3</v>
      </c>
      <c r="B8" s="315" t="s">
        <v>28</v>
      </c>
      <c r="C8" s="290" t="s">
        <v>34</v>
      </c>
      <c r="D8" s="446" t="s">
        <v>152</v>
      </c>
      <c r="E8" s="223">
        <v>2431</v>
      </c>
      <c r="F8" s="91"/>
      <c r="G8" s="91" t="s">
        <v>1141</v>
      </c>
      <c r="H8" s="91">
        <v>5</v>
      </c>
      <c r="I8" s="91">
        <v>5</v>
      </c>
      <c r="J8" s="91">
        <v>5</v>
      </c>
      <c r="K8" s="91"/>
      <c r="L8" s="91">
        <v>5</v>
      </c>
      <c r="M8" s="91">
        <v>5</v>
      </c>
      <c r="N8" s="91">
        <v>5</v>
      </c>
      <c r="O8" s="91">
        <v>5</v>
      </c>
      <c r="P8" s="91">
        <v>5</v>
      </c>
      <c r="Q8" s="91"/>
      <c r="R8" s="91"/>
      <c r="S8" s="91"/>
      <c r="T8" s="91"/>
      <c r="U8" s="91"/>
      <c r="V8" s="316">
        <f t="shared" si="0"/>
        <v>5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0</v>
      </c>
      <c r="AA8" s="258">
        <f t="shared" si="5"/>
        <v>0</v>
      </c>
      <c r="AB8" s="258">
        <f t="shared" si="6"/>
        <v>8</v>
      </c>
      <c r="AC8" s="258">
        <f t="shared" si="7"/>
        <v>8</v>
      </c>
      <c r="AD8" s="317">
        <f t="shared" si="11"/>
        <v>5</v>
      </c>
      <c r="AE8" s="259">
        <f t="shared" si="8"/>
        <v>0</v>
      </c>
      <c r="AG8" s="318" t="str">
        <f t="shared" si="9"/>
        <v/>
      </c>
      <c r="AH8" s="318" t="str">
        <f t="shared" si="9"/>
        <v>з</v>
      </c>
      <c r="AI8" s="318">
        <f t="shared" si="9"/>
        <v>5</v>
      </c>
      <c r="AJ8" s="318">
        <f t="shared" si="9"/>
        <v>5</v>
      </c>
      <c r="AK8" s="318">
        <f t="shared" si="9"/>
        <v>5</v>
      </c>
      <c r="AL8" s="318" t="str">
        <f t="shared" si="9"/>
        <v/>
      </c>
      <c r="AM8" s="318">
        <f t="shared" si="9"/>
        <v>5</v>
      </c>
      <c r="AN8" s="318">
        <f t="shared" si="9"/>
        <v>5</v>
      </c>
      <c r="AO8" s="318">
        <f t="shared" si="9"/>
        <v>5</v>
      </c>
      <c r="AP8" s="318">
        <f t="shared" si="9"/>
        <v>5</v>
      </c>
      <c r="AQ8" s="318">
        <f t="shared" si="9"/>
        <v>5</v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x14ac:dyDescent="0.3">
      <c r="A9" s="267">
        <v>4</v>
      </c>
      <c r="B9" s="315" t="s">
        <v>28</v>
      </c>
      <c r="C9" s="290" t="s">
        <v>443</v>
      </c>
      <c r="D9" s="446" t="s">
        <v>153</v>
      </c>
      <c r="E9" s="223">
        <v>2431</v>
      </c>
      <c r="F9" s="91"/>
      <c r="G9" s="91" t="s">
        <v>1141</v>
      </c>
      <c r="H9" s="91">
        <v>4</v>
      </c>
      <c r="I9" s="91">
        <v>3</v>
      </c>
      <c r="J9" s="91">
        <v>5</v>
      </c>
      <c r="K9" s="91"/>
      <c r="L9" s="91">
        <v>4</v>
      </c>
      <c r="M9" s="91">
        <v>4</v>
      </c>
      <c r="N9" s="91">
        <v>4</v>
      </c>
      <c r="O9" s="91">
        <v>4</v>
      </c>
      <c r="P9" s="91">
        <v>4</v>
      </c>
      <c r="Q9" s="91"/>
      <c r="R9" s="91"/>
      <c r="S9" s="91"/>
      <c r="T9" s="91"/>
      <c r="U9" s="91"/>
      <c r="V9" s="316">
        <f t="shared" si="0"/>
        <v>3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1</v>
      </c>
      <c r="AA9" s="258">
        <f t="shared" si="5"/>
        <v>6</v>
      </c>
      <c r="AB9" s="258">
        <f t="shared" si="6"/>
        <v>1</v>
      </c>
      <c r="AC9" s="258">
        <f t="shared" si="7"/>
        <v>8</v>
      </c>
      <c r="AD9" s="317">
        <f t="shared" si="11"/>
        <v>4</v>
      </c>
      <c r="AE9" s="259">
        <f t="shared" si="8"/>
        <v>0</v>
      </c>
      <c r="AG9" s="318" t="str">
        <f t="shared" si="9"/>
        <v/>
      </c>
      <c r="AH9" s="318" t="str">
        <f t="shared" si="9"/>
        <v>з</v>
      </c>
      <c r="AI9" s="318">
        <f t="shared" si="9"/>
        <v>4</v>
      </c>
      <c r="AJ9" s="318">
        <f t="shared" si="9"/>
        <v>3</v>
      </c>
      <c r="AK9" s="318">
        <f t="shared" si="9"/>
        <v>5</v>
      </c>
      <c r="AL9" s="318" t="str">
        <f t="shared" si="9"/>
        <v/>
      </c>
      <c r="AM9" s="318">
        <f t="shared" si="9"/>
        <v>4</v>
      </c>
      <c r="AN9" s="318">
        <f t="shared" si="9"/>
        <v>4</v>
      </c>
      <c r="AO9" s="318">
        <f t="shared" si="9"/>
        <v>4</v>
      </c>
      <c r="AP9" s="318">
        <f t="shared" si="9"/>
        <v>4</v>
      </c>
      <c r="AQ9" s="318">
        <f t="shared" si="9"/>
        <v>4</v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x14ac:dyDescent="0.3">
      <c r="A10" s="267">
        <v>5</v>
      </c>
      <c r="B10" s="315" t="s">
        <v>28</v>
      </c>
      <c r="C10" s="290" t="s">
        <v>34</v>
      </c>
      <c r="D10" s="446" t="s">
        <v>154</v>
      </c>
      <c r="E10" s="223">
        <v>2431</v>
      </c>
      <c r="F10" s="91"/>
      <c r="G10" s="91" t="s">
        <v>1141</v>
      </c>
      <c r="H10" s="91">
        <v>4</v>
      </c>
      <c r="I10" s="91">
        <v>5</v>
      </c>
      <c r="J10" s="91">
        <v>5</v>
      </c>
      <c r="K10" s="91"/>
      <c r="L10" s="91">
        <v>4</v>
      </c>
      <c r="M10" s="91">
        <v>3</v>
      </c>
      <c r="N10" s="91">
        <v>3</v>
      </c>
      <c r="O10" s="91">
        <v>4</v>
      </c>
      <c r="P10" s="91">
        <v>3</v>
      </c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3</v>
      </c>
      <c r="AA10" s="258">
        <f t="shared" si="5"/>
        <v>3</v>
      </c>
      <c r="AB10" s="258">
        <f t="shared" si="6"/>
        <v>2</v>
      </c>
      <c r="AC10" s="258">
        <f t="shared" si="7"/>
        <v>8</v>
      </c>
      <c r="AD10" s="317">
        <f t="shared" si="11"/>
        <v>3.875</v>
      </c>
      <c r="AE10" s="259">
        <f t="shared" si="8"/>
        <v>0</v>
      </c>
      <c r="AG10" s="318" t="str">
        <f t="shared" si="9"/>
        <v/>
      </c>
      <c r="AH10" s="318" t="str">
        <f t="shared" si="9"/>
        <v>з</v>
      </c>
      <c r="AI10" s="318">
        <f t="shared" si="9"/>
        <v>4</v>
      </c>
      <c r="AJ10" s="318">
        <f t="shared" si="9"/>
        <v>5</v>
      </c>
      <c r="AK10" s="318">
        <f t="shared" si="9"/>
        <v>5</v>
      </c>
      <c r="AL10" s="318" t="str">
        <f t="shared" si="9"/>
        <v/>
      </c>
      <c r="AM10" s="318">
        <f t="shared" si="9"/>
        <v>4</v>
      </c>
      <c r="AN10" s="318">
        <f t="shared" si="9"/>
        <v>3</v>
      </c>
      <c r="AO10" s="318">
        <f t="shared" si="9"/>
        <v>3</v>
      </c>
      <c r="AP10" s="318">
        <f t="shared" si="9"/>
        <v>4</v>
      </c>
      <c r="AQ10" s="318">
        <f t="shared" si="9"/>
        <v>3</v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x14ac:dyDescent="0.3">
      <c r="A11" s="267">
        <v>6</v>
      </c>
      <c r="B11" s="315" t="s">
        <v>28</v>
      </c>
      <c r="C11" s="290" t="s">
        <v>34</v>
      </c>
      <c r="D11" s="446" t="s">
        <v>155</v>
      </c>
      <c r="E11" s="223">
        <v>2431</v>
      </c>
      <c r="F11" s="91"/>
      <c r="G11" s="91" t="s">
        <v>1141</v>
      </c>
      <c r="H11" s="91">
        <v>3</v>
      </c>
      <c r="I11" s="91">
        <v>3</v>
      </c>
      <c r="J11" s="91">
        <v>5</v>
      </c>
      <c r="K11" s="91"/>
      <c r="L11" s="91">
        <v>4</v>
      </c>
      <c r="M11" s="91">
        <v>4</v>
      </c>
      <c r="N11" s="91">
        <v>3</v>
      </c>
      <c r="O11" s="91">
        <v>4</v>
      </c>
      <c r="P11" s="91">
        <v>3</v>
      </c>
      <c r="Q11" s="91"/>
      <c r="R11" s="91"/>
      <c r="S11" s="91"/>
      <c r="T11" s="91"/>
      <c r="U11" s="91"/>
      <c r="V11" s="316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4</v>
      </c>
      <c r="AA11" s="258">
        <f t="shared" si="5"/>
        <v>3</v>
      </c>
      <c r="AB11" s="258">
        <f t="shared" si="6"/>
        <v>1</v>
      </c>
      <c r="AC11" s="258">
        <f t="shared" si="7"/>
        <v>8</v>
      </c>
      <c r="AD11" s="317">
        <f t="shared" si="11"/>
        <v>3.625</v>
      </c>
      <c r="AE11" s="259">
        <f t="shared" si="8"/>
        <v>0</v>
      </c>
      <c r="AG11" s="318" t="str">
        <f t="shared" si="9"/>
        <v/>
      </c>
      <c r="AH11" s="318" t="str">
        <f t="shared" si="9"/>
        <v>з</v>
      </c>
      <c r="AI11" s="318">
        <f t="shared" si="9"/>
        <v>3</v>
      </c>
      <c r="AJ11" s="318">
        <f t="shared" si="9"/>
        <v>3</v>
      </c>
      <c r="AK11" s="318">
        <f t="shared" si="9"/>
        <v>5</v>
      </c>
      <c r="AL11" s="318" t="str">
        <f t="shared" si="9"/>
        <v/>
      </c>
      <c r="AM11" s="318">
        <f t="shared" si="9"/>
        <v>4</v>
      </c>
      <c r="AN11" s="318">
        <f t="shared" si="9"/>
        <v>4</v>
      </c>
      <c r="AO11" s="318">
        <f t="shared" si="9"/>
        <v>3</v>
      </c>
      <c r="AP11" s="318">
        <f t="shared" si="9"/>
        <v>4</v>
      </c>
      <c r="AQ11" s="318">
        <f t="shared" si="9"/>
        <v>3</v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3">
      <c r="A12" s="267">
        <v>7</v>
      </c>
      <c r="B12" s="315" t="s">
        <v>28</v>
      </c>
      <c r="C12" s="290" t="s">
        <v>34</v>
      </c>
      <c r="D12" s="446" t="s">
        <v>156</v>
      </c>
      <c r="E12" s="223">
        <v>2431</v>
      </c>
      <c r="F12" s="91"/>
      <c r="G12" s="91" t="s">
        <v>1141</v>
      </c>
      <c r="H12" s="91">
        <v>3</v>
      </c>
      <c r="I12" s="91">
        <v>4</v>
      </c>
      <c r="J12" s="91">
        <v>5</v>
      </c>
      <c r="K12" s="91"/>
      <c r="L12" s="91">
        <v>4</v>
      </c>
      <c r="M12" s="91">
        <v>4</v>
      </c>
      <c r="N12" s="91">
        <v>4</v>
      </c>
      <c r="O12" s="91">
        <v>4</v>
      </c>
      <c r="P12" s="91">
        <v>3</v>
      </c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2</v>
      </c>
      <c r="AA12" s="258">
        <f t="shared" si="5"/>
        <v>5</v>
      </c>
      <c r="AB12" s="258">
        <f t="shared" si="6"/>
        <v>1</v>
      </c>
      <c r="AC12" s="258">
        <f t="shared" si="7"/>
        <v>8</v>
      </c>
      <c r="AD12" s="317">
        <f t="shared" si="11"/>
        <v>3.875</v>
      </c>
      <c r="AE12" s="259">
        <f t="shared" si="8"/>
        <v>0</v>
      </c>
      <c r="AG12" s="318" t="str">
        <f t="shared" si="9"/>
        <v/>
      </c>
      <c r="AH12" s="318" t="str">
        <f t="shared" si="9"/>
        <v>з</v>
      </c>
      <c r="AI12" s="318">
        <f t="shared" si="9"/>
        <v>3</v>
      </c>
      <c r="AJ12" s="318">
        <f t="shared" si="9"/>
        <v>4</v>
      </c>
      <c r="AK12" s="318">
        <f t="shared" si="9"/>
        <v>5</v>
      </c>
      <c r="AL12" s="318" t="str">
        <f t="shared" si="9"/>
        <v/>
      </c>
      <c r="AM12" s="318">
        <f t="shared" si="9"/>
        <v>4</v>
      </c>
      <c r="AN12" s="318">
        <f t="shared" si="9"/>
        <v>4</v>
      </c>
      <c r="AO12" s="318">
        <f t="shared" si="9"/>
        <v>4</v>
      </c>
      <c r="AP12" s="318">
        <f t="shared" si="9"/>
        <v>4</v>
      </c>
      <c r="AQ12" s="318">
        <f t="shared" si="9"/>
        <v>3</v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x14ac:dyDescent="0.3">
      <c r="A13" s="267">
        <v>8</v>
      </c>
      <c r="B13" s="315" t="s">
        <v>28</v>
      </c>
      <c r="C13" s="290" t="s">
        <v>34</v>
      </c>
      <c r="D13" s="446" t="s">
        <v>157</v>
      </c>
      <c r="E13" s="223">
        <v>2431</v>
      </c>
      <c r="F13" s="91"/>
      <c r="G13" s="91" t="s">
        <v>1141</v>
      </c>
      <c r="H13" s="91">
        <v>4</v>
      </c>
      <c r="I13" s="91">
        <v>5</v>
      </c>
      <c r="J13" s="91" t="s">
        <v>1127</v>
      </c>
      <c r="K13" s="91"/>
      <c r="L13" s="91">
        <v>4</v>
      </c>
      <c r="M13" s="91">
        <v>3</v>
      </c>
      <c r="N13" s="91">
        <v>4</v>
      </c>
      <c r="O13" s="91">
        <v>4</v>
      </c>
      <c r="P13" s="91">
        <v>3</v>
      </c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2</v>
      </c>
      <c r="AA13" s="258">
        <f t="shared" si="5"/>
        <v>4</v>
      </c>
      <c r="AB13" s="258">
        <f t="shared" si="6"/>
        <v>1</v>
      </c>
      <c r="AC13" s="258">
        <f t="shared" si="7"/>
        <v>7</v>
      </c>
      <c r="AD13" s="317">
        <f t="shared" si="11"/>
        <v>3.8571428571428572</v>
      </c>
      <c r="AE13" s="259">
        <f t="shared" si="8"/>
        <v>0</v>
      </c>
      <c r="AG13" s="318" t="str">
        <f t="shared" si="9"/>
        <v/>
      </c>
      <c r="AH13" s="318" t="str">
        <f t="shared" si="9"/>
        <v>з</v>
      </c>
      <c r="AI13" s="318">
        <f t="shared" si="9"/>
        <v>4</v>
      </c>
      <c r="AJ13" s="318">
        <f t="shared" si="9"/>
        <v>5</v>
      </c>
      <c r="AK13" s="318" t="str">
        <f t="shared" si="9"/>
        <v>а</v>
      </c>
      <c r="AL13" s="318" t="str">
        <f t="shared" si="9"/>
        <v/>
      </c>
      <c r="AM13" s="318">
        <f t="shared" si="9"/>
        <v>4</v>
      </c>
      <c r="AN13" s="318">
        <f t="shared" si="9"/>
        <v>3</v>
      </c>
      <c r="AO13" s="318">
        <f t="shared" si="9"/>
        <v>4</v>
      </c>
      <c r="AP13" s="318">
        <f t="shared" si="9"/>
        <v>4</v>
      </c>
      <c r="AQ13" s="318">
        <f t="shared" si="9"/>
        <v>3</v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x14ac:dyDescent="0.3">
      <c r="A14" s="267">
        <v>9</v>
      </c>
      <c r="B14" s="319"/>
      <c r="C14" s="290" t="s">
        <v>34</v>
      </c>
      <c r="D14" s="446" t="s">
        <v>158</v>
      </c>
      <c r="E14" s="223">
        <v>2431</v>
      </c>
      <c r="F14" s="91"/>
      <c r="G14" s="91" t="s">
        <v>1141</v>
      </c>
      <c r="H14" s="91">
        <v>4</v>
      </c>
      <c r="I14" s="91">
        <v>4</v>
      </c>
      <c r="J14" s="91">
        <v>5</v>
      </c>
      <c r="K14" s="91"/>
      <c r="L14" s="91">
        <v>4</v>
      </c>
      <c r="M14" s="91">
        <v>4</v>
      </c>
      <c r="N14" s="91">
        <v>3</v>
      </c>
      <c r="O14" s="91">
        <v>4</v>
      </c>
      <c r="P14" s="91">
        <v>4</v>
      </c>
      <c r="Q14" s="91"/>
      <c r="R14" s="94"/>
      <c r="S14" s="91"/>
      <c r="T14" s="91"/>
      <c r="U14" s="91"/>
      <c r="V14" s="27">
        <f t="shared" si="0"/>
        <v>3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1</v>
      </c>
      <c r="AA14" s="93">
        <f t="shared" si="5"/>
        <v>6</v>
      </c>
      <c r="AB14" s="93">
        <f t="shared" si="6"/>
        <v>1</v>
      </c>
      <c r="AC14" s="93">
        <f t="shared" si="7"/>
        <v>8</v>
      </c>
      <c r="AD14" s="320">
        <f t="shared" si="11"/>
        <v>4</v>
      </c>
      <c r="AE14" s="25">
        <f t="shared" si="8"/>
        <v>0</v>
      </c>
      <c r="AF14" s="13"/>
      <c r="AG14" s="318" t="str">
        <f t="shared" si="9"/>
        <v/>
      </c>
      <c r="AH14" s="318" t="str">
        <f t="shared" si="9"/>
        <v>з</v>
      </c>
      <c r="AI14" s="318">
        <f t="shared" si="9"/>
        <v>4</v>
      </c>
      <c r="AJ14" s="318">
        <f t="shared" si="9"/>
        <v>4</v>
      </c>
      <c r="AK14" s="318">
        <f t="shared" si="9"/>
        <v>5</v>
      </c>
      <c r="AL14" s="318" t="str">
        <f t="shared" si="9"/>
        <v/>
      </c>
      <c r="AM14" s="318">
        <f t="shared" si="9"/>
        <v>4</v>
      </c>
      <c r="AN14" s="318">
        <f t="shared" si="9"/>
        <v>4</v>
      </c>
      <c r="AO14" s="318">
        <f t="shared" si="9"/>
        <v>3</v>
      </c>
      <c r="AP14" s="318">
        <f t="shared" si="9"/>
        <v>4</v>
      </c>
      <c r="AQ14" s="318">
        <f t="shared" si="9"/>
        <v>4</v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" customHeight="1" x14ac:dyDescent="0.3">
      <c r="A15" s="267">
        <v>10</v>
      </c>
      <c r="B15" s="319"/>
      <c r="C15" s="290" t="s">
        <v>34</v>
      </c>
      <c r="D15" s="446" t="s">
        <v>159</v>
      </c>
      <c r="E15" s="223">
        <v>2431</v>
      </c>
      <c r="F15" s="91"/>
      <c r="G15" s="91" t="s">
        <v>1141</v>
      </c>
      <c r="H15" s="91">
        <v>4</v>
      </c>
      <c r="I15" s="91">
        <v>5</v>
      </c>
      <c r="J15" s="91">
        <v>5</v>
      </c>
      <c r="K15" s="91"/>
      <c r="L15" s="91">
        <v>5</v>
      </c>
      <c r="M15" s="91">
        <v>4</v>
      </c>
      <c r="N15" s="91">
        <v>4</v>
      </c>
      <c r="O15" s="91">
        <v>5</v>
      </c>
      <c r="P15" s="91">
        <v>4</v>
      </c>
      <c r="Q15" s="91"/>
      <c r="R15" s="94"/>
      <c r="S15" s="91"/>
      <c r="T15" s="91"/>
      <c r="U15" s="91"/>
      <c r="V15" s="27">
        <f t="shared" si="0"/>
        <v>4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0</v>
      </c>
      <c r="AA15" s="93">
        <f t="shared" si="5"/>
        <v>4</v>
      </c>
      <c r="AB15" s="93">
        <f t="shared" si="6"/>
        <v>4</v>
      </c>
      <c r="AC15" s="93">
        <f t="shared" si="7"/>
        <v>8</v>
      </c>
      <c r="AD15" s="320">
        <f t="shared" si="11"/>
        <v>4.5</v>
      </c>
      <c r="AE15" s="25">
        <f t="shared" si="8"/>
        <v>0</v>
      </c>
      <c r="AF15" s="13"/>
      <c r="AG15" s="318" t="str">
        <f t="shared" si="9"/>
        <v/>
      </c>
      <c r="AH15" s="318" t="str">
        <f t="shared" si="9"/>
        <v>з</v>
      </c>
      <c r="AI15" s="318">
        <f t="shared" si="9"/>
        <v>4</v>
      </c>
      <c r="AJ15" s="318">
        <f t="shared" si="9"/>
        <v>5</v>
      </c>
      <c r="AK15" s="318">
        <f t="shared" si="9"/>
        <v>5</v>
      </c>
      <c r="AL15" s="318" t="str">
        <f t="shared" si="9"/>
        <v/>
      </c>
      <c r="AM15" s="318">
        <f t="shared" si="9"/>
        <v>5</v>
      </c>
      <c r="AN15" s="318">
        <f t="shared" si="9"/>
        <v>4</v>
      </c>
      <c r="AO15" s="318">
        <f t="shared" si="9"/>
        <v>4</v>
      </c>
      <c r="AP15" s="318">
        <f t="shared" si="9"/>
        <v>5</v>
      </c>
      <c r="AQ15" s="318">
        <f t="shared" si="9"/>
        <v>4</v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x14ac:dyDescent="0.3">
      <c r="A16" s="267">
        <v>11</v>
      </c>
      <c r="B16" s="319"/>
      <c r="C16" s="290" t="s">
        <v>34</v>
      </c>
      <c r="D16" s="446" t="s">
        <v>160</v>
      </c>
      <c r="E16" s="223">
        <v>2431</v>
      </c>
      <c r="F16" s="91"/>
      <c r="G16" s="91" t="s">
        <v>1141</v>
      </c>
      <c r="H16" s="91">
        <v>4</v>
      </c>
      <c r="I16" s="91">
        <v>5</v>
      </c>
      <c r="J16" s="91">
        <v>5</v>
      </c>
      <c r="K16" s="91"/>
      <c r="L16" s="91">
        <v>5</v>
      </c>
      <c r="M16" s="91">
        <v>4</v>
      </c>
      <c r="N16" s="91">
        <v>5</v>
      </c>
      <c r="O16" s="91">
        <v>5</v>
      </c>
      <c r="P16" s="91">
        <v>4</v>
      </c>
      <c r="Q16" s="91"/>
      <c r="R16" s="94"/>
      <c r="S16" s="91"/>
      <c r="T16" s="91"/>
      <c r="U16" s="91"/>
      <c r="V16" s="27">
        <f t="shared" si="0"/>
        <v>4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0</v>
      </c>
      <c r="AA16" s="93">
        <f t="shared" si="5"/>
        <v>3</v>
      </c>
      <c r="AB16" s="93">
        <f t="shared" si="6"/>
        <v>5</v>
      </c>
      <c r="AC16" s="93">
        <f t="shared" si="7"/>
        <v>8</v>
      </c>
      <c r="AD16" s="320">
        <f t="shared" si="11"/>
        <v>4.625</v>
      </c>
      <c r="AE16" s="25">
        <f t="shared" si="8"/>
        <v>0</v>
      </c>
      <c r="AF16" s="13"/>
      <c r="AG16" s="318" t="str">
        <f t="shared" si="9"/>
        <v/>
      </c>
      <c r="AH16" s="318" t="str">
        <f t="shared" si="9"/>
        <v>з</v>
      </c>
      <c r="AI16" s="318">
        <f t="shared" si="9"/>
        <v>4</v>
      </c>
      <c r="AJ16" s="318">
        <f t="shared" si="9"/>
        <v>5</v>
      </c>
      <c r="AK16" s="318">
        <f t="shared" si="9"/>
        <v>5</v>
      </c>
      <c r="AL16" s="318" t="str">
        <f t="shared" si="9"/>
        <v/>
      </c>
      <c r="AM16" s="318">
        <f t="shared" si="9"/>
        <v>5</v>
      </c>
      <c r="AN16" s="318">
        <f t="shared" si="9"/>
        <v>4</v>
      </c>
      <c r="AO16" s="318">
        <f t="shared" si="9"/>
        <v>5</v>
      </c>
      <c r="AP16" s="318">
        <f t="shared" si="9"/>
        <v>5</v>
      </c>
      <c r="AQ16" s="318">
        <f t="shared" si="9"/>
        <v>4</v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x14ac:dyDescent="0.3">
      <c r="A17" s="267">
        <v>12</v>
      </c>
      <c r="B17" s="225"/>
      <c r="C17" s="290" t="s">
        <v>34</v>
      </c>
      <c r="D17" s="446" t="s">
        <v>162</v>
      </c>
      <c r="E17" s="223">
        <v>2431</v>
      </c>
      <c r="F17" s="91"/>
      <c r="G17" s="91" t="s">
        <v>1141</v>
      </c>
      <c r="H17" s="91">
        <v>3</v>
      </c>
      <c r="I17" s="91">
        <v>4</v>
      </c>
      <c r="J17" s="91">
        <v>5</v>
      </c>
      <c r="K17" s="91"/>
      <c r="L17" s="91">
        <v>5</v>
      </c>
      <c r="M17" s="91">
        <v>4</v>
      </c>
      <c r="N17" s="91">
        <v>5</v>
      </c>
      <c r="O17" s="91">
        <v>4</v>
      </c>
      <c r="P17" s="91">
        <v>3</v>
      </c>
      <c r="Q17" s="91"/>
      <c r="R17" s="94"/>
      <c r="S17" s="91"/>
      <c r="T17" s="91"/>
      <c r="U17" s="91"/>
      <c r="V17" s="27">
        <f t="shared" si="0"/>
        <v>3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2</v>
      </c>
      <c r="AA17" s="93">
        <f t="shared" si="5"/>
        <v>3</v>
      </c>
      <c r="AB17" s="93">
        <f t="shared" si="6"/>
        <v>3</v>
      </c>
      <c r="AC17" s="93">
        <f t="shared" si="7"/>
        <v>8</v>
      </c>
      <c r="AD17" s="320">
        <f t="shared" si="11"/>
        <v>4.125</v>
      </c>
      <c r="AE17" s="25">
        <f t="shared" si="8"/>
        <v>0</v>
      </c>
      <c r="AF17" s="13"/>
      <c r="AG17" s="318" t="str">
        <f t="shared" si="9"/>
        <v/>
      </c>
      <c r="AH17" s="318" t="str">
        <f t="shared" si="9"/>
        <v>з</v>
      </c>
      <c r="AI17" s="318">
        <f t="shared" si="9"/>
        <v>3</v>
      </c>
      <c r="AJ17" s="318">
        <f t="shared" si="9"/>
        <v>4</v>
      </c>
      <c r="AK17" s="318">
        <f t="shared" si="9"/>
        <v>5</v>
      </c>
      <c r="AL17" s="318" t="str">
        <f t="shared" si="9"/>
        <v/>
      </c>
      <c r="AM17" s="318">
        <f t="shared" si="9"/>
        <v>5</v>
      </c>
      <c r="AN17" s="318">
        <f t="shared" si="9"/>
        <v>4</v>
      </c>
      <c r="AO17" s="318">
        <f t="shared" si="9"/>
        <v>5</v>
      </c>
      <c r="AP17" s="318">
        <f t="shared" si="9"/>
        <v>4</v>
      </c>
      <c r="AQ17" s="318">
        <f t="shared" si="9"/>
        <v>3</v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x14ac:dyDescent="0.3">
      <c r="A18" s="267">
        <v>13</v>
      </c>
      <c r="B18" s="163"/>
      <c r="C18" s="290" t="s">
        <v>34</v>
      </c>
      <c r="D18" s="446" t="s">
        <v>163</v>
      </c>
      <c r="E18" s="223">
        <v>2431</v>
      </c>
      <c r="F18" s="91"/>
      <c r="G18" s="91" t="s">
        <v>1141</v>
      </c>
      <c r="H18" s="91">
        <v>5</v>
      </c>
      <c r="I18" s="91">
        <v>4</v>
      </c>
      <c r="J18" s="91">
        <v>5</v>
      </c>
      <c r="K18" s="91"/>
      <c r="L18" s="91">
        <v>4</v>
      </c>
      <c r="M18" s="91">
        <v>4</v>
      </c>
      <c r="N18" s="91">
        <v>5</v>
      </c>
      <c r="O18" s="91">
        <v>4</v>
      </c>
      <c r="P18" s="91">
        <v>4</v>
      </c>
      <c r="Q18" s="91"/>
      <c r="R18" s="94"/>
      <c r="S18" s="91"/>
      <c r="T18" s="91"/>
      <c r="U18" s="91"/>
      <c r="V18" s="27">
        <f t="shared" si="0"/>
        <v>4</v>
      </c>
      <c r="W18" s="93">
        <f t="shared" si="1"/>
        <v>0</v>
      </c>
      <c r="X18" s="93">
        <f t="shared" si="12"/>
        <v>0</v>
      </c>
      <c r="Y18" s="93">
        <f t="shared" si="3"/>
        <v>0</v>
      </c>
      <c r="Z18" s="93">
        <f t="shared" si="4"/>
        <v>0</v>
      </c>
      <c r="AA18" s="93">
        <f t="shared" si="5"/>
        <v>5</v>
      </c>
      <c r="AB18" s="93">
        <f t="shared" si="6"/>
        <v>3</v>
      </c>
      <c r="AC18" s="93">
        <f t="shared" si="7"/>
        <v>8</v>
      </c>
      <c r="AD18" s="320">
        <f t="shared" si="11"/>
        <v>4.375</v>
      </c>
      <c r="AE18" s="25">
        <f t="shared" si="8"/>
        <v>0</v>
      </c>
      <c r="AF18" s="13"/>
      <c r="AG18" s="318" t="str">
        <f t="shared" si="9"/>
        <v/>
      </c>
      <c r="AH18" s="318" t="str">
        <f t="shared" si="9"/>
        <v>з</v>
      </c>
      <c r="AI18" s="318">
        <f t="shared" si="9"/>
        <v>5</v>
      </c>
      <c r="AJ18" s="318">
        <f t="shared" si="9"/>
        <v>4</v>
      </c>
      <c r="AK18" s="318">
        <f t="shared" si="9"/>
        <v>5</v>
      </c>
      <c r="AL18" s="318" t="str">
        <f t="shared" si="9"/>
        <v/>
      </c>
      <c r="AM18" s="318">
        <f t="shared" si="9"/>
        <v>4</v>
      </c>
      <c r="AN18" s="318">
        <f t="shared" si="9"/>
        <v>4</v>
      </c>
      <c r="AO18" s="318">
        <f t="shared" si="9"/>
        <v>5</v>
      </c>
      <c r="AP18" s="318">
        <f t="shared" si="9"/>
        <v>4</v>
      </c>
      <c r="AQ18" s="318">
        <f t="shared" si="9"/>
        <v>4</v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x14ac:dyDescent="0.25">
      <c r="A19" s="267">
        <v>14</v>
      </c>
      <c r="B19" s="163"/>
      <c r="C19" s="290" t="s">
        <v>444</v>
      </c>
      <c r="D19" s="324" t="s">
        <v>238</v>
      </c>
      <c r="E19" s="223">
        <v>2431</v>
      </c>
      <c r="F19" s="91"/>
      <c r="G19" s="91" t="s">
        <v>1141</v>
      </c>
      <c r="H19" s="91">
        <v>5</v>
      </c>
      <c r="I19" s="91">
        <v>5</v>
      </c>
      <c r="J19" s="91">
        <v>5</v>
      </c>
      <c r="K19" s="91"/>
      <c r="L19" s="91">
        <v>5</v>
      </c>
      <c r="M19" s="91">
        <v>5</v>
      </c>
      <c r="N19" s="91">
        <v>5</v>
      </c>
      <c r="O19" s="91">
        <v>5</v>
      </c>
      <c r="P19" s="91">
        <v>5</v>
      </c>
      <c r="Q19" s="91"/>
      <c r="R19" s="91"/>
      <c r="S19" s="91"/>
      <c r="T19" s="91"/>
      <c r="U19" s="91"/>
      <c r="V19" s="27">
        <f t="shared" si="0"/>
        <v>5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0</v>
      </c>
      <c r="AA19" s="93">
        <f t="shared" si="5"/>
        <v>0</v>
      </c>
      <c r="AB19" s="93">
        <f t="shared" si="6"/>
        <v>8</v>
      </c>
      <c r="AC19" s="93">
        <f t="shared" si="7"/>
        <v>8</v>
      </c>
      <c r="AD19" s="320">
        <f t="shared" si="11"/>
        <v>5</v>
      </c>
      <c r="AE19" s="25">
        <f t="shared" si="8"/>
        <v>0</v>
      </c>
      <c r="AF19" s="13"/>
      <c r="AG19" s="318" t="str">
        <f t="shared" si="9"/>
        <v/>
      </c>
      <c r="AH19" s="318" t="str">
        <f t="shared" si="9"/>
        <v>з</v>
      </c>
      <c r="AI19" s="318">
        <f t="shared" si="9"/>
        <v>5</v>
      </c>
      <c r="AJ19" s="318">
        <f t="shared" si="9"/>
        <v>5</v>
      </c>
      <c r="AK19" s="318">
        <f t="shared" si="9"/>
        <v>5</v>
      </c>
      <c r="AL19" s="318" t="str">
        <f t="shared" si="9"/>
        <v/>
      </c>
      <c r="AM19" s="318">
        <f t="shared" si="9"/>
        <v>5</v>
      </c>
      <c r="AN19" s="318">
        <f t="shared" si="9"/>
        <v>5</v>
      </c>
      <c r="AO19" s="318">
        <f t="shared" si="9"/>
        <v>5</v>
      </c>
      <c r="AP19" s="318">
        <f t="shared" si="9"/>
        <v>5</v>
      </c>
      <c r="AQ19" s="318">
        <f t="shared" si="9"/>
        <v>5</v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x14ac:dyDescent="0.3">
      <c r="A20" s="267">
        <v>15</v>
      </c>
      <c r="B20" s="163"/>
      <c r="C20" s="290" t="s">
        <v>34</v>
      </c>
      <c r="D20" s="446" t="s">
        <v>164</v>
      </c>
      <c r="E20" s="223">
        <v>2431</v>
      </c>
      <c r="F20" s="91"/>
      <c r="G20" s="91" t="s">
        <v>1141</v>
      </c>
      <c r="H20" s="91">
        <v>4</v>
      </c>
      <c r="I20" s="91">
        <v>4</v>
      </c>
      <c r="J20" s="91">
        <v>5</v>
      </c>
      <c r="K20" s="91"/>
      <c r="L20" s="91">
        <v>4</v>
      </c>
      <c r="M20" s="91">
        <v>4</v>
      </c>
      <c r="N20" s="91">
        <v>4</v>
      </c>
      <c r="O20" s="91">
        <v>5</v>
      </c>
      <c r="P20" s="91">
        <v>4</v>
      </c>
      <c r="Q20" s="91"/>
      <c r="R20" s="94"/>
      <c r="S20" s="91"/>
      <c r="T20" s="91"/>
      <c r="U20" s="91"/>
      <c r="V20" s="27">
        <f t="shared" si="0"/>
        <v>4</v>
      </c>
      <c r="W20" s="93">
        <f t="shared" si="1"/>
        <v>0</v>
      </c>
      <c r="X20" s="93">
        <f t="shared" si="12"/>
        <v>0</v>
      </c>
      <c r="Y20" s="93">
        <f t="shared" si="3"/>
        <v>0</v>
      </c>
      <c r="Z20" s="93">
        <f t="shared" si="4"/>
        <v>0</v>
      </c>
      <c r="AA20" s="93">
        <f t="shared" si="5"/>
        <v>6</v>
      </c>
      <c r="AB20" s="93">
        <f t="shared" si="6"/>
        <v>2</v>
      </c>
      <c r="AC20" s="93">
        <f t="shared" si="7"/>
        <v>8</v>
      </c>
      <c r="AD20" s="320">
        <f t="shared" si="11"/>
        <v>4.25</v>
      </c>
      <c r="AE20" s="25">
        <f t="shared" si="8"/>
        <v>0</v>
      </c>
      <c r="AF20" s="13"/>
      <c r="AG20" s="318" t="str">
        <f t="shared" si="9"/>
        <v/>
      </c>
      <c r="AH20" s="318" t="str">
        <f t="shared" si="9"/>
        <v>з</v>
      </c>
      <c r="AI20" s="318">
        <f t="shared" si="9"/>
        <v>4</v>
      </c>
      <c r="AJ20" s="318">
        <f t="shared" si="9"/>
        <v>4</v>
      </c>
      <c r="AK20" s="318">
        <f t="shared" si="9"/>
        <v>5</v>
      </c>
      <c r="AL20" s="318" t="str">
        <f t="shared" si="9"/>
        <v/>
      </c>
      <c r="AM20" s="318">
        <f t="shared" si="9"/>
        <v>4</v>
      </c>
      <c r="AN20" s="318">
        <f t="shared" si="9"/>
        <v>4</v>
      </c>
      <c r="AO20" s="318">
        <f t="shared" si="9"/>
        <v>4</v>
      </c>
      <c r="AP20" s="318">
        <f t="shared" si="9"/>
        <v>5</v>
      </c>
      <c r="AQ20" s="318">
        <f t="shared" si="9"/>
        <v>4</v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x14ac:dyDescent="0.3">
      <c r="A21" s="267">
        <v>16</v>
      </c>
      <c r="B21" s="163"/>
      <c r="C21" s="290" t="s">
        <v>34</v>
      </c>
      <c r="D21" s="446" t="s">
        <v>165</v>
      </c>
      <c r="E21" s="223">
        <v>2431</v>
      </c>
      <c r="F21" s="91"/>
      <c r="G21" s="91" t="s">
        <v>1141</v>
      </c>
      <c r="H21" s="91">
        <v>4</v>
      </c>
      <c r="I21" s="91">
        <v>3</v>
      </c>
      <c r="J21" s="91">
        <v>5</v>
      </c>
      <c r="K21" s="91"/>
      <c r="L21" s="91">
        <v>4</v>
      </c>
      <c r="M21" s="91">
        <v>5</v>
      </c>
      <c r="N21" s="91">
        <v>3</v>
      </c>
      <c r="O21" s="91">
        <v>4</v>
      </c>
      <c r="P21" s="91">
        <v>3</v>
      </c>
      <c r="Q21" s="91"/>
      <c r="R21" s="94"/>
      <c r="S21" s="91"/>
      <c r="T21" s="91"/>
      <c r="U21" s="91"/>
      <c r="V21" s="27">
        <f t="shared" si="0"/>
        <v>3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3</v>
      </c>
      <c r="AA21" s="93">
        <f t="shared" si="5"/>
        <v>3</v>
      </c>
      <c r="AB21" s="93">
        <f t="shared" si="6"/>
        <v>2</v>
      </c>
      <c r="AC21" s="93">
        <f t="shared" si="7"/>
        <v>8</v>
      </c>
      <c r="AD21" s="320">
        <f t="shared" si="11"/>
        <v>3.875</v>
      </c>
      <c r="AE21" s="25">
        <f t="shared" si="8"/>
        <v>0</v>
      </c>
      <c r="AF21" s="13"/>
      <c r="AG21" s="318" t="str">
        <f t="shared" si="9"/>
        <v/>
      </c>
      <c r="AH21" s="318" t="str">
        <f t="shared" si="9"/>
        <v>з</v>
      </c>
      <c r="AI21" s="318">
        <f t="shared" si="9"/>
        <v>4</v>
      </c>
      <c r="AJ21" s="318">
        <f t="shared" si="9"/>
        <v>3</v>
      </c>
      <c r="AK21" s="318">
        <f t="shared" si="9"/>
        <v>5</v>
      </c>
      <c r="AL21" s="318" t="str">
        <f t="shared" si="9"/>
        <v/>
      </c>
      <c r="AM21" s="318">
        <f t="shared" si="9"/>
        <v>4</v>
      </c>
      <c r="AN21" s="318">
        <f t="shared" si="9"/>
        <v>5</v>
      </c>
      <c r="AO21" s="318">
        <f t="shared" si="9"/>
        <v>3</v>
      </c>
      <c r="AP21" s="318">
        <f t="shared" si="9"/>
        <v>4</v>
      </c>
      <c r="AQ21" s="318">
        <f t="shared" si="9"/>
        <v>3</v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6" si="13">IF(ISERROR(VALUE(LEFT(U21))),LEFT(U21),VALUE(LEFT(U21)))</f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x14ac:dyDescent="0.3">
      <c r="A22" s="267">
        <v>17</v>
      </c>
      <c r="B22" s="163"/>
      <c r="C22" s="290" t="s">
        <v>34</v>
      </c>
      <c r="D22" s="446" t="s">
        <v>166</v>
      </c>
      <c r="E22" s="223">
        <v>2431</v>
      </c>
      <c r="F22" s="91"/>
      <c r="G22" s="91" t="s">
        <v>1141</v>
      </c>
      <c r="H22" s="91">
        <v>5</v>
      </c>
      <c r="I22" s="91">
        <v>4</v>
      </c>
      <c r="J22" s="91">
        <v>5</v>
      </c>
      <c r="K22" s="91"/>
      <c r="L22" s="91">
        <v>5</v>
      </c>
      <c r="M22" s="91">
        <v>5</v>
      </c>
      <c r="N22" s="91">
        <v>5</v>
      </c>
      <c r="O22" s="91">
        <v>5</v>
      </c>
      <c r="P22" s="91">
        <v>4</v>
      </c>
      <c r="Q22" s="91"/>
      <c r="R22" s="94"/>
      <c r="S22" s="91"/>
      <c r="T22" s="91"/>
      <c r="U22" s="91"/>
      <c r="V22" s="27">
        <f t="shared" si="0"/>
        <v>4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0</v>
      </c>
      <c r="AA22" s="93">
        <f t="shared" si="5"/>
        <v>2</v>
      </c>
      <c r="AB22" s="93">
        <f t="shared" si="6"/>
        <v>6</v>
      </c>
      <c r="AC22" s="93">
        <f t="shared" si="7"/>
        <v>8</v>
      </c>
      <c r="AD22" s="320">
        <f t="shared" si="11"/>
        <v>4.75</v>
      </c>
      <c r="AE22" s="25">
        <f t="shared" si="8"/>
        <v>0</v>
      </c>
      <c r="AF22" s="13"/>
      <c r="AG22" s="318" t="str">
        <f t="shared" si="13"/>
        <v/>
      </c>
      <c r="AH22" s="318" t="str">
        <f t="shared" si="13"/>
        <v>з</v>
      </c>
      <c r="AI22" s="318">
        <f t="shared" si="13"/>
        <v>5</v>
      </c>
      <c r="AJ22" s="318">
        <f t="shared" si="13"/>
        <v>4</v>
      </c>
      <c r="AK22" s="318">
        <f t="shared" si="13"/>
        <v>5</v>
      </c>
      <c r="AL22" s="318" t="str">
        <f t="shared" si="13"/>
        <v/>
      </c>
      <c r="AM22" s="318">
        <f t="shared" si="13"/>
        <v>5</v>
      </c>
      <c r="AN22" s="318">
        <f t="shared" si="13"/>
        <v>5</v>
      </c>
      <c r="AO22" s="318">
        <f t="shared" si="13"/>
        <v>5</v>
      </c>
      <c r="AP22" s="318">
        <f t="shared" si="13"/>
        <v>5</v>
      </c>
      <c r="AQ22" s="318">
        <f t="shared" si="13"/>
        <v>4</v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x14ac:dyDescent="0.3">
      <c r="A23" s="267">
        <v>18</v>
      </c>
      <c r="B23" s="163"/>
      <c r="C23" s="290" t="s">
        <v>34</v>
      </c>
      <c r="D23" s="446" t="s">
        <v>167</v>
      </c>
      <c r="E23" s="223">
        <v>2431</v>
      </c>
      <c r="F23" s="91"/>
      <c r="G23" s="91" t="s">
        <v>1141</v>
      </c>
      <c r="H23" s="91">
        <v>5</v>
      </c>
      <c r="I23" s="91">
        <v>5</v>
      </c>
      <c r="J23" s="91">
        <v>5</v>
      </c>
      <c r="K23" s="91"/>
      <c r="L23" s="91">
        <v>5</v>
      </c>
      <c r="M23" s="91">
        <v>5</v>
      </c>
      <c r="N23" s="91">
        <v>5</v>
      </c>
      <c r="O23" s="91">
        <v>5</v>
      </c>
      <c r="P23" s="91">
        <v>5</v>
      </c>
      <c r="Q23" s="91"/>
      <c r="R23" s="94"/>
      <c r="S23" s="91"/>
      <c r="T23" s="91"/>
      <c r="U23" s="91"/>
      <c r="V23" s="27">
        <f t="shared" si="0"/>
        <v>5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0</v>
      </c>
      <c r="AA23" s="93">
        <f t="shared" si="5"/>
        <v>0</v>
      </c>
      <c r="AB23" s="93">
        <f t="shared" si="6"/>
        <v>8</v>
      </c>
      <c r="AC23" s="93">
        <f t="shared" si="7"/>
        <v>8</v>
      </c>
      <c r="AD23" s="320">
        <f t="shared" si="11"/>
        <v>5</v>
      </c>
      <c r="AE23" s="25">
        <f t="shared" si="8"/>
        <v>0</v>
      </c>
      <c r="AF23" s="13"/>
      <c r="AG23" s="318" t="str">
        <f t="shared" si="13"/>
        <v/>
      </c>
      <c r="AH23" s="318" t="str">
        <f t="shared" si="13"/>
        <v>з</v>
      </c>
      <c r="AI23" s="318">
        <f t="shared" si="13"/>
        <v>5</v>
      </c>
      <c r="AJ23" s="318">
        <f t="shared" si="13"/>
        <v>5</v>
      </c>
      <c r="AK23" s="318">
        <f t="shared" si="13"/>
        <v>5</v>
      </c>
      <c r="AL23" s="318" t="str">
        <f t="shared" si="13"/>
        <v/>
      </c>
      <c r="AM23" s="318">
        <f t="shared" si="13"/>
        <v>5</v>
      </c>
      <c r="AN23" s="318">
        <f t="shared" si="13"/>
        <v>5</v>
      </c>
      <c r="AO23" s="318">
        <f t="shared" si="13"/>
        <v>5</v>
      </c>
      <c r="AP23" s="318">
        <f t="shared" si="13"/>
        <v>5</v>
      </c>
      <c r="AQ23" s="318">
        <f t="shared" si="13"/>
        <v>5</v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x14ac:dyDescent="0.3">
      <c r="A24" s="267">
        <v>19</v>
      </c>
      <c r="B24" s="163"/>
      <c r="C24" s="290" t="s">
        <v>34</v>
      </c>
      <c r="D24" s="446" t="s">
        <v>168</v>
      </c>
      <c r="E24" s="223">
        <v>2431</v>
      </c>
      <c r="F24" s="91"/>
      <c r="G24" s="91" t="s">
        <v>1141</v>
      </c>
      <c r="H24" s="91">
        <v>5</v>
      </c>
      <c r="I24" s="91">
        <v>5</v>
      </c>
      <c r="J24" s="91">
        <v>5</v>
      </c>
      <c r="K24" s="91"/>
      <c r="L24" s="91">
        <v>5</v>
      </c>
      <c r="M24" s="91">
        <v>5</v>
      </c>
      <c r="N24" s="91">
        <v>5</v>
      </c>
      <c r="O24" s="91">
        <v>5</v>
      </c>
      <c r="P24" s="91">
        <v>4</v>
      </c>
      <c r="Q24" s="91"/>
      <c r="R24" s="91"/>
      <c r="S24" s="91"/>
      <c r="T24" s="91"/>
      <c r="U24" s="91"/>
      <c r="V24" s="27">
        <f t="shared" si="0"/>
        <v>4</v>
      </c>
      <c r="W24" s="93">
        <f t="shared" si="1"/>
        <v>0</v>
      </c>
      <c r="X24" s="93">
        <f t="shared" si="12"/>
        <v>0</v>
      </c>
      <c r="Y24" s="93">
        <f t="shared" si="3"/>
        <v>0</v>
      </c>
      <c r="Z24" s="93">
        <f t="shared" si="4"/>
        <v>0</v>
      </c>
      <c r="AA24" s="93">
        <f t="shared" si="5"/>
        <v>1</v>
      </c>
      <c r="AB24" s="93">
        <f t="shared" si="6"/>
        <v>7</v>
      </c>
      <c r="AC24" s="93">
        <f t="shared" si="7"/>
        <v>8</v>
      </c>
      <c r="AD24" s="320">
        <f t="shared" si="11"/>
        <v>4.875</v>
      </c>
      <c r="AE24" s="25">
        <f t="shared" si="8"/>
        <v>0</v>
      </c>
      <c r="AF24" s="13"/>
      <c r="AG24" s="318" t="str">
        <f t="shared" si="13"/>
        <v/>
      </c>
      <c r="AH24" s="318" t="str">
        <f t="shared" si="13"/>
        <v>з</v>
      </c>
      <c r="AI24" s="318">
        <f t="shared" si="13"/>
        <v>5</v>
      </c>
      <c r="AJ24" s="318">
        <f t="shared" si="13"/>
        <v>5</v>
      </c>
      <c r="AK24" s="318">
        <f t="shared" si="13"/>
        <v>5</v>
      </c>
      <c r="AL24" s="318" t="str">
        <f t="shared" si="13"/>
        <v/>
      </c>
      <c r="AM24" s="318">
        <f t="shared" si="13"/>
        <v>5</v>
      </c>
      <c r="AN24" s="318">
        <f t="shared" si="13"/>
        <v>5</v>
      </c>
      <c r="AO24" s="318">
        <f t="shared" si="13"/>
        <v>5</v>
      </c>
      <c r="AP24" s="318">
        <f t="shared" si="13"/>
        <v>5</v>
      </c>
      <c r="AQ24" s="318">
        <f t="shared" si="13"/>
        <v>4</v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x14ac:dyDescent="0.3">
      <c r="A25" s="267">
        <v>20</v>
      </c>
      <c r="B25" s="163"/>
      <c r="C25" s="290" t="s">
        <v>34</v>
      </c>
      <c r="D25" s="446" t="s">
        <v>169</v>
      </c>
      <c r="E25" s="223">
        <v>2431</v>
      </c>
      <c r="F25" s="91"/>
      <c r="G25" s="91" t="s">
        <v>1141</v>
      </c>
      <c r="H25" s="91">
        <v>4</v>
      </c>
      <c r="I25" s="91">
        <v>3</v>
      </c>
      <c r="J25" s="91">
        <v>5</v>
      </c>
      <c r="K25" s="91"/>
      <c r="L25" s="91">
        <v>4</v>
      </c>
      <c r="M25" s="91">
        <v>4</v>
      </c>
      <c r="N25" s="91">
        <v>4</v>
      </c>
      <c r="O25" s="91">
        <v>4</v>
      </c>
      <c r="P25" s="91">
        <v>4</v>
      </c>
      <c r="Q25" s="91"/>
      <c r="R25" s="94"/>
      <c r="S25" s="91"/>
      <c r="T25" s="91"/>
      <c r="U25" s="91"/>
      <c r="V25" s="27">
        <f t="shared" si="0"/>
        <v>3</v>
      </c>
      <c r="W25" s="93">
        <f t="shared" si="1"/>
        <v>0</v>
      </c>
      <c r="X25" s="93">
        <f t="shared" si="12"/>
        <v>0</v>
      </c>
      <c r="Y25" s="93">
        <f t="shared" si="3"/>
        <v>0</v>
      </c>
      <c r="Z25" s="93">
        <f t="shared" si="4"/>
        <v>1</v>
      </c>
      <c r="AA25" s="93">
        <f t="shared" si="5"/>
        <v>6</v>
      </c>
      <c r="AB25" s="93">
        <f t="shared" si="6"/>
        <v>1</v>
      </c>
      <c r="AC25" s="93">
        <f t="shared" si="7"/>
        <v>8</v>
      </c>
      <c r="AD25" s="320">
        <f t="shared" si="11"/>
        <v>4</v>
      </c>
      <c r="AE25" s="25">
        <f t="shared" si="8"/>
        <v>0</v>
      </c>
      <c r="AF25" s="13"/>
      <c r="AG25" s="318" t="str">
        <f t="shared" si="13"/>
        <v/>
      </c>
      <c r="AH25" s="318" t="str">
        <f t="shared" si="13"/>
        <v>з</v>
      </c>
      <c r="AI25" s="318">
        <f t="shared" si="13"/>
        <v>4</v>
      </c>
      <c r="AJ25" s="318">
        <f t="shared" si="13"/>
        <v>3</v>
      </c>
      <c r="AK25" s="318">
        <f t="shared" si="13"/>
        <v>5</v>
      </c>
      <c r="AL25" s="318" t="str">
        <f t="shared" si="13"/>
        <v/>
      </c>
      <c r="AM25" s="318">
        <f t="shared" si="13"/>
        <v>4</v>
      </c>
      <c r="AN25" s="318">
        <f t="shared" si="13"/>
        <v>4</v>
      </c>
      <c r="AO25" s="318">
        <f t="shared" si="13"/>
        <v>4</v>
      </c>
      <c r="AP25" s="318">
        <f t="shared" si="13"/>
        <v>4</v>
      </c>
      <c r="AQ25" s="318">
        <f t="shared" si="13"/>
        <v>4</v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x14ac:dyDescent="0.3">
      <c r="A26" s="267">
        <v>21</v>
      </c>
      <c r="B26" s="163"/>
      <c r="C26" s="290" t="s">
        <v>443</v>
      </c>
      <c r="D26" s="446" t="s">
        <v>170</v>
      </c>
      <c r="E26" s="223">
        <v>2431</v>
      </c>
      <c r="F26" s="91"/>
      <c r="G26" s="91" t="s">
        <v>1141</v>
      </c>
      <c r="H26" s="91">
        <v>4</v>
      </c>
      <c r="I26" s="91">
        <v>4</v>
      </c>
      <c r="J26" s="91">
        <v>5</v>
      </c>
      <c r="K26" s="91"/>
      <c r="L26" s="91">
        <v>5</v>
      </c>
      <c r="M26" s="91">
        <v>4</v>
      </c>
      <c r="N26" s="91">
        <v>5</v>
      </c>
      <c r="O26" s="91">
        <v>4</v>
      </c>
      <c r="P26" s="91">
        <v>5</v>
      </c>
      <c r="Q26" s="91"/>
      <c r="R26" s="94"/>
      <c r="S26" s="91"/>
      <c r="T26" s="91"/>
      <c r="U26" s="91"/>
      <c r="V26" s="27">
        <f t="shared" si="0"/>
        <v>4</v>
      </c>
      <c r="W26" s="93">
        <f t="shared" si="1"/>
        <v>0</v>
      </c>
      <c r="X26" s="93">
        <f t="shared" si="12"/>
        <v>0</v>
      </c>
      <c r="Y26" s="93">
        <f t="shared" si="3"/>
        <v>0</v>
      </c>
      <c r="Z26" s="93">
        <f t="shared" si="4"/>
        <v>0</v>
      </c>
      <c r="AA26" s="93">
        <f t="shared" si="5"/>
        <v>4</v>
      </c>
      <c r="AB26" s="93">
        <f t="shared" si="6"/>
        <v>4</v>
      </c>
      <c r="AC26" s="93">
        <f t="shared" si="7"/>
        <v>8</v>
      </c>
      <c r="AD26" s="320">
        <f t="shared" si="11"/>
        <v>4.5</v>
      </c>
      <c r="AE26" s="25">
        <f t="shared" si="8"/>
        <v>0</v>
      </c>
      <c r="AF26" s="13"/>
      <c r="AG26" s="318" t="str">
        <f t="shared" si="13"/>
        <v/>
      </c>
      <c r="AH26" s="318" t="str">
        <f t="shared" si="13"/>
        <v>з</v>
      </c>
      <c r="AI26" s="318">
        <f t="shared" si="13"/>
        <v>4</v>
      </c>
      <c r="AJ26" s="318">
        <f t="shared" si="13"/>
        <v>4</v>
      </c>
      <c r="AK26" s="318">
        <f t="shared" si="13"/>
        <v>5</v>
      </c>
      <c r="AL26" s="318" t="str">
        <f t="shared" si="13"/>
        <v/>
      </c>
      <c r="AM26" s="318">
        <f t="shared" si="13"/>
        <v>5</v>
      </c>
      <c r="AN26" s="318">
        <f t="shared" si="13"/>
        <v>4</v>
      </c>
      <c r="AO26" s="318">
        <f t="shared" si="13"/>
        <v>5</v>
      </c>
      <c r="AP26" s="318">
        <f t="shared" si="13"/>
        <v>4</v>
      </c>
      <c r="AQ26" s="318">
        <f t="shared" si="13"/>
        <v>5</v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x14ac:dyDescent="0.3">
      <c r="A27" s="267">
        <v>22</v>
      </c>
      <c r="B27" s="163"/>
      <c r="C27" s="290" t="s">
        <v>35</v>
      </c>
      <c r="D27" s="446" t="s">
        <v>171</v>
      </c>
      <c r="E27" s="223">
        <v>2431</v>
      </c>
      <c r="F27" s="91"/>
      <c r="G27" s="91" t="s">
        <v>1141</v>
      </c>
      <c r="H27" s="91">
        <v>4</v>
      </c>
      <c r="I27" s="91">
        <v>3</v>
      </c>
      <c r="J27" s="91">
        <v>5</v>
      </c>
      <c r="K27" s="91"/>
      <c r="L27" s="91">
        <v>4</v>
      </c>
      <c r="M27" s="91">
        <v>4</v>
      </c>
      <c r="N27" s="91">
        <v>5</v>
      </c>
      <c r="O27" s="91">
        <v>4</v>
      </c>
      <c r="P27" s="91">
        <v>4</v>
      </c>
      <c r="Q27" s="91"/>
      <c r="R27" s="94"/>
      <c r="S27" s="91"/>
      <c r="T27" s="91"/>
      <c r="U27" s="91"/>
      <c r="V27" s="27">
        <f t="shared" si="0"/>
        <v>3</v>
      </c>
      <c r="W27" s="93">
        <f t="shared" si="1"/>
        <v>0</v>
      </c>
      <c r="X27" s="93">
        <f t="shared" si="12"/>
        <v>0</v>
      </c>
      <c r="Y27" s="93">
        <f t="shared" si="3"/>
        <v>0</v>
      </c>
      <c r="Z27" s="93">
        <f t="shared" si="4"/>
        <v>1</v>
      </c>
      <c r="AA27" s="93">
        <f t="shared" si="5"/>
        <v>5</v>
      </c>
      <c r="AB27" s="93">
        <f t="shared" si="6"/>
        <v>2</v>
      </c>
      <c r="AC27" s="93">
        <f t="shared" si="7"/>
        <v>8</v>
      </c>
      <c r="AD27" s="320">
        <f t="shared" si="11"/>
        <v>4.125</v>
      </c>
      <c r="AE27" s="25">
        <f t="shared" si="8"/>
        <v>0</v>
      </c>
      <c r="AF27" s="13"/>
      <c r="AG27" s="318" t="str">
        <f t="shared" si="13"/>
        <v/>
      </c>
      <c r="AH27" s="318" t="str">
        <f t="shared" si="13"/>
        <v>з</v>
      </c>
      <c r="AI27" s="318">
        <f t="shared" si="13"/>
        <v>4</v>
      </c>
      <c r="AJ27" s="318">
        <f t="shared" si="13"/>
        <v>3</v>
      </c>
      <c r="AK27" s="318">
        <f t="shared" si="13"/>
        <v>5</v>
      </c>
      <c r="AL27" s="318" t="str">
        <f t="shared" si="13"/>
        <v/>
      </c>
      <c r="AM27" s="318">
        <f t="shared" si="13"/>
        <v>4</v>
      </c>
      <c r="AN27" s="318">
        <f t="shared" si="13"/>
        <v>4</v>
      </c>
      <c r="AO27" s="318">
        <f t="shared" si="13"/>
        <v>5</v>
      </c>
      <c r="AP27" s="318">
        <f t="shared" si="13"/>
        <v>4</v>
      </c>
      <c r="AQ27" s="318">
        <f t="shared" si="13"/>
        <v>4</v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x14ac:dyDescent="0.3">
      <c r="A28" s="267">
        <v>23</v>
      </c>
      <c r="B28" s="163"/>
      <c r="C28" s="290" t="s">
        <v>34</v>
      </c>
      <c r="D28" s="446" t="s">
        <v>172</v>
      </c>
      <c r="E28" s="223">
        <v>2431</v>
      </c>
      <c r="F28" s="91"/>
      <c r="G28" s="91" t="s">
        <v>1141</v>
      </c>
      <c r="H28" s="91">
        <v>4</v>
      </c>
      <c r="I28" s="91">
        <v>3</v>
      </c>
      <c r="J28" s="91">
        <v>5</v>
      </c>
      <c r="K28" s="365"/>
      <c r="L28" s="91">
        <v>5</v>
      </c>
      <c r="M28" s="91">
        <v>4</v>
      </c>
      <c r="N28" s="91">
        <v>4</v>
      </c>
      <c r="O28" s="91">
        <v>4</v>
      </c>
      <c r="P28" s="91">
        <v>3</v>
      </c>
      <c r="Q28" s="91"/>
      <c r="R28" s="94"/>
      <c r="S28" s="91"/>
      <c r="T28" s="91"/>
      <c r="U28" s="91"/>
      <c r="V28" s="27">
        <f t="shared" si="0"/>
        <v>3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2</v>
      </c>
      <c r="AA28" s="93">
        <f t="shared" si="5"/>
        <v>4</v>
      </c>
      <c r="AB28" s="93">
        <f t="shared" si="6"/>
        <v>2</v>
      </c>
      <c r="AC28" s="93">
        <f t="shared" si="7"/>
        <v>8</v>
      </c>
      <c r="AD28" s="320">
        <f t="shared" si="11"/>
        <v>4</v>
      </c>
      <c r="AE28" s="25">
        <f t="shared" si="8"/>
        <v>0</v>
      </c>
      <c r="AF28" s="13"/>
      <c r="AG28" s="318" t="str">
        <f t="shared" si="13"/>
        <v/>
      </c>
      <c r="AH28" s="318" t="str">
        <f t="shared" si="13"/>
        <v>з</v>
      </c>
      <c r="AI28" s="318">
        <f t="shared" si="13"/>
        <v>4</v>
      </c>
      <c r="AJ28" s="318">
        <f t="shared" si="13"/>
        <v>3</v>
      </c>
      <c r="AK28" s="318">
        <f t="shared" si="13"/>
        <v>5</v>
      </c>
      <c r="AL28" s="318" t="str">
        <f t="shared" si="13"/>
        <v/>
      </c>
      <c r="AM28" s="318">
        <f t="shared" si="13"/>
        <v>5</v>
      </c>
      <c r="AN28" s="318">
        <f t="shared" si="13"/>
        <v>4</v>
      </c>
      <c r="AO28" s="318">
        <f t="shared" si="13"/>
        <v>4</v>
      </c>
      <c r="AP28" s="318">
        <f t="shared" si="13"/>
        <v>4</v>
      </c>
      <c r="AQ28" s="318">
        <f t="shared" si="13"/>
        <v>3</v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x14ac:dyDescent="0.3">
      <c r="A29" s="267">
        <v>24</v>
      </c>
      <c r="B29" s="163"/>
      <c r="C29" s="290" t="s">
        <v>34</v>
      </c>
      <c r="D29" s="446" t="s">
        <v>173</v>
      </c>
      <c r="E29" s="223">
        <v>2431</v>
      </c>
      <c r="F29" s="91"/>
      <c r="G29" s="91" t="s">
        <v>1141</v>
      </c>
      <c r="H29" s="91">
        <v>5</v>
      </c>
      <c r="I29" s="91">
        <v>5</v>
      </c>
      <c r="J29" s="91">
        <v>5</v>
      </c>
      <c r="K29" s="365"/>
      <c r="L29" s="91">
        <v>5</v>
      </c>
      <c r="M29" s="91">
        <v>5</v>
      </c>
      <c r="N29" s="91">
        <v>5</v>
      </c>
      <c r="O29" s="91">
        <v>5</v>
      </c>
      <c r="P29" s="91">
        <v>4</v>
      </c>
      <c r="Q29" s="91"/>
      <c r="R29" s="94"/>
      <c r="S29" s="91"/>
      <c r="T29" s="91"/>
      <c r="U29" s="91"/>
      <c r="V29" s="27">
        <f t="shared" si="0"/>
        <v>4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0</v>
      </c>
      <c r="AA29" s="93">
        <f t="shared" si="5"/>
        <v>1</v>
      </c>
      <c r="AB29" s="93">
        <f t="shared" si="6"/>
        <v>7</v>
      </c>
      <c r="AC29" s="93">
        <f t="shared" si="7"/>
        <v>8</v>
      </c>
      <c r="AD29" s="320">
        <f t="shared" si="11"/>
        <v>4.875</v>
      </c>
      <c r="AE29" s="25">
        <f t="shared" si="8"/>
        <v>0</v>
      </c>
      <c r="AF29" s="13"/>
      <c r="AG29" s="318" t="str">
        <f t="shared" si="13"/>
        <v/>
      </c>
      <c r="AH29" s="318" t="str">
        <f t="shared" si="13"/>
        <v>з</v>
      </c>
      <c r="AI29" s="318">
        <f t="shared" si="13"/>
        <v>5</v>
      </c>
      <c r="AJ29" s="318">
        <f t="shared" si="13"/>
        <v>5</v>
      </c>
      <c r="AK29" s="318">
        <f t="shared" si="13"/>
        <v>5</v>
      </c>
      <c r="AL29" s="318" t="str">
        <f t="shared" si="13"/>
        <v/>
      </c>
      <c r="AM29" s="318">
        <f t="shared" si="13"/>
        <v>5</v>
      </c>
      <c r="AN29" s="318">
        <f t="shared" si="13"/>
        <v>5</v>
      </c>
      <c r="AO29" s="318">
        <f t="shared" si="13"/>
        <v>5</v>
      </c>
      <c r="AP29" s="318">
        <f t="shared" si="13"/>
        <v>5</v>
      </c>
      <c r="AQ29" s="318">
        <f t="shared" si="13"/>
        <v>4</v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hidden="1" x14ac:dyDescent="0.3">
      <c r="A30" s="267">
        <v>25</v>
      </c>
      <c r="B30" s="163"/>
      <c r="C30" s="290"/>
      <c r="D30" s="446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91"/>
      <c r="V30" s="27">
        <f t="shared" si="0"/>
        <v>0</v>
      </c>
      <c r="W30" s="93">
        <f t="shared" si="1"/>
        <v>0</v>
      </c>
      <c r="X30" s="93">
        <f t="shared" si="12"/>
        <v>0</v>
      </c>
      <c r="Y30" s="93">
        <f t="shared" si="3"/>
        <v>0</v>
      </c>
      <c r="Z30" s="93">
        <f t="shared" si="4"/>
        <v>0</v>
      </c>
      <c r="AA30" s="93">
        <f t="shared" si="5"/>
        <v>0</v>
      </c>
      <c r="AB30" s="93">
        <f t="shared" si="6"/>
        <v>0</v>
      </c>
      <c r="AC30" s="93">
        <f t="shared" si="7"/>
        <v>0</v>
      </c>
      <c r="AD30" s="320" t="str">
        <f t="shared" si="11"/>
        <v/>
      </c>
      <c r="AE30" s="25">
        <f t="shared" si="8"/>
        <v>0</v>
      </c>
      <c r="AF30" s="13"/>
      <c r="AG30" s="318" t="str">
        <f t="shared" si="13"/>
        <v/>
      </c>
      <c r="AH30" s="318" t="str">
        <f t="shared" si="13"/>
        <v/>
      </c>
      <c r="AI30" s="318" t="str">
        <f t="shared" si="13"/>
        <v/>
      </c>
      <c r="AJ30" s="318" t="str">
        <f t="shared" si="13"/>
        <v/>
      </c>
      <c r="AK30" s="318" t="str">
        <f t="shared" si="13"/>
        <v/>
      </c>
      <c r="AL30" s="318" t="str">
        <f t="shared" si="13"/>
        <v/>
      </c>
      <c r="AM30" s="318" t="str">
        <f t="shared" si="13"/>
        <v/>
      </c>
      <c r="AN30" s="318" t="str">
        <f t="shared" si="13"/>
        <v/>
      </c>
      <c r="AO30" s="318" t="str">
        <f t="shared" si="13"/>
        <v/>
      </c>
      <c r="AP30" s="318" t="str">
        <f t="shared" si="13"/>
        <v/>
      </c>
      <c r="AQ30" s="318" t="str">
        <f t="shared" si="13"/>
        <v/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0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hidden="1" x14ac:dyDescent="0.2">
      <c r="A31" s="268"/>
      <c r="B31" s="163"/>
      <c r="C31" s="211"/>
      <c r="D31" s="211"/>
      <c r="E31" s="345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91"/>
      <c r="V31" s="27">
        <f t="shared" si="0"/>
        <v>0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0</v>
      </c>
      <c r="AA31" s="93">
        <f t="shared" si="5"/>
        <v>0</v>
      </c>
      <c r="AB31" s="93">
        <f t="shared" si="6"/>
        <v>0</v>
      </c>
      <c r="AC31" s="93">
        <f t="shared" si="7"/>
        <v>0</v>
      </c>
      <c r="AD31" s="320" t="str">
        <f t="shared" si="11"/>
        <v/>
      </c>
      <c r="AE31" s="25">
        <f t="shared" si="8"/>
        <v>0</v>
      </c>
      <c r="AF31" s="13"/>
      <c r="AG31" s="318" t="str">
        <f t="shared" si="13"/>
        <v/>
      </c>
      <c r="AH31" s="318" t="str">
        <f t="shared" si="13"/>
        <v/>
      </c>
      <c r="AI31" s="318" t="str">
        <f t="shared" si="13"/>
        <v/>
      </c>
      <c r="AJ31" s="318" t="str">
        <f t="shared" si="13"/>
        <v/>
      </c>
      <c r="AK31" s="318" t="str">
        <f t="shared" si="13"/>
        <v/>
      </c>
      <c r="AL31" s="318" t="str">
        <f t="shared" si="13"/>
        <v/>
      </c>
      <c r="AM31" s="318" t="str">
        <f t="shared" si="13"/>
        <v/>
      </c>
      <c r="AN31" s="318" t="str">
        <f t="shared" si="13"/>
        <v/>
      </c>
      <c r="AO31" s="318" t="str">
        <f t="shared" si="13"/>
        <v/>
      </c>
      <c r="AP31" s="318" t="str">
        <f t="shared" si="13"/>
        <v/>
      </c>
      <c r="AQ31" s="318" t="str">
        <f t="shared" si="13"/>
        <v/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0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">
      <c r="A32" s="268"/>
      <c r="B32" s="211"/>
      <c r="C32" s="211"/>
      <c r="D32" s="211"/>
      <c r="E32" s="345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94"/>
      <c r="S32" s="91"/>
      <c r="T32" s="91"/>
      <c r="U32" s="91"/>
      <c r="V32" s="27">
        <f t="shared" si="0"/>
        <v>0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0</v>
      </c>
      <c r="AB32" s="93">
        <f t="shared" si="6"/>
        <v>0</v>
      </c>
      <c r="AC32" s="93">
        <f t="shared" si="7"/>
        <v>0</v>
      </c>
      <c r="AD32" s="320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hidden="1" customHeight="1" x14ac:dyDescent="0.2">
      <c r="A33" s="268"/>
      <c r="B33" s="211"/>
      <c r="C33" s="211"/>
      <c r="D33" s="211"/>
      <c r="E33" s="345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94"/>
      <c r="S33" s="91"/>
      <c r="T33" s="91"/>
      <c r="U33" s="91"/>
      <c r="V33" s="27">
        <f t="shared" si="0"/>
        <v>0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0</v>
      </c>
      <c r="AB33" s="93">
        <f t="shared" si="6"/>
        <v>0</v>
      </c>
      <c r="AC33" s="93">
        <f t="shared" si="7"/>
        <v>0</v>
      </c>
      <c r="AD33" s="320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27">
        <f t="shared" si="0"/>
        <v>0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0</v>
      </c>
      <c r="AA34" s="93">
        <f t="shared" si="5"/>
        <v>0</v>
      </c>
      <c r="AB34" s="93">
        <f t="shared" si="6"/>
        <v>0</v>
      </c>
      <c r="AC34" s="93">
        <f t="shared" si="7"/>
        <v>0</v>
      </c>
      <c r="AD34" s="320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27">
        <f t="shared" si="0"/>
        <v>0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0</v>
      </c>
      <c r="AB35" s="93">
        <f>COUNTIF(AG35:AV35,AB$5)</f>
        <v>0</v>
      </c>
      <c r="AC35" s="93">
        <f t="shared" si="7"/>
        <v>0</v>
      </c>
      <c r="AD35" s="320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27">
        <f t="shared" si="0"/>
        <v>0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0</v>
      </c>
      <c r="AC36" s="93">
        <f t="shared" si="7"/>
        <v>0</v>
      </c>
      <c r="AD36" s="320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09"/>
      <c r="B37" s="110"/>
      <c r="C37" s="110"/>
      <c r="D37" s="110"/>
      <c r="E37" s="27">
        <f>COUNTIF(E6:E36,"2431")</f>
        <v>24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 t="str">
        <v xml:space="preserve"> </v>
      </c>
      <c r="H38" s="336">
        <v>4.208333333333333</v>
      </c>
      <c r="I38" s="336">
        <v>4.208333333333333</v>
      </c>
      <c r="J38" s="336">
        <v>5</v>
      </c>
      <c r="K38" s="336" t="str">
        <v xml:space="preserve"> </v>
      </c>
      <c r="L38" s="336">
        <v>4.5</v>
      </c>
      <c r="M38" s="336">
        <v>4.291666666666667</v>
      </c>
      <c r="N38" s="336">
        <v>4.375</v>
      </c>
      <c r="O38" s="216">
        <v>4.416666666666667</v>
      </c>
      <c r="P38" s="216">
        <v>3.875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сводн.!T33</f>
        <v>4</v>
      </c>
      <c r="W38" s="93">
        <f>SUM(W6:W37)</f>
        <v>0</v>
      </c>
      <c r="X38" s="93">
        <f>SUM(X6:X37)</f>
        <v>0</v>
      </c>
      <c r="Y38" s="93">
        <f>SUM(Y6:Y37)-X38</f>
        <v>0</v>
      </c>
      <c r="Z38" s="93">
        <f>SUM(Z6:Z37)</f>
        <v>23</v>
      </c>
      <c r="AA38" s="93">
        <f>SUM(AA6:AA37)</f>
        <v>77</v>
      </c>
      <c r="AB38" s="93">
        <f>SUM(AB6:AB37)</f>
        <v>91</v>
      </c>
      <c r="AC38" s="93">
        <f t="shared" si="7"/>
        <v>191</v>
      </c>
      <c r="AD38" s="320">
        <f>IF(ISERROR(((X38+Y38)*2+Z38*3+AA38*4+AB38*5)/SUM(X38,Y38:AB38)),"",((X38+Y38)*2+Z38*3+AA38*4+AB38*5)/SUM(X38,Y38:AB38))</f>
        <v>4.3560209424083771</v>
      </c>
      <c r="AE38" s="414"/>
      <c r="AF38" s="13"/>
      <c r="AG38" s="415" t="str">
        <f t="shared" ref="AG38:AV38" si="15">IF(COUNT(AG6:AG37)=0," ",SUM(AG6:AG37)/COUNT(AG6:AG37))</f>
        <v xml:space="preserve"> </v>
      </c>
      <c r="AH38" s="415" t="str">
        <f t="shared" si="15"/>
        <v xml:space="preserve"> </v>
      </c>
      <c r="AI38" s="415">
        <f t="shared" si="15"/>
        <v>4.208333333333333</v>
      </c>
      <c r="AJ38" s="415">
        <f t="shared" si="15"/>
        <v>4.208333333333333</v>
      </c>
      <c r="AK38" s="415">
        <f t="shared" si="15"/>
        <v>5</v>
      </c>
      <c r="AL38" s="415" t="str">
        <f t="shared" si="15"/>
        <v xml:space="preserve"> </v>
      </c>
      <c r="AM38" s="415">
        <f t="shared" si="15"/>
        <v>4.5</v>
      </c>
      <c r="AN38" s="415">
        <f t="shared" si="15"/>
        <v>4.291666666666667</v>
      </c>
      <c r="AO38" s="415">
        <f t="shared" si="15"/>
        <v>4.375</v>
      </c>
      <c r="AP38" s="415">
        <f t="shared" si="15"/>
        <v>4.416666666666667</v>
      </c>
      <c r="AQ38" s="415">
        <f t="shared" si="15"/>
        <v>3.875</v>
      </c>
      <c r="AR38" s="415" t="str">
        <f t="shared" si="15"/>
        <v xml:space="preserve"> </v>
      </c>
      <c r="AS38" s="415" t="str">
        <f t="shared" si="15"/>
        <v xml:space="preserve"> </v>
      </c>
      <c r="AT38" s="415" t="str">
        <f t="shared" si="15"/>
        <v xml:space="preserve"> </v>
      </c>
      <c r="AU38" s="415" t="str">
        <f t="shared" si="15"/>
        <v xml:space="preserve"> </v>
      </c>
      <c r="AV38" s="416" t="str">
        <f t="shared" si="15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 t="str">
        <v>0</v>
      </c>
      <c r="H39" s="337">
        <v>8</v>
      </c>
      <c r="I39" s="337">
        <v>11</v>
      </c>
      <c r="J39" s="337">
        <v>23</v>
      </c>
      <c r="K39" s="337" t="str">
        <v>0</v>
      </c>
      <c r="L39" s="337">
        <v>12</v>
      </c>
      <c r="M39" s="337">
        <v>9</v>
      </c>
      <c r="N39" s="337">
        <v>13</v>
      </c>
      <c r="O39" s="417">
        <v>10</v>
      </c>
      <c r="P39" s="417">
        <v>5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4</v>
      </c>
      <c r="W39" s="187"/>
      <c r="X39" s="727">
        <f>SUM(X38:AB38)</f>
        <v>191</v>
      </c>
      <c r="Y39" s="727"/>
      <c r="Z39" s="727"/>
      <c r="AA39" s="727"/>
      <c r="AB39" s="727"/>
      <c r="AC39" s="463"/>
      <c r="AD39" s="320">
        <f>IF(ISERROR(((X39+Y39)*2+Z39*3+AA39*4+AB39*5)/SUM(X39,Y39:AB39)),"",((X39+Y39)*2+Z39*3+AA39*4+AB39*5)/SUM(X39,Y39:AB39))</f>
        <v>2</v>
      </c>
      <c r="AE39" s="420"/>
      <c r="AG39" s="421" t="str">
        <f t="shared" ref="AG39:AU39" si="16">IF(COUNTIF(AG6:AG37,5)=0,"0",COUNTIF(AG6:AG37,5))</f>
        <v>0</v>
      </c>
      <c r="AH39" s="421" t="str">
        <f t="shared" si="16"/>
        <v>0</v>
      </c>
      <c r="AI39" s="421">
        <f t="shared" si="16"/>
        <v>8</v>
      </c>
      <c r="AJ39" s="421">
        <f t="shared" si="16"/>
        <v>11</v>
      </c>
      <c r="AK39" s="421">
        <f t="shared" si="16"/>
        <v>23</v>
      </c>
      <c r="AL39" s="421" t="str">
        <f t="shared" si="16"/>
        <v>0</v>
      </c>
      <c r="AM39" s="421">
        <f t="shared" si="16"/>
        <v>12</v>
      </c>
      <c r="AN39" s="421">
        <f t="shared" si="16"/>
        <v>9</v>
      </c>
      <c r="AO39" s="421">
        <f t="shared" si="16"/>
        <v>13</v>
      </c>
      <c r="AP39" s="421">
        <f t="shared" si="16"/>
        <v>10</v>
      </c>
      <c r="AQ39" s="421">
        <f t="shared" si="16"/>
        <v>5</v>
      </c>
      <c r="AR39" s="421" t="str">
        <f t="shared" si="16"/>
        <v>0</v>
      </c>
      <c r="AS39" s="421" t="str">
        <f t="shared" si="16"/>
        <v>0</v>
      </c>
      <c r="AT39" s="421" t="str">
        <f t="shared" si="16"/>
        <v>0</v>
      </c>
      <c r="AU39" s="421" t="str">
        <f t="shared" si="16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 t="str">
        <v>0</v>
      </c>
      <c r="H40" s="338">
        <v>13</v>
      </c>
      <c r="I40" s="338">
        <v>7</v>
      </c>
      <c r="J40" s="338" t="str">
        <v>0</v>
      </c>
      <c r="K40" s="338" t="str">
        <v>0</v>
      </c>
      <c r="L40" s="338">
        <v>12</v>
      </c>
      <c r="M40" s="338">
        <v>13</v>
      </c>
      <c r="N40" s="338">
        <v>7</v>
      </c>
      <c r="O40" s="426">
        <v>14</v>
      </c>
      <c r="P40" s="426">
        <v>11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8</v>
      </c>
      <c r="W40" s="428"/>
      <c r="X40" s="428"/>
      <c r="Y40" s="428" t="str">
        <f>IF(COUNTIF(Y6:Y37,4)=0," ",COUNTIF(Y6:Y37,4))</f>
        <v xml:space="preserve"> </v>
      </c>
      <c r="Z40" s="428">
        <f>IF(COUNTIF(Z6:Z37,4)=0," ",COUNTIF(Z6:Z37,4))</f>
        <v>1</v>
      </c>
      <c r="AA40" s="428">
        <f>IF(COUNTIF(AA6:AA37,4)=0," ",COUNTIF(AA6:AA37,4))</f>
        <v>4</v>
      </c>
      <c r="AB40" s="428">
        <f>IF(COUNTIF(AB6:AB37,4)=0," ",COUNTIF(AB6:AB37,4))</f>
        <v>3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7">IF(COUNTIF(AG6:AG37,4)=0,"0",COUNTIF(AG6:AG37,4))</f>
        <v>0</v>
      </c>
      <c r="AH40" s="428" t="str">
        <f t="shared" si="17"/>
        <v>0</v>
      </c>
      <c r="AI40" s="428">
        <f t="shared" si="17"/>
        <v>13</v>
      </c>
      <c r="AJ40" s="428">
        <f t="shared" si="17"/>
        <v>7</v>
      </c>
      <c r="AK40" s="428" t="str">
        <f t="shared" si="17"/>
        <v>0</v>
      </c>
      <c r="AL40" s="428" t="str">
        <f t="shared" si="17"/>
        <v>0</v>
      </c>
      <c r="AM40" s="428">
        <f t="shared" si="17"/>
        <v>12</v>
      </c>
      <c r="AN40" s="428">
        <f t="shared" si="17"/>
        <v>13</v>
      </c>
      <c r="AO40" s="428">
        <f t="shared" si="17"/>
        <v>7</v>
      </c>
      <c r="AP40" s="428">
        <f t="shared" si="17"/>
        <v>14</v>
      </c>
      <c r="AQ40" s="428">
        <f t="shared" si="17"/>
        <v>11</v>
      </c>
      <c r="AR40" s="428" t="str">
        <f t="shared" si="17"/>
        <v>0</v>
      </c>
      <c r="AS40" s="428" t="str">
        <f t="shared" si="17"/>
        <v>0</v>
      </c>
      <c r="AT40" s="428" t="str">
        <f t="shared" si="17"/>
        <v>0</v>
      </c>
      <c r="AU40" s="428" t="str">
        <f t="shared" si="17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 t="str">
        <v>0</v>
      </c>
      <c r="H41" s="339">
        <v>3</v>
      </c>
      <c r="I41" s="339">
        <v>6</v>
      </c>
      <c r="J41" s="339" t="str">
        <v>0</v>
      </c>
      <c r="K41" s="339" t="str">
        <v>0</v>
      </c>
      <c r="L41" s="339" t="str">
        <v>0</v>
      </c>
      <c r="M41" s="339">
        <v>2</v>
      </c>
      <c r="N41" s="339">
        <v>4</v>
      </c>
      <c r="O41" s="434" t="str">
        <v>0</v>
      </c>
      <c r="P41" s="434">
        <v>8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12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2</v>
      </c>
      <c r="AA41" s="436">
        <f>IF(COUNTIF(AA6:AA37,3)=0," ",COUNTIF(AA6:AA37,3))</f>
        <v>6</v>
      </c>
      <c r="AB41" s="436">
        <f>IF(COUNTIF(AB6:AB37,3)=0," ",COUNTIF(AB6:AB37,3))</f>
        <v>2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8">IF(COUNTIF(AG6:AG37,3)=0,"0",COUNTIF(AG6:AG37,3))</f>
        <v>0</v>
      </c>
      <c r="AH41" s="436" t="str">
        <f t="shared" si="18"/>
        <v>0</v>
      </c>
      <c r="AI41" s="436">
        <f t="shared" si="18"/>
        <v>3</v>
      </c>
      <c r="AJ41" s="436">
        <f t="shared" si="18"/>
        <v>6</v>
      </c>
      <c r="AK41" s="436" t="str">
        <f t="shared" si="18"/>
        <v>0</v>
      </c>
      <c r="AL41" s="436" t="str">
        <f t="shared" si="18"/>
        <v>0</v>
      </c>
      <c r="AM41" s="436" t="str">
        <f t="shared" si="18"/>
        <v>0</v>
      </c>
      <c r="AN41" s="436">
        <f t="shared" si="18"/>
        <v>2</v>
      </c>
      <c r="AO41" s="436">
        <f t="shared" si="18"/>
        <v>4</v>
      </c>
      <c r="AP41" s="436" t="str">
        <f t="shared" si="18"/>
        <v>0</v>
      </c>
      <c r="AQ41" s="436">
        <f t="shared" si="18"/>
        <v>8</v>
      </c>
      <c r="AR41" s="436" t="str">
        <f t="shared" si="18"/>
        <v>0</v>
      </c>
      <c r="AS41" s="436" t="str">
        <f t="shared" si="18"/>
        <v>0</v>
      </c>
      <c r="AT41" s="436" t="str">
        <f t="shared" si="18"/>
        <v>0</v>
      </c>
      <c r="AU41" s="436" t="str">
        <f t="shared" si="18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0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 t="str">
        <f>IF(COUNTIF(V6:V37,2)=0,"0",COUNTIF(V6:V37,2))</f>
        <v>0</v>
      </c>
      <c r="W42" s="316"/>
      <c r="X42" s="316"/>
      <c r="Y42" s="316" t="str">
        <f>IF(COUNTIF(Y6:Y37,2)=0," ",COUNTIF(Y6:Y37,2))</f>
        <v xml:space="preserve"> </v>
      </c>
      <c r="Z42" s="316">
        <f>IF(COUNTIF(Z6:Z37,2)=0," ",COUNTIF(Z6:Z37,2))</f>
        <v>4</v>
      </c>
      <c r="AA42" s="316">
        <f>IF(COUNTIF(AA6:AA37,2)=0," ",COUNTIF(AA6:AA37,2))</f>
        <v>1</v>
      </c>
      <c r="AB42" s="316">
        <f>IF(COUNTIF(AB6:AB37,2)=0," ",COUNTIF(AB6:AB37,2))</f>
        <v>5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19">COUNTIF(AG6:AG36,2)+COUNTIF(AG6:AG36,"д")</f>
        <v>0</v>
      </c>
      <c r="AH42" s="316">
        <f t="shared" si="19"/>
        <v>0</v>
      </c>
      <c r="AI42" s="316">
        <f t="shared" si="19"/>
        <v>0</v>
      </c>
      <c r="AJ42" s="316">
        <f t="shared" si="19"/>
        <v>0</v>
      </c>
      <c r="AK42" s="316">
        <f t="shared" si="19"/>
        <v>0</v>
      </c>
      <c r="AL42" s="316">
        <f t="shared" si="19"/>
        <v>0</v>
      </c>
      <c r="AM42" s="316">
        <f t="shared" si="19"/>
        <v>0</v>
      </c>
      <c r="AN42" s="316">
        <f t="shared" si="19"/>
        <v>0</v>
      </c>
      <c r="AO42" s="316">
        <f t="shared" si="19"/>
        <v>0</v>
      </c>
      <c r="AP42" s="316">
        <f t="shared" si="19"/>
        <v>0</v>
      </c>
      <c r="AQ42" s="316">
        <f t="shared" si="19"/>
        <v>0</v>
      </c>
      <c r="AR42" s="316">
        <f t="shared" si="19"/>
        <v>0</v>
      </c>
      <c r="AS42" s="316">
        <f t="shared" si="19"/>
        <v>0</v>
      </c>
      <c r="AT42" s="316">
        <f t="shared" si="19"/>
        <v>0</v>
      </c>
      <c r="AU42" s="316">
        <f t="shared" si="19"/>
        <v>0</v>
      </c>
      <c r="AV42" s="316">
        <f t="shared" si="19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1</v>
      </c>
      <c r="K43" s="91">
        <v>0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0">COUNTBLANK(V6:V26)</f>
        <v>0</v>
      </c>
      <c r="W43" s="316">
        <f t="shared" si="20"/>
        <v>0</v>
      </c>
      <c r="X43" s="316">
        <f t="shared" si="20"/>
        <v>0</v>
      </c>
      <c r="Y43" s="316">
        <f t="shared" si="20"/>
        <v>0</v>
      </c>
      <c r="Z43" s="316">
        <f t="shared" si="20"/>
        <v>0</v>
      </c>
      <c r="AA43" s="316">
        <f t="shared" si="20"/>
        <v>0</v>
      </c>
      <c r="AB43" s="316">
        <f t="shared" si="20"/>
        <v>0</v>
      </c>
      <c r="AC43" s="316"/>
      <c r="AD43" s="316">
        <f>COUNTBLANK(AD6:AD29)</f>
        <v>0</v>
      </c>
      <c r="AE43" s="442" t="str">
        <f>IF(COUNTIF(AE6:AE37,"б")=0," ",COUNTIF(AE6:AE37,"б"))</f>
        <v xml:space="preserve"> </v>
      </c>
      <c r="AF43" s="443">
        <f t="shared" ref="AF43:CB43" si="21">IF(COUNTIF(AF6:AF37,"б")=0+COUNTIF(AF6:AF37,"а")=0,"0",COUNTIF(AF6:AF37,"б")+COUNTIF(AF6:AF37,"а"))</f>
        <v>0</v>
      </c>
      <c r="AG43" s="443">
        <f t="shared" si="21"/>
        <v>0</v>
      </c>
      <c r="AH43" s="443">
        <f t="shared" si="21"/>
        <v>0</v>
      </c>
      <c r="AI43" s="443">
        <f t="shared" si="21"/>
        <v>0</v>
      </c>
      <c r="AJ43" s="443">
        <f t="shared" si="21"/>
        <v>0</v>
      </c>
      <c r="AK43" s="443">
        <f t="shared" si="21"/>
        <v>1</v>
      </c>
      <c r="AL43" s="443">
        <f t="shared" si="21"/>
        <v>0</v>
      </c>
      <c r="AM43" s="443">
        <f t="shared" si="21"/>
        <v>0</v>
      </c>
      <c r="AN43" s="443">
        <f t="shared" si="21"/>
        <v>0</v>
      </c>
      <c r="AO43" s="443">
        <f t="shared" si="21"/>
        <v>0</v>
      </c>
      <c r="AP43" s="443">
        <f t="shared" si="21"/>
        <v>0</v>
      </c>
      <c r="AQ43" s="443">
        <f t="shared" si="21"/>
        <v>0</v>
      </c>
      <c r="AR43" s="443">
        <f t="shared" si="21"/>
        <v>0</v>
      </c>
      <c r="AS43" s="443">
        <f t="shared" si="21"/>
        <v>0</v>
      </c>
      <c r="AT43" s="443">
        <f t="shared" si="21"/>
        <v>0</v>
      </c>
      <c r="AU43" s="443">
        <f t="shared" si="21"/>
        <v>0</v>
      </c>
      <c r="AV43" s="443">
        <f t="shared" si="21"/>
        <v>0</v>
      </c>
      <c r="AW43" s="443">
        <f t="shared" si="21"/>
        <v>0</v>
      </c>
      <c r="AX43" s="443">
        <f t="shared" si="21"/>
        <v>0</v>
      </c>
      <c r="AY43" s="443">
        <f t="shared" si="21"/>
        <v>0</v>
      </c>
      <c r="AZ43" s="443">
        <f t="shared" si="21"/>
        <v>0</v>
      </c>
      <c r="BA43" s="443">
        <f t="shared" si="21"/>
        <v>0</v>
      </c>
      <c r="BB43" s="443">
        <f t="shared" si="21"/>
        <v>0</v>
      </c>
      <c r="BC43" s="443">
        <f t="shared" si="21"/>
        <v>0</v>
      </c>
      <c r="BD43" s="443">
        <f t="shared" si="21"/>
        <v>0</v>
      </c>
      <c r="BE43" s="443">
        <f t="shared" si="21"/>
        <v>0</v>
      </c>
      <c r="BF43" s="443">
        <f t="shared" si="21"/>
        <v>0</v>
      </c>
      <c r="BG43" s="443">
        <f t="shared" si="21"/>
        <v>0</v>
      </c>
      <c r="BH43" s="443">
        <f t="shared" si="21"/>
        <v>0</v>
      </c>
      <c r="BI43" s="443">
        <f t="shared" si="21"/>
        <v>0</v>
      </c>
      <c r="BJ43" s="443">
        <f t="shared" si="21"/>
        <v>0</v>
      </c>
      <c r="BK43" s="443">
        <f t="shared" si="21"/>
        <v>0</v>
      </c>
      <c r="BL43" s="443">
        <f t="shared" si="21"/>
        <v>0</v>
      </c>
      <c r="BM43" s="443">
        <f t="shared" si="21"/>
        <v>0</v>
      </c>
      <c r="BN43" s="443">
        <f t="shared" si="21"/>
        <v>0</v>
      </c>
      <c r="BO43" s="443">
        <f t="shared" si="21"/>
        <v>0</v>
      </c>
      <c r="BP43" s="443">
        <f t="shared" si="21"/>
        <v>0</v>
      </c>
      <c r="BQ43" s="443">
        <f t="shared" si="21"/>
        <v>0</v>
      </c>
      <c r="BR43" s="443">
        <f t="shared" si="21"/>
        <v>0</v>
      </c>
      <c r="BS43" s="443">
        <f t="shared" si="21"/>
        <v>0</v>
      </c>
      <c r="BT43" s="443">
        <f t="shared" si="21"/>
        <v>0</v>
      </c>
      <c r="BU43" s="443">
        <f t="shared" si="21"/>
        <v>0</v>
      </c>
      <c r="BV43" s="443">
        <f t="shared" si="21"/>
        <v>0</v>
      </c>
      <c r="BW43" s="443">
        <f t="shared" si="21"/>
        <v>0</v>
      </c>
      <c r="BX43" s="443">
        <f t="shared" si="21"/>
        <v>0</v>
      </c>
      <c r="BY43" s="443">
        <f t="shared" si="21"/>
        <v>0</v>
      </c>
      <c r="BZ43" s="443">
        <f t="shared" si="21"/>
        <v>0</v>
      </c>
      <c r="CA43" s="443">
        <f t="shared" si="21"/>
        <v>0</v>
      </c>
      <c r="CB43" s="443">
        <f t="shared" si="21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 t="str">
        <v>0</v>
      </c>
      <c r="G44" s="91">
        <v>24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 t="str">
        <f t="shared" ref="AG44:AW44" si="22">IF(COUNTIF(AG6:AG37,"з")=0,"0",COUNTIF(AG6:AG37,"з"))</f>
        <v>0</v>
      </c>
      <c r="AH44" s="316">
        <f t="shared" si="22"/>
        <v>24</v>
      </c>
      <c r="AI44" s="316" t="str">
        <f t="shared" si="22"/>
        <v>0</v>
      </c>
      <c r="AJ44" s="316" t="str">
        <f t="shared" si="22"/>
        <v>0</v>
      </c>
      <c r="AK44" s="316" t="str">
        <f t="shared" si="22"/>
        <v>0</v>
      </c>
      <c r="AL44" s="316" t="str">
        <f t="shared" si="22"/>
        <v>0</v>
      </c>
      <c r="AM44" s="316" t="str">
        <f t="shared" si="22"/>
        <v>0</v>
      </c>
      <c r="AN44" s="316" t="str">
        <f t="shared" si="22"/>
        <v>0</v>
      </c>
      <c r="AO44" s="316" t="str">
        <f t="shared" si="22"/>
        <v>0</v>
      </c>
      <c r="AP44" s="316" t="str">
        <f t="shared" si="22"/>
        <v>0</v>
      </c>
      <c r="AQ44" s="316" t="str">
        <f t="shared" si="22"/>
        <v>0</v>
      </c>
      <c r="AR44" s="316" t="str">
        <f t="shared" si="22"/>
        <v>0</v>
      </c>
      <c r="AS44" s="316" t="str">
        <f t="shared" si="22"/>
        <v>0</v>
      </c>
      <c r="AT44" s="316" t="str">
        <f t="shared" si="22"/>
        <v>0</v>
      </c>
      <c r="AU44" s="316" t="str">
        <f t="shared" si="22"/>
        <v>0</v>
      </c>
      <c r="AV44" s="316" t="str">
        <f t="shared" si="22"/>
        <v>0</v>
      </c>
      <c r="AW44" s="316" t="str">
        <f t="shared" si="22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3">IF(COUNTIF(AG6:AG37,"н")=0,"0",COUNTIF(AG6:AG37,"н"))</f>
        <v>0</v>
      </c>
      <c r="AH45" s="316" t="str">
        <f t="shared" si="23"/>
        <v>0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8">
    <mergeCell ref="X39:AB39"/>
    <mergeCell ref="H2:M2"/>
    <mergeCell ref="N2:P2"/>
    <mergeCell ref="A3:C4"/>
    <mergeCell ref="AD3:AD5"/>
    <mergeCell ref="AG3:AW3"/>
    <mergeCell ref="AX3:BM3"/>
    <mergeCell ref="BP3:CE3"/>
  </mergeCells>
  <conditionalFormatting sqref="C5 Y5 AI5 AG5">
    <cfRule type="cellIs" dxfId="22238" priority="3307" stopIfTrue="1" operator="equal">
      <formula>5</formula>
    </cfRule>
    <cfRule type="cellIs" dxfId="22237" priority="3308" stopIfTrue="1" operator="equal">
      <formula>4</formula>
    </cfRule>
    <cfRule type="cellIs" dxfId="22236" priority="3309" stopIfTrue="1" operator="equal">
      <formula>3</formula>
    </cfRule>
  </conditionalFormatting>
  <conditionalFormatting sqref="E6:E45">
    <cfRule type="cellIs" dxfId="22235" priority="3305" stopIfTrue="1" operator="equal">
      <formula>4</formula>
    </cfRule>
    <cfRule type="cellIs" dxfId="22234" priority="3306" stopIfTrue="1" operator="equal">
      <formula>3</formula>
    </cfRule>
  </conditionalFormatting>
  <conditionalFormatting sqref="Z5:AC5 W40:AF43 AE6:AE39 W39 F34:Q45 AG43:CB43 W44:AW45 AG6:AW42 R31:V45 R6:S30 V6:V30 G6:Q31">
    <cfRule type="cellIs" dxfId="22233" priority="3302" stopIfTrue="1" operator="equal">
      <formula>5</formula>
    </cfRule>
    <cfRule type="cellIs" dxfId="22232" priority="3303" stopIfTrue="1" operator="equal">
      <formula>4</formula>
    </cfRule>
    <cfRule type="cellIs" dxfId="22231" priority="3304" stopIfTrue="1" operator="equal">
      <formula>3</formula>
    </cfRule>
  </conditionalFormatting>
  <conditionalFormatting sqref="AF6:AF37">
    <cfRule type="expression" dxfId="22230" priority="3300" stopIfTrue="1">
      <formula>VALUE(RIGHT(AF6))&gt;AE6</formula>
    </cfRule>
    <cfRule type="expression" dxfId="22229" priority="3301" stopIfTrue="1">
      <formula>EXACT(RIGHT(AF6,3),"зач")</formula>
    </cfRule>
  </conditionalFormatting>
  <conditionalFormatting sqref="AE3:AJ4 V3:AC4 R3:S3">
    <cfRule type="expression" dxfId="22228" priority="3298" stopIfTrue="1">
      <formula>$D$1&lt;R3</formula>
    </cfRule>
    <cfRule type="expression" dxfId="22227" priority="3299" stopIfTrue="1">
      <formula>$D$1&gt;R3</formula>
    </cfRule>
  </conditionalFormatting>
  <conditionalFormatting sqref="F6:F31">
    <cfRule type="cellIs" dxfId="22226" priority="3240" stopIfTrue="1" operator="equal">
      <formula>5</formula>
    </cfRule>
    <cfRule type="cellIs" dxfId="22225" priority="3241" stopIfTrue="1" operator="equal">
      <formula>4</formula>
    </cfRule>
    <cfRule type="cellIs" dxfId="22224" priority="3242" stopIfTrue="1" operator="equal">
      <formula>3</formula>
    </cfRule>
  </conditionalFormatting>
  <conditionalFormatting sqref="R4">
    <cfRule type="expression" dxfId="22223" priority="3039" stopIfTrue="1">
      <formula>$D$1&lt;R4</formula>
    </cfRule>
    <cfRule type="expression" dxfId="22222" priority="3040" stopIfTrue="1">
      <formula>$D$1&gt;R4</formula>
    </cfRule>
  </conditionalFormatting>
  <conditionalFormatting sqref="S5">
    <cfRule type="cellIs" dxfId="22221" priority="3034" stopIfTrue="1" operator="equal">
      <formula>5</formula>
    </cfRule>
    <cfRule type="cellIs" dxfId="22220" priority="3035" stopIfTrue="1" operator="equal">
      <formula>4</formula>
    </cfRule>
    <cfRule type="cellIs" dxfId="22219" priority="3036" stopIfTrue="1" operator="equal">
      <formula>3</formula>
    </cfRule>
  </conditionalFormatting>
  <conditionalFormatting sqref="S4">
    <cfRule type="expression" dxfId="22218" priority="3032" stopIfTrue="1">
      <formula>$D$1&lt;S4</formula>
    </cfRule>
    <cfRule type="expression" dxfId="22217" priority="3033" stopIfTrue="1">
      <formula>$D$1&gt;S4</formula>
    </cfRule>
  </conditionalFormatting>
  <conditionalFormatting sqref="U4">
    <cfRule type="expression" dxfId="22216" priority="3007" stopIfTrue="1">
      <formula>$D$4&lt;U4</formula>
    </cfRule>
    <cfRule type="expression" dxfId="22215" priority="3008" stopIfTrue="1">
      <formula>$D$4&gt;U4</formula>
    </cfRule>
  </conditionalFormatting>
  <conditionalFormatting sqref="T6:U30">
    <cfRule type="cellIs" dxfId="22214" priority="3072" stopIfTrue="1" operator="equal">
      <formula>5</formula>
    </cfRule>
    <cfRule type="cellIs" dxfId="22213" priority="3073" stopIfTrue="1" operator="equal">
      <formula>4</formula>
    </cfRule>
    <cfRule type="cellIs" dxfId="22212" priority="3074" stopIfTrue="1" operator="equal">
      <formula>3</formula>
    </cfRule>
  </conditionalFormatting>
  <conditionalFormatting sqref="T3">
    <cfRule type="expression" dxfId="22211" priority="3070" stopIfTrue="1">
      <formula>$D$4&lt;T3</formula>
    </cfRule>
    <cfRule type="expression" dxfId="22210" priority="3071" stopIfTrue="1">
      <formula>$D$4&gt;T3</formula>
    </cfRule>
  </conditionalFormatting>
  <conditionalFormatting sqref="T3">
    <cfRule type="expression" dxfId="22209" priority="3068" stopIfTrue="1">
      <formula>$D$1&lt;T3</formula>
    </cfRule>
    <cfRule type="expression" dxfId="22208" priority="3069" stopIfTrue="1">
      <formula>$D$1&gt;T3</formula>
    </cfRule>
  </conditionalFormatting>
  <conditionalFormatting sqref="U3">
    <cfRule type="expression" dxfId="22207" priority="3055" stopIfTrue="1">
      <formula>$D$1&lt;U3</formula>
    </cfRule>
    <cfRule type="expression" dxfId="22206" priority="3056" stopIfTrue="1">
      <formula>$D$1&gt;U3</formula>
    </cfRule>
  </conditionalFormatting>
  <conditionalFormatting sqref="U3">
    <cfRule type="expression" dxfId="22205" priority="3057" stopIfTrue="1">
      <formula>$D$4&lt;U3</formula>
    </cfRule>
    <cfRule type="expression" dxfId="22204" priority="3058" stopIfTrue="1">
      <formula>$D$4&gt;U3</formula>
    </cfRule>
  </conditionalFormatting>
  <conditionalFormatting sqref="R5">
    <cfRule type="cellIs" dxfId="22203" priority="3041" stopIfTrue="1" operator="equal">
      <formula>5</formula>
    </cfRule>
    <cfRule type="cellIs" dxfId="22202" priority="3042" stopIfTrue="1" operator="equal">
      <formula>4</formula>
    </cfRule>
    <cfRule type="cellIs" dxfId="22201" priority="3043" stopIfTrue="1" operator="equal">
      <formula>3</formula>
    </cfRule>
  </conditionalFormatting>
  <conditionalFormatting sqref="S4">
    <cfRule type="expression" dxfId="22200" priority="3030" stopIfTrue="1">
      <formula>$D$1&lt;S4</formula>
    </cfRule>
    <cfRule type="expression" dxfId="22199" priority="3031" stopIfTrue="1">
      <formula>$D$1&gt;S4</formula>
    </cfRule>
  </conditionalFormatting>
  <conditionalFormatting sqref="R4">
    <cfRule type="expression" dxfId="22198" priority="3044" stopIfTrue="1">
      <formula>$D$1&lt;R4</formula>
    </cfRule>
    <cfRule type="expression" dxfId="22197" priority="3045" stopIfTrue="1">
      <formula>$D$1&gt;R4</formula>
    </cfRule>
  </conditionalFormatting>
  <conditionalFormatting sqref="R4">
    <cfRule type="expression" dxfId="22196" priority="3037" stopIfTrue="1">
      <formula>$D$1&lt;R4</formula>
    </cfRule>
    <cfRule type="expression" dxfId="22195" priority="3038" stopIfTrue="1">
      <formula>$D$1&gt;R4</formula>
    </cfRule>
  </conditionalFormatting>
  <conditionalFormatting sqref="S4">
    <cfRule type="expression" dxfId="22194" priority="3022" stopIfTrue="1">
      <formula>$D$1&lt;S4</formula>
    </cfRule>
    <cfRule type="expression" dxfId="22193" priority="3023" stopIfTrue="1">
      <formula>$D$1&gt;S4</formula>
    </cfRule>
  </conditionalFormatting>
  <conditionalFormatting sqref="S4">
    <cfRule type="expression" dxfId="22192" priority="3028" stopIfTrue="1">
      <formula>$D$1&lt;S4</formula>
    </cfRule>
    <cfRule type="expression" dxfId="22191" priority="3029" stopIfTrue="1">
      <formula>$D$1&gt;S4</formula>
    </cfRule>
  </conditionalFormatting>
  <conditionalFormatting sqref="S4">
    <cfRule type="expression" dxfId="22190" priority="3026" stopIfTrue="1">
      <formula>$D$1&lt;S4</formula>
    </cfRule>
    <cfRule type="expression" dxfId="22189" priority="3027" stopIfTrue="1">
      <formula>$D$1&gt;S4</formula>
    </cfRule>
  </conditionalFormatting>
  <conditionalFormatting sqref="S4">
    <cfRule type="expression" dxfId="22188" priority="3024" stopIfTrue="1">
      <formula>$D$1&lt;S4</formula>
    </cfRule>
    <cfRule type="expression" dxfId="22187" priority="3025" stopIfTrue="1">
      <formula>$D$1&gt;S4</formula>
    </cfRule>
  </conditionalFormatting>
  <conditionalFormatting sqref="T5">
    <cfRule type="cellIs" dxfId="22186" priority="3013" stopIfTrue="1" operator="equal">
      <formula>5</formula>
    </cfRule>
    <cfRule type="cellIs" dxfId="22185" priority="3014" stopIfTrue="1" operator="equal">
      <formula>4</formula>
    </cfRule>
    <cfRule type="cellIs" dxfId="22184" priority="3015" stopIfTrue="1" operator="equal">
      <formula>3</formula>
    </cfRule>
  </conditionalFormatting>
  <conditionalFormatting sqref="U4">
    <cfRule type="expression" dxfId="22183" priority="3009" stopIfTrue="1">
      <formula>$D$1&lt;U4</formula>
    </cfRule>
    <cfRule type="expression" dxfId="22182" priority="3010" stopIfTrue="1">
      <formula>$D$1&gt;U4</formula>
    </cfRule>
  </conditionalFormatting>
  <conditionalFormatting sqref="T4">
    <cfRule type="expression" dxfId="22181" priority="3020" stopIfTrue="1">
      <formula>$D$4&lt;T4</formula>
    </cfRule>
    <cfRule type="expression" dxfId="22180" priority="3021" stopIfTrue="1">
      <formula>$D$4&gt;T4</formula>
    </cfRule>
  </conditionalFormatting>
  <conditionalFormatting sqref="T4">
    <cfRule type="expression" dxfId="22179" priority="3018" stopIfTrue="1">
      <formula>$D$1&lt;T4</formula>
    </cfRule>
    <cfRule type="expression" dxfId="22178" priority="3019" stopIfTrue="1">
      <formula>$D$1&gt;T4</formula>
    </cfRule>
  </conditionalFormatting>
  <conditionalFormatting sqref="T4">
    <cfRule type="expression" dxfId="22177" priority="3016" stopIfTrue="1">
      <formula>$D$4&lt;T4</formula>
    </cfRule>
    <cfRule type="expression" dxfId="22176" priority="3017" stopIfTrue="1">
      <formula>$D$4&gt;T4</formula>
    </cfRule>
  </conditionalFormatting>
  <conditionalFormatting sqref="U4">
    <cfRule type="expression" dxfId="22175" priority="3011" stopIfTrue="1">
      <formula>$D$4&lt;U4</formula>
    </cfRule>
    <cfRule type="expression" dxfId="22174" priority="3012" stopIfTrue="1">
      <formula>$D$4&gt;U4</formula>
    </cfRule>
  </conditionalFormatting>
  <conditionalFormatting sqref="U5">
    <cfRule type="cellIs" dxfId="22173" priority="3004" stopIfTrue="1" operator="equal">
      <formula>5</formula>
    </cfRule>
    <cfRule type="cellIs" dxfId="22172" priority="3005" stopIfTrue="1" operator="equal">
      <formula>4</formula>
    </cfRule>
    <cfRule type="cellIs" dxfId="22171" priority="3006" stopIfTrue="1" operator="equal">
      <formula>3</formula>
    </cfRule>
  </conditionalFormatting>
  <conditionalFormatting sqref="N5">
    <cfRule type="expression" dxfId="22170" priority="151" stopIfTrue="1">
      <formula>$D$1&lt;N5</formula>
    </cfRule>
    <cfRule type="expression" dxfId="22169" priority="152" stopIfTrue="1">
      <formula>$D$1&gt;N5</formula>
    </cfRule>
  </conditionalFormatting>
  <conditionalFormatting sqref="F5">
    <cfRule type="expression" dxfId="22168" priority="909" stopIfTrue="1">
      <formula>$D$1&lt;F5</formula>
    </cfRule>
    <cfRule type="expression" dxfId="22167" priority="910" stopIfTrue="1">
      <formula>$D$1&gt;F5</formula>
    </cfRule>
  </conditionalFormatting>
  <conditionalFormatting sqref="F5">
    <cfRule type="cellIs" dxfId="22166" priority="906" stopIfTrue="1" operator="equal">
      <formula>5</formula>
    </cfRule>
    <cfRule type="cellIs" dxfId="22165" priority="907" stopIfTrue="1" operator="equal">
      <formula>4</formula>
    </cfRule>
    <cfRule type="cellIs" dxfId="22164" priority="908" stopIfTrue="1" operator="equal">
      <formula>3</formula>
    </cfRule>
  </conditionalFormatting>
  <conditionalFormatting sqref="F4">
    <cfRule type="expression" dxfId="22163" priority="904" stopIfTrue="1">
      <formula>$D$1&lt;F4</formula>
    </cfRule>
    <cfRule type="expression" dxfId="22162" priority="905" stopIfTrue="1">
      <formula>$D$1&gt;F4</formula>
    </cfRule>
  </conditionalFormatting>
  <conditionalFormatting sqref="H4">
    <cfRule type="expression" dxfId="22161" priority="504" stopIfTrue="1">
      <formula>$D$1&lt;H4</formula>
    </cfRule>
    <cfRule type="expression" dxfId="22160" priority="505" stopIfTrue="1">
      <formula>$D$1&gt;H4</formula>
    </cfRule>
  </conditionalFormatting>
  <conditionalFormatting sqref="H4">
    <cfRule type="expression" dxfId="22159" priority="479" stopIfTrue="1">
      <formula>$D$1&lt;H4</formula>
    </cfRule>
    <cfRule type="expression" dxfId="22158" priority="480" stopIfTrue="1">
      <formula>$D$1&gt;H4</formula>
    </cfRule>
  </conditionalFormatting>
  <conditionalFormatting sqref="H5">
    <cfRule type="cellIs" dxfId="22157" priority="476" stopIfTrue="1" operator="equal">
      <formula>5</formula>
    </cfRule>
    <cfRule type="cellIs" dxfId="22156" priority="477" stopIfTrue="1" operator="equal">
      <formula>4</formula>
    </cfRule>
    <cfRule type="cellIs" dxfId="22155" priority="478" stopIfTrue="1" operator="equal">
      <formula>3</formula>
    </cfRule>
  </conditionalFormatting>
  <conditionalFormatting sqref="M3">
    <cfRule type="expression" dxfId="22154" priority="560" stopIfTrue="1">
      <formula>$D$1&lt;M3</formula>
    </cfRule>
    <cfRule type="expression" dxfId="22153" priority="561" stopIfTrue="1">
      <formula>$D$1&gt;M3</formula>
    </cfRule>
  </conditionalFormatting>
  <conditionalFormatting sqref="I3:J3">
    <cfRule type="expression" dxfId="22152" priority="558" stopIfTrue="1">
      <formula>$D$1&lt;I3</formula>
    </cfRule>
    <cfRule type="expression" dxfId="22151" priority="559" stopIfTrue="1">
      <formula>$D$1&gt;I3</formula>
    </cfRule>
  </conditionalFormatting>
  <conditionalFormatting sqref="K3">
    <cfRule type="expression" dxfId="22150" priority="556" stopIfTrue="1">
      <formula>$D$1&lt;K3</formula>
    </cfRule>
    <cfRule type="expression" dxfId="22149" priority="557" stopIfTrue="1">
      <formula>$D$1&gt;K3</formula>
    </cfRule>
  </conditionalFormatting>
  <conditionalFormatting sqref="H3">
    <cfRule type="expression" dxfId="22148" priority="548" stopIfTrue="1">
      <formula>$D$1&lt;H3</formula>
    </cfRule>
    <cfRule type="expression" dxfId="22147" priority="549" stopIfTrue="1">
      <formula>$D$1&gt;H3</formula>
    </cfRule>
  </conditionalFormatting>
  <conditionalFormatting sqref="I3:M3 O3:P3">
    <cfRule type="expression" dxfId="22146" priority="566" stopIfTrue="1">
      <formula>$D$1&lt;I3</formula>
    </cfRule>
    <cfRule type="expression" dxfId="22145" priority="567" stopIfTrue="1">
      <formula>$D$1&gt;I3</formula>
    </cfRule>
  </conditionalFormatting>
  <conditionalFormatting sqref="I3:M3">
    <cfRule type="expression" dxfId="22144" priority="564" stopIfTrue="1">
      <formula>$D$1&lt;I3</formula>
    </cfRule>
    <cfRule type="expression" dxfId="22143" priority="565" stopIfTrue="1">
      <formula>$D$1&gt;I3</formula>
    </cfRule>
  </conditionalFormatting>
  <conditionalFormatting sqref="K3">
    <cfRule type="expression" dxfId="22142" priority="562" stopIfTrue="1">
      <formula>$D$1&lt;K3</formula>
    </cfRule>
    <cfRule type="expression" dxfId="22141" priority="563" stopIfTrue="1">
      <formula>$D$1&gt;K3</formula>
    </cfRule>
  </conditionalFormatting>
  <conditionalFormatting sqref="H3">
    <cfRule type="expression" dxfId="22140" priority="552" stopIfTrue="1">
      <formula>$D$1&lt;H3</formula>
    </cfRule>
    <cfRule type="expression" dxfId="22139" priority="553" stopIfTrue="1">
      <formula>$D$1&gt;H3</formula>
    </cfRule>
  </conditionalFormatting>
  <conditionalFormatting sqref="H3">
    <cfRule type="expression" dxfId="22138" priority="550" stopIfTrue="1">
      <formula>$D$1&lt;H3</formula>
    </cfRule>
    <cfRule type="expression" dxfId="22137" priority="551" stopIfTrue="1">
      <formula>$D$1&gt;H3</formula>
    </cfRule>
  </conditionalFormatting>
  <conditionalFormatting sqref="I3">
    <cfRule type="expression" dxfId="22136" priority="538" stopIfTrue="1">
      <formula>$D$1&lt;I3</formula>
    </cfRule>
    <cfRule type="expression" dxfId="22135" priority="539" stopIfTrue="1">
      <formula>$D$1&gt;I3</formula>
    </cfRule>
  </conditionalFormatting>
  <conditionalFormatting sqref="O4">
    <cfRule type="expression" dxfId="22134" priority="524" stopIfTrue="1">
      <formula>$D$1&lt;O4</formula>
    </cfRule>
    <cfRule type="expression" dxfId="22133" priority="525" stopIfTrue="1">
      <formula>$D$1&gt;O4</formula>
    </cfRule>
  </conditionalFormatting>
  <conditionalFormatting sqref="O4">
    <cfRule type="expression" dxfId="22132" priority="514" stopIfTrue="1">
      <formula>$D$1&lt;O4</formula>
    </cfRule>
    <cfRule type="expression" dxfId="22131" priority="515" stopIfTrue="1">
      <formula>$D$1&gt;O4</formula>
    </cfRule>
  </conditionalFormatting>
  <conditionalFormatting sqref="H4">
    <cfRule type="expression" dxfId="22130" priority="489" stopIfTrue="1">
      <formula>$D$1&lt;H4</formula>
    </cfRule>
    <cfRule type="expression" dxfId="22129" priority="490" stopIfTrue="1">
      <formula>$D$1&gt;H4</formula>
    </cfRule>
  </conditionalFormatting>
  <conditionalFormatting sqref="H4">
    <cfRule type="expression" dxfId="22128" priority="474" stopIfTrue="1">
      <formula>$D$1&lt;H4</formula>
    </cfRule>
    <cfRule type="expression" dxfId="22127" priority="475" stopIfTrue="1">
      <formula>$D$1&gt;H4</formula>
    </cfRule>
  </conditionalFormatting>
  <conditionalFormatting sqref="H4">
    <cfRule type="expression" dxfId="22126" priority="464" stopIfTrue="1">
      <formula>$D$1&lt;H4</formula>
    </cfRule>
    <cfRule type="expression" dxfId="22125" priority="465" stopIfTrue="1">
      <formula>$D$1&gt;H4</formula>
    </cfRule>
  </conditionalFormatting>
  <conditionalFormatting sqref="H4">
    <cfRule type="expression" dxfId="22124" priority="449" stopIfTrue="1">
      <formula>$D$1&lt;H4</formula>
    </cfRule>
    <cfRule type="expression" dxfId="22123" priority="450" stopIfTrue="1">
      <formula>$D$1&gt;H4</formula>
    </cfRule>
  </conditionalFormatting>
  <conditionalFormatting sqref="H4">
    <cfRule type="expression" dxfId="22122" priority="439" stopIfTrue="1">
      <formula>$D$1&lt;H4</formula>
    </cfRule>
    <cfRule type="expression" dxfId="22121" priority="440" stopIfTrue="1">
      <formula>$D$1&gt;H4</formula>
    </cfRule>
  </conditionalFormatting>
  <conditionalFormatting sqref="J5">
    <cfRule type="cellIs" dxfId="22120" priority="436" stopIfTrue="1" operator="equal">
      <formula>5</formula>
    </cfRule>
    <cfRule type="cellIs" dxfId="22119" priority="437" stopIfTrue="1" operator="equal">
      <formula>4</formula>
    </cfRule>
    <cfRule type="cellIs" dxfId="22118" priority="438" stopIfTrue="1" operator="equal">
      <formula>3</formula>
    </cfRule>
  </conditionalFormatting>
  <conditionalFormatting sqref="J4">
    <cfRule type="expression" dxfId="22117" priority="434" stopIfTrue="1">
      <formula>$D$1&lt;J4</formula>
    </cfRule>
    <cfRule type="expression" dxfId="22116" priority="435" stopIfTrue="1">
      <formula>$D$1&gt;J4</formula>
    </cfRule>
  </conditionalFormatting>
  <conditionalFormatting sqref="J4">
    <cfRule type="expression" dxfId="22115" priority="424" stopIfTrue="1">
      <formula>$D$1&lt;J4</formula>
    </cfRule>
    <cfRule type="expression" dxfId="22114" priority="425" stopIfTrue="1">
      <formula>$D$1&gt;J4</formula>
    </cfRule>
  </conditionalFormatting>
  <conditionalFormatting sqref="K4">
    <cfRule type="expression" dxfId="22113" priority="328" stopIfTrue="1">
      <formula>$D$1&lt;K4</formula>
    </cfRule>
    <cfRule type="expression" dxfId="22112" priority="329" stopIfTrue="1">
      <formula>$D$1&gt;K4</formula>
    </cfRule>
  </conditionalFormatting>
  <conditionalFormatting sqref="K4">
    <cfRule type="expression" dxfId="22111" priority="326" stopIfTrue="1">
      <formula>$D$1&lt;K4</formula>
    </cfRule>
    <cfRule type="expression" dxfId="22110" priority="327" stopIfTrue="1">
      <formula>$D$1&gt;K4</formula>
    </cfRule>
  </conditionalFormatting>
  <conditionalFormatting sqref="K4">
    <cfRule type="expression" dxfId="22109" priority="324" stopIfTrue="1">
      <formula>$D$1&lt;K4</formula>
    </cfRule>
    <cfRule type="expression" dxfId="22108" priority="325" stopIfTrue="1">
      <formula>$D$1&gt;K4</formula>
    </cfRule>
  </conditionalFormatting>
  <conditionalFormatting sqref="I4">
    <cfRule type="expression" dxfId="22107" priority="400" stopIfTrue="1">
      <formula>$D$1&lt;I4</formula>
    </cfRule>
    <cfRule type="expression" dxfId="22106" priority="401" stopIfTrue="1">
      <formula>$D$1&gt;I4</formula>
    </cfRule>
  </conditionalFormatting>
  <conditionalFormatting sqref="I4">
    <cfRule type="expression" dxfId="22105" priority="382" stopIfTrue="1">
      <formula>$D$1&lt;I4</formula>
    </cfRule>
    <cfRule type="expression" dxfId="22104" priority="383" stopIfTrue="1">
      <formula>$D$1&gt;I4</formula>
    </cfRule>
  </conditionalFormatting>
  <conditionalFormatting sqref="K4">
    <cfRule type="expression" dxfId="22103" priority="336" stopIfTrue="1">
      <formula>$D$1&lt;K4</formula>
    </cfRule>
    <cfRule type="expression" dxfId="22102" priority="337" stopIfTrue="1">
      <formula>$D$1&gt;K4</formula>
    </cfRule>
  </conditionalFormatting>
  <conditionalFormatting sqref="K4">
    <cfRule type="expression" dxfId="22101" priority="334" stopIfTrue="1">
      <formula>$D$1&lt;K4</formula>
    </cfRule>
    <cfRule type="expression" dxfId="22100" priority="335" stopIfTrue="1">
      <formula>$D$1&gt;K4</formula>
    </cfRule>
  </conditionalFormatting>
  <conditionalFormatting sqref="K4">
    <cfRule type="expression" dxfId="22099" priority="332" stopIfTrue="1">
      <formula>$D$1&lt;K4</formula>
    </cfRule>
    <cfRule type="expression" dxfId="22098" priority="333" stopIfTrue="1">
      <formula>$D$1&gt;K4</formula>
    </cfRule>
  </conditionalFormatting>
  <conditionalFormatting sqref="K4">
    <cfRule type="expression" dxfId="22097" priority="330" stopIfTrue="1">
      <formula>$D$1&lt;K4</formula>
    </cfRule>
    <cfRule type="expression" dxfId="22096" priority="331" stopIfTrue="1">
      <formula>$D$1&gt;K4</formula>
    </cfRule>
  </conditionalFormatting>
  <conditionalFormatting sqref="K5">
    <cfRule type="cellIs" dxfId="22095" priority="303" stopIfTrue="1" operator="equal">
      <formula>5</formula>
    </cfRule>
    <cfRule type="cellIs" dxfId="22094" priority="304" stopIfTrue="1" operator="equal">
      <formula>4</formula>
    </cfRule>
    <cfRule type="cellIs" dxfId="22093" priority="305" stopIfTrue="1" operator="equal">
      <formula>3</formula>
    </cfRule>
  </conditionalFormatting>
  <conditionalFormatting sqref="L4">
    <cfRule type="expression" dxfId="22092" priority="245" stopIfTrue="1">
      <formula>$D$1&lt;L4</formula>
    </cfRule>
    <cfRule type="expression" dxfId="22091" priority="246" stopIfTrue="1">
      <formula>$D$1&gt;L4</formula>
    </cfRule>
  </conditionalFormatting>
  <conditionalFormatting sqref="L5">
    <cfRule type="cellIs" dxfId="22090" priority="230" stopIfTrue="1" operator="equal">
      <formula>5</formula>
    </cfRule>
    <cfRule type="cellIs" dxfId="22089" priority="231" stopIfTrue="1" operator="equal">
      <formula>4</formula>
    </cfRule>
    <cfRule type="cellIs" dxfId="22088" priority="232" stopIfTrue="1" operator="equal">
      <formula>3</formula>
    </cfRule>
  </conditionalFormatting>
  <conditionalFormatting sqref="M4">
    <cfRule type="expression" dxfId="22087" priority="228" stopIfTrue="1">
      <formula>$D$1&lt;M4</formula>
    </cfRule>
    <cfRule type="expression" dxfId="22086" priority="229" stopIfTrue="1">
      <formula>$D$1&gt;M4</formula>
    </cfRule>
  </conditionalFormatting>
  <conditionalFormatting sqref="M4">
    <cfRule type="expression" dxfId="22085" priority="218" stopIfTrue="1">
      <formula>$D$1&lt;M4</formula>
    </cfRule>
    <cfRule type="expression" dxfId="22084" priority="219" stopIfTrue="1">
      <formula>$D$1&gt;M4</formula>
    </cfRule>
  </conditionalFormatting>
  <conditionalFormatting sqref="M5">
    <cfRule type="expression" dxfId="22083" priority="216" stopIfTrue="1">
      <formula>$D$1&lt;M5</formula>
    </cfRule>
    <cfRule type="expression" dxfId="22082" priority="217" stopIfTrue="1">
      <formula>$D$1&gt;M5</formula>
    </cfRule>
  </conditionalFormatting>
  <conditionalFormatting sqref="M5">
    <cfRule type="expression" dxfId="22081" priority="214" stopIfTrue="1">
      <formula>$D$1&lt;M5</formula>
    </cfRule>
    <cfRule type="expression" dxfId="22080" priority="215" stopIfTrue="1">
      <formula>$D$1&gt;M5</formula>
    </cfRule>
  </conditionalFormatting>
  <conditionalFormatting sqref="M5">
    <cfRule type="expression" dxfId="22079" priority="212" stopIfTrue="1">
      <formula>$D$1&lt;M5</formula>
    </cfRule>
    <cfRule type="expression" dxfId="22078" priority="213" stopIfTrue="1">
      <formula>$D$1&gt;M5</formula>
    </cfRule>
  </conditionalFormatting>
  <conditionalFormatting sqref="M4">
    <cfRule type="expression" dxfId="22077" priority="202" stopIfTrue="1">
      <formula>$D$1&lt;M4</formula>
    </cfRule>
    <cfRule type="expression" dxfId="22076" priority="203" stopIfTrue="1">
      <formula>$D$1&gt;M4</formula>
    </cfRule>
  </conditionalFormatting>
  <conditionalFormatting sqref="N3">
    <cfRule type="expression" dxfId="22075" priority="195" stopIfTrue="1">
      <formula>$D$1&lt;N3</formula>
    </cfRule>
    <cfRule type="expression" dxfId="22074" priority="196" stopIfTrue="1">
      <formula>$D$1&gt;N3</formula>
    </cfRule>
  </conditionalFormatting>
  <conditionalFormatting sqref="N5">
    <cfRule type="expression" dxfId="22073" priority="185" stopIfTrue="1">
      <formula>$D$1&lt;N5</formula>
    </cfRule>
    <cfRule type="expression" dxfId="22072" priority="186" stopIfTrue="1">
      <formula>$D$1&gt;N5</formula>
    </cfRule>
  </conditionalFormatting>
  <conditionalFormatting sqref="N5">
    <cfRule type="expression" dxfId="22071" priority="183" stopIfTrue="1">
      <formula>$D$1&lt;N5</formula>
    </cfRule>
    <cfRule type="expression" dxfId="22070" priority="184" stopIfTrue="1">
      <formula>$D$1&gt;N5</formula>
    </cfRule>
  </conditionalFormatting>
  <conditionalFormatting sqref="N5">
    <cfRule type="expression" dxfId="22069" priority="181" stopIfTrue="1">
      <formula>$D$1&lt;N5</formula>
    </cfRule>
    <cfRule type="expression" dxfId="22068" priority="182" stopIfTrue="1">
      <formula>$D$1&gt;N5</formula>
    </cfRule>
  </conditionalFormatting>
  <conditionalFormatting sqref="N5">
    <cfRule type="expression" dxfId="22067" priority="171" stopIfTrue="1">
      <formula>$D$1&lt;N5</formula>
    </cfRule>
    <cfRule type="expression" dxfId="22066" priority="172" stopIfTrue="1">
      <formula>$D$1&gt;N5</formula>
    </cfRule>
  </conditionalFormatting>
  <conditionalFormatting sqref="N4">
    <cfRule type="expression" dxfId="22065" priority="143" stopIfTrue="1">
      <formula>$D$1&lt;N4</formula>
    </cfRule>
    <cfRule type="expression" dxfId="22064" priority="144" stopIfTrue="1">
      <formula>$D$1&gt;N4</formula>
    </cfRule>
  </conditionalFormatting>
  <conditionalFormatting sqref="N4">
    <cfRule type="expression" dxfId="22063" priority="141" stopIfTrue="1">
      <formula>$D$1&lt;N4</formula>
    </cfRule>
    <cfRule type="expression" dxfId="22062" priority="142" stopIfTrue="1">
      <formula>$D$1&gt;N4</formula>
    </cfRule>
  </conditionalFormatting>
  <conditionalFormatting sqref="N4">
    <cfRule type="expression" dxfId="22061" priority="116" stopIfTrue="1">
      <formula>$D$1&lt;N4</formula>
    </cfRule>
    <cfRule type="expression" dxfId="22060" priority="117" stopIfTrue="1">
      <formula>$D$1&gt;N4</formula>
    </cfRule>
  </conditionalFormatting>
  <conditionalFormatting sqref="N5">
    <cfRule type="expression" dxfId="22059" priority="161" stopIfTrue="1">
      <formula>$D$1&lt;N5</formula>
    </cfRule>
    <cfRule type="expression" dxfId="22058" priority="162" stopIfTrue="1">
      <formula>$D$1&gt;N5</formula>
    </cfRule>
  </conditionalFormatting>
  <conditionalFormatting sqref="N5">
    <cfRule type="expression" dxfId="22057" priority="149" stopIfTrue="1">
      <formula>$D$1&lt;N5</formula>
    </cfRule>
    <cfRule type="expression" dxfId="22056" priority="150" stopIfTrue="1">
      <formula>$D$1&gt;N5</formula>
    </cfRule>
  </conditionalFormatting>
  <conditionalFormatting sqref="N5">
    <cfRule type="expression" dxfId="22055" priority="147" stopIfTrue="1">
      <formula>$D$1&lt;N5</formula>
    </cfRule>
    <cfRule type="expression" dxfId="22054" priority="148" stopIfTrue="1">
      <formula>$D$1&gt;N5</formula>
    </cfRule>
  </conditionalFormatting>
  <conditionalFormatting sqref="N4">
    <cfRule type="expression" dxfId="22053" priority="145" stopIfTrue="1">
      <formula>$D$1&lt;N4</formula>
    </cfRule>
    <cfRule type="expression" dxfId="22052" priority="146" stopIfTrue="1">
      <formula>$D$1&gt;N4</formula>
    </cfRule>
  </conditionalFormatting>
  <conditionalFormatting sqref="N4">
    <cfRule type="expression" dxfId="22051" priority="139" stopIfTrue="1">
      <formula>$D$1&lt;N4</formula>
    </cfRule>
    <cfRule type="expression" dxfId="22050" priority="140" stopIfTrue="1">
      <formula>$D$1&gt;N4</formula>
    </cfRule>
  </conditionalFormatting>
  <conditionalFormatting sqref="N4">
    <cfRule type="expression" dxfId="22049" priority="93" stopIfTrue="1">
      <formula>$D$1&lt;N4</formula>
    </cfRule>
    <cfRule type="expression" dxfId="22048" priority="94" stopIfTrue="1">
      <formula>$D$1&gt;N4</formula>
    </cfRule>
  </conditionalFormatting>
  <conditionalFormatting sqref="P4">
    <cfRule type="expression" dxfId="22047" priority="26" stopIfTrue="1">
      <formula>$D$1&lt;P4</formula>
    </cfRule>
    <cfRule type="expression" dxfId="22046" priority="27" stopIfTrue="1">
      <formula>$D$1&gt;P4</formula>
    </cfRule>
  </conditionalFormatting>
  <conditionalFormatting sqref="G4">
    <cfRule type="expression" dxfId="22045" priority="11" stopIfTrue="1">
      <formula>$D$1&lt;G4</formula>
    </cfRule>
    <cfRule type="expression" dxfId="22044" priority="12" stopIfTrue="1">
      <formula>$D$1&gt;G4</formula>
    </cfRule>
  </conditionalFormatting>
  <conditionalFormatting sqref="G4">
    <cfRule type="expression" dxfId="22043" priority="1" stopIfTrue="1">
      <formula>$D$1&lt;G4</formula>
    </cfRule>
    <cfRule type="expression" dxfId="22042" priority="2" stopIfTrue="1">
      <formula>$D$1&gt;G4</formula>
    </cfRule>
  </conditionalFormatting>
  <conditionalFormatting sqref="P4">
    <cfRule type="expression" dxfId="22041" priority="65" stopIfTrue="1">
      <formula>$D$1&lt;P4</formula>
    </cfRule>
    <cfRule type="expression" dxfId="22040" priority="66" stopIfTrue="1">
      <formula>$D$1&gt;P4</formula>
    </cfRule>
  </conditionalFormatting>
  <conditionalFormatting sqref="P4">
    <cfRule type="expression" dxfId="22039" priority="50" stopIfTrue="1">
      <formula>$D$1&lt;P4</formula>
    </cfRule>
    <cfRule type="expression" dxfId="22038" priority="51" stopIfTrue="1">
      <formula>$D$1&gt;P4</formula>
    </cfRule>
  </conditionalFormatting>
  <conditionalFormatting sqref="P4">
    <cfRule type="expression" dxfId="22037" priority="40" stopIfTrue="1">
      <formula>$D$1&lt;P4</formula>
    </cfRule>
    <cfRule type="expression" dxfId="22036" priority="41" stopIfTrue="1">
      <formula>$D$1&gt;P4</formula>
    </cfRule>
  </conditionalFormatting>
  <conditionalFormatting sqref="P4">
    <cfRule type="expression" dxfId="22035" priority="30" stopIfTrue="1">
      <formula>$D$1&lt;P4</formula>
    </cfRule>
    <cfRule type="expression" dxfId="22034" priority="31" stopIfTrue="1">
      <formula>$D$1&gt;P4</formula>
    </cfRule>
  </conditionalFormatting>
  <conditionalFormatting sqref="P4">
    <cfRule type="expression" dxfId="22033" priority="28" stopIfTrue="1">
      <formula>$D$1&lt;P4</formula>
    </cfRule>
    <cfRule type="expression" dxfId="22032" priority="29" stopIfTrue="1">
      <formula>$D$1&gt;P4</formula>
    </cfRule>
  </conditionalFormatting>
  <conditionalFormatting sqref="G3">
    <cfRule type="expression" dxfId="22031" priority="24" stopIfTrue="1">
      <formula>$D$1&lt;G3</formula>
    </cfRule>
    <cfRule type="expression" dxfId="22030" priority="25" stopIfTrue="1">
      <formula>$D$1&gt;G3</formula>
    </cfRule>
  </conditionalFormatting>
  <conditionalFormatting sqref="G4">
    <cfRule type="expression" dxfId="22029" priority="22" stopIfTrue="1">
      <formula>$D$1&lt;G4</formula>
    </cfRule>
    <cfRule type="expression" dxfId="22028" priority="23" stopIfTrue="1">
      <formula>$D$1&gt;G4</formula>
    </cfRule>
  </conditionalFormatting>
  <conditionalFormatting sqref="H4">
    <cfRule type="expression" dxfId="22027" priority="509" stopIfTrue="1">
      <formula>$D$1&lt;H4</formula>
    </cfRule>
    <cfRule type="expression" dxfId="22026" priority="510" stopIfTrue="1">
      <formula>$D$1&gt;H4</formula>
    </cfRule>
  </conditionalFormatting>
  <conditionalFormatting sqref="H4">
    <cfRule type="expression" dxfId="22025" priority="499" stopIfTrue="1">
      <formula>$D$1&lt;H4</formula>
    </cfRule>
    <cfRule type="expression" dxfId="22024" priority="500" stopIfTrue="1">
      <formula>$D$1&gt;H4</formula>
    </cfRule>
  </conditionalFormatting>
  <conditionalFormatting sqref="H4">
    <cfRule type="expression" dxfId="22023" priority="497" stopIfTrue="1">
      <formula>$D$1&lt;H4</formula>
    </cfRule>
    <cfRule type="expression" dxfId="22022" priority="498" stopIfTrue="1">
      <formula>$D$1&gt;H4</formula>
    </cfRule>
  </conditionalFormatting>
  <conditionalFormatting sqref="H4">
    <cfRule type="expression" dxfId="22021" priority="495" stopIfTrue="1">
      <formula>$D$1&lt;H4</formula>
    </cfRule>
    <cfRule type="expression" dxfId="22020" priority="496" stopIfTrue="1">
      <formula>$D$1&gt;H4</formula>
    </cfRule>
  </conditionalFormatting>
  <conditionalFormatting sqref="H4">
    <cfRule type="expression" dxfId="22019" priority="493" stopIfTrue="1">
      <formula>$D$1&lt;H4</formula>
    </cfRule>
    <cfRule type="expression" dxfId="22018" priority="494" stopIfTrue="1">
      <formula>$D$1&gt;H4</formula>
    </cfRule>
  </conditionalFormatting>
  <conditionalFormatting sqref="H4">
    <cfRule type="expression" dxfId="22017" priority="491" stopIfTrue="1">
      <formula>$D$1&lt;H4</formula>
    </cfRule>
    <cfRule type="expression" dxfId="22016" priority="492" stopIfTrue="1">
      <formula>$D$1&gt;H4</formula>
    </cfRule>
  </conditionalFormatting>
  <conditionalFormatting sqref="I4">
    <cfRule type="expression" dxfId="22015" priority="404" stopIfTrue="1">
      <formula>$D$1&lt;I4</formula>
    </cfRule>
    <cfRule type="expression" dxfId="22014" priority="405" stopIfTrue="1">
      <formula>$D$1&gt;I4</formula>
    </cfRule>
  </conditionalFormatting>
  <conditionalFormatting sqref="F5">
    <cfRule type="cellIs" dxfId="22013" priority="901" stopIfTrue="1" operator="equal">
      <formula>5</formula>
    </cfRule>
    <cfRule type="cellIs" dxfId="22012" priority="902" stopIfTrue="1" operator="equal">
      <formula>4</formula>
    </cfRule>
    <cfRule type="cellIs" dxfId="22011" priority="903" stopIfTrue="1" operator="equal">
      <formula>3</formula>
    </cfRule>
  </conditionalFormatting>
  <conditionalFormatting sqref="I4">
    <cfRule type="expression" dxfId="22010" priority="377" stopIfTrue="1">
      <formula>$D$1&lt;I4</formula>
    </cfRule>
    <cfRule type="expression" dxfId="22009" priority="378" stopIfTrue="1">
      <formula>$D$1&gt;I4</formula>
    </cfRule>
  </conditionalFormatting>
  <conditionalFormatting sqref="F3">
    <cfRule type="expression" dxfId="22008" priority="917" stopIfTrue="1">
      <formula>$D$1&lt;F3</formula>
    </cfRule>
    <cfRule type="expression" dxfId="22007" priority="918" stopIfTrue="1">
      <formula>$D$1&gt;F3</formula>
    </cfRule>
  </conditionalFormatting>
  <conditionalFormatting sqref="F4">
    <cfRule type="expression" dxfId="22006" priority="915" stopIfTrue="1">
      <formula>$D$1&lt;F4</formula>
    </cfRule>
    <cfRule type="expression" dxfId="22005" priority="916" stopIfTrue="1">
      <formula>$D$1&gt;F4</formula>
    </cfRule>
  </conditionalFormatting>
  <conditionalFormatting sqref="F5">
    <cfRule type="expression" dxfId="22004" priority="911" stopIfTrue="1">
      <formula>$D$1&lt;F5</formula>
    </cfRule>
    <cfRule type="expression" dxfId="22003" priority="912" stopIfTrue="1">
      <formula>$D$1&gt;F5</formula>
    </cfRule>
  </conditionalFormatting>
  <conditionalFormatting sqref="F5">
    <cfRule type="expression" dxfId="22002" priority="913" stopIfTrue="1">
      <formula>$D$1&lt;F5</formula>
    </cfRule>
    <cfRule type="expression" dxfId="22001" priority="914" stopIfTrue="1">
      <formula>$D$1&gt;F5</formula>
    </cfRule>
  </conditionalFormatting>
  <conditionalFormatting sqref="F4">
    <cfRule type="expression" dxfId="22000" priority="899" stopIfTrue="1">
      <formula>$D$1&lt;F4</formula>
    </cfRule>
    <cfRule type="expression" dxfId="21999" priority="900" stopIfTrue="1">
      <formula>$D$1&gt;F4</formula>
    </cfRule>
  </conditionalFormatting>
  <conditionalFormatting sqref="F5">
    <cfRule type="cellIs" dxfId="21998" priority="896" stopIfTrue="1" operator="equal">
      <formula>5</formula>
    </cfRule>
    <cfRule type="cellIs" dxfId="21997" priority="897" stopIfTrue="1" operator="equal">
      <formula>4</formula>
    </cfRule>
    <cfRule type="cellIs" dxfId="21996" priority="898" stopIfTrue="1" operator="equal">
      <formula>3</formula>
    </cfRule>
  </conditionalFormatting>
  <conditionalFormatting sqref="F4">
    <cfRule type="expression" dxfId="21995" priority="894" stopIfTrue="1">
      <formula>$D$1&lt;F4</formula>
    </cfRule>
    <cfRule type="expression" dxfId="21994" priority="895" stopIfTrue="1">
      <formula>$D$1&gt;F4</formula>
    </cfRule>
  </conditionalFormatting>
  <conditionalFormatting sqref="K5">
    <cfRule type="cellIs" dxfId="21993" priority="287" stopIfTrue="1" operator="equal">
      <formula>5</formula>
    </cfRule>
    <cfRule type="cellIs" dxfId="21992" priority="288" stopIfTrue="1" operator="equal">
      <formula>4</formula>
    </cfRule>
    <cfRule type="cellIs" dxfId="21991" priority="289" stopIfTrue="1" operator="equal">
      <formula>3</formula>
    </cfRule>
  </conditionalFormatting>
  <conditionalFormatting sqref="L4">
    <cfRule type="expression" dxfId="21990" priority="255" stopIfTrue="1">
      <formula>$D$1&lt;L4</formula>
    </cfRule>
    <cfRule type="expression" dxfId="21989" priority="256" stopIfTrue="1">
      <formula>$D$1&gt;L4</formula>
    </cfRule>
  </conditionalFormatting>
  <conditionalFormatting sqref="L4">
    <cfRule type="expression" dxfId="21988" priority="243" stopIfTrue="1">
      <formula>$D$1&lt;L4</formula>
    </cfRule>
    <cfRule type="expression" dxfId="21987" priority="244" stopIfTrue="1">
      <formula>$D$1&gt;L4</formula>
    </cfRule>
  </conditionalFormatting>
  <conditionalFormatting sqref="M4">
    <cfRule type="expression" dxfId="21986" priority="226" stopIfTrue="1">
      <formula>$D$1&lt;M4</formula>
    </cfRule>
    <cfRule type="expression" dxfId="21985" priority="227" stopIfTrue="1">
      <formula>$D$1&gt;M4</formula>
    </cfRule>
  </conditionalFormatting>
  <conditionalFormatting sqref="M4">
    <cfRule type="expression" dxfId="21984" priority="224" stopIfTrue="1">
      <formula>$D$1&lt;M4</formula>
    </cfRule>
    <cfRule type="expression" dxfId="21983" priority="225" stopIfTrue="1">
      <formula>$D$1&gt;M4</formula>
    </cfRule>
  </conditionalFormatting>
  <conditionalFormatting sqref="M4">
    <cfRule type="expression" dxfId="21982" priority="222" stopIfTrue="1">
      <formula>$D$1&lt;M4</formula>
    </cfRule>
    <cfRule type="expression" dxfId="21981" priority="223" stopIfTrue="1">
      <formula>$D$1&gt;M4</formula>
    </cfRule>
  </conditionalFormatting>
  <conditionalFormatting sqref="M4">
    <cfRule type="expression" dxfId="21980" priority="220" stopIfTrue="1">
      <formula>$D$1&lt;M4</formula>
    </cfRule>
    <cfRule type="expression" dxfId="21979" priority="221" stopIfTrue="1">
      <formula>$D$1&gt;M4</formula>
    </cfRule>
  </conditionalFormatting>
  <conditionalFormatting sqref="M4">
    <cfRule type="expression" dxfId="21978" priority="197" stopIfTrue="1">
      <formula>$D$1&lt;M4</formula>
    </cfRule>
    <cfRule type="expression" dxfId="21977" priority="198" stopIfTrue="1">
      <formula>$D$1&gt;M4</formula>
    </cfRule>
  </conditionalFormatting>
  <conditionalFormatting sqref="N3">
    <cfRule type="expression" dxfId="21976" priority="193" stopIfTrue="1">
      <formula>$D$1&lt;N3</formula>
    </cfRule>
    <cfRule type="expression" dxfId="21975" priority="194" stopIfTrue="1">
      <formula>$D$1&gt;N3</formula>
    </cfRule>
  </conditionalFormatting>
  <conditionalFormatting sqref="N4">
    <cfRule type="expression" dxfId="21974" priority="191" stopIfTrue="1">
      <formula>$D$1&lt;N4</formula>
    </cfRule>
    <cfRule type="expression" dxfId="21973" priority="192" stopIfTrue="1">
      <formula>$D$1&gt;N4</formula>
    </cfRule>
  </conditionalFormatting>
  <conditionalFormatting sqref="N4">
    <cfRule type="expression" dxfId="21972" priority="189" stopIfTrue="1">
      <formula>$D$1&lt;N4</formula>
    </cfRule>
    <cfRule type="expression" dxfId="21971" priority="190" stopIfTrue="1">
      <formula>$D$1&gt;N4</formula>
    </cfRule>
  </conditionalFormatting>
  <conditionalFormatting sqref="N5">
    <cfRule type="expression" dxfId="21970" priority="187" stopIfTrue="1">
      <formula>$D$1&lt;N5</formula>
    </cfRule>
    <cfRule type="expression" dxfId="21969" priority="188" stopIfTrue="1">
      <formula>$D$1&gt;N5</formula>
    </cfRule>
  </conditionalFormatting>
  <conditionalFormatting sqref="N5">
    <cfRule type="expression" dxfId="21968" priority="177" stopIfTrue="1">
      <formula>$D$1&lt;N5</formula>
    </cfRule>
    <cfRule type="expression" dxfId="21967" priority="178" stopIfTrue="1">
      <formula>$D$1&gt;N5</formula>
    </cfRule>
  </conditionalFormatting>
  <conditionalFormatting sqref="N4">
    <cfRule type="expression" dxfId="21966" priority="130" stopIfTrue="1">
      <formula>$D$1&lt;N4</formula>
    </cfRule>
    <cfRule type="expression" dxfId="21965" priority="131" stopIfTrue="1">
      <formula>$D$1&gt;N4</formula>
    </cfRule>
  </conditionalFormatting>
  <conditionalFormatting sqref="N4">
    <cfRule type="expression" dxfId="21964" priority="128" stopIfTrue="1">
      <formula>$D$1&lt;N4</formula>
    </cfRule>
    <cfRule type="expression" dxfId="21963" priority="129" stopIfTrue="1">
      <formula>$D$1&gt;N4</formula>
    </cfRule>
  </conditionalFormatting>
  <conditionalFormatting sqref="N4">
    <cfRule type="expression" dxfId="21962" priority="134" stopIfTrue="1">
      <formula>$D$1&lt;N4</formula>
    </cfRule>
    <cfRule type="expression" dxfId="21961" priority="135" stopIfTrue="1">
      <formula>$D$1&gt;N4</formula>
    </cfRule>
  </conditionalFormatting>
  <conditionalFormatting sqref="N4">
    <cfRule type="expression" dxfId="21960" priority="132" stopIfTrue="1">
      <formula>$D$1&lt;N4</formula>
    </cfRule>
    <cfRule type="expression" dxfId="21959" priority="133" stopIfTrue="1">
      <formula>$D$1&gt;N4</formula>
    </cfRule>
  </conditionalFormatting>
  <conditionalFormatting sqref="N4">
    <cfRule type="expression" dxfId="21958" priority="120" stopIfTrue="1">
      <formula>$D$1&lt;N4</formula>
    </cfRule>
    <cfRule type="expression" dxfId="21957" priority="121" stopIfTrue="1">
      <formula>$D$1&gt;N4</formula>
    </cfRule>
  </conditionalFormatting>
  <conditionalFormatting sqref="N4">
    <cfRule type="expression" dxfId="21956" priority="118" stopIfTrue="1">
      <formula>$D$1&lt;N4</formula>
    </cfRule>
    <cfRule type="expression" dxfId="21955" priority="119" stopIfTrue="1">
      <formula>$D$1&gt;N4</formula>
    </cfRule>
  </conditionalFormatting>
  <conditionalFormatting sqref="N4">
    <cfRule type="expression" dxfId="21954" priority="114" stopIfTrue="1">
      <formula>$D$1&lt;N4</formula>
    </cfRule>
    <cfRule type="expression" dxfId="21953" priority="115" stopIfTrue="1">
      <formula>$D$1&gt;N4</formula>
    </cfRule>
  </conditionalFormatting>
  <conditionalFormatting sqref="P4">
    <cfRule type="expression" dxfId="21952" priority="79" stopIfTrue="1">
      <formula>$D$1&lt;P4</formula>
    </cfRule>
    <cfRule type="expression" dxfId="21951" priority="80" stopIfTrue="1">
      <formula>$D$1&gt;P4</formula>
    </cfRule>
  </conditionalFormatting>
  <conditionalFormatting sqref="P4">
    <cfRule type="expression" dxfId="21950" priority="77" stopIfTrue="1">
      <formula>$D$1&lt;P4</formula>
    </cfRule>
    <cfRule type="expression" dxfId="21949" priority="78" stopIfTrue="1">
      <formula>$D$1&gt;P4</formula>
    </cfRule>
  </conditionalFormatting>
  <conditionalFormatting sqref="P4">
    <cfRule type="expression" dxfId="21948" priority="83" stopIfTrue="1">
      <formula>$D$1&lt;P4</formula>
    </cfRule>
    <cfRule type="expression" dxfId="21947" priority="84" stopIfTrue="1">
      <formula>$D$1&gt;P4</formula>
    </cfRule>
  </conditionalFormatting>
  <conditionalFormatting sqref="P4">
    <cfRule type="expression" dxfId="21946" priority="81" stopIfTrue="1">
      <formula>$D$1&lt;P4</formula>
    </cfRule>
    <cfRule type="expression" dxfId="21945" priority="82" stopIfTrue="1">
      <formula>$D$1&gt;P4</formula>
    </cfRule>
  </conditionalFormatting>
  <conditionalFormatting sqref="P4">
    <cfRule type="expression" dxfId="21944" priority="75" stopIfTrue="1">
      <formula>$D$1&lt;P4</formula>
    </cfRule>
    <cfRule type="expression" dxfId="21943" priority="76" stopIfTrue="1">
      <formula>$D$1&gt;P4</formula>
    </cfRule>
  </conditionalFormatting>
  <conditionalFormatting sqref="P4">
    <cfRule type="expression" dxfId="21942" priority="58" stopIfTrue="1">
      <formula>$D$1&lt;P4</formula>
    </cfRule>
    <cfRule type="expression" dxfId="21941" priority="59" stopIfTrue="1">
      <formula>$D$1&gt;P4</formula>
    </cfRule>
  </conditionalFormatting>
  <conditionalFormatting sqref="P4">
    <cfRule type="expression" dxfId="21940" priority="56" stopIfTrue="1">
      <formula>$D$1&lt;P4</formula>
    </cfRule>
    <cfRule type="expression" dxfId="21939" priority="57" stopIfTrue="1">
      <formula>$D$1&gt;P4</formula>
    </cfRule>
  </conditionalFormatting>
  <conditionalFormatting sqref="P4">
    <cfRule type="expression" dxfId="21938" priority="54" stopIfTrue="1">
      <formula>$D$1&lt;P4</formula>
    </cfRule>
    <cfRule type="expression" dxfId="21937" priority="55" stopIfTrue="1">
      <formula>$D$1&gt;P4</formula>
    </cfRule>
  </conditionalFormatting>
  <conditionalFormatting sqref="P4">
    <cfRule type="expression" dxfId="21936" priority="52" stopIfTrue="1">
      <formula>$D$1&lt;P4</formula>
    </cfRule>
    <cfRule type="expression" dxfId="21935" priority="53" stopIfTrue="1">
      <formula>$D$1&gt;P4</formula>
    </cfRule>
  </conditionalFormatting>
  <conditionalFormatting sqref="I3">
    <cfRule type="expression" dxfId="21934" priority="540" stopIfTrue="1">
      <formula>$D$1&lt;I3</formula>
    </cfRule>
    <cfRule type="expression" dxfId="21933" priority="541" stopIfTrue="1">
      <formula>$D$1&gt;I3</formula>
    </cfRule>
  </conditionalFormatting>
  <conditionalFormatting sqref="L3">
    <cfRule type="expression" dxfId="21932" priority="546" stopIfTrue="1">
      <formula>$D$1&lt;L3</formula>
    </cfRule>
    <cfRule type="expression" dxfId="21931" priority="547" stopIfTrue="1">
      <formula>$D$1&gt;L3</formula>
    </cfRule>
  </conditionalFormatting>
  <conditionalFormatting sqref="L3">
    <cfRule type="expression" dxfId="21930" priority="544" stopIfTrue="1">
      <formula>$D$1&lt;L3</formula>
    </cfRule>
    <cfRule type="expression" dxfId="21929" priority="545" stopIfTrue="1">
      <formula>$D$1&gt;L3</formula>
    </cfRule>
  </conditionalFormatting>
  <conditionalFormatting sqref="L3">
    <cfRule type="expression" dxfId="21928" priority="534" stopIfTrue="1">
      <formula>$D$1&lt;L3</formula>
    </cfRule>
    <cfRule type="expression" dxfId="21927" priority="535" stopIfTrue="1">
      <formula>$D$1&gt;L3</formula>
    </cfRule>
  </conditionalFormatting>
  <conditionalFormatting sqref="I3">
    <cfRule type="expression" dxfId="21926" priority="542" stopIfTrue="1">
      <formula>$D$1&lt;I3</formula>
    </cfRule>
    <cfRule type="expression" dxfId="21925" priority="543" stopIfTrue="1">
      <formula>$D$1&gt;I3</formula>
    </cfRule>
  </conditionalFormatting>
  <conditionalFormatting sqref="O4">
    <cfRule type="expression" dxfId="21924" priority="526" stopIfTrue="1">
      <formula>$D$1&lt;O4</formula>
    </cfRule>
    <cfRule type="expression" dxfId="21923" priority="527" stopIfTrue="1">
      <formula>$D$1&gt;O4</formula>
    </cfRule>
  </conditionalFormatting>
  <conditionalFormatting sqref="J3">
    <cfRule type="expression" dxfId="21922" priority="536" stopIfTrue="1">
      <formula>$D$1&lt;J3</formula>
    </cfRule>
    <cfRule type="expression" dxfId="21921" priority="537" stopIfTrue="1">
      <formula>$D$1&gt;J3</formula>
    </cfRule>
  </conditionalFormatting>
  <conditionalFormatting sqref="H5">
    <cfRule type="cellIs" dxfId="21920" priority="506" stopIfTrue="1" operator="equal">
      <formula>5</formula>
    </cfRule>
    <cfRule type="cellIs" dxfId="21919" priority="507" stopIfTrue="1" operator="equal">
      <formula>4</formula>
    </cfRule>
    <cfRule type="cellIs" dxfId="21918" priority="508" stopIfTrue="1" operator="equal">
      <formula>3</formula>
    </cfRule>
  </conditionalFormatting>
  <conditionalFormatting sqref="H4">
    <cfRule type="expression" dxfId="21917" priority="487" stopIfTrue="1">
      <formula>$D$1&lt;H4</formula>
    </cfRule>
    <cfRule type="expression" dxfId="21916" priority="488" stopIfTrue="1">
      <formula>$D$1&gt;H4</formula>
    </cfRule>
  </conditionalFormatting>
  <conditionalFormatting sqref="H4">
    <cfRule type="expression" dxfId="21915" priority="485" stopIfTrue="1">
      <formula>$D$1&lt;H4</formula>
    </cfRule>
    <cfRule type="expression" dxfId="21914" priority="486" stopIfTrue="1">
      <formula>$D$1&gt;H4</formula>
    </cfRule>
  </conditionalFormatting>
  <conditionalFormatting sqref="H4">
    <cfRule type="expression" dxfId="21913" priority="483" stopIfTrue="1">
      <formula>$D$1&lt;H4</formula>
    </cfRule>
    <cfRule type="expression" dxfId="21912" priority="484" stopIfTrue="1">
      <formula>$D$1&gt;H4</formula>
    </cfRule>
  </conditionalFormatting>
  <conditionalFormatting sqref="H4">
    <cfRule type="expression" dxfId="21911" priority="481" stopIfTrue="1">
      <formula>$D$1&lt;H4</formula>
    </cfRule>
    <cfRule type="expression" dxfId="21910" priority="482" stopIfTrue="1">
      <formula>$D$1&gt;H4</formula>
    </cfRule>
  </conditionalFormatting>
  <conditionalFormatting sqref="H4">
    <cfRule type="expression" dxfId="21909" priority="453" stopIfTrue="1">
      <formula>$D$1&lt;H4</formula>
    </cfRule>
    <cfRule type="expression" dxfId="21908" priority="454" stopIfTrue="1">
      <formula>$D$1&gt;H4</formula>
    </cfRule>
  </conditionalFormatting>
  <conditionalFormatting sqref="J3">
    <cfRule type="expression" dxfId="21907" priority="532" stopIfTrue="1">
      <formula>$D$1&lt;J3</formula>
    </cfRule>
    <cfRule type="expression" dxfId="21906" priority="533" stopIfTrue="1">
      <formula>$D$1&gt;J3</formula>
    </cfRule>
  </conditionalFormatting>
  <conditionalFormatting sqref="K3">
    <cfRule type="expression" dxfId="21905" priority="530" stopIfTrue="1">
      <formula>$D$1&lt;K3</formula>
    </cfRule>
    <cfRule type="expression" dxfId="21904" priority="531" stopIfTrue="1">
      <formula>$D$1&gt;K3</formula>
    </cfRule>
  </conditionalFormatting>
  <conditionalFormatting sqref="K3">
    <cfRule type="expression" dxfId="21903" priority="528" stopIfTrue="1">
      <formula>$D$1&lt;K3</formula>
    </cfRule>
    <cfRule type="expression" dxfId="21902" priority="529" stopIfTrue="1">
      <formula>$D$1&gt;K3</formula>
    </cfRule>
  </conditionalFormatting>
  <conditionalFormatting sqref="O4">
    <cfRule type="expression" dxfId="21901" priority="522" stopIfTrue="1">
      <formula>$D$1&lt;O4</formula>
    </cfRule>
    <cfRule type="expression" dxfId="21900" priority="523" stopIfTrue="1">
      <formula>$D$1&gt;O4</formula>
    </cfRule>
  </conditionalFormatting>
  <conditionalFormatting sqref="O4">
    <cfRule type="expression" dxfId="21899" priority="520" stopIfTrue="1">
      <formula>$D$1&lt;O4</formula>
    </cfRule>
    <cfRule type="expression" dxfId="21898" priority="521" stopIfTrue="1">
      <formula>$D$1&gt;O4</formula>
    </cfRule>
  </conditionalFormatting>
  <conditionalFormatting sqref="O4">
    <cfRule type="expression" dxfId="21897" priority="518" stopIfTrue="1">
      <formula>$D$1&lt;O4</formula>
    </cfRule>
    <cfRule type="expression" dxfId="21896" priority="519" stopIfTrue="1">
      <formula>$D$1&gt;O4</formula>
    </cfRule>
  </conditionalFormatting>
  <conditionalFormatting sqref="O4">
    <cfRule type="expression" dxfId="21895" priority="516" stopIfTrue="1">
      <formula>$D$1&lt;O4</formula>
    </cfRule>
    <cfRule type="expression" dxfId="21894" priority="517" stopIfTrue="1">
      <formula>$D$1&gt;O4</formula>
    </cfRule>
  </conditionalFormatting>
  <conditionalFormatting sqref="H5">
    <cfRule type="cellIs" dxfId="21893" priority="511" stopIfTrue="1" operator="equal">
      <formula>5</formula>
    </cfRule>
    <cfRule type="cellIs" dxfId="21892" priority="512" stopIfTrue="1" operator="equal">
      <formula>4</formula>
    </cfRule>
    <cfRule type="cellIs" dxfId="21891" priority="513" stopIfTrue="1" operator="equal">
      <formula>3</formula>
    </cfRule>
  </conditionalFormatting>
  <conditionalFormatting sqref="H5">
    <cfRule type="cellIs" dxfId="21890" priority="501" stopIfTrue="1" operator="equal">
      <formula>5</formula>
    </cfRule>
    <cfRule type="cellIs" dxfId="21889" priority="502" stopIfTrue="1" operator="equal">
      <formula>4</formula>
    </cfRule>
    <cfRule type="cellIs" dxfId="21888" priority="503" stopIfTrue="1" operator="equal">
      <formula>3</formula>
    </cfRule>
  </conditionalFormatting>
  <conditionalFormatting sqref="H5">
    <cfRule type="cellIs" dxfId="21887" priority="471" stopIfTrue="1" operator="equal">
      <formula>5</formula>
    </cfRule>
    <cfRule type="cellIs" dxfId="21886" priority="472" stopIfTrue="1" operator="equal">
      <formula>4</formula>
    </cfRule>
    <cfRule type="cellIs" dxfId="21885" priority="473" stopIfTrue="1" operator="equal">
      <formula>3</formula>
    </cfRule>
  </conditionalFormatting>
  <conditionalFormatting sqref="H4">
    <cfRule type="expression" dxfId="21884" priority="469" stopIfTrue="1">
      <formula>$D$1&lt;H4</formula>
    </cfRule>
    <cfRule type="expression" dxfId="21883" priority="470" stopIfTrue="1">
      <formula>$D$1&gt;H4</formula>
    </cfRule>
  </conditionalFormatting>
  <conditionalFormatting sqref="H5">
    <cfRule type="cellIs" dxfId="21882" priority="466" stopIfTrue="1" operator="equal">
      <formula>5</formula>
    </cfRule>
    <cfRule type="cellIs" dxfId="21881" priority="467" stopIfTrue="1" operator="equal">
      <formula>4</formula>
    </cfRule>
    <cfRule type="cellIs" dxfId="21880" priority="468" stopIfTrue="1" operator="equal">
      <formula>3</formula>
    </cfRule>
  </conditionalFormatting>
  <conditionalFormatting sqref="H5">
    <cfRule type="cellIs" dxfId="21879" priority="461" stopIfTrue="1" operator="equal">
      <formula>5</formula>
    </cfRule>
    <cfRule type="cellIs" dxfId="21878" priority="462" stopIfTrue="1" operator="equal">
      <formula>4</formula>
    </cfRule>
    <cfRule type="cellIs" dxfId="21877" priority="463" stopIfTrue="1" operator="equal">
      <formula>3</formula>
    </cfRule>
  </conditionalFormatting>
  <conditionalFormatting sqref="H4">
    <cfRule type="expression" dxfId="21876" priority="459" stopIfTrue="1">
      <formula>$D$1&lt;H4</formula>
    </cfRule>
    <cfRule type="expression" dxfId="21875" priority="460" stopIfTrue="1">
      <formula>$D$1&gt;H4</formula>
    </cfRule>
  </conditionalFormatting>
  <conditionalFormatting sqref="H4">
    <cfRule type="expression" dxfId="21874" priority="457" stopIfTrue="1">
      <formula>$D$1&lt;H4</formula>
    </cfRule>
    <cfRule type="expression" dxfId="21873" priority="458" stopIfTrue="1">
      <formula>$D$1&gt;H4</formula>
    </cfRule>
  </conditionalFormatting>
  <conditionalFormatting sqref="H4">
    <cfRule type="expression" dxfId="21872" priority="455" stopIfTrue="1">
      <formula>$D$1&lt;H4</formula>
    </cfRule>
    <cfRule type="expression" dxfId="21871" priority="456" stopIfTrue="1">
      <formula>$D$1&gt;H4</formula>
    </cfRule>
  </conditionalFormatting>
  <conditionalFormatting sqref="H4">
    <cfRule type="expression" dxfId="21870" priority="451" stopIfTrue="1">
      <formula>$D$1&lt;H4</formula>
    </cfRule>
    <cfRule type="expression" dxfId="21869" priority="452" stopIfTrue="1">
      <formula>$D$1&gt;H4</formula>
    </cfRule>
  </conditionalFormatting>
  <conditionalFormatting sqref="H4">
    <cfRule type="expression" dxfId="21868" priority="447" stopIfTrue="1">
      <formula>$D$1&lt;H4</formula>
    </cfRule>
    <cfRule type="expression" dxfId="21867" priority="448" stopIfTrue="1">
      <formula>$D$1&gt;H4</formula>
    </cfRule>
  </conditionalFormatting>
  <conditionalFormatting sqref="H4">
    <cfRule type="expression" dxfId="21866" priority="445" stopIfTrue="1">
      <formula>$D$1&lt;H4</formula>
    </cfRule>
    <cfRule type="expression" dxfId="21865" priority="446" stopIfTrue="1">
      <formula>$D$1&gt;H4</formula>
    </cfRule>
  </conditionalFormatting>
  <conditionalFormatting sqref="H4">
    <cfRule type="expression" dxfId="21864" priority="443" stopIfTrue="1">
      <formula>$D$1&lt;H4</formula>
    </cfRule>
    <cfRule type="expression" dxfId="21863" priority="444" stopIfTrue="1">
      <formula>$D$1&gt;H4</formula>
    </cfRule>
  </conditionalFormatting>
  <conditionalFormatting sqref="H4">
    <cfRule type="expression" dxfId="21862" priority="441" stopIfTrue="1">
      <formula>$D$1&lt;H4</formula>
    </cfRule>
    <cfRule type="expression" dxfId="21861" priority="442" stopIfTrue="1">
      <formula>$D$1&gt;H4</formula>
    </cfRule>
  </conditionalFormatting>
  <conditionalFormatting sqref="J5">
    <cfRule type="cellIs" dxfId="21860" priority="431" stopIfTrue="1" operator="equal">
      <formula>5</formula>
    </cfRule>
    <cfRule type="cellIs" dxfId="21859" priority="432" stopIfTrue="1" operator="equal">
      <formula>4</formula>
    </cfRule>
    <cfRule type="cellIs" dxfId="21858" priority="433" stopIfTrue="1" operator="equal">
      <formula>3</formula>
    </cfRule>
  </conditionalFormatting>
  <conditionalFormatting sqref="J4">
    <cfRule type="expression" dxfId="21857" priority="429" stopIfTrue="1">
      <formula>$D$1&lt;J4</formula>
    </cfRule>
    <cfRule type="expression" dxfId="21856" priority="430" stopIfTrue="1">
      <formula>$D$1&gt;J4</formula>
    </cfRule>
  </conditionalFormatting>
  <conditionalFormatting sqref="J5">
    <cfRule type="cellIs" dxfId="21855" priority="426" stopIfTrue="1" operator="equal">
      <formula>5</formula>
    </cfRule>
    <cfRule type="cellIs" dxfId="21854" priority="427" stopIfTrue="1" operator="equal">
      <formula>4</formula>
    </cfRule>
    <cfRule type="cellIs" dxfId="21853" priority="428" stopIfTrue="1" operator="equal">
      <formula>3</formula>
    </cfRule>
  </conditionalFormatting>
  <conditionalFormatting sqref="O5">
    <cfRule type="cellIs" dxfId="21852" priority="421" stopIfTrue="1" operator="equal">
      <formula>5</formula>
    </cfRule>
    <cfRule type="cellIs" dxfId="21851" priority="422" stopIfTrue="1" operator="equal">
      <formula>4</formula>
    </cfRule>
    <cfRule type="cellIs" dxfId="21850" priority="423" stopIfTrue="1" operator="equal">
      <formula>3</formula>
    </cfRule>
  </conditionalFormatting>
  <conditionalFormatting sqref="O5">
    <cfRule type="cellIs" dxfId="21849" priority="418" stopIfTrue="1" operator="equal">
      <formula>5</formula>
    </cfRule>
    <cfRule type="cellIs" dxfId="21848" priority="419" stopIfTrue="1" operator="equal">
      <formula>4</formula>
    </cfRule>
    <cfRule type="cellIs" dxfId="21847" priority="420" stopIfTrue="1" operator="equal">
      <formula>3</formula>
    </cfRule>
  </conditionalFormatting>
  <conditionalFormatting sqref="O5">
    <cfRule type="cellIs" dxfId="21846" priority="410" stopIfTrue="1" operator="equal">
      <formula>5</formula>
    </cfRule>
    <cfRule type="cellIs" dxfId="21845" priority="411" stopIfTrue="1" operator="equal">
      <formula>4</formula>
    </cfRule>
    <cfRule type="cellIs" dxfId="21844" priority="412" stopIfTrue="1" operator="equal">
      <formula>3</formula>
    </cfRule>
  </conditionalFormatting>
  <conditionalFormatting sqref="I5">
    <cfRule type="cellIs" dxfId="21843" priority="389" stopIfTrue="1" operator="equal">
      <formula>5</formula>
    </cfRule>
    <cfRule type="cellIs" dxfId="21842" priority="390" stopIfTrue="1" operator="equal">
      <formula>4</formula>
    </cfRule>
    <cfRule type="cellIs" dxfId="21841" priority="391" stopIfTrue="1" operator="equal">
      <formula>3</formula>
    </cfRule>
  </conditionalFormatting>
  <conditionalFormatting sqref="I4">
    <cfRule type="expression" dxfId="21840" priority="408" stopIfTrue="1">
      <formula>$D$1&lt;I4</formula>
    </cfRule>
    <cfRule type="expression" dxfId="21839" priority="409" stopIfTrue="1">
      <formula>$D$1&gt;I4</formula>
    </cfRule>
  </conditionalFormatting>
  <conditionalFormatting sqref="I4">
    <cfRule type="expression" dxfId="21838" priority="406" stopIfTrue="1">
      <formula>$D$1&lt;I4</formula>
    </cfRule>
    <cfRule type="expression" dxfId="21837" priority="407" stopIfTrue="1">
      <formula>$D$1&gt;I4</formula>
    </cfRule>
  </conditionalFormatting>
  <conditionalFormatting sqref="I4">
    <cfRule type="expression" dxfId="21836" priority="402" stopIfTrue="1">
      <formula>$D$1&lt;I4</formula>
    </cfRule>
    <cfRule type="expression" dxfId="21835" priority="403" stopIfTrue="1">
      <formula>$D$1&gt;I4</formula>
    </cfRule>
  </conditionalFormatting>
  <conditionalFormatting sqref="I4">
    <cfRule type="expression" dxfId="21834" priority="398" stopIfTrue="1">
      <formula>$D$1&lt;I4</formula>
    </cfRule>
    <cfRule type="expression" dxfId="21833" priority="399" stopIfTrue="1">
      <formula>$D$1&gt;I4</formula>
    </cfRule>
  </conditionalFormatting>
  <conditionalFormatting sqref="I5">
    <cfRule type="expression" dxfId="21832" priority="396" stopIfTrue="1">
      <formula>$D$1&lt;I5</formula>
    </cfRule>
    <cfRule type="expression" dxfId="21831" priority="397" stopIfTrue="1">
      <formula>$D$1&gt;I5</formula>
    </cfRule>
  </conditionalFormatting>
  <conditionalFormatting sqref="I5">
    <cfRule type="expression" dxfId="21830" priority="394" stopIfTrue="1">
      <formula>$D$1&lt;I5</formula>
    </cfRule>
    <cfRule type="expression" dxfId="21829" priority="395" stopIfTrue="1">
      <formula>$D$1&gt;I5</formula>
    </cfRule>
  </conditionalFormatting>
  <conditionalFormatting sqref="I5">
    <cfRule type="expression" dxfId="21828" priority="392" stopIfTrue="1">
      <formula>$D$1&lt;I5</formula>
    </cfRule>
    <cfRule type="expression" dxfId="21827" priority="393" stopIfTrue="1">
      <formula>$D$1&gt;I5</formula>
    </cfRule>
  </conditionalFormatting>
  <conditionalFormatting sqref="I4">
    <cfRule type="expression" dxfId="21826" priority="387" stopIfTrue="1">
      <formula>$D$1&lt;I4</formula>
    </cfRule>
    <cfRule type="expression" dxfId="21825" priority="388" stopIfTrue="1">
      <formula>$D$1&gt;I4</formula>
    </cfRule>
  </conditionalFormatting>
  <conditionalFormatting sqref="I5">
    <cfRule type="cellIs" dxfId="21824" priority="384" stopIfTrue="1" operator="equal">
      <formula>5</formula>
    </cfRule>
    <cfRule type="cellIs" dxfId="21823" priority="385" stopIfTrue="1" operator="equal">
      <formula>4</formula>
    </cfRule>
    <cfRule type="cellIs" dxfId="21822" priority="386" stopIfTrue="1" operator="equal">
      <formula>3</formula>
    </cfRule>
  </conditionalFormatting>
  <conditionalFormatting sqref="I5">
    <cfRule type="cellIs" dxfId="21821" priority="379" stopIfTrue="1" operator="equal">
      <formula>5</formula>
    </cfRule>
    <cfRule type="cellIs" dxfId="21820" priority="380" stopIfTrue="1" operator="equal">
      <formula>4</formula>
    </cfRule>
    <cfRule type="cellIs" dxfId="21819" priority="381" stopIfTrue="1" operator="equal">
      <formula>3</formula>
    </cfRule>
  </conditionalFormatting>
  <conditionalFormatting sqref="K4">
    <cfRule type="expression" dxfId="21818" priority="350" stopIfTrue="1">
      <formula>$D$1&lt;K4</formula>
    </cfRule>
    <cfRule type="expression" dxfId="21817" priority="351" stopIfTrue="1">
      <formula>$D$1&gt;K4</formula>
    </cfRule>
  </conditionalFormatting>
  <conditionalFormatting sqref="K4">
    <cfRule type="expression" dxfId="21816" priority="348" stopIfTrue="1">
      <formula>$D$1&lt;K4</formula>
    </cfRule>
    <cfRule type="expression" dxfId="21815" priority="349" stopIfTrue="1">
      <formula>$D$1&gt;K4</formula>
    </cfRule>
  </conditionalFormatting>
  <conditionalFormatting sqref="K4">
    <cfRule type="expression" dxfId="21814" priority="346" stopIfTrue="1">
      <formula>$D$1&lt;K4</formula>
    </cfRule>
    <cfRule type="expression" dxfId="21813" priority="347" stopIfTrue="1">
      <formula>$D$1&gt;K4</formula>
    </cfRule>
  </conditionalFormatting>
  <conditionalFormatting sqref="K4">
    <cfRule type="expression" dxfId="21812" priority="344" stopIfTrue="1">
      <formula>$D$1&lt;K4</formula>
    </cfRule>
    <cfRule type="expression" dxfId="21811" priority="345" stopIfTrue="1">
      <formula>$D$1&gt;K4</formula>
    </cfRule>
  </conditionalFormatting>
  <conditionalFormatting sqref="K4">
    <cfRule type="expression" dxfId="21810" priority="342" stopIfTrue="1">
      <formula>$D$1&lt;K4</formula>
    </cfRule>
    <cfRule type="expression" dxfId="21809" priority="343" stopIfTrue="1">
      <formula>$D$1&gt;K4</formula>
    </cfRule>
  </conditionalFormatting>
  <conditionalFormatting sqref="K4">
    <cfRule type="expression" dxfId="21808" priority="340" stopIfTrue="1">
      <formula>$D$1&lt;K4</formula>
    </cfRule>
    <cfRule type="expression" dxfId="21807" priority="341" stopIfTrue="1">
      <formula>$D$1&gt;K4</formula>
    </cfRule>
  </conditionalFormatting>
  <conditionalFormatting sqref="K4">
    <cfRule type="expression" dxfId="21806" priority="338" stopIfTrue="1">
      <formula>$D$1&lt;K4</formula>
    </cfRule>
    <cfRule type="expression" dxfId="21805" priority="339" stopIfTrue="1">
      <formula>$D$1&gt;K4</formula>
    </cfRule>
  </conditionalFormatting>
  <conditionalFormatting sqref="K5">
    <cfRule type="cellIs" dxfId="21804" priority="321" stopIfTrue="1" operator="equal">
      <formula>5</formula>
    </cfRule>
    <cfRule type="cellIs" dxfId="21803" priority="322" stopIfTrue="1" operator="equal">
      <formula>4</formula>
    </cfRule>
    <cfRule type="cellIs" dxfId="21802" priority="323" stopIfTrue="1" operator="equal">
      <formula>3</formula>
    </cfRule>
  </conditionalFormatting>
  <conditionalFormatting sqref="K5">
    <cfRule type="cellIs" dxfId="21801" priority="318" stopIfTrue="1" operator="equal">
      <formula>5</formula>
    </cfRule>
    <cfRule type="cellIs" dxfId="21800" priority="319" stopIfTrue="1" operator="equal">
      <formula>4</formula>
    </cfRule>
    <cfRule type="cellIs" dxfId="21799" priority="320" stopIfTrue="1" operator="equal">
      <formula>3</formula>
    </cfRule>
  </conditionalFormatting>
  <conditionalFormatting sqref="K5">
    <cfRule type="cellIs" dxfId="21798" priority="315" stopIfTrue="1" operator="equal">
      <formula>5</formula>
    </cfRule>
    <cfRule type="cellIs" dxfId="21797" priority="316" stopIfTrue="1" operator="equal">
      <formula>4</formula>
    </cfRule>
    <cfRule type="cellIs" dxfId="21796" priority="317" stopIfTrue="1" operator="equal">
      <formula>3</formula>
    </cfRule>
  </conditionalFormatting>
  <conditionalFormatting sqref="K5">
    <cfRule type="cellIs" dxfId="21795" priority="312" stopIfTrue="1" operator="equal">
      <formula>5</formula>
    </cfRule>
    <cfRule type="cellIs" dxfId="21794" priority="313" stopIfTrue="1" operator="equal">
      <formula>4</formula>
    </cfRule>
    <cfRule type="cellIs" dxfId="21793" priority="314" stopIfTrue="1" operator="equal">
      <formula>3</formula>
    </cfRule>
  </conditionalFormatting>
  <conditionalFormatting sqref="K5">
    <cfRule type="cellIs" dxfId="21792" priority="309" stopIfTrue="1" operator="equal">
      <formula>5</formula>
    </cfRule>
    <cfRule type="cellIs" dxfId="21791" priority="310" stopIfTrue="1" operator="equal">
      <formula>4</formula>
    </cfRule>
    <cfRule type="cellIs" dxfId="21790" priority="311" stopIfTrue="1" operator="equal">
      <formula>3</formula>
    </cfRule>
  </conditionalFormatting>
  <conditionalFormatting sqref="K5">
    <cfRule type="cellIs" dxfId="21789" priority="306" stopIfTrue="1" operator="equal">
      <formula>5</formula>
    </cfRule>
    <cfRule type="cellIs" dxfId="21788" priority="307" stopIfTrue="1" operator="equal">
      <formula>4</formula>
    </cfRule>
    <cfRule type="cellIs" dxfId="21787" priority="308" stopIfTrue="1" operator="equal">
      <formula>3</formula>
    </cfRule>
  </conditionalFormatting>
  <conditionalFormatting sqref="K5">
    <cfRule type="cellIs" dxfId="21786" priority="300" stopIfTrue="1" operator="equal">
      <formula>5</formula>
    </cfRule>
    <cfRule type="cellIs" dxfId="21785" priority="301" stopIfTrue="1" operator="equal">
      <formula>4</formula>
    </cfRule>
    <cfRule type="cellIs" dxfId="21784" priority="302" stopIfTrue="1" operator="equal">
      <formula>3</formula>
    </cfRule>
  </conditionalFormatting>
  <conditionalFormatting sqref="K5">
    <cfRule type="cellIs" dxfId="21783" priority="297" stopIfTrue="1" operator="equal">
      <formula>5</formula>
    </cfRule>
    <cfRule type="cellIs" dxfId="21782" priority="298" stopIfTrue="1" operator="equal">
      <formula>4</formula>
    </cfRule>
    <cfRule type="cellIs" dxfId="21781" priority="299" stopIfTrue="1" operator="equal">
      <formula>3</formula>
    </cfRule>
  </conditionalFormatting>
  <conditionalFormatting sqref="K4">
    <cfRule type="expression" dxfId="21780" priority="295" stopIfTrue="1">
      <formula>$D$1&lt;K4</formula>
    </cfRule>
    <cfRule type="expression" dxfId="21779" priority="296" stopIfTrue="1">
      <formula>$D$1&gt;K4</formula>
    </cfRule>
  </conditionalFormatting>
  <conditionalFormatting sqref="K5">
    <cfRule type="cellIs" dxfId="21778" priority="292" stopIfTrue="1" operator="equal">
      <formula>5</formula>
    </cfRule>
    <cfRule type="cellIs" dxfId="21777" priority="293" stopIfTrue="1" operator="equal">
      <formula>4</formula>
    </cfRule>
    <cfRule type="cellIs" dxfId="21776" priority="294" stopIfTrue="1" operator="equal">
      <formula>3</formula>
    </cfRule>
  </conditionalFormatting>
  <conditionalFormatting sqref="K4">
    <cfRule type="expression" dxfId="21775" priority="290" stopIfTrue="1">
      <formula>$D$1&lt;K4</formula>
    </cfRule>
    <cfRule type="expression" dxfId="21774" priority="291" stopIfTrue="1">
      <formula>$D$1&gt;K4</formula>
    </cfRule>
  </conditionalFormatting>
  <conditionalFormatting sqref="K4">
    <cfRule type="expression" dxfId="21773" priority="285" stopIfTrue="1">
      <formula>$D$1&lt;K4</formula>
    </cfRule>
    <cfRule type="expression" dxfId="21772" priority="286" stopIfTrue="1">
      <formula>$D$1&gt;K4</formula>
    </cfRule>
  </conditionalFormatting>
  <conditionalFormatting sqref="K5">
    <cfRule type="cellIs" dxfId="21771" priority="282" stopIfTrue="1" operator="equal">
      <formula>5</formula>
    </cfRule>
    <cfRule type="cellIs" dxfId="21770" priority="283" stopIfTrue="1" operator="equal">
      <formula>4</formula>
    </cfRule>
    <cfRule type="cellIs" dxfId="21769" priority="284" stopIfTrue="1" operator="equal">
      <formula>3</formula>
    </cfRule>
  </conditionalFormatting>
  <conditionalFormatting sqref="K4">
    <cfRule type="expression" dxfId="21768" priority="280" stopIfTrue="1">
      <formula>$D$1&lt;K4</formula>
    </cfRule>
    <cfRule type="expression" dxfId="21767" priority="281" stopIfTrue="1">
      <formula>$D$1&gt;K4</formula>
    </cfRule>
  </conditionalFormatting>
  <conditionalFormatting sqref="K5">
    <cfRule type="cellIs" dxfId="21766" priority="277" stopIfTrue="1" operator="equal">
      <formula>5</formula>
    </cfRule>
    <cfRule type="cellIs" dxfId="21765" priority="278" stopIfTrue="1" operator="equal">
      <formula>4</formula>
    </cfRule>
    <cfRule type="cellIs" dxfId="21764" priority="279" stopIfTrue="1" operator="equal">
      <formula>3</formula>
    </cfRule>
  </conditionalFormatting>
  <conditionalFormatting sqref="K4">
    <cfRule type="expression" dxfId="21763" priority="275" stopIfTrue="1">
      <formula>$D$1&lt;K4</formula>
    </cfRule>
    <cfRule type="expression" dxfId="21762" priority="276" stopIfTrue="1">
      <formula>$D$1&gt;K4</formula>
    </cfRule>
  </conditionalFormatting>
  <conditionalFormatting sqref="K4">
    <cfRule type="expression" dxfId="21761" priority="273" stopIfTrue="1">
      <formula>$D$1&lt;K4</formula>
    </cfRule>
    <cfRule type="expression" dxfId="21760" priority="274" stopIfTrue="1">
      <formula>$D$1&gt;K4</formula>
    </cfRule>
  </conditionalFormatting>
  <conditionalFormatting sqref="K5">
    <cfRule type="cellIs" dxfId="21759" priority="270" stopIfTrue="1" operator="equal">
      <formula>5</formula>
    </cfRule>
    <cfRule type="cellIs" dxfId="21758" priority="271" stopIfTrue="1" operator="equal">
      <formula>4</formula>
    </cfRule>
    <cfRule type="cellIs" dxfId="21757" priority="272" stopIfTrue="1" operator="equal">
      <formula>3</formula>
    </cfRule>
  </conditionalFormatting>
  <conditionalFormatting sqref="K4">
    <cfRule type="expression" dxfId="21756" priority="268" stopIfTrue="1">
      <formula>$D$1&lt;K4</formula>
    </cfRule>
    <cfRule type="expression" dxfId="21755" priority="269" stopIfTrue="1">
      <formula>$D$1&gt;K4</formula>
    </cfRule>
  </conditionalFormatting>
  <conditionalFormatting sqref="K5">
    <cfRule type="cellIs" dxfId="21754" priority="265" stopIfTrue="1" operator="equal">
      <formula>5</formula>
    </cfRule>
    <cfRule type="cellIs" dxfId="21753" priority="266" stopIfTrue="1" operator="equal">
      <formula>4</formula>
    </cfRule>
    <cfRule type="cellIs" dxfId="21752" priority="267" stopIfTrue="1" operator="equal">
      <formula>3</formula>
    </cfRule>
  </conditionalFormatting>
  <conditionalFormatting sqref="K4">
    <cfRule type="expression" dxfId="21751" priority="263" stopIfTrue="1">
      <formula>$D$1&lt;K4</formula>
    </cfRule>
    <cfRule type="expression" dxfId="21750" priority="264" stopIfTrue="1">
      <formula>$D$1&gt;K4</formula>
    </cfRule>
  </conditionalFormatting>
  <conditionalFormatting sqref="L4">
    <cfRule type="expression" dxfId="21749" priority="261" stopIfTrue="1">
      <formula>$D$1&lt;L4</formula>
    </cfRule>
    <cfRule type="expression" dxfId="21748" priority="262" stopIfTrue="1">
      <formula>$D$1&gt;L4</formula>
    </cfRule>
  </conditionalFormatting>
  <conditionalFormatting sqref="L4">
    <cfRule type="expression" dxfId="21747" priority="241" stopIfTrue="1">
      <formula>$D$1&lt;L4</formula>
    </cfRule>
    <cfRule type="expression" dxfId="21746" priority="242" stopIfTrue="1">
      <formula>$D$1&gt;L4</formula>
    </cfRule>
  </conditionalFormatting>
  <conditionalFormatting sqref="L4">
    <cfRule type="expression" dxfId="21745" priority="259" stopIfTrue="1">
      <formula>$D$1&lt;L4</formula>
    </cfRule>
    <cfRule type="expression" dxfId="21744" priority="260" stopIfTrue="1">
      <formula>$D$1&gt;L4</formula>
    </cfRule>
  </conditionalFormatting>
  <conditionalFormatting sqref="L4">
    <cfRule type="expression" dxfId="21743" priority="239" stopIfTrue="1">
      <formula>$D$1&lt;L4</formula>
    </cfRule>
    <cfRule type="expression" dxfId="21742" priority="240" stopIfTrue="1">
      <formula>$D$1&gt;L4</formula>
    </cfRule>
  </conditionalFormatting>
  <conditionalFormatting sqref="L4">
    <cfRule type="expression" dxfId="21741" priority="237" stopIfTrue="1">
      <formula>$D$1&lt;L4</formula>
    </cfRule>
    <cfRule type="expression" dxfId="21740" priority="238" stopIfTrue="1">
      <formula>$D$1&gt;L4</formula>
    </cfRule>
  </conditionalFormatting>
  <conditionalFormatting sqref="L4">
    <cfRule type="expression" dxfId="21739" priority="257" stopIfTrue="1">
      <formula>$D$1&lt;L4</formula>
    </cfRule>
    <cfRule type="expression" dxfId="21738" priority="258" stopIfTrue="1">
      <formula>$D$1&gt;L4</formula>
    </cfRule>
  </conditionalFormatting>
  <conditionalFormatting sqref="L4">
    <cfRule type="expression" dxfId="21737" priority="253" stopIfTrue="1">
      <formula>$D$1&lt;L4</formula>
    </cfRule>
    <cfRule type="expression" dxfId="21736" priority="254" stopIfTrue="1">
      <formula>$D$1&gt;L4</formula>
    </cfRule>
  </conditionalFormatting>
  <conditionalFormatting sqref="L4">
    <cfRule type="expression" dxfId="21735" priority="251" stopIfTrue="1">
      <formula>$D$1&lt;L4</formula>
    </cfRule>
    <cfRule type="expression" dxfId="21734" priority="252" stopIfTrue="1">
      <formula>$D$1&gt;L4</formula>
    </cfRule>
  </conditionalFormatting>
  <conditionalFormatting sqref="L4">
    <cfRule type="expression" dxfId="21733" priority="249" stopIfTrue="1">
      <formula>$D$1&lt;L4</formula>
    </cfRule>
    <cfRule type="expression" dxfId="21732" priority="250" stopIfTrue="1">
      <formula>$D$1&gt;L4</formula>
    </cfRule>
  </conditionalFormatting>
  <conditionalFormatting sqref="L4">
    <cfRule type="expression" dxfId="21731" priority="247" stopIfTrue="1">
      <formula>$D$1&lt;L4</formula>
    </cfRule>
    <cfRule type="expression" dxfId="21730" priority="248" stopIfTrue="1">
      <formula>$D$1&gt;L4</formula>
    </cfRule>
  </conditionalFormatting>
  <conditionalFormatting sqref="L4">
    <cfRule type="expression" dxfId="21729" priority="235" stopIfTrue="1">
      <formula>$D$1&lt;L4</formula>
    </cfRule>
    <cfRule type="expression" dxfId="21728" priority="236" stopIfTrue="1">
      <formula>$D$1&gt;L4</formula>
    </cfRule>
  </conditionalFormatting>
  <conditionalFormatting sqref="L4">
    <cfRule type="expression" dxfId="21727" priority="233" stopIfTrue="1">
      <formula>$D$1&lt;L4</formula>
    </cfRule>
    <cfRule type="expression" dxfId="21726" priority="234" stopIfTrue="1">
      <formula>$D$1&gt;L4</formula>
    </cfRule>
  </conditionalFormatting>
  <conditionalFormatting sqref="M4">
    <cfRule type="expression" dxfId="21725" priority="207" stopIfTrue="1">
      <formula>$D$1&lt;M4</formula>
    </cfRule>
    <cfRule type="expression" dxfId="21724" priority="208" stopIfTrue="1">
      <formula>$D$1&gt;M4</formula>
    </cfRule>
  </conditionalFormatting>
  <conditionalFormatting sqref="M5">
    <cfRule type="cellIs" dxfId="21723" priority="209" stopIfTrue="1" operator="equal">
      <formula>5</formula>
    </cfRule>
    <cfRule type="cellIs" dxfId="21722" priority="210" stopIfTrue="1" operator="equal">
      <formula>4</formula>
    </cfRule>
    <cfRule type="cellIs" dxfId="21721" priority="211" stopIfTrue="1" operator="equal">
      <formula>3</formula>
    </cfRule>
  </conditionalFormatting>
  <conditionalFormatting sqref="M5">
    <cfRule type="cellIs" dxfId="21720" priority="204" stopIfTrue="1" operator="equal">
      <formula>5</formula>
    </cfRule>
    <cfRule type="cellIs" dxfId="21719" priority="205" stopIfTrue="1" operator="equal">
      <formula>4</formula>
    </cfRule>
    <cfRule type="cellIs" dxfId="21718" priority="206" stopIfTrue="1" operator="equal">
      <formula>3</formula>
    </cfRule>
  </conditionalFormatting>
  <conditionalFormatting sqref="M5">
    <cfRule type="cellIs" dxfId="21717" priority="199" stopIfTrue="1" operator="equal">
      <formula>5</formula>
    </cfRule>
    <cfRule type="cellIs" dxfId="21716" priority="200" stopIfTrue="1" operator="equal">
      <formula>4</formula>
    </cfRule>
    <cfRule type="cellIs" dxfId="21715" priority="201" stopIfTrue="1" operator="equal">
      <formula>3</formula>
    </cfRule>
  </conditionalFormatting>
  <conditionalFormatting sqref="N5">
    <cfRule type="expression" dxfId="21714" priority="169" stopIfTrue="1">
      <formula>$D$1&lt;N5</formula>
    </cfRule>
    <cfRule type="expression" dxfId="21713" priority="170" stopIfTrue="1">
      <formula>$D$1&gt;N5</formula>
    </cfRule>
  </conditionalFormatting>
  <conditionalFormatting sqref="N5">
    <cfRule type="expression" dxfId="21712" priority="167" stopIfTrue="1">
      <formula>$D$1&lt;N5</formula>
    </cfRule>
    <cfRule type="expression" dxfId="21711" priority="168" stopIfTrue="1">
      <formula>$D$1&gt;N5</formula>
    </cfRule>
  </conditionalFormatting>
  <conditionalFormatting sqref="N5">
    <cfRule type="expression" dxfId="21710" priority="179" stopIfTrue="1">
      <formula>$D$1&lt;N5</formula>
    </cfRule>
    <cfRule type="expression" dxfId="21709" priority="180" stopIfTrue="1">
      <formula>$D$1&gt;N5</formula>
    </cfRule>
  </conditionalFormatting>
  <conditionalFormatting sqref="N5">
    <cfRule type="expression" dxfId="21708" priority="175" stopIfTrue="1">
      <formula>$D$1&lt;N5</formula>
    </cfRule>
    <cfRule type="expression" dxfId="21707" priority="176" stopIfTrue="1">
      <formula>$D$1&gt;N5</formula>
    </cfRule>
  </conditionalFormatting>
  <conditionalFormatting sqref="N5">
    <cfRule type="expression" dxfId="21706" priority="173" stopIfTrue="1">
      <formula>$D$1&lt;N5</formula>
    </cfRule>
    <cfRule type="expression" dxfId="21705" priority="174" stopIfTrue="1">
      <formula>$D$1&gt;N5</formula>
    </cfRule>
  </conditionalFormatting>
  <conditionalFormatting sqref="N5">
    <cfRule type="expression" dxfId="21704" priority="155" stopIfTrue="1">
      <formula>$D$1&lt;N5</formula>
    </cfRule>
    <cfRule type="expression" dxfId="21703" priority="156" stopIfTrue="1">
      <formula>$D$1&gt;N5</formula>
    </cfRule>
  </conditionalFormatting>
  <conditionalFormatting sqref="N5">
    <cfRule type="expression" dxfId="21702" priority="153" stopIfTrue="1">
      <formula>$D$1&lt;N5</formula>
    </cfRule>
    <cfRule type="expression" dxfId="21701" priority="154" stopIfTrue="1">
      <formula>$D$1&gt;N5</formula>
    </cfRule>
  </conditionalFormatting>
  <conditionalFormatting sqref="N5">
    <cfRule type="expression" dxfId="21700" priority="165" stopIfTrue="1">
      <formula>$D$1&lt;N5</formula>
    </cfRule>
    <cfRule type="expression" dxfId="21699" priority="166" stopIfTrue="1">
      <formula>$D$1&gt;N5</formula>
    </cfRule>
  </conditionalFormatting>
  <conditionalFormatting sqref="N5">
    <cfRule type="expression" dxfId="21698" priority="163" stopIfTrue="1">
      <formula>$D$1&lt;N5</formula>
    </cfRule>
    <cfRule type="expression" dxfId="21697" priority="164" stopIfTrue="1">
      <formula>$D$1&gt;N5</formula>
    </cfRule>
  </conditionalFormatting>
  <conditionalFormatting sqref="N5">
    <cfRule type="expression" dxfId="21696" priority="159" stopIfTrue="1">
      <formula>$D$1&lt;N5</formula>
    </cfRule>
    <cfRule type="expression" dxfId="21695" priority="160" stopIfTrue="1">
      <formula>$D$1&gt;N5</formula>
    </cfRule>
  </conditionalFormatting>
  <conditionalFormatting sqref="N5">
    <cfRule type="expression" dxfId="21694" priority="157" stopIfTrue="1">
      <formula>$D$1&lt;N5</formula>
    </cfRule>
    <cfRule type="expression" dxfId="21693" priority="158" stopIfTrue="1">
      <formula>$D$1&gt;N5</formula>
    </cfRule>
  </conditionalFormatting>
  <conditionalFormatting sqref="N5">
    <cfRule type="cellIs" dxfId="21692" priority="136" stopIfTrue="1" operator="equal">
      <formula>5</formula>
    </cfRule>
    <cfRule type="cellIs" dxfId="21691" priority="137" stopIfTrue="1" operator="equal">
      <formula>4</formula>
    </cfRule>
    <cfRule type="cellIs" dxfId="21690" priority="138" stopIfTrue="1" operator="equal">
      <formula>3</formula>
    </cfRule>
  </conditionalFormatting>
  <conditionalFormatting sqref="N5">
    <cfRule type="cellIs" dxfId="21689" priority="125" stopIfTrue="1" operator="equal">
      <formula>5</formula>
    </cfRule>
    <cfRule type="cellIs" dxfId="21688" priority="126" stopIfTrue="1" operator="equal">
      <formula>4</formula>
    </cfRule>
    <cfRule type="cellIs" dxfId="21687" priority="127" stopIfTrue="1" operator="equal">
      <formula>3</formula>
    </cfRule>
  </conditionalFormatting>
  <conditionalFormatting sqref="N5">
    <cfRule type="cellIs" dxfId="21686" priority="122" stopIfTrue="1" operator="equal">
      <formula>5</formula>
    </cfRule>
    <cfRule type="cellIs" dxfId="21685" priority="123" stopIfTrue="1" operator="equal">
      <formula>4</formula>
    </cfRule>
    <cfRule type="cellIs" dxfId="21684" priority="124" stopIfTrue="1" operator="equal">
      <formula>3</formula>
    </cfRule>
  </conditionalFormatting>
  <conditionalFormatting sqref="N4">
    <cfRule type="expression" dxfId="21683" priority="104" stopIfTrue="1">
      <formula>$D$1&lt;N4</formula>
    </cfRule>
    <cfRule type="expression" dxfId="21682" priority="105" stopIfTrue="1">
      <formula>$D$1&gt;N4</formula>
    </cfRule>
  </conditionalFormatting>
  <conditionalFormatting sqref="N4">
    <cfRule type="expression" dxfId="21681" priority="102" stopIfTrue="1">
      <formula>$D$1&lt;N4</formula>
    </cfRule>
    <cfRule type="expression" dxfId="21680" priority="103" stopIfTrue="1">
      <formula>$D$1&gt;N4</formula>
    </cfRule>
  </conditionalFormatting>
  <conditionalFormatting sqref="N4">
    <cfRule type="expression" dxfId="21679" priority="98" stopIfTrue="1">
      <formula>$D$1&lt;N4</formula>
    </cfRule>
    <cfRule type="expression" dxfId="21678" priority="99" stopIfTrue="1">
      <formula>$D$1&gt;N4</formula>
    </cfRule>
  </conditionalFormatting>
  <conditionalFormatting sqref="N4">
    <cfRule type="expression" dxfId="21677" priority="112" stopIfTrue="1">
      <formula>$D$1&lt;N4</formula>
    </cfRule>
    <cfRule type="expression" dxfId="21676" priority="113" stopIfTrue="1">
      <formula>$D$1&gt;N4</formula>
    </cfRule>
  </conditionalFormatting>
  <conditionalFormatting sqref="N4">
    <cfRule type="expression" dxfId="21675" priority="110" stopIfTrue="1">
      <formula>$D$1&lt;N4</formula>
    </cfRule>
    <cfRule type="expression" dxfId="21674" priority="111" stopIfTrue="1">
      <formula>$D$1&gt;N4</formula>
    </cfRule>
  </conditionalFormatting>
  <conditionalFormatting sqref="N4">
    <cfRule type="expression" dxfId="21673" priority="108" stopIfTrue="1">
      <formula>$D$1&lt;N4</formula>
    </cfRule>
    <cfRule type="expression" dxfId="21672" priority="109" stopIfTrue="1">
      <formula>$D$1&gt;N4</formula>
    </cfRule>
  </conditionalFormatting>
  <conditionalFormatting sqref="N4">
    <cfRule type="expression" dxfId="21671" priority="106" stopIfTrue="1">
      <formula>$D$1&lt;N4</formula>
    </cfRule>
    <cfRule type="expression" dxfId="21670" priority="107" stopIfTrue="1">
      <formula>$D$1&gt;N4</formula>
    </cfRule>
  </conditionalFormatting>
  <conditionalFormatting sqref="N4">
    <cfRule type="expression" dxfId="21669" priority="100" stopIfTrue="1">
      <formula>$D$1&lt;N4</formula>
    </cfRule>
    <cfRule type="expression" dxfId="21668" priority="101" stopIfTrue="1">
      <formula>$D$1&gt;N4</formula>
    </cfRule>
  </conditionalFormatting>
  <conditionalFormatting sqref="N5">
    <cfRule type="cellIs" dxfId="21667" priority="95" stopIfTrue="1" operator="equal">
      <formula>5</formula>
    </cfRule>
    <cfRule type="cellIs" dxfId="21666" priority="96" stopIfTrue="1" operator="equal">
      <formula>4</formula>
    </cfRule>
    <cfRule type="cellIs" dxfId="21665" priority="97" stopIfTrue="1" operator="equal">
      <formula>3</formula>
    </cfRule>
  </conditionalFormatting>
  <conditionalFormatting sqref="N5">
    <cfRule type="cellIs" dxfId="21664" priority="90" stopIfTrue="1" operator="equal">
      <formula>5</formula>
    </cfRule>
    <cfRule type="cellIs" dxfId="21663" priority="91" stopIfTrue="1" operator="equal">
      <formula>4</formula>
    </cfRule>
    <cfRule type="cellIs" dxfId="21662" priority="92" stopIfTrue="1" operator="equal">
      <formula>3</formula>
    </cfRule>
  </conditionalFormatting>
  <conditionalFormatting sqref="P4">
    <cfRule type="expression" dxfId="21661" priority="88" stopIfTrue="1">
      <formula>$D$1&lt;P4</formula>
    </cfRule>
    <cfRule type="expression" dxfId="21660" priority="89" stopIfTrue="1">
      <formula>$D$1&gt;P4</formula>
    </cfRule>
  </conditionalFormatting>
  <conditionalFormatting sqref="P4">
    <cfRule type="expression" dxfId="21659" priority="60" stopIfTrue="1">
      <formula>$D$1&lt;P4</formula>
    </cfRule>
    <cfRule type="expression" dxfId="21658" priority="61" stopIfTrue="1">
      <formula>$D$1&gt;P4</formula>
    </cfRule>
  </conditionalFormatting>
  <conditionalFormatting sqref="P5">
    <cfRule type="cellIs" dxfId="21657" priority="85" stopIfTrue="1" operator="equal">
      <formula>5</formula>
    </cfRule>
    <cfRule type="cellIs" dxfId="21656" priority="86" stopIfTrue="1" operator="equal">
      <formula>4</formula>
    </cfRule>
    <cfRule type="cellIs" dxfId="21655" priority="87" stopIfTrue="1" operator="equal">
      <formula>3</formula>
    </cfRule>
  </conditionalFormatting>
  <conditionalFormatting sqref="P5">
    <cfRule type="cellIs" dxfId="21654" priority="72" stopIfTrue="1" operator="equal">
      <formula>5</formula>
    </cfRule>
    <cfRule type="cellIs" dxfId="21653" priority="73" stopIfTrue="1" operator="equal">
      <formula>4</formula>
    </cfRule>
    <cfRule type="cellIs" dxfId="21652" priority="74" stopIfTrue="1" operator="equal">
      <formula>3</formula>
    </cfRule>
  </conditionalFormatting>
  <conditionalFormatting sqref="P4">
    <cfRule type="expression" dxfId="21651" priority="70" stopIfTrue="1">
      <formula>$D$1&lt;P4</formula>
    </cfRule>
    <cfRule type="expression" dxfId="21650" priority="71" stopIfTrue="1">
      <formula>$D$1&gt;P4</formula>
    </cfRule>
  </conditionalFormatting>
  <conditionalFormatting sqref="P5">
    <cfRule type="cellIs" dxfId="21649" priority="67" stopIfTrue="1" operator="equal">
      <formula>5</formula>
    </cfRule>
    <cfRule type="cellIs" dxfId="21648" priority="68" stopIfTrue="1" operator="equal">
      <formula>4</formula>
    </cfRule>
    <cfRule type="cellIs" dxfId="21647" priority="69" stopIfTrue="1" operator="equal">
      <formula>3</formula>
    </cfRule>
  </conditionalFormatting>
  <conditionalFormatting sqref="P5">
    <cfRule type="cellIs" dxfId="21646" priority="62" stopIfTrue="1" operator="equal">
      <formula>5</formula>
    </cfRule>
    <cfRule type="cellIs" dxfId="21645" priority="63" stopIfTrue="1" operator="equal">
      <formula>4</formula>
    </cfRule>
    <cfRule type="cellIs" dxfId="21644" priority="64" stopIfTrue="1" operator="equal">
      <formula>3</formula>
    </cfRule>
  </conditionalFormatting>
  <conditionalFormatting sqref="P4">
    <cfRule type="expression" dxfId="21643" priority="48" stopIfTrue="1">
      <formula>$D$1&lt;P4</formula>
    </cfRule>
    <cfRule type="expression" dxfId="21642" priority="49" stopIfTrue="1">
      <formula>$D$1&gt;P4</formula>
    </cfRule>
  </conditionalFormatting>
  <conditionalFormatting sqref="P4">
    <cfRule type="expression" dxfId="21641" priority="46" stopIfTrue="1">
      <formula>$D$1&lt;P4</formula>
    </cfRule>
    <cfRule type="expression" dxfId="21640" priority="47" stopIfTrue="1">
      <formula>$D$1&gt;P4</formula>
    </cfRule>
  </conditionalFormatting>
  <conditionalFormatting sqref="P4">
    <cfRule type="expression" dxfId="21639" priority="44" stopIfTrue="1">
      <formula>$D$1&lt;P4</formula>
    </cfRule>
    <cfRule type="expression" dxfId="21638" priority="45" stopIfTrue="1">
      <formula>$D$1&gt;P4</formula>
    </cfRule>
  </conditionalFormatting>
  <conditionalFormatting sqref="P4">
    <cfRule type="expression" dxfId="21637" priority="42" stopIfTrue="1">
      <formula>$D$1&lt;P4</formula>
    </cfRule>
    <cfRule type="expression" dxfId="21636" priority="43" stopIfTrue="1">
      <formula>$D$1&gt;P4</formula>
    </cfRule>
  </conditionalFormatting>
  <conditionalFormatting sqref="P4">
    <cfRule type="expression" dxfId="21635" priority="38" stopIfTrue="1">
      <formula>$D$1&lt;P4</formula>
    </cfRule>
    <cfRule type="expression" dxfId="21634" priority="39" stopIfTrue="1">
      <formula>$D$1&gt;P4</formula>
    </cfRule>
  </conditionalFormatting>
  <conditionalFormatting sqref="P4">
    <cfRule type="expression" dxfId="21633" priority="36" stopIfTrue="1">
      <formula>$D$1&lt;P4</formula>
    </cfRule>
    <cfRule type="expression" dxfId="21632" priority="37" stopIfTrue="1">
      <formula>$D$1&gt;P4</formula>
    </cfRule>
  </conditionalFormatting>
  <conditionalFormatting sqref="P4">
    <cfRule type="expression" dxfId="21631" priority="34" stopIfTrue="1">
      <formula>$D$1&lt;P4</formula>
    </cfRule>
    <cfRule type="expression" dxfId="21630" priority="35" stopIfTrue="1">
      <formula>$D$1&gt;P4</formula>
    </cfRule>
  </conditionalFormatting>
  <conditionalFormatting sqref="P4">
    <cfRule type="expression" dxfId="21629" priority="32" stopIfTrue="1">
      <formula>$D$1&lt;P4</formula>
    </cfRule>
    <cfRule type="expression" dxfId="21628" priority="33" stopIfTrue="1">
      <formula>$D$1&gt;P4</formula>
    </cfRule>
  </conditionalFormatting>
  <conditionalFormatting sqref="G5">
    <cfRule type="cellIs" dxfId="21627" priority="8" stopIfTrue="1" operator="equal">
      <formula>5</formula>
    </cfRule>
    <cfRule type="cellIs" dxfId="21626" priority="9" stopIfTrue="1" operator="equal">
      <formula>4</formula>
    </cfRule>
    <cfRule type="cellIs" dxfId="21625" priority="10" stopIfTrue="1" operator="equal">
      <formula>3</formula>
    </cfRule>
  </conditionalFormatting>
  <conditionalFormatting sqref="G5">
    <cfRule type="expression" dxfId="21624" priority="18" stopIfTrue="1">
      <formula>$D$1&lt;G5</formula>
    </cfRule>
    <cfRule type="expression" dxfId="21623" priority="19" stopIfTrue="1">
      <formula>$D$1&gt;G5</formula>
    </cfRule>
  </conditionalFormatting>
  <conditionalFormatting sqref="G5">
    <cfRule type="expression" dxfId="21622" priority="20" stopIfTrue="1">
      <formula>$D$1&lt;G5</formula>
    </cfRule>
    <cfRule type="expression" dxfId="21621" priority="21" stopIfTrue="1">
      <formula>$D$1&gt;G5</formula>
    </cfRule>
  </conditionalFormatting>
  <conditionalFormatting sqref="G5">
    <cfRule type="expression" dxfId="21620" priority="16" stopIfTrue="1">
      <formula>$D$1&lt;G5</formula>
    </cfRule>
    <cfRule type="expression" dxfId="21619" priority="17" stopIfTrue="1">
      <formula>$D$1&gt;G5</formula>
    </cfRule>
  </conditionalFormatting>
  <conditionalFormatting sqref="G4">
    <cfRule type="expression" dxfId="21618" priority="6" stopIfTrue="1">
      <formula>$D$1&lt;G4</formula>
    </cfRule>
    <cfRule type="expression" dxfId="21617" priority="7" stopIfTrue="1">
      <formula>$D$1&gt;G4</formula>
    </cfRule>
  </conditionalFormatting>
  <conditionalFormatting sqref="G5">
    <cfRule type="cellIs" dxfId="21616" priority="13" stopIfTrue="1" operator="equal">
      <formula>5</formula>
    </cfRule>
    <cfRule type="cellIs" dxfId="21615" priority="14" stopIfTrue="1" operator="equal">
      <formula>4</formula>
    </cfRule>
    <cfRule type="cellIs" dxfId="21614" priority="15" stopIfTrue="1" operator="equal">
      <formula>3</formula>
    </cfRule>
  </conditionalFormatting>
  <conditionalFormatting sqref="G5">
    <cfRule type="cellIs" dxfId="21613" priority="3" stopIfTrue="1" operator="equal">
      <formula>5</formula>
    </cfRule>
    <cfRule type="cellIs" dxfId="21612" priority="4" stopIfTrue="1" operator="equal">
      <formula>4</formula>
    </cfRule>
    <cfRule type="cellIs" dxfId="21611" priority="5" stopIfTrue="1" operator="equal">
      <formula>3</formula>
    </cfRule>
  </conditionalFormatting>
  <pageMargins left="0.7" right="0.7" top="0.75" bottom="0.75" header="0.3" footer="0.3"/>
  <pageSetup paperSize="9" scale="65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pane="bottomLeft" activeCell="O6" sqref="O6:O3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5.7109375" style="13" customWidth="1"/>
    <col min="5" max="5" width="5.5703125" style="13" hidden="1" customWidth="1"/>
    <col min="6" max="9" width="7" style="340" customWidth="1"/>
    <col min="10" max="10" width="7" style="340" hidden="1" customWidth="1"/>
    <col min="11" max="15" width="7.140625" style="340" customWidth="1"/>
    <col min="16" max="17" width="7.140625" style="340" hidden="1" customWidth="1"/>
    <col min="18" max="19" width="6.42578125" style="340" hidden="1" customWidth="1"/>
    <col min="20" max="21" width="5.85546875" style="340" hidden="1" customWidth="1"/>
    <col min="22" max="22" width="5.8554687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73" width="3.42578125" style="30" hidden="1" customWidth="1"/>
    <col min="74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61"/>
      <c r="Z1" s="461"/>
      <c r="AA1" s="461"/>
      <c r="AB1" s="461"/>
      <c r="AC1" s="461"/>
      <c r="AD1" s="461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341" t="s">
        <v>1121</v>
      </c>
      <c r="G2" s="734" t="s">
        <v>40</v>
      </c>
      <c r="H2" s="734"/>
      <c r="I2" s="734"/>
      <c r="J2" s="734"/>
      <c r="K2" s="734"/>
      <c r="L2" s="734"/>
      <c r="M2" s="735" t="s">
        <v>43</v>
      </c>
      <c r="N2" s="737"/>
      <c r="O2" s="737"/>
      <c r="P2" s="301"/>
      <c r="Q2" s="392"/>
      <c r="R2" s="393"/>
      <c r="S2" s="393"/>
      <c r="T2" s="394" t="s">
        <v>42</v>
      </c>
      <c r="U2" s="394"/>
      <c r="V2" s="388"/>
      <c r="W2" s="389"/>
      <c r="X2" s="389"/>
      <c r="Y2" s="461"/>
      <c r="Z2" s="461"/>
      <c r="AA2" s="461"/>
      <c r="AB2" s="461"/>
      <c r="AC2" s="461"/>
      <c r="AD2" s="461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2432</v>
      </c>
      <c r="B3" s="723"/>
      <c r="C3" s="723"/>
      <c r="D3" s="196" t="s">
        <v>0</v>
      </c>
      <c r="E3" s="197"/>
      <c r="F3" s="153">
        <v>43125</v>
      </c>
      <c r="G3" s="153">
        <v>43124</v>
      </c>
      <c r="H3" s="153">
        <v>43122</v>
      </c>
      <c r="I3" s="153">
        <v>43116</v>
      </c>
      <c r="J3" s="153"/>
      <c r="K3" s="153">
        <v>43123</v>
      </c>
      <c r="L3" s="153">
        <v>43112</v>
      </c>
      <c r="M3" s="153">
        <v>43131</v>
      </c>
      <c r="N3" s="153">
        <v>43141</v>
      </c>
      <c r="O3" s="153">
        <v>43136</v>
      </c>
      <c r="P3" s="153"/>
      <c r="Q3" s="335"/>
      <c r="R3" s="335"/>
      <c r="S3" s="335"/>
      <c r="T3" s="153"/>
      <c r="U3" s="153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61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500</v>
      </c>
      <c r="G4" s="156" t="s">
        <v>493</v>
      </c>
      <c r="H4" s="156" t="s">
        <v>497</v>
      </c>
      <c r="I4" s="156" t="s">
        <v>451</v>
      </c>
      <c r="J4" s="156"/>
      <c r="K4" s="156" t="s">
        <v>502</v>
      </c>
      <c r="L4" s="156" t="s">
        <v>496</v>
      </c>
      <c r="M4" s="343" t="s">
        <v>505</v>
      </c>
      <c r="N4" s="156" t="s">
        <v>479</v>
      </c>
      <c r="O4" s="156" t="s">
        <v>474</v>
      </c>
      <c r="P4" s="156"/>
      <c r="Q4" s="343"/>
      <c r="R4" s="156"/>
      <c r="S4" s="156"/>
      <c r="T4" s="282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1"/>
      <c r="AT4" s="461"/>
      <c r="AU4" s="461"/>
      <c r="AV4" s="461"/>
      <c r="AW4" s="13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  <c r="BL4" s="462"/>
      <c r="BM4" s="462"/>
      <c r="BN4" s="30"/>
      <c r="BO4" s="30"/>
      <c r="BP4" s="462"/>
      <c r="BQ4" s="462"/>
      <c r="BR4" s="462"/>
      <c r="BS4" s="462"/>
      <c r="BT4" s="462"/>
      <c r="BU4" s="462"/>
      <c r="BV4" s="462"/>
      <c r="BW4" s="462"/>
      <c r="BX4" s="462"/>
      <c r="BY4" s="462"/>
      <c r="BZ4" s="462"/>
      <c r="CA4" s="462"/>
      <c r="CB4" s="462"/>
      <c r="CC4" s="462"/>
      <c r="CD4" s="462"/>
      <c r="CE4" s="462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499</v>
      </c>
      <c r="G5" s="246" t="s">
        <v>494</v>
      </c>
      <c r="H5" s="246" t="s">
        <v>491</v>
      </c>
      <c r="I5" s="246" t="s">
        <v>498</v>
      </c>
      <c r="J5" s="279"/>
      <c r="K5" s="246" t="s">
        <v>501</v>
      </c>
      <c r="L5" s="246" t="s">
        <v>495</v>
      </c>
      <c r="M5" s="247" t="s">
        <v>504</v>
      </c>
      <c r="N5" s="247" t="s">
        <v>486</v>
      </c>
      <c r="O5" s="246" t="s">
        <v>1332</v>
      </c>
      <c r="P5" s="246"/>
      <c r="Q5" s="246"/>
      <c r="R5" s="247"/>
      <c r="S5" s="246"/>
      <c r="T5" s="246"/>
      <c r="U5" s="24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" customHeight="1" x14ac:dyDescent="0.25">
      <c r="A6" s="267">
        <v>1</v>
      </c>
      <c r="B6" s="315" t="s">
        <v>28</v>
      </c>
      <c r="C6" s="290" t="s">
        <v>443</v>
      </c>
      <c r="D6" s="324" t="s">
        <v>174</v>
      </c>
      <c r="E6" s="223">
        <v>2432</v>
      </c>
      <c r="F6" s="91" t="s">
        <v>1141</v>
      </c>
      <c r="G6" s="91">
        <v>4</v>
      </c>
      <c r="H6" s="91">
        <v>3</v>
      </c>
      <c r="I6" s="91">
        <v>5</v>
      </c>
      <c r="J6" s="91"/>
      <c r="K6" s="91">
        <v>4</v>
      </c>
      <c r="L6" s="91">
        <v>4</v>
      </c>
      <c r="M6" s="91">
        <v>4</v>
      </c>
      <c r="N6" s="91">
        <v>4</v>
      </c>
      <c r="O6" s="91">
        <v>3</v>
      </c>
      <c r="P6" s="91"/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3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0</v>
      </c>
      <c r="Z6" s="258">
        <f t="shared" ref="Z6:Z34" si="4">COUNTIF(AG6:AV6,Z$5)</f>
        <v>2</v>
      </c>
      <c r="AA6" s="258">
        <f t="shared" ref="AA6:AA34" si="5">COUNTIF(AG6:AV6,AA$5)</f>
        <v>5</v>
      </c>
      <c r="AB6" s="258">
        <f t="shared" ref="AB6:AB34" si="6">COUNTIF(AG6:AV6,AB$5)</f>
        <v>1</v>
      </c>
      <c r="AC6" s="258">
        <f t="shared" ref="AC6:AC38" si="7">SUM(X6:AB6)</f>
        <v>8</v>
      </c>
      <c r="AD6" s="317">
        <f>IF(ISERROR(((X6+Y6)*2+Z6*3+AA6*4+AB6*5)/SUM(X6,Y6:AB6)),"",((X6+Y6)*2+Z6*3+AA6*4+AB6*5)/SUM(X6,Y6:AB6))</f>
        <v>3.875</v>
      </c>
      <c r="AE6" s="259">
        <f t="shared" ref="AE6:AE34" si="8">IF(AX6=5,0.5,IF(AX6=4,0.25,IF(AX6&lt;=3,0)))</f>
        <v>0</v>
      </c>
      <c r="AG6" s="318" t="str">
        <f t="shared" ref="AG6:AV21" si="9">IF(ISERROR(VALUE(LEFT(F6))),LEFT(F6),VALUE(LEFT(F6)))</f>
        <v>з</v>
      </c>
      <c r="AH6" s="318">
        <f t="shared" si="9"/>
        <v>4</v>
      </c>
      <c r="AI6" s="318">
        <f t="shared" si="9"/>
        <v>3</v>
      </c>
      <c r="AJ6" s="318">
        <f t="shared" si="9"/>
        <v>5</v>
      </c>
      <c r="AK6" s="318" t="str">
        <f t="shared" si="9"/>
        <v/>
      </c>
      <c r="AL6" s="318">
        <f t="shared" si="9"/>
        <v>4</v>
      </c>
      <c r="AM6" s="318">
        <f t="shared" si="9"/>
        <v>4</v>
      </c>
      <c r="AN6" s="318">
        <f t="shared" si="9"/>
        <v>4</v>
      </c>
      <c r="AO6" s="318">
        <f t="shared" si="9"/>
        <v>4</v>
      </c>
      <c r="AP6" s="318">
        <f t="shared" si="9"/>
        <v>3</v>
      </c>
      <c r="AQ6" s="318" t="str">
        <f t="shared" si="9"/>
        <v/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" customHeight="1" x14ac:dyDescent="0.25">
      <c r="A7" s="267">
        <v>2</v>
      </c>
      <c r="B7" s="315" t="s">
        <v>28</v>
      </c>
      <c r="C7" s="290" t="s">
        <v>35</v>
      </c>
      <c r="D7" s="324" t="s">
        <v>175</v>
      </c>
      <c r="E7" s="223">
        <v>2432</v>
      </c>
      <c r="F7" s="91" t="s">
        <v>1141</v>
      </c>
      <c r="G7" s="91">
        <v>5</v>
      </c>
      <c r="H7" s="91">
        <v>5</v>
      </c>
      <c r="I7" s="91">
        <v>5</v>
      </c>
      <c r="J7" s="91"/>
      <c r="K7" s="91">
        <v>5</v>
      </c>
      <c r="L7" s="91">
        <v>4</v>
      </c>
      <c r="M7" s="91">
        <v>5</v>
      </c>
      <c r="N7" s="91">
        <v>5</v>
      </c>
      <c r="O7" s="91">
        <v>5</v>
      </c>
      <c r="P7" s="91"/>
      <c r="Q7" s="91"/>
      <c r="R7" s="91"/>
      <c r="S7" s="91"/>
      <c r="T7" s="91"/>
      <c r="U7" s="91"/>
      <c r="V7" s="316">
        <f t="shared" si="0"/>
        <v>4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0</v>
      </c>
      <c r="AA7" s="258">
        <f t="shared" si="5"/>
        <v>1</v>
      </c>
      <c r="AB7" s="258">
        <f t="shared" si="6"/>
        <v>7</v>
      </c>
      <c r="AC7" s="258">
        <f t="shared" si="7"/>
        <v>8</v>
      </c>
      <c r="AD7" s="317">
        <f t="shared" ref="AD7:AD37" si="11">IF(ISERROR(((X7+Y7)*2+Z7*3+AA7*4+AB7*5)/SUM(X7,Y7:AB7)),"",((X7+Y7)*2+Z7*3+AA7*4+AB7*5)/SUM(X7,Y7:AB7))</f>
        <v>4.875</v>
      </c>
      <c r="AE7" s="259">
        <f t="shared" si="8"/>
        <v>0</v>
      </c>
      <c r="AG7" s="318" t="str">
        <f t="shared" si="9"/>
        <v>з</v>
      </c>
      <c r="AH7" s="318">
        <f t="shared" si="9"/>
        <v>5</v>
      </c>
      <c r="AI7" s="318">
        <f t="shared" si="9"/>
        <v>5</v>
      </c>
      <c r="AJ7" s="318">
        <f t="shared" si="9"/>
        <v>5</v>
      </c>
      <c r="AK7" s="318" t="str">
        <f t="shared" si="9"/>
        <v/>
      </c>
      <c r="AL7" s="318">
        <f t="shared" si="9"/>
        <v>5</v>
      </c>
      <c r="AM7" s="318">
        <f t="shared" si="9"/>
        <v>4</v>
      </c>
      <c r="AN7" s="318">
        <f t="shared" si="9"/>
        <v>5</v>
      </c>
      <c r="AO7" s="318">
        <f t="shared" si="9"/>
        <v>5</v>
      </c>
      <c r="AP7" s="318">
        <f t="shared" si="9"/>
        <v>5</v>
      </c>
      <c r="AQ7" s="318" t="str">
        <f t="shared" si="9"/>
        <v/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" customHeight="1" x14ac:dyDescent="0.25">
      <c r="A8" s="267">
        <v>3</v>
      </c>
      <c r="B8" s="315" t="s">
        <v>28</v>
      </c>
      <c r="C8" s="290" t="s">
        <v>34</v>
      </c>
      <c r="D8" s="324" t="s">
        <v>176</v>
      </c>
      <c r="E8" s="223">
        <v>2432</v>
      </c>
      <c r="F8" s="91" t="s">
        <v>1141</v>
      </c>
      <c r="G8" s="91">
        <v>3</v>
      </c>
      <c r="H8" s="91">
        <v>4</v>
      </c>
      <c r="I8" s="91">
        <v>5</v>
      </c>
      <c r="J8" s="91"/>
      <c r="K8" s="91">
        <v>3</v>
      </c>
      <c r="L8" s="91">
        <v>4</v>
      </c>
      <c r="M8" s="91">
        <v>4</v>
      </c>
      <c r="N8" s="91">
        <v>4</v>
      </c>
      <c r="O8" s="91">
        <v>3</v>
      </c>
      <c r="P8" s="91"/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3</v>
      </c>
      <c r="AA8" s="258">
        <f t="shared" si="5"/>
        <v>4</v>
      </c>
      <c r="AB8" s="258">
        <f t="shared" si="6"/>
        <v>1</v>
      </c>
      <c r="AC8" s="258">
        <f t="shared" si="7"/>
        <v>8</v>
      </c>
      <c r="AD8" s="317">
        <f t="shared" si="11"/>
        <v>3.75</v>
      </c>
      <c r="AE8" s="259">
        <f t="shared" si="8"/>
        <v>0</v>
      </c>
      <c r="AG8" s="318" t="str">
        <f t="shared" si="9"/>
        <v>з</v>
      </c>
      <c r="AH8" s="318">
        <f t="shared" si="9"/>
        <v>3</v>
      </c>
      <c r="AI8" s="318">
        <f t="shared" si="9"/>
        <v>4</v>
      </c>
      <c r="AJ8" s="318">
        <f t="shared" si="9"/>
        <v>5</v>
      </c>
      <c r="AK8" s="318" t="str">
        <f t="shared" si="9"/>
        <v/>
      </c>
      <c r="AL8" s="318">
        <f t="shared" si="9"/>
        <v>3</v>
      </c>
      <c r="AM8" s="318">
        <f t="shared" si="9"/>
        <v>4</v>
      </c>
      <c r="AN8" s="318">
        <f t="shared" si="9"/>
        <v>4</v>
      </c>
      <c r="AO8" s="318">
        <f t="shared" si="9"/>
        <v>4</v>
      </c>
      <c r="AP8" s="318">
        <f t="shared" si="9"/>
        <v>3</v>
      </c>
      <c r="AQ8" s="318" t="str">
        <f t="shared" si="9"/>
        <v/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" customHeight="1" x14ac:dyDescent="0.25">
      <c r="A9" s="267">
        <v>4</v>
      </c>
      <c r="B9" s="315" t="s">
        <v>28</v>
      </c>
      <c r="C9" s="290" t="s">
        <v>34</v>
      </c>
      <c r="D9" s="324" t="s">
        <v>177</v>
      </c>
      <c r="E9" s="223">
        <v>2432</v>
      </c>
      <c r="F9" s="91" t="s">
        <v>1141</v>
      </c>
      <c r="G9" s="91">
        <v>3</v>
      </c>
      <c r="H9" s="91">
        <v>4</v>
      </c>
      <c r="I9" s="91">
        <v>5</v>
      </c>
      <c r="J9" s="91"/>
      <c r="K9" s="91">
        <v>3</v>
      </c>
      <c r="L9" s="91">
        <v>4</v>
      </c>
      <c r="M9" s="91">
        <v>4</v>
      </c>
      <c r="N9" s="91">
        <v>5</v>
      </c>
      <c r="O9" s="91">
        <v>3</v>
      </c>
      <c r="P9" s="91"/>
      <c r="Q9" s="91"/>
      <c r="R9" s="91"/>
      <c r="S9" s="91"/>
      <c r="T9" s="91"/>
      <c r="U9" s="91"/>
      <c r="V9" s="316">
        <f t="shared" si="0"/>
        <v>3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3</v>
      </c>
      <c r="AA9" s="258">
        <f t="shared" si="5"/>
        <v>3</v>
      </c>
      <c r="AB9" s="258">
        <f t="shared" si="6"/>
        <v>2</v>
      </c>
      <c r="AC9" s="258">
        <f t="shared" si="7"/>
        <v>8</v>
      </c>
      <c r="AD9" s="317">
        <f t="shared" si="11"/>
        <v>3.875</v>
      </c>
      <c r="AE9" s="259">
        <f t="shared" si="8"/>
        <v>0</v>
      </c>
      <c r="AG9" s="318" t="str">
        <f t="shared" si="9"/>
        <v>з</v>
      </c>
      <c r="AH9" s="318">
        <f t="shared" si="9"/>
        <v>3</v>
      </c>
      <c r="AI9" s="318">
        <f t="shared" si="9"/>
        <v>4</v>
      </c>
      <c r="AJ9" s="318">
        <f t="shared" si="9"/>
        <v>5</v>
      </c>
      <c r="AK9" s="318" t="str">
        <f t="shared" si="9"/>
        <v/>
      </c>
      <c r="AL9" s="318">
        <f t="shared" si="9"/>
        <v>3</v>
      </c>
      <c r="AM9" s="318">
        <f t="shared" si="9"/>
        <v>4</v>
      </c>
      <c r="AN9" s="318">
        <f t="shared" si="9"/>
        <v>4</v>
      </c>
      <c r="AO9" s="318">
        <f t="shared" si="9"/>
        <v>5</v>
      </c>
      <c r="AP9" s="318">
        <f t="shared" si="9"/>
        <v>3</v>
      </c>
      <c r="AQ9" s="318" t="str">
        <f t="shared" si="9"/>
        <v/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" customHeight="1" x14ac:dyDescent="0.25">
      <c r="A10" s="267">
        <v>5</v>
      </c>
      <c r="B10" s="315" t="s">
        <v>28</v>
      </c>
      <c r="C10" s="290" t="s">
        <v>34</v>
      </c>
      <c r="D10" s="324" t="s">
        <v>178</v>
      </c>
      <c r="E10" s="223">
        <v>2432</v>
      </c>
      <c r="F10" s="91" t="s">
        <v>1141</v>
      </c>
      <c r="G10" s="91">
        <v>3</v>
      </c>
      <c r="H10" s="91">
        <v>5</v>
      </c>
      <c r="I10" s="91">
        <v>5</v>
      </c>
      <c r="J10" s="91"/>
      <c r="K10" s="91">
        <v>4</v>
      </c>
      <c r="L10" s="91">
        <v>3</v>
      </c>
      <c r="M10" s="91">
        <v>3</v>
      </c>
      <c r="N10" s="91">
        <v>4</v>
      </c>
      <c r="O10" s="91">
        <v>3</v>
      </c>
      <c r="P10" s="91"/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4</v>
      </c>
      <c r="AA10" s="258">
        <f t="shared" si="5"/>
        <v>2</v>
      </c>
      <c r="AB10" s="258">
        <f t="shared" si="6"/>
        <v>2</v>
      </c>
      <c r="AC10" s="258">
        <f t="shared" si="7"/>
        <v>8</v>
      </c>
      <c r="AD10" s="317">
        <f t="shared" si="11"/>
        <v>3.75</v>
      </c>
      <c r="AE10" s="259">
        <f t="shared" si="8"/>
        <v>0</v>
      </c>
      <c r="AG10" s="318" t="str">
        <f t="shared" si="9"/>
        <v>з</v>
      </c>
      <c r="AH10" s="318">
        <f t="shared" si="9"/>
        <v>3</v>
      </c>
      <c r="AI10" s="318">
        <f t="shared" si="9"/>
        <v>5</v>
      </c>
      <c r="AJ10" s="318">
        <f t="shared" si="9"/>
        <v>5</v>
      </c>
      <c r="AK10" s="318" t="str">
        <f t="shared" si="9"/>
        <v/>
      </c>
      <c r="AL10" s="318">
        <f t="shared" si="9"/>
        <v>4</v>
      </c>
      <c r="AM10" s="318">
        <f t="shared" si="9"/>
        <v>3</v>
      </c>
      <c r="AN10" s="318">
        <f t="shared" si="9"/>
        <v>3</v>
      </c>
      <c r="AO10" s="318">
        <f t="shared" si="9"/>
        <v>4</v>
      </c>
      <c r="AP10" s="318">
        <f t="shared" si="9"/>
        <v>3</v>
      </c>
      <c r="AQ10" s="318" t="str">
        <f t="shared" si="9"/>
        <v/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C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" customHeight="1" x14ac:dyDescent="0.25">
      <c r="A11" s="267">
        <v>6</v>
      </c>
      <c r="B11" s="315" t="s">
        <v>28</v>
      </c>
      <c r="C11" s="290" t="s">
        <v>34</v>
      </c>
      <c r="D11" s="324" t="s">
        <v>179</v>
      </c>
      <c r="E11" s="223">
        <v>2432</v>
      </c>
      <c r="F11" s="91" t="s">
        <v>1141</v>
      </c>
      <c r="G11" s="91">
        <v>4</v>
      </c>
      <c r="H11" s="91">
        <v>5</v>
      </c>
      <c r="I11" s="91">
        <v>5</v>
      </c>
      <c r="J11" s="91"/>
      <c r="K11" s="91">
        <v>4</v>
      </c>
      <c r="L11" s="91">
        <v>4</v>
      </c>
      <c r="M11" s="91">
        <v>4</v>
      </c>
      <c r="N11" s="91">
        <v>5</v>
      </c>
      <c r="O11" s="91">
        <v>4</v>
      </c>
      <c r="P11" s="91"/>
      <c r="Q11" s="91"/>
      <c r="R11" s="91"/>
      <c r="S11" s="91"/>
      <c r="T11" s="91"/>
      <c r="U11" s="91"/>
      <c r="V11" s="316">
        <f t="shared" si="0"/>
        <v>4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5</v>
      </c>
      <c r="AB11" s="258">
        <f t="shared" si="6"/>
        <v>3</v>
      </c>
      <c r="AC11" s="258">
        <f t="shared" si="7"/>
        <v>8</v>
      </c>
      <c r="AD11" s="317">
        <f t="shared" si="11"/>
        <v>4.375</v>
      </c>
      <c r="AE11" s="259">
        <f t="shared" si="8"/>
        <v>0</v>
      </c>
      <c r="AG11" s="318" t="str">
        <f t="shared" si="9"/>
        <v>з</v>
      </c>
      <c r="AH11" s="318">
        <f t="shared" si="9"/>
        <v>4</v>
      </c>
      <c r="AI11" s="318">
        <f t="shared" si="9"/>
        <v>5</v>
      </c>
      <c r="AJ11" s="318">
        <f t="shared" si="9"/>
        <v>5</v>
      </c>
      <c r="AK11" s="318" t="str">
        <f t="shared" si="9"/>
        <v/>
      </c>
      <c r="AL11" s="318">
        <f t="shared" si="9"/>
        <v>4</v>
      </c>
      <c r="AM11" s="318">
        <f t="shared" si="9"/>
        <v>4</v>
      </c>
      <c r="AN11" s="318">
        <f t="shared" si="9"/>
        <v>4</v>
      </c>
      <c r="AO11" s="318">
        <f t="shared" si="9"/>
        <v>5</v>
      </c>
      <c r="AP11" s="318">
        <f t="shared" si="9"/>
        <v>4</v>
      </c>
      <c r="AQ11" s="318" t="str">
        <f t="shared" si="9"/>
        <v/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" customHeight="1" x14ac:dyDescent="0.25">
      <c r="A12" s="267">
        <v>7</v>
      </c>
      <c r="B12" s="315" t="s">
        <v>28</v>
      </c>
      <c r="C12" s="290" t="s">
        <v>34</v>
      </c>
      <c r="D12" s="324" t="s">
        <v>180</v>
      </c>
      <c r="E12" s="223">
        <v>2432</v>
      </c>
      <c r="F12" s="91" t="s">
        <v>1141</v>
      </c>
      <c r="G12" s="91">
        <v>3</v>
      </c>
      <c r="H12" s="91">
        <v>3</v>
      </c>
      <c r="I12" s="91">
        <v>5</v>
      </c>
      <c r="J12" s="91"/>
      <c r="K12" s="91">
        <v>4</v>
      </c>
      <c r="L12" s="91">
        <v>3</v>
      </c>
      <c r="M12" s="91">
        <v>4</v>
      </c>
      <c r="N12" s="91">
        <v>4</v>
      </c>
      <c r="O12" s="91">
        <v>4</v>
      </c>
      <c r="P12" s="91"/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3</v>
      </c>
      <c r="AA12" s="258">
        <f t="shared" si="5"/>
        <v>4</v>
      </c>
      <c r="AB12" s="258">
        <f t="shared" si="6"/>
        <v>1</v>
      </c>
      <c r="AC12" s="258">
        <f t="shared" si="7"/>
        <v>8</v>
      </c>
      <c r="AD12" s="317">
        <f t="shared" si="11"/>
        <v>3.75</v>
      </c>
      <c r="AE12" s="259">
        <f t="shared" si="8"/>
        <v>0</v>
      </c>
      <c r="AG12" s="318" t="str">
        <f t="shared" si="9"/>
        <v>з</v>
      </c>
      <c r="AH12" s="318">
        <f t="shared" si="9"/>
        <v>3</v>
      </c>
      <c r="AI12" s="318">
        <f t="shared" si="9"/>
        <v>3</v>
      </c>
      <c r="AJ12" s="318">
        <f t="shared" si="9"/>
        <v>5</v>
      </c>
      <c r="AK12" s="318" t="str">
        <f t="shared" si="9"/>
        <v/>
      </c>
      <c r="AL12" s="318">
        <f t="shared" si="9"/>
        <v>4</v>
      </c>
      <c r="AM12" s="318">
        <f t="shared" si="9"/>
        <v>3</v>
      </c>
      <c r="AN12" s="318">
        <f t="shared" si="9"/>
        <v>4</v>
      </c>
      <c r="AO12" s="318">
        <f t="shared" si="9"/>
        <v>4</v>
      </c>
      <c r="AP12" s="318">
        <f t="shared" si="9"/>
        <v>4</v>
      </c>
      <c r="AQ12" s="318" t="str">
        <f t="shared" si="9"/>
        <v/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" customHeight="1" x14ac:dyDescent="0.25">
      <c r="A13" s="267">
        <v>8</v>
      </c>
      <c r="B13" s="315" t="s">
        <v>28</v>
      </c>
      <c r="C13" s="290" t="s">
        <v>34</v>
      </c>
      <c r="D13" s="324" t="s">
        <v>181</v>
      </c>
      <c r="E13" s="223">
        <v>2432</v>
      </c>
      <c r="F13" s="91" t="s">
        <v>1141</v>
      </c>
      <c r="G13" s="91">
        <v>4</v>
      </c>
      <c r="H13" s="91">
        <v>5</v>
      </c>
      <c r="I13" s="91">
        <v>5</v>
      </c>
      <c r="J13" s="91"/>
      <c r="K13" s="91">
        <v>5</v>
      </c>
      <c r="L13" s="91">
        <v>5</v>
      </c>
      <c r="M13" s="91">
        <v>4</v>
      </c>
      <c r="N13" s="91">
        <v>5</v>
      </c>
      <c r="O13" s="91">
        <v>4</v>
      </c>
      <c r="P13" s="91"/>
      <c r="Q13" s="91"/>
      <c r="R13" s="91"/>
      <c r="S13" s="91"/>
      <c r="T13" s="91"/>
      <c r="U13" s="91"/>
      <c r="V13" s="316">
        <f t="shared" si="0"/>
        <v>4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0</v>
      </c>
      <c r="AA13" s="258">
        <f t="shared" si="5"/>
        <v>3</v>
      </c>
      <c r="AB13" s="258">
        <f t="shared" si="6"/>
        <v>5</v>
      </c>
      <c r="AC13" s="258">
        <f t="shared" si="7"/>
        <v>8</v>
      </c>
      <c r="AD13" s="317">
        <f t="shared" si="11"/>
        <v>4.625</v>
      </c>
      <c r="AE13" s="259">
        <f t="shared" si="8"/>
        <v>0</v>
      </c>
      <c r="AG13" s="318" t="str">
        <f t="shared" si="9"/>
        <v>з</v>
      </c>
      <c r="AH13" s="318">
        <f t="shared" si="9"/>
        <v>4</v>
      </c>
      <c r="AI13" s="318">
        <f t="shared" si="9"/>
        <v>5</v>
      </c>
      <c r="AJ13" s="318">
        <f t="shared" si="9"/>
        <v>5</v>
      </c>
      <c r="AK13" s="318" t="str">
        <f t="shared" si="9"/>
        <v/>
      </c>
      <c r="AL13" s="318">
        <f t="shared" si="9"/>
        <v>5</v>
      </c>
      <c r="AM13" s="318">
        <f t="shared" si="9"/>
        <v>5</v>
      </c>
      <c r="AN13" s="318">
        <f t="shared" si="9"/>
        <v>4</v>
      </c>
      <c r="AO13" s="318">
        <f t="shared" si="9"/>
        <v>5</v>
      </c>
      <c r="AP13" s="318">
        <f t="shared" si="9"/>
        <v>4</v>
      </c>
      <c r="AQ13" s="318" t="str">
        <f t="shared" si="9"/>
        <v/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" customHeight="1" x14ac:dyDescent="0.25">
      <c r="A14" s="267">
        <v>9</v>
      </c>
      <c r="B14" s="319"/>
      <c r="C14" s="290" t="s">
        <v>34</v>
      </c>
      <c r="D14" s="324" t="s">
        <v>183</v>
      </c>
      <c r="E14" s="223">
        <v>2432</v>
      </c>
      <c r="F14" s="91" t="s">
        <v>1141</v>
      </c>
      <c r="G14" s="91">
        <v>3</v>
      </c>
      <c r="H14" s="91">
        <v>3</v>
      </c>
      <c r="I14" s="91">
        <v>5</v>
      </c>
      <c r="J14" s="91"/>
      <c r="K14" s="91">
        <v>5</v>
      </c>
      <c r="L14" s="91">
        <v>3</v>
      </c>
      <c r="M14" s="91">
        <v>4</v>
      </c>
      <c r="N14" s="91">
        <v>4</v>
      </c>
      <c r="O14" s="91">
        <v>3</v>
      </c>
      <c r="P14" s="91"/>
      <c r="Q14" s="91"/>
      <c r="R14" s="94"/>
      <c r="S14" s="91"/>
      <c r="T14" s="91"/>
      <c r="U14" s="91"/>
      <c r="V14" s="27">
        <f t="shared" si="0"/>
        <v>3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4</v>
      </c>
      <c r="AA14" s="93">
        <f t="shared" si="5"/>
        <v>2</v>
      </c>
      <c r="AB14" s="93">
        <f t="shared" si="6"/>
        <v>2</v>
      </c>
      <c r="AC14" s="93">
        <f t="shared" si="7"/>
        <v>8</v>
      </c>
      <c r="AD14" s="320">
        <f t="shared" si="11"/>
        <v>3.75</v>
      </c>
      <c r="AE14" s="25">
        <f t="shared" si="8"/>
        <v>0</v>
      </c>
      <c r="AF14" s="13"/>
      <c r="AG14" s="318" t="str">
        <f t="shared" si="9"/>
        <v>з</v>
      </c>
      <c r="AH14" s="318">
        <f t="shared" si="9"/>
        <v>3</v>
      </c>
      <c r="AI14" s="318">
        <f t="shared" si="9"/>
        <v>3</v>
      </c>
      <c r="AJ14" s="318">
        <f t="shared" si="9"/>
        <v>5</v>
      </c>
      <c r="AK14" s="318" t="str">
        <f t="shared" si="9"/>
        <v/>
      </c>
      <c r="AL14" s="318">
        <f t="shared" si="9"/>
        <v>5</v>
      </c>
      <c r="AM14" s="318">
        <f t="shared" si="9"/>
        <v>3</v>
      </c>
      <c r="AN14" s="318">
        <f t="shared" si="9"/>
        <v>4</v>
      </c>
      <c r="AO14" s="318">
        <f t="shared" si="9"/>
        <v>4</v>
      </c>
      <c r="AP14" s="318">
        <f t="shared" si="9"/>
        <v>3</v>
      </c>
      <c r="AQ14" s="318" t="str">
        <f t="shared" si="9"/>
        <v/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" customHeight="1" x14ac:dyDescent="0.25">
      <c r="A15" s="267">
        <v>10</v>
      </c>
      <c r="B15" s="319"/>
      <c r="C15" s="290" t="s">
        <v>34</v>
      </c>
      <c r="D15" s="324" t="s">
        <v>185</v>
      </c>
      <c r="E15" s="223">
        <v>2432</v>
      </c>
      <c r="F15" s="91" t="s">
        <v>1141</v>
      </c>
      <c r="G15" s="91">
        <v>3</v>
      </c>
      <c r="H15" s="91">
        <v>3</v>
      </c>
      <c r="I15" s="91">
        <v>5</v>
      </c>
      <c r="J15" s="91"/>
      <c r="K15" s="91">
        <v>4</v>
      </c>
      <c r="L15" s="91">
        <v>4</v>
      </c>
      <c r="M15" s="91">
        <v>4</v>
      </c>
      <c r="N15" s="91">
        <v>4</v>
      </c>
      <c r="O15" s="91">
        <v>3</v>
      </c>
      <c r="P15" s="91"/>
      <c r="Q15" s="91"/>
      <c r="R15" s="94"/>
      <c r="S15" s="91"/>
      <c r="T15" s="91"/>
      <c r="U15" s="91"/>
      <c r="V15" s="27">
        <f t="shared" si="0"/>
        <v>3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3</v>
      </c>
      <c r="AA15" s="93">
        <f t="shared" si="5"/>
        <v>4</v>
      </c>
      <c r="AB15" s="93">
        <f t="shared" si="6"/>
        <v>1</v>
      </c>
      <c r="AC15" s="93">
        <f t="shared" si="7"/>
        <v>8</v>
      </c>
      <c r="AD15" s="320">
        <f t="shared" si="11"/>
        <v>3.75</v>
      </c>
      <c r="AE15" s="25">
        <f t="shared" si="8"/>
        <v>0</v>
      </c>
      <c r="AF15" s="13"/>
      <c r="AG15" s="318" t="str">
        <f t="shared" si="9"/>
        <v>з</v>
      </c>
      <c r="AH15" s="318">
        <f t="shared" si="9"/>
        <v>3</v>
      </c>
      <c r="AI15" s="318">
        <f t="shared" si="9"/>
        <v>3</v>
      </c>
      <c r="AJ15" s="318">
        <f t="shared" si="9"/>
        <v>5</v>
      </c>
      <c r="AK15" s="318" t="str">
        <f t="shared" si="9"/>
        <v/>
      </c>
      <c r="AL15" s="318">
        <f t="shared" si="9"/>
        <v>4</v>
      </c>
      <c r="AM15" s="318">
        <f t="shared" si="9"/>
        <v>4</v>
      </c>
      <c r="AN15" s="318">
        <f t="shared" si="9"/>
        <v>4</v>
      </c>
      <c r="AO15" s="318">
        <f t="shared" si="9"/>
        <v>4</v>
      </c>
      <c r="AP15" s="318">
        <f t="shared" si="9"/>
        <v>3</v>
      </c>
      <c r="AQ15" s="318" t="str">
        <f t="shared" si="9"/>
        <v/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" customHeight="1" x14ac:dyDescent="0.25">
      <c r="A16" s="267">
        <v>11</v>
      </c>
      <c r="B16" s="319"/>
      <c r="C16" s="290" t="s">
        <v>34</v>
      </c>
      <c r="D16" s="324" t="s">
        <v>186</v>
      </c>
      <c r="E16" s="223">
        <v>2432</v>
      </c>
      <c r="F16" s="91" t="s">
        <v>1141</v>
      </c>
      <c r="G16" s="91">
        <v>4</v>
      </c>
      <c r="H16" s="91">
        <v>5</v>
      </c>
      <c r="I16" s="91">
        <v>5</v>
      </c>
      <c r="J16" s="91"/>
      <c r="K16" s="91">
        <v>5</v>
      </c>
      <c r="L16" s="91">
        <v>3</v>
      </c>
      <c r="M16" s="91">
        <v>5</v>
      </c>
      <c r="N16" s="91">
        <v>5</v>
      </c>
      <c r="O16" s="91">
        <v>4</v>
      </c>
      <c r="P16" s="91"/>
      <c r="Q16" s="91"/>
      <c r="R16" s="94"/>
      <c r="S16" s="91"/>
      <c r="T16" s="91"/>
      <c r="U16" s="91"/>
      <c r="V16" s="27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1</v>
      </c>
      <c r="AA16" s="93">
        <f t="shared" si="5"/>
        <v>2</v>
      </c>
      <c r="AB16" s="93">
        <f t="shared" si="6"/>
        <v>5</v>
      </c>
      <c r="AC16" s="93">
        <f t="shared" si="7"/>
        <v>8</v>
      </c>
      <c r="AD16" s="320">
        <f t="shared" si="11"/>
        <v>4.5</v>
      </c>
      <c r="AE16" s="25">
        <f t="shared" si="8"/>
        <v>0</v>
      </c>
      <c r="AF16" s="13"/>
      <c r="AG16" s="318" t="str">
        <f t="shared" si="9"/>
        <v>з</v>
      </c>
      <c r="AH16" s="318">
        <f t="shared" si="9"/>
        <v>4</v>
      </c>
      <c r="AI16" s="318">
        <f t="shared" si="9"/>
        <v>5</v>
      </c>
      <c r="AJ16" s="318">
        <f t="shared" si="9"/>
        <v>5</v>
      </c>
      <c r="AK16" s="318" t="str">
        <f t="shared" si="9"/>
        <v/>
      </c>
      <c r="AL16" s="318">
        <f t="shared" si="9"/>
        <v>5</v>
      </c>
      <c r="AM16" s="318">
        <f t="shared" si="9"/>
        <v>3</v>
      </c>
      <c r="AN16" s="318">
        <f t="shared" si="9"/>
        <v>5</v>
      </c>
      <c r="AO16" s="318">
        <f t="shared" si="9"/>
        <v>5</v>
      </c>
      <c r="AP16" s="318">
        <f t="shared" si="9"/>
        <v>4</v>
      </c>
      <c r="AQ16" s="318" t="str">
        <f t="shared" si="9"/>
        <v/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" customHeight="1" x14ac:dyDescent="0.25">
      <c r="A17" s="267">
        <v>12</v>
      </c>
      <c r="B17" s="225"/>
      <c r="C17" s="290" t="s">
        <v>34</v>
      </c>
      <c r="D17" s="324" t="s">
        <v>187</v>
      </c>
      <c r="E17" s="223">
        <v>2432</v>
      </c>
      <c r="F17" s="91" t="s">
        <v>1141</v>
      </c>
      <c r="G17" s="91">
        <v>4</v>
      </c>
      <c r="H17" s="91">
        <v>5</v>
      </c>
      <c r="I17" s="91">
        <v>5</v>
      </c>
      <c r="J17" s="91"/>
      <c r="K17" s="91">
        <v>5</v>
      </c>
      <c r="L17" s="91">
        <v>5</v>
      </c>
      <c r="M17" s="91">
        <v>5</v>
      </c>
      <c r="N17" s="91">
        <v>5</v>
      </c>
      <c r="O17" s="91">
        <v>4</v>
      </c>
      <c r="P17" s="91"/>
      <c r="Q17" s="91"/>
      <c r="R17" s="94"/>
      <c r="S17" s="91"/>
      <c r="T17" s="91"/>
      <c r="U17" s="91"/>
      <c r="V17" s="27">
        <f t="shared" si="0"/>
        <v>4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0</v>
      </c>
      <c r="AA17" s="93">
        <f t="shared" si="5"/>
        <v>2</v>
      </c>
      <c r="AB17" s="93">
        <f t="shared" si="6"/>
        <v>6</v>
      </c>
      <c r="AC17" s="93">
        <f t="shared" si="7"/>
        <v>8</v>
      </c>
      <c r="AD17" s="320">
        <f t="shared" si="11"/>
        <v>4.75</v>
      </c>
      <c r="AE17" s="25">
        <f t="shared" si="8"/>
        <v>0</v>
      </c>
      <c r="AF17" s="13"/>
      <c r="AG17" s="318" t="str">
        <f t="shared" si="9"/>
        <v>з</v>
      </c>
      <c r="AH17" s="318">
        <f t="shared" si="9"/>
        <v>4</v>
      </c>
      <c r="AI17" s="318">
        <f t="shared" si="9"/>
        <v>5</v>
      </c>
      <c r="AJ17" s="318">
        <f t="shared" si="9"/>
        <v>5</v>
      </c>
      <c r="AK17" s="318" t="str">
        <f t="shared" si="9"/>
        <v/>
      </c>
      <c r="AL17" s="318">
        <f t="shared" si="9"/>
        <v>5</v>
      </c>
      <c r="AM17" s="318">
        <f t="shared" si="9"/>
        <v>5</v>
      </c>
      <c r="AN17" s="318">
        <f t="shared" si="9"/>
        <v>5</v>
      </c>
      <c r="AO17" s="318">
        <f t="shared" si="9"/>
        <v>5</v>
      </c>
      <c r="AP17" s="318">
        <f t="shared" si="9"/>
        <v>4</v>
      </c>
      <c r="AQ17" s="318" t="str">
        <f t="shared" si="9"/>
        <v/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" customHeight="1" x14ac:dyDescent="0.25">
      <c r="A18" s="267">
        <v>13</v>
      </c>
      <c r="B18" s="163"/>
      <c r="C18" s="290" t="s">
        <v>34</v>
      </c>
      <c r="D18" s="324" t="s">
        <v>188</v>
      </c>
      <c r="E18" s="223">
        <v>2432</v>
      </c>
      <c r="F18" s="91" t="s">
        <v>1141</v>
      </c>
      <c r="G18" s="91">
        <v>5</v>
      </c>
      <c r="H18" s="91">
        <v>5</v>
      </c>
      <c r="I18" s="91">
        <v>5</v>
      </c>
      <c r="J18" s="91"/>
      <c r="K18" s="91">
        <v>5</v>
      </c>
      <c r="L18" s="91">
        <v>4</v>
      </c>
      <c r="M18" s="91">
        <v>5</v>
      </c>
      <c r="N18" s="91">
        <v>4</v>
      </c>
      <c r="O18" s="91">
        <v>4</v>
      </c>
      <c r="P18" s="91"/>
      <c r="Q18" s="91"/>
      <c r="R18" s="94"/>
      <c r="S18" s="91"/>
      <c r="T18" s="91"/>
      <c r="U18" s="91"/>
      <c r="V18" s="27">
        <f t="shared" si="0"/>
        <v>4</v>
      </c>
      <c r="W18" s="93">
        <f t="shared" si="1"/>
        <v>0</v>
      </c>
      <c r="X18" s="93">
        <f t="shared" si="12"/>
        <v>0</v>
      </c>
      <c r="Y18" s="93">
        <f t="shared" si="3"/>
        <v>0</v>
      </c>
      <c r="Z18" s="93">
        <f t="shared" si="4"/>
        <v>0</v>
      </c>
      <c r="AA18" s="93">
        <f t="shared" si="5"/>
        <v>3</v>
      </c>
      <c r="AB18" s="93">
        <f t="shared" si="6"/>
        <v>5</v>
      </c>
      <c r="AC18" s="93">
        <f t="shared" si="7"/>
        <v>8</v>
      </c>
      <c r="AD18" s="320">
        <f t="shared" si="11"/>
        <v>4.625</v>
      </c>
      <c r="AE18" s="25">
        <f t="shared" si="8"/>
        <v>0</v>
      </c>
      <c r="AF18" s="13"/>
      <c r="AG18" s="318" t="str">
        <f t="shared" si="9"/>
        <v>з</v>
      </c>
      <c r="AH18" s="318">
        <f t="shared" si="9"/>
        <v>5</v>
      </c>
      <c r="AI18" s="318">
        <f t="shared" si="9"/>
        <v>5</v>
      </c>
      <c r="AJ18" s="318">
        <f t="shared" si="9"/>
        <v>5</v>
      </c>
      <c r="AK18" s="318" t="str">
        <f t="shared" si="9"/>
        <v/>
      </c>
      <c r="AL18" s="318">
        <f t="shared" si="9"/>
        <v>5</v>
      </c>
      <c r="AM18" s="318">
        <f t="shared" si="9"/>
        <v>4</v>
      </c>
      <c r="AN18" s="318">
        <f t="shared" si="9"/>
        <v>5</v>
      </c>
      <c r="AO18" s="318">
        <f t="shared" si="9"/>
        <v>4</v>
      </c>
      <c r="AP18" s="318">
        <f t="shared" si="9"/>
        <v>4</v>
      </c>
      <c r="AQ18" s="318" t="str">
        <f t="shared" si="9"/>
        <v/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" customHeight="1" x14ac:dyDescent="0.25">
      <c r="A19" s="267">
        <v>14</v>
      </c>
      <c r="B19" s="163"/>
      <c r="C19" s="290" t="s">
        <v>34</v>
      </c>
      <c r="D19" s="324" t="s">
        <v>189</v>
      </c>
      <c r="E19" s="223">
        <v>2432</v>
      </c>
      <c r="F19" s="91" t="s">
        <v>1141</v>
      </c>
      <c r="G19" s="91">
        <v>4</v>
      </c>
      <c r="H19" s="91">
        <v>5</v>
      </c>
      <c r="I19" s="91">
        <v>5</v>
      </c>
      <c r="J19" s="91"/>
      <c r="K19" s="91">
        <v>5</v>
      </c>
      <c r="L19" s="91">
        <v>3</v>
      </c>
      <c r="M19" s="91">
        <v>5</v>
      </c>
      <c r="N19" s="91">
        <v>5</v>
      </c>
      <c r="O19" s="91">
        <v>4</v>
      </c>
      <c r="P19" s="91"/>
      <c r="Q19" s="91"/>
      <c r="R19" s="91"/>
      <c r="S19" s="91"/>
      <c r="T19" s="91"/>
      <c r="U19" s="91"/>
      <c r="V19" s="27">
        <f t="shared" si="0"/>
        <v>3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1</v>
      </c>
      <c r="AA19" s="93">
        <f t="shared" si="5"/>
        <v>2</v>
      </c>
      <c r="AB19" s="93">
        <f t="shared" si="6"/>
        <v>5</v>
      </c>
      <c r="AC19" s="93">
        <f t="shared" si="7"/>
        <v>8</v>
      </c>
      <c r="AD19" s="320">
        <f t="shared" si="11"/>
        <v>4.5</v>
      </c>
      <c r="AE19" s="25">
        <f t="shared" si="8"/>
        <v>0</v>
      </c>
      <c r="AF19" s="13"/>
      <c r="AG19" s="318" t="str">
        <f t="shared" si="9"/>
        <v>з</v>
      </c>
      <c r="AH19" s="318">
        <f t="shared" si="9"/>
        <v>4</v>
      </c>
      <c r="AI19" s="318">
        <f t="shared" si="9"/>
        <v>5</v>
      </c>
      <c r="AJ19" s="318">
        <f t="shared" si="9"/>
        <v>5</v>
      </c>
      <c r="AK19" s="318" t="str">
        <f t="shared" si="9"/>
        <v/>
      </c>
      <c r="AL19" s="318">
        <f t="shared" si="9"/>
        <v>5</v>
      </c>
      <c r="AM19" s="318">
        <f t="shared" si="9"/>
        <v>3</v>
      </c>
      <c r="AN19" s="318">
        <f t="shared" si="9"/>
        <v>5</v>
      </c>
      <c r="AO19" s="318">
        <f t="shared" si="9"/>
        <v>5</v>
      </c>
      <c r="AP19" s="318">
        <f t="shared" si="9"/>
        <v>4</v>
      </c>
      <c r="AQ19" s="318" t="str">
        <f t="shared" si="9"/>
        <v/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" customHeight="1" x14ac:dyDescent="0.25">
      <c r="A20" s="267">
        <v>15</v>
      </c>
      <c r="B20" s="163"/>
      <c r="C20" s="290" t="s">
        <v>443</v>
      </c>
      <c r="D20" s="324" t="s">
        <v>190</v>
      </c>
      <c r="E20" s="223">
        <v>2432</v>
      </c>
      <c r="F20" s="91" t="s">
        <v>1141</v>
      </c>
      <c r="G20" s="91">
        <v>3</v>
      </c>
      <c r="H20" s="91">
        <v>3</v>
      </c>
      <c r="I20" s="91">
        <v>5</v>
      </c>
      <c r="J20" s="91"/>
      <c r="K20" s="91">
        <v>5</v>
      </c>
      <c r="L20" s="91">
        <v>5</v>
      </c>
      <c r="M20" s="91">
        <v>3</v>
      </c>
      <c r="N20" s="91">
        <v>5</v>
      </c>
      <c r="O20" s="91">
        <v>4</v>
      </c>
      <c r="P20" s="91"/>
      <c r="Q20" s="91"/>
      <c r="R20" s="94"/>
      <c r="S20" s="91"/>
      <c r="T20" s="91"/>
      <c r="U20" s="91"/>
      <c r="V20" s="27">
        <f t="shared" si="0"/>
        <v>3</v>
      </c>
      <c r="W20" s="93">
        <f t="shared" si="1"/>
        <v>0</v>
      </c>
      <c r="X20" s="93">
        <f t="shared" si="12"/>
        <v>0</v>
      </c>
      <c r="Y20" s="93">
        <f t="shared" si="3"/>
        <v>0</v>
      </c>
      <c r="Z20" s="93">
        <f t="shared" si="4"/>
        <v>3</v>
      </c>
      <c r="AA20" s="93">
        <f t="shared" si="5"/>
        <v>1</v>
      </c>
      <c r="AB20" s="93">
        <f t="shared" si="6"/>
        <v>4</v>
      </c>
      <c r="AC20" s="93">
        <f t="shared" si="7"/>
        <v>8</v>
      </c>
      <c r="AD20" s="320">
        <f t="shared" si="11"/>
        <v>4.125</v>
      </c>
      <c r="AE20" s="25">
        <f t="shared" si="8"/>
        <v>0</v>
      </c>
      <c r="AF20" s="13"/>
      <c r="AG20" s="318" t="str">
        <f t="shared" si="9"/>
        <v>з</v>
      </c>
      <c r="AH20" s="318">
        <f t="shared" si="9"/>
        <v>3</v>
      </c>
      <c r="AI20" s="318">
        <f t="shared" si="9"/>
        <v>3</v>
      </c>
      <c r="AJ20" s="318">
        <f t="shared" si="9"/>
        <v>5</v>
      </c>
      <c r="AK20" s="318" t="str">
        <f t="shared" si="9"/>
        <v/>
      </c>
      <c r="AL20" s="318">
        <f t="shared" si="9"/>
        <v>5</v>
      </c>
      <c r="AM20" s="318">
        <f t="shared" si="9"/>
        <v>5</v>
      </c>
      <c r="AN20" s="318">
        <f t="shared" si="9"/>
        <v>3</v>
      </c>
      <c r="AO20" s="318">
        <f t="shared" si="9"/>
        <v>5</v>
      </c>
      <c r="AP20" s="318">
        <f t="shared" si="9"/>
        <v>4</v>
      </c>
      <c r="AQ20" s="318" t="str">
        <f t="shared" si="9"/>
        <v/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" customHeight="1" x14ac:dyDescent="0.25">
      <c r="A21" s="267">
        <v>16</v>
      </c>
      <c r="B21" s="163"/>
      <c r="C21" s="290" t="s">
        <v>34</v>
      </c>
      <c r="D21" s="324" t="s">
        <v>191</v>
      </c>
      <c r="E21" s="223">
        <v>2432</v>
      </c>
      <c r="F21" s="91" t="s">
        <v>1141</v>
      </c>
      <c r="G21" s="91">
        <v>5</v>
      </c>
      <c r="H21" s="91">
        <v>5</v>
      </c>
      <c r="I21" s="91">
        <v>5</v>
      </c>
      <c r="J21" s="91"/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/>
      <c r="Q21" s="91"/>
      <c r="R21" s="94"/>
      <c r="S21" s="91"/>
      <c r="T21" s="91"/>
      <c r="U21" s="91"/>
      <c r="V21" s="27">
        <f t="shared" si="0"/>
        <v>5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0</v>
      </c>
      <c r="AA21" s="93">
        <f t="shared" si="5"/>
        <v>0</v>
      </c>
      <c r="AB21" s="93">
        <f t="shared" si="6"/>
        <v>8</v>
      </c>
      <c r="AC21" s="93">
        <f t="shared" si="7"/>
        <v>8</v>
      </c>
      <c r="AD21" s="320">
        <f t="shared" si="11"/>
        <v>5</v>
      </c>
      <c r="AE21" s="25">
        <f t="shared" si="8"/>
        <v>0</v>
      </c>
      <c r="AF21" s="13"/>
      <c r="AG21" s="318" t="str">
        <f t="shared" si="9"/>
        <v>з</v>
      </c>
      <c r="AH21" s="318">
        <f t="shared" si="9"/>
        <v>5</v>
      </c>
      <c r="AI21" s="318">
        <f t="shared" si="9"/>
        <v>5</v>
      </c>
      <c r="AJ21" s="318">
        <f t="shared" si="9"/>
        <v>5</v>
      </c>
      <c r="AK21" s="318" t="str">
        <f t="shared" si="9"/>
        <v/>
      </c>
      <c r="AL21" s="318">
        <f t="shared" si="9"/>
        <v>5</v>
      </c>
      <c r="AM21" s="318">
        <f t="shared" si="9"/>
        <v>5</v>
      </c>
      <c r="AN21" s="318">
        <f t="shared" si="9"/>
        <v>5</v>
      </c>
      <c r="AO21" s="318">
        <f t="shared" si="9"/>
        <v>5</v>
      </c>
      <c r="AP21" s="318">
        <f t="shared" si="9"/>
        <v>5</v>
      </c>
      <c r="AQ21" s="318" t="str">
        <f t="shared" si="9"/>
        <v/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6" si="13">IF(ISERROR(VALUE(LEFT(U21))),LEFT(U21),VALUE(LEFT(U21)))</f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" customHeight="1" x14ac:dyDescent="0.25">
      <c r="A22" s="267">
        <v>17</v>
      </c>
      <c r="B22" s="163"/>
      <c r="C22" s="290" t="s">
        <v>35</v>
      </c>
      <c r="D22" s="324" t="s">
        <v>240</v>
      </c>
      <c r="E22" s="223">
        <v>2432</v>
      </c>
      <c r="F22" s="91" t="s">
        <v>1141</v>
      </c>
      <c r="G22" s="91">
        <v>5</v>
      </c>
      <c r="H22" s="91">
        <v>5</v>
      </c>
      <c r="I22" s="91">
        <v>5</v>
      </c>
      <c r="J22" s="91"/>
      <c r="K22" s="91">
        <v>5</v>
      </c>
      <c r="L22" s="91">
        <v>5</v>
      </c>
      <c r="M22" s="91">
        <v>5</v>
      </c>
      <c r="N22" s="91">
        <v>5</v>
      </c>
      <c r="O22" s="91">
        <v>5</v>
      </c>
      <c r="P22" s="91"/>
      <c r="Q22" s="91"/>
      <c r="R22" s="94"/>
      <c r="S22" s="91"/>
      <c r="T22" s="91"/>
      <c r="U22" s="91"/>
      <c r="V22" s="27">
        <f t="shared" si="0"/>
        <v>5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0</v>
      </c>
      <c r="AA22" s="93">
        <f t="shared" si="5"/>
        <v>0</v>
      </c>
      <c r="AB22" s="93">
        <f t="shared" si="6"/>
        <v>8</v>
      </c>
      <c r="AC22" s="93">
        <f t="shared" si="7"/>
        <v>8</v>
      </c>
      <c r="AD22" s="320">
        <f t="shared" si="11"/>
        <v>5</v>
      </c>
      <c r="AE22" s="25">
        <f t="shared" si="8"/>
        <v>0</v>
      </c>
      <c r="AF22" s="13"/>
      <c r="AG22" s="318" t="str">
        <f t="shared" si="13"/>
        <v>з</v>
      </c>
      <c r="AH22" s="318">
        <f t="shared" si="13"/>
        <v>5</v>
      </c>
      <c r="AI22" s="318">
        <f t="shared" si="13"/>
        <v>5</v>
      </c>
      <c r="AJ22" s="318">
        <f t="shared" si="13"/>
        <v>5</v>
      </c>
      <c r="AK22" s="318" t="str">
        <f t="shared" si="13"/>
        <v/>
      </c>
      <c r="AL22" s="318">
        <f t="shared" si="13"/>
        <v>5</v>
      </c>
      <c r="AM22" s="318">
        <f t="shared" si="13"/>
        <v>5</v>
      </c>
      <c r="AN22" s="318">
        <f t="shared" si="13"/>
        <v>5</v>
      </c>
      <c r="AO22" s="318">
        <f t="shared" si="13"/>
        <v>5</v>
      </c>
      <c r="AP22" s="318">
        <f t="shared" si="13"/>
        <v>5</v>
      </c>
      <c r="AQ22" s="318" t="str">
        <f t="shared" si="13"/>
        <v/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" customHeight="1" x14ac:dyDescent="0.25">
      <c r="A23" s="267">
        <v>18</v>
      </c>
      <c r="B23" s="163"/>
      <c r="C23" s="290" t="s">
        <v>34</v>
      </c>
      <c r="D23" s="324" t="s">
        <v>192</v>
      </c>
      <c r="E23" s="223">
        <v>2432</v>
      </c>
      <c r="F23" s="91" t="s">
        <v>1141</v>
      </c>
      <c r="G23" s="91">
        <v>3</v>
      </c>
      <c r="H23" s="91">
        <v>4</v>
      </c>
      <c r="I23" s="91">
        <v>5</v>
      </c>
      <c r="J23" s="91"/>
      <c r="K23" s="91">
        <v>5</v>
      </c>
      <c r="L23" s="91">
        <v>3</v>
      </c>
      <c r="M23" s="91">
        <v>4</v>
      </c>
      <c r="N23" s="91">
        <v>5</v>
      </c>
      <c r="O23" s="91">
        <v>3</v>
      </c>
      <c r="P23" s="91"/>
      <c r="Q23" s="91"/>
      <c r="R23" s="94"/>
      <c r="S23" s="91"/>
      <c r="T23" s="91"/>
      <c r="U23" s="91"/>
      <c r="V23" s="27">
        <f t="shared" si="0"/>
        <v>3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3</v>
      </c>
      <c r="AA23" s="93">
        <f t="shared" si="5"/>
        <v>2</v>
      </c>
      <c r="AB23" s="93">
        <f t="shared" si="6"/>
        <v>3</v>
      </c>
      <c r="AC23" s="93">
        <f t="shared" si="7"/>
        <v>8</v>
      </c>
      <c r="AD23" s="320">
        <f t="shared" si="11"/>
        <v>4</v>
      </c>
      <c r="AE23" s="25">
        <f t="shared" si="8"/>
        <v>0</v>
      </c>
      <c r="AF23" s="13"/>
      <c r="AG23" s="318" t="str">
        <f t="shared" si="13"/>
        <v>з</v>
      </c>
      <c r="AH23" s="318">
        <f t="shared" si="13"/>
        <v>3</v>
      </c>
      <c r="AI23" s="318">
        <f t="shared" si="13"/>
        <v>4</v>
      </c>
      <c r="AJ23" s="318">
        <f t="shared" si="13"/>
        <v>5</v>
      </c>
      <c r="AK23" s="318" t="str">
        <f t="shared" si="13"/>
        <v/>
      </c>
      <c r="AL23" s="318">
        <f t="shared" si="13"/>
        <v>5</v>
      </c>
      <c r="AM23" s="318">
        <f t="shared" si="13"/>
        <v>3</v>
      </c>
      <c r="AN23" s="318">
        <f t="shared" si="13"/>
        <v>4</v>
      </c>
      <c r="AO23" s="318">
        <f t="shared" si="13"/>
        <v>5</v>
      </c>
      <c r="AP23" s="318">
        <f t="shared" si="13"/>
        <v>3</v>
      </c>
      <c r="AQ23" s="318" t="str">
        <f t="shared" si="13"/>
        <v/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" customHeight="1" x14ac:dyDescent="0.25">
      <c r="A24" s="267">
        <v>19</v>
      </c>
      <c r="B24" s="163"/>
      <c r="C24" s="290" t="s">
        <v>34</v>
      </c>
      <c r="D24" s="324" t="s">
        <v>193</v>
      </c>
      <c r="E24" s="223">
        <v>2432</v>
      </c>
      <c r="F24" s="91" t="s">
        <v>1141</v>
      </c>
      <c r="G24" s="91">
        <v>5</v>
      </c>
      <c r="H24" s="91">
        <v>5</v>
      </c>
      <c r="I24" s="91">
        <v>5</v>
      </c>
      <c r="J24" s="91"/>
      <c r="K24" s="91">
        <v>5</v>
      </c>
      <c r="L24" s="91">
        <v>4</v>
      </c>
      <c r="M24" s="91">
        <v>5</v>
      </c>
      <c r="N24" s="91">
        <v>5</v>
      </c>
      <c r="O24" s="91">
        <v>4</v>
      </c>
      <c r="P24" s="91"/>
      <c r="Q24" s="91"/>
      <c r="R24" s="94"/>
      <c r="S24" s="91"/>
      <c r="T24" s="91"/>
      <c r="U24" s="91"/>
      <c r="V24" s="27">
        <f t="shared" si="0"/>
        <v>4</v>
      </c>
      <c r="W24" s="93">
        <f t="shared" si="1"/>
        <v>0</v>
      </c>
      <c r="X24" s="93">
        <f t="shared" si="12"/>
        <v>0</v>
      </c>
      <c r="Y24" s="93">
        <f t="shared" si="3"/>
        <v>0</v>
      </c>
      <c r="Z24" s="93">
        <f t="shared" si="4"/>
        <v>0</v>
      </c>
      <c r="AA24" s="93">
        <f t="shared" si="5"/>
        <v>2</v>
      </c>
      <c r="AB24" s="93">
        <f t="shared" si="6"/>
        <v>6</v>
      </c>
      <c r="AC24" s="93">
        <f t="shared" si="7"/>
        <v>8</v>
      </c>
      <c r="AD24" s="320">
        <f t="shared" si="11"/>
        <v>4.75</v>
      </c>
      <c r="AE24" s="25">
        <f t="shared" si="8"/>
        <v>0</v>
      </c>
      <c r="AF24" s="13"/>
      <c r="AG24" s="318" t="str">
        <f t="shared" si="13"/>
        <v>з</v>
      </c>
      <c r="AH24" s="318">
        <f t="shared" si="13"/>
        <v>5</v>
      </c>
      <c r="AI24" s="318">
        <f t="shared" si="13"/>
        <v>5</v>
      </c>
      <c r="AJ24" s="318">
        <f t="shared" si="13"/>
        <v>5</v>
      </c>
      <c r="AK24" s="318" t="str">
        <f t="shared" si="13"/>
        <v/>
      </c>
      <c r="AL24" s="318">
        <f t="shared" si="13"/>
        <v>5</v>
      </c>
      <c r="AM24" s="318">
        <f t="shared" si="13"/>
        <v>4</v>
      </c>
      <c r="AN24" s="318">
        <f t="shared" si="13"/>
        <v>5</v>
      </c>
      <c r="AO24" s="318">
        <f t="shared" si="13"/>
        <v>5</v>
      </c>
      <c r="AP24" s="318">
        <f t="shared" si="13"/>
        <v>4</v>
      </c>
      <c r="AQ24" s="318" t="str">
        <f t="shared" si="13"/>
        <v/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" customHeight="1" x14ac:dyDescent="0.25">
      <c r="A25" s="267">
        <v>20</v>
      </c>
      <c r="B25" s="163"/>
      <c r="C25" s="290" t="s">
        <v>34</v>
      </c>
      <c r="D25" s="324" t="s">
        <v>194</v>
      </c>
      <c r="E25" s="223">
        <v>2432</v>
      </c>
      <c r="F25" s="91" t="s">
        <v>1141</v>
      </c>
      <c r="G25" s="91">
        <v>3</v>
      </c>
      <c r="H25" s="91">
        <v>4</v>
      </c>
      <c r="I25" s="91">
        <v>5</v>
      </c>
      <c r="J25" s="91"/>
      <c r="K25" s="91">
        <v>4</v>
      </c>
      <c r="L25" s="91">
        <v>4</v>
      </c>
      <c r="M25" s="91">
        <v>4</v>
      </c>
      <c r="N25" s="91">
        <v>4</v>
      </c>
      <c r="O25" s="91">
        <v>3</v>
      </c>
      <c r="P25" s="91"/>
      <c r="Q25" s="91"/>
      <c r="R25" s="94"/>
      <c r="S25" s="91"/>
      <c r="T25" s="91"/>
      <c r="U25" s="91"/>
      <c r="V25" s="27">
        <f t="shared" si="0"/>
        <v>3</v>
      </c>
      <c r="W25" s="93">
        <f t="shared" si="1"/>
        <v>0</v>
      </c>
      <c r="X25" s="93">
        <f t="shared" si="12"/>
        <v>0</v>
      </c>
      <c r="Y25" s="93">
        <f t="shared" si="3"/>
        <v>0</v>
      </c>
      <c r="Z25" s="93">
        <f t="shared" si="4"/>
        <v>2</v>
      </c>
      <c r="AA25" s="93">
        <f t="shared" si="5"/>
        <v>5</v>
      </c>
      <c r="AB25" s="93">
        <f t="shared" si="6"/>
        <v>1</v>
      </c>
      <c r="AC25" s="93">
        <f t="shared" si="7"/>
        <v>8</v>
      </c>
      <c r="AD25" s="320">
        <f t="shared" si="11"/>
        <v>3.875</v>
      </c>
      <c r="AE25" s="25">
        <f t="shared" si="8"/>
        <v>0</v>
      </c>
      <c r="AF25" s="13"/>
      <c r="AG25" s="318" t="str">
        <f t="shared" si="13"/>
        <v>з</v>
      </c>
      <c r="AH25" s="318">
        <f t="shared" si="13"/>
        <v>3</v>
      </c>
      <c r="AI25" s="318">
        <f t="shared" si="13"/>
        <v>4</v>
      </c>
      <c r="AJ25" s="318">
        <f t="shared" si="13"/>
        <v>5</v>
      </c>
      <c r="AK25" s="318" t="str">
        <f t="shared" si="13"/>
        <v/>
      </c>
      <c r="AL25" s="318">
        <f t="shared" si="13"/>
        <v>4</v>
      </c>
      <c r="AM25" s="318">
        <f t="shared" si="13"/>
        <v>4</v>
      </c>
      <c r="AN25" s="318">
        <f t="shared" si="13"/>
        <v>4</v>
      </c>
      <c r="AO25" s="318">
        <f t="shared" si="13"/>
        <v>4</v>
      </c>
      <c r="AP25" s="318">
        <f t="shared" si="13"/>
        <v>3</v>
      </c>
      <c r="AQ25" s="318" t="str">
        <f t="shared" si="13"/>
        <v/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" customHeight="1" x14ac:dyDescent="0.25">
      <c r="A26" s="267">
        <v>21</v>
      </c>
      <c r="B26" s="163"/>
      <c r="C26" s="290" t="s">
        <v>34</v>
      </c>
      <c r="D26" s="324" t="s">
        <v>195</v>
      </c>
      <c r="E26" s="223">
        <v>2432</v>
      </c>
      <c r="F26" s="91" t="s">
        <v>1141</v>
      </c>
      <c r="G26" s="91">
        <v>3</v>
      </c>
      <c r="H26" s="91">
        <v>5</v>
      </c>
      <c r="I26" s="91">
        <v>5</v>
      </c>
      <c r="J26" s="91"/>
      <c r="K26" s="91">
        <v>4</v>
      </c>
      <c r="L26" s="91">
        <v>4</v>
      </c>
      <c r="M26" s="91">
        <v>4</v>
      </c>
      <c r="N26" s="91">
        <v>4</v>
      </c>
      <c r="O26" s="91" t="s">
        <v>1321</v>
      </c>
      <c r="P26" s="91"/>
      <c r="Q26" s="91"/>
      <c r="R26" s="94"/>
      <c r="S26" s="91"/>
      <c r="T26" s="91"/>
      <c r="U26" s="91"/>
      <c r="V26" s="27">
        <f t="shared" si="0"/>
        <v>2</v>
      </c>
      <c r="W26" s="93">
        <f t="shared" si="1"/>
        <v>0</v>
      </c>
      <c r="X26" s="93">
        <f t="shared" si="12"/>
        <v>0</v>
      </c>
      <c r="Y26" s="93">
        <f t="shared" si="3"/>
        <v>1</v>
      </c>
      <c r="Z26" s="93">
        <f t="shared" si="4"/>
        <v>1</v>
      </c>
      <c r="AA26" s="93">
        <f t="shared" si="5"/>
        <v>4</v>
      </c>
      <c r="AB26" s="93">
        <f t="shared" si="6"/>
        <v>2</v>
      </c>
      <c r="AC26" s="93">
        <f t="shared" si="7"/>
        <v>8</v>
      </c>
      <c r="AD26" s="320">
        <f t="shared" si="11"/>
        <v>3.875</v>
      </c>
      <c r="AE26" s="25">
        <f t="shared" si="8"/>
        <v>0</v>
      </c>
      <c r="AF26" s="13"/>
      <c r="AG26" s="318" t="str">
        <f t="shared" si="13"/>
        <v>з</v>
      </c>
      <c r="AH26" s="318">
        <f t="shared" si="13"/>
        <v>3</v>
      </c>
      <c r="AI26" s="318">
        <f t="shared" si="13"/>
        <v>5</v>
      </c>
      <c r="AJ26" s="318">
        <f t="shared" si="13"/>
        <v>5</v>
      </c>
      <c r="AK26" s="318" t="str">
        <f t="shared" si="13"/>
        <v/>
      </c>
      <c r="AL26" s="318">
        <f t="shared" si="13"/>
        <v>4</v>
      </c>
      <c r="AM26" s="318">
        <f t="shared" si="13"/>
        <v>4</v>
      </c>
      <c r="AN26" s="318">
        <f t="shared" si="13"/>
        <v>4</v>
      </c>
      <c r="AO26" s="318">
        <f t="shared" si="13"/>
        <v>4</v>
      </c>
      <c r="AP26" s="318">
        <f t="shared" si="13"/>
        <v>2</v>
      </c>
      <c r="AQ26" s="318" t="str">
        <f t="shared" si="13"/>
        <v/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" customHeight="1" x14ac:dyDescent="0.25">
      <c r="A27" s="267">
        <v>22</v>
      </c>
      <c r="B27" s="163"/>
      <c r="C27" s="290" t="s">
        <v>34</v>
      </c>
      <c r="D27" s="324" t="s">
        <v>196</v>
      </c>
      <c r="E27" s="223">
        <v>2432</v>
      </c>
      <c r="F27" s="91" t="s">
        <v>1141</v>
      </c>
      <c r="G27" s="91">
        <v>4</v>
      </c>
      <c r="H27" s="91">
        <v>5</v>
      </c>
      <c r="I27" s="91">
        <v>5</v>
      </c>
      <c r="J27" s="91"/>
      <c r="K27" s="91">
        <v>5</v>
      </c>
      <c r="L27" s="91">
        <v>5</v>
      </c>
      <c r="M27" s="91">
        <v>5</v>
      </c>
      <c r="N27" s="91">
        <v>4</v>
      </c>
      <c r="O27" s="91">
        <v>4</v>
      </c>
      <c r="P27" s="91"/>
      <c r="Q27" s="91"/>
      <c r="R27" s="94"/>
      <c r="S27" s="91"/>
      <c r="T27" s="91"/>
      <c r="U27" s="91"/>
      <c r="V27" s="27">
        <f t="shared" si="0"/>
        <v>4</v>
      </c>
      <c r="W27" s="93">
        <f t="shared" si="1"/>
        <v>0</v>
      </c>
      <c r="X27" s="93">
        <f t="shared" si="12"/>
        <v>0</v>
      </c>
      <c r="Y27" s="93">
        <f t="shared" si="3"/>
        <v>0</v>
      </c>
      <c r="Z27" s="93">
        <f t="shared" si="4"/>
        <v>0</v>
      </c>
      <c r="AA27" s="93">
        <f t="shared" si="5"/>
        <v>3</v>
      </c>
      <c r="AB27" s="93">
        <f t="shared" si="6"/>
        <v>5</v>
      </c>
      <c r="AC27" s="93">
        <f t="shared" si="7"/>
        <v>8</v>
      </c>
      <c r="AD27" s="320">
        <f t="shared" si="11"/>
        <v>4.625</v>
      </c>
      <c r="AE27" s="25">
        <f t="shared" si="8"/>
        <v>0</v>
      </c>
      <c r="AF27" s="13"/>
      <c r="AG27" s="318" t="str">
        <f t="shared" si="13"/>
        <v>з</v>
      </c>
      <c r="AH27" s="318">
        <f t="shared" si="13"/>
        <v>4</v>
      </c>
      <c r="AI27" s="318">
        <f t="shared" si="13"/>
        <v>5</v>
      </c>
      <c r="AJ27" s="318">
        <f t="shared" si="13"/>
        <v>5</v>
      </c>
      <c r="AK27" s="318" t="str">
        <f t="shared" si="13"/>
        <v/>
      </c>
      <c r="AL27" s="318">
        <f t="shared" si="13"/>
        <v>5</v>
      </c>
      <c r="AM27" s="318">
        <f t="shared" si="13"/>
        <v>5</v>
      </c>
      <c r="AN27" s="318">
        <f t="shared" si="13"/>
        <v>5</v>
      </c>
      <c r="AO27" s="318">
        <f t="shared" si="13"/>
        <v>4</v>
      </c>
      <c r="AP27" s="318">
        <f t="shared" si="13"/>
        <v>4</v>
      </c>
      <c r="AQ27" s="318" t="str">
        <f t="shared" si="13"/>
        <v/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33" customHeight="1" x14ac:dyDescent="0.25">
      <c r="A28" s="267">
        <v>23</v>
      </c>
      <c r="B28" s="163"/>
      <c r="C28" s="290" t="s">
        <v>34</v>
      </c>
      <c r="D28" s="324" t="s">
        <v>197</v>
      </c>
      <c r="E28" s="223">
        <v>2432</v>
      </c>
      <c r="F28" s="91" t="s">
        <v>1141</v>
      </c>
      <c r="G28" s="91">
        <v>4</v>
      </c>
      <c r="H28" s="91">
        <v>5</v>
      </c>
      <c r="I28" s="91">
        <v>5</v>
      </c>
      <c r="J28" s="91"/>
      <c r="K28" s="91">
        <v>5</v>
      </c>
      <c r="L28" s="91">
        <v>4</v>
      </c>
      <c r="M28" s="91">
        <v>5</v>
      </c>
      <c r="N28" s="91">
        <v>5</v>
      </c>
      <c r="O28" s="91">
        <v>4</v>
      </c>
      <c r="P28" s="91"/>
      <c r="Q28" s="91"/>
      <c r="R28" s="94"/>
      <c r="S28" s="91"/>
      <c r="T28" s="91"/>
      <c r="U28" s="91"/>
      <c r="V28" s="27">
        <f t="shared" si="0"/>
        <v>4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0</v>
      </c>
      <c r="AA28" s="93">
        <f t="shared" si="5"/>
        <v>3</v>
      </c>
      <c r="AB28" s="93">
        <f t="shared" si="6"/>
        <v>5</v>
      </c>
      <c r="AC28" s="93">
        <f t="shared" si="7"/>
        <v>8</v>
      </c>
      <c r="AD28" s="320">
        <f t="shared" si="11"/>
        <v>4.625</v>
      </c>
      <c r="AE28" s="25">
        <f t="shared" si="8"/>
        <v>0</v>
      </c>
      <c r="AF28" s="13"/>
      <c r="AG28" s="318" t="str">
        <f t="shared" si="13"/>
        <v>з</v>
      </c>
      <c r="AH28" s="318">
        <f t="shared" si="13"/>
        <v>4</v>
      </c>
      <c r="AI28" s="318">
        <f t="shared" si="13"/>
        <v>5</v>
      </c>
      <c r="AJ28" s="318">
        <f t="shared" si="13"/>
        <v>5</v>
      </c>
      <c r="AK28" s="318" t="str">
        <f t="shared" si="13"/>
        <v/>
      </c>
      <c r="AL28" s="318">
        <f t="shared" si="13"/>
        <v>5</v>
      </c>
      <c r="AM28" s="318">
        <f t="shared" si="13"/>
        <v>4</v>
      </c>
      <c r="AN28" s="318">
        <f t="shared" si="13"/>
        <v>5</v>
      </c>
      <c r="AO28" s="318">
        <f t="shared" si="13"/>
        <v>5</v>
      </c>
      <c r="AP28" s="318">
        <f t="shared" si="13"/>
        <v>4</v>
      </c>
      <c r="AQ28" s="318" t="str">
        <f t="shared" si="13"/>
        <v/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" customHeight="1" x14ac:dyDescent="0.25">
      <c r="A29" s="267">
        <v>24</v>
      </c>
      <c r="B29" s="163"/>
      <c r="C29" s="290" t="s">
        <v>34</v>
      </c>
      <c r="D29" s="324" t="s">
        <v>265</v>
      </c>
      <c r="E29" s="223">
        <v>2432</v>
      </c>
      <c r="F29" s="91" t="s">
        <v>1141</v>
      </c>
      <c r="G29" s="91">
        <v>4</v>
      </c>
      <c r="H29" s="91">
        <v>5</v>
      </c>
      <c r="I29" s="91">
        <v>5</v>
      </c>
      <c r="J29" s="91"/>
      <c r="K29" s="91">
        <v>4</v>
      </c>
      <c r="L29" s="91">
        <v>4</v>
      </c>
      <c r="M29" s="91">
        <v>5</v>
      </c>
      <c r="N29" s="91">
        <v>5</v>
      </c>
      <c r="O29" s="91">
        <v>4</v>
      </c>
      <c r="P29" s="91"/>
      <c r="Q29" s="91"/>
      <c r="R29" s="94"/>
      <c r="S29" s="91"/>
      <c r="T29" s="91"/>
      <c r="U29" s="91"/>
      <c r="V29" s="27">
        <f t="shared" si="0"/>
        <v>4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0</v>
      </c>
      <c r="AA29" s="93">
        <f t="shared" si="5"/>
        <v>4</v>
      </c>
      <c r="AB29" s="93">
        <f t="shared" si="6"/>
        <v>4</v>
      </c>
      <c r="AC29" s="93">
        <f t="shared" si="7"/>
        <v>8</v>
      </c>
      <c r="AD29" s="320">
        <f t="shared" si="11"/>
        <v>4.5</v>
      </c>
      <c r="AE29" s="25">
        <f t="shared" si="8"/>
        <v>0</v>
      </c>
      <c r="AF29" s="13"/>
      <c r="AG29" s="318" t="str">
        <f t="shared" si="13"/>
        <v>з</v>
      </c>
      <c r="AH29" s="318">
        <f t="shared" si="13"/>
        <v>4</v>
      </c>
      <c r="AI29" s="318">
        <f t="shared" si="13"/>
        <v>5</v>
      </c>
      <c r="AJ29" s="318">
        <f t="shared" si="13"/>
        <v>5</v>
      </c>
      <c r="AK29" s="318" t="str">
        <f t="shared" si="13"/>
        <v/>
      </c>
      <c r="AL29" s="318">
        <f t="shared" si="13"/>
        <v>4</v>
      </c>
      <c r="AM29" s="318">
        <f t="shared" si="13"/>
        <v>4</v>
      </c>
      <c r="AN29" s="318">
        <f t="shared" si="13"/>
        <v>5</v>
      </c>
      <c r="AO29" s="318">
        <f t="shared" si="13"/>
        <v>5</v>
      </c>
      <c r="AP29" s="318">
        <f t="shared" si="13"/>
        <v>4</v>
      </c>
      <c r="AQ29" s="318" t="str">
        <f t="shared" si="13"/>
        <v/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" customHeight="1" x14ac:dyDescent="0.25">
      <c r="A30" s="267">
        <v>25</v>
      </c>
      <c r="B30" s="163"/>
      <c r="C30" s="290" t="s">
        <v>34</v>
      </c>
      <c r="D30" s="324" t="s">
        <v>219</v>
      </c>
      <c r="E30" s="223">
        <v>2432</v>
      </c>
      <c r="F30" s="91" t="s">
        <v>1141</v>
      </c>
      <c r="G30" s="91">
        <v>4</v>
      </c>
      <c r="H30" s="91">
        <v>5</v>
      </c>
      <c r="I30" s="91">
        <v>5</v>
      </c>
      <c r="J30" s="91"/>
      <c r="K30" s="91">
        <v>4</v>
      </c>
      <c r="L30" s="91">
        <v>5</v>
      </c>
      <c r="M30" s="91">
        <v>4</v>
      </c>
      <c r="N30" s="91">
        <v>4</v>
      </c>
      <c r="O30" s="91" t="s">
        <v>1321</v>
      </c>
      <c r="P30" s="91"/>
      <c r="Q30" s="91"/>
      <c r="R30" s="94"/>
      <c r="S30" s="91"/>
      <c r="T30" s="91"/>
      <c r="U30" s="91"/>
      <c r="V30" s="27">
        <f t="shared" si="0"/>
        <v>2</v>
      </c>
      <c r="W30" s="93">
        <f t="shared" si="1"/>
        <v>0</v>
      </c>
      <c r="X30" s="93">
        <f t="shared" si="12"/>
        <v>0</v>
      </c>
      <c r="Y30" s="93">
        <f t="shared" si="3"/>
        <v>1</v>
      </c>
      <c r="Z30" s="93">
        <f t="shared" si="4"/>
        <v>0</v>
      </c>
      <c r="AA30" s="93">
        <f t="shared" si="5"/>
        <v>4</v>
      </c>
      <c r="AB30" s="93">
        <f t="shared" si="6"/>
        <v>3</v>
      </c>
      <c r="AC30" s="93">
        <f t="shared" si="7"/>
        <v>8</v>
      </c>
      <c r="AD30" s="320">
        <f t="shared" si="11"/>
        <v>4.125</v>
      </c>
      <c r="AE30" s="25">
        <f t="shared" si="8"/>
        <v>0</v>
      </c>
      <c r="AF30" s="13"/>
      <c r="AG30" s="318" t="str">
        <f t="shared" si="13"/>
        <v>з</v>
      </c>
      <c r="AH30" s="318">
        <f t="shared" si="13"/>
        <v>4</v>
      </c>
      <c r="AI30" s="318">
        <f t="shared" si="13"/>
        <v>5</v>
      </c>
      <c r="AJ30" s="318">
        <f t="shared" si="13"/>
        <v>5</v>
      </c>
      <c r="AK30" s="318" t="str">
        <f t="shared" si="13"/>
        <v/>
      </c>
      <c r="AL30" s="318">
        <f t="shared" si="13"/>
        <v>4</v>
      </c>
      <c r="AM30" s="318">
        <f t="shared" si="13"/>
        <v>5</v>
      </c>
      <c r="AN30" s="318">
        <f t="shared" si="13"/>
        <v>4</v>
      </c>
      <c r="AO30" s="318">
        <f t="shared" si="13"/>
        <v>4</v>
      </c>
      <c r="AP30" s="318">
        <f t="shared" si="13"/>
        <v>2</v>
      </c>
      <c r="AQ30" s="318" t="str">
        <f t="shared" si="13"/>
        <v/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0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" customHeight="1" x14ac:dyDescent="0.25">
      <c r="A31" s="267">
        <v>26</v>
      </c>
      <c r="B31" s="163"/>
      <c r="C31" s="290" t="s">
        <v>444</v>
      </c>
      <c r="D31" s="324" t="s">
        <v>198</v>
      </c>
      <c r="E31" s="223">
        <v>2432</v>
      </c>
      <c r="F31" s="91" t="s">
        <v>1141</v>
      </c>
      <c r="G31" s="91">
        <v>4</v>
      </c>
      <c r="H31" s="91">
        <v>5</v>
      </c>
      <c r="I31" s="91">
        <v>3</v>
      </c>
      <c r="J31" s="91"/>
      <c r="K31" s="91">
        <v>4</v>
      </c>
      <c r="L31" s="91">
        <v>5</v>
      </c>
      <c r="M31" s="91">
        <v>4</v>
      </c>
      <c r="N31" s="91">
        <v>5</v>
      </c>
      <c r="O31" s="91">
        <v>3</v>
      </c>
      <c r="P31" s="91"/>
      <c r="Q31" s="91"/>
      <c r="R31" s="94"/>
      <c r="S31" s="91"/>
      <c r="T31" s="91"/>
      <c r="U31" s="91"/>
      <c r="V31" s="27">
        <f t="shared" si="0"/>
        <v>3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2</v>
      </c>
      <c r="AA31" s="93">
        <f t="shared" si="5"/>
        <v>3</v>
      </c>
      <c r="AB31" s="93">
        <f t="shared" si="6"/>
        <v>3</v>
      </c>
      <c r="AC31" s="93">
        <f t="shared" si="7"/>
        <v>8</v>
      </c>
      <c r="AD31" s="320">
        <f t="shared" si="11"/>
        <v>4.125</v>
      </c>
      <c r="AE31" s="25">
        <f t="shared" si="8"/>
        <v>0</v>
      </c>
      <c r="AF31" s="13"/>
      <c r="AG31" s="318" t="str">
        <f t="shared" si="13"/>
        <v>з</v>
      </c>
      <c r="AH31" s="318">
        <f t="shared" si="13"/>
        <v>4</v>
      </c>
      <c r="AI31" s="318">
        <f t="shared" si="13"/>
        <v>5</v>
      </c>
      <c r="AJ31" s="318">
        <f t="shared" si="13"/>
        <v>3</v>
      </c>
      <c r="AK31" s="318" t="str">
        <f t="shared" si="13"/>
        <v/>
      </c>
      <c r="AL31" s="318">
        <f t="shared" si="13"/>
        <v>4</v>
      </c>
      <c r="AM31" s="318">
        <f t="shared" si="13"/>
        <v>5</v>
      </c>
      <c r="AN31" s="318">
        <f t="shared" si="13"/>
        <v>4</v>
      </c>
      <c r="AO31" s="318">
        <f t="shared" si="13"/>
        <v>5</v>
      </c>
      <c r="AP31" s="318">
        <f t="shared" si="13"/>
        <v>3</v>
      </c>
      <c r="AQ31" s="318" t="str">
        <f t="shared" si="13"/>
        <v/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0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">
      <c r="A32" s="267"/>
      <c r="B32" s="211"/>
      <c r="C32" s="290"/>
      <c r="D32" s="291"/>
      <c r="E32" s="223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94"/>
      <c r="S32" s="91"/>
      <c r="T32" s="91"/>
      <c r="U32" s="91"/>
      <c r="V32" s="27">
        <f t="shared" si="0"/>
        <v>0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0</v>
      </c>
      <c r="AB32" s="93">
        <f t="shared" si="6"/>
        <v>0</v>
      </c>
      <c r="AC32" s="93">
        <f t="shared" si="7"/>
        <v>0</v>
      </c>
      <c r="AD32" s="320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hidden="1" customHeight="1" x14ac:dyDescent="0.2">
      <c r="A33" s="267"/>
      <c r="B33" s="211"/>
      <c r="C33" s="290"/>
      <c r="D33" s="211"/>
      <c r="E33" s="223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94"/>
      <c r="S33" s="91"/>
      <c r="T33" s="91"/>
      <c r="U33" s="91"/>
      <c r="V33" s="27">
        <f t="shared" si="0"/>
        <v>0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0</v>
      </c>
      <c r="AB33" s="93">
        <f t="shared" si="6"/>
        <v>0</v>
      </c>
      <c r="AC33" s="93">
        <f t="shared" si="7"/>
        <v>0</v>
      </c>
      <c r="AD33" s="320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">
      <c r="A34" s="267"/>
      <c r="B34" s="212"/>
      <c r="C34" s="290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27">
        <f t="shared" si="0"/>
        <v>0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0</v>
      </c>
      <c r="AA34" s="93">
        <f t="shared" si="5"/>
        <v>0</v>
      </c>
      <c r="AB34" s="93">
        <f t="shared" si="6"/>
        <v>0</v>
      </c>
      <c r="AC34" s="93">
        <f t="shared" si="7"/>
        <v>0</v>
      </c>
      <c r="AD34" s="320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">
      <c r="A35" s="267"/>
      <c r="B35" s="212"/>
      <c r="C35" s="290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27">
        <f t="shared" si="0"/>
        <v>0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0</v>
      </c>
      <c r="AB35" s="93">
        <f>COUNTIF(AG35:AV35,AB$5)</f>
        <v>0</v>
      </c>
      <c r="AC35" s="93">
        <f t="shared" si="7"/>
        <v>0</v>
      </c>
      <c r="AD35" s="320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">
      <c r="A36" s="267"/>
      <c r="B36" s="212"/>
      <c r="C36" s="290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27">
        <f t="shared" si="0"/>
        <v>0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0</v>
      </c>
      <c r="AC36" s="93">
        <f t="shared" si="7"/>
        <v>0</v>
      </c>
      <c r="AD36" s="320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09"/>
      <c r="B37" s="110"/>
      <c r="C37" s="290"/>
      <c r="D37" s="110"/>
      <c r="E37" s="27">
        <f>COUNTIF(E6:E36,"2432")</f>
        <v>26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>
        <v>3.8076923076923075</v>
      </c>
      <c r="H38" s="336">
        <v>4.4615384615384617</v>
      </c>
      <c r="I38" s="336">
        <v>4.9230769230769234</v>
      </c>
      <c r="J38" s="336" t="str">
        <v xml:space="preserve"> </v>
      </c>
      <c r="K38" s="336">
        <v>4.4615384615384617</v>
      </c>
      <c r="L38" s="336">
        <v>4.0769230769230766</v>
      </c>
      <c r="M38" s="336">
        <v>4.3461538461538458</v>
      </c>
      <c r="N38" s="336">
        <v>4.5769230769230766</v>
      </c>
      <c r="O38" s="216">
        <v>3.6153846153846154</v>
      </c>
      <c r="P38" s="216" t="str">
        <v xml:space="preserve"> 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сводн.!T34</f>
        <v>3</v>
      </c>
      <c r="W38" s="93">
        <f>SUM(W6:W37)</f>
        <v>0</v>
      </c>
      <c r="X38" s="93">
        <f>SUM(X6:X37)</f>
        <v>0</v>
      </c>
      <c r="Y38" s="93">
        <f>SUM(Y6:Y37)-X38</f>
        <v>2</v>
      </c>
      <c r="Z38" s="93">
        <f>SUM(Z6:Z37)</f>
        <v>35</v>
      </c>
      <c r="AA38" s="93">
        <f>SUM(AA6:AA37)</f>
        <v>73</v>
      </c>
      <c r="AB38" s="93">
        <f>SUM(AB6:AB37)</f>
        <v>98</v>
      </c>
      <c r="AC38" s="93">
        <f t="shared" si="7"/>
        <v>208</v>
      </c>
      <c r="AD38" s="320">
        <f>IF(ISERROR(((X38+Y38)*2+Z38*3+AA38*4+AB38*5)/SUM(X38,Y38:AB38)),"",((X38+Y38)*2+Z38*3+AA38*4+AB38*5)/SUM(X38,Y38:AB38))</f>
        <v>4.2836538461538458</v>
      </c>
      <c r="AE38" s="414"/>
      <c r="AF38" s="13"/>
      <c r="AG38" s="415" t="str">
        <f t="shared" ref="AG38:AV38" si="15">IF(COUNT(AG6:AG37)=0," ",SUM(AG6:AG37)/COUNT(AG6:AG37))</f>
        <v xml:space="preserve"> </v>
      </c>
      <c r="AH38" s="415">
        <f t="shared" si="15"/>
        <v>3.8076923076923075</v>
      </c>
      <c r="AI38" s="415">
        <f t="shared" si="15"/>
        <v>4.4615384615384617</v>
      </c>
      <c r="AJ38" s="415">
        <f t="shared" si="15"/>
        <v>4.9230769230769234</v>
      </c>
      <c r="AK38" s="415" t="str">
        <f t="shared" si="15"/>
        <v xml:space="preserve"> </v>
      </c>
      <c r="AL38" s="415">
        <f t="shared" si="15"/>
        <v>4.4615384615384617</v>
      </c>
      <c r="AM38" s="415">
        <f t="shared" si="15"/>
        <v>4.0769230769230766</v>
      </c>
      <c r="AN38" s="415">
        <f t="shared" si="15"/>
        <v>4.3461538461538458</v>
      </c>
      <c r="AO38" s="415">
        <f t="shared" si="15"/>
        <v>4.5769230769230766</v>
      </c>
      <c r="AP38" s="415">
        <f t="shared" si="15"/>
        <v>3.6153846153846154</v>
      </c>
      <c r="AQ38" s="415" t="str">
        <f t="shared" si="15"/>
        <v xml:space="preserve"> </v>
      </c>
      <c r="AR38" s="415" t="str">
        <f t="shared" si="15"/>
        <v xml:space="preserve"> </v>
      </c>
      <c r="AS38" s="415" t="str">
        <f t="shared" si="15"/>
        <v xml:space="preserve"> </v>
      </c>
      <c r="AT38" s="415" t="str">
        <f t="shared" si="15"/>
        <v xml:space="preserve"> </v>
      </c>
      <c r="AU38" s="415" t="str">
        <f t="shared" si="15"/>
        <v xml:space="preserve"> </v>
      </c>
      <c r="AV38" s="416" t="str">
        <f t="shared" si="15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>
        <v>5</v>
      </c>
      <c r="H39" s="337">
        <v>17</v>
      </c>
      <c r="I39" s="337">
        <v>25</v>
      </c>
      <c r="J39" s="337" t="str">
        <v>0</v>
      </c>
      <c r="K39" s="337">
        <v>14</v>
      </c>
      <c r="L39" s="337">
        <v>8</v>
      </c>
      <c r="M39" s="337">
        <v>11</v>
      </c>
      <c r="N39" s="337">
        <v>15</v>
      </c>
      <c r="O39" s="417">
        <v>3</v>
      </c>
      <c r="P39" s="417" t="str">
        <v>0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2</v>
      </c>
      <c r="W39" s="187"/>
      <c r="X39" s="727">
        <f>SUM(X38:AB38)</f>
        <v>208</v>
      </c>
      <c r="Y39" s="727"/>
      <c r="Z39" s="727"/>
      <c r="AA39" s="727"/>
      <c r="AB39" s="727"/>
      <c r="AC39" s="463"/>
      <c r="AD39" s="320">
        <f>IF(ISERROR(((X39+Y39)*2+Z39*3+AA39*4+AB39*5)/SUM(X39,Y39:AB39)),"",((X39+Y39)*2+Z39*3+AA39*4+AB39*5)/SUM(X39,Y39:AB39))</f>
        <v>2</v>
      </c>
      <c r="AE39" s="420"/>
      <c r="AG39" s="421" t="str">
        <f t="shared" ref="AG39:AU39" si="16">IF(COUNTIF(AG6:AG37,5)=0,"0",COUNTIF(AG6:AG37,5))</f>
        <v>0</v>
      </c>
      <c r="AH39" s="421">
        <f t="shared" si="16"/>
        <v>5</v>
      </c>
      <c r="AI39" s="421">
        <f t="shared" si="16"/>
        <v>17</v>
      </c>
      <c r="AJ39" s="421">
        <f t="shared" si="16"/>
        <v>25</v>
      </c>
      <c r="AK39" s="421" t="str">
        <f t="shared" si="16"/>
        <v>0</v>
      </c>
      <c r="AL39" s="421">
        <f t="shared" si="16"/>
        <v>14</v>
      </c>
      <c r="AM39" s="421">
        <f t="shared" si="16"/>
        <v>8</v>
      </c>
      <c r="AN39" s="421">
        <f t="shared" si="16"/>
        <v>11</v>
      </c>
      <c r="AO39" s="421">
        <f t="shared" si="16"/>
        <v>15</v>
      </c>
      <c r="AP39" s="421">
        <f t="shared" si="16"/>
        <v>3</v>
      </c>
      <c r="AQ39" s="421" t="str">
        <f t="shared" si="16"/>
        <v>0</v>
      </c>
      <c r="AR39" s="421" t="str">
        <f t="shared" si="16"/>
        <v>0</v>
      </c>
      <c r="AS39" s="421" t="str">
        <f t="shared" si="16"/>
        <v>0</v>
      </c>
      <c r="AT39" s="421" t="str">
        <f t="shared" si="16"/>
        <v>0</v>
      </c>
      <c r="AU39" s="421" t="str">
        <f t="shared" si="16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>
        <v>11</v>
      </c>
      <c r="H40" s="338">
        <v>4</v>
      </c>
      <c r="I40" s="338" t="str">
        <v>0</v>
      </c>
      <c r="J40" s="338" t="str">
        <v>0</v>
      </c>
      <c r="K40" s="338">
        <v>10</v>
      </c>
      <c r="L40" s="338">
        <v>12</v>
      </c>
      <c r="M40" s="338">
        <v>13</v>
      </c>
      <c r="N40" s="338">
        <v>11</v>
      </c>
      <c r="O40" s="426">
        <v>12</v>
      </c>
      <c r="P40" s="426" t="str">
        <v>0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9</v>
      </c>
      <c r="W40" s="428"/>
      <c r="X40" s="428"/>
      <c r="Y40" s="428" t="str">
        <f>IF(COUNTIF(Y6:Y37,4)=0," ",COUNTIF(Y6:Y37,4))</f>
        <v xml:space="preserve"> </v>
      </c>
      <c r="Z40" s="428">
        <f>IF(COUNTIF(Z6:Z37,4)=0," ",COUNTIF(Z6:Z37,4))</f>
        <v>2</v>
      </c>
      <c r="AA40" s="428">
        <f>IF(COUNTIF(AA6:AA37,4)=0," ",COUNTIF(AA6:AA37,4))</f>
        <v>6</v>
      </c>
      <c r="AB40" s="428">
        <f>IF(COUNTIF(AB6:AB37,4)=0," ",COUNTIF(AB6:AB37,4))</f>
        <v>2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7">IF(COUNTIF(AG6:AG37,4)=0,"0",COUNTIF(AG6:AG37,4))</f>
        <v>0</v>
      </c>
      <c r="AH40" s="428">
        <f t="shared" si="17"/>
        <v>11</v>
      </c>
      <c r="AI40" s="428">
        <f t="shared" si="17"/>
        <v>4</v>
      </c>
      <c r="AJ40" s="428" t="str">
        <f t="shared" si="17"/>
        <v>0</v>
      </c>
      <c r="AK40" s="428" t="str">
        <f t="shared" si="17"/>
        <v>0</v>
      </c>
      <c r="AL40" s="428">
        <f t="shared" si="17"/>
        <v>10</v>
      </c>
      <c r="AM40" s="428">
        <f t="shared" si="17"/>
        <v>12</v>
      </c>
      <c r="AN40" s="428">
        <f t="shared" si="17"/>
        <v>13</v>
      </c>
      <c r="AO40" s="428">
        <f t="shared" si="17"/>
        <v>11</v>
      </c>
      <c r="AP40" s="428">
        <f t="shared" si="17"/>
        <v>12</v>
      </c>
      <c r="AQ40" s="428" t="str">
        <f t="shared" si="17"/>
        <v>0</v>
      </c>
      <c r="AR40" s="428" t="str">
        <f t="shared" si="17"/>
        <v>0</v>
      </c>
      <c r="AS40" s="428" t="str">
        <f t="shared" si="17"/>
        <v>0</v>
      </c>
      <c r="AT40" s="428" t="str">
        <f t="shared" si="17"/>
        <v>0</v>
      </c>
      <c r="AU40" s="428" t="str">
        <f t="shared" si="17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>
        <v>10</v>
      </c>
      <c r="H41" s="339">
        <v>5</v>
      </c>
      <c r="I41" s="339">
        <v>1</v>
      </c>
      <c r="J41" s="339" t="str">
        <v>0</v>
      </c>
      <c r="K41" s="339">
        <v>2</v>
      </c>
      <c r="L41" s="339">
        <v>6</v>
      </c>
      <c r="M41" s="339">
        <v>2</v>
      </c>
      <c r="N41" s="339" t="str">
        <v>0</v>
      </c>
      <c r="O41" s="434">
        <v>9</v>
      </c>
      <c r="P41" s="434" t="str">
        <v>0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13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6</v>
      </c>
      <c r="AA41" s="436">
        <f>IF(COUNTIF(AA6:AA37,3)=0," ",COUNTIF(AA6:AA37,3))</f>
        <v>6</v>
      </c>
      <c r="AB41" s="436">
        <f>IF(COUNTIF(AB6:AB37,3)=0," ",COUNTIF(AB6:AB37,3))</f>
        <v>4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8">IF(COUNTIF(AG6:AG37,3)=0,"0",COUNTIF(AG6:AG37,3))</f>
        <v>0</v>
      </c>
      <c r="AH41" s="436">
        <f t="shared" si="18"/>
        <v>10</v>
      </c>
      <c r="AI41" s="436">
        <f t="shared" si="18"/>
        <v>5</v>
      </c>
      <c r="AJ41" s="436">
        <f t="shared" si="18"/>
        <v>1</v>
      </c>
      <c r="AK41" s="436" t="str">
        <f t="shared" si="18"/>
        <v>0</v>
      </c>
      <c r="AL41" s="436">
        <f t="shared" si="18"/>
        <v>2</v>
      </c>
      <c r="AM41" s="436">
        <f t="shared" si="18"/>
        <v>6</v>
      </c>
      <c r="AN41" s="436">
        <f t="shared" si="18"/>
        <v>2</v>
      </c>
      <c r="AO41" s="436" t="str">
        <f t="shared" si="18"/>
        <v>0</v>
      </c>
      <c r="AP41" s="436">
        <f t="shared" si="18"/>
        <v>9</v>
      </c>
      <c r="AQ41" s="436" t="str">
        <f t="shared" si="18"/>
        <v>0</v>
      </c>
      <c r="AR41" s="436" t="str">
        <f t="shared" si="18"/>
        <v>0</v>
      </c>
      <c r="AS41" s="436" t="str">
        <f t="shared" si="18"/>
        <v>0</v>
      </c>
      <c r="AT41" s="436" t="str">
        <f t="shared" si="18"/>
        <v>0</v>
      </c>
      <c r="AU41" s="436" t="str">
        <f t="shared" si="18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2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>
        <f>IF(COUNTIF(V6:V37,2)=0,"0",COUNTIF(V6:V37,2))</f>
        <v>2</v>
      </c>
      <c r="W42" s="316"/>
      <c r="X42" s="316"/>
      <c r="Y42" s="316" t="str">
        <f>IF(COUNTIF(Y6:Y37,2)=0," ",COUNTIF(Y6:Y37,2))</f>
        <v xml:space="preserve"> </v>
      </c>
      <c r="Z42" s="316">
        <f>IF(COUNTIF(Z6:Z37,2)=0," ",COUNTIF(Z6:Z37,2))</f>
        <v>3</v>
      </c>
      <c r="AA42" s="316">
        <f>IF(COUNTIF(AA6:AA37,2)=0," ",COUNTIF(AA6:AA37,2))</f>
        <v>7</v>
      </c>
      <c r="AB42" s="316">
        <f>IF(COUNTIF(AB6:AB37,2)=0," ",COUNTIF(AB6:AB37,2))</f>
        <v>4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19">COUNTIF(AG6:AG36,2)+COUNTIF(AG6:AG36,"д")</f>
        <v>0</v>
      </c>
      <c r="AH42" s="316">
        <f t="shared" si="19"/>
        <v>0</v>
      </c>
      <c r="AI42" s="316">
        <f t="shared" si="19"/>
        <v>0</v>
      </c>
      <c r="AJ42" s="316">
        <f t="shared" si="19"/>
        <v>0</v>
      </c>
      <c r="AK42" s="316">
        <f t="shared" si="19"/>
        <v>0</v>
      </c>
      <c r="AL42" s="316">
        <f t="shared" si="19"/>
        <v>0</v>
      </c>
      <c r="AM42" s="316">
        <f t="shared" si="19"/>
        <v>0</v>
      </c>
      <c r="AN42" s="316">
        <f t="shared" si="19"/>
        <v>0</v>
      </c>
      <c r="AO42" s="316">
        <f t="shared" si="19"/>
        <v>0</v>
      </c>
      <c r="AP42" s="316">
        <f t="shared" si="19"/>
        <v>2</v>
      </c>
      <c r="AQ42" s="316">
        <f t="shared" si="19"/>
        <v>0</v>
      </c>
      <c r="AR42" s="316">
        <f t="shared" si="19"/>
        <v>0</v>
      </c>
      <c r="AS42" s="316">
        <f t="shared" si="19"/>
        <v>0</v>
      </c>
      <c r="AT42" s="316">
        <f t="shared" si="19"/>
        <v>0</v>
      </c>
      <c r="AU42" s="316">
        <f t="shared" si="19"/>
        <v>0</v>
      </c>
      <c r="AV42" s="316">
        <f t="shared" si="19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0">COUNTBLANK(V6:V26)</f>
        <v>0</v>
      </c>
      <c r="W43" s="316">
        <f t="shared" si="20"/>
        <v>0</v>
      </c>
      <c r="X43" s="316">
        <f t="shared" si="20"/>
        <v>0</v>
      </c>
      <c r="Y43" s="316">
        <f t="shared" si="20"/>
        <v>0</v>
      </c>
      <c r="Z43" s="316">
        <f t="shared" si="20"/>
        <v>0</v>
      </c>
      <c r="AA43" s="316">
        <f t="shared" si="20"/>
        <v>0</v>
      </c>
      <c r="AB43" s="316">
        <f t="shared" si="20"/>
        <v>0</v>
      </c>
      <c r="AC43" s="316"/>
      <c r="AD43" s="316">
        <f>COUNTBLANK(AD6:AD31)</f>
        <v>0</v>
      </c>
      <c r="AE43" s="442" t="str">
        <f>IF(COUNTIF(AE6:AE37,"б")=0," ",COUNTIF(AE6:AE37,"б"))</f>
        <v xml:space="preserve"> </v>
      </c>
      <c r="AF43" s="443">
        <f t="shared" ref="AF43:CB43" si="21">IF(COUNTIF(AF6:AF37,"б")=0+COUNTIF(AF6:AF37,"а")=0,"0",COUNTIF(AF6:AF37,"б")+COUNTIF(AF6:AF37,"а"))</f>
        <v>0</v>
      </c>
      <c r="AG43" s="443">
        <f t="shared" si="21"/>
        <v>0</v>
      </c>
      <c r="AH43" s="443">
        <f t="shared" si="21"/>
        <v>0</v>
      </c>
      <c r="AI43" s="443">
        <f t="shared" si="21"/>
        <v>0</v>
      </c>
      <c r="AJ43" s="443">
        <f t="shared" si="21"/>
        <v>0</v>
      </c>
      <c r="AK43" s="443">
        <f t="shared" si="21"/>
        <v>0</v>
      </c>
      <c r="AL43" s="443">
        <f t="shared" si="21"/>
        <v>0</v>
      </c>
      <c r="AM43" s="443">
        <f t="shared" si="21"/>
        <v>0</v>
      </c>
      <c r="AN43" s="443">
        <f t="shared" si="21"/>
        <v>0</v>
      </c>
      <c r="AO43" s="443">
        <f t="shared" si="21"/>
        <v>0</v>
      </c>
      <c r="AP43" s="443">
        <f t="shared" si="21"/>
        <v>0</v>
      </c>
      <c r="AQ43" s="443">
        <f t="shared" si="21"/>
        <v>0</v>
      </c>
      <c r="AR43" s="443">
        <f t="shared" si="21"/>
        <v>0</v>
      </c>
      <c r="AS43" s="443">
        <f t="shared" si="21"/>
        <v>0</v>
      </c>
      <c r="AT43" s="443">
        <f t="shared" si="21"/>
        <v>0</v>
      </c>
      <c r="AU43" s="443">
        <f t="shared" si="21"/>
        <v>0</v>
      </c>
      <c r="AV43" s="443">
        <f t="shared" si="21"/>
        <v>0</v>
      </c>
      <c r="AW43" s="443">
        <f t="shared" si="21"/>
        <v>0</v>
      </c>
      <c r="AX43" s="443">
        <f t="shared" si="21"/>
        <v>0</v>
      </c>
      <c r="AY43" s="443">
        <f t="shared" si="21"/>
        <v>0</v>
      </c>
      <c r="AZ43" s="443">
        <f t="shared" si="21"/>
        <v>0</v>
      </c>
      <c r="BA43" s="443">
        <f t="shared" si="21"/>
        <v>0</v>
      </c>
      <c r="BB43" s="443">
        <f t="shared" si="21"/>
        <v>0</v>
      </c>
      <c r="BC43" s="443">
        <f t="shared" si="21"/>
        <v>0</v>
      </c>
      <c r="BD43" s="443">
        <f t="shared" si="21"/>
        <v>0</v>
      </c>
      <c r="BE43" s="443">
        <f t="shared" si="21"/>
        <v>0</v>
      </c>
      <c r="BF43" s="443">
        <f t="shared" si="21"/>
        <v>0</v>
      </c>
      <c r="BG43" s="443">
        <f t="shared" si="21"/>
        <v>0</v>
      </c>
      <c r="BH43" s="443">
        <f t="shared" si="21"/>
        <v>0</v>
      </c>
      <c r="BI43" s="443">
        <f t="shared" si="21"/>
        <v>0</v>
      </c>
      <c r="BJ43" s="443">
        <f t="shared" si="21"/>
        <v>0</v>
      </c>
      <c r="BK43" s="443">
        <f t="shared" si="21"/>
        <v>0</v>
      </c>
      <c r="BL43" s="443">
        <f t="shared" si="21"/>
        <v>0</v>
      </c>
      <c r="BM43" s="443">
        <f t="shared" si="21"/>
        <v>0</v>
      </c>
      <c r="BN43" s="443">
        <f t="shared" si="21"/>
        <v>0</v>
      </c>
      <c r="BO43" s="443">
        <f t="shared" si="21"/>
        <v>0</v>
      </c>
      <c r="BP43" s="443">
        <f t="shared" si="21"/>
        <v>0</v>
      </c>
      <c r="BQ43" s="443">
        <f t="shared" si="21"/>
        <v>0</v>
      </c>
      <c r="BR43" s="443">
        <f t="shared" si="21"/>
        <v>0</v>
      </c>
      <c r="BS43" s="443">
        <f t="shared" si="21"/>
        <v>0</v>
      </c>
      <c r="BT43" s="443">
        <f t="shared" si="21"/>
        <v>0</v>
      </c>
      <c r="BU43" s="443">
        <f t="shared" si="21"/>
        <v>0</v>
      </c>
      <c r="BV43" s="443">
        <f t="shared" si="21"/>
        <v>0</v>
      </c>
      <c r="BW43" s="443">
        <f t="shared" si="21"/>
        <v>0</v>
      </c>
      <c r="BX43" s="443">
        <f t="shared" si="21"/>
        <v>0</v>
      </c>
      <c r="BY43" s="443">
        <f t="shared" si="21"/>
        <v>0</v>
      </c>
      <c r="BZ43" s="443">
        <f t="shared" si="21"/>
        <v>0</v>
      </c>
      <c r="CA43" s="443">
        <f t="shared" si="21"/>
        <v>0</v>
      </c>
      <c r="CB43" s="443">
        <f t="shared" si="21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>
        <v>26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>
        <f t="shared" ref="AG44:AW44" si="22">IF(COUNTIF(AG6:AG37,"з")=0,"0",COUNTIF(AG6:AG37,"з"))</f>
        <v>26</v>
      </c>
      <c r="AH44" s="316" t="str">
        <f t="shared" si="22"/>
        <v>0</v>
      </c>
      <c r="AI44" s="316" t="str">
        <f t="shared" si="22"/>
        <v>0</v>
      </c>
      <c r="AJ44" s="316" t="str">
        <f t="shared" si="22"/>
        <v>0</v>
      </c>
      <c r="AK44" s="316" t="str">
        <f t="shared" si="22"/>
        <v>0</v>
      </c>
      <c r="AL44" s="316" t="str">
        <f t="shared" si="22"/>
        <v>0</v>
      </c>
      <c r="AM44" s="316" t="str">
        <f t="shared" si="22"/>
        <v>0</v>
      </c>
      <c r="AN44" s="316" t="str">
        <f t="shared" si="22"/>
        <v>0</v>
      </c>
      <c r="AO44" s="316" t="str">
        <f t="shared" si="22"/>
        <v>0</v>
      </c>
      <c r="AP44" s="316" t="str">
        <f t="shared" si="22"/>
        <v>0</v>
      </c>
      <c r="AQ44" s="316" t="str">
        <f t="shared" si="22"/>
        <v>0</v>
      </c>
      <c r="AR44" s="316" t="str">
        <f t="shared" si="22"/>
        <v>0</v>
      </c>
      <c r="AS44" s="316" t="str">
        <f t="shared" si="22"/>
        <v>0</v>
      </c>
      <c r="AT44" s="316" t="str">
        <f t="shared" si="22"/>
        <v>0</v>
      </c>
      <c r="AU44" s="316" t="str">
        <f t="shared" si="22"/>
        <v>0</v>
      </c>
      <c r="AV44" s="316" t="str">
        <f t="shared" si="22"/>
        <v>0</v>
      </c>
      <c r="AW44" s="316" t="str">
        <f t="shared" si="22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3">IF(COUNTIF(AG6:AG37,"н")=0,"0",COUNTIF(AG6:AG37,"н"))</f>
        <v>0</v>
      </c>
      <c r="AH45" s="316" t="str">
        <f t="shared" si="23"/>
        <v>0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61"/>
      <c r="X46" s="461"/>
      <c r="Y46" s="461"/>
      <c r="Z46" s="461"/>
      <c r="AA46" s="461"/>
      <c r="AB46" s="461"/>
      <c r="AC46" s="461"/>
      <c r="AD46" s="461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61"/>
      <c r="X47" s="461"/>
      <c r="Y47" s="461"/>
      <c r="Z47" s="461"/>
      <c r="AA47" s="461"/>
      <c r="AB47" s="461"/>
      <c r="AC47" s="461"/>
      <c r="AD47" s="461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61"/>
      <c r="X48" s="461"/>
      <c r="Y48" s="461"/>
      <c r="Z48" s="461"/>
      <c r="AA48" s="461"/>
      <c r="AB48" s="461"/>
      <c r="AC48" s="461"/>
      <c r="AD48" s="461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61"/>
      <c r="X49" s="461"/>
      <c r="Y49" s="461"/>
      <c r="Z49" s="461"/>
      <c r="AA49" s="461"/>
      <c r="AB49" s="461"/>
      <c r="AC49" s="461"/>
      <c r="AD49" s="461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61"/>
      <c r="X50" s="461"/>
      <c r="Y50" s="461"/>
      <c r="Z50" s="461"/>
      <c r="AA50" s="461"/>
      <c r="AB50" s="461"/>
      <c r="AC50" s="461"/>
      <c r="AD50" s="461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61"/>
      <c r="X51" s="461"/>
      <c r="Y51" s="461"/>
      <c r="Z51" s="461"/>
      <c r="AA51" s="461"/>
      <c r="AB51" s="461"/>
      <c r="AC51" s="461"/>
      <c r="AD51" s="461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61"/>
      <c r="X52" s="461"/>
      <c r="Y52" s="461"/>
      <c r="Z52" s="461"/>
      <c r="AA52" s="461"/>
      <c r="AB52" s="461"/>
      <c r="AC52" s="461"/>
      <c r="AD52" s="461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61"/>
      <c r="X53" s="461"/>
      <c r="Y53" s="461"/>
      <c r="Z53" s="461"/>
      <c r="AA53" s="461"/>
      <c r="AB53" s="461"/>
      <c r="AC53" s="461"/>
      <c r="AD53" s="461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61"/>
      <c r="X54" s="461"/>
      <c r="Y54" s="461"/>
      <c r="Z54" s="461"/>
      <c r="AA54" s="461"/>
      <c r="AB54" s="461"/>
      <c r="AC54" s="461"/>
      <c r="AD54" s="461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8">
    <mergeCell ref="X39:AB39"/>
    <mergeCell ref="A3:C4"/>
    <mergeCell ref="AD3:AD5"/>
    <mergeCell ref="G2:L2"/>
    <mergeCell ref="M2:O2"/>
    <mergeCell ref="AG3:AW3"/>
    <mergeCell ref="AX3:BM3"/>
    <mergeCell ref="BP3:CE3"/>
  </mergeCells>
  <conditionalFormatting sqref="C5 Y5 AI5 AG5">
    <cfRule type="cellIs" dxfId="21610" priority="2621" stopIfTrue="1" operator="equal">
      <formula>5</formula>
    </cfRule>
    <cfRule type="cellIs" dxfId="21609" priority="2622" stopIfTrue="1" operator="equal">
      <formula>4</formula>
    </cfRule>
    <cfRule type="cellIs" dxfId="21608" priority="2623" stopIfTrue="1" operator="equal">
      <formula>3</formula>
    </cfRule>
  </conditionalFormatting>
  <conditionalFormatting sqref="E6:E45">
    <cfRule type="cellIs" dxfId="21607" priority="2619" stopIfTrue="1" operator="equal">
      <formula>4</formula>
    </cfRule>
    <cfRule type="cellIs" dxfId="21606" priority="2620" stopIfTrue="1" operator="equal">
      <formula>3</formula>
    </cfRule>
  </conditionalFormatting>
  <conditionalFormatting sqref="Z5:AC5 W40:AF43 AE6:AE39 W39 R31:V45 F34:Q45 AG43:CB43 W44:AW45 AG6:AW42 R6:S30 V6:V30 F6:Q31">
    <cfRule type="cellIs" dxfId="21605" priority="2616" stopIfTrue="1" operator="equal">
      <formula>5</formula>
    </cfRule>
    <cfRule type="cellIs" dxfId="21604" priority="2617" stopIfTrue="1" operator="equal">
      <formula>4</formula>
    </cfRule>
    <cfRule type="cellIs" dxfId="21603" priority="2618" stopIfTrue="1" operator="equal">
      <formula>3</formula>
    </cfRule>
  </conditionalFormatting>
  <conditionalFormatting sqref="AF6:AF37">
    <cfRule type="expression" dxfId="21602" priority="2614" stopIfTrue="1">
      <formula>VALUE(RIGHT(AF6))&gt;AE6</formula>
    </cfRule>
    <cfRule type="expression" dxfId="21601" priority="2615" stopIfTrue="1">
      <formula>EXACT(RIGHT(AF6,3),"зач")</formula>
    </cfRule>
  </conditionalFormatting>
  <conditionalFormatting sqref="AE3:AJ4 Q3:S3 V3:AC4">
    <cfRule type="expression" dxfId="21600" priority="2612" stopIfTrue="1">
      <formula>$D$1&lt;Q3</formula>
    </cfRule>
    <cfRule type="expression" dxfId="21599" priority="2613" stopIfTrue="1">
      <formula>$D$1&gt;Q3</formula>
    </cfRule>
  </conditionalFormatting>
  <conditionalFormatting sqref="R5">
    <cfRule type="cellIs" dxfId="21598" priority="2529" stopIfTrue="1" operator="equal">
      <formula>5</formula>
    </cfRule>
    <cfRule type="cellIs" dxfId="21597" priority="2530" stopIfTrue="1" operator="equal">
      <formula>4</formula>
    </cfRule>
    <cfRule type="cellIs" dxfId="21596" priority="2531" stopIfTrue="1" operator="equal">
      <formula>3</formula>
    </cfRule>
  </conditionalFormatting>
  <conditionalFormatting sqref="S4">
    <cfRule type="expression" dxfId="21595" priority="2497" stopIfTrue="1">
      <formula>$D$1&lt;S4</formula>
    </cfRule>
    <cfRule type="expression" dxfId="21594" priority="2498" stopIfTrue="1">
      <formula>$D$1&gt;S4</formula>
    </cfRule>
  </conditionalFormatting>
  <conditionalFormatting sqref="Q3">
    <cfRule type="expression" dxfId="21593" priority="2568" stopIfTrue="1">
      <formula>$D$1&lt;Q3</formula>
    </cfRule>
    <cfRule type="expression" dxfId="21592" priority="2569" stopIfTrue="1">
      <formula>$D$1&gt;Q3</formula>
    </cfRule>
  </conditionalFormatting>
  <conditionalFormatting sqref="R4">
    <cfRule type="expression" dxfId="21591" priority="2547" stopIfTrue="1">
      <formula>$D$1&lt;R4</formula>
    </cfRule>
    <cfRule type="expression" dxfId="21590" priority="2548" stopIfTrue="1">
      <formula>$D$1&gt;R4</formula>
    </cfRule>
  </conditionalFormatting>
  <conditionalFormatting sqref="R4">
    <cfRule type="expression" dxfId="21589" priority="2527" stopIfTrue="1">
      <formula>$D$1&lt;R4</formula>
    </cfRule>
    <cfRule type="expression" dxfId="21588" priority="2528" stopIfTrue="1">
      <formula>$D$1&gt;R4</formula>
    </cfRule>
  </conditionalFormatting>
  <conditionalFormatting sqref="R4">
    <cfRule type="expression" dxfId="21587" priority="2525" stopIfTrue="1">
      <formula>$D$1&lt;R4</formula>
    </cfRule>
    <cfRule type="expression" dxfId="21586" priority="2526" stopIfTrue="1">
      <formula>$D$1&gt;R4</formula>
    </cfRule>
  </conditionalFormatting>
  <conditionalFormatting sqref="S5">
    <cfRule type="cellIs" dxfId="21585" priority="2501" stopIfTrue="1" operator="equal">
      <formula>5</formula>
    </cfRule>
    <cfRule type="cellIs" dxfId="21584" priority="2502" stopIfTrue="1" operator="equal">
      <formula>4</formula>
    </cfRule>
    <cfRule type="cellIs" dxfId="21583" priority="2503" stopIfTrue="1" operator="equal">
      <formula>3</formula>
    </cfRule>
  </conditionalFormatting>
  <conditionalFormatting sqref="S4">
    <cfRule type="expression" dxfId="21582" priority="2489" stopIfTrue="1">
      <formula>$D$1&lt;S4</formula>
    </cfRule>
    <cfRule type="expression" dxfId="21581" priority="2490" stopIfTrue="1">
      <formula>$D$1&gt;S4</formula>
    </cfRule>
  </conditionalFormatting>
  <conditionalFormatting sqref="S4">
    <cfRule type="expression" dxfId="21580" priority="2499" stopIfTrue="1">
      <formula>$D$1&lt;S4</formula>
    </cfRule>
    <cfRule type="expression" dxfId="21579" priority="2500" stopIfTrue="1">
      <formula>$D$1&gt;S4</formula>
    </cfRule>
  </conditionalFormatting>
  <conditionalFormatting sqref="S4">
    <cfRule type="expression" dxfId="21578" priority="2495" stopIfTrue="1">
      <formula>$D$1&lt;S4</formula>
    </cfRule>
    <cfRule type="expression" dxfId="21577" priority="2496" stopIfTrue="1">
      <formula>$D$1&gt;S4</formula>
    </cfRule>
  </conditionalFormatting>
  <conditionalFormatting sqref="S4">
    <cfRule type="expression" dxfId="21576" priority="2493" stopIfTrue="1">
      <formula>$D$1&lt;S4</formula>
    </cfRule>
    <cfRule type="expression" dxfId="21575" priority="2494" stopIfTrue="1">
      <formula>$D$1&gt;S4</formula>
    </cfRule>
  </conditionalFormatting>
  <conditionalFormatting sqref="S4">
    <cfRule type="expression" dxfId="21574" priority="2491" stopIfTrue="1">
      <formula>$D$1&lt;S4</formula>
    </cfRule>
    <cfRule type="expression" dxfId="21573" priority="2492" stopIfTrue="1">
      <formula>$D$1&gt;S4</formula>
    </cfRule>
  </conditionalFormatting>
  <conditionalFormatting sqref="T5">
    <cfRule type="cellIs" dxfId="21572" priority="2369" stopIfTrue="1" operator="equal">
      <formula>5</formula>
    </cfRule>
    <cfRule type="cellIs" dxfId="21571" priority="2370" stopIfTrue="1" operator="equal">
      <formula>4</formula>
    </cfRule>
    <cfRule type="cellIs" dxfId="21570" priority="2371" stopIfTrue="1" operator="equal">
      <formula>3</formula>
    </cfRule>
  </conditionalFormatting>
  <conditionalFormatting sqref="U4">
    <cfRule type="expression" dxfId="21569" priority="2361" stopIfTrue="1">
      <formula>$D$1&lt;U4</formula>
    </cfRule>
    <cfRule type="expression" dxfId="21568" priority="2362" stopIfTrue="1">
      <formula>$D$1&gt;U4</formula>
    </cfRule>
  </conditionalFormatting>
  <conditionalFormatting sqref="T6:U30">
    <cfRule type="cellIs" dxfId="21567" priority="2382" stopIfTrue="1" operator="equal">
      <formula>5</formula>
    </cfRule>
    <cfRule type="cellIs" dxfId="21566" priority="2383" stopIfTrue="1" operator="equal">
      <formula>4</formula>
    </cfRule>
    <cfRule type="cellIs" dxfId="21565" priority="2384" stopIfTrue="1" operator="equal">
      <formula>3</formula>
    </cfRule>
  </conditionalFormatting>
  <conditionalFormatting sqref="T3">
    <cfRule type="expression" dxfId="21564" priority="2378" stopIfTrue="1">
      <formula>$D$1&lt;T3</formula>
    </cfRule>
    <cfRule type="expression" dxfId="21563" priority="2379" stopIfTrue="1">
      <formula>$D$1&gt;T3</formula>
    </cfRule>
  </conditionalFormatting>
  <conditionalFormatting sqref="T3">
    <cfRule type="expression" dxfId="21562" priority="2380" stopIfTrue="1">
      <formula>$D$4&lt;T3</formula>
    </cfRule>
    <cfRule type="expression" dxfId="21561" priority="2381" stopIfTrue="1">
      <formula>$D$4&gt;T3</formula>
    </cfRule>
  </conditionalFormatting>
  <conditionalFormatting sqref="T4">
    <cfRule type="expression" dxfId="21560" priority="2376" stopIfTrue="1">
      <formula>$D$4&lt;T4</formula>
    </cfRule>
    <cfRule type="expression" dxfId="21559" priority="2377" stopIfTrue="1">
      <formula>$D$4&gt;T4</formula>
    </cfRule>
  </conditionalFormatting>
  <conditionalFormatting sqref="T4">
    <cfRule type="expression" dxfId="21558" priority="2374" stopIfTrue="1">
      <formula>$D$1&lt;T4</formula>
    </cfRule>
    <cfRule type="expression" dxfId="21557" priority="2375" stopIfTrue="1">
      <formula>$D$1&gt;T4</formula>
    </cfRule>
  </conditionalFormatting>
  <conditionalFormatting sqref="T4">
    <cfRule type="expression" dxfId="21556" priority="2372" stopIfTrue="1">
      <formula>$D$4&lt;T4</formula>
    </cfRule>
    <cfRule type="expression" dxfId="21555" priority="2373" stopIfTrue="1">
      <formula>$D$4&gt;T4</formula>
    </cfRule>
  </conditionalFormatting>
  <conditionalFormatting sqref="U3">
    <cfRule type="expression" dxfId="21554" priority="2367" stopIfTrue="1">
      <formula>$D$4&lt;U3</formula>
    </cfRule>
    <cfRule type="expression" dxfId="21553" priority="2368" stopIfTrue="1">
      <formula>$D$4&gt;U3</formula>
    </cfRule>
  </conditionalFormatting>
  <conditionalFormatting sqref="U3">
    <cfRule type="expression" dxfId="21552" priority="2365" stopIfTrue="1">
      <formula>$D$1&lt;U3</formula>
    </cfRule>
    <cfRule type="expression" dxfId="21551" priority="2366" stopIfTrue="1">
      <formula>$D$1&gt;U3</formula>
    </cfRule>
  </conditionalFormatting>
  <conditionalFormatting sqref="U4">
    <cfRule type="expression" dxfId="21550" priority="2363" stopIfTrue="1">
      <formula>$D$4&lt;U4</formula>
    </cfRule>
    <cfRule type="expression" dxfId="21549" priority="2364" stopIfTrue="1">
      <formula>$D$4&gt;U4</formula>
    </cfRule>
  </conditionalFormatting>
  <conditionalFormatting sqref="U4">
    <cfRule type="expression" dxfId="21548" priority="2359" stopIfTrue="1">
      <formula>$D$4&lt;U4</formula>
    </cfRule>
    <cfRule type="expression" dxfId="21547" priority="2360" stopIfTrue="1">
      <formula>$D$4&gt;U4</formula>
    </cfRule>
  </conditionalFormatting>
  <conditionalFormatting sqref="U5">
    <cfRule type="cellIs" dxfId="21546" priority="2356" stopIfTrue="1" operator="equal">
      <formula>5</formula>
    </cfRule>
    <cfRule type="cellIs" dxfId="21545" priority="2357" stopIfTrue="1" operator="equal">
      <formula>4</formula>
    </cfRule>
    <cfRule type="cellIs" dxfId="21544" priority="2358" stopIfTrue="1" operator="equal">
      <formula>3</formula>
    </cfRule>
  </conditionalFormatting>
  <conditionalFormatting sqref="Q5">
    <cfRule type="cellIs" dxfId="21543" priority="2345" stopIfTrue="1" operator="equal">
      <formula>5</formula>
    </cfRule>
    <cfRule type="cellIs" dxfId="21542" priority="2346" stopIfTrue="1" operator="equal">
      <formula>4</formula>
    </cfRule>
    <cfRule type="cellIs" dxfId="21541" priority="2347" stopIfTrue="1" operator="equal">
      <formula>3</formula>
    </cfRule>
  </conditionalFormatting>
  <conditionalFormatting sqref="Q4">
    <cfRule type="expression" dxfId="21540" priority="2343" stopIfTrue="1">
      <formula>$D$1&lt;Q4</formula>
    </cfRule>
    <cfRule type="expression" dxfId="21539" priority="2344" stopIfTrue="1">
      <formula>$D$1&gt;Q4</formula>
    </cfRule>
  </conditionalFormatting>
  <conditionalFormatting sqref="Q5">
    <cfRule type="cellIs" dxfId="21538" priority="2340" stopIfTrue="1" operator="equal">
      <formula>5</formula>
    </cfRule>
    <cfRule type="cellIs" dxfId="21537" priority="2341" stopIfTrue="1" operator="equal">
      <formula>4</formula>
    </cfRule>
    <cfRule type="cellIs" dxfId="21536" priority="2342" stopIfTrue="1" operator="equal">
      <formula>3</formula>
    </cfRule>
  </conditionalFormatting>
  <conditionalFormatting sqref="Q4">
    <cfRule type="expression" dxfId="21535" priority="2338" stopIfTrue="1">
      <formula>$D$1&lt;Q4</formula>
    </cfRule>
    <cfRule type="expression" dxfId="21534" priority="2339" stopIfTrue="1">
      <formula>$D$1&gt;Q4</formula>
    </cfRule>
  </conditionalFormatting>
  <conditionalFormatting sqref="P5">
    <cfRule type="cellIs" dxfId="21533" priority="1461" stopIfTrue="1" operator="equal">
      <formula>5</formula>
    </cfRule>
    <cfRule type="cellIs" dxfId="21532" priority="1462" stopIfTrue="1" operator="equal">
      <formula>4</formula>
    </cfRule>
    <cfRule type="cellIs" dxfId="21531" priority="1463" stopIfTrue="1" operator="equal">
      <formula>3</formula>
    </cfRule>
  </conditionalFormatting>
  <conditionalFormatting sqref="P3:P4">
    <cfRule type="expression" dxfId="21530" priority="1459" stopIfTrue="1">
      <formula>$D$1&lt;P3</formula>
    </cfRule>
    <cfRule type="expression" dxfId="21529" priority="1460" stopIfTrue="1">
      <formula>$D$1&gt;P3</formula>
    </cfRule>
  </conditionalFormatting>
  <conditionalFormatting sqref="P3:P4">
    <cfRule type="expression" dxfId="21528" priority="721" stopIfTrue="1">
      <formula>$D$1&lt;P3</formula>
    </cfRule>
    <cfRule type="expression" dxfId="21527" priority="722" stopIfTrue="1">
      <formula>$D$1&gt;P3</formula>
    </cfRule>
  </conditionalFormatting>
  <conditionalFormatting sqref="P4">
    <cfRule type="expression" dxfId="21526" priority="696" stopIfTrue="1">
      <formula>$D$1&lt;P4</formula>
    </cfRule>
    <cfRule type="expression" dxfId="21525" priority="697" stopIfTrue="1">
      <formula>$D$1&gt;P4</formula>
    </cfRule>
  </conditionalFormatting>
  <conditionalFormatting sqref="P4">
    <cfRule type="expression" dxfId="21524" priority="661" stopIfTrue="1">
      <formula>$D$1&lt;P4</formula>
    </cfRule>
    <cfRule type="expression" dxfId="21523" priority="662" stopIfTrue="1">
      <formula>$D$1&gt;P4</formula>
    </cfRule>
  </conditionalFormatting>
  <conditionalFormatting sqref="P4">
    <cfRule type="expression" dxfId="21522" priority="1442" stopIfTrue="1">
      <formula>$D$1&lt;P4</formula>
    </cfRule>
    <cfRule type="expression" dxfId="21521" priority="1443" stopIfTrue="1">
      <formula>$D$1&gt;P4</formula>
    </cfRule>
  </conditionalFormatting>
  <conditionalFormatting sqref="P4">
    <cfRule type="expression" dxfId="21520" priority="1440" stopIfTrue="1">
      <formula>$D$1&lt;P4</formula>
    </cfRule>
    <cfRule type="expression" dxfId="21519" priority="1441" stopIfTrue="1">
      <formula>$D$1&gt;P4</formula>
    </cfRule>
  </conditionalFormatting>
  <conditionalFormatting sqref="P3:P4">
    <cfRule type="expression" dxfId="21518" priority="711" stopIfTrue="1">
      <formula>$D$1&lt;P3</formula>
    </cfRule>
    <cfRule type="expression" dxfId="21517" priority="712" stopIfTrue="1">
      <formula>$D$1&gt;P3</formula>
    </cfRule>
  </conditionalFormatting>
  <conditionalFormatting sqref="P3:P4">
    <cfRule type="expression" dxfId="21516" priority="701" stopIfTrue="1">
      <formula>$D$1&lt;P3</formula>
    </cfRule>
    <cfRule type="expression" dxfId="21515" priority="702" stopIfTrue="1">
      <formula>$D$1&gt;P3</formula>
    </cfRule>
  </conditionalFormatting>
  <conditionalFormatting sqref="P3:P4">
    <cfRule type="expression" dxfId="21514" priority="671" stopIfTrue="1">
      <formula>$D$1&lt;P3</formula>
    </cfRule>
    <cfRule type="expression" dxfId="21513" priority="672" stopIfTrue="1">
      <formula>$D$1&gt;P3</formula>
    </cfRule>
  </conditionalFormatting>
  <conditionalFormatting sqref="K3">
    <cfRule type="expression" dxfId="21512" priority="516" stopIfTrue="1">
      <formula>$D$1&lt;K3</formula>
    </cfRule>
    <cfRule type="expression" dxfId="21511" priority="517" stopIfTrue="1">
      <formula>$D$1&gt;K3</formula>
    </cfRule>
  </conditionalFormatting>
  <conditionalFormatting sqref="K3">
    <cfRule type="expression" dxfId="21510" priority="514" stopIfTrue="1">
      <formula>$D$1&lt;K3</formula>
    </cfRule>
    <cfRule type="expression" dxfId="21509" priority="515" stopIfTrue="1">
      <formula>$D$1&gt;K3</formula>
    </cfRule>
  </conditionalFormatting>
  <conditionalFormatting sqref="P4">
    <cfRule type="expression" dxfId="21508" priority="642" stopIfTrue="1">
      <formula>$D$1&lt;P4</formula>
    </cfRule>
    <cfRule type="expression" dxfId="21507" priority="643" stopIfTrue="1">
      <formula>$D$1&gt;P4</formula>
    </cfRule>
  </conditionalFormatting>
  <conditionalFormatting sqref="P5">
    <cfRule type="cellIs" dxfId="21506" priority="1085" stopIfTrue="1" operator="equal">
      <formula>5</formula>
    </cfRule>
    <cfRule type="cellIs" dxfId="21505" priority="1086" stopIfTrue="1" operator="equal">
      <formula>4</formula>
    </cfRule>
    <cfRule type="cellIs" dxfId="21504" priority="1087" stopIfTrue="1" operator="equal">
      <formula>3</formula>
    </cfRule>
  </conditionalFormatting>
  <conditionalFormatting sqref="P4">
    <cfRule type="expression" dxfId="21503" priority="1083" stopIfTrue="1">
      <formula>$D$1&lt;P4</formula>
    </cfRule>
    <cfRule type="expression" dxfId="21502" priority="1084" stopIfTrue="1">
      <formula>$D$1&gt;P4</formula>
    </cfRule>
  </conditionalFormatting>
  <conditionalFormatting sqref="P5">
    <cfRule type="cellIs" dxfId="21501" priority="1080" stopIfTrue="1" operator="equal">
      <formula>5</formula>
    </cfRule>
    <cfRule type="cellIs" dxfId="21500" priority="1081" stopIfTrue="1" operator="equal">
      <formula>4</formula>
    </cfRule>
    <cfRule type="cellIs" dxfId="21499" priority="1082" stopIfTrue="1" operator="equal">
      <formula>3</formula>
    </cfRule>
  </conditionalFormatting>
  <conditionalFormatting sqref="P4">
    <cfRule type="expression" dxfId="21498" priority="1078" stopIfTrue="1">
      <formula>$D$1&lt;P4</formula>
    </cfRule>
    <cfRule type="expression" dxfId="21497" priority="1079" stopIfTrue="1">
      <formula>$D$1&gt;P4</formula>
    </cfRule>
  </conditionalFormatting>
  <conditionalFormatting sqref="P4">
    <cfRule type="expression" dxfId="21496" priority="1076" stopIfTrue="1">
      <formula>$D$1&lt;P4</formula>
    </cfRule>
    <cfRule type="expression" dxfId="21495" priority="1077" stopIfTrue="1">
      <formula>$D$1&gt;P4</formula>
    </cfRule>
  </conditionalFormatting>
  <conditionalFormatting sqref="P4">
    <cfRule type="expression" dxfId="21494" priority="1074" stopIfTrue="1">
      <formula>$D$1&lt;P4</formula>
    </cfRule>
    <cfRule type="expression" dxfId="21493" priority="1075" stopIfTrue="1">
      <formula>$D$1&gt;P4</formula>
    </cfRule>
  </conditionalFormatting>
  <conditionalFormatting sqref="H3:L3 N3:O3">
    <cfRule type="expression" dxfId="21492" priority="534" stopIfTrue="1">
      <formula>$D$1&lt;H3</formula>
    </cfRule>
    <cfRule type="expression" dxfId="21491" priority="535" stopIfTrue="1">
      <formula>$D$1&gt;H3</formula>
    </cfRule>
  </conditionalFormatting>
  <conditionalFormatting sqref="J3">
    <cfRule type="expression" dxfId="21490" priority="524" stopIfTrue="1">
      <formula>$D$1&lt;J3</formula>
    </cfRule>
    <cfRule type="expression" dxfId="21489" priority="525" stopIfTrue="1">
      <formula>$D$1&gt;J3</formula>
    </cfRule>
  </conditionalFormatting>
  <conditionalFormatting sqref="G3">
    <cfRule type="expression" dxfId="21488" priority="522" stopIfTrue="1">
      <formula>$D$1&lt;G3</formula>
    </cfRule>
    <cfRule type="expression" dxfId="21487" priority="523" stopIfTrue="1">
      <formula>$D$1&gt;G3</formula>
    </cfRule>
  </conditionalFormatting>
  <conditionalFormatting sqref="G3">
    <cfRule type="expression" dxfId="21486" priority="520" stopIfTrue="1">
      <formula>$D$1&lt;G3</formula>
    </cfRule>
    <cfRule type="expression" dxfId="21485" priority="521" stopIfTrue="1">
      <formula>$D$1&gt;G3</formula>
    </cfRule>
  </conditionalFormatting>
  <conditionalFormatting sqref="G3">
    <cfRule type="expression" dxfId="21484" priority="518" stopIfTrue="1">
      <formula>$D$1&lt;G3</formula>
    </cfRule>
    <cfRule type="expression" dxfId="21483" priority="519" stopIfTrue="1">
      <formula>$D$1&gt;G3</formula>
    </cfRule>
  </conditionalFormatting>
  <conditionalFormatting sqref="H3">
    <cfRule type="expression" dxfId="21482" priority="512" stopIfTrue="1">
      <formula>$D$1&lt;H3</formula>
    </cfRule>
    <cfRule type="expression" dxfId="21481" priority="513" stopIfTrue="1">
      <formula>$D$1&gt;H3</formula>
    </cfRule>
  </conditionalFormatting>
  <conditionalFormatting sqref="H3">
    <cfRule type="expression" dxfId="21480" priority="510" stopIfTrue="1">
      <formula>$D$1&lt;H3</formula>
    </cfRule>
    <cfRule type="expression" dxfId="21479" priority="511" stopIfTrue="1">
      <formula>$D$1&gt;H3</formula>
    </cfRule>
  </conditionalFormatting>
  <conditionalFormatting sqref="H3">
    <cfRule type="expression" dxfId="21478" priority="508" stopIfTrue="1">
      <formula>$D$1&lt;H3</formula>
    </cfRule>
    <cfRule type="expression" dxfId="21477" priority="509" stopIfTrue="1">
      <formula>$D$1&gt;H3</formula>
    </cfRule>
  </conditionalFormatting>
  <conditionalFormatting sqref="I3">
    <cfRule type="expression" dxfId="21476" priority="506" stopIfTrue="1">
      <formula>$D$1&lt;I3</formula>
    </cfRule>
    <cfRule type="expression" dxfId="21475" priority="507" stopIfTrue="1">
      <formula>$D$1&gt;I3</formula>
    </cfRule>
  </conditionalFormatting>
  <conditionalFormatting sqref="K3">
    <cfRule type="expression" dxfId="21474" priority="504" stopIfTrue="1">
      <formula>$D$1&lt;K3</formula>
    </cfRule>
    <cfRule type="expression" dxfId="21473" priority="505" stopIfTrue="1">
      <formula>$D$1&gt;K3</formula>
    </cfRule>
  </conditionalFormatting>
  <conditionalFormatting sqref="N4">
    <cfRule type="expression" dxfId="21472" priority="494" stopIfTrue="1">
      <formula>$D$1&lt;N4</formula>
    </cfRule>
    <cfRule type="expression" dxfId="21471" priority="495" stopIfTrue="1">
      <formula>$D$1&gt;N4</formula>
    </cfRule>
  </conditionalFormatting>
  <conditionalFormatting sqref="N4">
    <cfRule type="expression" dxfId="21470" priority="484" stopIfTrue="1">
      <formula>$D$1&lt;N4</formula>
    </cfRule>
    <cfRule type="expression" dxfId="21469" priority="485" stopIfTrue="1">
      <formula>$D$1&gt;N4</formula>
    </cfRule>
  </conditionalFormatting>
  <conditionalFormatting sqref="G4">
    <cfRule type="expression" dxfId="21468" priority="474" stopIfTrue="1">
      <formula>$D$1&lt;G4</formula>
    </cfRule>
    <cfRule type="expression" dxfId="21467" priority="475" stopIfTrue="1">
      <formula>$D$1&gt;G4</formula>
    </cfRule>
  </conditionalFormatting>
  <conditionalFormatting sqref="G4">
    <cfRule type="expression" dxfId="21466" priority="459" stopIfTrue="1">
      <formula>$D$1&lt;G4</formula>
    </cfRule>
    <cfRule type="expression" dxfId="21465" priority="460" stopIfTrue="1">
      <formula>$D$1&gt;G4</formula>
    </cfRule>
  </conditionalFormatting>
  <conditionalFormatting sqref="G4">
    <cfRule type="expression" dxfId="21464" priority="449" stopIfTrue="1">
      <formula>$D$1&lt;G4</formula>
    </cfRule>
    <cfRule type="expression" dxfId="21463" priority="450" stopIfTrue="1">
      <formula>$D$1&gt;G4</formula>
    </cfRule>
  </conditionalFormatting>
  <conditionalFormatting sqref="G5">
    <cfRule type="cellIs" dxfId="21462" priority="446" stopIfTrue="1" operator="equal">
      <formula>5</formula>
    </cfRule>
    <cfRule type="cellIs" dxfId="21461" priority="447" stopIfTrue="1" operator="equal">
      <formula>4</formula>
    </cfRule>
    <cfRule type="cellIs" dxfId="21460" priority="448" stopIfTrue="1" operator="equal">
      <formula>3</formula>
    </cfRule>
  </conditionalFormatting>
  <conditionalFormatting sqref="G4">
    <cfRule type="expression" dxfId="21459" priority="444" stopIfTrue="1">
      <formula>$D$1&lt;G4</formula>
    </cfRule>
    <cfRule type="expression" dxfId="21458" priority="445" stopIfTrue="1">
      <formula>$D$1&gt;G4</formula>
    </cfRule>
  </conditionalFormatting>
  <conditionalFormatting sqref="G4">
    <cfRule type="expression" dxfId="21457" priority="434" stopIfTrue="1">
      <formula>$D$1&lt;G4</formula>
    </cfRule>
    <cfRule type="expression" dxfId="21456" priority="435" stopIfTrue="1">
      <formula>$D$1&gt;G4</formula>
    </cfRule>
  </conditionalFormatting>
  <conditionalFormatting sqref="G4">
    <cfRule type="expression" dxfId="21455" priority="417" stopIfTrue="1">
      <formula>$D$1&lt;G4</formula>
    </cfRule>
    <cfRule type="expression" dxfId="21454" priority="418" stopIfTrue="1">
      <formula>$D$1&gt;G4</formula>
    </cfRule>
  </conditionalFormatting>
  <conditionalFormatting sqref="G4">
    <cfRule type="expression" dxfId="21453" priority="415" stopIfTrue="1">
      <formula>$D$1&lt;G4</formula>
    </cfRule>
    <cfRule type="expression" dxfId="21452" priority="416" stopIfTrue="1">
      <formula>$D$1&gt;G4</formula>
    </cfRule>
  </conditionalFormatting>
  <conditionalFormatting sqref="J4">
    <cfRule type="expression" dxfId="21451" priority="338" stopIfTrue="1">
      <formula>$D$1&lt;J4</formula>
    </cfRule>
    <cfRule type="expression" dxfId="21450" priority="339" stopIfTrue="1">
      <formula>$D$1&gt;J4</formula>
    </cfRule>
  </conditionalFormatting>
  <conditionalFormatting sqref="J4">
    <cfRule type="expression" dxfId="21449" priority="336" stopIfTrue="1">
      <formula>$D$1&lt;J4</formula>
    </cfRule>
    <cfRule type="expression" dxfId="21448" priority="337" stopIfTrue="1">
      <formula>$D$1&gt;J4</formula>
    </cfRule>
  </conditionalFormatting>
  <conditionalFormatting sqref="J4">
    <cfRule type="expression" dxfId="21447" priority="334" stopIfTrue="1">
      <formula>$D$1&lt;J4</formula>
    </cfRule>
    <cfRule type="expression" dxfId="21446" priority="335" stopIfTrue="1">
      <formula>$D$1&gt;J4</formula>
    </cfRule>
  </conditionalFormatting>
  <conditionalFormatting sqref="J4">
    <cfRule type="expression" dxfId="21445" priority="326" stopIfTrue="1">
      <formula>$D$1&lt;J4</formula>
    </cfRule>
    <cfRule type="expression" dxfId="21444" priority="327" stopIfTrue="1">
      <formula>$D$1&gt;J4</formula>
    </cfRule>
  </conditionalFormatting>
  <conditionalFormatting sqref="I4">
    <cfRule type="expression" dxfId="21443" priority="394" stopIfTrue="1">
      <formula>$D$1&lt;I4</formula>
    </cfRule>
    <cfRule type="expression" dxfId="21442" priority="395" stopIfTrue="1">
      <formula>$D$1&gt;I4</formula>
    </cfRule>
  </conditionalFormatting>
  <conditionalFormatting sqref="H4">
    <cfRule type="expression" dxfId="21441" priority="381" stopIfTrue="1">
      <formula>$D$1&lt;H4</formula>
    </cfRule>
    <cfRule type="expression" dxfId="21440" priority="382" stopIfTrue="1">
      <formula>$D$1&gt;H4</formula>
    </cfRule>
  </conditionalFormatting>
  <conditionalFormatting sqref="H5">
    <cfRule type="expression" dxfId="21439" priority="371" stopIfTrue="1">
      <formula>$D$1&lt;H5</formula>
    </cfRule>
    <cfRule type="expression" dxfId="21438" priority="372" stopIfTrue="1">
      <formula>$D$1&gt;H5</formula>
    </cfRule>
  </conditionalFormatting>
  <conditionalFormatting sqref="H4">
    <cfRule type="expression" dxfId="21437" priority="357" stopIfTrue="1">
      <formula>$D$1&lt;H4</formula>
    </cfRule>
    <cfRule type="expression" dxfId="21436" priority="358" stopIfTrue="1">
      <formula>$D$1&gt;H4</formula>
    </cfRule>
  </conditionalFormatting>
  <conditionalFormatting sqref="J4">
    <cfRule type="expression" dxfId="21435" priority="346" stopIfTrue="1">
      <formula>$D$1&lt;J4</formula>
    </cfRule>
    <cfRule type="expression" dxfId="21434" priority="347" stopIfTrue="1">
      <formula>$D$1&gt;J4</formula>
    </cfRule>
  </conditionalFormatting>
  <conditionalFormatting sqref="J4">
    <cfRule type="expression" dxfId="21433" priority="344" stopIfTrue="1">
      <formula>$D$1&lt;J4</formula>
    </cfRule>
    <cfRule type="expression" dxfId="21432" priority="345" stopIfTrue="1">
      <formula>$D$1&gt;J4</formula>
    </cfRule>
  </conditionalFormatting>
  <conditionalFormatting sqref="J4">
    <cfRule type="expression" dxfId="21431" priority="342" stopIfTrue="1">
      <formula>$D$1&lt;J4</formula>
    </cfRule>
    <cfRule type="expression" dxfId="21430" priority="343" stopIfTrue="1">
      <formula>$D$1&gt;J4</formula>
    </cfRule>
  </conditionalFormatting>
  <conditionalFormatting sqref="J4">
    <cfRule type="expression" dxfId="21429" priority="340" stopIfTrue="1">
      <formula>$D$1&lt;J4</formula>
    </cfRule>
    <cfRule type="expression" dxfId="21428" priority="341" stopIfTrue="1">
      <formula>$D$1&gt;J4</formula>
    </cfRule>
  </conditionalFormatting>
  <conditionalFormatting sqref="J4">
    <cfRule type="expression" dxfId="21427" priority="332" stopIfTrue="1">
      <formula>$D$1&lt;J4</formula>
    </cfRule>
    <cfRule type="expression" dxfId="21426" priority="333" stopIfTrue="1">
      <formula>$D$1&gt;J4</formula>
    </cfRule>
  </conditionalFormatting>
  <conditionalFormatting sqref="J4">
    <cfRule type="expression" dxfId="21425" priority="330" stopIfTrue="1">
      <formula>$D$1&lt;J4</formula>
    </cfRule>
    <cfRule type="expression" dxfId="21424" priority="331" stopIfTrue="1">
      <formula>$D$1&gt;J4</formula>
    </cfRule>
  </conditionalFormatting>
  <conditionalFormatting sqref="J4">
    <cfRule type="expression" dxfId="21423" priority="328" stopIfTrue="1">
      <formula>$D$1&lt;J4</formula>
    </cfRule>
    <cfRule type="expression" dxfId="21422" priority="329" stopIfTrue="1">
      <formula>$D$1&gt;J4</formula>
    </cfRule>
  </conditionalFormatting>
  <conditionalFormatting sqref="J4">
    <cfRule type="expression" dxfId="21421" priority="324" stopIfTrue="1">
      <formula>$D$1&lt;J4</formula>
    </cfRule>
    <cfRule type="expression" dxfId="21420" priority="325" stopIfTrue="1">
      <formula>$D$1&gt;J4</formula>
    </cfRule>
  </conditionalFormatting>
  <conditionalFormatting sqref="J5">
    <cfRule type="cellIs" dxfId="21419" priority="321" stopIfTrue="1" operator="equal">
      <formula>5</formula>
    </cfRule>
    <cfRule type="cellIs" dxfId="21418" priority="322" stopIfTrue="1" operator="equal">
      <formula>4</formula>
    </cfRule>
    <cfRule type="cellIs" dxfId="21417" priority="323" stopIfTrue="1" operator="equal">
      <formula>3</formula>
    </cfRule>
  </conditionalFormatting>
  <conditionalFormatting sqref="J5">
    <cfRule type="cellIs" dxfId="21416" priority="318" stopIfTrue="1" operator="equal">
      <formula>5</formula>
    </cfRule>
    <cfRule type="cellIs" dxfId="21415" priority="319" stopIfTrue="1" operator="equal">
      <formula>4</formula>
    </cfRule>
    <cfRule type="cellIs" dxfId="21414" priority="320" stopIfTrue="1" operator="equal">
      <formula>3</formula>
    </cfRule>
  </conditionalFormatting>
  <conditionalFormatting sqref="J5">
    <cfRule type="cellIs" dxfId="21413" priority="303" stopIfTrue="1" operator="equal">
      <formula>5</formula>
    </cfRule>
    <cfRule type="cellIs" dxfId="21412" priority="304" stopIfTrue="1" operator="equal">
      <formula>4</formula>
    </cfRule>
    <cfRule type="cellIs" dxfId="21411" priority="305" stopIfTrue="1" operator="equal">
      <formula>3</formula>
    </cfRule>
  </conditionalFormatting>
  <conditionalFormatting sqref="K4">
    <cfRule type="expression" dxfId="21410" priority="255" stopIfTrue="1">
      <formula>$D$1&lt;K4</formula>
    </cfRule>
    <cfRule type="expression" dxfId="21409" priority="256" stopIfTrue="1">
      <formula>$D$1&gt;K4</formula>
    </cfRule>
  </conditionalFormatting>
  <conditionalFormatting sqref="K4">
    <cfRule type="expression" dxfId="21408" priority="233" stopIfTrue="1">
      <formula>$D$1&lt;K4</formula>
    </cfRule>
    <cfRule type="expression" dxfId="21407" priority="234" stopIfTrue="1">
      <formula>$D$1&gt;K4</formula>
    </cfRule>
  </conditionalFormatting>
  <conditionalFormatting sqref="K5">
    <cfRule type="cellIs" dxfId="21406" priority="230" stopIfTrue="1" operator="equal">
      <formula>5</formula>
    </cfRule>
    <cfRule type="cellIs" dxfId="21405" priority="231" stopIfTrue="1" operator="equal">
      <formula>4</formula>
    </cfRule>
    <cfRule type="cellIs" dxfId="21404" priority="232" stopIfTrue="1" operator="equal">
      <formula>3</formula>
    </cfRule>
  </conditionalFormatting>
  <conditionalFormatting sqref="L4">
    <cfRule type="expression" dxfId="21403" priority="228" stopIfTrue="1">
      <formula>$D$1&lt;L4</formula>
    </cfRule>
    <cfRule type="expression" dxfId="21402" priority="229" stopIfTrue="1">
      <formula>$D$1&gt;L4</formula>
    </cfRule>
  </conditionalFormatting>
  <conditionalFormatting sqref="L4">
    <cfRule type="expression" dxfId="21401" priority="226" stopIfTrue="1">
      <formula>$D$1&lt;L4</formula>
    </cfRule>
    <cfRule type="expression" dxfId="21400" priority="227" stopIfTrue="1">
      <formula>$D$1&gt;L4</formula>
    </cfRule>
  </conditionalFormatting>
  <conditionalFormatting sqref="L4">
    <cfRule type="expression" dxfId="21399" priority="224" stopIfTrue="1">
      <formula>$D$1&lt;L4</formula>
    </cfRule>
    <cfRule type="expression" dxfId="21398" priority="225" stopIfTrue="1">
      <formula>$D$1&gt;L4</formula>
    </cfRule>
  </conditionalFormatting>
  <conditionalFormatting sqref="L4">
    <cfRule type="expression" dxfId="21397" priority="222" stopIfTrue="1">
      <formula>$D$1&lt;L4</formula>
    </cfRule>
    <cfRule type="expression" dxfId="21396" priority="223" stopIfTrue="1">
      <formula>$D$1&gt;L4</formula>
    </cfRule>
  </conditionalFormatting>
  <conditionalFormatting sqref="L4">
    <cfRule type="expression" dxfId="21395" priority="220" stopIfTrue="1">
      <formula>$D$1&lt;L4</formula>
    </cfRule>
    <cfRule type="expression" dxfId="21394" priority="221" stopIfTrue="1">
      <formula>$D$1&gt;L4</formula>
    </cfRule>
  </conditionalFormatting>
  <conditionalFormatting sqref="L4">
    <cfRule type="expression" dxfId="21393" priority="218" stopIfTrue="1">
      <formula>$D$1&lt;L4</formula>
    </cfRule>
    <cfRule type="expression" dxfId="21392" priority="219" stopIfTrue="1">
      <formula>$D$1&gt;L4</formula>
    </cfRule>
  </conditionalFormatting>
  <conditionalFormatting sqref="L5">
    <cfRule type="expression" dxfId="21391" priority="216" stopIfTrue="1">
      <formula>$D$1&lt;L5</formula>
    </cfRule>
    <cfRule type="expression" dxfId="21390" priority="217" stopIfTrue="1">
      <formula>$D$1&gt;L5</formula>
    </cfRule>
  </conditionalFormatting>
  <conditionalFormatting sqref="L5">
    <cfRule type="expression" dxfId="21389" priority="214" stopIfTrue="1">
      <formula>$D$1&lt;L5</formula>
    </cfRule>
    <cfRule type="expression" dxfId="21388" priority="215" stopIfTrue="1">
      <formula>$D$1&gt;L5</formula>
    </cfRule>
  </conditionalFormatting>
  <conditionalFormatting sqref="L5">
    <cfRule type="expression" dxfId="21387" priority="212" stopIfTrue="1">
      <formula>$D$1&lt;L5</formula>
    </cfRule>
    <cfRule type="expression" dxfId="21386" priority="213" stopIfTrue="1">
      <formula>$D$1&gt;L5</formula>
    </cfRule>
  </conditionalFormatting>
  <conditionalFormatting sqref="M3">
    <cfRule type="expression" dxfId="21385" priority="195" stopIfTrue="1">
      <formula>$D$1&lt;M3</formula>
    </cfRule>
    <cfRule type="expression" dxfId="21384" priority="196" stopIfTrue="1">
      <formula>$D$1&gt;M3</formula>
    </cfRule>
  </conditionalFormatting>
  <conditionalFormatting sqref="M3">
    <cfRule type="expression" dxfId="21383" priority="193" stopIfTrue="1">
      <formula>$D$1&lt;M3</formula>
    </cfRule>
    <cfRule type="expression" dxfId="21382" priority="194" stopIfTrue="1">
      <formula>$D$1&gt;M3</formula>
    </cfRule>
  </conditionalFormatting>
  <conditionalFormatting sqref="M4">
    <cfRule type="expression" dxfId="21381" priority="191" stopIfTrue="1">
      <formula>$D$1&lt;M4</formula>
    </cfRule>
    <cfRule type="expression" dxfId="21380" priority="192" stopIfTrue="1">
      <formula>$D$1&gt;M4</formula>
    </cfRule>
  </conditionalFormatting>
  <conditionalFormatting sqref="P5">
    <cfRule type="cellIs" dxfId="21379" priority="723" stopIfTrue="1" operator="equal">
      <formula>5</formula>
    </cfRule>
    <cfRule type="cellIs" dxfId="21378" priority="724" stopIfTrue="1" operator="equal">
      <formula>4</formula>
    </cfRule>
    <cfRule type="cellIs" dxfId="21377" priority="725" stopIfTrue="1" operator="equal">
      <formula>3</formula>
    </cfRule>
  </conditionalFormatting>
  <conditionalFormatting sqref="P5">
    <cfRule type="cellIs" dxfId="21376" priority="718" stopIfTrue="1" operator="equal">
      <formula>5</formula>
    </cfRule>
    <cfRule type="cellIs" dxfId="21375" priority="719" stopIfTrue="1" operator="equal">
      <formula>4</formula>
    </cfRule>
    <cfRule type="cellIs" dxfId="21374" priority="720" stopIfTrue="1" operator="equal">
      <formula>3</formula>
    </cfRule>
  </conditionalFormatting>
  <conditionalFormatting sqref="P3:P4">
    <cfRule type="expression" dxfId="21373" priority="716" stopIfTrue="1">
      <formula>$D$1&lt;P3</formula>
    </cfRule>
    <cfRule type="expression" dxfId="21372" priority="717" stopIfTrue="1">
      <formula>$D$1&gt;P3</formula>
    </cfRule>
  </conditionalFormatting>
  <conditionalFormatting sqref="P5">
    <cfRule type="cellIs" dxfId="21371" priority="713" stopIfTrue="1" operator="equal">
      <formula>5</formula>
    </cfRule>
    <cfRule type="cellIs" dxfId="21370" priority="714" stopIfTrue="1" operator="equal">
      <formula>4</formula>
    </cfRule>
    <cfRule type="cellIs" dxfId="21369" priority="715" stopIfTrue="1" operator="equal">
      <formula>3</formula>
    </cfRule>
  </conditionalFormatting>
  <conditionalFormatting sqref="P4">
    <cfRule type="expression" dxfId="21368" priority="688" stopIfTrue="1">
      <formula>$D$1&lt;P4</formula>
    </cfRule>
    <cfRule type="expression" dxfId="21367" priority="689" stopIfTrue="1">
      <formula>$D$1&gt;P4</formula>
    </cfRule>
  </conditionalFormatting>
  <conditionalFormatting sqref="P4">
    <cfRule type="expression" dxfId="21366" priority="686" stopIfTrue="1">
      <formula>$D$1&lt;P4</formula>
    </cfRule>
    <cfRule type="expression" dxfId="21365" priority="687" stopIfTrue="1">
      <formula>$D$1&gt;P4</formula>
    </cfRule>
  </conditionalFormatting>
  <conditionalFormatting sqref="P5">
    <cfRule type="cellIs" dxfId="21364" priority="658" stopIfTrue="1" operator="equal">
      <formula>5</formula>
    </cfRule>
    <cfRule type="cellIs" dxfId="21363" priority="659" stopIfTrue="1" operator="equal">
      <formula>4</formula>
    </cfRule>
    <cfRule type="cellIs" dxfId="21362" priority="660" stopIfTrue="1" operator="equal">
      <formula>3</formula>
    </cfRule>
  </conditionalFormatting>
  <conditionalFormatting sqref="P4">
    <cfRule type="expression" dxfId="21361" priority="654" stopIfTrue="1">
      <formula>$D$1&lt;P4</formula>
    </cfRule>
    <cfRule type="expression" dxfId="21360" priority="655" stopIfTrue="1">
      <formula>$D$1&gt;P4</formula>
    </cfRule>
  </conditionalFormatting>
  <conditionalFormatting sqref="P5">
    <cfRule type="cellIs" dxfId="21359" priority="708" stopIfTrue="1" operator="equal">
      <formula>5</formula>
    </cfRule>
    <cfRule type="cellIs" dxfId="21358" priority="709" stopIfTrue="1" operator="equal">
      <formula>4</formula>
    </cfRule>
    <cfRule type="cellIs" dxfId="21357" priority="710" stopIfTrue="1" operator="equal">
      <formula>3</formula>
    </cfRule>
  </conditionalFormatting>
  <conditionalFormatting sqref="P3:P4">
    <cfRule type="expression" dxfId="21356" priority="706" stopIfTrue="1">
      <formula>$D$1&lt;P3</formula>
    </cfRule>
    <cfRule type="expression" dxfId="21355" priority="707" stopIfTrue="1">
      <formula>$D$1&gt;P3</formula>
    </cfRule>
  </conditionalFormatting>
  <conditionalFormatting sqref="P5">
    <cfRule type="cellIs" dxfId="21354" priority="703" stopIfTrue="1" operator="equal">
      <formula>5</formula>
    </cfRule>
    <cfRule type="cellIs" dxfId="21353" priority="704" stopIfTrue="1" operator="equal">
      <formula>4</formula>
    </cfRule>
    <cfRule type="cellIs" dxfId="21352" priority="705" stopIfTrue="1" operator="equal">
      <formula>3</formula>
    </cfRule>
  </conditionalFormatting>
  <conditionalFormatting sqref="P5">
    <cfRule type="cellIs" dxfId="21351" priority="698" stopIfTrue="1" operator="equal">
      <formula>5</formula>
    </cfRule>
    <cfRule type="cellIs" dxfId="21350" priority="699" stopIfTrue="1" operator="equal">
      <formula>4</formula>
    </cfRule>
    <cfRule type="cellIs" dxfId="21349" priority="700" stopIfTrue="1" operator="equal">
      <formula>3</formula>
    </cfRule>
  </conditionalFormatting>
  <conditionalFormatting sqref="P4">
    <cfRule type="expression" dxfId="21348" priority="694" stopIfTrue="1">
      <formula>$D$1&lt;P4</formula>
    </cfRule>
    <cfRule type="expression" dxfId="21347" priority="695" stopIfTrue="1">
      <formula>$D$1&gt;P4</formula>
    </cfRule>
  </conditionalFormatting>
  <conditionalFormatting sqref="P4">
    <cfRule type="expression" dxfId="21346" priority="692" stopIfTrue="1">
      <formula>$D$1&lt;P4</formula>
    </cfRule>
    <cfRule type="expression" dxfId="21345" priority="693" stopIfTrue="1">
      <formula>$D$1&gt;P4</formula>
    </cfRule>
  </conditionalFormatting>
  <conditionalFormatting sqref="P4">
    <cfRule type="expression" dxfId="21344" priority="690" stopIfTrue="1">
      <formula>$D$1&lt;P4</formula>
    </cfRule>
    <cfRule type="expression" dxfId="21343" priority="691" stopIfTrue="1">
      <formula>$D$1&gt;P4</formula>
    </cfRule>
  </conditionalFormatting>
  <conditionalFormatting sqref="P4">
    <cfRule type="expression" dxfId="21342" priority="684" stopIfTrue="1">
      <formula>$D$1&lt;P4</formula>
    </cfRule>
    <cfRule type="expression" dxfId="21341" priority="685" stopIfTrue="1">
      <formula>$D$1&gt;P4</formula>
    </cfRule>
  </conditionalFormatting>
  <conditionalFormatting sqref="P4">
    <cfRule type="expression" dxfId="21340" priority="682" stopIfTrue="1">
      <formula>$D$1&lt;P4</formula>
    </cfRule>
    <cfRule type="expression" dxfId="21339" priority="683" stopIfTrue="1">
      <formula>$D$1&gt;P4</formula>
    </cfRule>
  </conditionalFormatting>
  <conditionalFormatting sqref="P4">
    <cfRule type="expression" dxfId="21338" priority="680" stopIfTrue="1">
      <formula>$D$1&lt;P4</formula>
    </cfRule>
    <cfRule type="expression" dxfId="21337" priority="681" stopIfTrue="1">
      <formula>$D$1&gt;P4</formula>
    </cfRule>
  </conditionalFormatting>
  <conditionalFormatting sqref="P4">
    <cfRule type="expression" dxfId="21336" priority="678" stopIfTrue="1">
      <formula>$D$1&lt;P4</formula>
    </cfRule>
    <cfRule type="expression" dxfId="21335" priority="679" stopIfTrue="1">
      <formula>$D$1&gt;P4</formula>
    </cfRule>
  </conditionalFormatting>
  <conditionalFormatting sqref="P4">
    <cfRule type="expression" dxfId="21334" priority="676" stopIfTrue="1">
      <formula>$D$1&lt;P4</formula>
    </cfRule>
    <cfRule type="expression" dxfId="21333" priority="677" stopIfTrue="1">
      <formula>$D$1&gt;P4</formula>
    </cfRule>
  </conditionalFormatting>
  <conditionalFormatting sqref="P5">
    <cfRule type="cellIs" dxfId="21332" priority="673" stopIfTrue="1" operator="equal">
      <formula>5</formula>
    </cfRule>
    <cfRule type="cellIs" dxfId="21331" priority="674" stopIfTrue="1" operator="equal">
      <formula>4</formula>
    </cfRule>
    <cfRule type="cellIs" dxfId="21330" priority="675" stopIfTrue="1" operator="equal">
      <formula>3</formula>
    </cfRule>
  </conditionalFormatting>
  <conditionalFormatting sqref="P5">
    <cfRule type="cellIs" dxfId="21329" priority="668" stopIfTrue="1" operator="equal">
      <formula>5</formula>
    </cfRule>
    <cfRule type="cellIs" dxfId="21328" priority="669" stopIfTrue="1" operator="equal">
      <formula>4</formula>
    </cfRule>
    <cfRule type="cellIs" dxfId="21327" priority="670" stopIfTrue="1" operator="equal">
      <formula>3</formula>
    </cfRule>
  </conditionalFormatting>
  <conditionalFormatting sqref="P4">
    <cfRule type="expression" dxfId="21326" priority="666" stopIfTrue="1">
      <formula>$D$1&lt;P4</formula>
    </cfRule>
    <cfRule type="expression" dxfId="21325" priority="667" stopIfTrue="1">
      <formula>$D$1&gt;P4</formula>
    </cfRule>
  </conditionalFormatting>
  <conditionalFormatting sqref="P5">
    <cfRule type="cellIs" dxfId="21324" priority="663" stopIfTrue="1" operator="equal">
      <formula>5</formula>
    </cfRule>
    <cfRule type="cellIs" dxfId="21323" priority="664" stopIfTrue="1" operator="equal">
      <formula>4</formula>
    </cfRule>
    <cfRule type="cellIs" dxfId="21322" priority="665" stopIfTrue="1" operator="equal">
      <formula>3</formula>
    </cfRule>
  </conditionalFormatting>
  <conditionalFormatting sqref="P4">
    <cfRule type="expression" dxfId="21321" priority="656" stopIfTrue="1">
      <formula>$D$1&lt;P4</formula>
    </cfRule>
    <cfRule type="expression" dxfId="21320" priority="657" stopIfTrue="1">
      <formula>$D$1&gt;P4</formula>
    </cfRule>
  </conditionalFormatting>
  <conditionalFormatting sqref="P4">
    <cfRule type="expression" dxfId="21319" priority="652" stopIfTrue="1">
      <formula>$D$1&lt;P4</formula>
    </cfRule>
    <cfRule type="expression" dxfId="21318" priority="653" stopIfTrue="1">
      <formula>$D$1&gt;P4</formula>
    </cfRule>
  </conditionalFormatting>
  <conditionalFormatting sqref="P4">
    <cfRule type="expression" dxfId="21317" priority="650" stopIfTrue="1">
      <formula>$D$1&lt;P4</formula>
    </cfRule>
    <cfRule type="expression" dxfId="21316" priority="651" stopIfTrue="1">
      <formula>$D$1&gt;P4</formula>
    </cfRule>
  </conditionalFormatting>
  <conditionalFormatting sqref="P4">
    <cfRule type="expression" dxfId="21315" priority="648" stopIfTrue="1">
      <formula>$D$1&lt;P4</formula>
    </cfRule>
    <cfRule type="expression" dxfId="21314" priority="649" stopIfTrue="1">
      <formula>$D$1&gt;P4</formula>
    </cfRule>
  </conditionalFormatting>
  <conditionalFormatting sqref="P4">
    <cfRule type="expression" dxfId="21313" priority="646" stopIfTrue="1">
      <formula>$D$1&lt;P4</formula>
    </cfRule>
    <cfRule type="expression" dxfId="21312" priority="647" stopIfTrue="1">
      <formula>$D$1&gt;P4</formula>
    </cfRule>
  </conditionalFormatting>
  <conditionalFormatting sqref="P4">
    <cfRule type="expression" dxfId="21311" priority="644" stopIfTrue="1">
      <formula>$D$1&lt;P4</formula>
    </cfRule>
    <cfRule type="expression" dxfId="21310" priority="645" stopIfTrue="1">
      <formula>$D$1&gt;P4</formula>
    </cfRule>
  </conditionalFormatting>
  <conditionalFormatting sqref="P4">
    <cfRule type="expression" dxfId="21309" priority="640" stopIfTrue="1">
      <formula>$D$1&lt;P4</formula>
    </cfRule>
    <cfRule type="expression" dxfId="21308" priority="641" stopIfTrue="1">
      <formula>$D$1&gt;P4</formula>
    </cfRule>
  </conditionalFormatting>
  <conditionalFormatting sqref="P4">
    <cfRule type="expression" dxfId="21307" priority="638" stopIfTrue="1">
      <formula>$D$1&lt;P4</formula>
    </cfRule>
    <cfRule type="expression" dxfId="21306" priority="639" stopIfTrue="1">
      <formula>$D$1&gt;P4</formula>
    </cfRule>
  </conditionalFormatting>
  <conditionalFormatting sqref="P4">
    <cfRule type="expression" dxfId="21305" priority="636" stopIfTrue="1">
      <formula>$D$1&lt;P4</formula>
    </cfRule>
    <cfRule type="expression" dxfId="21304" priority="637" stopIfTrue="1">
      <formula>$D$1&gt;P4</formula>
    </cfRule>
  </conditionalFormatting>
  <conditionalFormatting sqref="O4">
    <cfRule type="expression" dxfId="21303" priority="65" stopIfTrue="1">
      <formula>$D$1&lt;O4</formula>
    </cfRule>
    <cfRule type="expression" dxfId="21302" priority="66" stopIfTrue="1">
      <formula>$D$1&gt;O4</formula>
    </cfRule>
  </conditionalFormatting>
  <conditionalFormatting sqref="O4">
    <cfRule type="expression" dxfId="21301" priority="36" stopIfTrue="1">
      <formula>$D$1&lt;O4</formula>
    </cfRule>
    <cfRule type="expression" dxfId="21300" priority="37" stopIfTrue="1">
      <formula>$D$1&gt;O4</formula>
    </cfRule>
  </conditionalFormatting>
  <conditionalFormatting sqref="O4">
    <cfRule type="expression" dxfId="21299" priority="81" stopIfTrue="1">
      <formula>$D$1&lt;O4</formula>
    </cfRule>
    <cfRule type="expression" dxfId="21298" priority="82" stopIfTrue="1">
      <formula>$D$1&gt;O4</formula>
    </cfRule>
  </conditionalFormatting>
  <conditionalFormatting sqref="F4">
    <cfRule type="expression" dxfId="21297" priority="11" stopIfTrue="1">
      <formula>$D$1&lt;F4</formula>
    </cfRule>
    <cfRule type="expression" dxfId="21296" priority="12" stopIfTrue="1">
      <formula>$D$1&gt;F4</formula>
    </cfRule>
  </conditionalFormatting>
  <conditionalFormatting sqref="O4">
    <cfRule type="expression" dxfId="21295" priority="88" stopIfTrue="1">
      <formula>$D$1&lt;O4</formula>
    </cfRule>
    <cfRule type="expression" dxfId="21294" priority="89" stopIfTrue="1">
      <formula>$D$1&gt;O4</formula>
    </cfRule>
  </conditionalFormatting>
  <conditionalFormatting sqref="O4">
    <cfRule type="expression" dxfId="21293" priority="79" stopIfTrue="1">
      <formula>$D$1&lt;O4</formula>
    </cfRule>
    <cfRule type="expression" dxfId="21292" priority="80" stopIfTrue="1">
      <formula>$D$1&gt;O4</formula>
    </cfRule>
  </conditionalFormatting>
  <conditionalFormatting sqref="O4">
    <cfRule type="expression" dxfId="21291" priority="77" stopIfTrue="1">
      <formula>$D$1&lt;O4</formula>
    </cfRule>
    <cfRule type="expression" dxfId="21290" priority="78" stopIfTrue="1">
      <formula>$D$1&gt;O4</formula>
    </cfRule>
  </conditionalFormatting>
  <conditionalFormatting sqref="O4">
    <cfRule type="expression" dxfId="21289" priority="75" stopIfTrue="1">
      <formula>$D$1&lt;O4</formula>
    </cfRule>
    <cfRule type="expression" dxfId="21288" priority="76" stopIfTrue="1">
      <formula>$D$1&gt;O4</formula>
    </cfRule>
  </conditionalFormatting>
  <conditionalFormatting sqref="O5">
    <cfRule type="cellIs" dxfId="21287" priority="62" stopIfTrue="1" operator="equal">
      <formula>5</formula>
    </cfRule>
    <cfRule type="cellIs" dxfId="21286" priority="63" stopIfTrue="1" operator="equal">
      <formula>4</formula>
    </cfRule>
    <cfRule type="cellIs" dxfId="21285" priority="64" stopIfTrue="1" operator="equal">
      <formula>3</formula>
    </cfRule>
  </conditionalFormatting>
  <conditionalFormatting sqref="O4">
    <cfRule type="expression" dxfId="21284" priority="60" stopIfTrue="1">
      <formula>$D$1&lt;O4</formula>
    </cfRule>
    <cfRule type="expression" dxfId="21283" priority="61" stopIfTrue="1">
      <formula>$D$1&gt;O4</formula>
    </cfRule>
  </conditionalFormatting>
  <conditionalFormatting sqref="O4">
    <cfRule type="expression" dxfId="21282" priority="50" stopIfTrue="1">
      <formula>$D$1&lt;O4</formula>
    </cfRule>
    <cfRule type="expression" dxfId="21281" priority="51" stopIfTrue="1">
      <formula>$D$1&gt;O4</formula>
    </cfRule>
  </conditionalFormatting>
  <conditionalFormatting sqref="O4">
    <cfRule type="expression" dxfId="21280" priority="40" stopIfTrue="1">
      <formula>$D$1&lt;O4</formula>
    </cfRule>
    <cfRule type="expression" dxfId="21279" priority="41" stopIfTrue="1">
      <formula>$D$1&gt;O4</formula>
    </cfRule>
  </conditionalFormatting>
  <conditionalFormatting sqref="O4">
    <cfRule type="expression" dxfId="21278" priority="38" stopIfTrue="1">
      <formula>$D$1&lt;O4</formula>
    </cfRule>
    <cfRule type="expression" dxfId="21277" priority="39" stopIfTrue="1">
      <formula>$D$1&gt;O4</formula>
    </cfRule>
  </conditionalFormatting>
  <conditionalFormatting sqref="O4">
    <cfRule type="expression" dxfId="21276" priority="34" stopIfTrue="1">
      <formula>$D$1&lt;O4</formula>
    </cfRule>
    <cfRule type="expression" dxfId="21275" priority="35" stopIfTrue="1">
      <formula>$D$1&gt;O4</formula>
    </cfRule>
  </conditionalFormatting>
  <conditionalFormatting sqref="O4">
    <cfRule type="expression" dxfId="21274" priority="32" stopIfTrue="1">
      <formula>$D$1&lt;O4</formula>
    </cfRule>
    <cfRule type="expression" dxfId="21273" priority="33" stopIfTrue="1">
      <formula>$D$1&gt;O4</formula>
    </cfRule>
  </conditionalFormatting>
  <conditionalFormatting sqref="F4">
    <cfRule type="expression" dxfId="21272" priority="1" stopIfTrue="1">
      <formula>$D$1&lt;F4</formula>
    </cfRule>
    <cfRule type="expression" dxfId="21271" priority="2" stopIfTrue="1">
      <formula>$D$1&gt;F4</formula>
    </cfRule>
  </conditionalFormatting>
  <conditionalFormatting sqref="M5">
    <cfRule type="expression" dxfId="21270" priority="151" stopIfTrue="1">
      <formula>$D$1&lt;M5</formula>
    </cfRule>
    <cfRule type="expression" dxfId="21269" priority="152" stopIfTrue="1">
      <formula>$D$1&gt;M5</formula>
    </cfRule>
  </conditionalFormatting>
  <conditionalFormatting sqref="L3">
    <cfRule type="expression" dxfId="21268" priority="528" stopIfTrue="1">
      <formula>$D$1&lt;L3</formula>
    </cfRule>
    <cfRule type="expression" dxfId="21267" priority="529" stopIfTrue="1">
      <formula>$D$1&gt;L3</formula>
    </cfRule>
  </conditionalFormatting>
  <conditionalFormatting sqref="H3:I3">
    <cfRule type="expression" dxfId="21266" priority="526" stopIfTrue="1">
      <formula>$D$1&lt;H3</formula>
    </cfRule>
    <cfRule type="expression" dxfId="21265" priority="527" stopIfTrue="1">
      <formula>$D$1&gt;H3</formula>
    </cfRule>
  </conditionalFormatting>
  <conditionalFormatting sqref="H3:L3">
    <cfRule type="expression" dxfId="21264" priority="532" stopIfTrue="1">
      <formula>$D$1&lt;H3</formula>
    </cfRule>
    <cfRule type="expression" dxfId="21263" priority="533" stopIfTrue="1">
      <formula>$D$1&gt;H3</formula>
    </cfRule>
  </conditionalFormatting>
  <conditionalFormatting sqref="J3">
    <cfRule type="expression" dxfId="21262" priority="530" stopIfTrue="1">
      <formula>$D$1&lt;J3</formula>
    </cfRule>
    <cfRule type="expression" dxfId="21261" priority="531" stopIfTrue="1">
      <formula>$D$1&gt;J3</formula>
    </cfRule>
  </conditionalFormatting>
  <conditionalFormatting sqref="G4">
    <cfRule type="expression" dxfId="21260" priority="419" stopIfTrue="1">
      <formula>$D$1&lt;G4</formula>
    </cfRule>
    <cfRule type="expression" dxfId="21259" priority="420" stopIfTrue="1">
      <formula>$D$1&gt;G4</formula>
    </cfRule>
  </conditionalFormatting>
  <conditionalFormatting sqref="G4">
    <cfRule type="expression" dxfId="21258" priority="409" stopIfTrue="1">
      <formula>$D$1&lt;G4</formula>
    </cfRule>
    <cfRule type="expression" dxfId="21257" priority="410" stopIfTrue="1">
      <formula>$D$1&gt;G4</formula>
    </cfRule>
  </conditionalFormatting>
  <conditionalFormatting sqref="I5">
    <cfRule type="cellIs" dxfId="21256" priority="406" stopIfTrue="1" operator="equal">
      <formula>5</formula>
    </cfRule>
    <cfRule type="cellIs" dxfId="21255" priority="407" stopIfTrue="1" operator="equal">
      <formula>4</formula>
    </cfRule>
    <cfRule type="cellIs" dxfId="21254" priority="408" stopIfTrue="1" operator="equal">
      <formula>3</formula>
    </cfRule>
  </conditionalFormatting>
  <conditionalFormatting sqref="I4">
    <cfRule type="expression" dxfId="21253" priority="404" stopIfTrue="1">
      <formula>$D$1&lt;I4</formula>
    </cfRule>
    <cfRule type="expression" dxfId="21252" priority="405" stopIfTrue="1">
      <formula>$D$1&gt;I4</formula>
    </cfRule>
  </conditionalFormatting>
  <conditionalFormatting sqref="H4">
    <cfRule type="expression" dxfId="21251" priority="375" stopIfTrue="1">
      <formula>$D$1&lt;H4</formula>
    </cfRule>
    <cfRule type="expression" dxfId="21250" priority="376" stopIfTrue="1">
      <formula>$D$1&gt;H4</formula>
    </cfRule>
  </conditionalFormatting>
  <conditionalFormatting sqref="K4">
    <cfRule type="expression" dxfId="21249" priority="245" stopIfTrue="1">
      <formula>$D$1&lt;K4</formula>
    </cfRule>
    <cfRule type="expression" dxfId="21248" priority="246" stopIfTrue="1">
      <formula>$D$1&gt;K4</formula>
    </cfRule>
  </conditionalFormatting>
  <conditionalFormatting sqref="L4">
    <cfRule type="expression" dxfId="21247" priority="202" stopIfTrue="1">
      <formula>$D$1&lt;L4</formula>
    </cfRule>
    <cfRule type="expression" dxfId="21246" priority="203" stopIfTrue="1">
      <formula>$D$1&gt;L4</formula>
    </cfRule>
  </conditionalFormatting>
  <conditionalFormatting sqref="M5">
    <cfRule type="expression" dxfId="21245" priority="185" stopIfTrue="1">
      <formula>$D$1&lt;M5</formula>
    </cfRule>
    <cfRule type="expression" dxfId="21244" priority="186" stopIfTrue="1">
      <formula>$D$1&gt;M5</formula>
    </cfRule>
  </conditionalFormatting>
  <conditionalFormatting sqref="M5">
    <cfRule type="expression" dxfId="21243" priority="183" stopIfTrue="1">
      <formula>$D$1&lt;M5</formula>
    </cfRule>
    <cfRule type="expression" dxfId="21242" priority="184" stopIfTrue="1">
      <formula>$D$1&gt;M5</formula>
    </cfRule>
  </conditionalFormatting>
  <conditionalFormatting sqref="M5">
    <cfRule type="expression" dxfId="21241" priority="181" stopIfTrue="1">
      <formula>$D$1&lt;M5</formula>
    </cfRule>
    <cfRule type="expression" dxfId="21240" priority="182" stopIfTrue="1">
      <formula>$D$1&gt;M5</formula>
    </cfRule>
  </conditionalFormatting>
  <conditionalFormatting sqref="M5">
    <cfRule type="expression" dxfId="21239" priority="171" stopIfTrue="1">
      <formula>$D$1&lt;M5</formula>
    </cfRule>
    <cfRule type="expression" dxfId="21238" priority="172" stopIfTrue="1">
      <formula>$D$1&gt;M5</formula>
    </cfRule>
  </conditionalFormatting>
  <conditionalFormatting sqref="M4">
    <cfRule type="expression" dxfId="21237" priority="143" stopIfTrue="1">
      <formula>$D$1&lt;M4</formula>
    </cfRule>
    <cfRule type="expression" dxfId="21236" priority="144" stopIfTrue="1">
      <formula>$D$1&gt;M4</formula>
    </cfRule>
  </conditionalFormatting>
  <conditionalFormatting sqref="M4">
    <cfRule type="expression" dxfId="21235" priority="141" stopIfTrue="1">
      <formula>$D$1&lt;M4</formula>
    </cfRule>
    <cfRule type="expression" dxfId="21234" priority="142" stopIfTrue="1">
      <formula>$D$1&gt;M4</formula>
    </cfRule>
  </conditionalFormatting>
  <conditionalFormatting sqref="M4">
    <cfRule type="expression" dxfId="21233" priority="116" stopIfTrue="1">
      <formula>$D$1&lt;M4</formula>
    </cfRule>
    <cfRule type="expression" dxfId="21232" priority="117" stopIfTrue="1">
      <formula>$D$1&gt;M4</formula>
    </cfRule>
  </conditionalFormatting>
  <conditionalFormatting sqref="M5">
    <cfRule type="expression" dxfId="21231" priority="161" stopIfTrue="1">
      <formula>$D$1&lt;M5</formula>
    </cfRule>
    <cfRule type="expression" dxfId="21230" priority="162" stopIfTrue="1">
      <formula>$D$1&gt;M5</formula>
    </cfRule>
  </conditionalFormatting>
  <conditionalFormatting sqref="M5">
    <cfRule type="expression" dxfId="21229" priority="149" stopIfTrue="1">
      <formula>$D$1&lt;M5</formula>
    </cfRule>
    <cfRule type="expression" dxfId="21228" priority="150" stopIfTrue="1">
      <formula>$D$1&gt;M5</formula>
    </cfRule>
  </conditionalFormatting>
  <conditionalFormatting sqref="M5">
    <cfRule type="expression" dxfId="21227" priority="147" stopIfTrue="1">
      <formula>$D$1&lt;M5</formula>
    </cfRule>
    <cfRule type="expression" dxfId="21226" priority="148" stopIfTrue="1">
      <formula>$D$1&gt;M5</formula>
    </cfRule>
  </conditionalFormatting>
  <conditionalFormatting sqref="M4">
    <cfRule type="expression" dxfId="21225" priority="145" stopIfTrue="1">
      <formula>$D$1&lt;M4</formula>
    </cfRule>
    <cfRule type="expression" dxfId="21224" priority="146" stopIfTrue="1">
      <formula>$D$1&gt;M4</formula>
    </cfRule>
  </conditionalFormatting>
  <conditionalFormatting sqref="M4">
    <cfRule type="expression" dxfId="21223" priority="139" stopIfTrue="1">
      <formula>$D$1&lt;M4</formula>
    </cfRule>
    <cfRule type="expression" dxfId="21222" priority="140" stopIfTrue="1">
      <formula>$D$1&gt;M4</formula>
    </cfRule>
  </conditionalFormatting>
  <conditionalFormatting sqref="M4">
    <cfRule type="expression" dxfId="21221" priority="93" stopIfTrue="1">
      <formula>$D$1&lt;M4</formula>
    </cfRule>
    <cfRule type="expression" dxfId="21220" priority="94" stopIfTrue="1">
      <formula>$D$1&gt;M4</formula>
    </cfRule>
  </conditionalFormatting>
  <conditionalFormatting sqref="O4">
    <cfRule type="expression" dxfId="21219" priority="26" stopIfTrue="1">
      <formula>$D$1&lt;O4</formula>
    </cfRule>
    <cfRule type="expression" dxfId="21218" priority="27" stopIfTrue="1">
      <formula>$D$1&gt;O4</formula>
    </cfRule>
  </conditionalFormatting>
  <conditionalFormatting sqref="O4">
    <cfRule type="expression" dxfId="21217" priority="30" stopIfTrue="1">
      <formula>$D$1&lt;O4</formula>
    </cfRule>
    <cfRule type="expression" dxfId="21216" priority="31" stopIfTrue="1">
      <formula>$D$1&gt;O4</formula>
    </cfRule>
  </conditionalFormatting>
  <conditionalFormatting sqref="O4">
    <cfRule type="expression" dxfId="21215" priority="28" stopIfTrue="1">
      <formula>$D$1&lt;O4</formula>
    </cfRule>
    <cfRule type="expression" dxfId="21214" priority="29" stopIfTrue="1">
      <formula>$D$1&gt;O4</formula>
    </cfRule>
  </conditionalFormatting>
  <conditionalFormatting sqref="F3">
    <cfRule type="expression" dxfId="21213" priority="24" stopIfTrue="1">
      <formula>$D$1&lt;F3</formula>
    </cfRule>
    <cfRule type="expression" dxfId="21212" priority="25" stopIfTrue="1">
      <formula>$D$1&gt;F3</formula>
    </cfRule>
  </conditionalFormatting>
  <conditionalFormatting sqref="F4">
    <cfRule type="expression" dxfId="21211" priority="22" stopIfTrue="1">
      <formula>$D$1&lt;F4</formula>
    </cfRule>
    <cfRule type="expression" dxfId="21210" priority="23" stopIfTrue="1">
      <formula>$D$1&gt;F4</formula>
    </cfRule>
  </conditionalFormatting>
  <conditionalFormatting sqref="G4">
    <cfRule type="expression" dxfId="21209" priority="479" stopIfTrue="1">
      <formula>$D$1&lt;G4</formula>
    </cfRule>
    <cfRule type="expression" dxfId="21208" priority="480" stopIfTrue="1">
      <formula>$D$1&gt;G4</formula>
    </cfRule>
  </conditionalFormatting>
  <conditionalFormatting sqref="G4">
    <cfRule type="expression" dxfId="21207" priority="469" stopIfTrue="1">
      <formula>$D$1&lt;G4</formula>
    </cfRule>
    <cfRule type="expression" dxfId="21206" priority="470" stopIfTrue="1">
      <formula>$D$1&gt;G4</formula>
    </cfRule>
  </conditionalFormatting>
  <conditionalFormatting sqref="G4">
    <cfRule type="expression" dxfId="21205" priority="467" stopIfTrue="1">
      <formula>$D$1&lt;G4</formula>
    </cfRule>
    <cfRule type="expression" dxfId="21204" priority="468" stopIfTrue="1">
      <formula>$D$1&gt;G4</formula>
    </cfRule>
  </conditionalFormatting>
  <conditionalFormatting sqref="G4">
    <cfRule type="expression" dxfId="21203" priority="465" stopIfTrue="1">
      <formula>$D$1&lt;G4</formula>
    </cfRule>
    <cfRule type="expression" dxfId="21202" priority="466" stopIfTrue="1">
      <formula>$D$1&gt;G4</formula>
    </cfRule>
  </conditionalFormatting>
  <conditionalFormatting sqref="G4">
    <cfRule type="expression" dxfId="21201" priority="463" stopIfTrue="1">
      <formula>$D$1&lt;G4</formula>
    </cfRule>
    <cfRule type="expression" dxfId="21200" priority="464" stopIfTrue="1">
      <formula>$D$1&gt;G4</formula>
    </cfRule>
  </conditionalFormatting>
  <conditionalFormatting sqref="G4">
    <cfRule type="expression" dxfId="21199" priority="461" stopIfTrue="1">
      <formula>$D$1&lt;G4</formula>
    </cfRule>
    <cfRule type="expression" dxfId="21198" priority="462" stopIfTrue="1">
      <formula>$D$1&gt;G4</formula>
    </cfRule>
  </conditionalFormatting>
  <conditionalFormatting sqref="H4">
    <cfRule type="expression" dxfId="21197" priority="379" stopIfTrue="1">
      <formula>$D$1&lt;H4</formula>
    </cfRule>
    <cfRule type="expression" dxfId="21196" priority="380" stopIfTrue="1">
      <formula>$D$1&gt;H4</formula>
    </cfRule>
  </conditionalFormatting>
  <conditionalFormatting sqref="H4">
    <cfRule type="expression" dxfId="21195" priority="352" stopIfTrue="1">
      <formula>$D$1&lt;H4</formula>
    </cfRule>
    <cfRule type="expression" dxfId="21194" priority="353" stopIfTrue="1">
      <formula>$D$1&gt;H4</formula>
    </cfRule>
  </conditionalFormatting>
  <conditionalFormatting sqref="J5">
    <cfRule type="cellIs" dxfId="21193" priority="287" stopIfTrue="1" operator="equal">
      <formula>5</formula>
    </cfRule>
    <cfRule type="cellIs" dxfId="21192" priority="288" stopIfTrue="1" operator="equal">
      <formula>4</formula>
    </cfRule>
    <cfRule type="cellIs" dxfId="21191" priority="289" stopIfTrue="1" operator="equal">
      <formula>3</formula>
    </cfRule>
  </conditionalFormatting>
  <conditionalFormatting sqref="K4">
    <cfRule type="expression" dxfId="21190" priority="243" stopIfTrue="1">
      <formula>$D$1&lt;K4</formula>
    </cfRule>
    <cfRule type="expression" dxfId="21189" priority="244" stopIfTrue="1">
      <formula>$D$1&gt;K4</formula>
    </cfRule>
  </conditionalFormatting>
  <conditionalFormatting sqref="L4">
    <cfRule type="expression" dxfId="21188" priority="197" stopIfTrue="1">
      <formula>$D$1&lt;L4</formula>
    </cfRule>
    <cfRule type="expression" dxfId="21187" priority="198" stopIfTrue="1">
      <formula>$D$1&gt;L4</formula>
    </cfRule>
  </conditionalFormatting>
  <conditionalFormatting sqref="M4">
    <cfRule type="expression" dxfId="21186" priority="189" stopIfTrue="1">
      <formula>$D$1&lt;M4</formula>
    </cfRule>
    <cfRule type="expression" dxfId="21185" priority="190" stopIfTrue="1">
      <formula>$D$1&gt;M4</formula>
    </cfRule>
  </conditionalFormatting>
  <conditionalFormatting sqref="M5">
    <cfRule type="expression" dxfId="21184" priority="187" stopIfTrue="1">
      <formula>$D$1&lt;M5</formula>
    </cfRule>
    <cfRule type="expression" dxfId="21183" priority="188" stopIfTrue="1">
      <formula>$D$1&gt;M5</formula>
    </cfRule>
  </conditionalFormatting>
  <conditionalFormatting sqref="M5">
    <cfRule type="expression" dxfId="21182" priority="177" stopIfTrue="1">
      <formula>$D$1&lt;M5</formula>
    </cfRule>
    <cfRule type="expression" dxfId="21181" priority="178" stopIfTrue="1">
      <formula>$D$1&gt;M5</formula>
    </cfRule>
  </conditionalFormatting>
  <conditionalFormatting sqref="M4">
    <cfRule type="expression" dxfId="21180" priority="130" stopIfTrue="1">
      <formula>$D$1&lt;M4</formula>
    </cfRule>
    <cfRule type="expression" dxfId="21179" priority="131" stopIfTrue="1">
      <formula>$D$1&gt;M4</formula>
    </cfRule>
  </conditionalFormatting>
  <conditionalFormatting sqref="M4">
    <cfRule type="expression" dxfId="21178" priority="128" stopIfTrue="1">
      <formula>$D$1&lt;M4</formula>
    </cfRule>
    <cfRule type="expression" dxfId="21177" priority="129" stopIfTrue="1">
      <formula>$D$1&gt;M4</formula>
    </cfRule>
  </conditionalFormatting>
  <conditionalFormatting sqref="M4">
    <cfRule type="expression" dxfId="21176" priority="134" stopIfTrue="1">
      <formula>$D$1&lt;M4</formula>
    </cfRule>
    <cfRule type="expression" dxfId="21175" priority="135" stopIfTrue="1">
      <formula>$D$1&gt;M4</formula>
    </cfRule>
  </conditionalFormatting>
  <conditionalFormatting sqref="M4">
    <cfRule type="expression" dxfId="21174" priority="132" stopIfTrue="1">
      <formula>$D$1&lt;M4</formula>
    </cfRule>
    <cfRule type="expression" dxfId="21173" priority="133" stopIfTrue="1">
      <formula>$D$1&gt;M4</formula>
    </cfRule>
  </conditionalFormatting>
  <conditionalFormatting sqref="M4">
    <cfRule type="expression" dxfId="21172" priority="120" stopIfTrue="1">
      <formula>$D$1&lt;M4</formula>
    </cfRule>
    <cfRule type="expression" dxfId="21171" priority="121" stopIfTrue="1">
      <formula>$D$1&gt;M4</formula>
    </cfRule>
  </conditionalFormatting>
  <conditionalFormatting sqref="M4">
    <cfRule type="expression" dxfId="21170" priority="118" stopIfTrue="1">
      <formula>$D$1&lt;M4</formula>
    </cfRule>
    <cfRule type="expression" dxfId="21169" priority="119" stopIfTrue="1">
      <formula>$D$1&gt;M4</formula>
    </cfRule>
  </conditionalFormatting>
  <conditionalFormatting sqref="M4">
    <cfRule type="expression" dxfId="21168" priority="114" stopIfTrue="1">
      <formula>$D$1&lt;M4</formula>
    </cfRule>
    <cfRule type="expression" dxfId="21167" priority="115" stopIfTrue="1">
      <formula>$D$1&gt;M4</formula>
    </cfRule>
  </conditionalFormatting>
  <conditionalFormatting sqref="O4">
    <cfRule type="expression" dxfId="21166" priority="83" stopIfTrue="1">
      <formula>$D$1&lt;O4</formula>
    </cfRule>
    <cfRule type="expression" dxfId="21165" priority="84" stopIfTrue="1">
      <formula>$D$1&gt;O4</formula>
    </cfRule>
  </conditionalFormatting>
  <conditionalFormatting sqref="O4">
    <cfRule type="expression" dxfId="21164" priority="58" stopIfTrue="1">
      <formula>$D$1&lt;O4</formula>
    </cfRule>
    <cfRule type="expression" dxfId="21163" priority="59" stopIfTrue="1">
      <formula>$D$1&gt;O4</formula>
    </cfRule>
  </conditionalFormatting>
  <conditionalFormatting sqref="O4">
    <cfRule type="expression" dxfId="21162" priority="56" stopIfTrue="1">
      <formula>$D$1&lt;O4</formula>
    </cfRule>
    <cfRule type="expression" dxfId="21161" priority="57" stopIfTrue="1">
      <formula>$D$1&gt;O4</formula>
    </cfRule>
  </conditionalFormatting>
  <conditionalFormatting sqref="O4">
    <cfRule type="expression" dxfId="21160" priority="54" stopIfTrue="1">
      <formula>$D$1&lt;O4</formula>
    </cfRule>
    <cfRule type="expression" dxfId="21159" priority="55" stopIfTrue="1">
      <formula>$D$1&gt;O4</formula>
    </cfRule>
  </conditionalFormatting>
  <conditionalFormatting sqref="O4">
    <cfRule type="expression" dxfId="21158" priority="52" stopIfTrue="1">
      <formula>$D$1&lt;O4</formula>
    </cfRule>
    <cfRule type="expression" dxfId="21157" priority="53" stopIfTrue="1">
      <formula>$D$1&gt;O4</formula>
    </cfRule>
  </conditionalFormatting>
  <conditionalFormatting sqref="N4">
    <cfRule type="expression" dxfId="21156" priority="496" stopIfTrue="1">
      <formula>$D$1&lt;N4</formula>
    </cfRule>
    <cfRule type="expression" dxfId="21155" priority="497" stopIfTrue="1">
      <formula>$D$1&gt;N4</formula>
    </cfRule>
  </conditionalFormatting>
  <conditionalFormatting sqref="G5">
    <cfRule type="cellIs" dxfId="21154" priority="476" stopIfTrue="1" operator="equal">
      <formula>5</formula>
    </cfRule>
    <cfRule type="cellIs" dxfId="21153" priority="477" stopIfTrue="1" operator="equal">
      <formula>4</formula>
    </cfRule>
    <cfRule type="cellIs" dxfId="21152" priority="478" stopIfTrue="1" operator="equal">
      <formula>3</formula>
    </cfRule>
  </conditionalFormatting>
  <conditionalFormatting sqref="G4">
    <cfRule type="expression" dxfId="21151" priority="457" stopIfTrue="1">
      <formula>$D$1&lt;G4</formula>
    </cfRule>
    <cfRule type="expression" dxfId="21150" priority="458" stopIfTrue="1">
      <formula>$D$1&gt;G4</formula>
    </cfRule>
  </conditionalFormatting>
  <conditionalFormatting sqref="G4">
    <cfRule type="expression" dxfId="21149" priority="455" stopIfTrue="1">
      <formula>$D$1&lt;G4</formula>
    </cfRule>
    <cfRule type="expression" dxfId="21148" priority="456" stopIfTrue="1">
      <formula>$D$1&gt;G4</formula>
    </cfRule>
  </conditionalFormatting>
  <conditionalFormatting sqref="G4">
    <cfRule type="expression" dxfId="21147" priority="453" stopIfTrue="1">
      <formula>$D$1&lt;G4</formula>
    </cfRule>
    <cfRule type="expression" dxfId="21146" priority="454" stopIfTrue="1">
      <formula>$D$1&gt;G4</formula>
    </cfRule>
  </conditionalFormatting>
  <conditionalFormatting sqref="G4">
    <cfRule type="expression" dxfId="21145" priority="451" stopIfTrue="1">
      <formula>$D$1&lt;G4</formula>
    </cfRule>
    <cfRule type="expression" dxfId="21144" priority="452" stopIfTrue="1">
      <formula>$D$1&gt;G4</formula>
    </cfRule>
  </conditionalFormatting>
  <conditionalFormatting sqref="G4">
    <cfRule type="expression" dxfId="21143" priority="423" stopIfTrue="1">
      <formula>$D$1&lt;G4</formula>
    </cfRule>
    <cfRule type="expression" dxfId="21142" priority="424" stopIfTrue="1">
      <formula>$D$1&gt;G4</formula>
    </cfRule>
  </conditionalFormatting>
  <conditionalFormatting sqref="I3">
    <cfRule type="expression" dxfId="21141" priority="502" stopIfTrue="1">
      <formula>$D$1&lt;I3</formula>
    </cfRule>
    <cfRule type="expression" dxfId="21140" priority="503" stopIfTrue="1">
      <formula>$D$1&gt;I3</formula>
    </cfRule>
  </conditionalFormatting>
  <conditionalFormatting sqref="J3">
    <cfRule type="expression" dxfId="21139" priority="500" stopIfTrue="1">
      <formula>$D$1&lt;J3</formula>
    </cfRule>
    <cfRule type="expression" dxfId="21138" priority="501" stopIfTrue="1">
      <formula>$D$1&gt;J3</formula>
    </cfRule>
  </conditionalFormatting>
  <conditionalFormatting sqref="J3">
    <cfRule type="expression" dxfId="21137" priority="498" stopIfTrue="1">
      <formula>$D$1&lt;J3</formula>
    </cfRule>
    <cfRule type="expression" dxfId="21136" priority="499" stopIfTrue="1">
      <formula>$D$1&gt;J3</formula>
    </cfRule>
  </conditionalFormatting>
  <conditionalFormatting sqref="N4">
    <cfRule type="expression" dxfId="21135" priority="492" stopIfTrue="1">
      <formula>$D$1&lt;N4</formula>
    </cfRule>
    <cfRule type="expression" dxfId="21134" priority="493" stopIfTrue="1">
      <formula>$D$1&gt;N4</formula>
    </cfRule>
  </conditionalFormatting>
  <conditionalFormatting sqref="N4">
    <cfRule type="expression" dxfId="21133" priority="490" stopIfTrue="1">
      <formula>$D$1&lt;N4</formula>
    </cfRule>
    <cfRule type="expression" dxfId="21132" priority="491" stopIfTrue="1">
      <formula>$D$1&gt;N4</formula>
    </cfRule>
  </conditionalFormatting>
  <conditionalFormatting sqref="N4">
    <cfRule type="expression" dxfId="21131" priority="488" stopIfTrue="1">
      <formula>$D$1&lt;N4</formula>
    </cfRule>
    <cfRule type="expression" dxfId="21130" priority="489" stopIfTrue="1">
      <formula>$D$1&gt;N4</formula>
    </cfRule>
  </conditionalFormatting>
  <conditionalFormatting sqref="N4">
    <cfRule type="expression" dxfId="21129" priority="486" stopIfTrue="1">
      <formula>$D$1&lt;N4</formula>
    </cfRule>
    <cfRule type="expression" dxfId="21128" priority="487" stopIfTrue="1">
      <formula>$D$1&gt;N4</formula>
    </cfRule>
  </conditionalFormatting>
  <conditionalFormatting sqref="G5">
    <cfRule type="cellIs" dxfId="21127" priority="481" stopIfTrue="1" operator="equal">
      <formula>5</formula>
    </cfRule>
    <cfRule type="cellIs" dxfId="21126" priority="482" stopIfTrue="1" operator="equal">
      <formula>4</formula>
    </cfRule>
    <cfRule type="cellIs" dxfId="21125" priority="483" stopIfTrue="1" operator="equal">
      <formula>3</formula>
    </cfRule>
  </conditionalFormatting>
  <conditionalFormatting sqref="G5">
    <cfRule type="cellIs" dxfId="21124" priority="471" stopIfTrue="1" operator="equal">
      <formula>5</formula>
    </cfRule>
    <cfRule type="cellIs" dxfId="21123" priority="472" stopIfTrue="1" operator="equal">
      <formula>4</formula>
    </cfRule>
    <cfRule type="cellIs" dxfId="21122" priority="473" stopIfTrue="1" operator="equal">
      <formula>3</formula>
    </cfRule>
  </conditionalFormatting>
  <conditionalFormatting sqref="G5">
    <cfRule type="cellIs" dxfId="21121" priority="441" stopIfTrue="1" operator="equal">
      <formula>5</formula>
    </cfRule>
    <cfRule type="cellIs" dxfId="21120" priority="442" stopIfTrue="1" operator="equal">
      <formula>4</formula>
    </cfRule>
    <cfRule type="cellIs" dxfId="21119" priority="443" stopIfTrue="1" operator="equal">
      <formula>3</formula>
    </cfRule>
  </conditionalFormatting>
  <conditionalFormatting sqref="G4">
    <cfRule type="expression" dxfId="21118" priority="439" stopIfTrue="1">
      <formula>$D$1&lt;G4</formula>
    </cfRule>
    <cfRule type="expression" dxfId="21117" priority="440" stopIfTrue="1">
      <formula>$D$1&gt;G4</formula>
    </cfRule>
  </conditionalFormatting>
  <conditionalFormatting sqref="G5">
    <cfRule type="cellIs" dxfId="21116" priority="436" stopIfTrue="1" operator="equal">
      <formula>5</formula>
    </cfRule>
    <cfRule type="cellIs" dxfId="21115" priority="437" stopIfTrue="1" operator="equal">
      <formula>4</formula>
    </cfRule>
    <cfRule type="cellIs" dxfId="21114" priority="438" stopIfTrue="1" operator="equal">
      <formula>3</formula>
    </cfRule>
  </conditionalFormatting>
  <conditionalFormatting sqref="G5">
    <cfRule type="cellIs" dxfId="21113" priority="431" stopIfTrue="1" operator="equal">
      <formula>5</formula>
    </cfRule>
    <cfRule type="cellIs" dxfId="21112" priority="432" stopIfTrue="1" operator="equal">
      <formula>4</formula>
    </cfRule>
    <cfRule type="cellIs" dxfId="21111" priority="433" stopIfTrue="1" operator="equal">
      <formula>3</formula>
    </cfRule>
  </conditionalFormatting>
  <conditionalFormatting sqref="G4">
    <cfRule type="expression" dxfId="21110" priority="429" stopIfTrue="1">
      <formula>$D$1&lt;G4</formula>
    </cfRule>
    <cfRule type="expression" dxfId="21109" priority="430" stopIfTrue="1">
      <formula>$D$1&gt;G4</formula>
    </cfRule>
  </conditionalFormatting>
  <conditionalFormatting sqref="G4">
    <cfRule type="expression" dxfId="21108" priority="427" stopIfTrue="1">
      <formula>$D$1&lt;G4</formula>
    </cfRule>
    <cfRule type="expression" dxfId="21107" priority="428" stopIfTrue="1">
      <formula>$D$1&gt;G4</formula>
    </cfRule>
  </conditionalFormatting>
  <conditionalFormatting sqref="G4">
    <cfRule type="expression" dxfId="21106" priority="425" stopIfTrue="1">
      <formula>$D$1&lt;G4</formula>
    </cfRule>
    <cfRule type="expression" dxfId="21105" priority="426" stopIfTrue="1">
      <formula>$D$1&gt;G4</formula>
    </cfRule>
  </conditionalFormatting>
  <conditionalFormatting sqref="G4">
    <cfRule type="expression" dxfId="21104" priority="421" stopIfTrue="1">
      <formula>$D$1&lt;G4</formula>
    </cfRule>
    <cfRule type="expression" dxfId="21103" priority="422" stopIfTrue="1">
      <formula>$D$1&gt;G4</formula>
    </cfRule>
  </conditionalFormatting>
  <conditionalFormatting sqref="G4">
    <cfRule type="expression" dxfId="21102" priority="413" stopIfTrue="1">
      <formula>$D$1&lt;G4</formula>
    </cfRule>
    <cfRule type="expression" dxfId="21101" priority="414" stopIfTrue="1">
      <formula>$D$1&gt;G4</formula>
    </cfRule>
  </conditionalFormatting>
  <conditionalFormatting sqref="G4">
    <cfRule type="expression" dxfId="21100" priority="411" stopIfTrue="1">
      <formula>$D$1&lt;G4</formula>
    </cfRule>
    <cfRule type="expression" dxfId="21099" priority="412" stopIfTrue="1">
      <formula>$D$1&gt;G4</formula>
    </cfRule>
  </conditionalFormatting>
  <conditionalFormatting sqref="I5">
    <cfRule type="cellIs" dxfId="21098" priority="401" stopIfTrue="1" operator="equal">
      <formula>5</formula>
    </cfRule>
    <cfRule type="cellIs" dxfId="21097" priority="402" stopIfTrue="1" operator="equal">
      <formula>4</formula>
    </cfRule>
    <cfRule type="cellIs" dxfId="21096" priority="403" stopIfTrue="1" operator="equal">
      <formula>3</formula>
    </cfRule>
  </conditionalFormatting>
  <conditionalFormatting sqref="I4">
    <cfRule type="expression" dxfId="21095" priority="399" stopIfTrue="1">
      <formula>$D$1&lt;I4</formula>
    </cfRule>
    <cfRule type="expression" dxfId="21094" priority="400" stopIfTrue="1">
      <formula>$D$1&gt;I4</formula>
    </cfRule>
  </conditionalFormatting>
  <conditionalFormatting sqref="I5">
    <cfRule type="cellIs" dxfId="21093" priority="396" stopIfTrue="1" operator="equal">
      <formula>5</formula>
    </cfRule>
    <cfRule type="cellIs" dxfId="21092" priority="397" stopIfTrue="1" operator="equal">
      <formula>4</formula>
    </cfRule>
    <cfRule type="cellIs" dxfId="21091" priority="398" stopIfTrue="1" operator="equal">
      <formula>3</formula>
    </cfRule>
  </conditionalFormatting>
  <conditionalFormatting sqref="N5">
    <cfRule type="cellIs" dxfId="21090" priority="391" stopIfTrue="1" operator="equal">
      <formula>5</formula>
    </cfRule>
    <cfRule type="cellIs" dxfId="21089" priority="392" stopIfTrue="1" operator="equal">
      <formula>4</formula>
    </cfRule>
    <cfRule type="cellIs" dxfId="21088" priority="393" stopIfTrue="1" operator="equal">
      <formula>3</formula>
    </cfRule>
  </conditionalFormatting>
  <conditionalFormatting sqref="N5">
    <cfRule type="cellIs" dxfId="21087" priority="388" stopIfTrue="1" operator="equal">
      <formula>5</formula>
    </cfRule>
    <cfRule type="cellIs" dxfId="21086" priority="389" stopIfTrue="1" operator="equal">
      <formula>4</formula>
    </cfRule>
    <cfRule type="cellIs" dxfId="21085" priority="390" stopIfTrue="1" operator="equal">
      <formula>3</formula>
    </cfRule>
  </conditionalFormatting>
  <conditionalFormatting sqref="N5">
    <cfRule type="cellIs" dxfId="21084" priority="385" stopIfTrue="1" operator="equal">
      <formula>5</formula>
    </cfRule>
    <cfRule type="cellIs" dxfId="21083" priority="386" stopIfTrue="1" operator="equal">
      <formula>4</formula>
    </cfRule>
    <cfRule type="cellIs" dxfId="21082" priority="387" stopIfTrue="1" operator="equal">
      <formula>3</formula>
    </cfRule>
  </conditionalFormatting>
  <conditionalFormatting sqref="H5">
    <cfRule type="cellIs" dxfId="21081" priority="364" stopIfTrue="1" operator="equal">
      <formula>5</formula>
    </cfRule>
    <cfRule type="cellIs" dxfId="21080" priority="365" stopIfTrue="1" operator="equal">
      <formula>4</formula>
    </cfRule>
    <cfRule type="cellIs" dxfId="21079" priority="366" stopIfTrue="1" operator="equal">
      <formula>3</formula>
    </cfRule>
  </conditionalFormatting>
  <conditionalFormatting sqref="H4">
    <cfRule type="expression" dxfId="21078" priority="383" stopIfTrue="1">
      <formula>$D$1&lt;H4</formula>
    </cfRule>
    <cfRule type="expression" dxfId="21077" priority="384" stopIfTrue="1">
      <formula>$D$1&gt;H4</formula>
    </cfRule>
  </conditionalFormatting>
  <conditionalFormatting sqref="H4">
    <cfRule type="expression" dxfId="21076" priority="377" stopIfTrue="1">
      <formula>$D$1&lt;H4</formula>
    </cfRule>
    <cfRule type="expression" dxfId="21075" priority="378" stopIfTrue="1">
      <formula>$D$1&gt;H4</formula>
    </cfRule>
  </conditionalFormatting>
  <conditionalFormatting sqref="H4">
    <cfRule type="expression" dxfId="21074" priority="373" stopIfTrue="1">
      <formula>$D$1&lt;H4</formula>
    </cfRule>
    <cfRule type="expression" dxfId="21073" priority="374" stopIfTrue="1">
      <formula>$D$1&gt;H4</formula>
    </cfRule>
  </conditionalFormatting>
  <conditionalFormatting sqref="H5">
    <cfRule type="expression" dxfId="21072" priority="369" stopIfTrue="1">
      <formula>$D$1&lt;H5</formula>
    </cfRule>
    <cfRule type="expression" dxfId="21071" priority="370" stopIfTrue="1">
      <formula>$D$1&gt;H5</formula>
    </cfRule>
  </conditionalFormatting>
  <conditionalFormatting sqref="H5">
    <cfRule type="expression" dxfId="21070" priority="367" stopIfTrue="1">
      <formula>$D$1&lt;H5</formula>
    </cfRule>
    <cfRule type="expression" dxfId="21069" priority="368" stopIfTrue="1">
      <formula>$D$1&gt;H5</formula>
    </cfRule>
  </conditionalFormatting>
  <conditionalFormatting sqref="H4">
    <cfRule type="expression" dxfId="21068" priority="362" stopIfTrue="1">
      <formula>$D$1&lt;H4</formula>
    </cfRule>
    <cfRule type="expression" dxfId="21067" priority="363" stopIfTrue="1">
      <formula>$D$1&gt;H4</formula>
    </cfRule>
  </conditionalFormatting>
  <conditionalFormatting sqref="H5">
    <cfRule type="cellIs" dxfId="21066" priority="359" stopIfTrue="1" operator="equal">
      <formula>5</formula>
    </cfRule>
    <cfRule type="cellIs" dxfId="21065" priority="360" stopIfTrue="1" operator="equal">
      <formula>4</formula>
    </cfRule>
    <cfRule type="cellIs" dxfId="21064" priority="361" stopIfTrue="1" operator="equal">
      <formula>3</formula>
    </cfRule>
  </conditionalFormatting>
  <conditionalFormatting sqref="H5">
    <cfRule type="cellIs" dxfId="21063" priority="354" stopIfTrue="1" operator="equal">
      <formula>5</formula>
    </cfRule>
    <cfRule type="cellIs" dxfId="21062" priority="355" stopIfTrue="1" operator="equal">
      <formula>4</formula>
    </cfRule>
    <cfRule type="cellIs" dxfId="21061" priority="356" stopIfTrue="1" operator="equal">
      <formula>3</formula>
    </cfRule>
  </conditionalFormatting>
  <conditionalFormatting sqref="J4">
    <cfRule type="expression" dxfId="21060" priority="350" stopIfTrue="1">
      <formula>$D$1&lt;J4</formula>
    </cfRule>
    <cfRule type="expression" dxfId="21059" priority="351" stopIfTrue="1">
      <formula>$D$1&gt;J4</formula>
    </cfRule>
  </conditionalFormatting>
  <conditionalFormatting sqref="J4">
    <cfRule type="expression" dxfId="21058" priority="348" stopIfTrue="1">
      <formula>$D$1&lt;J4</formula>
    </cfRule>
    <cfRule type="expression" dxfId="21057" priority="349" stopIfTrue="1">
      <formula>$D$1&gt;J4</formula>
    </cfRule>
  </conditionalFormatting>
  <conditionalFormatting sqref="J5">
    <cfRule type="cellIs" dxfId="21056" priority="315" stopIfTrue="1" operator="equal">
      <formula>5</formula>
    </cfRule>
    <cfRule type="cellIs" dxfId="21055" priority="316" stopIfTrue="1" operator="equal">
      <formula>4</formula>
    </cfRule>
    <cfRule type="cellIs" dxfId="21054" priority="317" stopIfTrue="1" operator="equal">
      <formula>3</formula>
    </cfRule>
  </conditionalFormatting>
  <conditionalFormatting sqref="J5">
    <cfRule type="cellIs" dxfId="21053" priority="312" stopIfTrue="1" operator="equal">
      <formula>5</formula>
    </cfRule>
    <cfRule type="cellIs" dxfId="21052" priority="313" stopIfTrue="1" operator="equal">
      <formula>4</formula>
    </cfRule>
    <cfRule type="cellIs" dxfId="21051" priority="314" stopIfTrue="1" operator="equal">
      <formula>3</formula>
    </cfRule>
  </conditionalFormatting>
  <conditionalFormatting sqref="J5">
    <cfRule type="cellIs" dxfId="21050" priority="309" stopIfTrue="1" operator="equal">
      <formula>5</formula>
    </cfRule>
    <cfRule type="cellIs" dxfId="21049" priority="310" stopIfTrue="1" operator="equal">
      <formula>4</formula>
    </cfRule>
    <cfRule type="cellIs" dxfId="21048" priority="311" stopIfTrue="1" operator="equal">
      <formula>3</formula>
    </cfRule>
  </conditionalFormatting>
  <conditionalFormatting sqref="J5">
    <cfRule type="cellIs" dxfId="21047" priority="306" stopIfTrue="1" operator="equal">
      <formula>5</formula>
    </cfRule>
    <cfRule type="cellIs" dxfId="21046" priority="307" stopIfTrue="1" operator="equal">
      <formula>4</formula>
    </cfRule>
    <cfRule type="cellIs" dxfId="21045" priority="308" stopIfTrue="1" operator="equal">
      <formula>3</formula>
    </cfRule>
  </conditionalFormatting>
  <conditionalFormatting sqref="J5">
    <cfRule type="cellIs" dxfId="21044" priority="300" stopIfTrue="1" operator="equal">
      <formula>5</formula>
    </cfRule>
    <cfRule type="cellIs" dxfId="21043" priority="301" stopIfTrue="1" operator="equal">
      <formula>4</formula>
    </cfRule>
    <cfRule type="cellIs" dxfId="21042" priority="302" stopIfTrue="1" operator="equal">
      <formula>3</formula>
    </cfRule>
  </conditionalFormatting>
  <conditionalFormatting sqref="J5">
    <cfRule type="cellIs" dxfId="21041" priority="297" stopIfTrue="1" operator="equal">
      <formula>5</formula>
    </cfRule>
    <cfRule type="cellIs" dxfId="21040" priority="298" stopIfTrue="1" operator="equal">
      <formula>4</formula>
    </cfRule>
    <cfRule type="cellIs" dxfId="21039" priority="299" stopIfTrue="1" operator="equal">
      <formula>3</formula>
    </cfRule>
  </conditionalFormatting>
  <conditionalFormatting sqref="J4">
    <cfRule type="expression" dxfId="21038" priority="295" stopIfTrue="1">
      <formula>$D$1&lt;J4</formula>
    </cfRule>
    <cfRule type="expression" dxfId="21037" priority="296" stopIfTrue="1">
      <formula>$D$1&gt;J4</formula>
    </cfRule>
  </conditionalFormatting>
  <conditionalFormatting sqref="J5">
    <cfRule type="cellIs" dxfId="21036" priority="292" stopIfTrue="1" operator="equal">
      <formula>5</formula>
    </cfRule>
    <cfRule type="cellIs" dxfId="21035" priority="293" stopIfTrue="1" operator="equal">
      <formula>4</formula>
    </cfRule>
    <cfRule type="cellIs" dxfId="21034" priority="294" stopIfTrue="1" operator="equal">
      <formula>3</formula>
    </cfRule>
  </conditionalFormatting>
  <conditionalFormatting sqref="J4">
    <cfRule type="expression" dxfId="21033" priority="290" stopIfTrue="1">
      <formula>$D$1&lt;J4</formula>
    </cfRule>
    <cfRule type="expression" dxfId="21032" priority="291" stopIfTrue="1">
      <formula>$D$1&gt;J4</formula>
    </cfRule>
  </conditionalFormatting>
  <conditionalFormatting sqref="J4">
    <cfRule type="expression" dxfId="21031" priority="285" stopIfTrue="1">
      <formula>$D$1&lt;J4</formula>
    </cfRule>
    <cfRule type="expression" dxfId="21030" priority="286" stopIfTrue="1">
      <formula>$D$1&gt;J4</formula>
    </cfRule>
  </conditionalFormatting>
  <conditionalFormatting sqref="J5">
    <cfRule type="cellIs" dxfId="21029" priority="282" stopIfTrue="1" operator="equal">
      <formula>5</formula>
    </cfRule>
    <cfRule type="cellIs" dxfId="21028" priority="283" stopIfTrue="1" operator="equal">
      <formula>4</formula>
    </cfRule>
    <cfRule type="cellIs" dxfId="21027" priority="284" stopIfTrue="1" operator="equal">
      <formula>3</formula>
    </cfRule>
  </conditionalFormatting>
  <conditionalFormatting sqref="J4">
    <cfRule type="expression" dxfId="21026" priority="280" stopIfTrue="1">
      <formula>$D$1&lt;J4</formula>
    </cfRule>
    <cfRule type="expression" dxfId="21025" priority="281" stopIfTrue="1">
      <formula>$D$1&gt;J4</formula>
    </cfRule>
  </conditionalFormatting>
  <conditionalFormatting sqref="J5">
    <cfRule type="cellIs" dxfId="21024" priority="277" stopIfTrue="1" operator="equal">
      <formula>5</formula>
    </cfRule>
    <cfRule type="cellIs" dxfId="21023" priority="278" stopIfTrue="1" operator="equal">
      <formula>4</formula>
    </cfRule>
    <cfRule type="cellIs" dxfId="21022" priority="279" stopIfTrue="1" operator="equal">
      <formula>3</formula>
    </cfRule>
  </conditionalFormatting>
  <conditionalFormatting sqref="J4">
    <cfRule type="expression" dxfId="21021" priority="275" stopIfTrue="1">
      <formula>$D$1&lt;J4</formula>
    </cfRule>
    <cfRule type="expression" dxfId="21020" priority="276" stopIfTrue="1">
      <formula>$D$1&gt;J4</formula>
    </cfRule>
  </conditionalFormatting>
  <conditionalFormatting sqref="J4">
    <cfRule type="expression" dxfId="21019" priority="273" stopIfTrue="1">
      <formula>$D$1&lt;J4</formula>
    </cfRule>
    <cfRule type="expression" dxfId="21018" priority="274" stopIfTrue="1">
      <formula>$D$1&gt;J4</formula>
    </cfRule>
  </conditionalFormatting>
  <conditionalFormatting sqref="J5">
    <cfRule type="cellIs" dxfId="21017" priority="270" stopIfTrue="1" operator="equal">
      <formula>5</formula>
    </cfRule>
    <cfRule type="cellIs" dxfId="21016" priority="271" stopIfTrue="1" operator="equal">
      <formula>4</formula>
    </cfRule>
    <cfRule type="cellIs" dxfId="21015" priority="272" stopIfTrue="1" operator="equal">
      <formula>3</formula>
    </cfRule>
  </conditionalFormatting>
  <conditionalFormatting sqref="J4">
    <cfRule type="expression" dxfId="21014" priority="268" stopIfTrue="1">
      <formula>$D$1&lt;J4</formula>
    </cfRule>
    <cfRule type="expression" dxfId="21013" priority="269" stopIfTrue="1">
      <formula>$D$1&gt;J4</formula>
    </cfRule>
  </conditionalFormatting>
  <conditionalFormatting sqref="J5">
    <cfRule type="cellIs" dxfId="21012" priority="265" stopIfTrue="1" operator="equal">
      <formula>5</formula>
    </cfRule>
    <cfRule type="cellIs" dxfId="21011" priority="266" stopIfTrue="1" operator="equal">
      <formula>4</formula>
    </cfRule>
    <cfRule type="cellIs" dxfId="21010" priority="267" stopIfTrue="1" operator="equal">
      <formula>3</formula>
    </cfRule>
  </conditionalFormatting>
  <conditionalFormatting sqref="J4">
    <cfRule type="expression" dxfId="21009" priority="263" stopIfTrue="1">
      <formula>$D$1&lt;J4</formula>
    </cfRule>
    <cfRule type="expression" dxfId="21008" priority="264" stopIfTrue="1">
      <formula>$D$1&gt;J4</formula>
    </cfRule>
  </conditionalFormatting>
  <conditionalFormatting sqref="K4">
    <cfRule type="expression" dxfId="21007" priority="261" stopIfTrue="1">
      <formula>$D$1&lt;K4</formula>
    </cfRule>
    <cfRule type="expression" dxfId="21006" priority="262" stopIfTrue="1">
      <formula>$D$1&gt;K4</formula>
    </cfRule>
  </conditionalFormatting>
  <conditionalFormatting sqref="K4">
    <cfRule type="expression" dxfId="21005" priority="241" stopIfTrue="1">
      <formula>$D$1&lt;K4</formula>
    </cfRule>
    <cfRule type="expression" dxfId="21004" priority="242" stopIfTrue="1">
      <formula>$D$1&gt;K4</formula>
    </cfRule>
  </conditionalFormatting>
  <conditionalFormatting sqref="K4">
    <cfRule type="expression" dxfId="21003" priority="259" stopIfTrue="1">
      <formula>$D$1&lt;K4</formula>
    </cfRule>
    <cfRule type="expression" dxfId="21002" priority="260" stopIfTrue="1">
      <formula>$D$1&gt;K4</formula>
    </cfRule>
  </conditionalFormatting>
  <conditionalFormatting sqref="K4">
    <cfRule type="expression" dxfId="21001" priority="239" stopIfTrue="1">
      <formula>$D$1&lt;K4</formula>
    </cfRule>
    <cfRule type="expression" dxfId="21000" priority="240" stopIfTrue="1">
      <formula>$D$1&gt;K4</formula>
    </cfRule>
  </conditionalFormatting>
  <conditionalFormatting sqref="K4">
    <cfRule type="expression" dxfId="20999" priority="237" stopIfTrue="1">
      <formula>$D$1&lt;K4</formula>
    </cfRule>
    <cfRule type="expression" dxfId="20998" priority="238" stopIfTrue="1">
      <formula>$D$1&gt;K4</formula>
    </cfRule>
  </conditionalFormatting>
  <conditionalFormatting sqref="K4">
    <cfRule type="expression" dxfId="20997" priority="257" stopIfTrue="1">
      <formula>$D$1&lt;K4</formula>
    </cfRule>
    <cfRule type="expression" dxfId="20996" priority="258" stopIfTrue="1">
      <formula>$D$1&gt;K4</formula>
    </cfRule>
  </conditionalFormatting>
  <conditionalFormatting sqref="K4">
    <cfRule type="expression" dxfId="20995" priority="253" stopIfTrue="1">
      <formula>$D$1&lt;K4</formula>
    </cfRule>
    <cfRule type="expression" dxfId="20994" priority="254" stopIfTrue="1">
      <formula>$D$1&gt;K4</formula>
    </cfRule>
  </conditionalFormatting>
  <conditionalFormatting sqref="K4">
    <cfRule type="expression" dxfId="20993" priority="251" stopIfTrue="1">
      <formula>$D$1&lt;K4</formula>
    </cfRule>
    <cfRule type="expression" dxfId="20992" priority="252" stopIfTrue="1">
      <formula>$D$1&gt;K4</formula>
    </cfRule>
  </conditionalFormatting>
  <conditionalFormatting sqref="K4">
    <cfRule type="expression" dxfId="20991" priority="249" stopIfTrue="1">
      <formula>$D$1&lt;K4</formula>
    </cfRule>
    <cfRule type="expression" dxfId="20990" priority="250" stopIfTrue="1">
      <formula>$D$1&gt;K4</formula>
    </cfRule>
  </conditionalFormatting>
  <conditionalFormatting sqref="K4">
    <cfRule type="expression" dxfId="20989" priority="247" stopIfTrue="1">
      <formula>$D$1&lt;K4</formula>
    </cfRule>
    <cfRule type="expression" dxfId="20988" priority="248" stopIfTrue="1">
      <formula>$D$1&gt;K4</formula>
    </cfRule>
  </conditionalFormatting>
  <conditionalFormatting sqref="K4">
    <cfRule type="expression" dxfId="20987" priority="235" stopIfTrue="1">
      <formula>$D$1&lt;K4</formula>
    </cfRule>
    <cfRule type="expression" dxfId="20986" priority="236" stopIfTrue="1">
      <formula>$D$1&gt;K4</formula>
    </cfRule>
  </conditionalFormatting>
  <conditionalFormatting sqref="L4">
    <cfRule type="expression" dxfId="20985" priority="207" stopIfTrue="1">
      <formula>$D$1&lt;L4</formula>
    </cfRule>
    <cfRule type="expression" dxfId="20984" priority="208" stopIfTrue="1">
      <formula>$D$1&gt;L4</formula>
    </cfRule>
  </conditionalFormatting>
  <conditionalFormatting sqref="L5">
    <cfRule type="cellIs" dxfId="20983" priority="209" stopIfTrue="1" operator="equal">
      <formula>5</formula>
    </cfRule>
    <cfRule type="cellIs" dxfId="20982" priority="210" stopIfTrue="1" operator="equal">
      <formula>4</formula>
    </cfRule>
    <cfRule type="cellIs" dxfId="20981" priority="211" stopIfTrue="1" operator="equal">
      <formula>3</formula>
    </cfRule>
  </conditionalFormatting>
  <conditionalFormatting sqref="L5">
    <cfRule type="cellIs" dxfId="20980" priority="204" stopIfTrue="1" operator="equal">
      <formula>5</formula>
    </cfRule>
    <cfRule type="cellIs" dxfId="20979" priority="205" stopIfTrue="1" operator="equal">
      <formula>4</formula>
    </cfRule>
    <cfRule type="cellIs" dxfId="20978" priority="206" stopIfTrue="1" operator="equal">
      <formula>3</formula>
    </cfRule>
  </conditionalFormatting>
  <conditionalFormatting sqref="L5">
    <cfRule type="cellIs" dxfId="20977" priority="199" stopIfTrue="1" operator="equal">
      <formula>5</formula>
    </cfRule>
    <cfRule type="cellIs" dxfId="20976" priority="200" stopIfTrue="1" operator="equal">
      <formula>4</formula>
    </cfRule>
    <cfRule type="cellIs" dxfId="20975" priority="201" stopIfTrue="1" operator="equal">
      <formula>3</formula>
    </cfRule>
  </conditionalFormatting>
  <conditionalFormatting sqref="M5">
    <cfRule type="expression" dxfId="20974" priority="169" stopIfTrue="1">
      <formula>$D$1&lt;M5</formula>
    </cfRule>
    <cfRule type="expression" dxfId="20973" priority="170" stopIfTrue="1">
      <formula>$D$1&gt;M5</formula>
    </cfRule>
  </conditionalFormatting>
  <conditionalFormatting sqref="M5">
    <cfRule type="expression" dxfId="20972" priority="167" stopIfTrue="1">
      <formula>$D$1&lt;M5</formula>
    </cfRule>
    <cfRule type="expression" dxfId="20971" priority="168" stopIfTrue="1">
      <formula>$D$1&gt;M5</formula>
    </cfRule>
  </conditionalFormatting>
  <conditionalFormatting sqref="M5">
    <cfRule type="expression" dxfId="20970" priority="179" stopIfTrue="1">
      <formula>$D$1&lt;M5</formula>
    </cfRule>
    <cfRule type="expression" dxfId="20969" priority="180" stopIfTrue="1">
      <formula>$D$1&gt;M5</formula>
    </cfRule>
  </conditionalFormatting>
  <conditionalFormatting sqref="M5">
    <cfRule type="expression" dxfId="20968" priority="175" stopIfTrue="1">
      <formula>$D$1&lt;M5</formula>
    </cfRule>
    <cfRule type="expression" dxfId="20967" priority="176" stopIfTrue="1">
      <formula>$D$1&gt;M5</formula>
    </cfRule>
  </conditionalFormatting>
  <conditionalFormatting sqref="M5">
    <cfRule type="expression" dxfId="20966" priority="173" stopIfTrue="1">
      <formula>$D$1&lt;M5</formula>
    </cfRule>
    <cfRule type="expression" dxfId="20965" priority="174" stopIfTrue="1">
      <formula>$D$1&gt;M5</formula>
    </cfRule>
  </conditionalFormatting>
  <conditionalFormatting sqref="M5">
    <cfRule type="expression" dxfId="20964" priority="155" stopIfTrue="1">
      <formula>$D$1&lt;M5</formula>
    </cfRule>
    <cfRule type="expression" dxfId="20963" priority="156" stopIfTrue="1">
      <formula>$D$1&gt;M5</formula>
    </cfRule>
  </conditionalFormatting>
  <conditionalFormatting sqref="M5">
    <cfRule type="expression" dxfId="20962" priority="153" stopIfTrue="1">
      <formula>$D$1&lt;M5</formula>
    </cfRule>
    <cfRule type="expression" dxfId="20961" priority="154" stopIfTrue="1">
      <formula>$D$1&gt;M5</formula>
    </cfRule>
  </conditionalFormatting>
  <conditionalFormatting sqref="M5">
    <cfRule type="expression" dxfId="20960" priority="165" stopIfTrue="1">
      <formula>$D$1&lt;M5</formula>
    </cfRule>
    <cfRule type="expression" dxfId="20959" priority="166" stopIfTrue="1">
      <formula>$D$1&gt;M5</formula>
    </cfRule>
  </conditionalFormatting>
  <conditionalFormatting sqref="M5">
    <cfRule type="expression" dxfId="20958" priority="163" stopIfTrue="1">
      <formula>$D$1&lt;M5</formula>
    </cfRule>
    <cfRule type="expression" dxfId="20957" priority="164" stopIfTrue="1">
      <formula>$D$1&gt;M5</formula>
    </cfRule>
  </conditionalFormatting>
  <conditionalFormatting sqref="M5">
    <cfRule type="expression" dxfId="20956" priority="159" stopIfTrue="1">
      <formula>$D$1&lt;M5</formula>
    </cfRule>
    <cfRule type="expression" dxfId="20955" priority="160" stopIfTrue="1">
      <formula>$D$1&gt;M5</formula>
    </cfRule>
  </conditionalFormatting>
  <conditionalFormatting sqref="M5">
    <cfRule type="expression" dxfId="20954" priority="157" stopIfTrue="1">
      <formula>$D$1&lt;M5</formula>
    </cfRule>
    <cfRule type="expression" dxfId="20953" priority="158" stopIfTrue="1">
      <formula>$D$1&gt;M5</formula>
    </cfRule>
  </conditionalFormatting>
  <conditionalFormatting sqref="M5">
    <cfRule type="cellIs" dxfId="20952" priority="136" stopIfTrue="1" operator="equal">
      <formula>5</formula>
    </cfRule>
    <cfRule type="cellIs" dxfId="20951" priority="137" stopIfTrue="1" operator="equal">
      <formula>4</formula>
    </cfRule>
    <cfRule type="cellIs" dxfId="20950" priority="138" stopIfTrue="1" operator="equal">
      <formula>3</formula>
    </cfRule>
  </conditionalFormatting>
  <conditionalFormatting sqref="M5">
    <cfRule type="cellIs" dxfId="20949" priority="125" stopIfTrue="1" operator="equal">
      <formula>5</formula>
    </cfRule>
    <cfRule type="cellIs" dxfId="20948" priority="126" stopIfTrue="1" operator="equal">
      <formula>4</formula>
    </cfRule>
    <cfRule type="cellIs" dxfId="20947" priority="127" stopIfTrue="1" operator="equal">
      <formula>3</formula>
    </cfRule>
  </conditionalFormatting>
  <conditionalFormatting sqref="M5">
    <cfRule type="cellIs" dxfId="20946" priority="122" stopIfTrue="1" operator="equal">
      <formula>5</formula>
    </cfRule>
    <cfRule type="cellIs" dxfId="20945" priority="123" stopIfTrue="1" operator="equal">
      <formula>4</formula>
    </cfRule>
    <cfRule type="cellIs" dxfId="20944" priority="124" stopIfTrue="1" operator="equal">
      <formula>3</formula>
    </cfRule>
  </conditionalFormatting>
  <conditionalFormatting sqref="M4">
    <cfRule type="expression" dxfId="20943" priority="104" stopIfTrue="1">
      <formula>$D$1&lt;M4</formula>
    </cfRule>
    <cfRule type="expression" dxfId="20942" priority="105" stopIfTrue="1">
      <formula>$D$1&gt;M4</formula>
    </cfRule>
  </conditionalFormatting>
  <conditionalFormatting sqref="M4">
    <cfRule type="expression" dxfId="20941" priority="102" stopIfTrue="1">
      <formula>$D$1&lt;M4</formula>
    </cfRule>
    <cfRule type="expression" dxfId="20940" priority="103" stopIfTrue="1">
      <formula>$D$1&gt;M4</formula>
    </cfRule>
  </conditionalFormatting>
  <conditionalFormatting sqref="M4">
    <cfRule type="expression" dxfId="20939" priority="98" stopIfTrue="1">
      <formula>$D$1&lt;M4</formula>
    </cfRule>
    <cfRule type="expression" dxfId="20938" priority="99" stopIfTrue="1">
      <formula>$D$1&gt;M4</formula>
    </cfRule>
  </conditionalFormatting>
  <conditionalFormatting sqref="M4">
    <cfRule type="expression" dxfId="20937" priority="112" stopIfTrue="1">
      <formula>$D$1&lt;M4</formula>
    </cfRule>
    <cfRule type="expression" dxfId="20936" priority="113" stopIfTrue="1">
      <formula>$D$1&gt;M4</formula>
    </cfRule>
  </conditionalFormatting>
  <conditionalFormatting sqref="M4">
    <cfRule type="expression" dxfId="20935" priority="110" stopIfTrue="1">
      <formula>$D$1&lt;M4</formula>
    </cfRule>
    <cfRule type="expression" dxfId="20934" priority="111" stopIfTrue="1">
      <formula>$D$1&gt;M4</formula>
    </cfRule>
  </conditionalFormatting>
  <conditionalFormatting sqref="M4">
    <cfRule type="expression" dxfId="20933" priority="108" stopIfTrue="1">
      <formula>$D$1&lt;M4</formula>
    </cfRule>
    <cfRule type="expression" dxfId="20932" priority="109" stopIfTrue="1">
      <formula>$D$1&gt;M4</formula>
    </cfRule>
  </conditionalFormatting>
  <conditionalFormatting sqref="M4">
    <cfRule type="expression" dxfId="20931" priority="106" stopIfTrue="1">
      <formula>$D$1&lt;M4</formula>
    </cfRule>
    <cfRule type="expression" dxfId="20930" priority="107" stopIfTrue="1">
      <formula>$D$1&gt;M4</formula>
    </cfRule>
  </conditionalFormatting>
  <conditionalFormatting sqref="M4">
    <cfRule type="expression" dxfId="20929" priority="100" stopIfTrue="1">
      <formula>$D$1&lt;M4</formula>
    </cfRule>
    <cfRule type="expression" dxfId="20928" priority="101" stopIfTrue="1">
      <formula>$D$1&gt;M4</formula>
    </cfRule>
  </conditionalFormatting>
  <conditionalFormatting sqref="M5">
    <cfRule type="cellIs" dxfId="20927" priority="95" stopIfTrue="1" operator="equal">
      <formula>5</formula>
    </cfRule>
    <cfRule type="cellIs" dxfId="20926" priority="96" stopIfTrue="1" operator="equal">
      <formula>4</formula>
    </cfRule>
    <cfRule type="cellIs" dxfId="20925" priority="97" stopIfTrue="1" operator="equal">
      <formula>3</formula>
    </cfRule>
  </conditionalFormatting>
  <conditionalFormatting sqref="M5">
    <cfRule type="cellIs" dxfId="20924" priority="90" stopIfTrue="1" operator="equal">
      <formula>5</formula>
    </cfRule>
    <cfRule type="cellIs" dxfId="20923" priority="91" stopIfTrue="1" operator="equal">
      <formula>4</formula>
    </cfRule>
    <cfRule type="cellIs" dxfId="20922" priority="92" stopIfTrue="1" operator="equal">
      <formula>3</formula>
    </cfRule>
  </conditionalFormatting>
  <conditionalFormatting sqref="O5">
    <cfRule type="cellIs" dxfId="20921" priority="85" stopIfTrue="1" operator="equal">
      <formula>5</formula>
    </cfRule>
    <cfRule type="cellIs" dxfId="20920" priority="86" stopIfTrue="1" operator="equal">
      <formula>4</formula>
    </cfRule>
    <cfRule type="cellIs" dxfId="20919" priority="87" stopIfTrue="1" operator="equal">
      <formula>3</formula>
    </cfRule>
  </conditionalFormatting>
  <conditionalFormatting sqref="O5">
    <cfRule type="cellIs" dxfId="20918" priority="72" stopIfTrue="1" operator="equal">
      <formula>5</formula>
    </cfRule>
    <cfRule type="cellIs" dxfId="20917" priority="73" stopIfTrue="1" operator="equal">
      <formula>4</formula>
    </cfRule>
    <cfRule type="cellIs" dxfId="20916" priority="74" stopIfTrue="1" operator="equal">
      <formula>3</formula>
    </cfRule>
  </conditionalFormatting>
  <conditionalFormatting sqref="O4">
    <cfRule type="expression" dxfId="20915" priority="70" stopIfTrue="1">
      <formula>$D$1&lt;O4</formula>
    </cfRule>
    <cfRule type="expression" dxfId="20914" priority="71" stopIfTrue="1">
      <formula>$D$1&gt;O4</formula>
    </cfRule>
  </conditionalFormatting>
  <conditionalFormatting sqref="O5">
    <cfRule type="cellIs" dxfId="20913" priority="67" stopIfTrue="1" operator="equal">
      <formula>5</formula>
    </cfRule>
    <cfRule type="cellIs" dxfId="20912" priority="68" stopIfTrue="1" operator="equal">
      <formula>4</formula>
    </cfRule>
    <cfRule type="cellIs" dxfId="20911" priority="69" stopIfTrue="1" operator="equal">
      <formula>3</formula>
    </cfRule>
  </conditionalFormatting>
  <conditionalFormatting sqref="O4">
    <cfRule type="expression" dxfId="20910" priority="48" stopIfTrue="1">
      <formula>$D$1&lt;O4</formula>
    </cfRule>
    <cfRule type="expression" dxfId="20909" priority="49" stopIfTrue="1">
      <formula>$D$1&gt;O4</formula>
    </cfRule>
  </conditionalFormatting>
  <conditionalFormatting sqref="O4">
    <cfRule type="expression" dxfId="20908" priority="46" stopIfTrue="1">
      <formula>$D$1&lt;O4</formula>
    </cfRule>
    <cfRule type="expression" dxfId="20907" priority="47" stopIfTrue="1">
      <formula>$D$1&gt;O4</formula>
    </cfRule>
  </conditionalFormatting>
  <conditionalFormatting sqref="O4">
    <cfRule type="expression" dxfId="20906" priority="44" stopIfTrue="1">
      <formula>$D$1&lt;O4</formula>
    </cfRule>
    <cfRule type="expression" dxfId="20905" priority="45" stopIfTrue="1">
      <formula>$D$1&gt;O4</formula>
    </cfRule>
  </conditionalFormatting>
  <conditionalFormatting sqref="O4">
    <cfRule type="expression" dxfId="20904" priority="42" stopIfTrue="1">
      <formula>$D$1&lt;O4</formula>
    </cfRule>
    <cfRule type="expression" dxfId="20903" priority="43" stopIfTrue="1">
      <formula>$D$1&gt;O4</formula>
    </cfRule>
  </conditionalFormatting>
  <conditionalFormatting sqref="F5">
    <cfRule type="cellIs" dxfId="20902" priority="8" stopIfTrue="1" operator="equal">
      <formula>5</formula>
    </cfRule>
    <cfRule type="cellIs" dxfId="20901" priority="9" stopIfTrue="1" operator="equal">
      <formula>4</formula>
    </cfRule>
    <cfRule type="cellIs" dxfId="20900" priority="10" stopIfTrue="1" operator="equal">
      <formula>3</formula>
    </cfRule>
  </conditionalFormatting>
  <conditionalFormatting sqref="F5">
    <cfRule type="expression" dxfId="20899" priority="18" stopIfTrue="1">
      <formula>$D$1&lt;F5</formula>
    </cfRule>
    <cfRule type="expression" dxfId="20898" priority="19" stopIfTrue="1">
      <formula>$D$1&gt;F5</formula>
    </cfRule>
  </conditionalFormatting>
  <conditionalFormatting sqref="F5">
    <cfRule type="expression" dxfId="20897" priority="20" stopIfTrue="1">
      <formula>$D$1&lt;F5</formula>
    </cfRule>
    <cfRule type="expression" dxfId="20896" priority="21" stopIfTrue="1">
      <formula>$D$1&gt;F5</formula>
    </cfRule>
  </conditionalFormatting>
  <conditionalFormatting sqref="F5">
    <cfRule type="expression" dxfId="20895" priority="16" stopIfTrue="1">
      <formula>$D$1&lt;F5</formula>
    </cfRule>
    <cfRule type="expression" dxfId="20894" priority="17" stopIfTrue="1">
      <formula>$D$1&gt;F5</formula>
    </cfRule>
  </conditionalFormatting>
  <conditionalFormatting sqref="F4">
    <cfRule type="expression" dxfId="20893" priority="6" stopIfTrue="1">
      <formula>$D$1&lt;F4</formula>
    </cfRule>
    <cfRule type="expression" dxfId="20892" priority="7" stopIfTrue="1">
      <formula>$D$1&gt;F4</formula>
    </cfRule>
  </conditionalFormatting>
  <conditionalFormatting sqref="F5">
    <cfRule type="cellIs" dxfId="20891" priority="13" stopIfTrue="1" operator="equal">
      <formula>5</formula>
    </cfRule>
    <cfRule type="cellIs" dxfId="20890" priority="14" stopIfTrue="1" operator="equal">
      <formula>4</formula>
    </cfRule>
    <cfRule type="cellIs" dxfId="20889" priority="15" stopIfTrue="1" operator="equal">
      <formula>3</formula>
    </cfRule>
  </conditionalFormatting>
  <conditionalFormatting sqref="F5">
    <cfRule type="cellIs" dxfId="20888" priority="3" stopIfTrue="1" operator="equal">
      <formula>5</formula>
    </cfRule>
    <cfRule type="cellIs" dxfId="20887" priority="4" stopIfTrue="1" operator="equal">
      <formula>4</formula>
    </cfRule>
    <cfRule type="cellIs" dxfId="20886" priority="5" stopIfTrue="1" operator="equal">
      <formula>3</formula>
    </cfRule>
  </conditionalFormatting>
  <pageMargins left="0.7" right="0.7" top="0.75" bottom="0.75" header="0.3" footer="0.3"/>
  <pageSetup paperSize="9" scale="68" orientation="portrait" r:id="rId1"/>
  <colBreaks count="1" manualBreakCount="1">
    <brk id="30" max="44" man="1"/>
  </col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1"/>
  <sheetViews>
    <sheetView view="pageBreakPreview" zoomScale="85" zoomScaleSheetLayoutView="85" workbookViewId="0">
      <pane ySplit="5" topLeftCell="A6" activePane="bottomLeft" state="frozen"/>
      <selection pane="bottomLeft" activeCell="H6" sqref="H6:H2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140625" style="13" customWidth="1"/>
    <col min="5" max="5" width="7.5703125" style="13" hidden="1" customWidth="1"/>
    <col min="6" max="7" width="6.7109375" customWidth="1"/>
    <col min="8" max="8" width="8.140625" customWidth="1"/>
    <col min="9" max="9" width="6.7109375" customWidth="1"/>
    <col min="10" max="10" width="6.7109375" hidden="1" customWidth="1"/>
    <col min="11" max="15" width="6.7109375" customWidth="1"/>
    <col min="16" max="16" width="6.42578125" hidden="1" customWidth="1"/>
    <col min="17" max="17" width="5.85546875" hidden="1" customWidth="1"/>
    <col min="18" max="18" width="7" hidden="1" customWidth="1"/>
    <col min="19" max="19" width="6.5703125" hidden="1" customWidth="1"/>
    <col min="20" max="21" width="5.85546875" hidden="1" customWidth="1"/>
    <col min="22" max="22" width="7.28515625" customWidth="1"/>
    <col min="23" max="24" width="4.42578125" hidden="1" customWidth="1"/>
    <col min="25" max="28" width="3.7109375" hidden="1" customWidth="1"/>
    <col min="29" max="29" width="1.570312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4" width="4.140625" hidden="1" customWidth="1"/>
    <col min="35" max="44" width="6.5703125" hidden="1" customWidth="1"/>
    <col min="45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79" width="3.42578125" style="30" hidden="1" customWidth="1"/>
    <col min="80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 t="s">
        <v>1121</v>
      </c>
      <c r="G2" s="734" t="s">
        <v>40</v>
      </c>
      <c r="H2" s="734"/>
      <c r="I2" s="734"/>
      <c r="J2" s="734"/>
      <c r="K2" s="734"/>
      <c r="L2" s="734"/>
      <c r="M2" s="735" t="s">
        <v>43</v>
      </c>
      <c r="N2" s="737"/>
      <c r="O2" s="737"/>
      <c r="P2" s="737"/>
      <c r="Q2" s="737"/>
      <c r="R2" s="737"/>
      <c r="S2" s="736"/>
      <c r="T2" s="380" t="s">
        <v>42</v>
      </c>
      <c r="U2" s="381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2433</v>
      </c>
      <c r="B3" s="723"/>
      <c r="C3" s="723"/>
      <c r="D3" s="196" t="s">
        <v>0</v>
      </c>
      <c r="E3" s="197"/>
      <c r="F3" s="153">
        <v>43122</v>
      </c>
      <c r="G3" s="153">
        <v>43124</v>
      </c>
      <c r="H3" s="153">
        <v>43123</v>
      </c>
      <c r="I3" s="153">
        <v>43116</v>
      </c>
      <c r="J3" s="153"/>
      <c r="K3" s="153">
        <v>43125</v>
      </c>
      <c r="L3" s="153">
        <v>43117</v>
      </c>
      <c r="M3" s="153">
        <v>43139</v>
      </c>
      <c r="N3" s="153">
        <v>43134</v>
      </c>
      <c r="O3" s="153">
        <v>43130</v>
      </c>
      <c r="P3" s="153"/>
      <c r="Q3" s="198"/>
      <c r="R3" s="198"/>
      <c r="S3" s="198"/>
      <c r="T3" s="67"/>
      <c r="U3" s="198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500</v>
      </c>
      <c r="G4" s="206" t="s">
        <v>493</v>
      </c>
      <c r="H4" s="156" t="s">
        <v>497</v>
      </c>
      <c r="I4" s="156" t="s">
        <v>451</v>
      </c>
      <c r="J4" s="206"/>
      <c r="K4" s="206" t="s">
        <v>502</v>
      </c>
      <c r="L4" s="156" t="s">
        <v>496</v>
      </c>
      <c r="M4" s="243" t="s">
        <v>505</v>
      </c>
      <c r="N4" s="156" t="s">
        <v>479</v>
      </c>
      <c r="O4" s="206" t="s">
        <v>474</v>
      </c>
      <c r="P4" s="206"/>
      <c r="Q4" s="343"/>
      <c r="R4" s="206"/>
      <c r="S4" s="206"/>
      <c r="T4" s="282"/>
      <c r="U4" s="282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499</v>
      </c>
      <c r="G5" s="246" t="s">
        <v>494</v>
      </c>
      <c r="H5" s="246" t="s">
        <v>491</v>
      </c>
      <c r="I5" s="246" t="s">
        <v>498</v>
      </c>
      <c r="J5" s="279"/>
      <c r="K5" s="246" t="s">
        <v>501</v>
      </c>
      <c r="L5" s="246" t="s">
        <v>495</v>
      </c>
      <c r="M5" s="247" t="s">
        <v>504</v>
      </c>
      <c r="N5" s="247" t="s">
        <v>486</v>
      </c>
      <c r="O5" s="246" t="s">
        <v>1332</v>
      </c>
      <c r="P5" s="246"/>
      <c r="Q5" s="246"/>
      <c r="R5" s="247"/>
      <c r="S5" s="262"/>
      <c r="T5" s="246"/>
      <c r="U5" s="246"/>
      <c r="V5" s="347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9.5" customHeight="1" x14ac:dyDescent="0.25">
      <c r="A6" s="267">
        <v>1</v>
      </c>
      <c r="B6" s="230" t="s">
        <v>28</v>
      </c>
      <c r="C6" s="290" t="s">
        <v>34</v>
      </c>
      <c r="D6" s="292" t="s">
        <v>199</v>
      </c>
      <c r="E6" s="223">
        <v>2433</v>
      </c>
      <c r="F6" s="91" t="s">
        <v>1141</v>
      </c>
      <c r="G6" s="91">
        <v>3</v>
      </c>
      <c r="H6" s="91">
        <v>3</v>
      </c>
      <c r="I6" s="91">
        <v>5</v>
      </c>
      <c r="J6" s="91"/>
      <c r="K6" s="91">
        <v>4</v>
      </c>
      <c r="L6" s="91">
        <v>5</v>
      </c>
      <c r="M6" s="91">
        <v>5</v>
      </c>
      <c r="N6" s="91">
        <v>3</v>
      </c>
      <c r="O6" s="91">
        <v>4</v>
      </c>
      <c r="P6" s="91"/>
      <c r="Q6" s="23"/>
      <c r="R6" s="23"/>
      <c r="S6" s="23"/>
      <c r="T6" s="23"/>
      <c r="U6" s="23"/>
      <c r="V6" s="35">
        <f t="shared" ref="V6:V34" si="0">IF(AC6&gt;0,IF(SUM(X6:Y6)/AC6&gt;0,2,IF(AND(SUM(X6:Y6)/AC6=0,Z6/AC6&gt;0),3,IF(AND((AB6/AC6+AA6/AC6)=1,AA6/AC6&gt;0),4,5))),0)</f>
        <v>3</v>
      </c>
      <c r="W6" s="248">
        <f t="shared" ref="W6:W31" si="1">COUNTIF(AG6:AV6,"б")</f>
        <v>0</v>
      </c>
      <c r="X6" s="248">
        <f t="shared" ref="X6:X16" si="2">COUNTIF(AG6:AV6,"д")</f>
        <v>0</v>
      </c>
      <c r="Y6" s="248">
        <f t="shared" ref="Y6:Y31" si="3">COUNTIF(AG6:AV6,2)+COUNTIF(AG6:AV6,"н")+COUNTIF(AG6:AV6,"д")</f>
        <v>0</v>
      </c>
      <c r="Z6" s="248">
        <f t="shared" ref="Z6:Z31" si="4">COUNTIF(AG6:AV6,Z$5)</f>
        <v>3</v>
      </c>
      <c r="AA6" s="248">
        <f t="shared" ref="AA6:AA31" si="5">COUNTIF(AG6:AV6,AA$5)</f>
        <v>2</v>
      </c>
      <c r="AB6" s="248">
        <f t="shared" ref="AB6:AB31" si="6">COUNTIF(AG6:AV6,AB$5)</f>
        <v>3</v>
      </c>
      <c r="AC6" s="248">
        <f t="shared" ref="AC6:AC35" si="7">SUM(X6:AB6)</f>
        <v>8</v>
      </c>
      <c r="AD6" s="249">
        <f>IF(ISERROR(((X6+Y6)*2+Z6*3+AA6*4+AB6*5)/SUM(X6,Y6:AB6)),"",((X6+Y6)*2+Z6*3+AA6*4+AB6*5)/SUM(X6,Y6:AB6))</f>
        <v>4</v>
      </c>
      <c r="AE6" s="250">
        <f t="shared" ref="AE6:AE31" si="8">IF(AX6=5,0.5,IF(AX6=4,0.25,IF(AX6&lt;=3,0)))</f>
        <v>0</v>
      </c>
      <c r="AF6" s="251"/>
      <c r="AG6" s="252" t="str">
        <f t="shared" ref="AG6:AV12" si="9">IF(ISERROR(VALUE(LEFT(F6))),LEFT(F6),VALUE(LEFT(F6)))</f>
        <v>з</v>
      </c>
      <c r="AH6" s="252">
        <f t="shared" si="9"/>
        <v>3</v>
      </c>
      <c r="AI6" s="252">
        <f t="shared" si="9"/>
        <v>3</v>
      </c>
      <c r="AJ6" s="252">
        <f t="shared" si="9"/>
        <v>5</v>
      </c>
      <c r="AK6" s="252" t="str">
        <f t="shared" si="9"/>
        <v/>
      </c>
      <c r="AL6" s="252">
        <f t="shared" si="9"/>
        <v>4</v>
      </c>
      <c r="AM6" s="252">
        <f t="shared" si="9"/>
        <v>5</v>
      </c>
      <c r="AN6" s="252">
        <f t="shared" si="9"/>
        <v>5</v>
      </c>
      <c r="AO6" s="252">
        <f t="shared" si="9"/>
        <v>3</v>
      </c>
      <c r="AP6" s="252">
        <f t="shared" si="9"/>
        <v>4</v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4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9.5" customHeight="1" x14ac:dyDescent="0.25">
      <c r="A7" s="267">
        <v>2</v>
      </c>
      <c r="B7" s="230" t="s">
        <v>28</v>
      </c>
      <c r="C7" s="290" t="s">
        <v>34</v>
      </c>
      <c r="D7" s="292" t="s">
        <v>200</v>
      </c>
      <c r="E7" s="223">
        <v>2433</v>
      </c>
      <c r="F7" s="91" t="s">
        <v>1141</v>
      </c>
      <c r="G7" s="91">
        <v>4</v>
      </c>
      <c r="H7" s="91">
        <v>4</v>
      </c>
      <c r="I7" s="91">
        <v>5</v>
      </c>
      <c r="J7" s="91"/>
      <c r="K7" s="91">
        <v>5</v>
      </c>
      <c r="L7" s="91">
        <v>4</v>
      </c>
      <c r="M7" s="91">
        <v>3</v>
      </c>
      <c r="N7" s="91">
        <v>4</v>
      </c>
      <c r="O7" s="91">
        <v>4</v>
      </c>
      <c r="P7" s="91"/>
      <c r="Q7" s="23"/>
      <c r="R7" s="23"/>
      <c r="S7" s="23"/>
      <c r="T7" s="23"/>
      <c r="U7" s="23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1</v>
      </c>
      <c r="AA7" s="248">
        <f t="shared" si="5"/>
        <v>5</v>
      </c>
      <c r="AB7" s="248">
        <f t="shared" si="6"/>
        <v>2</v>
      </c>
      <c r="AC7" s="248">
        <f t="shared" si="7"/>
        <v>8</v>
      </c>
      <c r="AD7" s="249">
        <f t="shared" ref="AD7:AD34" si="11">IF(ISERROR(((X7+Y7)*2+Z7*3+AA7*4+AB7*5)/SUM(X7,Y7:AB7)),"",((X7+Y7)*2+Z7*3+AA7*4+AB7*5)/SUM(X7,Y7:AB7))</f>
        <v>4.125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4</v>
      </c>
      <c r="AI7" s="252">
        <f t="shared" si="9"/>
        <v>4</v>
      </c>
      <c r="AJ7" s="252">
        <f t="shared" si="9"/>
        <v>5</v>
      </c>
      <c r="AK7" s="252" t="str">
        <f t="shared" si="9"/>
        <v/>
      </c>
      <c r="AL7" s="252">
        <f t="shared" si="9"/>
        <v>5</v>
      </c>
      <c r="AM7" s="252">
        <f t="shared" si="9"/>
        <v>4</v>
      </c>
      <c r="AN7" s="252">
        <f t="shared" si="9"/>
        <v>3</v>
      </c>
      <c r="AO7" s="252">
        <f t="shared" si="9"/>
        <v>4</v>
      </c>
      <c r="AP7" s="252">
        <f t="shared" si="9"/>
        <v>4</v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1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9.5" customHeight="1" x14ac:dyDescent="0.25">
      <c r="A8" s="267">
        <v>3</v>
      </c>
      <c r="B8" s="230" t="s">
        <v>28</v>
      </c>
      <c r="C8" s="297" t="s">
        <v>34</v>
      </c>
      <c r="D8" s="298" t="s">
        <v>201</v>
      </c>
      <c r="E8" s="223">
        <v>2433</v>
      </c>
      <c r="F8" s="91" t="s">
        <v>1141</v>
      </c>
      <c r="G8" s="91">
        <v>5</v>
      </c>
      <c r="H8" s="91">
        <v>3</v>
      </c>
      <c r="I8" s="91">
        <v>5</v>
      </c>
      <c r="J8" s="91"/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91"/>
      <c r="Q8" s="23"/>
      <c r="R8" s="23"/>
      <c r="S8" s="23"/>
      <c r="T8" s="23"/>
      <c r="U8" s="23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1</v>
      </c>
      <c r="AA8" s="248">
        <f t="shared" si="5"/>
        <v>0</v>
      </c>
      <c r="AB8" s="248">
        <f t="shared" si="6"/>
        <v>7</v>
      </c>
      <c r="AC8" s="248">
        <f t="shared" si="7"/>
        <v>8</v>
      </c>
      <c r="AD8" s="249">
        <f t="shared" si="11"/>
        <v>4.75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5</v>
      </c>
      <c r="AI8" s="252">
        <f t="shared" si="9"/>
        <v>3</v>
      </c>
      <c r="AJ8" s="252">
        <f t="shared" si="9"/>
        <v>5</v>
      </c>
      <c r="AK8" s="252" t="str">
        <f t="shared" si="9"/>
        <v/>
      </c>
      <c r="AL8" s="252">
        <f t="shared" si="9"/>
        <v>5</v>
      </c>
      <c r="AM8" s="252">
        <f t="shared" si="9"/>
        <v>5</v>
      </c>
      <c r="AN8" s="252">
        <f t="shared" si="9"/>
        <v>5</v>
      </c>
      <c r="AO8" s="252">
        <f t="shared" si="9"/>
        <v>5</v>
      </c>
      <c r="AP8" s="252">
        <f t="shared" si="9"/>
        <v>5</v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1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9.5" customHeight="1" x14ac:dyDescent="0.25">
      <c r="A9" s="267">
        <v>4</v>
      </c>
      <c r="B9" s="230" t="s">
        <v>28</v>
      </c>
      <c r="C9" s="290" t="s">
        <v>34</v>
      </c>
      <c r="D9" s="292" t="s">
        <v>202</v>
      </c>
      <c r="E9" s="223">
        <v>2433</v>
      </c>
      <c r="F9" s="91" t="s">
        <v>1141</v>
      </c>
      <c r="G9" s="91">
        <v>3</v>
      </c>
      <c r="H9" s="91">
        <v>4</v>
      </c>
      <c r="I9" s="91">
        <v>5</v>
      </c>
      <c r="J9" s="91"/>
      <c r="K9" s="91">
        <v>4</v>
      </c>
      <c r="L9" s="91">
        <v>4</v>
      </c>
      <c r="M9" s="91">
        <v>5</v>
      </c>
      <c r="N9" s="91">
        <v>4</v>
      </c>
      <c r="O9" s="91">
        <v>3</v>
      </c>
      <c r="P9" s="91"/>
      <c r="Q9" s="23"/>
      <c r="R9" s="23"/>
      <c r="S9" s="23"/>
      <c r="T9" s="23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2</v>
      </c>
      <c r="AA9" s="248">
        <f t="shared" si="5"/>
        <v>4</v>
      </c>
      <c r="AB9" s="248">
        <f t="shared" si="6"/>
        <v>2</v>
      </c>
      <c r="AC9" s="248">
        <f t="shared" si="7"/>
        <v>8</v>
      </c>
      <c r="AD9" s="249">
        <f t="shared" si="11"/>
        <v>4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3</v>
      </c>
      <c r="AI9" s="252">
        <f t="shared" si="9"/>
        <v>4</v>
      </c>
      <c r="AJ9" s="252">
        <f t="shared" si="9"/>
        <v>5</v>
      </c>
      <c r="AK9" s="252" t="str">
        <f t="shared" si="9"/>
        <v/>
      </c>
      <c r="AL9" s="252">
        <f t="shared" si="9"/>
        <v>4</v>
      </c>
      <c r="AM9" s="252">
        <f t="shared" si="9"/>
        <v>4</v>
      </c>
      <c r="AN9" s="252">
        <f t="shared" si="9"/>
        <v>5</v>
      </c>
      <c r="AO9" s="252">
        <f t="shared" si="9"/>
        <v>4</v>
      </c>
      <c r="AP9" s="252">
        <f t="shared" si="9"/>
        <v>3</v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1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9.5" customHeight="1" x14ac:dyDescent="0.25">
      <c r="A10" s="267">
        <v>5</v>
      </c>
      <c r="B10" s="230" t="s">
        <v>28</v>
      </c>
      <c r="C10" s="290" t="s">
        <v>34</v>
      </c>
      <c r="D10" s="292" t="s">
        <v>203</v>
      </c>
      <c r="E10" s="223">
        <v>2433</v>
      </c>
      <c r="F10" s="91" t="s">
        <v>1141</v>
      </c>
      <c r="G10" s="91">
        <v>4</v>
      </c>
      <c r="H10" s="91">
        <v>4</v>
      </c>
      <c r="I10" s="91">
        <v>4</v>
      </c>
      <c r="J10" s="91"/>
      <c r="K10" s="91">
        <v>4</v>
      </c>
      <c r="L10" s="91">
        <v>3</v>
      </c>
      <c r="M10" s="91">
        <v>5</v>
      </c>
      <c r="N10" s="91">
        <v>5</v>
      </c>
      <c r="O10" s="91">
        <v>3</v>
      </c>
      <c r="P10" s="91"/>
      <c r="Q10" s="23"/>
      <c r="R10" s="23"/>
      <c r="S10" s="23"/>
      <c r="T10" s="23"/>
      <c r="U10" s="23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2</v>
      </c>
      <c r="AA10" s="248">
        <f t="shared" si="5"/>
        <v>4</v>
      </c>
      <c r="AB10" s="248">
        <f t="shared" si="6"/>
        <v>2</v>
      </c>
      <c r="AC10" s="248">
        <f t="shared" si="7"/>
        <v>8</v>
      </c>
      <c r="AD10" s="249">
        <f t="shared" si="11"/>
        <v>4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4</v>
      </c>
      <c r="AI10" s="252">
        <f t="shared" si="9"/>
        <v>4</v>
      </c>
      <c r="AJ10" s="252">
        <f t="shared" si="9"/>
        <v>4</v>
      </c>
      <c r="AK10" s="252" t="str">
        <f t="shared" si="9"/>
        <v/>
      </c>
      <c r="AL10" s="252">
        <f t="shared" si="9"/>
        <v>4</v>
      </c>
      <c r="AM10" s="252">
        <f t="shared" si="9"/>
        <v>3</v>
      </c>
      <c r="AN10" s="252">
        <f t="shared" si="9"/>
        <v>5</v>
      </c>
      <c r="AO10" s="252">
        <f t="shared" si="9"/>
        <v>5</v>
      </c>
      <c r="AP10" s="252">
        <f t="shared" si="9"/>
        <v>3</v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1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9.5" customHeight="1" x14ac:dyDescent="0.25">
      <c r="A11" s="267">
        <v>6</v>
      </c>
      <c r="B11" s="230" t="s">
        <v>28</v>
      </c>
      <c r="C11" s="297" t="s">
        <v>34</v>
      </c>
      <c r="D11" s="298" t="s">
        <v>204</v>
      </c>
      <c r="E11" s="223">
        <v>2433</v>
      </c>
      <c r="F11" s="91" t="s">
        <v>1141</v>
      </c>
      <c r="G11" s="91">
        <v>5</v>
      </c>
      <c r="H11" s="91">
        <v>5</v>
      </c>
      <c r="I11" s="91">
        <v>5</v>
      </c>
      <c r="J11" s="91"/>
      <c r="K11" s="91">
        <v>5</v>
      </c>
      <c r="L11" s="91">
        <v>5</v>
      </c>
      <c r="M11" s="91">
        <v>5</v>
      </c>
      <c r="N11" s="91">
        <v>5</v>
      </c>
      <c r="O11" s="91">
        <v>4</v>
      </c>
      <c r="P11" s="91"/>
      <c r="Q11" s="91"/>
      <c r="R11" s="91"/>
      <c r="S11" s="91"/>
      <c r="T11" s="91"/>
      <c r="U11" s="91"/>
      <c r="V11" s="35">
        <f t="shared" si="0"/>
        <v>4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1</v>
      </c>
      <c r="AB11" s="258">
        <f t="shared" si="6"/>
        <v>7</v>
      </c>
      <c r="AC11" s="248">
        <f t="shared" si="7"/>
        <v>8</v>
      </c>
      <c r="AD11" s="249">
        <f t="shared" si="11"/>
        <v>4.875</v>
      </c>
      <c r="AE11" s="259">
        <f t="shared" si="8"/>
        <v>0</v>
      </c>
      <c r="AG11" s="252" t="str">
        <f t="shared" si="9"/>
        <v>з</v>
      </c>
      <c r="AH11" s="252">
        <f t="shared" si="9"/>
        <v>5</v>
      </c>
      <c r="AI11" s="252">
        <f t="shared" si="9"/>
        <v>5</v>
      </c>
      <c r="AJ11" s="252">
        <f t="shared" si="9"/>
        <v>5</v>
      </c>
      <c r="AK11" s="252" t="str">
        <f t="shared" si="9"/>
        <v/>
      </c>
      <c r="AL11" s="252">
        <f t="shared" si="9"/>
        <v>5</v>
      </c>
      <c r="AM11" s="252">
        <f t="shared" si="9"/>
        <v>5</v>
      </c>
      <c r="AN11" s="252">
        <f t="shared" si="9"/>
        <v>5</v>
      </c>
      <c r="AO11" s="252">
        <f t="shared" si="9"/>
        <v>5</v>
      </c>
      <c r="AP11" s="252">
        <f t="shared" si="9"/>
        <v>4</v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9.5" customHeight="1" x14ac:dyDescent="0.25">
      <c r="A12" s="267">
        <v>7</v>
      </c>
      <c r="B12" s="230" t="s">
        <v>28</v>
      </c>
      <c r="C12" s="290" t="s">
        <v>34</v>
      </c>
      <c r="D12" s="292" t="s">
        <v>205</v>
      </c>
      <c r="E12" s="223">
        <v>2433</v>
      </c>
      <c r="F12" s="91" t="s">
        <v>1141</v>
      </c>
      <c r="G12" s="91">
        <v>3</v>
      </c>
      <c r="H12" s="91">
        <v>3</v>
      </c>
      <c r="I12" s="91">
        <v>5</v>
      </c>
      <c r="J12" s="91"/>
      <c r="K12" s="91">
        <v>4</v>
      </c>
      <c r="L12" s="91">
        <v>4</v>
      </c>
      <c r="M12" s="91">
        <v>4</v>
      </c>
      <c r="N12" s="91">
        <v>4</v>
      </c>
      <c r="O12" s="91">
        <v>3</v>
      </c>
      <c r="P12" s="91"/>
      <c r="Q12" s="23"/>
      <c r="R12" s="23"/>
      <c r="S12" s="23"/>
      <c r="T12" s="23"/>
      <c r="U12" s="23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3</v>
      </c>
      <c r="AA12" s="248">
        <f t="shared" si="5"/>
        <v>4</v>
      </c>
      <c r="AB12" s="248">
        <f t="shared" si="6"/>
        <v>1</v>
      </c>
      <c r="AC12" s="248">
        <f t="shared" si="7"/>
        <v>8</v>
      </c>
      <c r="AD12" s="249">
        <f t="shared" si="11"/>
        <v>3.75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3</v>
      </c>
      <c r="AI12" s="252">
        <f t="shared" si="9"/>
        <v>3</v>
      </c>
      <c r="AJ12" s="252">
        <f t="shared" si="9"/>
        <v>5</v>
      </c>
      <c r="AK12" s="252" t="str">
        <f t="shared" si="9"/>
        <v/>
      </c>
      <c r="AL12" s="252">
        <f t="shared" si="9"/>
        <v>4</v>
      </c>
      <c r="AM12" s="252">
        <f t="shared" si="9"/>
        <v>4</v>
      </c>
      <c r="AN12" s="252">
        <f t="shared" si="9"/>
        <v>4</v>
      </c>
      <c r="AO12" s="252">
        <f t="shared" si="9"/>
        <v>4</v>
      </c>
      <c r="AP12" s="252">
        <f t="shared" si="9"/>
        <v>3</v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9.5" customHeight="1" x14ac:dyDescent="0.25">
      <c r="A13" s="267">
        <v>8</v>
      </c>
      <c r="B13" s="230" t="s">
        <v>28</v>
      </c>
      <c r="C13" s="297" t="s">
        <v>35</v>
      </c>
      <c r="D13" s="298" t="s">
        <v>182</v>
      </c>
      <c r="E13" s="223">
        <v>2433</v>
      </c>
      <c r="F13" s="91" t="s">
        <v>1141</v>
      </c>
      <c r="G13" s="91">
        <v>5</v>
      </c>
      <c r="H13" s="91">
        <v>5</v>
      </c>
      <c r="I13" s="91">
        <v>5</v>
      </c>
      <c r="J13" s="91"/>
      <c r="K13" s="91">
        <v>5</v>
      </c>
      <c r="L13" s="91">
        <v>5</v>
      </c>
      <c r="M13" s="91">
        <v>5</v>
      </c>
      <c r="N13" s="91">
        <v>5</v>
      </c>
      <c r="O13" s="91">
        <v>5</v>
      </c>
      <c r="P13" s="91"/>
      <c r="Q13" s="23"/>
      <c r="R13" s="23"/>
      <c r="S13" s="23"/>
      <c r="T13" s="23"/>
      <c r="U13" s="23"/>
      <c r="V13" s="35">
        <f t="shared" si="0"/>
        <v>5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0</v>
      </c>
      <c r="AA13" s="248">
        <f t="shared" si="5"/>
        <v>0</v>
      </c>
      <c r="AB13" s="248">
        <f t="shared" si="6"/>
        <v>8</v>
      </c>
      <c r="AC13" s="248">
        <f t="shared" si="7"/>
        <v>8</v>
      </c>
      <c r="AD13" s="249">
        <f t="shared" si="11"/>
        <v>5</v>
      </c>
      <c r="AE13" s="250">
        <f t="shared" si="8"/>
        <v>0</v>
      </c>
      <c r="AF13" s="251"/>
      <c r="AG13" s="252" t="str">
        <f t="shared" ref="AG13:AG28" si="12">IF(ISERROR(VALUE(LEFT(F13))),LEFT(F13),VALUE(LEFT(F13)))</f>
        <v>з</v>
      </c>
      <c r="AH13" s="252">
        <f t="shared" ref="AH13:AH28" si="13">IF(ISERROR(VALUE(LEFT(G13))),LEFT(G13),VALUE(LEFT(G13)))</f>
        <v>5</v>
      </c>
      <c r="AI13" s="252">
        <f t="shared" ref="AI13:AI28" si="14">IF(ISERROR(VALUE(LEFT(H13))),LEFT(H13),VALUE(LEFT(H13)))</f>
        <v>5</v>
      </c>
      <c r="AJ13" s="252">
        <f t="shared" ref="AJ13:AJ28" si="15">IF(ISERROR(VALUE(LEFT(I13))),LEFT(I13),VALUE(LEFT(I13)))</f>
        <v>5</v>
      </c>
      <c r="AK13" s="252" t="str">
        <f t="shared" ref="AK13:AK28" si="16">IF(ISERROR(VALUE(LEFT(J13))),LEFT(J13),VALUE(LEFT(J13)))</f>
        <v/>
      </c>
      <c r="AL13" s="252">
        <f t="shared" ref="AL13:AL28" si="17">IF(ISERROR(VALUE(LEFT(K13))),LEFT(K13),VALUE(LEFT(K13)))</f>
        <v>5</v>
      </c>
      <c r="AM13" s="252">
        <f t="shared" ref="AM13:AM28" si="18">IF(ISERROR(VALUE(LEFT(L13))),LEFT(L13),VALUE(LEFT(L13)))</f>
        <v>5</v>
      </c>
      <c r="AN13" s="252">
        <f t="shared" ref="AN13:AN28" si="19">IF(ISERROR(VALUE(LEFT(M13))),LEFT(M13),VALUE(LEFT(M13)))</f>
        <v>5</v>
      </c>
      <c r="AO13" s="252">
        <f t="shared" ref="AO13:AO28" si="20">IF(ISERROR(VALUE(LEFT(N13))),LEFT(N13),VALUE(LEFT(N13)))</f>
        <v>5</v>
      </c>
      <c r="AP13" s="252">
        <f t="shared" ref="AP13:AP28" si="21">IF(ISERROR(VALUE(LEFT(O13))),LEFT(O13),VALUE(LEFT(O13)))</f>
        <v>5</v>
      </c>
      <c r="AQ13" s="252" t="str">
        <f t="shared" ref="AQ13:AQ28" si="22">IF(ISERROR(VALUE(LEFT(P13))),LEFT(P13),VALUE(LEFT(P13)))</f>
        <v/>
      </c>
      <c r="AR13" s="252" t="str">
        <f t="shared" ref="AR13:AR28" si="23">IF(ISERROR(VALUE(LEFT(Q13))),LEFT(Q13),VALUE(LEFT(Q13)))</f>
        <v/>
      </c>
      <c r="AS13" s="252" t="str">
        <f t="shared" ref="AS13:AS28" si="24">IF(ISERROR(VALUE(LEFT(R13))),LEFT(R13),VALUE(LEFT(R13)))</f>
        <v/>
      </c>
      <c r="AT13" s="252" t="str">
        <f t="shared" ref="AT13:AT28" si="25">IF(ISERROR(VALUE(LEFT(S13))),LEFT(S13),VALUE(LEFT(S13)))</f>
        <v/>
      </c>
      <c r="AU13" s="252" t="str">
        <f t="shared" ref="AU13:AU28" si="26">IF(ISERROR(VALUE(LEFT(T13))),LEFT(T13),VALUE(LEFT(T13)))</f>
        <v/>
      </c>
      <c r="AV13" s="252" t="str">
        <f t="shared" ref="AV13:AV28" si="27">IF(ISERROR(VALUE(LEFT(U13))),LEFT(U13),VALUE(LEFT(U13)))</f>
        <v/>
      </c>
      <c r="AW13" s="35">
        <f t="shared" si="10"/>
        <v>1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9.5" customHeight="1" x14ac:dyDescent="0.25">
      <c r="A14" s="267">
        <v>9</v>
      </c>
      <c r="B14" s="228"/>
      <c r="C14" s="290" t="s">
        <v>34</v>
      </c>
      <c r="D14" s="292" t="s">
        <v>206</v>
      </c>
      <c r="E14" s="223">
        <v>2433</v>
      </c>
      <c r="F14" s="91" t="s">
        <v>1141</v>
      </c>
      <c r="G14" s="91">
        <v>4</v>
      </c>
      <c r="H14" s="296">
        <v>4</v>
      </c>
      <c r="I14" s="91">
        <v>5</v>
      </c>
      <c r="J14" s="91"/>
      <c r="K14" s="91">
        <v>5</v>
      </c>
      <c r="L14" s="91">
        <v>4</v>
      </c>
      <c r="M14" s="91">
        <v>5</v>
      </c>
      <c r="N14" s="91">
        <v>4</v>
      </c>
      <c r="O14" s="91">
        <v>3</v>
      </c>
      <c r="P14" s="91"/>
      <c r="Q14" s="91"/>
      <c r="R14" s="24"/>
      <c r="S14" s="23"/>
      <c r="T14" s="23"/>
      <c r="U14" s="91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1</v>
      </c>
      <c r="AA14" s="92">
        <f t="shared" si="5"/>
        <v>4</v>
      </c>
      <c r="AB14" s="92">
        <f t="shared" si="6"/>
        <v>3</v>
      </c>
      <c r="AC14" s="92">
        <f t="shared" si="7"/>
        <v>8</v>
      </c>
      <c r="AD14" s="210">
        <f t="shared" si="11"/>
        <v>4.25</v>
      </c>
      <c r="AE14" s="16">
        <f t="shared" si="8"/>
        <v>0</v>
      </c>
      <c r="AF14" s="9"/>
      <c r="AG14" s="252" t="str">
        <f t="shared" si="12"/>
        <v>з</v>
      </c>
      <c r="AH14" s="252">
        <f t="shared" si="13"/>
        <v>4</v>
      </c>
      <c r="AI14" s="252">
        <f t="shared" si="14"/>
        <v>4</v>
      </c>
      <c r="AJ14" s="252">
        <f t="shared" si="15"/>
        <v>5</v>
      </c>
      <c r="AK14" s="252" t="str">
        <f t="shared" si="16"/>
        <v/>
      </c>
      <c r="AL14" s="252">
        <f t="shared" si="17"/>
        <v>5</v>
      </c>
      <c r="AM14" s="252">
        <f t="shared" si="18"/>
        <v>4</v>
      </c>
      <c r="AN14" s="252">
        <f t="shared" si="19"/>
        <v>5</v>
      </c>
      <c r="AO14" s="252">
        <f t="shared" si="20"/>
        <v>4</v>
      </c>
      <c r="AP14" s="252">
        <f t="shared" si="21"/>
        <v>3</v>
      </c>
      <c r="AQ14" s="252" t="str">
        <f t="shared" si="22"/>
        <v/>
      </c>
      <c r="AR14" s="252" t="str">
        <f t="shared" si="23"/>
        <v/>
      </c>
      <c r="AS14" s="252" t="str">
        <f t="shared" si="24"/>
        <v/>
      </c>
      <c r="AT14" s="252" t="str">
        <f t="shared" si="25"/>
        <v/>
      </c>
      <c r="AU14" s="252" t="str">
        <f t="shared" si="26"/>
        <v/>
      </c>
      <c r="AV14" s="252" t="str">
        <f t="shared" si="27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5">
      <c r="A15" s="267">
        <v>10</v>
      </c>
      <c r="B15" s="228"/>
      <c r="C15" s="290" t="s">
        <v>34</v>
      </c>
      <c r="D15" s="292" t="s">
        <v>207</v>
      </c>
      <c r="E15" s="223">
        <v>2433</v>
      </c>
      <c r="F15" s="91" t="s">
        <v>1141</v>
      </c>
      <c r="G15" s="91">
        <v>4</v>
      </c>
      <c r="H15" s="91">
        <v>4</v>
      </c>
      <c r="I15" s="91">
        <v>5</v>
      </c>
      <c r="J15" s="91"/>
      <c r="K15" s="91">
        <v>5</v>
      </c>
      <c r="L15" s="91">
        <v>4</v>
      </c>
      <c r="M15" s="91">
        <v>4</v>
      </c>
      <c r="N15" s="91">
        <v>5</v>
      </c>
      <c r="O15" s="91">
        <v>3</v>
      </c>
      <c r="P15" s="91"/>
      <c r="Q15" s="91"/>
      <c r="R15" s="24"/>
      <c r="S15" s="23"/>
      <c r="T15" s="23"/>
      <c r="U15" s="91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4</v>
      </c>
      <c r="AB15" s="92">
        <f t="shared" si="6"/>
        <v>3</v>
      </c>
      <c r="AC15" s="92">
        <f t="shared" si="7"/>
        <v>8</v>
      </c>
      <c r="AD15" s="210">
        <f t="shared" si="11"/>
        <v>4.25</v>
      </c>
      <c r="AE15" s="16">
        <f t="shared" si="8"/>
        <v>0</v>
      </c>
      <c r="AF15" s="9"/>
      <c r="AG15" s="252" t="str">
        <f t="shared" si="12"/>
        <v>з</v>
      </c>
      <c r="AH15" s="252">
        <f t="shared" si="13"/>
        <v>4</v>
      </c>
      <c r="AI15" s="252">
        <f t="shared" si="14"/>
        <v>4</v>
      </c>
      <c r="AJ15" s="252">
        <f t="shared" si="15"/>
        <v>5</v>
      </c>
      <c r="AK15" s="252" t="str">
        <f t="shared" si="16"/>
        <v/>
      </c>
      <c r="AL15" s="252">
        <f t="shared" si="17"/>
        <v>5</v>
      </c>
      <c r="AM15" s="252">
        <f t="shared" si="18"/>
        <v>4</v>
      </c>
      <c r="AN15" s="252">
        <f t="shared" si="19"/>
        <v>4</v>
      </c>
      <c r="AO15" s="252">
        <f t="shared" si="20"/>
        <v>5</v>
      </c>
      <c r="AP15" s="252">
        <f t="shared" si="21"/>
        <v>3</v>
      </c>
      <c r="AQ15" s="252" t="str">
        <f t="shared" si="22"/>
        <v/>
      </c>
      <c r="AR15" s="252" t="str">
        <f t="shared" si="23"/>
        <v/>
      </c>
      <c r="AS15" s="252" t="str">
        <f t="shared" si="24"/>
        <v/>
      </c>
      <c r="AT15" s="252" t="str">
        <f t="shared" si="25"/>
        <v/>
      </c>
      <c r="AU15" s="252" t="str">
        <f t="shared" si="26"/>
        <v/>
      </c>
      <c r="AV15" s="252" t="str">
        <f t="shared" si="27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5">
      <c r="A16" s="267">
        <v>11</v>
      </c>
      <c r="B16" s="228"/>
      <c r="C16" s="290" t="s">
        <v>34</v>
      </c>
      <c r="D16" s="292" t="s">
        <v>209</v>
      </c>
      <c r="E16" s="223">
        <v>2433</v>
      </c>
      <c r="F16" s="91" t="s">
        <v>1141</v>
      </c>
      <c r="G16" s="91">
        <v>3</v>
      </c>
      <c r="H16" s="91">
        <v>4</v>
      </c>
      <c r="I16" s="91">
        <v>5</v>
      </c>
      <c r="J16" s="91"/>
      <c r="K16" s="91">
        <v>5</v>
      </c>
      <c r="L16" s="91">
        <v>4</v>
      </c>
      <c r="M16" s="91">
        <v>3</v>
      </c>
      <c r="N16" s="91">
        <v>5</v>
      </c>
      <c r="O16" s="91">
        <v>4</v>
      </c>
      <c r="P16" s="91"/>
      <c r="Q16" s="91"/>
      <c r="R16" s="24"/>
      <c r="S16" s="23"/>
      <c r="T16" s="23"/>
      <c r="U16" s="91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3</v>
      </c>
      <c r="AB16" s="92">
        <f t="shared" si="6"/>
        <v>3</v>
      </c>
      <c r="AC16" s="92">
        <f t="shared" si="7"/>
        <v>8</v>
      </c>
      <c r="AD16" s="210">
        <f t="shared" si="11"/>
        <v>4.125</v>
      </c>
      <c r="AE16" s="16">
        <f t="shared" si="8"/>
        <v>0</v>
      </c>
      <c r="AF16" s="9"/>
      <c r="AG16" s="252" t="str">
        <f t="shared" si="12"/>
        <v>з</v>
      </c>
      <c r="AH16" s="252">
        <f t="shared" si="13"/>
        <v>3</v>
      </c>
      <c r="AI16" s="252">
        <f t="shared" si="14"/>
        <v>4</v>
      </c>
      <c r="AJ16" s="252">
        <f t="shared" si="15"/>
        <v>5</v>
      </c>
      <c r="AK16" s="252" t="str">
        <f t="shared" si="16"/>
        <v/>
      </c>
      <c r="AL16" s="252">
        <f t="shared" si="17"/>
        <v>5</v>
      </c>
      <c r="AM16" s="252">
        <f t="shared" si="18"/>
        <v>4</v>
      </c>
      <c r="AN16" s="252">
        <f t="shared" si="19"/>
        <v>3</v>
      </c>
      <c r="AO16" s="252">
        <f t="shared" si="20"/>
        <v>5</v>
      </c>
      <c r="AP16" s="252">
        <f t="shared" si="21"/>
        <v>4</v>
      </c>
      <c r="AQ16" s="252" t="str">
        <f t="shared" si="22"/>
        <v/>
      </c>
      <c r="AR16" s="252" t="str">
        <f t="shared" si="23"/>
        <v/>
      </c>
      <c r="AS16" s="252" t="str">
        <f t="shared" si="24"/>
        <v/>
      </c>
      <c r="AT16" s="252" t="str">
        <f t="shared" si="25"/>
        <v/>
      </c>
      <c r="AU16" s="252" t="str">
        <f t="shared" si="26"/>
        <v/>
      </c>
      <c r="AV16" s="252" t="str">
        <f t="shared" si="27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5">
      <c r="A17" s="267">
        <v>12</v>
      </c>
      <c r="B17" s="225"/>
      <c r="C17" s="290" t="s">
        <v>34</v>
      </c>
      <c r="D17" s="292" t="s">
        <v>210</v>
      </c>
      <c r="E17" s="223">
        <v>2433</v>
      </c>
      <c r="F17" s="91" t="s">
        <v>1141</v>
      </c>
      <c r="G17" s="91">
        <v>4</v>
      </c>
      <c r="H17" s="91">
        <v>5</v>
      </c>
      <c r="I17" s="91">
        <v>5</v>
      </c>
      <c r="J17" s="91"/>
      <c r="K17" s="91">
        <v>4</v>
      </c>
      <c r="L17" s="91">
        <v>3</v>
      </c>
      <c r="M17" s="91">
        <v>3</v>
      </c>
      <c r="N17" s="91">
        <v>4</v>
      </c>
      <c r="O17" s="91">
        <v>4</v>
      </c>
      <c r="P17" s="91"/>
      <c r="Q17" s="91"/>
      <c r="R17" s="24"/>
      <c r="S17" s="23"/>
      <c r="T17" s="23"/>
      <c r="U17" s="91"/>
      <c r="V17" s="18">
        <f t="shared" si="0"/>
        <v>3</v>
      </c>
      <c r="W17" s="92">
        <f t="shared" si="1"/>
        <v>0</v>
      </c>
      <c r="X17" s="92">
        <f t="shared" ref="X17:X31" si="28">COUNTIF(AF17:AU17,"д")</f>
        <v>0</v>
      </c>
      <c r="Y17" s="92">
        <f t="shared" si="3"/>
        <v>0</v>
      </c>
      <c r="Z17" s="92">
        <f t="shared" si="4"/>
        <v>2</v>
      </c>
      <c r="AA17" s="92">
        <f t="shared" si="5"/>
        <v>4</v>
      </c>
      <c r="AB17" s="92">
        <f t="shared" si="6"/>
        <v>2</v>
      </c>
      <c r="AC17" s="92">
        <f t="shared" si="7"/>
        <v>8</v>
      </c>
      <c r="AD17" s="210">
        <f t="shared" si="11"/>
        <v>4</v>
      </c>
      <c r="AE17" s="16">
        <f t="shared" si="8"/>
        <v>0</v>
      </c>
      <c r="AF17" s="9"/>
      <c r="AG17" s="252" t="str">
        <f t="shared" si="12"/>
        <v>з</v>
      </c>
      <c r="AH17" s="252">
        <f t="shared" si="13"/>
        <v>4</v>
      </c>
      <c r="AI17" s="252">
        <f t="shared" si="14"/>
        <v>5</v>
      </c>
      <c r="AJ17" s="252">
        <f t="shared" si="15"/>
        <v>5</v>
      </c>
      <c r="AK17" s="252" t="str">
        <f t="shared" si="16"/>
        <v/>
      </c>
      <c r="AL17" s="252">
        <f t="shared" si="17"/>
        <v>4</v>
      </c>
      <c r="AM17" s="252">
        <f t="shared" si="18"/>
        <v>3</v>
      </c>
      <c r="AN17" s="252">
        <f t="shared" si="19"/>
        <v>3</v>
      </c>
      <c r="AO17" s="252">
        <f t="shared" si="20"/>
        <v>4</v>
      </c>
      <c r="AP17" s="252">
        <f t="shared" si="21"/>
        <v>4</v>
      </c>
      <c r="AQ17" s="252" t="str">
        <f t="shared" si="22"/>
        <v/>
      </c>
      <c r="AR17" s="252" t="str">
        <f t="shared" si="23"/>
        <v/>
      </c>
      <c r="AS17" s="252" t="str">
        <f t="shared" si="24"/>
        <v/>
      </c>
      <c r="AT17" s="252" t="str">
        <f t="shared" si="25"/>
        <v/>
      </c>
      <c r="AU17" s="252" t="str">
        <f t="shared" si="26"/>
        <v/>
      </c>
      <c r="AV17" s="252" t="str">
        <f t="shared" si="27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5">
      <c r="A18" s="267">
        <v>13</v>
      </c>
      <c r="B18" s="163"/>
      <c r="C18" s="290" t="s">
        <v>34</v>
      </c>
      <c r="D18" s="292" t="s">
        <v>211</v>
      </c>
      <c r="E18" s="223">
        <v>2433</v>
      </c>
      <c r="F18" s="91" t="s">
        <v>1141</v>
      </c>
      <c r="G18" s="91">
        <v>3</v>
      </c>
      <c r="H18" s="91">
        <v>3</v>
      </c>
      <c r="I18" s="91">
        <v>5</v>
      </c>
      <c r="J18" s="91"/>
      <c r="K18" s="91">
        <v>5</v>
      </c>
      <c r="L18" s="91">
        <v>4</v>
      </c>
      <c r="M18" s="91">
        <v>5</v>
      </c>
      <c r="N18" s="91">
        <v>4</v>
      </c>
      <c r="O18" s="91">
        <v>4</v>
      </c>
      <c r="P18" s="91"/>
      <c r="Q18" s="91"/>
      <c r="R18" s="24"/>
      <c r="S18" s="23"/>
      <c r="T18" s="23"/>
      <c r="U18" s="91"/>
      <c r="V18" s="18">
        <f t="shared" si="0"/>
        <v>3</v>
      </c>
      <c r="W18" s="92">
        <f t="shared" si="1"/>
        <v>0</v>
      </c>
      <c r="X18" s="92">
        <f t="shared" si="28"/>
        <v>0</v>
      </c>
      <c r="Y18" s="92">
        <f t="shared" si="3"/>
        <v>0</v>
      </c>
      <c r="Z18" s="92">
        <f t="shared" si="4"/>
        <v>2</v>
      </c>
      <c r="AA18" s="92">
        <f t="shared" si="5"/>
        <v>3</v>
      </c>
      <c r="AB18" s="92">
        <f t="shared" si="6"/>
        <v>3</v>
      </c>
      <c r="AC18" s="92">
        <f t="shared" si="7"/>
        <v>8</v>
      </c>
      <c r="AD18" s="210">
        <f t="shared" si="11"/>
        <v>4.125</v>
      </c>
      <c r="AE18" s="16">
        <f t="shared" si="8"/>
        <v>0</v>
      </c>
      <c r="AF18" s="9"/>
      <c r="AG18" s="252" t="str">
        <f t="shared" si="12"/>
        <v>з</v>
      </c>
      <c r="AH18" s="252">
        <f t="shared" si="13"/>
        <v>3</v>
      </c>
      <c r="AI18" s="252">
        <f t="shared" si="14"/>
        <v>3</v>
      </c>
      <c r="AJ18" s="252">
        <f t="shared" si="15"/>
        <v>5</v>
      </c>
      <c r="AK18" s="252" t="str">
        <f t="shared" si="16"/>
        <v/>
      </c>
      <c r="AL18" s="252">
        <f t="shared" si="17"/>
        <v>5</v>
      </c>
      <c r="AM18" s="252">
        <f t="shared" si="18"/>
        <v>4</v>
      </c>
      <c r="AN18" s="252">
        <f t="shared" si="19"/>
        <v>5</v>
      </c>
      <c r="AO18" s="252">
        <f t="shared" si="20"/>
        <v>4</v>
      </c>
      <c r="AP18" s="252">
        <f t="shared" si="21"/>
        <v>4</v>
      </c>
      <c r="AQ18" s="252" t="str">
        <f t="shared" si="22"/>
        <v/>
      </c>
      <c r="AR18" s="252" t="str">
        <f t="shared" si="23"/>
        <v/>
      </c>
      <c r="AS18" s="252" t="str">
        <f t="shared" si="24"/>
        <v/>
      </c>
      <c r="AT18" s="252" t="str">
        <f t="shared" si="25"/>
        <v/>
      </c>
      <c r="AU18" s="252" t="str">
        <f t="shared" si="26"/>
        <v/>
      </c>
      <c r="AV18" s="252" t="str">
        <f t="shared" si="27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5">
      <c r="A19" s="267">
        <v>14</v>
      </c>
      <c r="B19" s="163"/>
      <c r="C19" s="290" t="s">
        <v>35</v>
      </c>
      <c r="D19" s="292" t="s">
        <v>212</v>
      </c>
      <c r="E19" s="223">
        <v>2433</v>
      </c>
      <c r="F19" s="91" t="s">
        <v>1141</v>
      </c>
      <c r="G19" s="91">
        <v>5</v>
      </c>
      <c r="H19" s="91">
        <v>5</v>
      </c>
      <c r="I19" s="91">
        <v>5</v>
      </c>
      <c r="J19" s="91"/>
      <c r="K19" s="91">
        <v>5</v>
      </c>
      <c r="L19" s="91">
        <v>4</v>
      </c>
      <c r="M19" s="91">
        <v>5</v>
      </c>
      <c r="N19" s="91">
        <v>5</v>
      </c>
      <c r="O19" s="91">
        <v>5</v>
      </c>
      <c r="P19" s="91"/>
      <c r="Q19" s="91"/>
      <c r="R19" s="23"/>
      <c r="S19" s="23"/>
      <c r="T19" s="23"/>
      <c r="U19" s="91"/>
      <c r="V19" s="18">
        <f t="shared" si="0"/>
        <v>4</v>
      </c>
      <c r="W19" s="92">
        <f t="shared" si="1"/>
        <v>0</v>
      </c>
      <c r="X19" s="92">
        <f t="shared" si="28"/>
        <v>0</v>
      </c>
      <c r="Y19" s="92">
        <f t="shared" si="3"/>
        <v>0</v>
      </c>
      <c r="Z19" s="92">
        <f t="shared" si="4"/>
        <v>0</v>
      </c>
      <c r="AA19" s="92">
        <f t="shared" si="5"/>
        <v>1</v>
      </c>
      <c r="AB19" s="92">
        <f t="shared" si="6"/>
        <v>7</v>
      </c>
      <c r="AC19" s="92">
        <f t="shared" si="7"/>
        <v>8</v>
      </c>
      <c r="AD19" s="210">
        <f t="shared" si="11"/>
        <v>4.875</v>
      </c>
      <c r="AE19" s="16">
        <f t="shared" si="8"/>
        <v>0</v>
      </c>
      <c r="AF19" s="9"/>
      <c r="AG19" s="252" t="str">
        <f t="shared" si="12"/>
        <v>з</v>
      </c>
      <c r="AH19" s="252">
        <f t="shared" si="13"/>
        <v>5</v>
      </c>
      <c r="AI19" s="252">
        <f t="shared" si="14"/>
        <v>5</v>
      </c>
      <c r="AJ19" s="252">
        <f t="shared" si="15"/>
        <v>5</v>
      </c>
      <c r="AK19" s="252" t="str">
        <f t="shared" si="16"/>
        <v/>
      </c>
      <c r="AL19" s="252">
        <f t="shared" si="17"/>
        <v>5</v>
      </c>
      <c r="AM19" s="252">
        <f t="shared" si="18"/>
        <v>4</v>
      </c>
      <c r="AN19" s="252">
        <f t="shared" si="19"/>
        <v>5</v>
      </c>
      <c r="AO19" s="252">
        <f t="shared" si="20"/>
        <v>5</v>
      </c>
      <c r="AP19" s="252">
        <f t="shared" si="21"/>
        <v>5</v>
      </c>
      <c r="AQ19" s="252" t="str">
        <f t="shared" si="22"/>
        <v/>
      </c>
      <c r="AR19" s="252" t="str">
        <f t="shared" si="23"/>
        <v/>
      </c>
      <c r="AS19" s="252" t="str">
        <f t="shared" si="24"/>
        <v/>
      </c>
      <c r="AT19" s="252" t="str">
        <f t="shared" si="25"/>
        <v/>
      </c>
      <c r="AU19" s="252" t="str">
        <f t="shared" si="26"/>
        <v/>
      </c>
      <c r="AV19" s="252" t="str">
        <f t="shared" si="27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5">
      <c r="A20" s="267">
        <v>15</v>
      </c>
      <c r="B20" s="163"/>
      <c r="C20" s="290" t="s">
        <v>34</v>
      </c>
      <c r="D20" s="324" t="s">
        <v>213</v>
      </c>
      <c r="E20" s="223">
        <v>2433</v>
      </c>
      <c r="F20" s="91" t="s">
        <v>1141</v>
      </c>
      <c r="G20" s="91">
        <v>4</v>
      </c>
      <c r="H20" s="91">
        <v>5</v>
      </c>
      <c r="I20" s="91">
        <v>5</v>
      </c>
      <c r="J20" s="91"/>
      <c r="K20" s="91">
        <v>5</v>
      </c>
      <c r="L20" s="91">
        <v>5</v>
      </c>
      <c r="M20" s="91">
        <v>5</v>
      </c>
      <c r="N20" s="91">
        <v>5</v>
      </c>
      <c r="O20" s="91">
        <v>4</v>
      </c>
      <c r="P20" s="91"/>
      <c r="Q20" s="91"/>
      <c r="R20" s="24"/>
      <c r="S20" s="23"/>
      <c r="T20" s="23"/>
      <c r="U20" s="91"/>
      <c r="V20" s="18">
        <f t="shared" si="0"/>
        <v>4</v>
      </c>
      <c r="W20" s="92">
        <f t="shared" si="1"/>
        <v>0</v>
      </c>
      <c r="X20" s="92">
        <f t="shared" si="28"/>
        <v>0</v>
      </c>
      <c r="Y20" s="92">
        <f t="shared" si="3"/>
        <v>0</v>
      </c>
      <c r="Z20" s="92">
        <f t="shared" si="4"/>
        <v>0</v>
      </c>
      <c r="AA20" s="92">
        <f t="shared" si="5"/>
        <v>2</v>
      </c>
      <c r="AB20" s="92">
        <f t="shared" si="6"/>
        <v>6</v>
      </c>
      <c r="AC20" s="92">
        <f t="shared" si="7"/>
        <v>8</v>
      </c>
      <c r="AD20" s="210">
        <f t="shared" si="11"/>
        <v>4.75</v>
      </c>
      <c r="AE20" s="16">
        <f t="shared" si="8"/>
        <v>0</v>
      </c>
      <c r="AF20" s="9"/>
      <c r="AG20" s="252" t="str">
        <f t="shared" si="12"/>
        <v>з</v>
      </c>
      <c r="AH20" s="252">
        <f t="shared" si="13"/>
        <v>4</v>
      </c>
      <c r="AI20" s="252">
        <f t="shared" si="14"/>
        <v>5</v>
      </c>
      <c r="AJ20" s="252">
        <f t="shared" si="15"/>
        <v>5</v>
      </c>
      <c r="AK20" s="252" t="str">
        <f t="shared" si="16"/>
        <v/>
      </c>
      <c r="AL20" s="252">
        <f t="shared" si="17"/>
        <v>5</v>
      </c>
      <c r="AM20" s="252">
        <f t="shared" si="18"/>
        <v>5</v>
      </c>
      <c r="AN20" s="252">
        <f t="shared" si="19"/>
        <v>5</v>
      </c>
      <c r="AO20" s="252">
        <f t="shared" si="20"/>
        <v>5</v>
      </c>
      <c r="AP20" s="252">
        <f t="shared" si="21"/>
        <v>4</v>
      </c>
      <c r="AQ20" s="252" t="str">
        <f t="shared" si="22"/>
        <v/>
      </c>
      <c r="AR20" s="252" t="str">
        <f t="shared" si="23"/>
        <v/>
      </c>
      <c r="AS20" s="252" t="str">
        <f t="shared" si="24"/>
        <v/>
      </c>
      <c r="AT20" s="252" t="str">
        <f t="shared" si="25"/>
        <v/>
      </c>
      <c r="AU20" s="252" t="str">
        <f t="shared" si="26"/>
        <v/>
      </c>
      <c r="AV20" s="252" t="str">
        <f t="shared" si="27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5">
      <c r="A21" s="267">
        <v>16</v>
      </c>
      <c r="B21" s="163"/>
      <c r="C21" s="290" t="s">
        <v>34</v>
      </c>
      <c r="D21" s="292" t="s">
        <v>214</v>
      </c>
      <c r="E21" s="223">
        <v>2433</v>
      </c>
      <c r="F21" s="91" t="s">
        <v>1141</v>
      </c>
      <c r="G21" s="91">
        <v>4</v>
      </c>
      <c r="H21" s="91">
        <v>4</v>
      </c>
      <c r="I21" s="91">
        <v>5</v>
      </c>
      <c r="J21" s="91"/>
      <c r="K21" s="91">
        <v>5</v>
      </c>
      <c r="L21" s="91">
        <v>4</v>
      </c>
      <c r="M21" s="91">
        <v>4</v>
      </c>
      <c r="N21" s="91">
        <v>4</v>
      </c>
      <c r="O21" s="91">
        <v>3</v>
      </c>
      <c r="P21" s="91"/>
      <c r="Q21" s="91"/>
      <c r="R21" s="24"/>
      <c r="S21" s="23"/>
      <c r="T21" s="23"/>
      <c r="U21" s="91"/>
      <c r="V21" s="18">
        <f t="shared" si="0"/>
        <v>3</v>
      </c>
      <c r="W21" s="92">
        <f t="shared" si="1"/>
        <v>0</v>
      </c>
      <c r="X21" s="92">
        <f t="shared" si="28"/>
        <v>0</v>
      </c>
      <c r="Y21" s="92">
        <f t="shared" si="3"/>
        <v>0</v>
      </c>
      <c r="Z21" s="92">
        <f t="shared" si="4"/>
        <v>1</v>
      </c>
      <c r="AA21" s="92">
        <f t="shared" si="5"/>
        <v>5</v>
      </c>
      <c r="AB21" s="92">
        <f t="shared" si="6"/>
        <v>2</v>
      </c>
      <c r="AC21" s="92">
        <f t="shared" si="7"/>
        <v>8</v>
      </c>
      <c r="AD21" s="210">
        <f t="shared" si="11"/>
        <v>4.125</v>
      </c>
      <c r="AE21" s="16">
        <f t="shared" si="8"/>
        <v>0</v>
      </c>
      <c r="AF21" s="9"/>
      <c r="AG21" s="252" t="str">
        <f t="shared" si="12"/>
        <v>з</v>
      </c>
      <c r="AH21" s="252">
        <f t="shared" si="13"/>
        <v>4</v>
      </c>
      <c r="AI21" s="252">
        <f t="shared" si="14"/>
        <v>4</v>
      </c>
      <c r="AJ21" s="252">
        <f t="shared" si="15"/>
        <v>5</v>
      </c>
      <c r="AK21" s="252" t="str">
        <f t="shared" si="16"/>
        <v/>
      </c>
      <c r="AL21" s="252">
        <f t="shared" si="17"/>
        <v>5</v>
      </c>
      <c r="AM21" s="252">
        <f t="shared" si="18"/>
        <v>4</v>
      </c>
      <c r="AN21" s="252">
        <f t="shared" si="19"/>
        <v>4</v>
      </c>
      <c r="AO21" s="252">
        <f t="shared" si="20"/>
        <v>4</v>
      </c>
      <c r="AP21" s="252">
        <f t="shared" si="21"/>
        <v>3</v>
      </c>
      <c r="AQ21" s="252" t="str">
        <f t="shared" si="22"/>
        <v/>
      </c>
      <c r="AR21" s="252" t="str">
        <f t="shared" si="23"/>
        <v/>
      </c>
      <c r="AS21" s="252" t="str">
        <f t="shared" si="24"/>
        <v/>
      </c>
      <c r="AT21" s="252" t="str">
        <f t="shared" si="25"/>
        <v/>
      </c>
      <c r="AU21" s="252" t="str">
        <f t="shared" si="26"/>
        <v/>
      </c>
      <c r="AV21" s="252" t="str">
        <f t="shared" si="27"/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5">
      <c r="A22" s="267">
        <v>17</v>
      </c>
      <c r="B22" s="163"/>
      <c r="C22" s="290" t="s">
        <v>34</v>
      </c>
      <c r="D22" s="292" t="s">
        <v>215</v>
      </c>
      <c r="E22" s="223">
        <v>2433</v>
      </c>
      <c r="F22" s="91" t="s">
        <v>1141</v>
      </c>
      <c r="G22" s="91">
        <v>3</v>
      </c>
      <c r="H22" s="91">
        <v>3</v>
      </c>
      <c r="I22" s="91">
        <v>5</v>
      </c>
      <c r="J22" s="91"/>
      <c r="K22" s="91">
        <v>4</v>
      </c>
      <c r="L22" s="91">
        <v>3</v>
      </c>
      <c r="M22" s="91">
        <v>5</v>
      </c>
      <c r="N22" s="91">
        <v>3</v>
      </c>
      <c r="O22" s="91">
        <v>3</v>
      </c>
      <c r="P22" s="91"/>
      <c r="Q22" s="91"/>
      <c r="R22" s="24"/>
      <c r="S22" s="23"/>
      <c r="T22" s="23"/>
      <c r="U22" s="91"/>
      <c r="V22" s="18">
        <f t="shared" si="0"/>
        <v>3</v>
      </c>
      <c r="W22" s="92">
        <f t="shared" si="1"/>
        <v>0</v>
      </c>
      <c r="X22" s="92">
        <f t="shared" si="28"/>
        <v>0</v>
      </c>
      <c r="Y22" s="92">
        <f t="shared" si="3"/>
        <v>0</v>
      </c>
      <c r="Z22" s="92">
        <f t="shared" si="4"/>
        <v>5</v>
      </c>
      <c r="AA22" s="92">
        <f t="shared" si="5"/>
        <v>1</v>
      </c>
      <c r="AB22" s="92">
        <f t="shared" si="6"/>
        <v>2</v>
      </c>
      <c r="AC22" s="92">
        <f t="shared" si="7"/>
        <v>8</v>
      </c>
      <c r="AD22" s="210">
        <f t="shared" si="11"/>
        <v>3.625</v>
      </c>
      <c r="AE22" s="16">
        <f t="shared" si="8"/>
        <v>0</v>
      </c>
      <c r="AF22" s="9"/>
      <c r="AG22" s="252" t="str">
        <f t="shared" si="12"/>
        <v>з</v>
      </c>
      <c r="AH22" s="252">
        <f t="shared" si="13"/>
        <v>3</v>
      </c>
      <c r="AI22" s="252">
        <f t="shared" si="14"/>
        <v>3</v>
      </c>
      <c r="AJ22" s="252">
        <f t="shared" si="15"/>
        <v>5</v>
      </c>
      <c r="AK22" s="252" t="str">
        <f t="shared" si="16"/>
        <v/>
      </c>
      <c r="AL22" s="252">
        <f t="shared" si="17"/>
        <v>4</v>
      </c>
      <c r="AM22" s="252">
        <f t="shared" si="18"/>
        <v>3</v>
      </c>
      <c r="AN22" s="252">
        <f t="shared" si="19"/>
        <v>5</v>
      </c>
      <c r="AO22" s="252">
        <f t="shared" si="20"/>
        <v>3</v>
      </c>
      <c r="AP22" s="252">
        <f t="shared" si="21"/>
        <v>3</v>
      </c>
      <c r="AQ22" s="252" t="str">
        <f t="shared" si="22"/>
        <v/>
      </c>
      <c r="AR22" s="252" t="str">
        <f t="shared" si="23"/>
        <v/>
      </c>
      <c r="AS22" s="252" t="str">
        <f t="shared" si="24"/>
        <v/>
      </c>
      <c r="AT22" s="252" t="str">
        <f t="shared" si="25"/>
        <v/>
      </c>
      <c r="AU22" s="252" t="str">
        <f t="shared" si="26"/>
        <v/>
      </c>
      <c r="AV22" s="252" t="str">
        <f t="shared" si="27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5">
      <c r="A23" s="267">
        <v>18</v>
      </c>
      <c r="B23" s="163"/>
      <c r="C23" s="290" t="s">
        <v>34</v>
      </c>
      <c r="D23" s="292" t="s">
        <v>216</v>
      </c>
      <c r="E23" s="223">
        <v>2433</v>
      </c>
      <c r="F23" s="91" t="s">
        <v>1141</v>
      </c>
      <c r="G23" s="91">
        <v>3</v>
      </c>
      <c r="H23" s="91">
        <v>3</v>
      </c>
      <c r="I23" s="91">
        <v>4</v>
      </c>
      <c r="J23" s="91"/>
      <c r="K23" s="91">
        <v>5</v>
      </c>
      <c r="L23" s="91">
        <v>3</v>
      </c>
      <c r="M23" s="91">
        <v>5</v>
      </c>
      <c r="N23" s="91">
        <v>4</v>
      </c>
      <c r="O23" s="91">
        <v>4</v>
      </c>
      <c r="P23" s="91"/>
      <c r="Q23" s="91"/>
      <c r="R23" s="24"/>
      <c r="S23" s="23"/>
      <c r="T23" s="23"/>
      <c r="U23" s="91"/>
      <c r="V23" s="18">
        <f t="shared" si="0"/>
        <v>3</v>
      </c>
      <c r="W23" s="92">
        <f t="shared" si="1"/>
        <v>0</v>
      </c>
      <c r="X23" s="92">
        <f t="shared" si="28"/>
        <v>0</v>
      </c>
      <c r="Y23" s="92">
        <f t="shared" si="3"/>
        <v>0</v>
      </c>
      <c r="Z23" s="92">
        <f t="shared" si="4"/>
        <v>3</v>
      </c>
      <c r="AA23" s="92">
        <f t="shared" si="5"/>
        <v>3</v>
      </c>
      <c r="AB23" s="92">
        <f t="shared" si="6"/>
        <v>2</v>
      </c>
      <c r="AC23" s="92">
        <f t="shared" si="7"/>
        <v>8</v>
      </c>
      <c r="AD23" s="210">
        <f t="shared" si="11"/>
        <v>3.875</v>
      </c>
      <c r="AE23" s="16">
        <f t="shared" si="8"/>
        <v>0</v>
      </c>
      <c r="AF23" s="9"/>
      <c r="AG23" s="252" t="str">
        <f t="shared" si="12"/>
        <v>з</v>
      </c>
      <c r="AH23" s="252">
        <f t="shared" si="13"/>
        <v>3</v>
      </c>
      <c r="AI23" s="252">
        <f t="shared" si="14"/>
        <v>3</v>
      </c>
      <c r="AJ23" s="252">
        <f t="shared" si="15"/>
        <v>4</v>
      </c>
      <c r="AK23" s="252" t="str">
        <f t="shared" si="16"/>
        <v/>
      </c>
      <c r="AL23" s="252">
        <f t="shared" si="17"/>
        <v>5</v>
      </c>
      <c r="AM23" s="252">
        <f t="shared" si="18"/>
        <v>3</v>
      </c>
      <c r="AN23" s="252">
        <f t="shared" si="19"/>
        <v>5</v>
      </c>
      <c r="AO23" s="252">
        <f t="shared" si="20"/>
        <v>4</v>
      </c>
      <c r="AP23" s="252">
        <f t="shared" si="21"/>
        <v>4</v>
      </c>
      <c r="AQ23" s="252" t="str">
        <f t="shared" si="22"/>
        <v/>
      </c>
      <c r="AR23" s="252" t="str">
        <f t="shared" si="23"/>
        <v/>
      </c>
      <c r="AS23" s="252" t="str">
        <f t="shared" si="24"/>
        <v/>
      </c>
      <c r="AT23" s="252" t="str">
        <f t="shared" si="25"/>
        <v/>
      </c>
      <c r="AU23" s="252" t="str">
        <f t="shared" si="26"/>
        <v/>
      </c>
      <c r="AV23" s="252" t="str">
        <f t="shared" si="27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5">
      <c r="A24" s="267">
        <v>19</v>
      </c>
      <c r="B24" s="163"/>
      <c r="C24" s="290" t="s">
        <v>34</v>
      </c>
      <c r="D24" s="292" t="s">
        <v>217</v>
      </c>
      <c r="E24" s="223">
        <v>2433</v>
      </c>
      <c r="F24" s="91" t="s">
        <v>1141</v>
      </c>
      <c r="G24" s="91">
        <v>3</v>
      </c>
      <c r="H24" s="91">
        <v>4</v>
      </c>
      <c r="I24" s="91">
        <v>5</v>
      </c>
      <c r="J24" s="91"/>
      <c r="K24" s="91">
        <v>3</v>
      </c>
      <c r="L24" s="91">
        <v>4</v>
      </c>
      <c r="M24" s="91">
        <v>5</v>
      </c>
      <c r="N24" s="91">
        <v>4</v>
      </c>
      <c r="O24" s="91">
        <v>3</v>
      </c>
      <c r="P24" s="91"/>
      <c r="Q24" s="91"/>
      <c r="R24" s="24"/>
      <c r="S24" s="23"/>
      <c r="T24" s="23"/>
      <c r="U24" s="91"/>
      <c r="V24" s="18">
        <f t="shared" si="0"/>
        <v>3</v>
      </c>
      <c r="W24" s="92">
        <f t="shared" si="1"/>
        <v>0</v>
      </c>
      <c r="X24" s="92">
        <f t="shared" si="28"/>
        <v>0</v>
      </c>
      <c r="Y24" s="92">
        <f t="shared" si="3"/>
        <v>0</v>
      </c>
      <c r="Z24" s="92">
        <f t="shared" si="4"/>
        <v>3</v>
      </c>
      <c r="AA24" s="92">
        <f t="shared" si="5"/>
        <v>3</v>
      </c>
      <c r="AB24" s="92">
        <f t="shared" si="6"/>
        <v>2</v>
      </c>
      <c r="AC24" s="92">
        <f t="shared" si="7"/>
        <v>8</v>
      </c>
      <c r="AD24" s="210">
        <f t="shared" si="11"/>
        <v>3.875</v>
      </c>
      <c r="AE24" s="16">
        <f t="shared" si="8"/>
        <v>0</v>
      </c>
      <c r="AF24" s="9"/>
      <c r="AG24" s="252" t="str">
        <f t="shared" si="12"/>
        <v>з</v>
      </c>
      <c r="AH24" s="252">
        <f t="shared" si="13"/>
        <v>3</v>
      </c>
      <c r="AI24" s="252">
        <f t="shared" si="14"/>
        <v>4</v>
      </c>
      <c r="AJ24" s="252">
        <f t="shared" si="15"/>
        <v>5</v>
      </c>
      <c r="AK24" s="252" t="str">
        <f t="shared" si="16"/>
        <v/>
      </c>
      <c r="AL24" s="252">
        <f t="shared" si="17"/>
        <v>3</v>
      </c>
      <c r="AM24" s="252">
        <f t="shared" si="18"/>
        <v>4</v>
      </c>
      <c r="AN24" s="252">
        <f t="shared" si="19"/>
        <v>5</v>
      </c>
      <c r="AO24" s="252">
        <f t="shared" si="20"/>
        <v>4</v>
      </c>
      <c r="AP24" s="252">
        <f t="shared" si="21"/>
        <v>3</v>
      </c>
      <c r="AQ24" s="252" t="str">
        <f t="shared" si="22"/>
        <v/>
      </c>
      <c r="AR24" s="252" t="str">
        <f t="shared" si="23"/>
        <v/>
      </c>
      <c r="AS24" s="252" t="str">
        <f t="shared" si="24"/>
        <v/>
      </c>
      <c r="AT24" s="252" t="str">
        <f t="shared" si="25"/>
        <v/>
      </c>
      <c r="AU24" s="252" t="str">
        <f t="shared" si="26"/>
        <v/>
      </c>
      <c r="AV24" s="252" t="str">
        <f t="shared" si="27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5">
      <c r="A25" s="267">
        <v>20</v>
      </c>
      <c r="B25" s="163"/>
      <c r="C25" s="290" t="s">
        <v>34</v>
      </c>
      <c r="D25" s="292" t="s">
        <v>218</v>
      </c>
      <c r="E25" s="223">
        <v>2433</v>
      </c>
      <c r="F25" s="91" t="s">
        <v>1141</v>
      </c>
      <c r="G25" s="91">
        <v>3</v>
      </c>
      <c r="H25" s="91">
        <v>5</v>
      </c>
      <c r="I25" s="91">
        <v>5</v>
      </c>
      <c r="J25" s="91"/>
      <c r="K25" s="91">
        <v>4</v>
      </c>
      <c r="L25" s="91">
        <v>4</v>
      </c>
      <c r="M25" s="91">
        <v>5</v>
      </c>
      <c r="N25" s="91">
        <v>4</v>
      </c>
      <c r="O25" s="91">
        <v>3</v>
      </c>
      <c r="P25" s="91"/>
      <c r="Q25" s="91"/>
      <c r="R25" s="91"/>
      <c r="S25" s="23"/>
      <c r="T25" s="23"/>
      <c r="U25" s="91"/>
      <c r="V25" s="18">
        <f t="shared" si="0"/>
        <v>3</v>
      </c>
      <c r="W25" s="92">
        <f t="shared" si="1"/>
        <v>0</v>
      </c>
      <c r="X25" s="92">
        <f t="shared" si="28"/>
        <v>0</v>
      </c>
      <c r="Y25" s="92">
        <f t="shared" si="3"/>
        <v>0</v>
      </c>
      <c r="Z25" s="92">
        <f t="shared" si="4"/>
        <v>2</v>
      </c>
      <c r="AA25" s="92">
        <f t="shared" si="5"/>
        <v>3</v>
      </c>
      <c r="AB25" s="92">
        <f t="shared" si="6"/>
        <v>3</v>
      </c>
      <c r="AC25" s="92">
        <f t="shared" si="7"/>
        <v>8</v>
      </c>
      <c r="AD25" s="210">
        <f t="shared" si="11"/>
        <v>4.125</v>
      </c>
      <c r="AE25" s="16">
        <f t="shared" si="8"/>
        <v>0</v>
      </c>
      <c r="AF25" s="9"/>
      <c r="AG25" s="252" t="str">
        <f t="shared" si="12"/>
        <v>з</v>
      </c>
      <c r="AH25" s="252">
        <f t="shared" si="13"/>
        <v>3</v>
      </c>
      <c r="AI25" s="252">
        <f t="shared" si="14"/>
        <v>5</v>
      </c>
      <c r="AJ25" s="252">
        <f t="shared" si="15"/>
        <v>5</v>
      </c>
      <c r="AK25" s="252" t="str">
        <f t="shared" si="16"/>
        <v/>
      </c>
      <c r="AL25" s="252">
        <f t="shared" si="17"/>
        <v>4</v>
      </c>
      <c r="AM25" s="252">
        <f t="shared" si="18"/>
        <v>4</v>
      </c>
      <c r="AN25" s="252">
        <f t="shared" si="19"/>
        <v>5</v>
      </c>
      <c r="AO25" s="252">
        <f t="shared" si="20"/>
        <v>4</v>
      </c>
      <c r="AP25" s="252">
        <f t="shared" si="21"/>
        <v>3</v>
      </c>
      <c r="AQ25" s="252" t="str">
        <f t="shared" si="22"/>
        <v/>
      </c>
      <c r="AR25" s="252" t="str">
        <f t="shared" si="23"/>
        <v/>
      </c>
      <c r="AS25" s="252" t="str">
        <f t="shared" si="24"/>
        <v/>
      </c>
      <c r="AT25" s="252" t="str">
        <f t="shared" si="25"/>
        <v/>
      </c>
      <c r="AU25" s="252" t="str">
        <f t="shared" si="26"/>
        <v/>
      </c>
      <c r="AV25" s="252" t="str">
        <f t="shared" si="27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5">
      <c r="A26" s="267">
        <v>21</v>
      </c>
      <c r="B26" s="163"/>
      <c r="C26" s="290" t="s">
        <v>34</v>
      </c>
      <c r="D26" s="292" t="s">
        <v>220</v>
      </c>
      <c r="E26" s="223">
        <v>2433</v>
      </c>
      <c r="F26" s="91" t="s">
        <v>1141</v>
      </c>
      <c r="G26" s="91">
        <v>4</v>
      </c>
      <c r="H26" s="91">
        <v>4</v>
      </c>
      <c r="I26" s="91">
        <v>5</v>
      </c>
      <c r="J26" s="91"/>
      <c r="K26" s="91">
        <v>4</v>
      </c>
      <c r="L26" s="91">
        <v>4</v>
      </c>
      <c r="M26" s="91">
        <v>4</v>
      </c>
      <c r="N26" s="91">
        <v>4</v>
      </c>
      <c r="O26" s="91">
        <v>4</v>
      </c>
      <c r="P26" s="91"/>
      <c r="Q26" s="91"/>
      <c r="R26" s="24"/>
      <c r="S26" s="23"/>
      <c r="T26" s="23"/>
      <c r="U26" s="91"/>
      <c r="V26" s="18">
        <f t="shared" si="0"/>
        <v>4</v>
      </c>
      <c r="W26" s="92">
        <f t="shared" si="1"/>
        <v>0</v>
      </c>
      <c r="X26" s="92">
        <f t="shared" si="28"/>
        <v>0</v>
      </c>
      <c r="Y26" s="92">
        <f t="shared" si="3"/>
        <v>0</v>
      </c>
      <c r="Z26" s="92">
        <f t="shared" si="4"/>
        <v>0</v>
      </c>
      <c r="AA26" s="92">
        <f t="shared" si="5"/>
        <v>7</v>
      </c>
      <c r="AB26" s="92">
        <f t="shared" si="6"/>
        <v>1</v>
      </c>
      <c r="AC26" s="92">
        <f t="shared" si="7"/>
        <v>8</v>
      </c>
      <c r="AD26" s="210">
        <f t="shared" si="11"/>
        <v>4.125</v>
      </c>
      <c r="AE26" s="16">
        <f t="shared" si="8"/>
        <v>0</v>
      </c>
      <c r="AF26" s="9"/>
      <c r="AG26" s="252" t="str">
        <f t="shared" si="12"/>
        <v>з</v>
      </c>
      <c r="AH26" s="252">
        <f t="shared" si="13"/>
        <v>4</v>
      </c>
      <c r="AI26" s="252">
        <f t="shared" si="14"/>
        <v>4</v>
      </c>
      <c r="AJ26" s="252">
        <f t="shared" si="15"/>
        <v>5</v>
      </c>
      <c r="AK26" s="252" t="str">
        <f t="shared" si="16"/>
        <v/>
      </c>
      <c r="AL26" s="252">
        <f t="shared" si="17"/>
        <v>4</v>
      </c>
      <c r="AM26" s="252">
        <f t="shared" si="18"/>
        <v>4</v>
      </c>
      <c r="AN26" s="252">
        <f t="shared" si="19"/>
        <v>4</v>
      </c>
      <c r="AO26" s="252">
        <f t="shared" si="20"/>
        <v>4</v>
      </c>
      <c r="AP26" s="252">
        <f t="shared" si="21"/>
        <v>4</v>
      </c>
      <c r="AQ26" s="252" t="str">
        <f t="shared" si="22"/>
        <v/>
      </c>
      <c r="AR26" s="252" t="str">
        <f t="shared" si="23"/>
        <v/>
      </c>
      <c r="AS26" s="252" t="str">
        <f t="shared" si="24"/>
        <v/>
      </c>
      <c r="AT26" s="252" t="str">
        <f t="shared" si="25"/>
        <v/>
      </c>
      <c r="AU26" s="252" t="str">
        <f t="shared" si="26"/>
        <v/>
      </c>
      <c r="AV26" s="252" t="str">
        <f t="shared" si="27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5">
      <c r="A27" s="267">
        <v>22</v>
      </c>
      <c r="B27" s="163"/>
      <c r="C27" s="290" t="s">
        <v>443</v>
      </c>
      <c r="D27" s="292" t="s">
        <v>221</v>
      </c>
      <c r="E27" s="223">
        <v>2433</v>
      </c>
      <c r="F27" s="91" t="s">
        <v>1141</v>
      </c>
      <c r="G27" s="91">
        <v>4</v>
      </c>
      <c r="H27" s="91">
        <v>4</v>
      </c>
      <c r="I27" s="91">
        <v>5</v>
      </c>
      <c r="J27" s="91"/>
      <c r="K27" s="91">
        <v>4</v>
      </c>
      <c r="L27" s="91">
        <v>4</v>
      </c>
      <c r="M27" s="91">
        <v>5</v>
      </c>
      <c r="N27" s="91">
        <v>4</v>
      </c>
      <c r="O27" s="91">
        <v>3</v>
      </c>
      <c r="P27" s="91"/>
      <c r="Q27" s="91"/>
      <c r="R27" s="24"/>
      <c r="S27" s="23"/>
      <c r="T27" s="23"/>
      <c r="U27" s="91"/>
      <c r="V27" s="18">
        <f t="shared" si="0"/>
        <v>3</v>
      </c>
      <c r="W27" s="92">
        <f t="shared" si="1"/>
        <v>0</v>
      </c>
      <c r="X27" s="92">
        <f t="shared" si="28"/>
        <v>0</v>
      </c>
      <c r="Y27" s="92">
        <f t="shared" si="3"/>
        <v>0</v>
      </c>
      <c r="Z27" s="92">
        <f t="shared" si="4"/>
        <v>1</v>
      </c>
      <c r="AA27" s="92">
        <f t="shared" si="5"/>
        <v>5</v>
      </c>
      <c r="AB27" s="92">
        <f t="shared" si="6"/>
        <v>2</v>
      </c>
      <c r="AC27" s="92">
        <f t="shared" si="7"/>
        <v>8</v>
      </c>
      <c r="AD27" s="210">
        <f t="shared" si="11"/>
        <v>4.125</v>
      </c>
      <c r="AE27" s="16">
        <f t="shared" si="8"/>
        <v>0</v>
      </c>
      <c r="AF27" s="9"/>
      <c r="AG27" s="252" t="str">
        <f t="shared" si="12"/>
        <v>з</v>
      </c>
      <c r="AH27" s="252">
        <f t="shared" si="13"/>
        <v>4</v>
      </c>
      <c r="AI27" s="252">
        <f t="shared" si="14"/>
        <v>4</v>
      </c>
      <c r="AJ27" s="252">
        <f t="shared" si="15"/>
        <v>5</v>
      </c>
      <c r="AK27" s="252" t="str">
        <f t="shared" si="16"/>
        <v/>
      </c>
      <c r="AL27" s="252">
        <f t="shared" si="17"/>
        <v>4</v>
      </c>
      <c r="AM27" s="252">
        <f t="shared" si="18"/>
        <v>4</v>
      </c>
      <c r="AN27" s="252">
        <f t="shared" si="19"/>
        <v>5</v>
      </c>
      <c r="AO27" s="252">
        <f t="shared" si="20"/>
        <v>4</v>
      </c>
      <c r="AP27" s="252">
        <f t="shared" si="21"/>
        <v>3</v>
      </c>
      <c r="AQ27" s="252" t="str">
        <f t="shared" si="22"/>
        <v/>
      </c>
      <c r="AR27" s="252" t="str">
        <f t="shared" si="23"/>
        <v/>
      </c>
      <c r="AS27" s="252" t="str">
        <f t="shared" si="24"/>
        <v/>
      </c>
      <c r="AT27" s="252" t="str">
        <f t="shared" si="25"/>
        <v/>
      </c>
      <c r="AU27" s="252" t="str">
        <f t="shared" si="26"/>
        <v/>
      </c>
      <c r="AV27" s="252" t="str">
        <f t="shared" si="27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5">
      <c r="A28" s="267">
        <v>23</v>
      </c>
      <c r="B28" s="163"/>
      <c r="C28" s="290" t="s">
        <v>34</v>
      </c>
      <c r="D28" s="292" t="s">
        <v>222</v>
      </c>
      <c r="E28" s="223">
        <v>2433</v>
      </c>
      <c r="F28" s="91" t="s">
        <v>1141</v>
      </c>
      <c r="G28" s="91">
        <v>4</v>
      </c>
      <c r="H28" s="91">
        <v>4</v>
      </c>
      <c r="I28" s="91">
        <v>5</v>
      </c>
      <c r="J28" s="91"/>
      <c r="K28" s="91">
        <v>4</v>
      </c>
      <c r="L28" s="91">
        <v>3</v>
      </c>
      <c r="M28" s="91">
        <v>3</v>
      </c>
      <c r="N28" s="91">
        <v>4</v>
      </c>
      <c r="O28" s="91">
        <v>3</v>
      </c>
      <c r="P28" s="91"/>
      <c r="Q28" s="91"/>
      <c r="R28" s="24"/>
      <c r="S28" s="23"/>
      <c r="T28" s="23"/>
      <c r="U28" s="91"/>
      <c r="V28" s="18">
        <f t="shared" si="0"/>
        <v>3</v>
      </c>
      <c r="W28" s="92">
        <f t="shared" si="1"/>
        <v>0</v>
      </c>
      <c r="X28" s="92">
        <f t="shared" si="28"/>
        <v>0</v>
      </c>
      <c r="Y28" s="92">
        <f t="shared" si="3"/>
        <v>0</v>
      </c>
      <c r="Z28" s="92">
        <f t="shared" si="4"/>
        <v>3</v>
      </c>
      <c r="AA28" s="92">
        <f t="shared" si="5"/>
        <v>4</v>
      </c>
      <c r="AB28" s="92">
        <f t="shared" si="6"/>
        <v>1</v>
      </c>
      <c r="AC28" s="92">
        <f t="shared" si="7"/>
        <v>8</v>
      </c>
      <c r="AD28" s="210">
        <f t="shared" si="11"/>
        <v>3.75</v>
      </c>
      <c r="AE28" s="16">
        <f t="shared" si="8"/>
        <v>0</v>
      </c>
      <c r="AF28" s="9"/>
      <c r="AG28" s="252" t="str">
        <f t="shared" si="12"/>
        <v>з</v>
      </c>
      <c r="AH28" s="252">
        <f t="shared" si="13"/>
        <v>4</v>
      </c>
      <c r="AI28" s="252">
        <f t="shared" si="14"/>
        <v>4</v>
      </c>
      <c r="AJ28" s="252">
        <f t="shared" si="15"/>
        <v>5</v>
      </c>
      <c r="AK28" s="252" t="str">
        <f t="shared" si="16"/>
        <v/>
      </c>
      <c r="AL28" s="252">
        <f t="shared" si="17"/>
        <v>4</v>
      </c>
      <c r="AM28" s="252">
        <f t="shared" si="18"/>
        <v>3</v>
      </c>
      <c r="AN28" s="252">
        <f t="shared" si="19"/>
        <v>3</v>
      </c>
      <c r="AO28" s="252">
        <f t="shared" si="20"/>
        <v>4</v>
      </c>
      <c r="AP28" s="252">
        <f t="shared" si="21"/>
        <v>3</v>
      </c>
      <c r="AQ28" s="252" t="str">
        <f t="shared" si="22"/>
        <v/>
      </c>
      <c r="AR28" s="252" t="str">
        <f t="shared" si="23"/>
        <v/>
      </c>
      <c r="AS28" s="252" t="str">
        <f t="shared" si="24"/>
        <v/>
      </c>
      <c r="AT28" s="252" t="str">
        <f t="shared" si="25"/>
        <v/>
      </c>
      <c r="AU28" s="252" t="str">
        <f t="shared" si="26"/>
        <v/>
      </c>
      <c r="AV28" s="252" t="str">
        <f t="shared" si="27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267"/>
      <c r="B29" s="211"/>
      <c r="C29" s="211"/>
      <c r="D29" s="291"/>
      <c r="E29" s="223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28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11"/>
        <v/>
      </c>
      <c r="AE29" s="16">
        <f t="shared" si="8"/>
        <v>0</v>
      </c>
      <c r="AF29" s="9"/>
      <c r="AG29" s="17" t="str">
        <f t="shared" ref="AG29:AV33" si="29">IF(ISERROR(VALUE(LEFT(F29))),LEFT(F29),VALUE(LEFT(F29)))</f>
        <v/>
      </c>
      <c r="AH29" s="17" t="str">
        <f t="shared" si="29"/>
        <v/>
      </c>
      <c r="AI29" s="17" t="str">
        <f t="shared" si="29"/>
        <v/>
      </c>
      <c r="AJ29" s="17" t="str">
        <f t="shared" si="29"/>
        <v/>
      </c>
      <c r="AK29" s="17" t="str">
        <f t="shared" si="29"/>
        <v/>
      </c>
      <c r="AL29" s="17" t="str">
        <f t="shared" si="29"/>
        <v/>
      </c>
      <c r="AM29" s="17" t="str">
        <f t="shared" si="29"/>
        <v/>
      </c>
      <c r="AN29" s="17" t="str">
        <f t="shared" si="29"/>
        <v/>
      </c>
      <c r="AO29" s="17" t="str">
        <f t="shared" si="29"/>
        <v/>
      </c>
      <c r="AP29" s="17" t="str">
        <f t="shared" si="29"/>
        <v/>
      </c>
      <c r="AQ29" s="17" t="str">
        <f t="shared" si="29"/>
        <v/>
      </c>
      <c r="AR29" s="17" t="str">
        <f t="shared" si="29"/>
        <v/>
      </c>
      <c r="AS29" s="17" t="str">
        <f t="shared" si="29"/>
        <v/>
      </c>
      <c r="AT29" s="17" t="str">
        <f t="shared" si="29"/>
        <v/>
      </c>
      <c r="AU29" s="17" t="str">
        <f t="shared" si="29"/>
        <v/>
      </c>
      <c r="AV29" s="17" t="str">
        <f t="shared" si="29"/>
        <v/>
      </c>
      <c r="AW29" s="18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5" hidden="1" customHeight="1" x14ac:dyDescent="0.2">
      <c r="A30" s="267"/>
      <c r="B30" s="211"/>
      <c r="C30" s="211"/>
      <c r="D30" s="211"/>
      <c r="E30" s="223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28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11"/>
        <v/>
      </c>
      <c r="AE30" s="16">
        <f t="shared" si="8"/>
        <v>0</v>
      </c>
      <c r="AF30" s="9"/>
      <c r="AG30" s="17" t="str">
        <f t="shared" si="29"/>
        <v/>
      </c>
      <c r="AH30" s="17" t="str">
        <f t="shared" si="29"/>
        <v/>
      </c>
      <c r="AI30" s="17" t="str">
        <f t="shared" si="29"/>
        <v/>
      </c>
      <c r="AJ30" s="17" t="str">
        <f t="shared" si="29"/>
        <v/>
      </c>
      <c r="AK30" s="17" t="str">
        <f t="shared" si="29"/>
        <v/>
      </c>
      <c r="AL30" s="17" t="str">
        <f t="shared" si="29"/>
        <v/>
      </c>
      <c r="AM30" s="17" t="str">
        <f t="shared" si="29"/>
        <v/>
      </c>
      <c r="AN30" s="17" t="str">
        <f t="shared" si="29"/>
        <v/>
      </c>
      <c r="AO30" s="17" t="str">
        <f t="shared" si="29"/>
        <v/>
      </c>
      <c r="AP30" s="17" t="str">
        <f t="shared" si="29"/>
        <v/>
      </c>
      <c r="AQ30" s="17" t="str">
        <f t="shared" si="29"/>
        <v/>
      </c>
      <c r="AR30" s="17" t="str">
        <f t="shared" si="29"/>
        <v/>
      </c>
      <c r="AS30" s="17" t="str">
        <f t="shared" si="29"/>
        <v/>
      </c>
      <c r="AT30" s="17" t="str">
        <f t="shared" si="29"/>
        <v/>
      </c>
      <c r="AU30" s="17" t="str">
        <f t="shared" si="29"/>
        <v/>
      </c>
      <c r="AV30" s="17" t="str">
        <f t="shared" si="29"/>
        <v/>
      </c>
      <c r="AW30" s="18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5" hidden="1" customHeight="1" x14ac:dyDescent="0.2">
      <c r="A31" s="267"/>
      <c r="B31" s="212"/>
      <c r="C31" s="213"/>
      <c r="D31" s="214"/>
      <c r="E31" s="223"/>
      <c r="F31" s="91"/>
      <c r="G31" s="91"/>
      <c r="H31" s="91"/>
      <c r="I31" s="91"/>
      <c r="J31" s="91"/>
      <c r="K31" s="91"/>
      <c r="L31" s="94"/>
      <c r="M31" s="91"/>
      <c r="N31" s="91"/>
      <c r="O31" s="94"/>
      <c r="P31" s="91"/>
      <c r="Q31" s="94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28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17" t="str">
        <f t="shared" si="29"/>
        <v/>
      </c>
      <c r="AH31" s="17" t="str">
        <f t="shared" si="29"/>
        <v/>
      </c>
      <c r="AI31" s="17" t="str">
        <f t="shared" si="29"/>
        <v/>
      </c>
      <c r="AJ31" s="17" t="str">
        <f t="shared" si="29"/>
        <v/>
      </c>
      <c r="AK31" s="17" t="str">
        <f t="shared" si="29"/>
        <v/>
      </c>
      <c r="AL31" s="17" t="str">
        <f t="shared" si="29"/>
        <v/>
      </c>
      <c r="AM31" s="17" t="str">
        <f t="shared" si="29"/>
        <v/>
      </c>
      <c r="AN31" s="17" t="str">
        <f t="shared" si="29"/>
        <v/>
      </c>
      <c r="AO31" s="17" t="str">
        <f t="shared" si="29"/>
        <v/>
      </c>
      <c r="AP31" s="17" t="str">
        <f t="shared" si="29"/>
        <v/>
      </c>
      <c r="AQ31" s="17" t="str">
        <f t="shared" si="29"/>
        <v/>
      </c>
      <c r="AR31" s="17" t="str">
        <f t="shared" si="29"/>
        <v/>
      </c>
      <c r="AS31" s="17" t="str">
        <f t="shared" si="29"/>
        <v/>
      </c>
      <c r="AT31" s="17" t="str">
        <f t="shared" si="29"/>
        <v/>
      </c>
      <c r="AU31" s="17" t="str">
        <f t="shared" si="29"/>
        <v/>
      </c>
      <c r="AV31" s="17" t="str">
        <f t="shared" si="29"/>
        <v/>
      </c>
      <c r="AW31" s="18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5" hidden="1" customHeight="1" x14ac:dyDescent="0.2">
      <c r="A32" s="267"/>
      <c r="B32" s="212"/>
      <c r="C32" s="213"/>
      <c r="D32" s="214"/>
      <c r="E32" s="223"/>
      <c r="F32" s="91"/>
      <c r="G32" s="91"/>
      <c r="H32" s="91"/>
      <c r="I32" s="91"/>
      <c r="J32" s="91"/>
      <c r="K32" s="91"/>
      <c r="L32" s="94"/>
      <c r="M32" s="91"/>
      <c r="N32" s="91"/>
      <c r="O32" s="94"/>
      <c r="P32" s="91"/>
      <c r="Q32" s="94"/>
      <c r="R32" s="24"/>
      <c r="S32" s="23"/>
      <c r="T32" s="23"/>
      <c r="U32" s="23"/>
      <c r="V32" s="18">
        <f t="shared" si="0"/>
        <v>0</v>
      </c>
      <c r="W32" s="92">
        <f>COUNTIF(AG32:AV32,"б")</f>
        <v>0</v>
      </c>
      <c r="X32" s="92">
        <f>COUNTIF(AF32:AU32,"д")</f>
        <v>0</v>
      </c>
      <c r="Y32" s="92">
        <f>COUNTIF(AG32:AV32,2)+COUNTIF(AG32:AV32,"н")+COUNTIF(AG32:AV32,"д")</f>
        <v>0</v>
      </c>
      <c r="Z32" s="92">
        <f>COUNTIF(AG32:AV32,Z$5)</f>
        <v>0</v>
      </c>
      <c r="AA32" s="92">
        <f>COUNTIF(AG32:AV32,AA$5)</f>
        <v>0</v>
      </c>
      <c r="AB32" s="92">
        <f>COUNTIF(AG32:AV32,AB$5)</f>
        <v>0</v>
      </c>
      <c r="AC32" s="92">
        <f t="shared" si="7"/>
        <v>0</v>
      </c>
      <c r="AD32" s="210" t="str">
        <f t="shared" si="11"/>
        <v/>
      </c>
      <c r="AE32" s="16">
        <f>IF(AX32=5,0.5,IF(AX32=4,0.25,IF(AX32&lt;=3,0)))</f>
        <v>0</v>
      </c>
      <c r="AF32" s="9"/>
      <c r="AG32" s="17" t="str">
        <f t="shared" si="29"/>
        <v/>
      </c>
      <c r="AH32" s="17" t="str">
        <f t="shared" si="29"/>
        <v/>
      </c>
      <c r="AI32" s="17" t="str">
        <f t="shared" si="29"/>
        <v/>
      </c>
      <c r="AJ32" s="17" t="str">
        <f t="shared" si="29"/>
        <v/>
      </c>
      <c r="AK32" s="17" t="str">
        <f t="shared" si="29"/>
        <v/>
      </c>
      <c r="AL32" s="17" t="str">
        <f t="shared" si="29"/>
        <v/>
      </c>
      <c r="AM32" s="17" t="str">
        <f t="shared" si="29"/>
        <v/>
      </c>
      <c r="AN32" s="17" t="str">
        <f t="shared" si="29"/>
        <v/>
      </c>
      <c r="AO32" s="17" t="str">
        <f t="shared" si="29"/>
        <v/>
      </c>
      <c r="AP32" s="17" t="str">
        <f t="shared" si="29"/>
        <v/>
      </c>
      <c r="AQ32" s="17" t="str">
        <f t="shared" si="29"/>
        <v/>
      </c>
      <c r="AR32" s="17" t="str">
        <f t="shared" si="29"/>
        <v/>
      </c>
      <c r="AS32" s="17" t="str">
        <f t="shared" si="29"/>
        <v/>
      </c>
      <c r="AT32" s="17" t="str">
        <f t="shared" si="29"/>
        <v/>
      </c>
      <c r="AU32" s="17" t="str">
        <f t="shared" si="29"/>
        <v/>
      </c>
      <c r="AV32" s="17" t="str">
        <f t="shared" si="29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267"/>
      <c r="B33" s="212"/>
      <c r="C33" s="213"/>
      <c r="D33" s="214"/>
      <c r="E33" s="223"/>
      <c r="F33" s="91"/>
      <c r="G33" s="91"/>
      <c r="H33" s="91"/>
      <c r="I33" s="91"/>
      <c r="J33" s="91"/>
      <c r="K33" s="91"/>
      <c r="L33" s="94"/>
      <c r="M33" s="91"/>
      <c r="N33" s="91"/>
      <c r="O33" s="94"/>
      <c r="P33" s="91"/>
      <c r="Q33" s="94"/>
      <c r="R33" s="24"/>
      <c r="S33" s="23"/>
      <c r="T33" s="23"/>
      <c r="U33" s="23"/>
      <c r="V33" s="18">
        <f t="shared" si="0"/>
        <v>0</v>
      </c>
      <c r="W33" s="92">
        <f>COUNTIF(AG33:AV33,"б")</f>
        <v>0</v>
      </c>
      <c r="X33" s="92">
        <f>COUNTIF(AF33:AU33,"д")</f>
        <v>0</v>
      </c>
      <c r="Y33" s="92">
        <f>COUNTIF(AG33:AV33,2)+COUNTIF(AG33:AV33,"н")+COUNTIF(AG33:AV33,"д")</f>
        <v>0</v>
      </c>
      <c r="Z33" s="92">
        <f>COUNTIF(AG33:AV33,Z$5)</f>
        <v>0</v>
      </c>
      <c r="AA33" s="92">
        <f>COUNTIF(AG33:AV33,AA$5)</f>
        <v>0</v>
      </c>
      <c r="AB33" s="92">
        <f>COUNTIF(AG33:AV33,AB$5)</f>
        <v>0</v>
      </c>
      <c r="AC33" s="92">
        <f t="shared" si="7"/>
        <v>0</v>
      </c>
      <c r="AD33" s="210" t="str">
        <f t="shared" si="11"/>
        <v/>
      </c>
      <c r="AE33" s="16">
        <f>IF(AX33=5,0.5,IF(AX33=4,0.25,IF(AX33&lt;=3,0)))</f>
        <v>0</v>
      </c>
      <c r="AF33" s="9"/>
      <c r="AG33" s="17" t="str">
        <f t="shared" si="29"/>
        <v/>
      </c>
      <c r="AH33" s="17" t="str">
        <f t="shared" si="29"/>
        <v/>
      </c>
      <c r="AI33" s="17" t="str">
        <f t="shared" si="29"/>
        <v/>
      </c>
      <c r="AJ33" s="17" t="str">
        <f t="shared" si="29"/>
        <v/>
      </c>
      <c r="AK33" s="17" t="str">
        <f t="shared" si="29"/>
        <v/>
      </c>
      <c r="AL33" s="17" t="str">
        <f t="shared" si="29"/>
        <v/>
      </c>
      <c r="AM33" s="17" t="str">
        <f t="shared" si="29"/>
        <v/>
      </c>
      <c r="AN33" s="17" t="str">
        <f t="shared" si="29"/>
        <v/>
      </c>
      <c r="AO33" s="17" t="str">
        <f t="shared" si="29"/>
        <v/>
      </c>
      <c r="AP33" s="17" t="str">
        <f t="shared" si="29"/>
        <v/>
      </c>
      <c r="AQ33" s="17" t="str">
        <f t="shared" si="29"/>
        <v/>
      </c>
      <c r="AR33" s="17" t="str">
        <f t="shared" si="29"/>
        <v/>
      </c>
      <c r="AS33" s="17" t="str">
        <f t="shared" si="29"/>
        <v/>
      </c>
      <c r="AT33" s="17" t="str">
        <f t="shared" si="29"/>
        <v/>
      </c>
      <c r="AU33" s="17" t="str">
        <f t="shared" si="29"/>
        <v/>
      </c>
      <c r="AV33" s="17" t="str">
        <f t="shared" si="29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thickBot="1" x14ac:dyDescent="0.3">
      <c r="A34" s="109"/>
      <c r="B34" s="110"/>
      <c r="C34" s="110"/>
      <c r="D34" s="110"/>
      <c r="E34" s="27">
        <f>COUNTIF(E6:E33,"2433")</f>
        <v>23</v>
      </c>
      <c r="F34" s="23"/>
      <c r="G34" s="23"/>
      <c r="H34" s="23"/>
      <c r="I34" s="23"/>
      <c r="J34" s="23"/>
      <c r="K34" s="23"/>
      <c r="L34" s="24"/>
      <c r="M34" s="23"/>
      <c r="N34" s="23"/>
      <c r="O34" s="24"/>
      <c r="P34" s="23"/>
      <c r="Q34" s="23"/>
      <c r="R34" s="24"/>
      <c r="S34" s="23"/>
      <c r="T34" s="23"/>
      <c r="U34" s="23"/>
      <c r="V34" s="18">
        <f t="shared" si="0"/>
        <v>0</v>
      </c>
      <c r="W34" s="92">
        <f>COUNTIF(AG34:AV34,"б")</f>
        <v>0</v>
      </c>
      <c r="X34" s="92">
        <f>COUNTIF(AF34:AU34,"д")</f>
        <v>0</v>
      </c>
      <c r="Y34" s="92">
        <f>COUNTIF(AG34:AV34,2)+COUNTIF(AG34:AV34,"н")+COUNTIF(AG34:AV34,"д")</f>
        <v>0</v>
      </c>
      <c r="Z34" s="92">
        <f>COUNTIF(AG34:AV34,Z$5)</f>
        <v>0</v>
      </c>
      <c r="AA34" s="92">
        <f>COUNTIF(AG34:AV34,AA$5)</f>
        <v>0</v>
      </c>
      <c r="AB34" s="92">
        <f>COUNTIF(AG34:AV34,AB$5)</f>
        <v>0</v>
      </c>
      <c r="AC34" s="92">
        <f t="shared" si="7"/>
        <v>0</v>
      </c>
      <c r="AD34" s="210" t="str">
        <f t="shared" si="11"/>
        <v/>
      </c>
      <c r="AE34" s="31">
        <f>IF(AX34=5,0.5,IF(AX34=4,0.25,IF(AX34&lt;=3,0)))</f>
        <v>0</v>
      </c>
      <c r="AF34" s="9"/>
      <c r="AG34" s="17" t="str">
        <f t="shared" ref="AG34:AV34" si="30">IF(ISERROR(VALUE(LEFT(F34))),LEFT(F34),VALUE(LEFT(F34)))</f>
        <v/>
      </c>
      <c r="AH34" s="17" t="str">
        <f t="shared" si="30"/>
        <v/>
      </c>
      <c r="AI34" s="17" t="str">
        <f t="shared" si="30"/>
        <v/>
      </c>
      <c r="AJ34" s="17" t="str">
        <f t="shared" si="30"/>
        <v/>
      </c>
      <c r="AK34" s="17" t="str">
        <f t="shared" si="30"/>
        <v/>
      </c>
      <c r="AL34" s="17" t="str">
        <f t="shared" si="30"/>
        <v/>
      </c>
      <c r="AM34" s="17" t="str">
        <f t="shared" si="30"/>
        <v/>
      </c>
      <c r="AN34" s="17" t="str">
        <f t="shared" si="30"/>
        <v/>
      </c>
      <c r="AO34" s="17" t="str">
        <f t="shared" si="30"/>
        <v/>
      </c>
      <c r="AP34" s="17" t="str">
        <f t="shared" si="30"/>
        <v/>
      </c>
      <c r="AQ34" s="17" t="str">
        <f t="shared" si="30"/>
        <v/>
      </c>
      <c r="AR34" s="17" t="str">
        <f t="shared" si="30"/>
        <v/>
      </c>
      <c r="AS34" s="17" t="str">
        <f t="shared" si="30"/>
        <v/>
      </c>
      <c r="AT34" s="17" t="str">
        <f t="shared" si="30"/>
        <v/>
      </c>
      <c r="AU34" s="17" t="str">
        <f t="shared" si="30"/>
        <v/>
      </c>
      <c r="AV34" s="17" t="str">
        <f t="shared" si="30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2.75" customHeight="1" x14ac:dyDescent="0.2">
      <c r="A35" s="215"/>
      <c r="B35" s="215"/>
      <c r="C35" s="82" t="s">
        <v>12</v>
      </c>
      <c r="D35" s="82"/>
      <c r="E35" s="27"/>
      <c r="F35" s="181" t="str">
        <f t="array" ref="F35:U42">AG35:AV42</f>
        <v xml:space="preserve"> </v>
      </c>
      <c r="G35" s="181">
        <v>3.7826086956521738</v>
      </c>
      <c r="H35" s="181">
        <v>4</v>
      </c>
      <c r="I35" s="181">
        <v>4.9130434782608692</v>
      </c>
      <c r="J35" s="181" t="str">
        <v xml:space="preserve"> </v>
      </c>
      <c r="K35" s="181">
        <v>4.4782608695652177</v>
      </c>
      <c r="L35" s="181">
        <v>4</v>
      </c>
      <c r="M35" s="181">
        <v>4.4782608695652177</v>
      </c>
      <c r="N35" s="181">
        <v>4.2608695652173916</v>
      </c>
      <c r="O35" s="216">
        <v>3.652173913043478</v>
      </c>
      <c r="P35" s="183" t="str">
        <v xml:space="preserve"> </v>
      </c>
      <c r="Q35" s="183" t="str">
        <v xml:space="preserve"> </v>
      </c>
      <c r="R35" s="183" t="str">
        <v xml:space="preserve"> </v>
      </c>
      <c r="S35" s="181" t="str">
        <v xml:space="preserve"> </v>
      </c>
      <c r="T35" s="181" t="str">
        <v xml:space="preserve"> </v>
      </c>
      <c r="U35" s="181" t="str">
        <v xml:space="preserve"> </v>
      </c>
      <c r="V35" s="18">
        <f>сводн.!T35</f>
        <v>3</v>
      </c>
      <c r="W35" s="92">
        <f>SUM(W6:W34)</f>
        <v>0</v>
      </c>
      <c r="X35" s="92">
        <f>SUM(X6:X34)</f>
        <v>0</v>
      </c>
      <c r="Y35" s="92">
        <f>SUM(Y6:Y34)-X35</f>
        <v>0</v>
      </c>
      <c r="Z35" s="92">
        <f>SUM(Z6:Z34)</f>
        <v>38</v>
      </c>
      <c r="AA35" s="92">
        <f>SUM(AA6:AA34)</f>
        <v>72</v>
      </c>
      <c r="AB35" s="92">
        <f>SUM(AB6:AB34)</f>
        <v>74</v>
      </c>
      <c r="AC35" s="92">
        <f t="shared" si="7"/>
        <v>184</v>
      </c>
      <c r="AD35" s="210">
        <f>IF(ISERROR(((X35+Y35)*2+Z35*3+AA35*4+AB35*5)/SUM(X35,Y35:AB35)),"",((X35+Y35)*2+Z35*3+AA35*4+AB35*5)/SUM(X35,Y35:AB35))</f>
        <v>4.1956521739130439</v>
      </c>
      <c r="AE35" s="32"/>
      <c r="AF35" s="9"/>
      <c r="AG35" s="33" t="str">
        <f t="shared" ref="AG35:AV35" si="31">IF(COUNT(AG6:AG34)=0," ",SUM(AG6:AG34)/COUNT(AG6:AG34))</f>
        <v xml:space="preserve"> </v>
      </c>
      <c r="AH35" s="33">
        <f t="shared" si="31"/>
        <v>3.7826086956521738</v>
      </c>
      <c r="AI35" s="33">
        <f t="shared" si="31"/>
        <v>4</v>
      </c>
      <c r="AJ35" s="33">
        <f t="shared" si="31"/>
        <v>4.9130434782608692</v>
      </c>
      <c r="AK35" s="33" t="str">
        <f t="shared" si="31"/>
        <v xml:space="preserve"> </v>
      </c>
      <c r="AL35" s="33">
        <f t="shared" si="31"/>
        <v>4.4782608695652177</v>
      </c>
      <c r="AM35" s="33">
        <f t="shared" si="31"/>
        <v>4</v>
      </c>
      <c r="AN35" s="33">
        <f t="shared" si="31"/>
        <v>4.4782608695652177</v>
      </c>
      <c r="AO35" s="33">
        <f t="shared" si="31"/>
        <v>4.2608695652173916</v>
      </c>
      <c r="AP35" s="33">
        <f t="shared" si="31"/>
        <v>3.652173913043478</v>
      </c>
      <c r="AQ35" s="33" t="str">
        <f t="shared" si="31"/>
        <v xml:space="preserve"> </v>
      </c>
      <c r="AR35" s="33" t="str">
        <f t="shared" si="31"/>
        <v xml:space="preserve"> </v>
      </c>
      <c r="AS35" s="33" t="str">
        <f t="shared" si="31"/>
        <v xml:space="preserve"> </v>
      </c>
      <c r="AT35" s="33" t="str">
        <f t="shared" si="31"/>
        <v xml:space="preserve"> </v>
      </c>
      <c r="AU35" s="33" t="str">
        <f t="shared" si="31"/>
        <v xml:space="preserve"> </v>
      </c>
      <c r="AV35" s="34" t="str">
        <f t="shared" si="31"/>
        <v xml:space="preserve"> </v>
      </c>
      <c r="AW35" s="35"/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s="43" customFormat="1" x14ac:dyDescent="0.2">
      <c r="A36" s="184"/>
      <c r="B36" s="184"/>
      <c r="C36" s="186" t="s">
        <v>13</v>
      </c>
      <c r="D36" s="186"/>
      <c r="E36" s="187"/>
      <c r="F36" s="95" t="str">
        <v>0</v>
      </c>
      <c r="G36" s="95">
        <v>4</v>
      </c>
      <c r="H36" s="95">
        <v>6</v>
      </c>
      <c r="I36" s="95">
        <v>21</v>
      </c>
      <c r="J36" s="95" t="str">
        <v>0</v>
      </c>
      <c r="K36" s="95">
        <v>12</v>
      </c>
      <c r="L36" s="95">
        <v>5</v>
      </c>
      <c r="M36" s="95">
        <v>15</v>
      </c>
      <c r="N36" s="95">
        <v>8</v>
      </c>
      <c r="O36" s="96">
        <v>3</v>
      </c>
      <c r="P36" s="96" t="str">
        <v>0</v>
      </c>
      <c r="Q36" s="96" t="str">
        <v>0</v>
      </c>
      <c r="R36" s="96" t="str">
        <v>0</v>
      </c>
      <c r="S36" s="95" t="str">
        <v>0</v>
      </c>
      <c r="T36" s="95" t="str">
        <v>0</v>
      </c>
      <c r="U36" s="95" t="str">
        <v xml:space="preserve"> </v>
      </c>
      <c r="V36" s="217">
        <f>IF(COUNTIF(V6:V34,5)=0,"0",COUNTIF(V6:V34,5))</f>
        <v>1</v>
      </c>
      <c r="W36" s="177"/>
      <c r="X36" s="722">
        <f>SUM(X35:AB35)</f>
        <v>184</v>
      </c>
      <c r="Y36" s="722"/>
      <c r="Z36" s="722"/>
      <c r="AA36" s="722"/>
      <c r="AB36" s="722"/>
      <c r="AC36" s="286"/>
      <c r="AD36" s="210">
        <f>IF(ISERROR(((X36+Y36)*2+Z36*3+AA36*4+AB36*5)/SUM(X36,Y36:AB36)),"",((X36+Y36)*2+Z36*3+AA36*4+AB36*5)/SUM(X36,Y36:AB36))</f>
        <v>2</v>
      </c>
      <c r="AE36" s="36"/>
      <c r="AF36" s="37"/>
      <c r="AG36" s="38" t="str">
        <f t="shared" ref="AG36:AU36" si="32">IF(COUNTIF(AG6:AG34,5)=0,"0",COUNTIF(AG6:AG34,5))</f>
        <v>0</v>
      </c>
      <c r="AH36" s="38">
        <f t="shared" si="32"/>
        <v>4</v>
      </c>
      <c r="AI36" s="38">
        <f t="shared" si="32"/>
        <v>6</v>
      </c>
      <c r="AJ36" s="38">
        <f t="shared" si="32"/>
        <v>21</v>
      </c>
      <c r="AK36" s="38" t="str">
        <f t="shared" si="32"/>
        <v>0</v>
      </c>
      <c r="AL36" s="38">
        <f t="shared" si="32"/>
        <v>12</v>
      </c>
      <c r="AM36" s="38">
        <f t="shared" si="32"/>
        <v>5</v>
      </c>
      <c r="AN36" s="38">
        <f t="shared" si="32"/>
        <v>15</v>
      </c>
      <c r="AO36" s="38">
        <f t="shared" si="32"/>
        <v>8</v>
      </c>
      <c r="AP36" s="38">
        <f t="shared" si="32"/>
        <v>3</v>
      </c>
      <c r="AQ36" s="38" t="str">
        <f t="shared" si="32"/>
        <v>0</v>
      </c>
      <c r="AR36" s="38" t="str">
        <f t="shared" si="32"/>
        <v>0</v>
      </c>
      <c r="AS36" s="38" t="str">
        <f t="shared" si="32"/>
        <v>0</v>
      </c>
      <c r="AT36" s="38" t="str">
        <f t="shared" si="32"/>
        <v>0</v>
      </c>
      <c r="AU36" s="38" t="str">
        <f t="shared" si="32"/>
        <v>0</v>
      </c>
      <c r="AV36" s="39" t="str">
        <f>IF(COUNTIF(AV6:AV34,5)=0," ",COUNTIF(AV6:AV34,5))</f>
        <v xml:space="preserve"> </v>
      </c>
      <c r="AW36" s="38"/>
      <c r="AX36" s="40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37"/>
      <c r="CO36" s="37"/>
      <c r="CP36" s="37"/>
      <c r="CQ36" s="37"/>
      <c r="CR36" s="37"/>
      <c r="CS36" s="37"/>
      <c r="CT36" s="37"/>
      <c r="CU36" s="37"/>
      <c r="CV36" s="37"/>
      <c r="CW36" s="37"/>
      <c r="CX36" s="37"/>
      <c r="CY36" s="37"/>
      <c r="CZ36" s="37"/>
      <c r="DA36" s="37"/>
    </row>
    <row r="37" spans="1:157" s="51" customFormat="1" x14ac:dyDescent="0.2">
      <c r="A37" s="188"/>
      <c r="B37" s="188"/>
      <c r="C37" s="190" t="s">
        <v>14</v>
      </c>
      <c r="D37" s="190"/>
      <c r="E37" s="191"/>
      <c r="F37" s="97" t="str">
        <v>0</v>
      </c>
      <c r="G37" s="97">
        <v>10</v>
      </c>
      <c r="H37" s="97">
        <v>11</v>
      </c>
      <c r="I37" s="97">
        <v>2</v>
      </c>
      <c r="J37" s="97" t="str">
        <v>0</v>
      </c>
      <c r="K37" s="97">
        <v>10</v>
      </c>
      <c r="L37" s="97">
        <v>13</v>
      </c>
      <c r="M37" s="97">
        <v>4</v>
      </c>
      <c r="N37" s="97">
        <v>13</v>
      </c>
      <c r="O37" s="98">
        <v>9</v>
      </c>
      <c r="P37" s="98" t="str">
        <v>0</v>
      </c>
      <c r="Q37" s="98" t="str">
        <v>0</v>
      </c>
      <c r="R37" s="98" t="str">
        <v>0</v>
      </c>
      <c r="S37" s="97" t="str">
        <v>0</v>
      </c>
      <c r="T37" s="97" t="str">
        <v>0</v>
      </c>
      <c r="U37" s="97" t="str">
        <v xml:space="preserve"> </v>
      </c>
      <c r="V37" s="218">
        <f>IF(COUNTIF(V6:V34,4)=0,"0",COUNTIF(V6:V34,4))</f>
        <v>4</v>
      </c>
      <c r="W37" s="44"/>
      <c r="X37" s="44"/>
      <c r="Y37" s="44" t="str">
        <f>IF(COUNTIF(Y6:Y34,4)=0," ",COUNTIF(Y6:Y34,4))</f>
        <v xml:space="preserve"> </v>
      </c>
      <c r="Z37" s="44" t="str">
        <f>IF(COUNTIF(Z6:Z34,4)=0," ",COUNTIF(Z6:Z34,4))</f>
        <v xml:space="preserve"> </v>
      </c>
      <c r="AA37" s="44">
        <f>IF(COUNTIF(AA6:AA34,4)=0," ",COUNTIF(AA6:AA34,4))</f>
        <v>7</v>
      </c>
      <c r="AB37" s="44" t="str">
        <f>IF(COUNTIF(AB6:AB34,4)=0," ",COUNTIF(AB6:AB34,4))</f>
        <v xml:space="preserve"> </v>
      </c>
      <c r="AC37" s="44"/>
      <c r="AD37" s="44"/>
      <c r="AE37" s="45" t="str">
        <f>IF(COUNTIF(AE6:AE34,4)=0," ",COUNTIF(AE6:AE34,4))</f>
        <v xml:space="preserve"> </v>
      </c>
      <c r="AF37" s="44" t="str">
        <f>IF(COUNTIF(AF6:AF34,4)=0," ",COUNTIF(AF6:AF34,4))</f>
        <v xml:space="preserve"> </v>
      </c>
      <c r="AG37" s="44" t="str">
        <f t="shared" ref="AG37:AU37" si="33">IF(COUNTIF(AG6:AG34,4)=0,"0",COUNTIF(AG6:AG34,4))</f>
        <v>0</v>
      </c>
      <c r="AH37" s="44">
        <f t="shared" si="33"/>
        <v>10</v>
      </c>
      <c r="AI37" s="44">
        <f t="shared" si="33"/>
        <v>11</v>
      </c>
      <c r="AJ37" s="44">
        <f t="shared" si="33"/>
        <v>2</v>
      </c>
      <c r="AK37" s="44" t="str">
        <f t="shared" si="33"/>
        <v>0</v>
      </c>
      <c r="AL37" s="44">
        <f t="shared" si="33"/>
        <v>10</v>
      </c>
      <c r="AM37" s="44">
        <f t="shared" si="33"/>
        <v>13</v>
      </c>
      <c r="AN37" s="44">
        <f t="shared" si="33"/>
        <v>4</v>
      </c>
      <c r="AO37" s="44">
        <f t="shared" si="33"/>
        <v>13</v>
      </c>
      <c r="AP37" s="44">
        <f t="shared" si="33"/>
        <v>9</v>
      </c>
      <c r="AQ37" s="44" t="str">
        <f t="shared" si="33"/>
        <v>0</v>
      </c>
      <c r="AR37" s="44" t="str">
        <f t="shared" si="33"/>
        <v>0</v>
      </c>
      <c r="AS37" s="44" t="str">
        <f t="shared" si="33"/>
        <v>0</v>
      </c>
      <c r="AT37" s="44" t="str">
        <f t="shared" si="33"/>
        <v>0</v>
      </c>
      <c r="AU37" s="44" t="str">
        <f t="shared" si="33"/>
        <v>0</v>
      </c>
      <c r="AV37" s="46" t="str">
        <f>IF(COUNTIF(AV6:AV34,4)=0," ",COUNTIF(AV6:AV34,4))</f>
        <v xml:space="preserve"> </v>
      </c>
      <c r="AW37" s="44"/>
      <c r="AX37" s="47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</row>
    <row r="38" spans="1:157" s="59" customFormat="1" x14ac:dyDescent="0.2">
      <c r="A38" s="84"/>
      <c r="B38" s="84"/>
      <c r="C38" s="193" t="s">
        <v>15</v>
      </c>
      <c r="D38" s="193"/>
      <c r="E38" s="194"/>
      <c r="F38" s="99" t="str">
        <v>0</v>
      </c>
      <c r="G38" s="99">
        <v>9</v>
      </c>
      <c r="H38" s="99">
        <v>6</v>
      </c>
      <c r="I38" s="99" t="str">
        <v>0</v>
      </c>
      <c r="J38" s="99" t="str">
        <v>0</v>
      </c>
      <c r="K38" s="99">
        <v>1</v>
      </c>
      <c r="L38" s="99">
        <v>5</v>
      </c>
      <c r="M38" s="99">
        <v>4</v>
      </c>
      <c r="N38" s="99">
        <v>2</v>
      </c>
      <c r="O38" s="100">
        <v>11</v>
      </c>
      <c r="P38" s="100" t="str">
        <v>0</v>
      </c>
      <c r="Q38" s="100" t="str">
        <v>0</v>
      </c>
      <c r="R38" s="100" t="str">
        <v>0</v>
      </c>
      <c r="S38" s="99" t="str">
        <v>0</v>
      </c>
      <c r="T38" s="99" t="str">
        <v>0</v>
      </c>
      <c r="U38" s="99" t="str">
        <v xml:space="preserve"> </v>
      </c>
      <c r="V38" s="219">
        <f>IF(COUNTIF(V6:V34,3)=0,"0",COUNTIF(V6:V34,3))</f>
        <v>18</v>
      </c>
      <c r="W38" s="52"/>
      <c r="X38" s="52"/>
      <c r="Y38" s="52" t="str">
        <f>IF(COUNTIF(Y6:Y34,3)=0," ",COUNTIF(Y6:Y34,3))</f>
        <v xml:space="preserve"> </v>
      </c>
      <c r="Z38" s="52">
        <f>IF(COUNTIF(Z6:Z34,3)=0," ",COUNTIF(Z6:Z34,3))</f>
        <v>5</v>
      </c>
      <c r="AA38" s="52">
        <f>IF(COUNTIF(AA6:AA34,3)=0," ",COUNTIF(AA6:AA34,3))</f>
        <v>5</v>
      </c>
      <c r="AB38" s="52">
        <f>IF(COUNTIF(AB6:AB34,3)=0," ",COUNTIF(AB6:AB34,3))</f>
        <v>6</v>
      </c>
      <c r="AC38" s="52"/>
      <c r="AD38" s="52"/>
      <c r="AE38" s="53" t="str">
        <f>IF(COUNTIF(AE6:AE34,3)=0," ",COUNTIF(AE6:AE34,3))</f>
        <v xml:space="preserve"> </v>
      </c>
      <c r="AF38" s="52" t="str">
        <f>IF(COUNTIF(AF6:AF34,3)=0," ",COUNTIF(AF6:AF34,3))</f>
        <v xml:space="preserve"> </v>
      </c>
      <c r="AG38" s="52" t="str">
        <f t="shared" ref="AG38:AU38" si="34">IF(COUNTIF(AG6:AG34,3)=0,"0",COUNTIF(AG6:AG34,3))</f>
        <v>0</v>
      </c>
      <c r="AH38" s="52">
        <f t="shared" si="34"/>
        <v>9</v>
      </c>
      <c r="AI38" s="52">
        <f t="shared" si="34"/>
        <v>6</v>
      </c>
      <c r="AJ38" s="52" t="str">
        <f t="shared" si="34"/>
        <v>0</v>
      </c>
      <c r="AK38" s="52" t="str">
        <f t="shared" si="34"/>
        <v>0</v>
      </c>
      <c r="AL38" s="52">
        <f t="shared" si="34"/>
        <v>1</v>
      </c>
      <c r="AM38" s="52">
        <f t="shared" si="34"/>
        <v>5</v>
      </c>
      <c r="AN38" s="52">
        <f t="shared" si="34"/>
        <v>4</v>
      </c>
      <c r="AO38" s="52">
        <f t="shared" si="34"/>
        <v>2</v>
      </c>
      <c r="AP38" s="52">
        <f t="shared" si="34"/>
        <v>11</v>
      </c>
      <c r="AQ38" s="52" t="str">
        <f t="shared" si="34"/>
        <v>0</v>
      </c>
      <c r="AR38" s="52" t="str">
        <f t="shared" si="34"/>
        <v>0</v>
      </c>
      <c r="AS38" s="52" t="str">
        <f t="shared" si="34"/>
        <v>0</v>
      </c>
      <c r="AT38" s="52" t="str">
        <f t="shared" si="34"/>
        <v>0</v>
      </c>
      <c r="AU38" s="52" t="str">
        <f t="shared" si="34"/>
        <v>0</v>
      </c>
      <c r="AV38" s="54" t="str">
        <f>IF(COUNTIF(AV6:AV34,3)=0," ",COUNTIF(AV6:AV34,3))</f>
        <v xml:space="preserve"> </v>
      </c>
      <c r="AW38" s="52"/>
      <c r="AX38" s="55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</row>
    <row r="39" spans="1:157" x14ac:dyDescent="0.2">
      <c r="A39" s="215"/>
      <c r="B39" s="215"/>
      <c r="C39" s="82" t="s">
        <v>16</v>
      </c>
      <c r="D39" s="82"/>
      <c r="E39" s="27"/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4">
        <v>0</v>
      </c>
      <c r="P39" s="24">
        <v>0</v>
      </c>
      <c r="Q39" s="24">
        <v>0</v>
      </c>
      <c r="R39" s="24">
        <v>0</v>
      </c>
      <c r="S39" s="23">
        <v>0</v>
      </c>
      <c r="T39" s="23">
        <v>0</v>
      </c>
      <c r="U39" s="23">
        <v>0</v>
      </c>
      <c r="V39" s="35" t="str">
        <f>IF(COUNTIF(V6:V34,2)=0,"0",COUNTIF(V6:V34,2))</f>
        <v>0</v>
      </c>
      <c r="W39" s="35"/>
      <c r="X39" s="35"/>
      <c r="Y39" s="35" t="str">
        <f>IF(COUNTIF(Y6:Y34,2)=0," ",COUNTIF(Y6:Y34,2))</f>
        <v xml:space="preserve"> </v>
      </c>
      <c r="Z39" s="35">
        <f>IF(COUNTIF(Z6:Z34,2)=0," ",COUNTIF(Z6:Z34,2))</f>
        <v>6</v>
      </c>
      <c r="AA39" s="35">
        <f>IF(COUNTIF(AA6:AA34,2)=0," ",COUNTIF(AA6:AA34,2))</f>
        <v>2</v>
      </c>
      <c r="AB39" s="35">
        <f>IF(COUNTIF(AB6:AB34,2)=0," ",COUNTIF(AB6:AB34,2))</f>
        <v>9</v>
      </c>
      <c r="AC39" s="35"/>
      <c r="AD39" s="35"/>
      <c r="AE39" s="61" t="str">
        <f>IF(COUNTIF(AE6:AE34,2)=0," ",COUNTIF(AE6:AE34,2))</f>
        <v xml:space="preserve"> </v>
      </c>
      <c r="AF39" s="35" t="str">
        <f>IF(COUNTIF(AF6:AF34,2)=0," ",COUNTIF(AF6:AF34,2))</f>
        <v xml:space="preserve"> </v>
      </c>
      <c r="AG39" s="35">
        <f t="shared" ref="AG39:AV39" si="35">COUNTIF(AG6:AG33,2)+COUNTIF(AG6:AG33,"д")</f>
        <v>0</v>
      </c>
      <c r="AH39" s="35">
        <f t="shared" si="35"/>
        <v>0</v>
      </c>
      <c r="AI39" s="35">
        <f t="shared" si="35"/>
        <v>0</v>
      </c>
      <c r="AJ39" s="35">
        <f t="shared" si="35"/>
        <v>0</v>
      </c>
      <c r="AK39" s="35">
        <f t="shared" si="35"/>
        <v>0</v>
      </c>
      <c r="AL39" s="35">
        <f t="shared" si="35"/>
        <v>0</v>
      </c>
      <c r="AM39" s="35">
        <f t="shared" si="35"/>
        <v>0</v>
      </c>
      <c r="AN39" s="35">
        <f t="shared" si="35"/>
        <v>0</v>
      </c>
      <c r="AO39" s="35">
        <f t="shared" si="35"/>
        <v>0</v>
      </c>
      <c r="AP39" s="35">
        <f t="shared" si="35"/>
        <v>0</v>
      </c>
      <c r="AQ39" s="35">
        <f t="shared" si="35"/>
        <v>0</v>
      </c>
      <c r="AR39" s="35">
        <f t="shared" si="35"/>
        <v>0</v>
      </c>
      <c r="AS39" s="35">
        <f t="shared" si="35"/>
        <v>0</v>
      </c>
      <c r="AT39" s="35">
        <f t="shared" si="35"/>
        <v>0</v>
      </c>
      <c r="AU39" s="35">
        <f t="shared" si="35"/>
        <v>0</v>
      </c>
      <c r="AV39" s="35">
        <f t="shared" si="35"/>
        <v>0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G39"/>
    </row>
    <row r="40" spans="1:157" x14ac:dyDescent="0.2">
      <c r="A40" s="215"/>
      <c r="B40" s="215"/>
      <c r="C40" s="82" t="s">
        <v>17</v>
      </c>
      <c r="D40" s="82"/>
      <c r="E40" s="27"/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4">
        <v>0</v>
      </c>
      <c r="P40" s="24">
        <v>0</v>
      </c>
      <c r="Q40" s="24">
        <v>0</v>
      </c>
      <c r="R40" s="24">
        <v>0</v>
      </c>
      <c r="S40" s="23">
        <v>0</v>
      </c>
      <c r="T40" s="23">
        <v>0</v>
      </c>
      <c r="U40" s="23">
        <v>0</v>
      </c>
      <c r="V40" s="35">
        <f t="shared" ref="V40:AB40" si="36">COUNTBLANK(V6:V26)</f>
        <v>0</v>
      </c>
      <c r="W40" s="35">
        <f t="shared" si="36"/>
        <v>0</v>
      </c>
      <c r="X40" s="35">
        <f t="shared" si="36"/>
        <v>0</v>
      </c>
      <c r="Y40" s="35">
        <f t="shared" si="36"/>
        <v>0</v>
      </c>
      <c r="Z40" s="35">
        <f t="shared" si="36"/>
        <v>0</v>
      </c>
      <c r="AA40" s="35">
        <f t="shared" si="36"/>
        <v>0</v>
      </c>
      <c r="AB40" s="35">
        <f t="shared" si="36"/>
        <v>0</v>
      </c>
      <c r="AC40" s="35"/>
      <c r="AD40" s="35">
        <f>COUNTBLANK(AD6:AD28)</f>
        <v>0</v>
      </c>
      <c r="AE40" s="61" t="str">
        <f>IF(COUNTIF(AE6:AE34,"б")=0," ",COUNTIF(AE6:AE34,"б"))</f>
        <v xml:space="preserve"> </v>
      </c>
      <c r="AF40" s="60">
        <f t="shared" ref="AF40:BK40" si="37">IF(COUNTIF(AF6:AF34,"б")=0+COUNTIF(AF6:AF34,"а")=0,"0",COUNTIF(AF6:AF34,"б")+COUNTIF(AF6:AF34,"а"))</f>
        <v>0</v>
      </c>
      <c r="AG40" s="60">
        <f t="shared" si="37"/>
        <v>0</v>
      </c>
      <c r="AH40" s="60">
        <f t="shared" si="37"/>
        <v>0</v>
      </c>
      <c r="AI40" s="60">
        <f t="shared" si="37"/>
        <v>0</v>
      </c>
      <c r="AJ40" s="60">
        <f t="shared" si="37"/>
        <v>0</v>
      </c>
      <c r="AK40" s="60">
        <f t="shared" si="37"/>
        <v>0</v>
      </c>
      <c r="AL40" s="60">
        <f t="shared" si="37"/>
        <v>0</v>
      </c>
      <c r="AM40" s="60">
        <f t="shared" si="37"/>
        <v>0</v>
      </c>
      <c r="AN40" s="60">
        <f t="shared" si="37"/>
        <v>0</v>
      </c>
      <c r="AO40" s="60">
        <f t="shared" si="37"/>
        <v>0</v>
      </c>
      <c r="AP40" s="60">
        <f t="shared" si="37"/>
        <v>0</v>
      </c>
      <c r="AQ40" s="60">
        <f t="shared" si="37"/>
        <v>0</v>
      </c>
      <c r="AR40" s="60">
        <f t="shared" si="37"/>
        <v>0</v>
      </c>
      <c r="AS40" s="60">
        <f t="shared" si="37"/>
        <v>0</v>
      </c>
      <c r="AT40" s="60">
        <f t="shared" si="37"/>
        <v>0</v>
      </c>
      <c r="AU40" s="60">
        <f t="shared" si="37"/>
        <v>0</v>
      </c>
      <c r="AV40" s="60">
        <f t="shared" si="37"/>
        <v>0</v>
      </c>
      <c r="AW40" s="60">
        <f t="shared" si="37"/>
        <v>0</v>
      </c>
      <c r="AX40" s="60">
        <f t="shared" si="37"/>
        <v>0</v>
      </c>
      <c r="AY40" s="60">
        <f t="shared" si="37"/>
        <v>0</v>
      </c>
      <c r="AZ40" s="60">
        <f t="shared" si="37"/>
        <v>0</v>
      </c>
      <c r="BA40" s="60">
        <f t="shared" si="37"/>
        <v>0</v>
      </c>
      <c r="BB40" s="60">
        <f t="shared" si="37"/>
        <v>0</v>
      </c>
      <c r="BC40" s="60">
        <f t="shared" si="37"/>
        <v>0</v>
      </c>
      <c r="BD40" s="60">
        <f t="shared" si="37"/>
        <v>0</v>
      </c>
      <c r="BE40" s="60">
        <f t="shared" si="37"/>
        <v>0</v>
      </c>
      <c r="BF40" s="60">
        <f t="shared" si="37"/>
        <v>0</v>
      </c>
      <c r="BG40" s="60">
        <f t="shared" si="37"/>
        <v>0</v>
      </c>
      <c r="BH40" s="60">
        <f t="shared" si="37"/>
        <v>0</v>
      </c>
      <c r="BI40" s="60">
        <f t="shared" si="37"/>
        <v>0</v>
      </c>
      <c r="BJ40" s="60">
        <f t="shared" si="37"/>
        <v>0</v>
      </c>
      <c r="BK40" s="60">
        <f t="shared" si="37"/>
        <v>0</v>
      </c>
      <c r="BL40" s="60">
        <f t="shared" ref="BL40:CB40" si="38">IF(COUNTIF(BL6:BL34,"б")=0+COUNTIF(BL6:BL34,"а")=0,"0",COUNTIF(BL6:BL34,"б")+COUNTIF(BL6:BL34,"а"))</f>
        <v>0</v>
      </c>
      <c r="BM40" s="60">
        <f t="shared" si="38"/>
        <v>0</v>
      </c>
      <c r="BN40" s="60">
        <f t="shared" si="38"/>
        <v>0</v>
      </c>
      <c r="BO40" s="60">
        <f t="shared" si="38"/>
        <v>0</v>
      </c>
      <c r="BP40" s="60">
        <f t="shared" si="38"/>
        <v>0</v>
      </c>
      <c r="BQ40" s="60">
        <f t="shared" si="38"/>
        <v>0</v>
      </c>
      <c r="BR40" s="60">
        <f t="shared" si="38"/>
        <v>0</v>
      </c>
      <c r="BS40" s="60">
        <f t="shared" si="38"/>
        <v>0</v>
      </c>
      <c r="BT40" s="60">
        <f t="shared" si="38"/>
        <v>0</v>
      </c>
      <c r="BU40" s="60">
        <f t="shared" si="38"/>
        <v>0</v>
      </c>
      <c r="BV40" s="60">
        <f t="shared" si="38"/>
        <v>0</v>
      </c>
      <c r="BW40" s="60">
        <f t="shared" si="38"/>
        <v>0</v>
      </c>
      <c r="BX40" s="60">
        <f t="shared" si="38"/>
        <v>0</v>
      </c>
      <c r="BY40" s="60">
        <f t="shared" si="38"/>
        <v>0</v>
      </c>
      <c r="BZ40" s="60">
        <f t="shared" si="38"/>
        <v>0</v>
      </c>
      <c r="CA40" s="60">
        <f t="shared" si="38"/>
        <v>0</v>
      </c>
      <c r="CB40" s="60">
        <f t="shared" si="38"/>
        <v>0</v>
      </c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</row>
    <row r="41" spans="1:157" x14ac:dyDescent="0.2">
      <c r="A41" s="215"/>
      <c r="B41" s="215"/>
      <c r="C41" s="82" t="s">
        <v>18</v>
      </c>
      <c r="D41" s="82"/>
      <c r="E41" s="27"/>
      <c r="F41" s="23">
        <v>23</v>
      </c>
      <c r="G41" s="23" t="str">
        <v>0</v>
      </c>
      <c r="H41" s="23" t="str">
        <v>0</v>
      </c>
      <c r="I41" s="23" t="str">
        <v>0</v>
      </c>
      <c r="J41" s="23" t="str">
        <v>0</v>
      </c>
      <c r="K41" s="23" t="str">
        <v>0</v>
      </c>
      <c r="L41" s="23" t="str">
        <v>0</v>
      </c>
      <c r="M41" s="23" t="str">
        <v>0</v>
      </c>
      <c r="N41" s="23" t="str">
        <v>0</v>
      </c>
      <c r="O41" s="24" t="str">
        <v>0</v>
      </c>
      <c r="P41" s="24" t="str">
        <v>0</v>
      </c>
      <c r="Q41" s="24" t="str">
        <v>0</v>
      </c>
      <c r="R41" s="24" t="str">
        <v>0</v>
      </c>
      <c r="S41" s="23" t="str">
        <v>0</v>
      </c>
      <c r="T41" s="23" t="str">
        <v>0</v>
      </c>
      <c r="U41" s="23" t="str">
        <v>0</v>
      </c>
      <c r="V41" s="35" t="str">
        <f>IF(COUNTIF(V6:V34,"з")=0,"0",COUNTIF(V6:V34,"з"))</f>
        <v>0</v>
      </c>
      <c r="W41" s="35"/>
      <c r="X41" s="35"/>
      <c r="Y41" s="35" t="str">
        <f>IF(COUNTIF(Y6:Y34,"з")=0," ",COUNTIF(Y6:Y34,"з"))</f>
        <v xml:space="preserve"> </v>
      </c>
      <c r="Z41" s="35" t="str">
        <f>IF(COUNTIF(Z6:Z34,"з")=0," ",COUNTIF(Z6:Z34,"з"))</f>
        <v xml:space="preserve"> </v>
      </c>
      <c r="AA41" s="35" t="str">
        <f>IF(COUNTIF(AA6:AA34,"з")=0," ",COUNTIF(AA6:AA34,"з"))</f>
        <v xml:space="preserve"> </v>
      </c>
      <c r="AB41" s="35" t="str">
        <f>IF(COUNTIF(AB6:AB34,"з")=0," ",COUNTIF(AB6:AB34,"з"))</f>
        <v xml:space="preserve"> </v>
      </c>
      <c r="AC41" s="35"/>
      <c r="AD41" s="35" t="str">
        <f>IF(COUNTIF(AD6:AD34,"з")=0," ",COUNTIF(AD6:AD34,"з"))</f>
        <v xml:space="preserve"> </v>
      </c>
      <c r="AE41" s="61" t="str">
        <f>IF(COUNTIF(AE6:AE34,"з")=0," ",COUNTIF(AE6:AE34,"з"))</f>
        <v xml:space="preserve"> </v>
      </c>
      <c r="AF41" s="35" t="str">
        <f>IF(COUNTIF(AF6:AF34,"з")=0," ",COUNTIF(AF6:AF34,"з"))</f>
        <v xml:space="preserve"> </v>
      </c>
      <c r="AG41" s="35">
        <f t="shared" ref="AG41:AW41" si="39">IF(COUNTIF(AG6:AG34,"з")=0,"0",COUNTIF(AG6:AG34,"з"))</f>
        <v>23</v>
      </c>
      <c r="AH41" s="35" t="str">
        <f t="shared" si="39"/>
        <v>0</v>
      </c>
      <c r="AI41" s="35" t="str">
        <f t="shared" si="39"/>
        <v>0</v>
      </c>
      <c r="AJ41" s="35" t="str">
        <f t="shared" si="39"/>
        <v>0</v>
      </c>
      <c r="AK41" s="35" t="str">
        <f t="shared" si="39"/>
        <v>0</v>
      </c>
      <c r="AL41" s="35" t="str">
        <f t="shared" si="39"/>
        <v>0</v>
      </c>
      <c r="AM41" s="35" t="str">
        <f t="shared" si="39"/>
        <v>0</v>
      </c>
      <c r="AN41" s="35" t="str">
        <f t="shared" si="39"/>
        <v>0</v>
      </c>
      <c r="AO41" s="35" t="str">
        <f t="shared" si="39"/>
        <v>0</v>
      </c>
      <c r="AP41" s="35" t="str">
        <f t="shared" si="39"/>
        <v>0</v>
      </c>
      <c r="AQ41" s="35" t="str">
        <f t="shared" si="39"/>
        <v>0</v>
      </c>
      <c r="AR41" s="35" t="str">
        <f t="shared" si="39"/>
        <v>0</v>
      </c>
      <c r="AS41" s="35" t="str">
        <f t="shared" si="39"/>
        <v>0</v>
      </c>
      <c r="AT41" s="35" t="str">
        <f t="shared" si="39"/>
        <v>0</v>
      </c>
      <c r="AU41" s="35" t="str">
        <f t="shared" si="39"/>
        <v>0</v>
      </c>
      <c r="AV41" s="35" t="str">
        <f t="shared" si="39"/>
        <v>0</v>
      </c>
      <c r="AW41" s="35" t="str">
        <f t="shared" si="39"/>
        <v>0</v>
      </c>
      <c r="AX41" s="11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G41"/>
    </row>
    <row r="42" spans="1:157" s="30" customFormat="1" x14ac:dyDescent="0.2">
      <c r="A42" s="215"/>
      <c r="B42" s="215"/>
      <c r="C42" s="82" t="s">
        <v>19</v>
      </c>
      <c r="D42" s="82"/>
      <c r="E42" s="27"/>
      <c r="F42" s="23" t="str">
        <v>0</v>
      </c>
      <c r="G42" s="23" t="str">
        <v>0</v>
      </c>
      <c r="H42" s="23" t="str">
        <v>0</v>
      </c>
      <c r="I42" s="23" t="str">
        <v>0</v>
      </c>
      <c r="J42" s="23" t="str">
        <v>0</v>
      </c>
      <c r="K42" s="23" t="str">
        <v>0</v>
      </c>
      <c r="L42" s="23" t="str">
        <v>0</v>
      </c>
      <c r="M42" s="23" t="str">
        <v>0</v>
      </c>
      <c r="N42" s="23" t="str">
        <v>0</v>
      </c>
      <c r="O42" s="24" t="str">
        <v>0</v>
      </c>
      <c r="P42" s="24" t="str">
        <v>0</v>
      </c>
      <c r="Q42" s="24" t="str">
        <v>0</v>
      </c>
      <c r="R42" s="24" t="str">
        <v>0</v>
      </c>
      <c r="S42" s="23" t="str">
        <v>0</v>
      </c>
      <c r="T42" s="23" t="str">
        <v>0</v>
      </c>
      <c r="U42" s="23" t="str">
        <v>0</v>
      </c>
      <c r="V42" s="35" t="str">
        <f>IF(COUNTIF(V6:V34,"н")=0,"0",COUNTIF(V6:V34,"н"))</f>
        <v>0</v>
      </c>
      <c r="W42" s="35"/>
      <c r="X42" s="35"/>
      <c r="Y42" s="35" t="str">
        <f>IF(COUNTIF(Y6:Y34,"н")=0," ",COUNTIF(Y6:Y34,"н"))</f>
        <v xml:space="preserve"> </v>
      </c>
      <c r="Z42" s="35" t="str">
        <f>IF(COUNTIF(Z6:Z34,"н")=0," ",COUNTIF(Z6:Z34,"н"))</f>
        <v xml:space="preserve"> </v>
      </c>
      <c r="AA42" s="35" t="str">
        <f>IF(COUNTIF(AA6:AA34,"н")=0," ",COUNTIF(AA6:AA34,"н"))</f>
        <v xml:space="preserve"> </v>
      </c>
      <c r="AB42" s="35" t="str">
        <f>IF(COUNTIF(AB6:AB34,"н")=0," ",COUNTIF(AB6:AB34,"н"))</f>
        <v xml:space="preserve"> </v>
      </c>
      <c r="AC42" s="35"/>
      <c r="AD42" s="35" t="str">
        <f>IF(COUNTIF(AD6:AD34,"н")=0," ",COUNTIF(AD6:AD34,"н"))</f>
        <v xml:space="preserve"> </v>
      </c>
      <c r="AE42" s="61" t="str">
        <f>IF(COUNTIF(AE6:AE34,"н")=0," ",COUNTIF(AE6:AE34,"н"))</f>
        <v xml:space="preserve"> </v>
      </c>
      <c r="AF42" s="35" t="str">
        <f>IF(COUNTIF(AF6:AF34,"н")=0," ",COUNTIF(AF6:AF34,"н"))</f>
        <v xml:space="preserve"> </v>
      </c>
      <c r="AG42" s="35" t="str">
        <f t="shared" ref="AG42:AW42" si="40">IF(COUNTIF(AG6:AG34,"н")=0,"0",COUNTIF(AG6:AG34,"н"))</f>
        <v>0</v>
      </c>
      <c r="AH42" s="35" t="str">
        <f t="shared" si="40"/>
        <v>0</v>
      </c>
      <c r="AI42" s="35" t="str">
        <f t="shared" si="40"/>
        <v>0</v>
      </c>
      <c r="AJ42" s="35" t="str">
        <f t="shared" si="40"/>
        <v>0</v>
      </c>
      <c r="AK42" s="35" t="str">
        <f t="shared" si="40"/>
        <v>0</v>
      </c>
      <c r="AL42" s="35" t="str">
        <f t="shared" si="40"/>
        <v>0</v>
      </c>
      <c r="AM42" s="35" t="str">
        <f t="shared" si="40"/>
        <v>0</v>
      </c>
      <c r="AN42" s="35" t="str">
        <f t="shared" si="40"/>
        <v>0</v>
      </c>
      <c r="AO42" s="35" t="str">
        <f t="shared" si="40"/>
        <v>0</v>
      </c>
      <c r="AP42" s="35" t="str">
        <f t="shared" si="40"/>
        <v>0</v>
      </c>
      <c r="AQ42" s="35" t="str">
        <f t="shared" si="40"/>
        <v>0</v>
      </c>
      <c r="AR42" s="35" t="str">
        <f t="shared" si="40"/>
        <v>0</v>
      </c>
      <c r="AS42" s="35" t="str">
        <f t="shared" si="40"/>
        <v>0</v>
      </c>
      <c r="AT42" s="35" t="str">
        <f t="shared" si="40"/>
        <v>0</v>
      </c>
      <c r="AU42" s="35" t="str">
        <f t="shared" si="40"/>
        <v>0</v>
      </c>
      <c r="AV42" s="35" t="str">
        <f t="shared" si="40"/>
        <v>0</v>
      </c>
      <c r="AW42" s="35" t="str">
        <f t="shared" si="40"/>
        <v>0</v>
      </c>
      <c r="AX42" s="11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</row>
    <row r="43" spans="1:157" x14ac:dyDescent="0.2"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287"/>
      <c r="X43" s="287"/>
      <c r="Y43" s="287"/>
      <c r="Z43" s="287"/>
      <c r="AA43" s="287"/>
      <c r="AB43" s="287"/>
      <c r="AC43" s="287"/>
      <c r="AD43" s="287"/>
      <c r="AE43" s="9"/>
      <c r="AF43" s="9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1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</row>
    <row r="44" spans="1:157" x14ac:dyDescent="0.2"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287"/>
      <c r="X44" s="287"/>
      <c r="Y44" s="287"/>
      <c r="Z44" s="287"/>
      <c r="AA44" s="287"/>
      <c r="AB44" s="287"/>
      <c r="AC44" s="287"/>
      <c r="AD44" s="287"/>
      <c r="AE44" s="9"/>
      <c r="AF44" s="9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</row>
    <row r="45" spans="1:157" x14ac:dyDescent="0.2"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287"/>
      <c r="X45" s="287"/>
      <c r="Y45" s="287"/>
      <c r="Z45" s="287"/>
      <c r="AA45" s="287"/>
      <c r="AB45" s="287"/>
      <c r="AC45" s="287"/>
      <c r="AD45" s="287"/>
      <c r="AE45" s="9"/>
      <c r="AF45" s="9"/>
      <c r="AG45" s="10"/>
      <c r="AH45" s="10"/>
      <c r="AI45" s="10" t="str">
        <f>IF(COUNTIF(AI6:AI37,"н")=0,"0",COUNTIF(AI6:AI37,"н"))</f>
        <v>0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</sheetData>
  <mergeCells count="8">
    <mergeCell ref="BP3:CE3"/>
    <mergeCell ref="M2:S2"/>
    <mergeCell ref="X36:AB36"/>
    <mergeCell ref="A3:C4"/>
    <mergeCell ref="AD3:AD5"/>
    <mergeCell ref="G2:L2"/>
    <mergeCell ref="AG3:AW3"/>
    <mergeCell ref="AX3:BM3"/>
  </mergeCells>
  <conditionalFormatting sqref="C5 Y5 AI5 AG5">
    <cfRule type="cellIs" dxfId="20885" priority="2652" stopIfTrue="1" operator="equal">
      <formula>5</formula>
    </cfRule>
    <cfRule type="cellIs" dxfId="20884" priority="2653" stopIfTrue="1" operator="equal">
      <formula>4</formula>
    </cfRule>
    <cfRule type="cellIs" dxfId="20883" priority="2654" stopIfTrue="1" operator="equal">
      <formula>3</formula>
    </cfRule>
  </conditionalFormatting>
  <conditionalFormatting sqref="E6:E42">
    <cfRule type="cellIs" dxfId="20882" priority="2650" stopIfTrue="1" operator="equal">
      <formula>4</formula>
    </cfRule>
    <cfRule type="cellIs" dxfId="20881" priority="2651" stopIfTrue="1" operator="equal">
      <formula>3</formula>
    </cfRule>
  </conditionalFormatting>
  <conditionalFormatting sqref="Z5:AC5 W37:AF40 W36 F31:Q42 AG40:CB40 W41:AW42 G6:H6 J6:Q15 J17:R28 R6:T28 V6:V28 H17:H28 H7:H15 G7:G28 AE6:AE36 R29:V42 AG6:AW39">
    <cfRule type="cellIs" dxfId="20880" priority="2647" stopIfTrue="1" operator="equal">
      <formula>5</formula>
    </cfRule>
    <cfRule type="cellIs" dxfId="20879" priority="2648" stopIfTrue="1" operator="equal">
      <formula>4</formula>
    </cfRule>
    <cfRule type="cellIs" dxfId="20878" priority="2649" stopIfTrue="1" operator="equal">
      <formula>3</formula>
    </cfRule>
  </conditionalFormatting>
  <conditionalFormatting sqref="AF6:AF34">
    <cfRule type="expression" dxfId="20877" priority="2645" stopIfTrue="1">
      <formula>VALUE(RIGHT(AF6))&gt;AE6</formula>
    </cfRule>
    <cfRule type="expression" dxfId="20876" priority="2646" stopIfTrue="1">
      <formula>EXACT(RIGHT(AF6,3),"зач")</formula>
    </cfRule>
  </conditionalFormatting>
  <conditionalFormatting sqref="AE3:AJ4 R3:T3 V3:AC4">
    <cfRule type="expression" dxfId="20875" priority="2643" stopIfTrue="1">
      <formula>$D$1&lt;R3</formula>
    </cfRule>
    <cfRule type="expression" dxfId="20874" priority="2644" stopIfTrue="1">
      <formula>$D$1&gt;R3</formula>
    </cfRule>
  </conditionalFormatting>
  <conditionalFormatting sqref="T3">
    <cfRule type="expression" dxfId="20873" priority="2611" stopIfTrue="1">
      <formula>$D$1&lt;T3</formula>
    </cfRule>
    <cfRule type="expression" dxfId="20872" priority="2612" stopIfTrue="1">
      <formula>$D$1&gt;T3</formula>
    </cfRule>
  </conditionalFormatting>
  <conditionalFormatting sqref="F6:F28">
    <cfRule type="cellIs" dxfId="20871" priority="2587" stopIfTrue="1" operator="equal">
      <formula>5</formula>
    </cfRule>
    <cfRule type="cellIs" dxfId="20870" priority="2588" stopIfTrue="1" operator="equal">
      <formula>4</formula>
    </cfRule>
    <cfRule type="cellIs" dxfId="20869" priority="2589" stopIfTrue="1" operator="equal">
      <formula>3</formula>
    </cfRule>
  </conditionalFormatting>
  <conditionalFormatting sqref="H16 J16:Q16">
    <cfRule type="cellIs" dxfId="20868" priority="2529" stopIfTrue="1" operator="equal">
      <formula>5</formula>
    </cfRule>
    <cfRule type="cellIs" dxfId="20867" priority="2530" stopIfTrue="1" operator="equal">
      <formula>4</formula>
    </cfRule>
    <cfRule type="cellIs" dxfId="20866" priority="2531" stopIfTrue="1" operator="equal">
      <formula>3</formula>
    </cfRule>
  </conditionalFormatting>
  <conditionalFormatting sqref="Q4">
    <cfRule type="expression" dxfId="20865" priority="2336" stopIfTrue="1">
      <formula>$D$1&lt;Q4</formula>
    </cfRule>
    <cfRule type="expression" dxfId="20864" priority="2337" stopIfTrue="1">
      <formula>$D$1&gt;Q4</formula>
    </cfRule>
  </conditionalFormatting>
  <conditionalFormatting sqref="S4">
    <cfRule type="expression" dxfId="20863" priority="2372" stopIfTrue="1">
      <formula>$D$1&lt;S4</formula>
    </cfRule>
    <cfRule type="expression" dxfId="20862" priority="2373" stopIfTrue="1">
      <formula>$D$1&gt;S4</formula>
    </cfRule>
  </conditionalFormatting>
  <conditionalFormatting sqref="T4">
    <cfRule type="expression" dxfId="20861" priority="2370" stopIfTrue="1">
      <formula>$D$4&lt;T4</formula>
    </cfRule>
    <cfRule type="expression" dxfId="20860" priority="2371" stopIfTrue="1">
      <formula>$D$4&gt;T4</formula>
    </cfRule>
  </conditionalFormatting>
  <conditionalFormatting sqref="T4">
    <cfRule type="expression" dxfId="20859" priority="2368" stopIfTrue="1">
      <formula>$D$1&lt;T4</formula>
    </cfRule>
    <cfRule type="expression" dxfId="20858" priority="2369" stopIfTrue="1">
      <formula>$D$1&gt;T4</formula>
    </cfRule>
  </conditionalFormatting>
  <conditionalFormatting sqref="T4">
    <cfRule type="expression" dxfId="20857" priority="2366" stopIfTrue="1">
      <formula>$D$4&lt;T4</formula>
    </cfRule>
    <cfRule type="expression" dxfId="20856" priority="2367" stopIfTrue="1">
      <formula>$D$4&gt;T4</formula>
    </cfRule>
  </conditionalFormatting>
  <conditionalFormatting sqref="T5">
    <cfRule type="cellIs" dxfId="20855" priority="2363" stopIfTrue="1" operator="equal">
      <formula>5</formula>
    </cfRule>
    <cfRule type="cellIs" dxfId="20854" priority="2364" stopIfTrue="1" operator="equal">
      <formula>4</formula>
    </cfRule>
    <cfRule type="cellIs" dxfId="20853" priority="2365" stopIfTrue="1" operator="equal">
      <formula>3</formula>
    </cfRule>
  </conditionalFormatting>
  <conditionalFormatting sqref="Q3">
    <cfRule type="expression" dxfId="20852" priority="2421" stopIfTrue="1">
      <formula>$D$1&lt;Q3</formula>
    </cfRule>
    <cfRule type="expression" dxfId="20851" priority="2422" stopIfTrue="1">
      <formula>$D$1&gt;Q3</formula>
    </cfRule>
  </conditionalFormatting>
  <conditionalFormatting sqref="I6:I15 I17:I28">
    <cfRule type="cellIs" dxfId="20850" priority="2404" stopIfTrue="1" operator="equal">
      <formula>5</formula>
    </cfRule>
    <cfRule type="cellIs" dxfId="20849" priority="2405" stopIfTrue="1" operator="equal">
      <formula>4</formula>
    </cfRule>
    <cfRule type="cellIs" dxfId="20848" priority="2406" stopIfTrue="1" operator="equal">
      <formula>3</formula>
    </cfRule>
  </conditionalFormatting>
  <conditionalFormatting sqref="I16">
    <cfRule type="cellIs" dxfId="20847" priority="2401" stopIfTrue="1" operator="equal">
      <formula>5</formula>
    </cfRule>
    <cfRule type="cellIs" dxfId="20846" priority="2402" stopIfTrue="1" operator="equal">
      <formula>4</formula>
    </cfRule>
    <cfRule type="cellIs" dxfId="20845" priority="2403" stopIfTrue="1" operator="equal">
      <formula>3</formula>
    </cfRule>
  </conditionalFormatting>
  <conditionalFormatting sqref="R5">
    <cfRule type="cellIs" dxfId="20844" priority="2391" stopIfTrue="1" operator="equal">
      <formula>5</formula>
    </cfRule>
    <cfRule type="cellIs" dxfId="20843" priority="2392" stopIfTrue="1" operator="equal">
      <formula>4</formula>
    </cfRule>
    <cfRule type="cellIs" dxfId="20842" priority="2393" stopIfTrue="1" operator="equal">
      <formula>3</formula>
    </cfRule>
  </conditionalFormatting>
  <conditionalFormatting sqref="S4">
    <cfRule type="expression" dxfId="20841" priority="2380" stopIfTrue="1">
      <formula>$D$1&lt;S4</formula>
    </cfRule>
    <cfRule type="expression" dxfId="20840" priority="2381" stopIfTrue="1">
      <formula>$D$1&gt;S4</formula>
    </cfRule>
  </conditionalFormatting>
  <conditionalFormatting sqref="R4">
    <cfRule type="expression" dxfId="20839" priority="2394" stopIfTrue="1">
      <formula>$D$1&lt;R4</formula>
    </cfRule>
    <cfRule type="expression" dxfId="20838" priority="2395" stopIfTrue="1">
      <formula>$D$1&gt;R4</formula>
    </cfRule>
  </conditionalFormatting>
  <conditionalFormatting sqref="R4">
    <cfRule type="expression" dxfId="20837" priority="2389" stopIfTrue="1">
      <formula>$D$1&lt;R4</formula>
    </cfRule>
    <cfRule type="expression" dxfId="20836" priority="2390" stopIfTrue="1">
      <formula>$D$1&gt;R4</formula>
    </cfRule>
  </conditionalFormatting>
  <conditionalFormatting sqref="R4">
    <cfRule type="expression" dxfId="20835" priority="2387" stopIfTrue="1">
      <formula>$D$1&lt;R4</formula>
    </cfRule>
    <cfRule type="expression" dxfId="20834" priority="2388" stopIfTrue="1">
      <formula>$D$1&gt;R4</formula>
    </cfRule>
  </conditionalFormatting>
  <conditionalFormatting sqref="S5">
    <cfRule type="cellIs" dxfId="20833" priority="2384" stopIfTrue="1" operator="equal">
      <formula>5</formula>
    </cfRule>
    <cfRule type="cellIs" dxfId="20832" priority="2385" stopIfTrue="1" operator="equal">
      <formula>4</formula>
    </cfRule>
    <cfRule type="cellIs" dxfId="20831" priority="2386" stopIfTrue="1" operator="equal">
      <formula>3</formula>
    </cfRule>
  </conditionalFormatting>
  <conditionalFormatting sqref="S4">
    <cfRule type="expression" dxfId="20830" priority="2382" stopIfTrue="1">
      <formula>$D$1&lt;S4</formula>
    </cfRule>
    <cfRule type="expression" dxfId="20829" priority="2383" stopIfTrue="1">
      <formula>$D$1&gt;S4</formula>
    </cfRule>
  </conditionalFormatting>
  <conditionalFormatting sqref="S4">
    <cfRule type="expression" dxfId="20828" priority="2378" stopIfTrue="1">
      <formula>$D$1&lt;S4</formula>
    </cfRule>
    <cfRule type="expression" dxfId="20827" priority="2379" stopIfTrue="1">
      <formula>$D$1&gt;S4</formula>
    </cfRule>
  </conditionalFormatting>
  <conditionalFormatting sqref="S4">
    <cfRule type="expression" dxfId="20826" priority="2376" stopIfTrue="1">
      <formula>$D$1&lt;S4</formula>
    </cfRule>
    <cfRule type="expression" dxfId="20825" priority="2377" stopIfTrue="1">
      <formula>$D$1&gt;S4</formula>
    </cfRule>
  </conditionalFormatting>
  <conditionalFormatting sqref="S4">
    <cfRule type="expression" dxfId="20824" priority="2374" stopIfTrue="1">
      <formula>$D$1&lt;S4</formula>
    </cfRule>
    <cfRule type="expression" dxfId="20823" priority="2375" stopIfTrue="1">
      <formula>$D$1&gt;S4</formula>
    </cfRule>
  </conditionalFormatting>
  <conditionalFormatting sqref="U4">
    <cfRule type="expression" dxfId="20822" priority="2359" stopIfTrue="1">
      <formula>$D$1&lt;U4</formula>
    </cfRule>
    <cfRule type="expression" dxfId="20821" priority="2360" stopIfTrue="1">
      <formula>$D$1&gt;U4</formula>
    </cfRule>
  </conditionalFormatting>
  <conditionalFormatting sqref="U4">
    <cfRule type="expression" dxfId="20820" priority="2361" stopIfTrue="1">
      <formula>$D$4&lt;U4</formula>
    </cfRule>
    <cfRule type="expression" dxfId="20819" priority="2362" stopIfTrue="1">
      <formula>$D$4&gt;U4</formula>
    </cfRule>
  </conditionalFormatting>
  <conditionalFormatting sqref="U4">
    <cfRule type="expression" dxfId="20818" priority="2357" stopIfTrue="1">
      <formula>$D$4&lt;U4</formula>
    </cfRule>
    <cfRule type="expression" dxfId="20817" priority="2358" stopIfTrue="1">
      <formula>$D$4&gt;U4</formula>
    </cfRule>
  </conditionalFormatting>
  <conditionalFormatting sqref="U5">
    <cfRule type="cellIs" dxfId="20816" priority="2354" stopIfTrue="1" operator="equal">
      <formula>5</formula>
    </cfRule>
    <cfRule type="cellIs" dxfId="20815" priority="2355" stopIfTrue="1" operator="equal">
      <formula>4</formula>
    </cfRule>
    <cfRule type="cellIs" dxfId="20814" priority="2356" stopIfTrue="1" operator="equal">
      <formula>3</formula>
    </cfRule>
  </conditionalFormatting>
  <conditionalFormatting sqref="Q5">
    <cfRule type="cellIs" dxfId="20813" priority="2343" stopIfTrue="1" operator="equal">
      <formula>5</formula>
    </cfRule>
    <cfRule type="cellIs" dxfId="20812" priority="2344" stopIfTrue="1" operator="equal">
      <formula>4</formula>
    </cfRule>
    <cfRule type="cellIs" dxfId="20811" priority="2345" stopIfTrue="1" operator="equal">
      <formula>3</formula>
    </cfRule>
  </conditionalFormatting>
  <conditionalFormatting sqref="Q4">
    <cfRule type="expression" dxfId="20810" priority="2341" stopIfTrue="1">
      <formula>$D$1&lt;Q4</formula>
    </cfRule>
    <cfRule type="expression" dxfId="20809" priority="2342" stopIfTrue="1">
      <formula>$D$1&gt;Q4</formula>
    </cfRule>
  </conditionalFormatting>
  <conditionalFormatting sqref="Q5">
    <cfRule type="cellIs" dxfId="20808" priority="2338" stopIfTrue="1" operator="equal">
      <formula>5</formula>
    </cfRule>
    <cfRule type="cellIs" dxfId="20807" priority="2339" stopIfTrue="1" operator="equal">
      <formula>4</formula>
    </cfRule>
    <cfRule type="cellIs" dxfId="20806" priority="2340" stopIfTrue="1" operator="equal">
      <formula>3</formula>
    </cfRule>
  </conditionalFormatting>
  <conditionalFormatting sqref="U6:U15 U17:U28">
    <cfRule type="cellIs" dxfId="20805" priority="2286" stopIfTrue="1" operator="equal">
      <formula>5</formula>
    </cfRule>
    <cfRule type="cellIs" dxfId="20804" priority="2287" stopIfTrue="1" operator="equal">
      <formula>4</formula>
    </cfRule>
    <cfRule type="cellIs" dxfId="20803" priority="2288" stopIfTrue="1" operator="equal">
      <formula>3</formula>
    </cfRule>
  </conditionalFormatting>
  <conditionalFormatting sqref="U16">
    <cfRule type="cellIs" dxfId="20802" priority="2283" stopIfTrue="1" operator="equal">
      <formula>5</formula>
    </cfRule>
    <cfRule type="cellIs" dxfId="20801" priority="2284" stopIfTrue="1" operator="equal">
      <formula>4</formula>
    </cfRule>
    <cfRule type="cellIs" dxfId="20800" priority="2285" stopIfTrue="1" operator="equal">
      <formula>3</formula>
    </cfRule>
  </conditionalFormatting>
  <conditionalFormatting sqref="U3">
    <cfRule type="expression" dxfId="20799" priority="2281" stopIfTrue="1">
      <formula>$D$1&lt;U3</formula>
    </cfRule>
    <cfRule type="expression" dxfId="20798" priority="2282" stopIfTrue="1">
      <formula>$D$1&gt;U3</formula>
    </cfRule>
  </conditionalFormatting>
  <conditionalFormatting sqref="P5">
    <cfRule type="cellIs" dxfId="20797" priority="1451" stopIfTrue="1" operator="equal">
      <formula>5</formula>
    </cfRule>
    <cfRule type="cellIs" dxfId="20796" priority="1452" stopIfTrue="1" operator="equal">
      <formula>4</formula>
    </cfRule>
    <cfRule type="cellIs" dxfId="20795" priority="1453" stopIfTrue="1" operator="equal">
      <formula>3</formula>
    </cfRule>
  </conditionalFormatting>
  <conditionalFormatting sqref="P3:P4">
    <cfRule type="expression" dxfId="20794" priority="1449" stopIfTrue="1">
      <formula>$D$1&lt;P3</formula>
    </cfRule>
    <cfRule type="expression" dxfId="20793" priority="1450" stopIfTrue="1">
      <formula>$D$1&gt;P3</formula>
    </cfRule>
  </conditionalFormatting>
  <conditionalFormatting sqref="P3:P4">
    <cfRule type="expression" dxfId="20792" priority="711" stopIfTrue="1">
      <formula>$D$1&lt;P3</formula>
    </cfRule>
    <cfRule type="expression" dxfId="20791" priority="712" stopIfTrue="1">
      <formula>$D$1&gt;P3</formula>
    </cfRule>
  </conditionalFormatting>
  <conditionalFormatting sqref="P4">
    <cfRule type="expression" dxfId="20790" priority="686" stopIfTrue="1">
      <formula>$D$1&lt;P4</formula>
    </cfRule>
    <cfRule type="expression" dxfId="20789" priority="687" stopIfTrue="1">
      <formula>$D$1&gt;P4</formula>
    </cfRule>
  </conditionalFormatting>
  <conditionalFormatting sqref="P4">
    <cfRule type="expression" dxfId="20788" priority="651" stopIfTrue="1">
      <formula>$D$1&lt;P4</formula>
    </cfRule>
    <cfRule type="expression" dxfId="20787" priority="652" stopIfTrue="1">
      <formula>$D$1&gt;P4</formula>
    </cfRule>
  </conditionalFormatting>
  <conditionalFormatting sqref="P4">
    <cfRule type="expression" dxfId="20786" priority="1432" stopIfTrue="1">
      <formula>$D$1&lt;P4</formula>
    </cfRule>
    <cfRule type="expression" dxfId="20785" priority="1433" stopIfTrue="1">
      <formula>$D$1&gt;P4</formula>
    </cfRule>
  </conditionalFormatting>
  <conditionalFormatting sqref="P4">
    <cfRule type="expression" dxfId="20784" priority="1430" stopIfTrue="1">
      <formula>$D$1&lt;P4</formula>
    </cfRule>
    <cfRule type="expression" dxfId="20783" priority="1431" stopIfTrue="1">
      <formula>$D$1&gt;P4</formula>
    </cfRule>
  </conditionalFormatting>
  <conditionalFormatting sqref="P3:P4">
    <cfRule type="expression" dxfId="20782" priority="701" stopIfTrue="1">
      <formula>$D$1&lt;P3</formula>
    </cfRule>
    <cfRule type="expression" dxfId="20781" priority="702" stopIfTrue="1">
      <formula>$D$1&gt;P3</formula>
    </cfRule>
  </conditionalFormatting>
  <conditionalFormatting sqref="P3:P4">
    <cfRule type="expression" dxfId="20780" priority="691" stopIfTrue="1">
      <formula>$D$1&lt;P3</formula>
    </cfRule>
    <cfRule type="expression" dxfId="20779" priority="692" stopIfTrue="1">
      <formula>$D$1&gt;P3</formula>
    </cfRule>
  </conditionalFormatting>
  <conditionalFormatting sqref="P3:P4">
    <cfRule type="expression" dxfId="20778" priority="661" stopIfTrue="1">
      <formula>$D$1&lt;P3</formula>
    </cfRule>
    <cfRule type="expression" dxfId="20777" priority="662" stopIfTrue="1">
      <formula>$D$1&gt;P3</formula>
    </cfRule>
  </conditionalFormatting>
  <conditionalFormatting sqref="I3">
    <cfRule type="expression" dxfId="20776" priority="506" stopIfTrue="1">
      <formula>$D$1&lt;I3</formula>
    </cfRule>
    <cfRule type="expression" dxfId="20775" priority="507" stopIfTrue="1">
      <formula>$D$1&gt;I3</formula>
    </cfRule>
  </conditionalFormatting>
  <conditionalFormatting sqref="K3">
    <cfRule type="expression" dxfId="20774" priority="504" stopIfTrue="1">
      <formula>$D$1&lt;K3</formula>
    </cfRule>
    <cfRule type="expression" dxfId="20773" priority="505" stopIfTrue="1">
      <formula>$D$1&gt;K3</formula>
    </cfRule>
  </conditionalFormatting>
  <conditionalFormatting sqref="G4">
    <cfRule type="expression" dxfId="20772" priority="479" stopIfTrue="1">
      <formula>$D$1&lt;G4</formula>
    </cfRule>
    <cfRule type="expression" dxfId="20771" priority="480" stopIfTrue="1">
      <formula>$D$1&gt;G4</formula>
    </cfRule>
  </conditionalFormatting>
  <conditionalFormatting sqref="G5">
    <cfRule type="cellIs" dxfId="20770" priority="476" stopIfTrue="1" operator="equal">
      <formula>5</formula>
    </cfRule>
    <cfRule type="cellIs" dxfId="20769" priority="477" stopIfTrue="1" operator="equal">
      <formula>4</formula>
    </cfRule>
    <cfRule type="cellIs" dxfId="20768" priority="478" stopIfTrue="1" operator="equal">
      <formula>3</formula>
    </cfRule>
  </conditionalFormatting>
  <conditionalFormatting sqref="P4">
    <cfRule type="expression" dxfId="20767" priority="632" stopIfTrue="1">
      <formula>$D$1&lt;P4</formula>
    </cfRule>
    <cfRule type="expression" dxfId="20766" priority="633" stopIfTrue="1">
      <formula>$D$1&gt;P4</formula>
    </cfRule>
  </conditionalFormatting>
  <conditionalFormatting sqref="P5">
    <cfRule type="cellIs" dxfId="20765" priority="1075" stopIfTrue="1" operator="equal">
      <formula>5</formula>
    </cfRule>
    <cfRule type="cellIs" dxfId="20764" priority="1076" stopIfTrue="1" operator="equal">
      <formula>4</formula>
    </cfRule>
    <cfRule type="cellIs" dxfId="20763" priority="1077" stopIfTrue="1" operator="equal">
      <formula>3</formula>
    </cfRule>
  </conditionalFormatting>
  <conditionalFormatting sqref="P4">
    <cfRule type="expression" dxfId="20762" priority="1073" stopIfTrue="1">
      <formula>$D$1&lt;P4</formula>
    </cfRule>
    <cfRule type="expression" dxfId="20761" priority="1074" stopIfTrue="1">
      <formula>$D$1&gt;P4</formula>
    </cfRule>
  </conditionalFormatting>
  <conditionalFormatting sqref="P5">
    <cfRule type="cellIs" dxfId="20760" priority="1070" stopIfTrue="1" operator="equal">
      <formula>5</formula>
    </cfRule>
    <cfRule type="cellIs" dxfId="20759" priority="1071" stopIfTrue="1" operator="equal">
      <formula>4</formula>
    </cfRule>
    <cfRule type="cellIs" dxfId="20758" priority="1072" stopIfTrue="1" operator="equal">
      <formula>3</formula>
    </cfRule>
  </conditionalFormatting>
  <conditionalFormatting sqref="P4">
    <cfRule type="expression" dxfId="20757" priority="1068" stopIfTrue="1">
      <formula>$D$1&lt;P4</formula>
    </cfRule>
    <cfRule type="expression" dxfId="20756" priority="1069" stopIfTrue="1">
      <formula>$D$1&gt;P4</formula>
    </cfRule>
  </conditionalFormatting>
  <conditionalFormatting sqref="P4">
    <cfRule type="expression" dxfId="20755" priority="1066" stopIfTrue="1">
      <formula>$D$1&lt;P4</formula>
    </cfRule>
    <cfRule type="expression" dxfId="20754" priority="1067" stopIfTrue="1">
      <formula>$D$1&gt;P4</formula>
    </cfRule>
  </conditionalFormatting>
  <conditionalFormatting sqref="P4">
    <cfRule type="expression" dxfId="20753" priority="1064" stopIfTrue="1">
      <formula>$D$1&lt;P4</formula>
    </cfRule>
    <cfRule type="expression" dxfId="20752" priority="1065" stopIfTrue="1">
      <formula>$D$1&gt;P4</formula>
    </cfRule>
  </conditionalFormatting>
  <conditionalFormatting sqref="J3">
    <cfRule type="expression" dxfId="20751" priority="524" stopIfTrue="1">
      <formula>$D$1&lt;J3</formula>
    </cfRule>
    <cfRule type="expression" dxfId="20750" priority="525" stopIfTrue="1">
      <formula>$D$1&gt;J3</formula>
    </cfRule>
  </conditionalFormatting>
  <conditionalFormatting sqref="K3">
    <cfRule type="expression" dxfId="20749" priority="514" stopIfTrue="1">
      <formula>$D$1&lt;K3</formula>
    </cfRule>
    <cfRule type="expression" dxfId="20748" priority="515" stopIfTrue="1">
      <formula>$D$1&gt;K3</formula>
    </cfRule>
  </conditionalFormatting>
  <conditionalFormatting sqref="H3">
    <cfRule type="expression" dxfId="20747" priority="512" stopIfTrue="1">
      <formula>$D$1&lt;H3</formula>
    </cfRule>
    <cfRule type="expression" dxfId="20746" priority="513" stopIfTrue="1">
      <formula>$D$1&gt;H3</formula>
    </cfRule>
  </conditionalFormatting>
  <conditionalFormatting sqref="H3">
    <cfRule type="expression" dxfId="20745" priority="510" stopIfTrue="1">
      <formula>$D$1&lt;H3</formula>
    </cfRule>
    <cfRule type="expression" dxfId="20744" priority="511" stopIfTrue="1">
      <formula>$D$1&gt;H3</formula>
    </cfRule>
  </conditionalFormatting>
  <conditionalFormatting sqref="H3">
    <cfRule type="expression" dxfId="20743" priority="508" stopIfTrue="1">
      <formula>$D$1&lt;H3</formula>
    </cfRule>
    <cfRule type="expression" dxfId="20742" priority="509" stopIfTrue="1">
      <formula>$D$1&gt;H3</formula>
    </cfRule>
  </conditionalFormatting>
  <conditionalFormatting sqref="I3">
    <cfRule type="expression" dxfId="20741" priority="502" stopIfTrue="1">
      <formula>$D$1&lt;I3</formula>
    </cfRule>
    <cfRule type="expression" dxfId="20740" priority="503" stopIfTrue="1">
      <formula>$D$1&gt;I3</formula>
    </cfRule>
  </conditionalFormatting>
  <conditionalFormatting sqref="J3">
    <cfRule type="expression" dxfId="20739" priority="500" stopIfTrue="1">
      <formula>$D$1&lt;J3</formula>
    </cfRule>
    <cfRule type="expression" dxfId="20738" priority="501" stopIfTrue="1">
      <formula>$D$1&gt;J3</formula>
    </cfRule>
  </conditionalFormatting>
  <conditionalFormatting sqref="J3">
    <cfRule type="expression" dxfId="20737" priority="498" stopIfTrue="1">
      <formula>$D$1&lt;J3</formula>
    </cfRule>
    <cfRule type="expression" dxfId="20736" priority="499" stopIfTrue="1">
      <formula>$D$1&gt;J3</formula>
    </cfRule>
  </conditionalFormatting>
  <conditionalFormatting sqref="N4">
    <cfRule type="expression" dxfId="20735" priority="496" stopIfTrue="1">
      <formula>$D$1&lt;N4</formula>
    </cfRule>
    <cfRule type="expression" dxfId="20734" priority="497" stopIfTrue="1">
      <formula>$D$1&gt;N4</formula>
    </cfRule>
  </conditionalFormatting>
  <conditionalFormatting sqref="N4">
    <cfRule type="expression" dxfId="20733" priority="494" stopIfTrue="1">
      <formula>$D$1&lt;N4</formula>
    </cfRule>
    <cfRule type="expression" dxfId="20732" priority="495" stopIfTrue="1">
      <formula>$D$1&gt;N4</formula>
    </cfRule>
  </conditionalFormatting>
  <conditionalFormatting sqref="N4">
    <cfRule type="expression" dxfId="20731" priority="484" stopIfTrue="1">
      <formula>$D$1&lt;N4</formula>
    </cfRule>
    <cfRule type="expression" dxfId="20730" priority="485" stopIfTrue="1">
      <formula>$D$1&gt;N4</formula>
    </cfRule>
  </conditionalFormatting>
  <conditionalFormatting sqref="G5">
    <cfRule type="cellIs" dxfId="20729" priority="481" stopIfTrue="1" operator="equal">
      <formula>5</formula>
    </cfRule>
    <cfRule type="cellIs" dxfId="20728" priority="482" stopIfTrue="1" operator="equal">
      <formula>4</formula>
    </cfRule>
    <cfRule type="cellIs" dxfId="20727" priority="483" stopIfTrue="1" operator="equal">
      <formula>3</formula>
    </cfRule>
  </conditionalFormatting>
  <conditionalFormatting sqref="G4">
    <cfRule type="expression" dxfId="20726" priority="474" stopIfTrue="1">
      <formula>$D$1&lt;G4</formula>
    </cfRule>
    <cfRule type="expression" dxfId="20725" priority="475" stopIfTrue="1">
      <formula>$D$1&gt;G4</formula>
    </cfRule>
  </conditionalFormatting>
  <conditionalFormatting sqref="G5">
    <cfRule type="cellIs" dxfId="20724" priority="446" stopIfTrue="1" operator="equal">
      <formula>5</formula>
    </cfRule>
    <cfRule type="cellIs" dxfId="20723" priority="447" stopIfTrue="1" operator="equal">
      <formula>4</formula>
    </cfRule>
    <cfRule type="cellIs" dxfId="20722" priority="448" stopIfTrue="1" operator="equal">
      <formula>3</formula>
    </cfRule>
  </conditionalFormatting>
  <conditionalFormatting sqref="G4">
    <cfRule type="expression" dxfId="20721" priority="449" stopIfTrue="1">
      <formula>$D$1&lt;G4</formula>
    </cfRule>
    <cfRule type="expression" dxfId="20720" priority="450" stopIfTrue="1">
      <formula>$D$1&gt;G4</formula>
    </cfRule>
  </conditionalFormatting>
  <conditionalFormatting sqref="G4">
    <cfRule type="expression" dxfId="20719" priority="444" stopIfTrue="1">
      <formula>$D$1&lt;G4</formula>
    </cfRule>
    <cfRule type="expression" dxfId="20718" priority="445" stopIfTrue="1">
      <formula>$D$1&gt;G4</formula>
    </cfRule>
  </conditionalFormatting>
  <conditionalFormatting sqref="G5">
    <cfRule type="cellIs" dxfId="20717" priority="441" stopIfTrue="1" operator="equal">
      <formula>5</formula>
    </cfRule>
    <cfRule type="cellIs" dxfId="20716" priority="442" stopIfTrue="1" operator="equal">
      <formula>4</formula>
    </cfRule>
    <cfRule type="cellIs" dxfId="20715" priority="443" stopIfTrue="1" operator="equal">
      <formula>3</formula>
    </cfRule>
  </conditionalFormatting>
  <conditionalFormatting sqref="G4">
    <cfRule type="expression" dxfId="20714" priority="439" stopIfTrue="1">
      <formula>$D$1&lt;G4</formula>
    </cfRule>
    <cfRule type="expression" dxfId="20713" priority="440" stopIfTrue="1">
      <formula>$D$1&gt;G4</formula>
    </cfRule>
  </conditionalFormatting>
  <conditionalFormatting sqref="G5">
    <cfRule type="cellIs" dxfId="20712" priority="436" stopIfTrue="1" operator="equal">
      <formula>5</formula>
    </cfRule>
    <cfRule type="cellIs" dxfId="20711" priority="437" stopIfTrue="1" operator="equal">
      <formula>4</formula>
    </cfRule>
    <cfRule type="cellIs" dxfId="20710" priority="438" stopIfTrue="1" operator="equal">
      <formula>3</formula>
    </cfRule>
  </conditionalFormatting>
  <conditionalFormatting sqref="G4">
    <cfRule type="expression" dxfId="20709" priority="434" stopIfTrue="1">
      <formula>$D$1&lt;G4</formula>
    </cfRule>
    <cfRule type="expression" dxfId="20708" priority="435" stopIfTrue="1">
      <formula>$D$1&gt;G4</formula>
    </cfRule>
  </conditionalFormatting>
  <conditionalFormatting sqref="J4">
    <cfRule type="expression" dxfId="20707" priority="328" stopIfTrue="1">
      <formula>$D$1&lt;J4</formula>
    </cfRule>
    <cfRule type="expression" dxfId="20706" priority="329" stopIfTrue="1">
      <formula>$D$1&gt;J4</formula>
    </cfRule>
  </conditionalFormatting>
  <conditionalFormatting sqref="J4">
    <cfRule type="expression" dxfId="20705" priority="326" stopIfTrue="1">
      <formula>$D$1&lt;J4</formula>
    </cfRule>
    <cfRule type="expression" dxfId="20704" priority="327" stopIfTrue="1">
      <formula>$D$1&gt;J4</formula>
    </cfRule>
  </conditionalFormatting>
  <conditionalFormatting sqref="J4">
    <cfRule type="expression" dxfId="20703" priority="324" stopIfTrue="1">
      <formula>$D$1&lt;J4</formula>
    </cfRule>
    <cfRule type="expression" dxfId="20702" priority="325" stopIfTrue="1">
      <formula>$D$1&gt;J4</formula>
    </cfRule>
  </conditionalFormatting>
  <conditionalFormatting sqref="H5">
    <cfRule type="expression" dxfId="20701" priority="371" stopIfTrue="1">
      <formula>$D$1&lt;H5</formula>
    </cfRule>
    <cfRule type="expression" dxfId="20700" priority="372" stopIfTrue="1">
      <formula>$D$1&gt;H5</formula>
    </cfRule>
  </conditionalFormatting>
  <conditionalFormatting sqref="J4">
    <cfRule type="expression" dxfId="20699" priority="336" stopIfTrue="1">
      <formula>$D$1&lt;J4</formula>
    </cfRule>
    <cfRule type="expression" dxfId="20698" priority="337" stopIfTrue="1">
      <formula>$D$1&gt;J4</formula>
    </cfRule>
  </conditionalFormatting>
  <conditionalFormatting sqref="J4">
    <cfRule type="expression" dxfId="20697" priority="334" stopIfTrue="1">
      <formula>$D$1&lt;J4</formula>
    </cfRule>
    <cfRule type="expression" dxfId="20696" priority="335" stopIfTrue="1">
      <formula>$D$1&gt;J4</formula>
    </cfRule>
  </conditionalFormatting>
  <conditionalFormatting sqref="J4">
    <cfRule type="expression" dxfId="20695" priority="332" stopIfTrue="1">
      <formula>$D$1&lt;J4</formula>
    </cfRule>
    <cfRule type="expression" dxfId="20694" priority="333" stopIfTrue="1">
      <formula>$D$1&gt;J4</formula>
    </cfRule>
  </conditionalFormatting>
  <conditionalFormatting sqref="J4">
    <cfRule type="expression" dxfId="20693" priority="330" stopIfTrue="1">
      <formula>$D$1&lt;J4</formula>
    </cfRule>
    <cfRule type="expression" dxfId="20692" priority="331" stopIfTrue="1">
      <formula>$D$1&gt;J4</formula>
    </cfRule>
  </conditionalFormatting>
  <conditionalFormatting sqref="J5">
    <cfRule type="cellIs" dxfId="20691" priority="303" stopIfTrue="1" operator="equal">
      <formula>5</formula>
    </cfRule>
    <cfRule type="cellIs" dxfId="20690" priority="304" stopIfTrue="1" operator="equal">
      <formula>4</formula>
    </cfRule>
    <cfRule type="cellIs" dxfId="20689" priority="305" stopIfTrue="1" operator="equal">
      <formula>3</formula>
    </cfRule>
  </conditionalFormatting>
  <conditionalFormatting sqref="K4">
    <cfRule type="expression" dxfId="20688" priority="245" stopIfTrue="1">
      <formula>$D$1&lt;K4</formula>
    </cfRule>
    <cfRule type="expression" dxfId="20687" priority="246" stopIfTrue="1">
      <formula>$D$1&gt;K4</formula>
    </cfRule>
  </conditionalFormatting>
  <conditionalFormatting sqref="K5">
    <cfRule type="cellIs" dxfId="20686" priority="230" stopIfTrue="1" operator="equal">
      <formula>5</formula>
    </cfRule>
    <cfRule type="cellIs" dxfId="20685" priority="231" stopIfTrue="1" operator="equal">
      <formula>4</formula>
    </cfRule>
    <cfRule type="cellIs" dxfId="20684" priority="232" stopIfTrue="1" operator="equal">
      <formula>3</formula>
    </cfRule>
  </conditionalFormatting>
  <conditionalFormatting sqref="L4">
    <cfRule type="expression" dxfId="20683" priority="228" stopIfTrue="1">
      <formula>$D$1&lt;L4</formula>
    </cfRule>
    <cfRule type="expression" dxfId="20682" priority="229" stopIfTrue="1">
      <formula>$D$1&gt;L4</formula>
    </cfRule>
  </conditionalFormatting>
  <conditionalFormatting sqref="L4">
    <cfRule type="expression" dxfId="20681" priority="218" stopIfTrue="1">
      <formula>$D$1&lt;L4</formula>
    </cfRule>
    <cfRule type="expression" dxfId="20680" priority="219" stopIfTrue="1">
      <formula>$D$1&gt;L4</formula>
    </cfRule>
  </conditionalFormatting>
  <conditionalFormatting sqref="L5">
    <cfRule type="expression" dxfId="20679" priority="216" stopIfTrue="1">
      <formula>$D$1&lt;L5</formula>
    </cfRule>
    <cfRule type="expression" dxfId="20678" priority="217" stopIfTrue="1">
      <formula>$D$1&gt;L5</formula>
    </cfRule>
  </conditionalFormatting>
  <conditionalFormatting sqref="L5">
    <cfRule type="expression" dxfId="20677" priority="214" stopIfTrue="1">
      <formula>$D$1&lt;L5</formula>
    </cfRule>
    <cfRule type="expression" dxfId="20676" priority="215" stopIfTrue="1">
      <formula>$D$1&gt;L5</formula>
    </cfRule>
  </conditionalFormatting>
  <conditionalFormatting sqref="L5">
    <cfRule type="expression" dxfId="20675" priority="212" stopIfTrue="1">
      <formula>$D$1&lt;L5</formula>
    </cfRule>
    <cfRule type="expression" dxfId="20674" priority="213" stopIfTrue="1">
      <formula>$D$1&gt;L5</formula>
    </cfRule>
  </conditionalFormatting>
  <conditionalFormatting sqref="L4">
    <cfRule type="expression" dxfId="20673" priority="202" stopIfTrue="1">
      <formula>$D$1&lt;L4</formula>
    </cfRule>
    <cfRule type="expression" dxfId="20672" priority="203" stopIfTrue="1">
      <formula>$D$1&gt;L4</formula>
    </cfRule>
  </conditionalFormatting>
  <conditionalFormatting sqref="M3">
    <cfRule type="expression" dxfId="20671" priority="195" stopIfTrue="1">
      <formula>$D$1&lt;M3</formula>
    </cfRule>
    <cfRule type="expression" dxfId="20670" priority="196" stopIfTrue="1">
      <formula>$D$1&gt;M3</formula>
    </cfRule>
  </conditionalFormatting>
  <conditionalFormatting sqref="M5">
    <cfRule type="expression" dxfId="20669" priority="185" stopIfTrue="1">
      <formula>$D$1&lt;M5</formula>
    </cfRule>
    <cfRule type="expression" dxfId="20668" priority="186" stopIfTrue="1">
      <formula>$D$1&gt;M5</formula>
    </cfRule>
  </conditionalFormatting>
  <conditionalFormatting sqref="M5">
    <cfRule type="expression" dxfId="20667" priority="183" stopIfTrue="1">
      <formula>$D$1&lt;M5</formula>
    </cfRule>
    <cfRule type="expression" dxfId="20666" priority="184" stopIfTrue="1">
      <formula>$D$1&gt;M5</formula>
    </cfRule>
  </conditionalFormatting>
  <conditionalFormatting sqref="M5">
    <cfRule type="expression" dxfId="20665" priority="181" stopIfTrue="1">
      <formula>$D$1&lt;M5</formula>
    </cfRule>
    <cfRule type="expression" dxfId="20664" priority="182" stopIfTrue="1">
      <formula>$D$1&gt;M5</formula>
    </cfRule>
  </conditionalFormatting>
  <conditionalFormatting sqref="P5">
    <cfRule type="cellIs" dxfId="20663" priority="713" stopIfTrue="1" operator="equal">
      <formula>5</formula>
    </cfRule>
    <cfRule type="cellIs" dxfId="20662" priority="714" stopIfTrue="1" operator="equal">
      <formula>4</formula>
    </cfRule>
    <cfRule type="cellIs" dxfId="20661" priority="715" stopIfTrue="1" operator="equal">
      <formula>3</formula>
    </cfRule>
  </conditionalFormatting>
  <conditionalFormatting sqref="P5">
    <cfRule type="cellIs" dxfId="20660" priority="708" stopIfTrue="1" operator="equal">
      <formula>5</formula>
    </cfRule>
    <cfRule type="cellIs" dxfId="20659" priority="709" stopIfTrue="1" operator="equal">
      <formula>4</formula>
    </cfRule>
    <cfRule type="cellIs" dxfId="20658" priority="710" stopIfTrue="1" operator="equal">
      <formula>3</formula>
    </cfRule>
  </conditionalFormatting>
  <conditionalFormatting sqref="P3:P4">
    <cfRule type="expression" dxfId="20657" priority="706" stopIfTrue="1">
      <formula>$D$1&lt;P3</formula>
    </cfRule>
    <cfRule type="expression" dxfId="20656" priority="707" stopIfTrue="1">
      <formula>$D$1&gt;P3</formula>
    </cfRule>
  </conditionalFormatting>
  <conditionalFormatting sqref="P5">
    <cfRule type="cellIs" dxfId="20655" priority="703" stopIfTrue="1" operator="equal">
      <formula>5</formula>
    </cfRule>
    <cfRule type="cellIs" dxfId="20654" priority="704" stopIfTrue="1" operator="equal">
      <formula>4</formula>
    </cfRule>
    <cfRule type="cellIs" dxfId="20653" priority="705" stopIfTrue="1" operator="equal">
      <formula>3</formula>
    </cfRule>
  </conditionalFormatting>
  <conditionalFormatting sqref="P4">
    <cfRule type="expression" dxfId="20652" priority="678" stopIfTrue="1">
      <formula>$D$1&lt;P4</formula>
    </cfRule>
    <cfRule type="expression" dxfId="20651" priority="679" stopIfTrue="1">
      <formula>$D$1&gt;P4</formula>
    </cfRule>
  </conditionalFormatting>
  <conditionalFormatting sqref="P4">
    <cfRule type="expression" dxfId="20650" priority="676" stopIfTrue="1">
      <formula>$D$1&lt;P4</formula>
    </cfRule>
    <cfRule type="expression" dxfId="20649" priority="677" stopIfTrue="1">
      <formula>$D$1&gt;P4</formula>
    </cfRule>
  </conditionalFormatting>
  <conditionalFormatting sqref="P5">
    <cfRule type="cellIs" dxfId="20648" priority="648" stopIfTrue="1" operator="equal">
      <formula>5</formula>
    </cfRule>
    <cfRule type="cellIs" dxfId="20647" priority="649" stopIfTrue="1" operator="equal">
      <formula>4</formula>
    </cfRule>
    <cfRule type="cellIs" dxfId="20646" priority="650" stopIfTrue="1" operator="equal">
      <formula>3</formula>
    </cfRule>
  </conditionalFormatting>
  <conditionalFormatting sqref="P4">
    <cfRule type="expression" dxfId="20645" priority="644" stopIfTrue="1">
      <formula>$D$1&lt;P4</formula>
    </cfRule>
    <cfRule type="expression" dxfId="20644" priority="645" stopIfTrue="1">
      <formula>$D$1&gt;P4</formula>
    </cfRule>
  </conditionalFormatting>
  <conditionalFormatting sqref="P5">
    <cfRule type="cellIs" dxfId="20643" priority="698" stopIfTrue="1" operator="equal">
      <formula>5</formula>
    </cfRule>
    <cfRule type="cellIs" dxfId="20642" priority="699" stopIfTrue="1" operator="equal">
      <formula>4</formula>
    </cfRule>
    <cfRule type="cellIs" dxfId="20641" priority="700" stopIfTrue="1" operator="equal">
      <formula>3</formula>
    </cfRule>
  </conditionalFormatting>
  <conditionalFormatting sqref="P3:P4">
    <cfRule type="expression" dxfId="20640" priority="696" stopIfTrue="1">
      <formula>$D$1&lt;P3</formula>
    </cfRule>
    <cfRule type="expression" dxfId="20639" priority="697" stopIfTrue="1">
      <formula>$D$1&gt;P3</formula>
    </cfRule>
  </conditionalFormatting>
  <conditionalFormatting sqref="P5">
    <cfRule type="cellIs" dxfId="20638" priority="693" stopIfTrue="1" operator="equal">
      <formula>5</formula>
    </cfRule>
    <cfRule type="cellIs" dxfId="20637" priority="694" stopIfTrue="1" operator="equal">
      <formula>4</formula>
    </cfRule>
    <cfRule type="cellIs" dxfId="20636" priority="695" stopIfTrue="1" operator="equal">
      <formula>3</formula>
    </cfRule>
  </conditionalFormatting>
  <conditionalFormatting sqref="P5">
    <cfRule type="cellIs" dxfId="20635" priority="688" stopIfTrue="1" operator="equal">
      <formula>5</formula>
    </cfRule>
    <cfRule type="cellIs" dxfId="20634" priority="689" stopIfTrue="1" operator="equal">
      <formula>4</formula>
    </cfRule>
    <cfRule type="cellIs" dxfId="20633" priority="690" stopIfTrue="1" operator="equal">
      <formula>3</formula>
    </cfRule>
  </conditionalFormatting>
  <conditionalFormatting sqref="P4">
    <cfRule type="expression" dxfId="20632" priority="684" stopIfTrue="1">
      <formula>$D$1&lt;P4</formula>
    </cfRule>
    <cfRule type="expression" dxfId="20631" priority="685" stopIfTrue="1">
      <formula>$D$1&gt;P4</formula>
    </cfRule>
  </conditionalFormatting>
  <conditionalFormatting sqref="P4">
    <cfRule type="expression" dxfId="20630" priority="682" stopIfTrue="1">
      <formula>$D$1&lt;P4</formula>
    </cfRule>
    <cfRule type="expression" dxfId="20629" priority="683" stopIfTrue="1">
      <formula>$D$1&gt;P4</formula>
    </cfRule>
  </conditionalFormatting>
  <conditionalFormatting sqref="P4">
    <cfRule type="expression" dxfId="20628" priority="680" stopIfTrue="1">
      <formula>$D$1&lt;P4</formula>
    </cfRule>
    <cfRule type="expression" dxfId="20627" priority="681" stopIfTrue="1">
      <formula>$D$1&gt;P4</formula>
    </cfRule>
  </conditionalFormatting>
  <conditionalFormatting sqref="P4">
    <cfRule type="expression" dxfId="20626" priority="674" stopIfTrue="1">
      <formula>$D$1&lt;P4</formula>
    </cfRule>
    <cfRule type="expression" dxfId="20625" priority="675" stopIfTrue="1">
      <formula>$D$1&gt;P4</formula>
    </cfRule>
  </conditionalFormatting>
  <conditionalFormatting sqref="P4">
    <cfRule type="expression" dxfId="20624" priority="672" stopIfTrue="1">
      <formula>$D$1&lt;P4</formula>
    </cfRule>
    <cfRule type="expression" dxfId="20623" priority="673" stopIfTrue="1">
      <formula>$D$1&gt;P4</formula>
    </cfRule>
  </conditionalFormatting>
  <conditionalFormatting sqref="P4">
    <cfRule type="expression" dxfId="20622" priority="670" stopIfTrue="1">
      <formula>$D$1&lt;P4</formula>
    </cfRule>
    <cfRule type="expression" dxfId="20621" priority="671" stopIfTrue="1">
      <formula>$D$1&gt;P4</formula>
    </cfRule>
  </conditionalFormatting>
  <conditionalFormatting sqref="P4">
    <cfRule type="expression" dxfId="20620" priority="668" stopIfTrue="1">
      <formula>$D$1&lt;P4</formula>
    </cfRule>
    <cfRule type="expression" dxfId="20619" priority="669" stopIfTrue="1">
      <formula>$D$1&gt;P4</formula>
    </cfRule>
  </conditionalFormatting>
  <conditionalFormatting sqref="P4">
    <cfRule type="expression" dxfId="20618" priority="666" stopIfTrue="1">
      <formula>$D$1&lt;P4</formula>
    </cfRule>
    <cfRule type="expression" dxfId="20617" priority="667" stopIfTrue="1">
      <formula>$D$1&gt;P4</formula>
    </cfRule>
  </conditionalFormatting>
  <conditionalFormatting sqref="P5">
    <cfRule type="cellIs" dxfId="20616" priority="663" stopIfTrue="1" operator="equal">
      <formula>5</formula>
    </cfRule>
    <cfRule type="cellIs" dxfId="20615" priority="664" stopIfTrue="1" operator="equal">
      <formula>4</formula>
    </cfRule>
    <cfRule type="cellIs" dxfId="20614" priority="665" stopIfTrue="1" operator="equal">
      <formula>3</formula>
    </cfRule>
  </conditionalFormatting>
  <conditionalFormatting sqref="P5">
    <cfRule type="cellIs" dxfId="20613" priority="658" stopIfTrue="1" operator="equal">
      <formula>5</formula>
    </cfRule>
    <cfRule type="cellIs" dxfId="20612" priority="659" stopIfTrue="1" operator="equal">
      <formula>4</formula>
    </cfRule>
    <cfRule type="cellIs" dxfId="20611" priority="660" stopIfTrue="1" operator="equal">
      <formula>3</formula>
    </cfRule>
  </conditionalFormatting>
  <conditionalFormatting sqref="P4">
    <cfRule type="expression" dxfId="20610" priority="656" stopIfTrue="1">
      <formula>$D$1&lt;P4</formula>
    </cfRule>
    <cfRule type="expression" dxfId="20609" priority="657" stopIfTrue="1">
      <formula>$D$1&gt;P4</formula>
    </cfRule>
  </conditionalFormatting>
  <conditionalFormatting sqref="P5">
    <cfRule type="cellIs" dxfId="20608" priority="653" stopIfTrue="1" operator="equal">
      <formula>5</formula>
    </cfRule>
    <cfRule type="cellIs" dxfId="20607" priority="654" stopIfTrue="1" operator="equal">
      <formula>4</formula>
    </cfRule>
    <cfRule type="cellIs" dxfId="20606" priority="655" stopIfTrue="1" operator="equal">
      <formula>3</formula>
    </cfRule>
  </conditionalFormatting>
  <conditionalFormatting sqref="P4">
    <cfRule type="expression" dxfId="20605" priority="646" stopIfTrue="1">
      <formula>$D$1&lt;P4</formula>
    </cfRule>
    <cfRule type="expression" dxfId="20604" priority="647" stopIfTrue="1">
      <formula>$D$1&gt;P4</formula>
    </cfRule>
  </conditionalFormatting>
  <conditionalFormatting sqref="P4">
    <cfRule type="expression" dxfId="20603" priority="642" stopIfTrue="1">
      <formula>$D$1&lt;P4</formula>
    </cfRule>
    <cfRule type="expression" dxfId="20602" priority="643" stopIfTrue="1">
      <formula>$D$1&gt;P4</formula>
    </cfRule>
  </conditionalFormatting>
  <conditionalFormatting sqref="P4">
    <cfRule type="expression" dxfId="20601" priority="640" stopIfTrue="1">
      <formula>$D$1&lt;P4</formula>
    </cfRule>
    <cfRule type="expression" dxfId="20600" priority="641" stopIfTrue="1">
      <formula>$D$1&gt;P4</formula>
    </cfRule>
  </conditionalFormatting>
  <conditionalFormatting sqref="P4">
    <cfRule type="expression" dxfId="20599" priority="638" stopIfTrue="1">
      <formula>$D$1&lt;P4</formula>
    </cfRule>
    <cfRule type="expression" dxfId="20598" priority="639" stopIfTrue="1">
      <formula>$D$1&gt;P4</formula>
    </cfRule>
  </conditionalFormatting>
  <conditionalFormatting sqref="P4">
    <cfRule type="expression" dxfId="20597" priority="636" stopIfTrue="1">
      <formula>$D$1&lt;P4</formula>
    </cfRule>
    <cfRule type="expression" dxfId="20596" priority="637" stopIfTrue="1">
      <formula>$D$1&gt;P4</formula>
    </cfRule>
  </conditionalFormatting>
  <conditionalFormatting sqref="P4">
    <cfRule type="expression" dxfId="20595" priority="634" stopIfTrue="1">
      <formula>$D$1&lt;P4</formula>
    </cfRule>
    <cfRule type="expression" dxfId="20594" priority="635" stopIfTrue="1">
      <formula>$D$1&gt;P4</formula>
    </cfRule>
  </conditionalFormatting>
  <conditionalFormatting sqref="P4">
    <cfRule type="expression" dxfId="20593" priority="630" stopIfTrue="1">
      <formula>$D$1&lt;P4</formula>
    </cfRule>
    <cfRule type="expression" dxfId="20592" priority="631" stopIfTrue="1">
      <formula>$D$1&gt;P4</formula>
    </cfRule>
  </conditionalFormatting>
  <conditionalFormatting sqref="P4">
    <cfRule type="expression" dxfId="20591" priority="628" stopIfTrue="1">
      <formula>$D$1&lt;P4</formula>
    </cfRule>
    <cfRule type="expression" dxfId="20590" priority="629" stopIfTrue="1">
      <formula>$D$1&gt;P4</formula>
    </cfRule>
  </conditionalFormatting>
  <conditionalFormatting sqref="P4">
    <cfRule type="expression" dxfId="20589" priority="626" stopIfTrue="1">
      <formula>$D$1&lt;P4</formula>
    </cfRule>
    <cfRule type="expression" dxfId="20588" priority="627" stopIfTrue="1">
      <formula>$D$1&gt;P4</formula>
    </cfRule>
  </conditionalFormatting>
  <conditionalFormatting sqref="O4">
    <cfRule type="expression" dxfId="20587" priority="26" stopIfTrue="1">
      <formula>$D$1&lt;O4</formula>
    </cfRule>
    <cfRule type="expression" dxfId="20586" priority="27" stopIfTrue="1">
      <formula>$D$1&gt;O4</formula>
    </cfRule>
  </conditionalFormatting>
  <conditionalFormatting sqref="F4">
    <cfRule type="expression" dxfId="20585" priority="11" stopIfTrue="1">
      <formula>$D$1&lt;F4</formula>
    </cfRule>
    <cfRule type="expression" dxfId="20584" priority="12" stopIfTrue="1">
      <formula>$D$1&gt;F4</formula>
    </cfRule>
  </conditionalFormatting>
  <conditionalFormatting sqref="F4">
    <cfRule type="expression" dxfId="20583" priority="1" stopIfTrue="1">
      <formula>$D$1&lt;F4</formula>
    </cfRule>
    <cfRule type="expression" dxfId="20582" priority="2" stopIfTrue="1">
      <formula>$D$1&gt;F4</formula>
    </cfRule>
  </conditionalFormatting>
  <conditionalFormatting sqref="O4">
    <cfRule type="expression" dxfId="20581" priority="65" stopIfTrue="1">
      <formula>$D$1&lt;O4</formula>
    </cfRule>
    <cfRule type="expression" dxfId="20580" priority="66" stopIfTrue="1">
      <formula>$D$1&gt;O4</formula>
    </cfRule>
  </conditionalFormatting>
  <conditionalFormatting sqref="O4">
    <cfRule type="expression" dxfId="20579" priority="50" stopIfTrue="1">
      <formula>$D$1&lt;O4</formula>
    </cfRule>
    <cfRule type="expression" dxfId="20578" priority="51" stopIfTrue="1">
      <formula>$D$1&gt;O4</formula>
    </cfRule>
  </conditionalFormatting>
  <conditionalFormatting sqref="O4">
    <cfRule type="expression" dxfId="20577" priority="40" stopIfTrue="1">
      <formula>$D$1&lt;O4</formula>
    </cfRule>
    <cfRule type="expression" dxfId="20576" priority="41" stopIfTrue="1">
      <formula>$D$1&gt;O4</formula>
    </cfRule>
  </conditionalFormatting>
  <conditionalFormatting sqref="O4">
    <cfRule type="expression" dxfId="20575" priority="30" stopIfTrue="1">
      <formula>$D$1&lt;O4</formula>
    </cfRule>
    <cfRule type="expression" dxfId="20574" priority="31" stopIfTrue="1">
      <formula>$D$1&gt;O4</formula>
    </cfRule>
  </conditionalFormatting>
  <conditionalFormatting sqref="O4">
    <cfRule type="expression" dxfId="20573" priority="28" stopIfTrue="1">
      <formula>$D$1&lt;O4</formula>
    </cfRule>
    <cfRule type="expression" dxfId="20572" priority="29" stopIfTrue="1">
      <formula>$D$1&gt;O4</formula>
    </cfRule>
  </conditionalFormatting>
  <conditionalFormatting sqref="F3">
    <cfRule type="expression" dxfId="20571" priority="24" stopIfTrue="1">
      <formula>$D$1&lt;F3</formula>
    </cfRule>
    <cfRule type="expression" dxfId="20570" priority="25" stopIfTrue="1">
      <formula>$D$1&gt;F3</formula>
    </cfRule>
  </conditionalFormatting>
  <conditionalFormatting sqref="F4">
    <cfRule type="expression" dxfId="20569" priority="22" stopIfTrue="1">
      <formula>$D$1&lt;F4</formula>
    </cfRule>
    <cfRule type="expression" dxfId="20568" priority="23" stopIfTrue="1">
      <formula>$D$1&gt;F4</formula>
    </cfRule>
  </conditionalFormatting>
  <conditionalFormatting sqref="M5">
    <cfRule type="expression" dxfId="20567" priority="151" stopIfTrue="1">
      <formula>$D$1&lt;M5</formula>
    </cfRule>
    <cfRule type="expression" dxfId="20566" priority="152" stopIfTrue="1">
      <formula>$D$1&gt;M5</formula>
    </cfRule>
  </conditionalFormatting>
  <conditionalFormatting sqref="L3">
    <cfRule type="expression" dxfId="20565" priority="528" stopIfTrue="1">
      <formula>$D$1&lt;L3</formula>
    </cfRule>
    <cfRule type="expression" dxfId="20564" priority="529" stopIfTrue="1">
      <formula>$D$1&gt;L3</formula>
    </cfRule>
  </conditionalFormatting>
  <conditionalFormatting sqref="H3:I3">
    <cfRule type="expression" dxfId="20563" priority="526" stopIfTrue="1">
      <formula>$D$1&lt;H3</formula>
    </cfRule>
    <cfRule type="expression" dxfId="20562" priority="527" stopIfTrue="1">
      <formula>$D$1&gt;H3</formula>
    </cfRule>
  </conditionalFormatting>
  <conditionalFormatting sqref="G3">
    <cfRule type="expression" dxfId="20561" priority="518" stopIfTrue="1">
      <formula>$D$1&lt;G3</formula>
    </cfRule>
    <cfRule type="expression" dxfId="20560" priority="519" stopIfTrue="1">
      <formula>$D$1&gt;G3</formula>
    </cfRule>
  </conditionalFormatting>
  <conditionalFormatting sqref="H3:L3 N3:O3">
    <cfRule type="expression" dxfId="20559" priority="534" stopIfTrue="1">
      <formula>$D$1&lt;H3</formula>
    </cfRule>
    <cfRule type="expression" dxfId="20558" priority="535" stopIfTrue="1">
      <formula>$D$1&gt;H3</formula>
    </cfRule>
  </conditionalFormatting>
  <conditionalFormatting sqref="H3:L3">
    <cfRule type="expression" dxfId="20557" priority="532" stopIfTrue="1">
      <formula>$D$1&lt;H3</formula>
    </cfRule>
    <cfRule type="expression" dxfId="20556" priority="533" stopIfTrue="1">
      <formula>$D$1&gt;H3</formula>
    </cfRule>
  </conditionalFormatting>
  <conditionalFormatting sqref="J3">
    <cfRule type="expression" dxfId="20555" priority="530" stopIfTrue="1">
      <formula>$D$1&lt;J3</formula>
    </cfRule>
    <cfRule type="expression" dxfId="20554" priority="531" stopIfTrue="1">
      <formula>$D$1&gt;J3</formula>
    </cfRule>
  </conditionalFormatting>
  <conditionalFormatting sqref="G3">
    <cfRule type="expression" dxfId="20553" priority="522" stopIfTrue="1">
      <formula>$D$1&lt;G3</formula>
    </cfRule>
    <cfRule type="expression" dxfId="20552" priority="523" stopIfTrue="1">
      <formula>$D$1&gt;G3</formula>
    </cfRule>
  </conditionalFormatting>
  <conditionalFormatting sqref="G3">
    <cfRule type="expression" dxfId="20551" priority="520" stopIfTrue="1">
      <formula>$D$1&lt;G3</formula>
    </cfRule>
    <cfRule type="expression" dxfId="20550" priority="521" stopIfTrue="1">
      <formula>$D$1&gt;G3</formula>
    </cfRule>
  </conditionalFormatting>
  <conditionalFormatting sqref="G4">
    <cfRule type="expression" dxfId="20549" priority="459" stopIfTrue="1">
      <formula>$D$1&lt;G4</formula>
    </cfRule>
    <cfRule type="expression" dxfId="20548" priority="460" stopIfTrue="1">
      <formula>$D$1&gt;G4</formula>
    </cfRule>
  </conditionalFormatting>
  <conditionalFormatting sqref="G4">
    <cfRule type="expression" dxfId="20547" priority="419" stopIfTrue="1">
      <formula>$D$1&lt;G4</formula>
    </cfRule>
    <cfRule type="expression" dxfId="20546" priority="420" stopIfTrue="1">
      <formula>$D$1&gt;G4</formula>
    </cfRule>
  </conditionalFormatting>
  <conditionalFormatting sqref="G4">
    <cfRule type="expression" dxfId="20545" priority="409" stopIfTrue="1">
      <formula>$D$1&lt;G4</formula>
    </cfRule>
    <cfRule type="expression" dxfId="20544" priority="410" stopIfTrue="1">
      <formula>$D$1&gt;G4</formula>
    </cfRule>
  </conditionalFormatting>
  <conditionalFormatting sqref="I5">
    <cfRule type="cellIs" dxfId="20543" priority="406" stopIfTrue="1" operator="equal">
      <formula>5</formula>
    </cfRule>
    <cfRule type="cellIs" dxfId="20542" priority="407" stopIfTrue="1" operator="equal">
      <formula>4</formula>
    </cfRule>
    <cfRule type="cellIs" dxfId="20541" priority="408" stopIfTrue="1" operator="equal">
      <formula>3</formula>
    </cfRule>
  </conditionalFormatting>
  <conditionalFormatting sqref="I4">
    <cfRule type="expression" dxfId="20540" priority="404" stopIfTrue="1">
      <formula>$D$1&lt;I4</formula>
    </cfRule>
    <cfRule type="expression" dxfId="20539" priority="405" stopIfTrue="1">
      <formula>$D$1&gt;I4</formula>
    </cfRule>
  </conditionalFormatting>
  <conditionalFormatting sqref="I4">
    <cfRule type="expression" dxfId="20538" priority="394" stopIfTrue="1">
      <formula>$D$1&lt;I4</formula>
    </cfRule>
    <cfRule type="expression" dxfId="20537" priority="395" stopIfTrue="1">
      <formula>$D$1&gt;I4</formula>
    </cfRule>
  </conditionalFormatting>
  <conditionalFormatting sqref="H4">
    <cfRule type="expression" dxfId="20536" priority="375" stopIfTrue="1">
      <formula>$D$1&lt;H4</formula>
    </cfRule>
    <cfRule type="expression" dxfId="20535" priority="376" stopIfTrue="1">
      <formula>$D$1&gt;H4</formula>
    </cfRule>
  </conditionalFormatting>
  <conditionalFormatting sqref="H4">
    <cfRule type="expression" dxfId="20534" priority="357" stopIfTrue="1">
      <formula>$D$1&lt;H4</formula>
    </cfRule>
    <cfRule type="expression" dxfId="20533" priority="358" stopIfTrue="1">
      <formula>$D$1&gt;H4</formula>
    </cfRule>
  </conditionalFormatting>
  <conditionalFormatting sqref="M5">
    <cfRule type="expression" dxfId="20532" priority="171" stopIfTrue="1">
      <formula>$D$1&lt;M5</formula>
    </cfRule>
    <cfRule type="expression" dxfId="20531" priority="172" stopIfTrue="1">
      <formula>$D$1&gt;M5</formula>
    </cfRule>
  </conditionalFormatting>
  <conditionalFormatting sqref="M4">
    <cfRule type="expression" dxfId="20530" priority="143" stopIfTrue="1">
      <formula>$D$1&lt;M4</formula>
    </cfRule>
    <cfRule type="expression" dxfId="20529" priority="144" stopIfTrue="1">
      <formula>$D$1&gt;M4</formula>
    </cfRule>
  </conditionalFormatting>
  <conditionalFormatting sqref="M4">
    <cfRule type="expression" dxfId="20528" priority="141" stopIfTrue="1">
      <formula>$D$1&lt;M4</formula>
    </cfRule>
    <cfRule type="expression" dxfId="20527" priority="142" stopIfTrue="1">
      <formula>$D$1&gt;M4</formula>
    </cfRule>
  </conditionalFormatting>
  <conditionalFormatting sqref="M4">
    <cfRule type="expression" dxfId="20526" priority="116" stopIfTrue="1">
      <formula>$D$1&lt;M4</formula>
    </cfRule>
    <cfRule type="expression" dxfId="20525" priority="117" stopIfTrue="1">
      <formula>$D$1&gt;M4</formula>
    </cfRule>
  </conditionalFormatting>
  <conditionalFormatting sqref="M5">
    <cfRule type="expression" dxfId="20524" priority="161" stopIfTrue="1">
      <formula>$D$1&lt;M5</formula>
    </cfRule>
    <cfRule type="expression" dxfId="20523" priority="162" stopIfTrue="1">
      <formula>$D$1&gt;M5</formula>
    </cfRule>
  </conditionalFormatting>
  <conditionalFormatting sqref="M5">
    <cfRule type="expression" dxfId="20522" priority="149" stopIfTrue="1">
      <formula>$D$1&lt;M5</formula>
    </cfRule>
    <cfRule type="expression" dxfId="20521" priority="150" stopIfTrue="1">
      <formula>$D$1&gt;M5</formula>
    </cfRule>
  </conditionalFormatting>
  <conditionalFormatting sqref="M5">
    <cfRule type="expression" dxfId="20520" priority="147" stopIfTrue="1">
      <formula>$D$1&lt;M5</formula>
    </cfRule>
    <cfRule type="expression" dxfId="20519" priority="148" stopIfTrue="1">
      <formula>$D$1&gt;M5</formula>
    </cfRule>
  </conditionalFormatting>
  <conditionalFormatting sqref="M4">
    <cfRule type="expression" dxfId="20518" priority="145" stopIfTrue="1">
      <formula>$D$1&lt;M4</formula>
    </cfRule>
    <cfRule type="expression" dxfId="20517" priority="146" stopIfTrue="1">
      <formula>$D$1&gt;M4</formula>
    </cfRule>
  </conditionalFormatting>
  <conditionalFormatting sqref="M4">
    <cfRule type="expression" dxfId="20516" priority="139" stopIfTrue="1">
      <formula>$D$1&lt;M4</formula>
    </cfRule>
    <cfRule type="expression" dxfId="20515" priority="140" stopIfTrue="1">
      <formula>$D$1&gt;M4</formula>
    </cfRule>
  </conditionalFormatting>
  <conditionalFormatting sqref="M4">
    <cfRule type="expression" dxfId="20514" priority="93" stopIfTrue="1">
      <formula>$D$1&lt;M4</formula>
    </cfRule>
    <cfRule type="expression" dxfId="20513" priority="94" stopIfTrue="1">
      <formula>$D$1&gt;M4</formula>
    </cfRule>
  </conditionalFormatting>
  <conditionalFormatting sqref="G4">
    <cfRule type="expression" dxfId="20512" priority="469" stopIfTrue="1">
      <formula>$D$1&lt;G4</formula>
    </cfRule>
    <cfRule type="expression" dxfId="20511" priority="470" stopIfTrue="1">
      <formula>$D$1&gt;G4</formula>
    </cfRule>
  </conditionalFormatting>
  <conditionalFormatting sqref="G4">
    <cfRule type="expression" dxfId="20510" priority="467" stopIfTrue="1">
      <formula>$D$1&lt;G4</formula>
    </cfRule>
    <cfRule type="expression" dxfId="20509" priority="468" stopIfTrue="1">
      <formula>$D$1&gt;G4</formula>
    </cfRule>
  </conditionalFormatting>
  <conditionalFormatting sqref="G4">
    <cfRule type="expression" dxfId="20508" priority="465" stopIfTrue="1">
      <formula>$D$1&lt;G4</formula>
    </cfRule>
    <cfRule type="expression" dxfId="20507" priority="466" stopIfTrue="1">
      <formula>$D$1&gt;G4</formula>
    </cfRule>
  </conditionalFormatting>
  <conditionalFormatting sqref="G4">
    <cfRule type="expression" dxfId="20506" priority="463" stopIfTrue="1">
      <formula>$D$1&lt;G4</formula>
    </cfRule>
    <cfRule type="expression" dxfId="20505" priority="464" stopIfTrue="1">
      <formula>$D$1&gt;G4</formula>
    </cfRule>
  </conditionalFormatting>
  <conditionalFormatting sqref="G4">
    <cfRule type="expression" dxfId="20504" priority="461" stopIfTrue="1">
      <formula>$D$1&lt;G4</formula>
    </cfRule>
    <cfRule type="expression" dxfId="20503" priority="462" stopIfTrue="1">
      <formula>$D$1&gt;G4</formula>
    </cfRule>
  </conditionalFormatting>
  <conditionalFormatting sqref="H4">
    <cfRule type="expression" dxfId="20502" priority="379" stopIfTrue="1">
      <formula>$D$1&lt;H4</formula>
    </cfRule>
    <cfRule type="expression" dxfId="20501" priority="380" stopIfTrue="1">
      <formula>$D$1&gt;H4</formula>
    </cfRule>
  </conditionalFormatting>
  <conditionalFormatting sqref="H4">
    <cfRule type="expression" dxfId="20500" priority="352" stopIfTrue="1">
      <formula>$D$1&lt;H4</formula>
    </cfRule>
    <cfRule type="expression" dxfId="20499" priority="353" stopIfTrue="1">
      <formula>$D$1&gt;H4</formula>
    </cfRule>
  </conditionalFormatting>
  <conditionalFormatting sqref="J5">
    <cfRule type="cellIs" dxfId="20498" priority="287" stopIfTrue="1" operator="equal">
      <formula>5</formula>
    </cfRule>
    <cfRule type="cellIs" dxfId="20497" priority="288" stopIfTrue="1" operator="equal">
      <formula>4</formula>
    </cfRule>
    <cfRule type="cellIs" dxfId="20496" priority="289" stopIfTrue="1" operator="equal">
      <formula>3</formula>
    </cfRule>
  </conditionalFormatting>
  <conditionalFormatting sqref="K4">
    <cfRule type="expression" dxfId="20495" priority="255" stopIfTrue="1">
      <formula>$D$1&lt;K4</formula>
    </cfRule>
    <cfRule type="expression" dxfId="20494" priority="256" stopIfTrue="1">
      <formula>$D$1&gt;K4</formula>
    </cfRule>
  </conditionalFormatting>
  <conditionalFormatting sqref="K4">
    <cfRule type="expression" dxfId="20493" priority="243" stopIfTrue="1">
      <formula>$D$1&lt;K4</formula>
    </cfRule>
    <cfRule type="expression" dxfId="20492" priority="244" stopIfTrue="1">
      <formula>$D$1&gt;K4</formula>
    </cfRule>
  </conditionalFormatting>
  <conditionalFormatting sqref="L4">
    <cfRule type="expression" dxfId="20491" priority="226" stopIfTrue="1">
      <formula>$D$1&lt;L4</formula>
    </cfRule>
    <cfRule type="expression" dxfId="20490" priority="227" stopIfTrue="1">
      <formula>$D$1&gt;L4</formula>
    </cfRule>
  </conditionalFormatting>
  <conditionalFormatting sqref="L4">
    <cfRule type="expression" dxfId="20489" priority="224" stopIfTrue="1">
      <formula>$D$1&lt;L4</formula>
    </cfRule>
    <cfRule type="expression" dxfId="20488" priority="225" stopIfTrue="1">
      <formula>$D$1&gt;L4</formula>
    </cfRule>
  </conditionalFormatting>
  <conditionalFormatting sqref="L4">
    <cfRule type="expression" dxfId="20487" priority="222" stopIfTrue="1">
      <formula>$D$1&lt;L4</formula>
    </cfRule>
    <cfRule type="expression" dxfId="20486" priority="223" stopIfTrue="1">
      <formula>$D$1&gt;L4</formula>
    </cfRule>
  </conditionalFormatting>
  <conditionalFormatting sqref="L4">
    <cfRule type="expression" dxfId="20485" priority="220" stopIfTrue="1">
      <formula>$D$1&lt;L4</formula>
    </cfRule>
    <cfRule type="expression" dxfId="20484" priority="221" stopIfTrue="1">
      <formula>$D$1&gt;L4</formula>
    </cfRule>
  </conditionalFormatting>
  <conditionalFormatting sqref="L4">
    <cfRule type="expression" dxfId="20483" priority="197" stopIfTrue="1">
      <formula>$D$1&lt;L4</formula>
    </cfRule>
    <cfRule type="expression" dxfId="20482" priority="198" stopIfTrue="1">
      <formula>$D$1&gt;L4</formula>
    </cfRule>
  </conditionalFormatting>
  <conditionalFormatting sqref="M3">
    <cfRule type="expression" dxfId="20481" priority="193" stopIfTrue="1">
      <formula>$D$1&lt;M3</formula>
    </cfRule>
    <cfRule type="expression" dxfId="20480" priority="194" stopIfTrue="1">
      <formula>$D$1&gt;M3</formula>
    </cfRule>
  </conditionalFormatting>
  <conditionalFormatting sqref="M4">
    <cfRule type="expression" dxfId="20479" priority="191" stopIfTrue="1">
      <formula>$D$1&lt;M4</formula>
    </cfRule>
    <cfRule type="expression" dxfId="20478" priority="192" stopIfTrue="1">
      <formula>$D$1&gt;M4</formula>
    </cfRule>
  </conditionalFormatting>
  <conditionalFormatting sqref="M4">
    <cfRule type="expression" dxfId="20477" priority="189" stopIfTrue="1">
      <formula>$D$1&lt;M4</formula>
    </cfRule>
    <cfRule type="expression" dxfId="20476" priority="190" stopIfTrue="1">
      <formula>$D$1&gt;M4</formula>
    </cfRule>
  </conditionalFormatting>
  <conditionalFormatting sqref="M5">
    <cfRule type="expression" dxfId="20475" priority="187" stopIfTrue="1">
      <formula>$D$1&lt;M5</formula>
    </cfRule>
    <cfRule type="expression" dxfId="20474" priority="188" stopIfTrue="1">
      <formula>$D$1&gt;M5</formula>
    </cfRule>
  </conditionalFormatting>
  <conditionalFormatting sqref="M5">
    <cfRule type="expression" dxfId="20473" priority="177" stopIfTrue="1">
      <formula>$D$1&lt;M5</formula>
    </cfRule>
    <cfRule type="expression" dxfId="20472" priority="178" stopIfTrue="1">
      <formula>$D$1&gt;M5</formula>
    </cfRule>
  </conditionalFormatting>
  <conditionalFormatting sqref="M4">
    <cfRule type="expression" dxfId="20471" priority="130" stopIfTrue="1">
      <formula>$D$1&lt;M4</formula>
    </cfRule>
    <cfRule type="expression" dxfId="20470" priority="131" stopIfTrue="1">
      <formula>$D$1&gt;M4</formula>
    </cfRule>
  </conditionalFormatting>
  <conditionalFormatting sqref="M4">
    <cfRule type="expression" dxfId="20469" priority="128" stopIfTrue="1">
      <formula>$D$1&lt;M4</formula>
    </cfRule>
    <cfRule type="expression" dxfId="20468" priority="129" stopIfTrue="1">
      <formula>$D$1&gt;M4</formula>
    </cfRule>
  </conditionalFormatting>
  <conditionalFormatting sqref="M4">
    <cfRule type="expression" dxfId="20467" priority="134" stopIfTrue="1">
      <formula>$D$1&lt;M4</formula>
    </cfRule>
    <cfRule type="expression" dxfId="20466" priority="135" stopIfTrue="1">
      <formula>$D$1&gt;M4</formula>
    </cfRule>
  </conditionalFormatting>
  <conditionalFormatting sqref="M4">
    <cfRule type="expression" dxfId="20465" priority="132" stopIfTrue="1">
      <formula>$D$1&lt;M4</formula>
    </cfRule>
    <cfRule type="expression" dxfId="20464" priority="133" stopIfTrue="1">
      <formula>$D$1&gt;M4</formula>
    </cfRule>
  </conditionalFormatting>
  <conditionalFormatting sqref="M4">
    <cfRule type="expression" dxfId="20463" priority="120" stopIfTrue="1">
      <formula>$D$1&lt;M4</formula>
    </cfRule>
    <cfRule type="expression" dxfId="20462" priority="121" stopIfTrue="1">
      <formula>$D$1&gt;M4</formula>
    </cfRule>
  </conditionalFormatting>
  <conditionalFormatting sqref="M4">
    <cfRule type="expression" dxfId="20461" priority="118" stopIfTrue="1">
      <formula>$D$1&lt;M4</formula>
    </cfRule>
    <cfRule type="expression" dxfId="20460" priority="119" stopIfTrue="1">
      <formula>$D$1&gt;M4</formula>
    </cfRule>
  </conditionalFormatting>
  <conditionalFormatting sqref="M4">
    <cfRule type="expression" dxfId="20459" priority="114" stopIfTrue="1">
      <formula>$D$1&lt;M4</formula>
    </cfRule>
    <cfRule type="expression" dxfId="20458" priority="115" stopIfTrue="1">
      <formula>$D$1&gt;M4</formula>
    </cfRule>
  </conditionalFormatting>
  <conditionalFormatting sqref="O4">
    <cfRule type="expression" dxfId="20457" priority="79" stopIfTrue="1">
      <formula>$D$1&lt;O4</formula>
    </cfRule>
    <cfRule type="expression" dxfId="20456" priority="80" stopIfTrue="1">
      <formula>$D$1&gt;O4</formula>
    </cfRule>
  </conditionalFormatting>
  <conditionalFormatting sqref="O4">
    <cfRule type="expression" dxfId="20455" priority="77" stopIfTrue="1">
      <formula>$D$1&lt;O4</formula>
    </cfRule>
    <cfRule type="expression" dxfId="20454" priority="78" stopIfTrue="1">
      <formula>$D$1&gt;O4</formula>
    </cfRule>
  </conditionalFormatting>
  <conditionalFormatting sqref="O4">
    <cfRule type="expression" dxfId="20453" priority="83" stopIfTrue="1">
      <formula>$D$1&lt;O4</formula>
    </cfRule>
    <cfRule type="expression" dxfId="20452" priority="84" stopIfTrue="1">
      <formula>$D$1&gt;O4</formula>
    </cfRule>
  </conditionalFormatting>
  <conditionalFormatting sqref="O4">
    <cfRule type="expression" dxfId="20451" priority="81" stopIfTrue="1">
      <formula>$D$1&lt;O4</formula>
    </cfRule>
    <cfRule type="expression" dxfId="20450" priority="82" stopIfTrue="1">
      <formula>$D$1&gt;O4</formula>
    </cfRule>
  </conditionalFormatting>
  <conditionalFormatting sqref="O4">
    <cfRule type="expression" dxfId="20449" priority="75" stopIfTrue="1">
      <formula>$D$1&lt;O4</formula>
    </cfRule>
    <cfRule type="expression" dxfId="20448" priority="76" stopIfTrue="1">
      <formula>$D$1&gt;O4</formula>
    </cfRule>
  </conditionalFormatting>
  <conditionalFormatting sqref="O4">
    <cfRule type="expression" dxfId="20447" priority="58" stopIfTrue="1">
      <formula>$D$1&lt;O4</formula>
    </cfRule>
    <cfRule type="expression" dxfId="20446" priority="59" stopIfTrue="1">
      <formula>$D$1&gt;O4</formula>
    </cfRule>
  </conditionalFormatting>
  <conditionalFormatting sqref="O4">
    <cfRule type="expression" dxfId="20445" priority="56" stopIfTrue="1">
      <formula>$D$1&lt;O4</formula>
    </cfRule>
    <cfRule type="expression" dxfId="20444" priority="57" stopIfTrue="1">
      <formula>$D$1&gt;O4</formula>
    </cfRule>
  </conditionalFormatting>
  <conditionalFormatting sqref="O4">
    <cfRule type="expression" dxfId="20443" priority="54" stopIfTrue="1">
      <formula>$D$1&lt;O4</formula>
    </cfRule>
    <cfRule type="expression" dxfId="20442" priority="55" stopIfTrue="1">
      <formula>$D$1&gt;O4</formula>
    </cfRule>
  </conditionalFormatting>
  <conditionalFormatting sqref="O4">
    <cfRule type="expression" dxfId="20441" priority="52" stopIfTrue="1">
      <formula>$D$1&lt;O4</formula>
    </cfRule>
    <cfRule type="expression" dxfId="20440" priority="53" stopIfTrue="1">
      <formula>$D$1&gt;O4</formula>
    </cfRule>
  </conditionalFormatting>
  <conditionalFormatting sqref="K3">
    <cfRule type="expression" dxfId="20439" priority="516" stopIfTrue="1">
      <formula>$D$1&lt;K3</formula>
    </cfRule>
    <cfRule type="expression" dxfId="20438" priority="517" stopIfTrue="1">
      <formula>$D$1&gt;K3</formula>
    </cfRule>
  </conditionalFormatting>
  <conditionalFormatting sqref="G4">
    <cfRule type="expression" dxfId="20437" priority="457" stopIfTrue="1">
      <formula>$D$1&lt;G4</formula>
    </cfRule>
    <cfRule type="expression" dxfId="20436" priority="458" stopIfTrue="1">
      <formula>$D$1&gt;G4</formula>
    </cfRule>
  </conditionalFormatting>
  <conditionalFormatting sqref="G4">
    <cfRule type="expression" dxfId="20435" priority="455" stopIfTrue="1">
      <formula>$D$1&lt;G4</formula>
    </cfRule>
    <cfRule type="expression" dxfId="20434" priority="456" stopIfTrue="1">
      <formula>$D$1&gt;G4</formula>
    </cfRule>
  </conditionalFormatting>
  <conditionalFormatting sqref="G4">
    <cfRule type="expression" dxfId="20433" priority="453" stopIfTrue="1">
      <formula>$D$1&lt;G4</formula>
    </cfRule>
    <cfRule type="expression" dxfId="20432" priority="454" stopIfTrue="1">
      <formula>$D$1&gt;G4</formula>
    </cfRule>
  </conditionalFormatting>
  <conditionalFormatting sqref="G4">
    <cfRule type="expression" dxfId="20431" priority="451" stopIfTrue="1">
      <formula>$D$1&lt;G4</formula>
    </cfRule>
    <cfRule type="expression" dxfId="20430" priority="452" stopIfTrue="1">
      <formula>$D$1&gt;G4</formula>
    </cfRule>
  </conditionalFormatting>
  <conditionalFormatting sqref="G4">
    <cfRule type="expression" dxfId="20429" priority="423" stopIfTrue="1">
      <formula>$D$1&lt;G4</formula>
    </cfRule>
    <cfRule type="expression" dxfId="20428" priority="424" stopIfTrue="1">
      <formula>$D$1&gt;G4</formula>
    </cfRule>
  </conditionalFormatting>
  <conditionalFormatting sqref="N4">
    <cfRule type="expression" dxfId="20427" priority="492" stopIfTrue="1">
      <formula>$D$1&lt;N4</formula>
    </cfRule>
    <cfRule type="expression" dxfId="20426" priority="493" stopIfTrue="1">
      <formula>$D$1&gt;N4</formula>
    </cfRule>
  </conditionalFormatting>
  <conditionalFormatting sqref="N4">
    <cfRule type="expression" dxfId="20425" priority="490" stopIfTrue="1">
      <formula>$D$1&lt;N4</formula>
    </cfRule>
    <cfRule type="expression" dxfId="20424" priority="491" stopIfTrue="1">
      <formula>$D$1&gt;N4</formula>
    </cfRule>
  </conditionalFormatting>
  <conditionalFormatting sqref="N4">
    <cfRule type="expression" dxfId="20423" priority="488" stopIfTrue="1">
      <formula>$D$1&lt;N4</formula>
    </cfRule>
    <cfRule type="expression" dxfId="20422" priority="489" stopIfTrue="1">
      <formula>$D$1&gt;N4</formula>
    </cfRule>
  </conditionalFormatting>
  <conditionalFormatting sqref="N4">
    <cfRule type="expression" dxfId="20421" priority="486" stopIfTrue="1">
      <formula>$D$1&lt;N4</formula>
    </cfRule>
    <cfRule type="expression" dxfId="20420" priority="487" stopIfTrue="1">
      <formula>$D$1&gt;N4</formula>
    </cfRule>
  </conditionalFormatting>
  <conditionalFormatting sqref="G5">
    <cfRule type="cellIs" dxfId="20419" priority="471" stopIfTrue="1" operator="equal">
      <formula>5</formula>
    </cfRule>
    <cfRule type="cellIs" dxfId="20418" priority="472" stopIfTrue="1" operator="equal">
      <formula>4</formula>
    </cfRule>
    <cfRule type="cellIs" dxfId="20417" priority="473" stopIfTrue="1" operator="equal">
      <formula>3</formula>
    </cfRule>
  </conditionalFormatting>
  <conditionalFormatting sqref="G5">
    <cfRule type="cellIs" dxfId="20416" priority="431" stopIfTrue="1" operator="equal">
      <formula>5</formula>
    </cfRule>
    <cfRule type="cellIs" dxfId="20415" priority="432" stopIfTrue="1" operator="equal">
      <formula>4</formula>
    </cfRule>
    <cfRule type="cellIs" dxfId="20414" priority="433" stopIfTrue="1" operator="equal">
      <formula>3</formula>
    </cfRule>
  </conditionalFormatting>
  <conditionalFormatting sqref="G4">
    <cfRule type="expression" dxfId="20413" priority="429" stopIfTrue="1">
      <formula>$D$1&lt;G4</formula>
    </cfRule>
    <cfRule type="expression" dxfId="20412" priority="430" stopIfTrue="1">
      <formula>$D$1&gt;G4</formula>
    </cfRule>
  </conditionalFormatting>
  <conditionalFormatting sqref="G4">
    <cfRule type="expression" dxfId="20411" priority="427" stopIfTrue="1">
      <formula>$D$1&lt;G4</formula>
    </cfRule>
    <cfRule type="expression" dxfId="20410" priority="428" stopIfTrue="1">
      <formula>$D$1&gt;G4</formula>
    </cfRule>
  </conditionalFormatting>
  <conditionalFormatting sqref="G4">
    <cfRule type="expression" dxfId="20409" priority="425" stopIfTrue="1">
      <formula>$D$1&lt;G4</formula>
    </cfRule>
    <cfRule type="expression" dxfId="20408" priority="426" stopIfTrue="1">
      <formula>$D$1&gt;G4</formula>
    </cfRule>
  </conditionalFormatting>
  <conditionalFormatting sqref="G4">
    <cfRule type="expression" dxfId="20407" priority="421" stopIfTrue="1">
      <formula>$D$1&lt;G4</formula>
    </cfRule>
    <cfRule type="expression" dxfId="20406" priority="422" stopIfTrue="1">
      <formula>$D$1&gt;G4</formula>
    </cfRule>
  </conditionalFormatting>
  <conditionalFormatting sqref="G4">
    <cfRule type="expression" dxfId="20405" priority="417" stopIfTrue="1">
      <formula>$D$1&lt;G4</formula>
    </cfRule>
    <cfRule type="expression" dxfId="20404" priority="418" stopIfTrue="1">
      <formula>$D$1&gt;G4</formula>
    </cfRule>
  </conditionalFormatting>
  <conditionalFormatting sqref="G4">
    <cfRule type="expression" dxfId="20403" priority="415" stopIfTrue="1">
      <formula>$D$1&lt;G4</formula>
    </cfRule>
    <cfRule type="expression" dxfId="20402" priority="416" stopIfTrue="1">
      <formula>$D$1&gt;G4</formula>
    </cfRule>
  </conditionalFormatting>
  <conditionalFormatting sqref="G4">
    <cfRule type="expression" dxfId="20401" priority="413" stopIfTrue="1">
      <formula>$D$1&lt;G4</formula>
    </cfRule>
    <cfRule type="expression" dxfId="20400" priority="414" stopIfTrue="1">
      <formula>$D$1&gt;G4</formula>
    </cfRule>
  </conditionalFormatting>
  <conditionalFormatting sqref="G4">
    <cfRule type="expression" dxfId="20399" priority="411" stopIfTrue="1">
      <formula>$D$1&lt;G4</formula>
    </cfRule>
    <cfRule type="expression" dxfId="20398" priority="412" stopIfTrue="1">
      <formula>$D$1&gt;G4</formula>
    </cfRule>
  </conditionalFormatting>
  <conditionalFormatting sqref="I5">
    <cfRule type="cellIs" dxfId="20397" priority="401" stopIfTrue="1" operator="equal">
      <formula>5</formula>
    </cfRule>
    <cfRule type="cellIs" dxfId="20396" priority="402" stopIfTrue="1" operator="equal">
      <formula>4</formula>
    </cfRule>
    <cfRule type="cellIs" dxfId="20395" priority="403" stopIfTrue="1" operator="equal">
      <formula>3</formula>
    </cfRule>
  </conditionalFormatting>
  <conditionalFormatting sqref="I4">
    <cfRule type="expression" dxfId="20394" priority="399" stopIfTrue="1">
      <formula>$D$1&lt;I4</formula>
    </cfRule>
    <cfRule type="expression" dxfId="20393" priority="400" stopIfTrue="1">
      <formula>$D$1&gt;I4</formula>
    </cfRule>
  </conditionalFormatting>
  <conditionalFormatting sqref="I5">
    <cfRule type="cellIs" dxfId="20392" priority="396" stopIfTrue="1" operator="equal">
      <formula>5</formula>
    </cfRule>
    <cfRule type="cellIs" dxfId="20391" priority="397" stopIfTrue="1" operator="equal">
      <formula>4</formula>
    </cfRule>
    <cfRule type="cellIs" dxfId="20390" priority="398" stopIfTrue="1" operator="equal">
      <formula>3</formula>
    </cfRule>
  </conditionalFormatting>
  <conditionalFormatting sqref="N5">
    <cfRule type="cellIs" dxfId="20389" priority="391" stopIfTrue="1" operator="equal">
      <formula>5</formula>
    </cfRule>
    <cfRule type="cellIs" dxfId="20388" priority="392" stopIfTrue="1" operator="equal">
      <formula>4</formula>
    </cfRule>
    <cfRule type="cellIs" dxfId="20387" priority="393" stopIfTrue="1" operator="equal">
      <formula>3</formula>
    </cfRule>
  </conditionalFormatting>
  <conditionalFormatting sqref="N5">
    <cfRule type="cellIs" dxfId="20386" priority="388" stopIfTrue="1" operator="equal">
      <formula>5</formula>
    </cfRule>
    <cfRule type="cellIs" dxfId="20385" priority="389" stopIfTrue="1" operator="equal">
      <formula>4</formula>
    </cfRule>
    <cfRule type="cellIs" dxfId="20384" priority="390" stopIfTrue="1" operator="equal">
      <formula>3</formula>
    </cfRule>
  </conditionalFormatting>
  <conditionalFormatting sqref="N5">
    <cfRule type="cellIs" dxfId="20383" priority="385" stopIfTrue="1" operator="equal">
      <formula>5</formula>
    </cfRule>
    <cfRule type="cellIs" dxfId="20382" priority="386" stopIfTrue="1" operator="equal">
      <formula>4</formula>
    </cfRule>
    <cfRule type="cellIs" dxfId="20381" priority="387" stopIfTrue="1" operator="equal">
      <formula>3</formula>
    </cfRule>
  </conditionalFormatting>
  <conditionalFormatting sqref="H5">
    <cfRule type="cellIs" dxfId="20380" priority="364" stopIfTrue="1" operator="equal">
      <formula>5</formula>
    </cfRule>
    <cfRule type="cellIs" dxfId="20379" priority="365" stopIfTrue="1" operator="equal">
      <formula>4</formula>
    </cfRule>
    <cfRule type="cellIs" dxfId="20378" priority="366" stopIfTrue="1" operator="equal">
      <formula>3</formula>
    </cfRule>
  </conditionalFormatting>
  <conditionalFormatting sqref="H4">
    <cfRule type="expression" dxfId="20377" priority="383" stopIfTrue="1">
      <formula>$D$1&lt;H4</formula>
    </cfRule>
    <cfRule type="expression" dxfId="20376" priority="384" stopIfTrue="1">
      <formula>$D$1&gt;H4</formula>
    </cfRule>
  </conditionalFormatting>
  <conditionalFormatting sqref="H4">
    <cfRule type="expression" dxfId="20375" priority="381" stopIfTrue="1">
      <formula>$D$1&lt;H4</formula>
    </cfRule>
    <cfRule type="expression" dxfId="20374" priority="382" stopIfTrue="1">
      <formula>$D$1&gt;H4</formula>
    </cfRule>
  </conditionalFormatting>
  <conditionalFormatting sqref="H4">
    <cfRule type="expression" dxfId="20373" priority="377" stopIfTrue="1">
      <formula>$D$1&lt;H4</formula>
    </cfRule>
    <cfRule type="expression" dxfId="20372" priority="378" stopIfTrue="1">
      <formula>$D$1&gt;H4</formula>
    </cfRule>
  </conditionalFormatting>
  <conditionalFormatting sqref="H4">
    <cfRule type="expression" dxfId="20371" priority="373" stopIfTrue="1">
      <formula>$D$1&lt;H4</formula>
    </cfRule>
    <cfRule type="expression" dxfId="20370" priority="374" stopIfTrue="1">
      <formula>$D$1&gt;H4</formula>
    </cfRule>
  </conditionalFormatting>
  <conditionalFormatting sqref="H5">
    <cfRule type="expression" dxfId="20369" priority="369" stopIfTrue="1">
      <formula>$D$1&lt;H5</formula>
    </cfRule>
    <cfRule type="expression" dxfId="20368" priority="370" stopIfTrue="1">
      <formula>$D$1&gt;H5</formula>
    </cfRule>
  </conditionalFormatting>
  <conditionalFormatting sqref="H5">
    <cfRule type="expression" dxfId="20367" priority="367" stopIfTrue="1">
      <formula>$D$1&lt;H5</formula>
    </cfRule>
    <cfRule type="expression" dxfId="20366" priority="368" stopIfTrue="1">
      <formula>$D$1&gt;H5</formula>
    </cfRule>
  </conditionalFormatting>
  <conditionalFormatting sqref="H4">
    <cfRule type="expression" dxfId="20365" priority="362" stopIfTrue="1">
      <formula>$D$1&lt;H4</formula>
    </cfRule>
    <cfRule type="expression" dxfId="20364" priority="363" stopIfTrue="1">
      <formula>$D$1&gt;H4</formula>
    </cfRule>
  </conditionalFormatting>
  <conditionalFormatting sqref="H5">
    <cfRule type="cellIs" dxfId="20363" priority="359" stopIfTrue="1" operator="equal">
      <formula>5</formula>
    </cfRule>
    <cfRule type="cellIs" dxfId="20362" priority="360" stopIfTrue="1" operator="equal">
      <formula>4</formula>
    </cfRule>
    <cfRule type="cellIs" dxfId="20361" priority="361" stopIfTrue="1" operator="equal">
      <formula>3</formula>
    </cfRule>
  </conditionalFormatting>
  <conditionalFormatting sqref="H5">
    <cfRule type="cellIs" dxfId="20360" priority="354" stopIfTrue="1" operator="equal">
      <formula>5</formula>
    </cfRule>
    <cfRule type="cellIs" dxfId="20359" priority="355" stopIfTrue="1" operator="equal">
      <formula>4</formula>
    </cfRule>
    <cfRule type="cellIs" dxfId="20358" priority="356" stopIfTrue="1" operator="equal">
      <formula>3</formula>
    </cfRule>
  </conditionalFormatting>
  <conditionalFormatting sqref="J4">
    <cfRule type="expression" dxfId="20357" priority="350" stopIfTrue="1">
      <formula>$D$1&lt;J4</formula>
    </cfRule>
    <cfRule type="expression" dxfId="20356" priority="351" stopIfTrue="1">
      <formula>$D$1&gt;J4</formula>
    </cfRule>
  </conditionalFormatting>
  <conditionalFormatting sqref="J4">
    <cfRule type="expression" dxfId="20355" priority="348" stopIfTrue="1">
      <formula>$D$1&lt;J4</formula>
    </cfRule>
    <cfRule type="expression" dxfId="20354" priority="349" stopIfTrue="1">
      <formula>$D$1&gt;J4</formula>
    </cfRule>
  </conditionalFormatting>
  <conditionalFormatting sqref="J4">
    <cfRule type="expression" dxfId="20353" priority="346" stopIfTrue="1">
      <formula>$D$1&lt;J4</formula>
    </cfRule>
    <cfRule type="expression" dxfId="20352" priority="347" stopIfTrue="1">
      <formula>$D$1&gt;J4</formula>
    </cfRule>
  </conditionalFormatting>
  <conditionalFormatting sqref="J4">
    <cfRule type="expression" dxfId="20351" priority="344" stopIfTrue="1">
      <formula>$D$1&lt;J4</formula>
    </cfRule>
    <cfRule type="expression" dxfId="20350" priority="345" stopIfTrue="1">
      <formula>$D$1&gt;J4</formula>
    </cfRule>
  </conditionalFormatting>
  <conditionalFormatting sqref="J4">
    <cfRule type="expression" dxfId="20349" priority="342" stopIfTrue="1">
      <formula>$D$1&lt;J4</formula>
    </cfRule>
    <cfRule type="expression" dxfId="20348" priority="343" stopIfTrue="1">
      <formula>$D$1&gt;J4</formula>
    </cfRule>
  </conditionalFormatting>
  <conditionalFormatting sqref="J4">
    <cfRule type="expression" dxfId="20347" priority="340" stopIfTrue="1">
      <formula>$D$1&lt;J4</formula>
    </cfRule>
    <cfRule type="expression" dxfId="20346" priority="341" stopIfTrue="1">
      <formula>$D$1&gt;J4</formula>
    </cfRule>
  </conditionalFormatting>
  <conditionalFormatting sqref="J4">
    <cfRule type="expression" dxfId="20345" priority="338" stopIfTrue="1">
      <formula>$D$1&lt;J4</formula>
    </cfRule>
    <cfRule type="expression" dxfId="20344" priority="339" stopIfTrue="1">
      <formula>$D$1&gt;J4</formula>
    </cfRule>
  </conditionalFormatting>
  <conditionalFormatting sqref="J5">
    <cfRule type="cellIs" dxfId="20343" priority="321" stopIfTrue="1" operator="equal">
      <formula>5</formula>
    </cfRule>
    <cfRule type="cellIs" dxfId="20342" priority="322" stopIfTrue="1" operator="equal">
      <formula>4</formula>
    </cfRule>
    <cfRule type="cellIs" dxfId="20341" priority="323" stopIfTrue="1" operator="equal">
      <formula>3</formula>
    </cfRule>
  </conditionalFormatting>
  <conditionalFormatting sqref="J5">
    <cfRule type="cellIs" dxfId="20340" priority="318" stopIfTrue="1" operator="equal">
      <formula>5</formula>
    </cfRule>
    <cfRule type="cellIs" dxfId="20339" priority="319" stopIfTrue="1" operator="equal">
      <formula>4</formula>
    </cfRule>
    <cfRule type="cellIs" dxfId="20338" priority="320" stopIfTrue="1" operator="equal">
      <formula>3</formula>
    </cfRule>
  </conditionalFormatting>
  <conditionalFormatting sqref="J5">
    <cfRule type="cellIs" dxfId="20337" priority="315" stopIfTrue="1" operator="equal">
      <formula>5</formula>
    </cfRule>
    <cfRule type="cellIs" dxfId="20336" priority="316" stopIfTrue="1" operator="equal">
      <formula>4</formula>
    </cfRule>
    <cfRule type="cellIs" dxfId="20335" priority="317" stopIfTrue="1" operator="equal">
      <formula>3</formula>
    </cfRule>
  </conditionalFormatting>
  <conditionalFormatting sqref="J5">
    <cfRule type="cellIs" dxfId="20334" priority="312" stopIfTrue="1" operator="equal">
      <formula>5</formula>
    </cfRule>
    <cfRule type="cellIs" dxfId="20333" priority="313" stopIfTrue="1" operator="equal">
      <formula>4</formula>
    </cfRule>
    <cfRule type="cellIs" dxfId="20332" priority="314" stopIfTrue="1" operator="equal">
      <formula>3</formula>
    </cfRule>
  </conditionalFormatting>
  <conditionalFormatting sqref="J5">
    <cfRule type="cellIs" dxfId="20331" priority="309" stopIfTrue="1" operator="equal">
      <formula>5</formula>
    </cfRule>
    <cfRule type="cellIs" dxfId="20330" priority="310" stopIfTrue="1" operator="equal">
      <formula>4</formula>
    </cfRule>
    <cfRule type="cellIs" dxfId="20329" priority="311" stopIfTrue="1" operator="equal">
      <formula>3</formula>
    </cfRule>
  </conditionalFormatting>
  <conditionalFormatting sqref="J5">
    <cfRule type="cellIs" dxfId="20328" priority="306" stopIfTrue="1" operator="equal">
      <formula>5</formula>
    </cfRule>
    <cfRule type="cellIs" dxfId="20327" priority="307" stopIfTrue="1" operator="equal">
      <formula>4</formula>
    </cfRule>
    <cfRule type="cellIs" dxfId="20326" priority="308" stopIfTrue="1" operator="equal">
      <formula>3</formula>
    </cfRule>
  </conditionalFormatting>
  <conditionalFormatting sqref="J5">
    <cfRule type="cellIs" dxfId="20325" priority="300" stopIfTrue="1" operator="equal">
      <formula>5</formula>
    </cfRule>
    <cfRule type="cellIs" dxfId="20324" priority="301" stopIfTrue="1" operator="equal">
      <formula>4</formula>
    </cfRule>
    <cfRule type="cellIs" dxfId="20323" priority="302" stopIfTrue="1" operator="equal">
      <formula>3</formula>
    </cfRule>
  </conditionalFormatting>
  <conditionalFormatting sqref="J5">
    <cfRule type="cellIs" dxfId="20322" priority="297" stopIfTrue="1" operator="equal">
      <formula>5</formula>
    </cfRule>
    <cfRule type="cellIs" dxfId="20321" priority="298" stopIfTrue="1" operator="equal">
      <formula>4</formula>
    </cfRule>
    <cfRule type="cellIs" dxfId="20320" priority="299" stopIfTrue="1" operator="equal">
      <formula>3</formula>
    </cfRule>
  </conditionalFormatting>
  <conditionalFormatting sqref="J4">
    <cfRule type="expression" dxfId="20319" priority="295" stopIfTrue="1">
      <formula>$D$1&lt;J4</formula>
    </cfRule>
    <cfRule type="expression" dxfId="20318" priority="296" stopIfTrue="1">
      <formula>$D$1&gt;J4</formula>
    </cfRule>
  </conditionalFormatting>
  <conditionalFormatting sqref="J5">
    <cfRule type="cellIs" dxfId="20317" priority="292" stopIfTrue="1" operator="equal">
      <formula>5</formula>
    </cfRule>
    <cfRule type="cellIs" dxfId="20316" priority="293" stopIfTrue="1" operator="equal">
      <formula>4</formula>
    </cfRule>
    <cfRule type="cellIs" dxfId="20315" priority="294" stopIfTrue="1" operator="equal">
      <formula>3</formula>
    </cfRule>
  </conditionalFormatting>
  <conditionalFormatting sqref="J4">
    <cfRule type="expression" dxfId="20314" priority="290" stopIfTrue="1">
      <formula>$D$1&lt;J4</formula>
    </cfRule>
    <cfRule type="expression" dxfId="20313" priority="291" stopIfTrue="1">
      <formula>$D$1&gt;J4</formula>
    </cfRule>
  </conditionalFormatting>
  <conditionalFormatting sqref="J4">
    <cfRule type="expression" dxfId="20312" priority="285" stopIfTrue="1">
      <formula>$D$1&lt;J4</formula>
    </cfRule>
    <cfRule type="expression" dxfId="20311" priority="286" stopIfTrue="1">
      <formula>$D$1&gt;J4</formula>
    </cfRule>
  </conditionalFormatting>
  <conditionalFormatting sqref="J5">
    <cfRule type="cellIs" dxfId="20310" priority="282" stopIfTrue="1" operator="equal">
      <formula>5</formula>
    </cfRule>
    <cfRule type="cellIs" dxfId="20309" priority="283" stopIfTrue="1" operator="equal">
      <formula>4</formula>
    </cfRule>
    <cfRule type="cellIs" dxfId="20308" priority="284" stopIfTrue="1" operator="equal">
      <formula>3</formula>
    </cfRule>
  </conditionalFormatting>
  <conditionalFormatting sqref="J4">
    <cfRule type="expression" dxfId="20307" priority="280" stopIfTrue="1">
      <formula>$D$1&lt;J4</formula>
    </cfRule>
    <cfRule type="expression" dxfId="20306" priority="281" stopIfTrue="1">
      <formula>$D$1&gt;J4</formula>
    </cfRule>
  </conditionalFormatting>
  <conditionalFormatting sqref="J5">
    <cfRule type="cellIs" dxfId="20305" priority="277" stopIfTrue="1" operator="equal">
      <formula>5</formula>
    </cfRule>
    <cfRule type="cellIs" dxfId="20304" priority="278" stopIfTrue="1" operator="equal">
      <formula>4</formula>
    </cfRule>
    <cfRule type="cellIs" dxfId="20303" priority="279" stopIfTrue="1" operator="equal">
      <formula>3</formula>
    </cfRule>
  </conditionalFormatting>
  <conditionalFormatting sqref="J4">
    <cfRule type="expression" dxfId="20302" priority="275" stopIfTrue="1">
      <formula>$D$1&lt;J4</formula>
    </cfRule>
    <cfRule type="expression" dxfId="20301" priority="276" stopIfTrue="1">
      <formula>$D$1&gt;J4</formula>
    </cfRule>
  </conditionalFormatting>
  <conditionalFormatting sqref="J4">
    <cfRule type="expression" dxfId="20300" priority="273" stopIfTrue="1">
      <formula>$D$1&lt;J4</formula>
    </cfRule>
    <cfRule type="expression" dxfId="20299" priority="274" stopIfTrue="1">
      <formula>$D$1&gt;J4</formula>
    </cfRule>
  </conditionalFormatting>
  <conditionalFormatting sqref="J5">
    <cfRule type="cellIs" dxfId="20298" priority="270" stopIfTrue="1" operator="equal">
      <formula>5</formula>
    </cfRule>
    <cfRule type="cellIs" dxfId="20297" priority="271" stopIfTrue="1" operator="equal">
      <formula>4</formula>
    </cfRule>
    <cfRule type="cellIs" dxfId="20296" priority="272" stopIfTrue="1" operator="equal">
      <formula>3</formula>
    </cfRule>
  </conditionalFormatting>
  <conditionalFormatting sqref="J4">
    <cfRule type="expression" dxfId="20295" priority="268" stopIfTrue="1">
      <formula>$D$1&lt;J4</formula>
    </cfRule>
    <cfRule type="expression" dxfId="20294" priority="269" stopIfTrue="1">
      <formula>$D$1&gt;J4</formula>
    </cfRule>
  </conditionalFormatting>
  <conditionalFormatting sqref="J5">
    <cfRule type="cellIs" dxfId="20293" priority="265" stopIfTrue="1" operator="equal">
      <formula>5</formula>
    </cfRule>
    <cfRule type="cellIs" dxfId="20292" priority="266" stopIfTrue="1" operator="equal">
      <formula>4</formula>
    </cfRule>
    <cfRule type="cellIs" dxfId="20291" priority="267" stopIfTrue="1" operator="equal">
      <formula>3</formula>
    </cfRule>
  </conditionalFormatting>
  <conditionalFormatting sqref="J4">
    <cfRule type="expression" dxfId="20290" priority="263" stopIfTrue="1">
      <formula>$D$1&lt;J4</formula>
    </cfRule>
    <cfRule type="expression" dxfId="20289" priority="264" stopIfTrue="1">
      <formula>$D$1&gt;J4</formula>
    </cfRule>
  </conditionalFormatting>
  <conditionalFormatting sqref="K4">
    <cfRule type="expression" dxfId="20288" priority="261" stopIfTrue="1">
      <formula>$D$1&lt;K4</formula>
    </cfRule>
    <cfRule type="expression" dxfId="20287" priority="262" stopIfTrue="1">
      <formula>$D$1&gt;K4</formula>
    </cfRule>
  </conditionalFormatting>
  <conditionalFormatting sqref="K4">
    <cfRule type="expression" dxfId="20286" priority="241" stopIfTrue="1">
      <formula>$D$1&lt;K4</formula>
    </cfRule>
    <cfRule type="expression" dxfId="20285" priority="242" stopIfTrue="1">
      <formula>$D$1&gt;K4</formula>
    </cfRule>
  </conditionalFormatting>
  <conditionalFormatting sqref="K4">
    <cfRule type="expression" dxfId="20284" priority="259" stopIfTrue="1">
      <formula>$D$1&lt;K4</formula>
    </cfRule>
    <cfRule type="expression" dxfId="20283" priority="260" stopIfTrue="1">
      <formula>$D$1&gt;K4</formula>
    </cfRule>
  </conditionalFormatting>
  <conditionalFormatting sqref="K4">
    <cfRule type="expression" dxfId="20282" priority="239" stopIfTrue="1">
      <formula>$D$1&lt;K4</formula>
    </cfRule>
    <cfRule type="expression" dxfId="20281" priority="240" stopIfTrue="1">
      <formula>$D$1&gt;K4</formula>
    </cfRule>
  </conditionalFormatting>
  <conditionalFormatting sqref="K4">
    <cfRule type="expression" dxfId="20280" priority="237" stopIfTrue="1">
      <formula>$D$1&lt;K4</formula>
    </cfRule>
    <cfRule type="expression" dxfId="20279" priority="238" stopIfTrue="1">
      <formula>$D$1&gt;K4</formula>
    </cfRule>
  </conditionalFormatting>
  <conditionalFormatting sqref="K4">
    <cfRule type="expression" dxfId="20278" priority="257" stopIfTrue="1">
      <formula>$D$1&lt;K4</formula>
    </cfRule>
    <cfRule type="expression" dxfId="20277" priority="258" stopIfTrue="1">
      <formula>$D$1&gt;K4</formula>
    </cfRule>
  </conditionalFormatting>
  <conditionalFormatting sqref="K4">
    <cfRule type="expression" dxfId="20276" priority="253" stopIfTrue="1">
      <formula>$D$1&lt;K4</formula>
    </cfRule>
    <cfRule type="expression" dxfId="20275" priority="254" stopIfTrue="1">
      <formula>$D$1&gt;K4</formula>
    </cfRule>
  </conditionalFormatting>
  <conditionalFormatting sqref="K4">
    <cfRule type="expression" dxfId="20274" priority="251" stopIfTrue="1">
      <formula>$D$1&lt;K4</formula>
    </cfRule>
    <cfRule type="expression" dxfId="20273" priority="252" stopIfTrue="1">
      <formula>$D$1&gt;K4</formula>
    </cfRule>
  </conditionalFormatting>
  <conditionalFormatting sqref="K4">
    <cfRule type="expression" dxfId="20272" priority="249" stopIfTrue="1">
      <formula>$D$1&lt;K4</formula>
    </cfRule>
    <cfRule type="expression" dxfId="20271" priority="250" stopIfTrue="1">
      <formula>$D$1&gt;K4</formula>
    </cfRule>
  </conditionalFormatting>
  <conditionalFormatting sqref="K4">
    <cfRule type="expression" dxfId="20270" priority="247" stopIfTrue="1">
      <formula>$D$1&lt;K4</formula>
    </cfRule>
    <cfRule type="expression" dxfId="20269" priority="248" stopIfTrue="1">
      <formula>$D$1&gt;K4</formula>
    </cfRule>
  </conditionalFormatting>
  <conditionalFormatting sqref="K4">
    <cfRule type="expression" dxfId="20268" priority="235" stopIfTrue="1">
      <formula>$D$1&lt;K4</formula>
    </cfRule>
    <cfRule type="expression" dxfId="20267" priority="236" stopIfTrue="1">
      <formula>$D$1&gt;K4</formula>
    </cfRule>
  </conditionalFormatting>
  <conditionalFormatting sqref="K4">
    <cfRule type="expression" dxfId="20266" priority="233" stopIfTrue="1">
      <formula>$D$1&lt;K4</formula>
    </cfRule>
    <cfRule type="expression" dxfId="20265" priority="234" stopIfTrue="1">
      <formula>$D$1&gt;K4</formula>
    </cfRule>
  </conditionalFormatting>
  <conditionalFormatting sqref="L4">
    <cfRule type="expression" dxfId="20264" priority="207" stopIfTrue="1">
      <formula>$D$1&lt;L4</formula>
    </cfRule>
    <cfRule type="expression" dxfId="20263" priority="208" stopIfTrue="1">
      <formula>$D$1&gt;L4</formula>
    </cfRule>
  </conditionalFormatting>
  <conditionalFormatting sqref="L5">
    <cfRule type="cellIs" dxfId="20262" priority="209" stopIfTrue="1" operator="equal">
      <formula>5</formula>
    </cfRule>
    <cfRule type="cellIs" dxfId="20261" priority="210" stopIfTrue="1" operator="equal">
      <formula>4</formula>
    </cfRule>
    <cfRule type="cellIs" dxfId="20260" priority="211" stopIfTrue="1" operator="equal">
      <formula>3</formula>
    </cfRule>
  </conditionalFormatting>
  <conditionalFormatting sqref="L5">
    <cfRule type="cellIs" dxfId="20259" priority="204" stopIfTrue="1" operator="equal">
      <formula>5</formula>
    </cfRule>
    <cfRule type="cellIs" dxfId="20258" priority="205" stopIfTrue="1" operator="equal">
      <formula>4</formula>
    </cfRule>
    <cfRule type="cellIs" dxfId="20257" priority="206" stopIfTrue="1" operator="equal">
      <formula>3</formula>
    </cfRule>
  </conditionalFormatting>
  <conditionalFormatting sqref="L5">
    <cfRule type="cellIs" dxfId="20256" priority="199" stopIfTrue="1" operator="equal">
      <formula>5</formula>
    </cfRule>
    <cfRule type="cellIs" dxfId="20255" priority="200" stopIfTrue="1" operator="equal">
      <formula>4</formula>
    </cfRule>
    <cfRule type="cellIs" dxfId="20254" priority="201" stopIfTrue="1" operator="equal">
      <formula>3</formula>
    </cfRule>
  </conditionalFormatting>
  <conditionalFormatting sqref="M5">
    <cfRule type="expression" dxfId="20253" priority="169" stopIfTrue="1">
      <formula>$D$1&lt;M5</formula>
    </cfRule>
    <cfRule type="expression" dxfId="20252" priority="170" stopIfTrue="1">
      <formula>$D$1&gt;M5</formula>
    </cfRule>
  </conditionalFormatting>
  <conditionalFormatting sqref="M5">
    <cfRule type="expression" dxfId="20251" priority="167" stopIfTrue="1">
      <formula>$D$1&lt;M5</formula>
    </cfRule>
    <cfRule type="expression" dxfId="20250" priority="168" stopIfTrue="1">
      <formula>$D$1&gt;M5</formula>
    </cfRule>
  </conditionalFormatting>
  <conditionalFormatting sqref="M5">
    <cfRule type="expression" dxfId="20249" priority="179" stopIfTrue="1">
      <formula>$D$1&lt;M5</formula>
    </cfRule>
    <cfRule type="expression" dxfId="20248" priority="180" stopIfTrue="1">
      <formula>$D$1&gt;M5</formula>
    </cfRule>
  </conditionalFormatting>
  <conditionalFormatting sqref="M5">
    <cfRule type="expression" dxfId="20247" priority="175" stopIfTrue="1">
      <formula>$D$1&lt;M5</formula>
    </cfRule>
    <cfRule type="expression" dxfId="20246" priority="176" stopIfTrue="1">
      <formula>$D$1&gt;M5</formula>
    </cfRule>
  </conditionalFormatting>
  <conditionalFormatting sqref="M5">
    <cfRule type="expression" dxfId="20245" priority="173" stopIfTrue="1">
      <formula>$D$1&lt;M5</formula>
    </cfRule>
    <cfRule type="expression" dxfId="20244" priority="174" stopIfTrue="1">
      <formula>$D$1&gt;M5</formula>
    </cfRule>
  </conditionalFormatting>
  <conditionalFormatting sqref="M5">
    <cfRule type="expression" dxfId="20243" priority="155" stopIfTrue="1">
      <formula>$D$1&lt;M5</formula>
    </cfRule>
    <cfRule type="expression" dxfId="20242" priority="156" stopIfTrue="1">
      <formula>$D$1&gt;M5</formula>
    </cfRule>
  </conditionalFormatting>
  <conditionalFormatting sqref="M5">
    <cfRule type="expression" dxfId="20241" priority="153" stopIfTrue="1">
      <formula>$D$1&lt;M5</formula>
    </cfRule>
    <cfRule type="expression" dxfId="20240" priority="154" stopIfTrue="1">
      <formula>$D$1&gt;M5</formula>
    </cfRule>
  </conditionalFormatting>
  <conditionalFormatting sqref="M5">
    <cfRule type="expression" dxfId="20239" priority="165" stopIfTrue="1">
      <formula>$D$1&lt;M5</formula>
    </cfRule>
    <cfRule type="expression" dxfId="20238" priority="166" stopIfTrue="1">
      <formula>$D$1&gt;M5</formula>
    </cfRule>
  </conditionalFormatting>
  <conditionalFormatting sqref="M5">
    <cfRule type="expression" dxfId="20237" priority="163" stopIfTrue="1">
      <formula>$D$1&lt;M5</formula>
    </cfRule>
    <cfRule type="expression" dxfId="20236" priority="164" stopIfTrue="1">
      <formula>$D$1&gt;M5</formula>
    </cfRule>
  </conditionalFormatting>
  <conditionalFormatting sqref="M5">
    <cfRule type="expression" dxfId="20235" priority="159" stopIfTrue="1">
      <formula>$D$1&lt;M5</formula>
    </cfRule>
    <cfRule type="expression" dxfId="20234" priority="160" stopIfTrue="1">
      <formula>$D$1&gt;M5</formula>
    </cfRule>
  </conditionalFormatting>
  <conditionalFormatting sqref="M5">
    <cfRule type="expression" dxfId="20233" priority="157" stopIfTrue="1">
      <formula>$D$1&lt;M5</formula>
    </cfRule>
    <cfRule type="expression" dxfId="20232" priority="158" stopIfTrue="1">
      <formula>$D$1&gt;M5</formula>
    </cfRule>
  </conditionalFormatting>
  <conditionalFormatting sqref="M5">
    <cfRule type="cellIs" dxfId="20231" priority="136" stopIfTrue="1" operator="equal">
      <formula>5</formula>
    </cfRule>
    <cfRule type="cellIs" dxfId="20230" priority="137" stopIfTrue="1" operator="equal">
      <formula>4</formula>
    </cfRule>
    <cfRule type="cellIs" dxfId="20229" priority="138" stopIfTrue="1" operator="equal">
      <formula>3</formula>
    </cfRule>
  </conditionalFormatting>
  <conditionalFormatting sqref="M5">
    <cfRule type="cellIs" dxfId="20228" priority="125" stopIfTrue="1" operator="equal">
      <formula>5</formula>
    </cfRule>
    <cfRule type="cellIs" dxfId="20227" priority="126" stopIfTrue="1" operator="equal">
      <formula>4</formula>
    </cfRule>
    <cfRule type="cellIs" dxfId="20226" priority="127" stopIfTrue="1" operator="equal">
      <formula>3</formula>
    </cfRule>
  </conditionalFormatting>
  <conditionalFormatting sqref="M5">
    <cfRule type="cellIs" dxfId="20225" priority="122" stopIfTrue="1" operator="equal">
      <formula>5</formula>
    </cfRule>
    <cfRule type="cellIs" dxfId="20224" priority="123" stopIfTrue="1" operator="equal">
      <formula>4</formula>
    </cfRule>
    <cfRule type="cellIs" dxfId="20223" priority="124" stopIfTrue="1" operator="equal">
      <formula>3</formula>
    </cfRule>
  </conditionalFormatting>
  <conditionalFormatting sqref="M4">
    <cfRule type="expression" dxfId="20222" priority="104" stopIfTrue="1">
      <formula>$D$1&lt;M4</formula>
    </cfRule>
    <cfRule type="expression" dxfId="20221" priority="105" stopIfTrue="1">
      <formula>$D$1&gt;M4</formula>
    </cfRule>
  </conditionalFormatting>
  <conditionalFormatting sqref="M4">
    <cfRule type="expression" dxfId="20220" priority="102" stopIfTrue="1">
      <formula>$D$1&lt;M4</formula>
    </cfRule>
    <cfRule type="expression" dxfId="20219" priority="103" stopIfTrue="1">
      <formula>$D$1&gt;M4</formula>
    </cfRule>
  </conditionalFormatting>
  <conditionalFormatting sqref="M4">
    <cfRule type="expression" dxfId="20218" priority="98" stopIfTrue="1">
      <formula>$D$1&lt;M4</formula>
    </cfRule>
    <cfRule type="expression" dxfId="20217" priority="99" stopIfTrue="1">
      <formula>$D$1&gt;M4</formula>
    </cfRule>
  </conditionalFormatting>
  <conditionalFormatting sqref="M4">
    <cfRule type="expression" dxfId="20216" priority="112" stopIfTrue="1">
      <formula>$D$1&lt;M4</formula>
    </cfRule>
    <cfRule type="expression" dxfId="20215" priority="113" stopIfTrue="1">
      <formula>$D$1&gt;M4</formula>
    </cfRule>
  </conditionalFormatting>
  <conditionalFormatting sqref="M4">
    <cfRule type="expression" dxfId="20214" priority="110" stopIfTrue="1">
      <formula>$D$1&lt;M4</formula>
    </cfRule>
    <cfRule type="expression" dxfId="20213" priority="111" stopIfTrue="1">
      <formula>$D$1&gt;M4</formula>
    </cfRule>
  </conditionalFormatting>
  <conditionalFormatting sqref="M4">
    <cfRule type="expression" dxfId="20212" priority="108" stopIfTrue="1">
      <formula>$D$1&lt;M4</formula>
    </cfRule>
    <cfRule type="expression" dxfId="20211" priority="109" stopIfTrue="1">
      <formula>$D$1&gt;M4</formula>
    </cfRule>
  </conditionalFormatting>
  <conditionalFormatting sqref="M4">
    <cfRule type="expression" dxfId="20210" priority="106" stopIfTrue="1">
      <formula>$D$1&lt;M4</formula>
    </cfRule>
    <cfRule type="expression" dxfId="20209" priority="107" stopIfTrue="1">
      <formula>$D$1&gt;M4</formula>
    </cfRule>
  </conditionalFormatting>
  <conditionalFormatting sqref="M4">
    <cfRule type="expression" dxfId="20208" priority="100" stopIfTrue="1">
      <formula>$D$1&lt;M4</formula>
    </cfRule>
    <cfRule type="expression" dxfId="20207" priority="101" stopIfTrue="1">
      <formula>$D$1&gt;M4</formula>
    </cfRule>
  </conditionalFormatting>
  <conditionalFormatting sqref="M5">
    <cfRule type="cellIs" dxfId="20206" priority="95" stopIfTrue="1" operator="equal">
      <formula>5</formula>
    </cfRule>
    <cfRule type="cellIs" dxfId="20205" priority="96" stopIfTrue="1" operator="equal">
      <formula>4</formula>
    </cfRule>
    <cfRule type="cellIs" dxfId="20204" priority="97" stopIfTrue="1" operator="equal">
      <formula>3</formula>
    </cfRule>
  </conditionalFormatting>
  <conditionalFormatting sqref="M5">
    <cfRule type="cellIs" dxfId="20203" priority="90" stopIfTrue="1" operator="equal">
      <formula>5</formula>
    </cfRule>
    <cfRule type="cellIs" dxfId="20202" priority="91" stopIfTrue="1" operator="equal">
      <formula>4</formula>
    </cfRule>
    <cfRule type="cellIs" dxfId="20201" priority="92" stopIfTrue="1" operator="equal">
      <formula>3</formula>
    </cfRule>
  </conditionalFormatting>
  <conditionalFormatting sqref="O4">
    <cfRule type="expression" dxfId="20200" priority="88" stopIfTrue="1">
      <formula>$D$1&lt;O4</formula>
    </cfRule>
    <cfRule type="expression" dxfId="20199" priority="89" stopIfTrue="1">
      <formula>$D$1&gt;O4</formula>
    </cfRule>
  </conditionalFormatting>
  <conditionalFormatting sqref="O4">
    <cfRule type="expression" dxfId="20198" priority="60" stopIfTrue="1">
      <formula>$D$1&lt;O4</formula>
    </cfRule>
    <cfRule type="expression" dxfId="20197" priority="61" stopIfTrue="1">
      <formula>$D$1&gt;O4</formula>
    </cfRule>
  </conditionalFormatting>
  <conditionalFormatting sqref="O5">
    <cfRule type="cellIs" dxfId="20196" priority="85" stopIfTrue="1" operator="equal">
      <formula>5</formula>
    </cfRule>
    <cfRule type="cellIs" dxfId="20195" priority="86" stopIfTrue="1" operator="equal">
      <formula>4</formula>
    </cfRule>
    <cfRule type="cellIs" dxfId="20194" priority="87" stopIfTrue="1" operator="equal">
      <formula>3</formula>
    </cfRule>
  </conditionalFormatting>
  <conditionalFormatting sqref="O5">
    <cfRule type="cellIs" dxfId="20193" priority="72" stopIfTrue="1" operator="equal">
      <formula>5</formula>
    </cfRule>
    <cfRule type="cellIs" dxfId="20192" priority="73" stopIfTrue="1" operator="equal">
      <formula>4</formula>
    </cfRule>
    <cfRule type="cellIs" dxfId="20191" priority="74" stopIfTrue="1" operator="equal">
      <formula>3</formula>
    </cfRule>
  </conditionalFormatting>
  <conditionalFormatting sqref="O4">
    <cfRule type="expression" dxfId="20190" priority="70" stopIfTrue="1">
      <formula>$D$1&lt;O4</formula>
    </cfRule>
    <cfRule type="expression" dxfId="20189" priority="71" stopIfTrue="1">
      <formula>$D$1&gt;O4</formula>
    </cfRule>
  </conditionalFormatting>
  <conditionalFormatting sqref="O5">
    <cfRule type="cellIs" dxfId="20188" priority="67" stopIfTrue="1" operator="equal">
      <formula>5</formula>
    </cfRule>
    <cfRule type="cellIs" dxfId="20187" priority="68" stopIfTrue="1" operator="equal">
      <formula>4</formula>
    </cfRule>
    <cfRule type="cellIs" dxfId="20186" priority="69" stopIfTrue="1" operator="equal">
      <formula>3</formula>
    </cfRule>
  </conditionalFormatting>
  <conditionalFormatting sqref="O5">
    <cfRule type="cellIs" dxfId="20185" priority="62" stopIfTrue="1" operator="equal">
      <formula>5</formula>
    </cfRule>
    <cfRule type="cellIs" dxfId="20184" priority="63" stopIfTrue="1" operator="equal">
      <formula>4</formula>
    </cfRule>
    <cfRule type="cellIs" dxfId="20183" priority="64" stopIfTrue="1" operator="equal">
      <formula>3</formula>
    </cfRule>
  </conditionalFormatting>
  <conditionalFormatting sqref="O4">
    <cfRule type="expression" dxfId="20182" priority="48" stopIfTrue="1">
      <formula>$D$1&lt;O4</formula>
    </cfRule>
    <cfRule type="expression" dxfId="20181" priority="49" stopIfTrue="1">
      <formula>$D$1&gt;O4</formula>
    </cfRule>
  </conditionalFormatting>
  <conditionalFormatting sqref="O4">
    <cfRule type="expression" dxfId="20180" priority="46" stopIfTrue="1">
      <formula>$D$1&lt;O4</formula>
    </cfRule>
    <cfRule type="expression" dxfId="20179" priority="47" stopIfTrue="1">
      <formula>$D$1&gt;O4</formula>
    </cfRule>
  </conditionalFormatting>
  <conditionalFormatting sqref="O4">
    <cfRule type="expression" dxfId="20178" priority="44" stopIfTrue="1">
      <formula>$D$1&lt;O4</formula>
    </cfRule>
    <cfRule type="expression" dxfId="20177" priority="45" stopIfTrue="1">
      <formula>$D$1&gt;O4</formula>
    </cfRule>
  </conditionalFormatting>
  <conditionalFormatting sqref="O4">
    <cfRule type="expression" dxfId="20176" priority="42" stopIfTrue="1">
      <formula>$D$1&lt;O4</formula>
    </cfRule>
    <cfRule type="expression" dxfId="20175" priority="43" stopIfTrue="1">
      <formula>$D$1&gt;O4</formula>
    </cfRule>
  </conditionalFormatting>
  <conditionalFormatting sqref="O4">
    <cfRule type="expression" dxfId="20174" priority="38" stopIfTrue="1">
      <formula>$D$1&lt;O4</formula>
    </cfRule>
    <cfRule type="expression" dxfId="20173" priority="39" stopIfTrue="1">
      <formula>$D$1&gt;O4</formula>
    </cfRule>
  </conditionalFormatting>
  <conditionalFormatting sqref="O4">
    <cfRule type="expression" dxfId="20172" priority="36" stopIfTrue="1">
      <formula>$D$1&lt;O4</formula>
    </cfRule>
    <cfRule type="expression" dxfId="20171" priority="37" stopIfTrue="1">
      <formula>$D$1&gt;O4</formula>
    </cfRule>
  </conditionalFormatting>
  <conditionalFormatting sqref="O4">
    <cfRule type="expression" dxfId="20170" priority="34" stopIfTrue="1">
      <formula>$D$1&lt;O4</formula>
    </cfRule>
    <cfRule type="expression" dxfId="20169" priority="35" stopIfTrue="1">
      <formula>$D$1&gt;O4</formula>
    </cfRule>
  </conditionalFormatting>
  <conditionalFormatting sqref="O4">
    <cfRule type="expression" dxfId="20168" priority="32" stopIfTrue="1">
      <formula>$D$1&lt;O4</formula>
    </cfRule>
    <cfRule type="expression" dxfId="20167" priority="33" stopIfTrue="1">
      <formula>$D$1&gt;O4</formula>
    </cfRule>
  </conditionalFormatting>
  <conditionalFormatting sqref="F5">
    <cfRule type="cellIs" dxfId="20166" priority="8" stopIfTrue="1" operator="equal">
      <formula>5</formula>
    </cfRule>
    <cfRule type="cellIs" dxfId="20165" priority="9" stopIfTrue="1" operator="equal">
      <formula>4</formula>
    </cfRule>
    <cfRule type="cellIs" dxfId="20164" priority="10" stopIfTrue="1" operator="equal">
      <formula>3</formula>
    </cfRule>
  </conditionalFormatting>
  <conditionalFormatting sqref="F5">
    <cfRule type="expression" dxfId="20163" priority="18" stopIfTrue="1">
      <formula>$D$1&lt;F5</formula>
    </cfRule>
    <cfRule type="expression" dxfId="20162" priority="19" stopIfTrue="1">
      <formula>$D$1&gt;F5</formula>
    </cfRule>
  </conditionalFormatting>
  <conditionalFormatting sqref="F5">
    <cfRule type="expression" dxfId="20161" priority="20" stopIfTrue="1">
      <formula>$D$1&lt;F5</formula>
    </cfRule>
    <cfRule type="expression" dxfId="20160" priority="21" stopIfTrue="1">
      <formula>$D$1&gt;F5</formula>
    </cfRule>
  </conditionalFormatting>
  <conditionalFormatting sqref="F5">
    <cfRule type="expression" dxfId="20159" priority="16" stopIfTrue="1">
      <formula>$D$1&lt;F5</formula>
    </cfRule>
    <cfRule type="expression" dxfId="20158" priority="17" stopIfTrue="1">
      <formula>$D$1&gt;F5</formula>
    </cfRule>
  </conditionalFormatting>
  <conditionalFormatting sqref="F4">
    <cfRule type="expression" dxfId="20157" priority="6" stopIfTrue="1">
      <formula>$D$1&lt;F4</formula>
    </cfRule>
    <cfRule type="expression" dxfId="20156" priority="7" stopIfTrue="1">
      <formula>$D$1&gt;F4</formula>
    </cfRule>
  </conditionalFormatting>
  <conditionalFormatting sqref="F5">
    <cfRule type="cellIs" dxfId="20155" priority="13" stopIfTrue="1" operator="equal">
      <formula>5</formula>
    </cfRule>
    <cfRule type="cellIs" dxfId="20154" priority="14" stopIfTrue="1" operator="equal">
      <formula>4</formula>
    </cfRule>
    <cfRule type="cellIs" dxfId="20153" priority="15" stopIfTrue="1" operator="equal">
      <formula>3</formula>
    </cfRule>
  </conditionalFormatting>
  <conditionalFormatting sqref="F5">
    <cfRule type="cellIs" dxfId="20152" priority="3" stopIfTrue="1" operator="equal">
      <formula>5</formula>
    </cfRule>
    <cfRule type="cellIs" dxfId="20151" priority="4" stopIfTrue="1" operator="equal">
      <formula>4</formula>
    </cfRule>
    <cfRule type="cellIs" dxfId="20150" priority="5" stopIfTrue="1" operator="equal">
      <formula>3</formula>
    </cfRule>
  </conditionalFormatting>
  <pageMargins left="0.7" right="0.7" top="0.75" bottom="0.75" header="0.3" footer="0.3"/>
  <pageSetup paperSize="9" scale="68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5" zoomScaleSheetLayoutView="75" workbookViewId="0">
      <pane ySplit="5" topLeftCell="A6" activePane="bottomLeft" state="frozen"/>
      <selection pane="bottomLeft" activeCell="CK7" sqref="CK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5.42578125" style="13" customWidth="1"/>
    <col min="5" max="5" width="6.7109375" style="13" customWidth="1"/>
    <col min="6" max="9" width="6.7109375" style="340" customWidth="1"/>
    <col min="10" max="10" width="6.7109375" style="340" hidden="1" customWidth="1"/>
    <col min="11" max="15" width="6.7109375" style="340" customWidth="1"/>
    <col min="16" max="16" width="6.42578125" style="340" hidden="1" customWidth="1"/>
    <col min="17" max="17" width="5.85546875" style="340" hidden="1" customWidth="1"/>
    <col min="18" max="18" width="6.7109375" style="340" hidden="1" customWidth="1"/>
    <col min="19" max="19" width="6.42578125" style="340" hidden="1" customWidth="1"/>
    <col min="20" max="21" width="5.85546875" style="340" hidden="1" customWidth="1"/>
    <col min="22" max="22" width="4.28515625" style="340" customWidth="1"/>
    <col min="23" max="24" width="4.42578125" style="340" hidden="1" customWidth="1"/>
    <col min="25" max="29" width="3.7109375" style="340" hidden="1" customWidth="1"/>
    <col min="30" max="30" width="5.85546875" style="340" customWidth="1" collapsed="1"/>
    <col min="31" max="31" width="5.28515625" style="340" hidden="1" customWidth="1"/>
    <col min="32" max="32" width="4.7109375" style="340" hidden="1" customWidth="1"/>
    <col min="33" max="39" width="4.140625" style="340" hidden="1" customWidth="1"/>
    <col min="40" max="40" width="4.85546875" style="340" hidden="1" customWidth="1"/>
    <col min="41" max="48" width="4.140625" style="340" hidden="1" customWidth="1"/>
    <col min="49" max="49" width="3.85546875" style="340" hidden="1" customWidth="1"/>
    <col min="50" max="50" width="6.5703125" style="340" hidden="1" customWidth="1" collapsed="1"/>
    <col min="51" max="51" width="2.7109375" style="340" hidden="1" customWidth="1"/>
    <col min="52" max="66" width="2.28515625" style="340" hidden="1" customWidth="1"/>
    <col min="67" max="67" width="4.140625" style="340" hidden="1" customWidth="1"/>
    <col min="68" max="68" width="9.85546875" style="30" hidden="1" customWidth="1"/>
    <col min="69" max="75" width="3.42578125" style="30" hidden="1" customWidth="1"/>
    <col min="76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383"/>
      <c r="G1" s="334"/>
      <c r="H1" s="334"/>
      <c r="I1" s="334"/>
      <c r="J1" s="334"/>
      <c r="K1" s="334"/>
      <c r="L1" s="334"/>
      <c r="M1" s="384"/>
      <c r="N1" s="385"/>
      <c r="O1" s="334"/>
      <c r="P1" s="334"/>
      <c r="Q1" s="386"/>
      <c r="R1" s="387"/>
      <c r="S1" s="387"/>
      <c r="T1" s="387"/>
      <c r="U1" s="4"/>
      <c r="V1" s="388"/>
      <c r="W1" s="389"/>
      <c r="X1" s="389"/>
      <c r="Y1" s="400"/>
      <c r="Z1" s="400"/>
      <c r="AA1" s="400"/>
      <c r="AB1" s="400"/>
      <c r="AC1" s="400"/>
      <c r="AD1" s="400"/>
      <c r="AE1" s="388"/>
      <c r="AF1" s="13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0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341" t="s">
        <v>1121</v>
      </c>
      <c r="G2" s="734" t="s">
        <v>40</v>
      </c>
      <c r="H2" s="734"/>
      <c r="I2" s="734"/>
      <c r="J2" s="734"/>
      <c r="K2" s="734"/>
      <c r="L2" s="734"/>
      <c r="M2" s="735" t="s">
        <v>43</v>
      </c>
      <c r="N2" s="737"/>
      <c r="O2" s="737"/>
      <c r="P2" s="737"/>
      <c r="Q2" s="736"/>
      <c r="R2" s="444" t="s">
        <v>42</v>
      </c>
      <c r="S2" s="444"/>
      <c r="T2" s="445"/>
      <c r="V2" s="388"/>
      <c r="W2" s="389"/>
      <c r="X2" s="389"/>
      <c r="Y2" s="400"/>
      <c r="Z2" s="400"/>
      <c r="AA2" s="400"/>
      <c r="AB2" s="400"/>
      <c r="AC2" s="400"/>
      <c r="AD2" s="400"/>
      <c r="AE2" s="388"/>
      <c r="AF2" s="13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0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723">
        <v>2434</v>
      </c>
      <c r="B3" s="723"/>
      <c r="C3" s="723"/>
      <c r="D3" s="196" t="s">
        <v>0</v>
      </c>
      <c r="E3" s="197"/>
      <c r="F3" s="153">
        <v>43125</v>
      </c>
      <c r="G3" s="153">
        <v>43122</v>
      </c>
      <c r="H3" s="153">
        <v>43124</v>
      </c>
      <c r="I3" s="153">
        <v>43116</v>
      </c>
      <c r="J3" s="153"/>
      <c r="K3" s="153">
        <v>43119</v>
      </c>
      <c r="L3" s="153">
        <v>43123</v>
      </c>
      <c r="M3" s="153">
        <v>43140</v>
      </c>
      <c r="N3" s="153">
        <v>43136</v>
      </c>
      <c r="O3" s="153">
        <v>43131</v>
      </c>
      <c r="P3" s="153"/>
      <c r="Q3" s="335"/>
      <c r="R3" s="335"/>
      <c r="S3" s="335"/>
      <c r="T3" s="382"/>
      <c r="U3" s="335"/>
      <c r="V3" s="395"/>
      <c r="W3" s="396"/>
      <c r="X3" s="396"/>
      <c r="Y3" s="397"/>
      <c r="Z3" s="397"/>
      <c r="AA3" s="397"/>
      <c r="AB3" s="398"/>
      <c r="AC3" s="398"/>
      <c r="AD3" s="731" t="s">
        <v>9</v>
      </c>
      <c r="AE3" s="399"/>
      <c r="AF3" s="400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AV3" s="732"/>
      <c r="AW3" s="732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30"/>
      <c r="BO3" s="30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500</v>
      </c>
      <c r="G4" s="206" t="s">
        <v>493</v>
      </c>
      <c r="H4" s="156" t="s">
        <v>497</v>
      </c>
      <c r="I4" s="156" t="s">
        <v>451</v>
      </c>
      <c r="J4" s="206"/>
      <c r="K4" s="206" t="s">
        <v>502</v>
      </c>
      <c r="L4" s="156" t="s">
        <v>496</v>
      </c>
      <c r="M4" s="243" t="s">
        <v>505</v>
      </c>
      <c r="N4" s="156" t="s">
        <v>479</v>
      </c>
      <c r="O4" s="206" t="s">
        <v>474</v>
      </c>
      <c r="P4" s="156"/>
      <c r="Q4" s="343"/>
      <c r="R4" s="282"/>
      <c r="S4" s="343"/>
      <c r="U4" s="282"/>
      <c r="V4" s="401"/>
      <c r="W4" s="401"/>
      <c r="X4" s="401"/>
      <c r="Y4" s="396"/>
      <c r="Z4" s="397"/>
      <c r="AA4" s="397"/>
      <c r="AB4" s="397"/>
      <c r="AC4" s="397"/>
      <c r="AD4" s="731"/>
      <c r="AE4" s="402"/>
      <c r="AF4" s="400"/>
      <c r="AG4" s="400"/>
      <c r="AH4" s="400"/>
      <c r="AI4" s="400"/>
      <c r="AJ4" s="400"/>
      <c r="AK4" s="400"/>
      <c r="AL4" s="400"/>
      <c r="AM4" s="400"/>
      <c r="AN4" s="400"/>
      <c r="AO4" s="400"/>
      <c r="AP4" s="400"/>
      <c r="AQ4" s="400"/>
      <c r="AR4" s="400"/>
      <c r="AS4" s="400"/>
      <c r="AT4" s="400"/>
      <c r="AU4" s="400"/>
      <c r="AV4" s="400"/>
      <c r="AW4" s="13"/>
      <c r="AX4" s="403"/>
      <c r="AY4" s="403"/>
      <c r="AZ4" s="403"/>
      <c r="BA4" s="403"/>
      <c r="BB4" s="403"/>
      <c r="BC4" s="403"/>
      <c r="BD4" s="403"/>
      <c r="BE4" s="403"/>
      <c r="BF4" s="403"/>
      <c r="BG4" s="403"/>
      <c r="BH4" s="403"/>
      <c r="BI4" s="403"/>
      <c r="BJ4" s="403"/>
      <c r="BK4" s="403"/>
      <c r="BL4" s="403"/>
      <c r="BM4" s="403"/>
      <c r="BN4" s="30"/>
      <c r="BO4" s="30"/>
      <c r="BP4" s="403"/>
      <c r="BQ4" s="403"/>
      <c r="BR4" s="403"/>
      <c r="BS4" s="403"/>
      <c r="BT4" s="403"/>
      <c r="BU4" s="403"/>
      <c r="BV4" s="403"/>
      <c r="BW4" s="403"/>
      <c r="BX4" s="403"/>
      <c r="BY4" s="403"/>
      <c r="BZ4" s="403"/>
      <c r="CA4" s="403"/>
      <c r="CB4" s="403"/>
      <c r="CC4" s="403"/>
      <c r="CD4" s="403"/>
      <c r="CE4" s="40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499</v>
      </c>
      <c r="G5" s="246" t="s">
        <v>494</v>
      </c>
      <c r="H5" s="246" t="s">
        <v>491</v>
      </c>
      <c r="I5" s="246" t="s">
        <v>498</v>
      </c>
      <c r="J5" s="279"/>
      <c r="K5" s="246" t="s">
        <v>501</v>
      </c>
      <c r="L5" s="246" t="s">
        <v>495</v>
      </c>
      <c r="M5" s="247" t="s">
        <v>504</v>
      </c>
      <c r="N5" s="247" t="s">
        <v>486</v>
      </c>
      <c r="O5" s="246" t="s">
        <v>1332</v>
      </c>
      <c r="P5" s="246"/>
      <c r="Q5" s="246"/>
      <c r="R5" s="246"/>
      <c r="S5" s="246"/>
      <c r="U5" s="246"/>
      <c r="V5" s="404" t="s">
        <v>5</v>
      </c>
      <c r="W5" s="405" t="s">
        <v>6</v>
      </c>
      <c r="X5" s="405" t="s">
        <v>7</v>
      </c>
      <c r="Y5" s="406" t="s">
        <v>8</v>
      </c>
      <c r="Z5" s="407">
        <v>3</v>
      </c>
      <c r="AA5" s="407">
        <v>4</v>
      </c>
      <c r="AB5" s="407">
        <v>5</v>
      </c>
      <c r="AC5" s="408" t="s">
        <v>25</v>
      </c>
      <c r="AD5" s="731"/>
      <c r="AE5" s="409" t="s">
        <v>10</v>
      </c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1" t="s">
        <v>11</v>
      </c>
      <c r="AX5" s="412"/>
      <c r="AY5" s="412"/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  <c r="BK5" s="412"/>
      <c r="BL5" s="412"/>
      <c r="BM5" s="412"/>
      <c r="BN5" s="413"/>
      <c r="BO5" s="413"/>
      <c r="BP5" s="413"/>
      <c r="BQ5" s="413"/>
      <c r="BR5" s="413"/>
      <c r="BS5" s="413"/>
      <c r="BT5" s="413"/>
      <c r="BU5" s="413"/>
      <c r="BV5" s="413"/>
      <c r="BW5" s="413"/>
      <c r="BX5" s="413"/>
      <c r="BY5" s="413"/>
      <c r="BZ5" s="413"/>
      <c r="CA5" s="413"/>
      <c r="CB5" s="413"/>
      <c r="CC5" s="413"/>
      <c r="CD5" s="413"/>
      <c r="CE5" s="413"/>
      <c r="CF5" s="413"/>
      <c r="CG5" s="413"/>
      <c r="CH5" s="413"/>
      <c r="CI5" s="413"/>
      <c r="CJ5" s="413"/>
      <c r="CK5" s="413"/>
      <c r="CL5" s="413"/>
      <c r="CM5" s="413"/>
    </row>
    <row r="6" spans="1:107" s="257" customFormat="1" ht="18.75" customHeight="1" x14ac:dyDescent="0.25">
      <c r="A6" s="267">
        <v>1</v>
      </c>
      <c r="B6" s="315" t="s">
        <v>28</v>
      </c>
      <c r="C6" s="290" t="s">
        <v>35</v>
      </c>
      <c r="D6" s="324" t="s">
        <v>223</v>
      </c>
      <c r="E6" s="223">
        <v>2434</v>
      </c>
      <c r="F6" s="91" t="s">
        <v>1141</v>
      </c>
      <c r="G6" s="91">
        <v>4</v>
      </c>
      <c r="H6" s="91">
        <v>5</v>
      </c>
      <c r="I6" s="91">
        <v>5</v>
      </c>
      <c r="J6" s="91"/>
      <c r="K6" s="91">
        <v>4</v>
      </c>
      <c r="L6" s="91">
        <v>5</v>
      </c>
      <c r="M6" s="91">
        <v>4</v>
      </c>
      <c r="N6" s="91">
        <v>5</v>
      </c>
      <c r="O6" s="91">
        <v>5</v>
      </c>
      <c r="P6" s="91"/>
      <c r="Q6" s="91"/>
      <c r="R6" s="91"/>
      <c r="S6" s="91"/>
      <c r="T6" s="91"/>
      <c r="U6" s="91"/>
      <c r="V6" s="316">
        <f t="shared" ref="V6:V37" si="0">IF(AC6&gt;0,IF(SUM(X6:Y6)/AC6&gt;0,2,IF(AND(SUM(X6:Y6)/AC6=0,Z6/AC6&gt;0),3,IF(AND((AB6/AC6+AA6/AC6)=1,AA6/AC6&gt;0),4,5))),0)</f>
        <v>4</v>
      </c>
      <c r="W6" s="258">
        <f t="shared" ref="W6:W34" si="1">COUNTIF(AG6:AV6,"б")</f>
        <v>0</v>
      </c>
      <c r="X6" s="258">
        <f t="shared" ref="X6:X16" si="2">COUNTIF(AG6:AV6,"д")</f>
        <v>0</v>
      </c>
      <c r="Y6" s="258">
        <f t="shared" ref="Y6:Y34" si="3">COUNTIF(AG6:AV6,2)+COUNTIF(AG6:AV6,"н")+COUNTIF(AG6:AV6,"д")</f>
        <v>0</v>
      </c>
      <c r="Z6" s="258">
        <f t="shared" ref="Z6:Z34" si="4">COUNTIF(AG6:AV6,Z$5)</f>
        <v>0</v>
      </c>
      <c r="AA6" s="258">
        <f t="shared" ref="AA6:AA34" si="5">COUNTIF(AG6:AV6,AA$5)</f>
        <v>3</v>
      </c>
      <c r="AB6" s="258">
        <f t="shared" ref="AB6:AB34" si="6">COUNTIF(AG6:AV6,AB$5)</f>
        <v>5</v>
      </c>
      <c r="AC6" s="258">
        <f t="shared" ref="AC6:AC38" si="7">SUM(X6:AB6)</f>
        <v>8</v>
      </c>
      <c r="AD6" s="317">
        <f>IF(ISERROR(((X6+Y6)*2+Z6*3+AA6*4+AB6*5)/SUM(X6,Y6:AB6)),"",((X6+Y6)*2+Z6*3+AA6*4+AB6*5)/SUM(X6,Y6:AB6))</f>
        <v>4.625</v>
      </c>
      <c r="AE6" s="259">
        <f t="shared" ref="AE6:AE34" si="8">IF(AX6=5,0.5,IF(AX6=4,0.25,IF(AX6&lt;=3,0)))</f>
        <v>0</v>
      </c>
      <c r="AG6" s="318" t="str">
        <f t="shared" ref="AG6:AV21" si="9">IF(ISERROR(VALUE(LEFT(F6))),LEFT(F6),VALUE(LEFT(F6)))</f>
        <v>з</v>
      </c>
      <c r="AH6" s="318">
        <f t="shared" si="9"/>
        <v>4</v>
      </c>
      <c r="AI6" s="318">
        <f t="shared" si="9"/>
        <v>5</v>
      </c>
      <c r="AJ6" s="318">
        <f t="shared" si="9"/>
        <v>5</v>
      </c>
      <c r="AK6" s="318" t="str">
        <f t="shared" si="9"/>
        <v/>
      </c>
      <c r="AL6" s="318">
        <f t="shared" si="9"/>
        <v>4</v>
      </c>
      <c r="AM6" s="318">
        <f t="shared" si="9"/>
        <v>5</v>
      </c>
      <c r="AN6" s="318">
        <f t="shared" si="9"/>
        <v>4</v>
      </c>
      <c r="AO6" s="318">
        <f t="shared" si="9"/>
        <v>5</v>
      </c>
      <c r="AP6" s="318">
        <f t="shared" si="9"/>
        <v>5</v>
      </c>
      <c r="AQ6" s="318" t="str">
        <f t="shared" si="9"/>
        <v/>
      </c>
      <c r="AR6" s="318" t="str">
        <f t="shared" si="9"/>
        <v/>
      </c>
      <c r="AS6" s="318" t="str">
        <f t="shared" si="9"/>
        <v/>
      </c>
      <c r="AT6" s="318" t="str">
        <f t="shared" si="9"/>
        <v/>
      </c>
      <c r="AU6" s="318" t="str">
        <f t="shared" si="9"/>
        <v/>
      </c>
      <c r="AV6" s="318" t="str">
        <f t="shared" si="9"/>
        <v/>
      </c>
      <c r="AW6" s="316">
        <f t="shared" ref="AW6:AW37" si="10">COUNTIF(AG6:AV6,"з")</f>
        <v>1</v>
      </c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1"/>
      <c r="BQ6" s="261"/>
      <c r="BR6" s="261"/>
      <c r="BS6" s="261"/>
      <c r="BT6" s="261"/>
      <c r="BU6" s="261"/>
      <c r="BV6" s="261"/>
      <c r="BW6" s="261"/>
      <c r="BX6" s="261"/>
      <c r="BY6" s="261"/>
      <c r="BZ6" s="261"/>
      <c r="CA6" s="261"/>
      <c r="CB6" s="261"/>
      <c r="CC6" s="261"/>
      <c r="CD6" s="261"/>
      <c r="CE6" s="261"/>
      <c r="CF6" s="261"/>
      <c r="CG6" s="260"/>
      <c r="CH6" s="260"/>
      <c r="CI6" s="260"/>
      <c r="CJ6" s="260"/>
      <c r="CK6" s="260"/>
      <c r="CL6" s="260"/>
      <c r="CM6" s="260"/>
      <c r="CN6" s="256"/>
      <c r="CO6" s="256"/>
      <c r="CP6" s="256"/>
      <c r="CQ6" s="256"/>
      <c r="CR6" s="256"/>
      <c r="CS6" s="256"/>
      <c r="CT6" s="256"/>
      <c r="CU6" s="256"/>
      <c r="CV6" s="256"/>
      <c r="CW6" s="256"/>
      <c r="CX6" s="256"/>
      <c r="CY6" s="256"/>
      <c r="CZ6" s="256"/>
      <c r="DA6" s="256"/>
      <c r="DB6" s="256"/>
      <c r="DC6" s="256"/>
    </row>
    <row r="7" spans="1:107" s="257" customFormat="1" ht="18.75" customHeight="1" x14ac:dyDescent="0.25">
      <c r="A7" s="267">
        <v>2</v>
      </c>
      <c r="B7" s="315" t="s">
        <v>28</v>
      </c>
      <c r="C7" s="290" t="s">
        <v>34</v>
      </c>
      <c r="D7" s="324" t="s">
        <v>224</v>
      </c>
      <c r="E7" s="223">
        <v>2434</v>
      </c>
      <c r="F7" s="91" t="s">
        <v>1141</v>
      </c>
      <c r="G7" s="91">
        <v>4</v>
      </c>
      <c r="H7" s="91">
        <v>3</v>
      </c>
      <c r="I7" s="91">
        <v>5</v>
      </c>
      <c r="J7" s="91"/>
      <c r="K7" s="91">
        <v>4</v>
      </c>
      <c r="L7" s="91">
        <v>3</v>
      </c>
      <c r="M7" s="91">
        <v>4</v>
      </c>
      <c r="N7" s="91">
        <v>5</v>
      </c>
      <c r="O7" s="91">
        <v>3</v>
      </c>
      <c r="P7" s="91"/>
      <c r="Q7" s="91"/>
      <c r="R7" s="91"/>
      <c r="S7" s="91"/>
      <c r="T7" s="91"/>
      <c r="U7" s="91"/>
      <c r="V7" s="316">
        <f t="shared" si="0"/>
        <v>3</v>
      </c>
      <c r="W7" s="258">
        <f t="shared" si="1"/>
        <v>0</v>
      </c>
      <c r="X7" s="258">
        <f t="shared" si="2"/>
        <v>0</v>
      </c>
      <c r="Y7" s="258">
        <f t="shared" si="3"/>
        <v>0</v>
      </c>
      <c r="Z7" s="258">
        <f t="shared" si="4"/>
        <v>3</v>
      </c>
      <c r="AA7" s="258">
        <f t="shared" si="5"/>
        <v>3</v>
      </c>
      <c r="AB7" s="258">
        <f t="shared" si="6"/>
        <v>2</v>
      </c>
      <c r="AC7" s="258">
        <f t="shared" si="7"/>
        <v>8</v>
      </c>
      <c r="AD7" s="317">
        <f t="shared" ref="AD7:AD37" si="11">IF(ISERROR(((X7+Y7)*2+Z7*3+AA7*4+AB7*5)/SUM(X7,Y7:AB7)),"",((X7+Y7)*2+Z7*3+AA7*4+AB7*5)/SUM(X7,Y7:AB7))</f>
        <v>3.875</v>
      </c>
      <c r="AE7" s="259">
        <f t="shared" si="8"/>
        <v>0</v>
      </c>
      <c r="AG7" s="318" t="str">
        <f t="shared" si="9"/>
        <v>з</v>
      </c>
      <c r="AH7" s="318">
        <f t="shared" si="9"/>
        <v>4</v>
      </c>
      <c r="AI7" s="318">
        <f t="shared" si="9"/>
        <v>3</v>
      </c>
      <c r="AJ7" s="318">
        <f t="shared" si="9"/>
        <v>5</v>
      </c>
      <c r="AK7" s="318" t="str">
        <f t="shared" si="9"/>
        <v/>
      </c>
      <c r="AL7" s="318">
        <f t="shared" si="9"/>
        <v>4</v>
      </c>
      <c r="AM7" s="318">
        <f t="shared" si="9"/>
        <v>3</v>
      </c>
      <c r="AN7" s="318">
        <f t="shared" si="9"/>
        <v>4</v>
      </c>
      <c r="AO7" s="318">
        <f t="shared" si="9"/>
        <v>5</v>
      </c>
      <c r="AP7" s="318">
        <f t="shared" si="9"/>
        <v>3</v>
      </c>
      <c r="AQ7" s="318" t="str">
        <f t="shared" si="9"/>
        <v/>
      </c>
      <c r="AR7" s="318" t="str">
        <f t="shared" si="9"/>
        <v/>
      </c>
      <c r="AS7" s="318" t="str">
        <f t="shared" si="9"/>
        <v/>
      </c>
      <c r="AT7" s="318" t="str">
        <f t="shared" si="9"/>
        <v/>
      </c>
      <c r="AU7" s="318" t="str">
        <f t="shared" si="9"/>
        <v/>
      </c>
      <c r="AV7" s="318" t="str">
        <f t="shared" si="9"/>
        <v/>
      </c>
      <c r="AW7" s="316">
        <f t="shared" si="10"/>
        <v>1</v>
      </c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N7" s="260"/>
      <c r="BO7" s="260"/>
      <c r="BP7" s="261"/>
      <c r="BQ7" s="261"/>
      <c r="BR7" s="261"/>
      <c r="BS7" s="261"/>
      <c r="BT7" s="261"/>
      <c r="BU7" s="261"/>
      <c r="BV7" s="261"/>
      <c r="BW7" s="261"/>
      <c r="BX7" s="261"/>
      <c r="BY7" s="261"/>
      <c r="BZ7" s="261"/>
      <c r="CA7" s="261"/>
      <c r="CB7" s="261"/>
      <c r="CC7" s="261"/>
      <c r="CD7" s="261"/>
      <c r="CE7" s="261"/>
      <c r="CF7" s="261"/>
      <c r="CG7" s="260"/>
      <c r="CH7" s="261"/>
      <c r="CI7" s="261"/>
      <c r="CJ7" s="261"/>
      <c r="CK7" s="261"/>
      <c r="CL7" s="261"/>
      <c r="CM7" s="261"/>
    </row>
    <row r="8" spans="1:107" s="257" customFormat="1" ht="18.75" customHeight="1" x14ac:dyDescent="0.25">
      <c r="A8" s="267">
        <v>3</v>
      </c>
      <c r="B8" s="315" t="s">
        <v>28</v>
      </c>
      <c r="C8" s="290" t="s">
        <v>34</v>
      </c>
      <c r="D8" s="324" t="s">
        <v>226</v>
      </c>
      <c r="E8" s="223">
        <v>2434</v>
      </c>
      <c r="F8" s="91" t="s">
        <v>1141</v>
      </c>
      <c r="G8" s="91">
        <v>3</v>
      </c>
      <c r="H8" s="91">
        <v>3</v>
      </c>
      <c r="I8" s="91">
        <v>5</v>
      </c>
      <c r="J8" s="91"/>
      <c r="K8" s="91">
        <v>4</v>
      </c>
      <c r="L8" s="91">
        <v>4</v>
      </c>
      <c r="M8" s="91">
        <v>3</v>
      </c>
      <c r="N8" s="91">
        <v>5</v>
      </c>
      <c r="O8" s="91">
        <v>4</v>
      </c>
      <c r="P8" s="91"/>
      <c r="Q8" s="91"/>
      <c r="R8" s="91"/>
      <c r="S8" s="91"/>
      <c r="T8" s="91"/>
      <c r="U8" s="91"/>
      <c r="V8" s="316">
        <f t="shared" si="0"/>
        <v>3</v>
      </c>
      <c r="W8" s="258">
        <f t="shared" si="1"/>
        <v>0</v>
      </c>
      <c r="X8" s="258">
        <f t="shared" si="2"/>
        <v>0</v>
      </c>
      <c r="Y8" s="258">
        <f t="shared" si="3"/>
        <v>0</v>
      </c>
      <c r="Z8" s="258">
        <f t="shared" si="4"/>
        <v>3</v>
      </c>
      <c r="AA8" s="258">
        <f t="shared" si="5"/>
        <v>3</v>
      </c>
      <c r="AB8" s="258">
        <f t="shared" si="6"/>
        <v>2</v>
      </c>
      <c r="AC8" s="258">
        <f t="shared" si="7"/>
        <v>8</v>
      </c>
      <c r="AD8" s="317">
        <f t="shared" si="11"/>
        <v>3.875</v>
      </c>
      <c r="AE8" s="259">
        <f t="shared" si="8"/>
        <v>0</v>
      </c>
      <c r="AG8" s="318" t="str">
        <f t="shared" si="9"/>
        <v>з</v>
      </c>
      <c r="AH8" s="318">
        <f t="shared" si="9"/>
        <v>3</v>
      </c>
      <c r="AI8" s="318">
        <f t="shared" si="9"/>
        <v>3</v>
      </c>
      <c r="AJ8" s="318">
        <f t="shared" si="9"/>
        <v>5</v>
      </c>
      <c r="AK8" s="318" t="str">
        <f t="shared" si="9"/>
        <v/>
      </c>
      <c r="AL8" s="318">
        <f t="shared" si="9"/>
        <v>4</v>
      </c>
      <c r="AM8" s="318">
        <f t="shared" si="9"/>
        <v>4</v>
      </c>
      <c r="AN8" s="318">
        <f t="shared" si="9"/>
        <v>3</v>
      </c>
      <c r="AO8" s="318">
        <f t="shared" si="9"/>
        <v>5</v>
      </c>
      <c r="AP8" s="318">
        <f t="shared" si="9"/>
        <v>4</v>
      </c>
      <c r="AQ8" s="318" t="str">
        <f t="shared" si="9"/>
        <v/>
      </c>
      <c r="AR8" s="318" t="str">
        <f t="shared" si="9"/>
        <v/>
      </c>
      <c r="AS8" s="318" t="str">
        <f t="shared" si="9"/>
        <v/>
      </c>
      <c r="AT8" s="318" t="str">
        <f t="shared" si="9"/>
        <v/>
      </c>
      <c r="AU8" s="318" t="str">
        <f t="shared" si="9"/>
        <v/>
      </c>
      <c r="AV8" s="318" t="str">
        <f t="shared" si="9"/>
        <v/>
      </c>
      <c r="AW8" s="316">
        <f t="shared" si="10"/>
        <v>1</v>
      </c>
      <c r="AX8" s="260"/>
      <c r="AY8" s="260"/>
      <c r="AZ8" s="260"/>
      <c r="BA8" s="260"/>
      <c r="BB8" s="260"/>
      <c r="BC8" s="260"/>
      <c r="BD8" s="260"/>
      <c r="BE8" s="260"/>
      <c r="BF8" s="260"/>
      <c r="BG8" s="260"/>
      <c r="BH8" s="260"/>
      <c r="BI8" s="260"/>
      <c r="BJ8" s="260"/>
      <c r="BK8" s="260"/>
      <c r="BL8" s="260"/>
      <c r="BM8" s="260"/>
      <c r="BN8" s="260"/>
      <c r="BO8" s="260"/>
      <c r="BP8" s="261"/>
      <c r="BQ8" s="261"/>
      <c r="BR8" s="261"/>
      <c r="BS8" s="261"/>
      <c r="BT8" s="261"/>
      <c r="BU8" s="261"/>
      <c r="BV8" s="261"/>
      <c r="BW8" s="261"/>
      <c r="BX8" s="261"/>
      <c r="BY8" s="261"/>
      <c r="BZ8" s="261"/>
      <c r="CA8" s="261"/>
      <c r="CB8" s="261"/>
      <c r="CC8" s="261"/>
      <c r="CD8" s="261"/>
      <c r="CE8" s="261"/>
      <c r="CF8" s="261"/>
      <c r="CG8" s="260"/>
      <c r="CH8" s="261"/>
      <c r="CI8" s="261"/>
      <c r="CJ8" s="261"/>
      <c r="CK8" s="261"/>
      <c r="CL8" s="261"/>
      <c r="CM8" s="261"/>
    </row>
    <row r="9" spans="1:107" s="257" customFormat="1" ht="18.75" customHeight="1" x14ac:dyDescent="0.25">
      <c r="A9" s="267">
        <v>4</v>
      </c>
      <c r="B9" s="315" t="s">
        <v>28</v>
      </c>
      <c r="C9" s="290" t="s">
        <v>34</v>
      </c>
      <c r="D9" s="298" t="s">
        <v>225</v>
      </c>
      <c r="E9" s="223">
        <v>2434</v>
      </c>
      <c r="F9" s="91" t="s">
        <v>1141</v>
      </c>
      <c r="G9" s="91">
        <v>5</v>
      </c>
      <c r="H9" s="91">
        <v>5</v>
      </c>
      <c r="I9" s="91">
        <v>5</v>
      </c>
      <c r="J9" s="91"/>
      <c r="K9" s="91">
        <v>5</v>
      </c>
      <c r="L9" s="91">
        <v>5</v>
      </c>
      <c r="M9" s="91">
        <v>5</v>
      </c>
      <c r="N9" s="91">
        <v>5</v>
      </c>
      <c r="O9" s="91">
        <v>5</v>
      </c>
      <c r="P9" s="91"/>
      <c r="Q9" s="91"/>
      <c r="R9" s="91"/>
      <c r="S9" s="91"/>
      <c r="T9" s="91"/>
      <c r="U9" s="91"/>
      <c r="V9" s="316">
        <f t="shared" si="0"/>
        <v>5</v>
      </c>
      <c r="W9" s="258">
        <f t="shared" si="1"/>
        <v>0</v>
      </c>
      <c r="X9" s="258">
        <f t="shared" si="2"/>
        <v>0</v>
      </c>
      <c r="Y9" s="258">
        <f t="shared" si="3"/>
        <v>0</v>
      </c>
      <c r="Z9" s="258">
        <f t="shared" si="4"/>
        <v>0</v>
      </c>
      <c r="AA9" s="258">
        <f t="shared" si="5"/>
        <v>0</v>
      </c>
      <c r="AB9" s="258">
        <f t="shared" si="6"/>
        <v>8</v>
      </c>
      <c r="AC9" s="258">
        <f t="shared" si="7"/>
        <v>8</v>
      </c>
      <c r="AD9" s="317">
        <f t="shared" si="11"/>
        <v>5</v>
      </c>
      <c r="AE9" s="259">
        <f t="shared" si="8"/>
        <v>0</v>
      </c>
      <c r="AG9" s="318" t="str">
        <f t="shared" si="9"/>
        <v>з</v>
      </c>
      <c r="AH9" s="318">
        <f t="shared" si="9"/>
        <v>5</v>
      </c>
      <c r="AI9" s="318">
        <f t="shared" si="9"/>
        <v>5</v>
      </c>
      <c r="AJ9" s="318">
        <f t="shared" si="9"/>
        <v>5</v>
      </c>
      <c r="AK9" s="318" t="str">
        <f t="shared" si="9"/>
        <v/>
      </c>
      <c r="AL9" s="318">
        <f t="shared" si="9"/>
        <v>5</v>
      </c>
      <c r="AM9" s="318">
        <f t="shared" si="9"/>
        <v>5</v>
      </c>
      <c r="AN9" s="318">
        <f t="shared" si="9"/>
        <v>5</v>
      </c>
      <c r="AO9" s="318">
        <f t="shared" si="9"/>
        <v>5</v>
      </c>
      <c r="AP9" s="318">
        <f t="shared" si="9"/>
        <v>5</v>
      </c>
      <c r="AQ9" s="318" t="str">
        <f t="shared" si="9"/>
        <v/>
      </c>
      <c r="AR9" s="318" t="str">
        <f t="shared" si="9"/>
        <v/>
      </c>
      <c r="AS9" s="318" t="str">
        <f t="shared" si="9"/>
        <v/>
      </c>
      <c r="AT9" s="318" t="str">
        <f t="shared" si="9"/>
        <v/>
      </c>
      <c r="AU9" s="318" t="str">
        <f t="shared" si="9"/>
        <v/>
      </c>
      <c r="AV9" s="318" t="str">
        <f t="shared" si="9"/>
        <v/>
      </c>
      <c r="AW9" s="316">
        <f t="shared" si="10"/>
        <v>1</v>
      </c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1"/>
      <c r="BQ9" s="261"/>
      <c r="BR9" s="261"/>
      <c r="BS9" s="261"/>
      <c r="BT9" s="261"/>
      <c r="BU9" s="261"/>
      <c r="BV9" s="261"/>
      <c r="BW9" s="261"/>
      <c r="BX9" s="261"/>
      <c r="BY9" s="261"/>
      <c r="BZ9" s="261"/>
      <c r="CA9" s="261"/>
      <c r="CB9" s="261"/>
      <c r="CC9" s="261"/>
      <c r="CD9" s="261"/>
      <c r="CE9" s="261"/>
      <c r="CF9" s="261"/>
      <c r="CG9" s="260"/>
      <c r="CH9" s="261"/>
      <c r="CI9" s="261"/>
      <c r="CJ9" s="261"/>
      <c r="CK9" s="261"/>
      <c r="CL9" s="261"/>
      <c r="CM9" s="261"/>
    </row>
    <row r="10" spans="1:107" s="257" customFormat="1" ht="18.75" customHeight="1" x14ac:dyDescent="0.25">
      <c r="A10" s="267">
        <v>5</v>
      </c>
      <c r="B10" s="315" t="s">
        <v>28</v>
      </c>
      <c r="C10" s="290" t="s">
        <v>34</v>
      </c>
      <c r="D10" s="324" t="s">
        <v>1135</v>
      </c>
      <c r="E10" s="223">
        <v>2434</v>
      </c>
      <c r="F10" s="91" t="s">
        <v>1141</v>
      </c>
      <c r="G10" s="91">
        <v>3</v>
      </c>
      <c r="H10" s="91">
        <v>3</v>
      </c>
      <c r="I10" s="91">
        <v>5</v>
      </c>
      <c r="J10" s="91"/>
      <c r="K10" s="91">
        <v>4</v>
      </c>
      <c r="L10" s="91">
        <v>3</v>
      </c>
      <c r="M10" s="91">
        <v>4</v>
      </c>
      <c r="N10" s="91">
        <v>4</v>
      </c>
      <c r="O10" s="91">
        <v>3</v>
      </c>
      <c r="P10" s="91"/>
      <c r="Q10" s="91"/>
      <c r="R10" s="91"/>
      <c r="S10" s="91"/>
      <c r="T10" s="91"/>
      <c r="U10" s="91"/>
      <c r="V10" s="316">
        <f t="shared" si="0"/>
        <v>3</v>
      </c>
      <c r="W10" s="258">
        <f t="shared" si="1"/>
        <v>0</v>
      </c>
      <c r="X10" s="258">
        <f t="shared" si="2"/>
        <v>0</v>
      </c>
      <c r="Y10" s="258">
        <f t="shared" si="3"/>
        <v>0</v>
      </c>
      <c r="Z10" s="258">
        <f t="shared" si="4"/>
        <v>4</v>
      </c>
      <c r="AA10" s="258">
        <f t="shared" si="5"/>
        <v>3</v>
      </c>
      <c r="AB10" s="258">
        <f t="shared" si="6"/>
        <v>1</v>
      </c>
      <c r="AC10" s="258">
        <f t="shared" si="7"/>
        <v>8</v>
      </c>
      <c r="AD10" s="317">
        <f t="shared" si="11"/>
        <v>3.625</v>
      </c>
      <c r="AE10" s="259">
        <f t="shared" si="8"/>
        <v>0</v>
      </c>
      <c r="AG10" s="318" t="str">
        <f t="shared" si="9"/>
        <v>з</v>
      </c>
      <c r="AH10" s="318">
        <f t="shared" si="9"/>
        <v>3</v>
      </c>
      <c r="AI10" s="318">
        <f t="shared" si="9"/>
        <v>3</v>
      </c>
      <c r="AJ10" s="318">
        <f t="shared" si="9"/>
        <v>5</v>
      </c>
      <c r="AK10" s="318" t="str">
        <f t="shared" si="9"/>
        <v/>
      </c>
      <c r="AL10" s="318">
        <f t="shared" si="9"/>
        <v>4</v>
      </c>
      <c r="AM10" s="318">
        <f t="shared" si="9"/>
        <v>3</v>
      </c>
      <c r="AN10" s="318">
        <f t="shared" si="9"/>
        <v>4</v>
      </c>
      <c r="AO10" s="318">
        <f t="shared" si="9"/>
        <v>4</v>
      </c>
      <c r="AP10" s="318">
        <f t="shared" si="9"/>
        <v>3</v>
      </c>
      <c r="AQ10" s="318" t="str">
        <f t="shared" si="9"/>
        <v/>
      </c>
      <c r="AR10" s="318" t="str">
        <f t="shared" si="9"/>
        <v/>
      </c>
      <c r="AS10" s="318" t="str">
        <f t="shared" si="9"/>
        <v/>
      </c>
      <c r="AT10" s="318" t="str">
        <f t="shared" si="9"/>
        <v/>
      </c>
      <c r="AU10" s="318" t="str">
        <f t="shared" si="9"/>
        <v/>
      </c>
      <c r="AV10" s="318" t="str">
        <f t="shared" si="9"/>
        <v/>
      </c>
      <c r="AW10" s="316">
        <f t="shared" si="10"/>
        <v>1</v>
      </c>
      <c r="AX10" s="260"/>
      <c r="AY10" s="260"/>
      <c r="AZ10" s="260"/>
      <c r="BA10" s="260"/>
      <c r="BB10" s="260"/>
      <c r="BD10" s="260"/>
      <c r="BE10" s="260"/>
      <c r="BF10" s="260"/>
      <c r="BG10" s="260"/>
      <c r="BH10" s="260"/>
      <c r="BI10" s="260"/>
      <c r="BJ10" s="260"/>
      <c r="BK10" s="260"/>
      <c r="BL10" s="260"/>
      <c r="BM10" s="260"/>
      <c r="BN10" s="260"/>
      <c r="BO10" s="260"/>
      <c r="BP10" s="261"/>
      <c r="BQ10" s="261"/>
      <c r="BR10" s="261"/>
      <c r="BS10" s="261"/>
      <c r="BT10" s="261"/>
      <c r="BU10" s="261"/>
      <c r="BV10" s="261"/>
      <c r="BW10" s="261"/>
      <c r="BX10" s="261"/>
      <c r="BY10" s="261"/>
      <c r="BZ10" s="261"/>
      <c r="CA10" s="261"/>
      <c r="CB10" s="261"/>
      <c r="CC10" s="261"/>
      <c r="CD10" s="261"/>
      <c r="CE10" s="261"/>
      <c r="CF10" s="261"/>
      <c r="CG10" s="260"/>
      <c r="CH10" s="261"/>
      <c r="CI10" s="261"/>
      <c r="CJ10" s="261"/>
      <c r="CK10" s="261"/>
      <c r="CL10" s="261"/>
      <c r="CM10" s="261"/>
    </row>
    <row r="11" spans="1:107" s="257" customFormat="1" ht="18.75" customHeight="1" x14ac:dyDescent="0.25">
      <c r="A11" s="267">
        <v>6</v>
      </c>
      <c r="B11" s="315" t="s">
        <v>28</v>
      </c>
      <c r="C11" s="290" t="s">
        <v>34</v>
      </c>
      <c r="D11" s="324" t="s">
        <v>227</v>
      </c>
      <c r="E11" s="223">
        <v>2434</v>
      </c>
      <c r="F11" s="91" t="s">
        <v>1141</v>
      </c>
      <c r="G11" s="91">
        <v>4</v>
      </c>
      <c r="H11" s="91">
        <v>4</v>
      </c>
      <c r="I11" s="91">
        <v>5</v>
      </c>
      <c r="J11" s="91"/>
      <c r="K11" s="91">
        <v>4</v>
      </c>
      <c r="L11" s="91">
        <v>4</v>
      </c>
      <c r="M11" s="91">
        <v>4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316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1</v>
      </c>
      <c r="AA11" s="258">
        <f t="shared" si="5"/>
        <v>5</v>
      </c>
      <c r="AB11" s="258">
        <f t="shared" si="6"/>
        <v>2</v>
      </c>
      <c r="AC11" s="258">
        <f t="shared" si="7"/>
        <v>8</v>
      </c>
      <c r="AD11" s="317">
        <f t="shared" si="11"/>
        <v>4.125</v>
      </c>
      <c r="AE11" s="259">
        <f t="shared" si="8"/>
        <v>0</v>
      </c>
      <c r="AG11" s="318" t="str">
        <f t="shared" si="9"/>
        <v>з</v>
      </c>
      <c r="AH11" s="318">
        <f t="shared" si="9"/>
        <v>4</v>
      </c>
      <c r="AI11" s="318">
        <f t="shared" si="9"/>
        <v>4</v>
      </c>
      <c r="AJ11" s="318">
        <f t="shared" si="9"/>
        <v>5</v>
      </c>
      <c r="AK11" s="318" t="str">
        <f t="shared" si="9"/>
        <v/>
      </c>
      <c r="AL11" s="318">
        <f t="shared" si="9"/>
        <v>4</v>
      </c>
      <c r="AM11" s="318">
        <f t="shared" si="9"/>
        <v>4</v>
      </c>
      <c r="AN11" s="318">
        <f t="shared" si="9"/>
        <v>4</v>
      </c>
      <c r="AO11" s="318">
        <f t="shared" si="9"/>
        <v>5</v>
      </c>
      <c r="AP11" s="318">
        <f t="shared" si="9"/>
        <v>3</v>
      </c>
      <c r="AQ11" s="318" t="str">
        <f t="shared" si="9"/>
        <v/>
      </c>
      <c r="AR11" s="318" t="str">
        <f t="shared" si="9"/>
        <v/>
      </c>
      <c r="AS11" s="318" t="str">
        <f t="shared" si="9"/>
        <v/>
      </c>
      <c r="AT11" s="318" t="str">
        <f t="shared" si="9"/>
        <v/>
      </c>
      <c r="AU11" s="318" t="str">
        <f t="shared" si="9"/>
        <v/>
      </c>
      <c r="AV11" s="318" t="str">
        <f t="shared" si="9"/>
        <v/>
      </c>
      <c r="AW11" s="316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customHeight="1" x14ac:dyDescent="0.25">
      <c r="A12" s="267">
        <v>7</v>
      </c>
      <c r="B12" s="315" t="s">
        <v>28</v>
      </c>
      <c r="C12" s="290" t="s">
        <v>34</v>
      </c>
      <c r="D12" s="324" t="s">
        <v>228</v>
      </c>
      <c r="E12" s="223">
        <v>2434</v>
      </c>
      <c r="F12" s="91" t="s">
        <v>1141</v>
      </c>
      <c r="G12" s="91">
        <v>5</v>
      </c>
      <c r="H12" s="91">
        <v>4</v>
      </c>
      <c r="I12" s="91">
        <v>5</v>
      </c>
      <c r="J12" s="91"/>
      <c r="K12" s="91">
        <v>4</v>
      </c>
      <c r="L12" s="91">
        <v>4</v>
      </c>
      <c r="M12" s="91">
        <v>3</v>
      </c>
      <c r="N12" s="91">
        <v>4</v>
      </c>
      <c r="O12" s="91">
        <v>4</v>
      </c>
      <c r="P12" s="91"/>
      <c r="Q12" s="91"/>
      <c r="R12" s="91"/>
      <c r="S12" s="91"/>
      <c r="T12" s="91"/>
      <c r="U12" s="91"/>
      <c r="V12" s="316">
        <f t="shared" si="0"/>
        <v>3</v>
      </c>
      <c r="W12" s="258">
        <f t="shared" si="1"/>
        <v>0</v>
      </c>
      <c r="X12" s="258">
        <f t="shared" si="2"/>
        <v>0</v>
      </c>
      <c r="Y12" s="258">
        <f t="shared" si="3"/>
        <v>0</v>
      </c>
      <c r="Z12" s="258">
        <f t="shared" si="4"/>
        <v>1</v>
      </c>
      <c r="AA12" s="258">
        <f t="shared" si="5"/>
        <v>5</v>
      </c>
      <c r="AB12" s="258">
        <f t="shared" si="6"/>
        <v>2</v>
      </c>
      <c r="AC12" s="258">
        <f t="shared" si="7"/>
        <v>8</v>
      </c>
      <c r="AD12" s="317">
        <f t="shared" si="11"/>
        <v>4.125</v>
      </c>
      <c r="AE12" s="259">
        <f t="shared" si="8"/>
        <v>0</v>
      </c>
      <c r="AG12" s="318" t="str">
        <f t="shared" si="9"/>
        <v>з</v>
      </c>
      <c r="AH12" s="318">
        <f t="shared" si="9"/>
        <v>5</v>
      </c>
      <c r="AI12" s="318">
        <f t="shared" si="9"/>
        <v>4</v>
      </c>
      <c r="AJ12" s="318">
        <f t="shared" si="9"/>
        <v>5</v>
      </c>
      <c r="AK12" s="318" t="str">
        <f t="shared" si="9"/>
        <v/>
      </c>
      <c r="AL12" s="318">
        <f t="shared" si="9"/>
        <v>4</v>
      </c>
      <c r="AM12" s="318">
        <f t="shared" si="9"/>
        <v>4</v>
      </c>
      <c r="AN12" s="318">
        <f t="shared" si="9"/>
        <v>3</v>
      </c>
      <c r="AO12" s="318">
        <f t="shared" si="9"/>
        <v>4</v>
      </c>
      <c r="AP12" s="318">
        <f t="shared" si="9"/>
        <v>4</v>
      </c>
      <c r="AQ12" s="318" t="str">
        <f t="shared" si="9"/>
        <v/>
      </c>
      <c r="AR12" s="318" t="str">
        <f t="shared" si="9"/>
        <v/>
      </c>
      <c r="AS12" s="318" t="str">
        <f t="shared" si="9"/>
        <v/>
      </c>
      <c r="AT12" s="318" t="str">
        <f t="shared" si="9"/>
        <v/>
      </c>
      <c r="AU12" s="318" t="str">
        <f t="shared" si="9"/>
        <v/>
      </c>
      <c r="AV12" s="318" t="str">
        <f t="shared" si="9"/>
        <v/>
      </c>
      <c r="AW12" s="316">
        <f t="shared" si="10"/>
        <v>1</v>
      </c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/>
      <c r="BL12" s="260"/>
      <c r="BM12" s="260"/>
      <c r="BN12" s="260"/>
      <c r="BO12" s="260"/>
      <c r="BP12" s="261"/>
      <c r="BQ12" s="261"/>
      <c r="BR12" s="261"/>
      <c r="BS12" s="261"/>
      <c r="BT12" s="261"/>
      <c r="BU12" s="261"/>
      <c r="BV12" s="261"/>
      <c r="BW12" s="261"/>
      <c r="BX12" s="261"/>
      <c r="BY12" s="261"/>
      <c r="BZ12" s="261"/>
      <c r="CA12" s="261"/>
      <c r="CB12" s="261"/>
      <c r="CC12" s="261"/>
      <c r="CD12" s="261"/>
      <c r="CE12" s="261"/>
      <c r="CF12" s="261"/>
      <c r="CG12" s="260"/>
      <c r="CH12" s="261"/>
      <c r="CI12" s="261"/>
      <c r="CJ12" s="261"/>
      <c r="CK12" s="261"/>
      <c r="CL12" s="261"/>
      <c r="CM12" s="261"/>
    </row>
    <row r="13" spans="1:107" s="257" customFormat="1" ht="18.75" customHeight="1" x14ac:dyDescent="0.25">
      <c r="A13" s="267">
        <v>8</v>
      </c>
      <c r="B13" s="315" t="s">
        <v>28</v>
      </c>
      <c r="C13" s="290" t="s">
        <v>34</v>
      </c>
      <c r="D13" s="324" t="s">
        <v>229</v>
      </c>
      <c r="E13" s="223">
        <v>2434</v>
      </c>
      <c r="F13" s="91" t="s">
        <v>1141</v>
      </c>
      <c r="G13" s="91">
        <v>3</v>
      </c>
      <c r="H13" s="91">
        <v>4</v>
      </c>
      <c r="I13" s="91">
        <v>5</v>
      </c>
      <c r="J13" s="91"/>
      <c r="K13" s="91">
        <v>4</v>
      </c>
      <c r="L13" s="91">
        <v>3</v>
      </c>
      <c r="M13" s="91">
        <v>5</v>
      </c>
      <c r="N13" s="91">
        <v>4</v>
      </c>
      <c r="O13" s="91">
        <v>3</v>
      </c>
      <c r="P13" s="91"/>
      <c r="Q13" s="91"/>
      <c r="R13" s="91"/>
      <c r="S13" s="91"/>
      <c r="T13" s="91"/>
      <c r="U13" s="91"/>
      <c r="V13" s="316">
        <f t="shared" si="0"/>
        <v>3</v>
      </c>
      <c r="W13" s="258">
        <f t="shared" si="1"/>
        <v>0</v>
      </c>
      <c r="X13" s="258">
        <f t="shared" si="2"/>
        <v>0</v>
      </c>
      <c r="Y13" s="258">
        <f t="shared" si="3"/>
        <v>0</v>
      </c>
      <c r="Z13" s="258">
        <f t="shared" si="4"/>
        <v>3</v>
      </c>
      <c r="AA13" s="258">
        <f t="shared" si="5"/>
        <v>3</v>
      </c>
      <c r="AB13" s="258">
        <f t="shared" si="6"/>
        <v>2</v>
      </c>
      <c r="AC13" s="258">
        <f t="shared" si="7"/>
        <v>8</v>
      </c>
      <c r="AD13" s="317">
        <f t="shared" si="11"/>
        <v>3.875</v>
      </c>
      <c r="AE13" s="259">
        <f t="shared" si="8"/>
        <v>0</v>
      </c>
      <c r="AG13" s="318" t="str">
        <f t="shared" si="9"/>
        <v>з</v>
      </c>
      <c r="AH13" s="318">
        <f t="shared" si="9"/>
        <v>3</v>
      </c>
      <c r="AI13" s="318">
        <f t="shared" si="9"/>
        <v>4</v>
      </c>
      <c r="AJ13" s="318">
        <f t="shared" si="9"/>
        <v>5</v>
      </c>
      <c r="AK13" s="318" t="str">
        <f t="shared" si="9"/>
        <v/>
      </c>
      <c r="AL13" s="318">
        <f t="shared" si="9"/>
        <v>4</v>
      </c>
      <c r="AM13" s="318">
        <f t="shared" si="9"/>
        <v>3</v>
      </c>
      <c r="AN13" s="318">
        <f t="shared" si="9"/>
        <v>5</v>
      </c>
      <c r="AO13" s="318">
        <f t="shared" si="9"/>
        <v>4</v>
      </c>
      <c r="AP13" s="318">
        <f t="shared" si="9"/>
        <v>3</v>
      </c>
      <c r="AQ13" s="318" t="str">
        <f t="shared" si="9"/>
        <v/>
      </c>
      <c r="AR13" s="318" t="str">
        <f t="shared" si="9"/>
        <v/>
      </c>
      <c r="AS13" s="318" t="str">
        <f t="shared" si="9"/>
        <v/>
      </c>
      <c r="AT13" s="318" t="str">
        <f t="shared" si="9"/>
        <v/>
      </c>
      <c r="AU13" s="318" t="str">
        <f t="shared" si="9"/>
        <v/>
      </c>
      <c r="AV13" s="318" t="str">
        <f t="shared" si="9"/>
        <v/>
      </c>
      <c r="AW13" s="316">
        <f t="shared" si="10"/>
        <v>1</v>
      </c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1"/>
      <c r="BQ13" s="261"/>
      <c r="BR13" s="261"/>
      <c r="BS13" s="261"/>
      <c r="BT13" s="261"/>
      <c r="BU13" s="261"/>
      <c r="BV13" s="261"/>
      <c r="BW13" s="261"/>
      <c r="BX13" s="261"/>
      <c r="BY13" s="261"/>
      <c r="BZ13" s="261"/>
      <c r="CA13" s="261"/>
      <c r="CB13" s="261"/>
      <c r="CC13" s="261"/>
      <c r="CD13" s="261"/>
      <c r="CE13" s="261"/>
      <c r="CF13" s="261"/>
      <c r="CG13" s="260"/>
      <c r="CH13" s="261"/>
      <c r="CI13" s="261"/>
      <c r="CJ13" s="261"/>
      <c r="CK13" s="261"/>
      <c r="CL13" s="261"/>
      <c r="CM13" s="261"/>
    </row>
    <row r="14" spans="1:107" ht="18.75" customHeight="1" x14ac:dyDescent="0.25">
      <c r="A14" s="267">
        <v>9</v>
      </c>
      <c r="B14" s="319"/>
      <c r="C14" s="290" t="s">
        <v>443</v>
      </c>
      <c r="D14" s="324" t="s">
        <v>230</v>
      </c>
      <c r="E14" s="223">
        <v>2434</v>
      </c>
      <c r="F14" s="91" t="s">
        <v>1141</v>
      </c>
      <c r="G14" s="91">
        <v>3</v>
      </c>
      <c r="H14" s="91">
        <v>4</v>
      </c>
      <c r="I14" s="91">
        <v>5</v>
      </c>
      <c r="J14" s="91"/>
      <c r="K14" s="91">
        <v>4</v>
      </c>
      <c r="L14" s="91">
        <v>4</v>
      </c>
      <c r="M14" s="91">
        <v>4</v>
      </c>
      <c r="N14" s="91">
        <v>5</v>
      </c>
      <c r="O14" s="91">
        <v>4</v>
      </c>
      <c r="P14" s="91"/>
      <c r="Q14" s="91"/>
      <c r="R14" s="91"/>
      <c r="S14" s="91"/>
      <c r="T14" s="91"/>
      <c r="U14" s="91"/>
      <c r="V14" s="27">
        <f t="shared" si="0"/>
        <v>3</v>
      </c>
      <c r="W14" s="93">
        <f t="shared" si="1"/>
        <v>0</v>
      </c>
      <c r="X14" s="93">
        <f t="shared" si="2"/>
        <v>0</v>
      </c>
      <c r="Y14" s="93">
        <f t="shared" si="3"/>
        <v>0</v>
      </c>
      <c r="Z14" s="93">
        <f t="shared" si="4"/>
        <v>1</v>
      </c>
      <c r="AA14" s="93">
        <f t="shared" si="5"/>
        <v>5</v>
      </c>
      <c r="AB14" s="93">
        <f t="shared" si="6"/>
        <v>2</v>
      </c>
      <c r="AC14" s="93">
        <f t="shared" si="7"/>
        <v>8</v>
      </c>
      <c r="AD14" s="320">
        <f t="shared" si="11"/>
        <v>4.125</v>
      </c>
      <c r="AE14" s="25">
        <f t="shared" si="8"/>
        <v>0</v>
      </c>
      <c r="AF14" s="13"/>
      <c r="AG14" s="318" t="str">
        <f t="shared" si="9"/>
        <v>з</v>
      </c>
      <c r="AH14" s="318">
        <f t="shared" si="9"/>
        <v>3</v>
      </c>
      <c r="AI14" s="318">
        <f t="shared" si="9"/>
        <v>4</v>
      </c>
      <c r="AJ14" s="318">
        <f t="shared" si="9"/>
        <v>5</v>
      </c>
      <c r="AK14" s="318" t="str">
        <f t="shared" si="9"/>
        <v/>
      </c>
      <c r="AL14" s="318">
        <f t="shared" si="9"/>
        <v>4</v>
      </c>
      <c r="AM14" s="318">
        <f t="shared" si="9"/>
        <v>4</v>
      </c>
      <c r="AN14" s="318">
        <f t="shared" si="9"/>
        <v>4</v>
      </c>
      <c r="AO14" s="318">
        <f t="shared" si="9"/>
        <v>5</v>
      </c>
      <c r="AP14" s="318">
        <f t="shared" si="9"/>
        <v>4</v>
      </c>
      <c r="AQ14" s="318" t="str">
        <f t="shared" si="9"/>
        <v/>
      </c>
      <c r="AR14" s="318" t="str">
        <f t="shared" si="9"/>
        <v/>
      </c>
      <c r="AS14" s="318" t="str">
        <f t="shared" si="9"/>
        <v/>
      </c>
      <c r="AT14" s="318" t="str">
        <f t="shared" si="9"/>
        <v/>
      </c>
      <c r="AU14" s="318" t="str">
        <f t="shared" si="9"/>
        <v/>
      </c>
      <c r="AV14" s="318" t="str">
        <f t="shared" si="9"/>
        <v/>
      </c>
      <c r="AW14" s="316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8.75" customHeight="1" x14ac:dyDescent="0.25">
      <c r="A15" s="267">
        <v>10</v>
      </c>
      <c r="B15" s="319"/>
      <c r="C15" s="290" t="s">
        <v>34</v>
      </c>
      <c r="D15" s="324" t="s">
        <v>208</v>
      </c>
      <c r="E15" s="223">
        <v>2434</v>
      </c>
      <c r="F15" s="91" t="s">
        <v>1141</v>
      </c>
      <c r="G15" s="91">
        <v>3</v>
      </c>
      <c r="H15" s="91">
        <v>3</v>
      </c>
      <c r="I15" s="91" t="s">
        <v>1132</v>
      </c>
      <c r="J15" s="91"/>
      <c r="K15" s="91" t="s">
        <v>1126</v>
      </c>
      <c r="L15" s="91">
        <v>3</v>
      </c>
      <c r="M15" s="91">
        <v>4</v>
      </c>
      <c r="N15" s="91">
        <v>4</v>
      </c>
      <c r="O15" s="91">
        <v>4</v>
      </c>
      <c r="P15" s="91"/>
      <c r="Q15" s="91"/>
      <c r="R15" s="91"/>
      <c r="S15" s="91"/>
      <c r="T15" s="91"/>
      <c r="U15" s="91"/>
      <c r="V15" s="27">
        <f t="shared" si="0"/>
        <v>3</v>
      </c>
      <c r="W15" s="93">
        <f t="shared" si="1"/>
        <v>0</v>
      </c>
      <c r="X15" s="93">
        <f t="shared" si="2"/>
        <v>0</v>
      </c>
      <c r="Y15" s="93">
        <f t="shared" si="3"/>
        <v>0</v>
      </c>
      <c r="Z15" s="93">
        <f t="shared" si="4"/>
        <v>3</v>
      </c>
      <c r="AA15" s="93">
        <f t="shared" si="5"/>
        <v>3</v>
      </c>
      <c r="AB15" s="93">
        <f t="shared" si="6"/>
        <v>0</v>
      </c>
      <c r="AC15" s="93">
        <f t="shared" si="7"/>
        <v>6</v>
      </c>
      <c r="AD15" s="320">
        <f t="shared" si="11"/>
        <v>3.5</v>
      </c>
      <c r="AE15" s="25">
        <f t="shared" si="8"/>
        <v>0</v>
      </c>
      <c r="AF15" s="13"/>
      <c r="AG15" s="318" t="str">
        <f t="shared" si="9"/>
        <v>з</v>
      </c>
      <c r="AH15" s="318">
        <f t="shared" si="9"/>
        <v>3</v>
      </c>
      <c r="AI15" s="318">
        <f t="shared" si="9"/>
        <v>3</v>
      </c>
      <c r="AJ15" s="318" t="str">
        <f t="shared" si="9"/>
        <v>а</v>
      </c>
      <c r="AK15" s="318" t="str">
        <f t="shared" si="9"/>
        <v/>
      </c>
      <c r="AL15" s="318" t="str">
        <f t="shared" si="9"/>
        <v>а</v>
      </c>
      <c r="AM15" s="318">
        <f t="shared" si="9"/>
        <v>3</v>
      </c>
      <c r="AN15" s="318">
        <f t="shared" si="9"/>
        <v>4</v>
      </c>
      <c r="AO15" s="318">
        <f t="shared" si="9"/>
        <v>4</v>
      </c>
      <c r="AP15" s="318">
        <f t="shared" si="9"/>
        <v>4</v>
      </c>
      <c r="AQ15" s="318" t="str">
        <f t="shared" si="9"/>
        <v/>
      </c>
      <c r="AR15" s="318" t="str">
        <f t="shared" si="9"/>
        <v/>
      </c>
      <c r="AS15" s="318" t="str">
        <f t="shared" si="9"/>
        <v/>
      </c>
      <c r="AT15" s="318" t="str">
        <f t="shared" si="9"/>
        <v/>
      </c>
      <c r="AU15" s="318" t="str">
        <f t="shared" si="9"/>
        <v/>
      </c>
      <c r="AV15" s="318" t="str">
        <f t="shared" si="9"/>
        <v/>
      </c>
      <c r="AW15" s="316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8.75" customHeight="1" x14ac:dyDescent="0.25">
      <c r="A16" s="267">
        <v>11</v>
      </c>
      <c r="B16" s="319"/>
      <c r="C16" s="290" t="s">
        <v>34</v>
      </c>
      <c r="D16" s="324" t="s">
        <v>231</v>
      </c>
      <c r="E16" s="223">
        <v>2434</v>
      </c>
      <c r="F16" s="91" t="s">
        <v>1141</v>
      </c>
      <c r="G16" s="91">
        <v>4</v>
      </c>
      <c r="H16" s="91">
        <v>3</v>
      </c>
      <c r="I16" s="91">
        <v>5</v>
      </c>
      <c r="J16" s="91"/>
      <c r="K16" s="91">
        <v>4</v>
      </c>
      <c r="L16" s="91">
        <v>4</v>
      </c>
      <c r="M16" s="91">
        <v>5</v>
      </c>
      <c r="N16" s="91">
        <v>5</v>
      </c>
      <c r="O16" s="91">
        <v>4</v>
      </c>
      <c r="P16" s="91"/>
      <c r="Q16" s="91"/>
      <c r="R16" s="91"/>
      <c r="S16" s="91"/>
      <c r="T16" s="91"/>
      <c r="U16" s="91"/>
      <c r="V16" s="27">
        <f t="shared" si="0"/>
        <v>3</v>
      </c>
      <c r="W16" s="93">
        <f t="shared" si="1"/>
        <v>0</v>
      </c>
      <c r="X16" s="93">
        <f t="shared" si="2"/>
        <v>0</v>
      </c>
      <c r="Y16" s="93">
        <f t="shared" si="3"/>
        <v>0</v>
      </c>
      <c r="Z16" s="93">
        <f t="shared" si="4"/>
        <v>1</v>
      </c>
      <c r="AA16" s="93">
        <f t="shared" si="5"/>
        <v>4</v>
      </c>
      <c r="AB16" s="93">
        <f t="shared" si="6"/>
        <v>3</v>
      </c>
      <c r="AC16" s="93">
        <f t="shared" si="7"/>
        <v>8</v>
      </c>
      <c r="AD16" s="320">
        <f t="shared" si="11"/>
        <v>4.25</v>
      </c>
      <c r="AE16" s="25">
        <f t="shared" si="8"/>
        <v>0</v>
      </c>
      <c r="AF16" s="13"/>
      <c r="AG16" s="318" t="str">
        <f t="shared" si="9"/>
        <v>з</v>
      </c>
      <c r="AH16" s="318">
        <f t="shared" si="9"/>
        <v>4</v>
      </c>
      <c r="AI16" s="318">
        <f t="shared" si="9"/>
        <v>3</v>
      </c>
      <c r="AJ16" s="318">
        <f t="shared" si="9"/>
        <v>5</v>
      </c>
      <c r="AK16" s="318" t="str">
        <f t="shared" si="9"/>
        <v/>
      </c>
      <c r="AL16" s="318">
        <f t="shared" si="9"/>
        <v>4</v>
      </c>
      <c r="AM16" s="318">
        <f t="shared" si="9"/>
        <v>4</v>
      </c>
      <c r="AN16" s="318">
        <f t="shared" si="9"/>
        <v>5</v>
      </c>
      <c r="AO16" s="318">
        <f t="shared" si="9"/>
        <v>5</v>
      </c>
      <c r="AP16" s="318">
        <f t="shared" si="9"/>
        <v>4</v>
      </c>
      <c r="AQ16" s="318" t="str">
        <f t="shared" si="9"/>
        <v/>
      </c>
      <c r="AR16" s="318" t="str">
        <f t="shared" si="9"/>
        <v/>
      </c>
      <c r="AS16" s="318" t="str">
        <f t="shared" si="9"/>
        <v/>
      </c>
      <c r="AT16" s="318" t="str">
        <f t="shared" si="9"/>
        <v/>
      </c>
      <c r="AU16" s="318" t="str">
        <f t="shared" si="9"/>
        <v/>
      </c>
      <c r="AV16" s="318" t="str">
        <f t="shared" si="9"/>
        <v/>
      </c>
      <c r="AW16" s="316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8.75" customHeight="1" x14ac:dyDescent="0.25">
      <c r="A17" s="267">
        <v>12</v>
      </c>
      <c r="B17" s="225"/>
      <c r="C17" s="290" t="s">
        <v>34</v>
      </c>
      <c r="D17" s="298" t="s">
        <v>232</v>
      </c>
      <c r="E17" s="223">
        <v>2434</v>
      </c>
      <c r="F17" s="91" t="s">
        <v>1141</v>
      </c>
      <c r="G17" s="91">
        <v>5</v>
      </c>
      <c r="H17" s="91">
        <v>5</v>
      </c>
      <c r="I17" s="91">
        <v>5</v>
      </c>
      <c r="J17" s="91"/>
      <c r="K17" s="91">
        <v>5</v>
      </c>
      <c r="L17" s="91">
        <v>5</v>
      </c>
      <c r="M17" s="91">
        <v>5</v>
      </c>
      <c r="N17" s="91">
        <v>5</v>
      </c>
      <c r="O17" s="91">
        <v>5</v>
      </c>
      <c r="P17" s="91"/>
      <c r="Q17" s="91"/>
      <c r="R17" s="91"/>
      <c r="S17" s="91"/>
      <c r="T17" s="91"/>
      <c r="U17" s="91"/>
      <c r="V17" s="27">
        <f t="shared" si="0"/>
        <v>5</v>
      </c>
      <c r="W17" s="93">
        <f t="shared" si="1"/>
        <v>0</v>
      </c>
      <c r="X17" s="93">
        <f t="shared" ref="X17:X34" si="12">COUNTIF(AF17:AU17,"д")</f>
        <v>0</v>
      </c>
      <c r="Y17" s="93">
        <f t="shared" si="3"/>
        <v>0</v>
      </c>
      <c r="Z17" s="93">
        <f t="shared" si="4"/>
        <v>0</v>
      </c>
      <c r="AA17" s="93">
        <f t="shared" si="5"/>
        <v>0</v>
      </c>
      <c r="AB17" s="93">
        <f t="shared" si="6"/>
        <v>8</v>
      </c>
      <c r="AC17" s="93">
        <f t="shared" si="7"/>
        <v>8</v>
      </c>
      <c r="AD17" s="320">
        <f t="shared" si="11"/>
        <v>5</v>
      </c>
      <c r="AE17" s="25">
        <f t="shared" si="8"/>
        <v>0</v>
      </c>
      <c r="AF17" s="13"/>
      <c r="AG17" s="318" t="str">
        <f t="shared" si="9"/>
        <v>з</v>
      </c>
      <c r="AH17" s="318">
        <f t="shared" si="9"/>
        <v>5</v>
      </c>
      <c r="AI17" s="318">
        <f t="shared" si="9"/>
        <v>5</v>
      </c>
      <c r="AJ17" s="318">
        <f t="shared" si="9"/>
        <v>5</v>
      </c>
      <c r="AK17" s="318" t="str">
        <f t="shared" si="9"/>
        <v/>
      </c>
      <c r="AL17" s="318">
        <f t="shared" si="9"/>
        <v>5</v>
      </c>
      <c r="AM17" s="318">
        <f t="shared" si="9"/>
        <v>5</v>
      </c>
      <c r="AN17" s="318">
        <f t="shared" si="9"/>
        <v>5</v>
      </c>
      <c r="AO17" s="318">
        <f t="shared" si="9"/>
        <v>5</v>
      </c>
      <c r="AP17" s="318">
        <f t="shared" si="9"/>
        <v>5</v>
      </c>
      <c r="AQ17" s="318" t="str">
        <f t="shared" si="9"/>
        <v/>
      </c>
      <c r="AR17" s="318" t="str">
        <f t="shared" si="9"/>
        <v/>
      </c>
      <c r="AS17" s="318" t="str">
        <f t="shared" si="9"/>
        <v/>
      </c>
      <c r="AT17" s="318" t="str">
        <f t="shared" si="9"/>
        <v/>
      </c>
      <c r="AU17" s="318" t="str">
        <f t="shared" si="9"/>
        <v/>
      </c>
      <c r="AV17" s="318" t="str">
        <f t="shared" si="9"/>
        <v/>
      </c>
      <c r="AW17" s="316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8.75" customHeight="1" x14ac:dyDescent="0.25">
      <c r="A18" s="267">
        <v>13</v>
      </c>
      <c r="B18" s="163"/>
      <c r="C18" s="290" t="s">
        <v>34</v>
      </c>
      <c r="D18" s="298" t="s">
        <v>233</v>
      </c>
      <c r="E18" s="223">
        <v>2434</v>
      </c>
      <c r="F18" s="91" t="s">
        <v>1141</v>
      </c>
      <c r="G18" s="91">
        <v>4</v>
      </c>
      <c r="H18" s="91">
        <v>5</v>
      </c>
      <c r="I18" s="91">
        <v>5</v>
      </c>
      <c r="J18" s="91"/>
      <c r="K18" s="91">
        <v>5</v>
      </c>
      <c r="L18" s="91">
        <v>5</v>
      </c>
      <c r="M18" s="91">
        <v>5</v>
      </c>
      <c r="N18" s="91">
        <v>5</v>
      </c>
      <c r="O18" s="91">
        <v>5</v>
      </c>
      <c r="P18" s="91"/>
      <c r="Q18" s="91"/>
      <c r="R18" s="91"/>
      <c r="S18" s="91"/>
      <c r="T18" s="91"/>
      <c r="U18" s="91"/>
      <c r="V18" s="27">
        <f t="shared" si="0"/>
        <v>4</v>
      </c>
      <c r="W18" s="93">
        <f t="shared" si="1"/>
        <v>0</v>
      </c>
      <c r="X18" s="93">
        <f t="shared" si="12"/>
        <v>0</v>
      </c>
      <c r="Y18" s="93">
        <f t="shared" si="3"/>
        <v>0</v>
      </c>
      <c r="Z18" s="93">
        <f t="shared" si="4"/>
        <v>0</v>
      </c>
      <c r="AA18" s="93">
        <f t="shared" si="5"/>
        <v>1</v>
      </c>
      <c r="AB18" s="93">
        <f t="shared" si="6"/>
        <v>7</v>
      </c>
      <c r="AC18" s="93">
        <f t="shared" si="7"/>
        <v>8</v>
      </c>
      <c r="AD18" s="320">
        <f t="shared" si="11"/>
        <v>4.875</v>
      </c>
      <c r="AE18" s="25">
        <f t="shared" si="8"/>
        <v>0</v>
      </c>
      <c r="AF18" s="13"/>
      <c r="AG18" s="318" t="str">
        <f t="shared" si="9"/>
        <v>з</v>
      </c>
      <c r="AH18" s="318">
        <f t="shared" si="9"/>
        <v>4</v>
      </c>
      <c r="AI18" s="318">
        <f t="shared" si="9"/>
        <v>5</v>
      </c>
      <c r="AJ18" s="318">
        <f t="shared" si="9"/>
        <v>5</v>
      </c>
      <c r="AK18" s="318" t="str">
        <f t="shared" si="9"/>
        <v/>
      </c>
      <c r="AL18" s="318">
        <f t="shared" si="9"/>
        <v>5</v>
      </c>
      <c r="AM18" s="318">
        <f t="shared" si="9"/>
        <v>5</v>
      </c>
      <c r="AN18" s="318">
        <f t="shared" si="9"/>
        <v>5</v>
      </c>
      <c r="AO18" s="318">
        <f t="shared" si="9"/>
        <v>5</v>
      </c>
      <c r="AP18" s="318">
        <f t="shared" si="9"/>
        <v>5</v>
      </c>
      <c r="AQ18" s="318" t="str">
        <f t="shared" si="9"/>
        <v/>
      </c>
      <c r="AR18" s="318" t="str">
        <f t="shared" si="9"/>
        <v/>
      </c>
      <c r="AS18" s="318" t="str">
        <f t="shared" si="9"/>
        <v/>
      </c>
      <c r="AT18" s="318" t="str">
        <f t="shared" si="9"/>
        <v/>
      </c>
      <c r="AU18" s="318" t="str">
        <f t="shared" si="9"/>
        <v/>
      </c>
      <c r="AV18" s="318" t="str">
        <f t="shared" si="9"/>
        <v/>
      </c>
      <c r="AW18" s="316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8.75" customHeight="1" x14ac:dyDescent="0.25">
      <c r="A19" s="267">
        <v>14</v>
      </c>
      <c r="B19" s="163"/>
      <c r="C19" s="290" t="s">
        <v>34</v>
      </c>
      <c r="D19" s="324" t="s">
        <v>161</v>
      </c>
      <c r="E19" s="223">
        <v>2434</v>
      </c>
      <c r="F19" s="91" t="s">
        <v>1141</v>
      </c>
      <c r="G19" s="91">
        <v>5</v>
      </c>
      <c r="H19" s="91">
        <v>3</v>
      </c>
      <c r="I19" s="91">
        <v>5</v>
      </c>
      <c r="J19" s="91"/>
      <c r="K19" s="91">
        <v>5</v>
      </c>
      <c r="L19" s="91">
        <v>3</v>
      </c>
      <c r="M19" s="91">
        <v>3</v>
      </c>
      <c r="N19" s="91">
        <v>5</v>
      </c>
      <c r="O19" s="91">
        <v>4</v>
      </c>
      <c r="P19" s="91"/>
      <c r="Q19" s="91"/>
      <c r="R19" s="91"/>
      <c r="S19" s="91"/>
      <c r="T19" s="91"/>
      <c r="U19" s="91"/>
      <c r="V19" s="27">
        <f t="shared" si="0"/>
        <v>3</v>
      </c>
      <c r="W19" s="93">
        <f t="shared" si="1"/>
        <v>0</v>
      </c>
      <c r="X19" s="93">
        <f t="shared" si="12"/>
        <v>0</v>
      </c>
      <c r="Y19" s="93">
        <f t="shared" si="3"/>
        <v>0</v>
      </c>
      <c r="Z19" s="93">
        <f t="shared" si="4"/>
        <v>3</v>
      </c>
      <c r="AA19" s="93">
        <f t="shared" si="5"/>
        <v>1</v>
      </c>
      <c r="AB19" s="93">
        <f t="shared" si="6"/>
        <v>4</v>
      </c>
      <c r="AC19" s="93">
        <f t="shared" si="7"/>
        <v>8</v>
      </c>
      <c r="AD19" s="320">
        <f t="shared" si="11"/>
        <v>4.125</v>
      </c>
      <c r="AE19" s="25">
        <f t="shared" si="8"/>
        <v>0</v>
      </c>
      <c r="AF19" s="13"/>
      <c r="AG19" s="318" t="str">
        <f t="shared" si="9"/>
        <v>з</v>
      </c>
      <c r="AH19" s="318">
        <f t="shared" si="9"/>
        <v>5</v>
      </c>
      <c r="AI19" s="318">
        <f t="shared" si="9"/>
        <v>3</v>
      </c>
      <c r="AJ19" s="318">
        <f t="shared" si="9"/>
        <v>5</v>
      </c>
      <c r="AK19" s="318" t="str">
        <f t="shared" si="9"/>
        <v/>
      </c>
      <c r="AL19" s="318">
        <f t="shared" si="9"/>
        <v>5</v>
      </c>
      <c r="AM19" s="318">
        <f t="shared" si="9"/>
        <v>3</v>
      </c>
      <c r="AN19" s="318">
        <f t="shared" si="9"/>
        <v>3</v>
      </c>
      <c r="AO19" s="318">
        <f t="shared" si="9"/>
        <v>5</v>
      </c>
      <c r="AP19" s="318">
        <f t="shared" si="9"/>
        <v>4</v>
      </c>
      <c r="AQ19" s="318" t="str">
        <f t="shared" si="9"/>
        <v/>
      </c>
      <c r="AR19" s="318" t="str">
        <f t="shared" si="9"/>
        <v/>
      </c>
      <c r="AS19" s="318" t="str">
        <f t="shared" si="9"/>
        <v/>
      </c>
      <c r="AT19" s="318" t="str">
        <f t="shared" si="9"/>
        <v/>
      </c>
      <c r="AU19" s="318" t="str">
        <f t="shared" si="9"/>
        <v/>
      </c>
      <c r="AV19" s="318" t="str">
        <f t="shared" si="9"/>
        <v/>
      </c>
      <c r="AW19" s="316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8.75" customHeight="1" x14ac:dyDescent="0.25">
      <c r="A20" s="267">
        <v>15</v>
      </c>
      <c r="B20" s="163"/>
      <c r="C20" s="290" t="s">
        <v>34</v>
      </c>
      <c r="D20" s="324" t="s">
        <v>234</v>
      </c>
      <c r="E20" s="223">
        <v>2434</v>
      </c>
      <c r="F20" s="91" t="s">
        <v>1141</v>
      </c>
      <c r="G20" s="91">
        <v>4</v>
      </c>
      <c r="H20" s="91">
        <v>4</v>
      </c>
      <c r="I20" s="91">
        <v>5</v>
      </c>
      <c r="J20" s="91"/>
      <c r="K20" s="91">
        <v>4</v>
      </c>
      <c r="L20" s="91">
        <v>4</v>
      </c>
      <c r="M20" s="91">
        <v>5</v>
      </c>
      <c r="N20" s="91">
        <v>5</v>
      </c>
      <c r="O20" s="91">
        <v>3</v>
      </c>
      <c r="P20" s="91"/>
      <c r="Q20" s="91"/>
      <c r="R20" s="91"/>
      <c r="S20" s="91"/>
      <c r="T20" s="91"/>
      <c r="U20" s="91"/>
      <c r="V20" s="27">
        <f t="shared" si="0"/>
        <v>3</v>
      </c>
      <c r="W20" s="93">
        <f t="shared" si="1"/>
        <v>0</v>
      </c>
      <c r="X20" s="93">
        <f t="shared" si="12"/>
        <v>0</v>
      </c>
      <c r="Y20" s="93">
        <f t="shared" si="3"/>
        <v>0</v>
      </c>
      <c r="Z20" s="93">
        <f t="shared" si="4"/>
        <v>1</v>
      </c>
      <c r="AA20" s="93">
        <f t="shared" si="5"/>
        <v>4</v>
      </c>
      <c r="AB20" s="93">
        <f t="shared" si="6"/>
        <v>3</v>
      </c>
      <c r="AC20" s="93">
        <f t="shared" si="7"/>
        <v>8</v>
      </c>
      <c r="AD20" s="320">
        <f t="shared" si="11"/>
        <v>4.25</v>
      </c>
      <c r="AE20" s="25">
        <f t="shared" si="8"/>
        <v>0</v>
      </c>
      <c r="AF20" s="13"/>
      <c r="AG20" s="318" t="str">
        <f t="shared" si="9"/>
        <v>з</v>
      </c>
      <c r="AH20" s="318">
        <f t="shared" si="9"/>
        <v>4</v>
      </c>
      <c r="AI20" s="318">
        <f t="shared" si="9"/>
        <v>4</v>
      </c>
      <c r="AJ20" s="318">
        <f t="shared" si="9"/>
        <v>5</v>
      </c>
      <c r="AK20" s="318" t="str">
        <f t="shared" si="9"/>
        <v/>
      </c>
      <c r="AL20" s="318">
        <f t="shared" si="9"/>
        <v>4</v>
      </c>
      <c r="AM20" s="318">
        <f t="shared" si="9"/>
        <v>4</v>
      </c>
      <c r="AN20" s="318">
        <f t="shared" si="9"/>
        <v>5</v>
      </c>
      <c r="AO20" s="318">
        <f t="shared" si="9"/>
        <v>5</v>
      </c>
      <c r="AP20" s="318">
        <f t="shared" si="9"/>
        <v>3</v>
      </c>
      <c r="AQ20" s="318" t="str">
        <f t="shared" si="9"/>
        <v/>
      </c>
      <c r="AR20" s="318" t="str">
        <f t="shared" si="9"/>
        <v/>
      </c>
      <c r="AS20" s="318" t="str">
        <f t="shared" si="9"/>
        <v/>
      </c>
      <c r="AT20" s="318" t="str">
        <f t="shared" si="9"/>
        <v/>
      </c>
      <c r="AU20" s="318" t="str">
        <f t="shared" si="9"/>
        <v/>
      </c>
      <c r="AV20" s="318" t="str">
        <f t="shared" si="9"/>
        <v/>
      </c>
      <c r="AW20" s="316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8.75" customHeight="1" x14ac:dyDescent="0.25">
      <c r="A21" s="267">
        <v>16</v>
      </c>
      <c r="B21" s="163"/>
      <c r="C21" s="290" t="s">
        <v>34</v>
      </c>
      <c r="D21" s="324" t="s">
        <v>235</v>
      </c>
      <c r="E21" s="223">
        <v>2434</v>
      </c>
      <c r="F21" s="91" t="s">
        <v>1141</v>
      </c>
      <c r="G21" s="91">
        <v>4</v>
      </c>
      <c r="H21" s="91">
        <v>5</v>
      </c>
      <c r="I21" s="91">
        <v>5</v>
      </c>
      <c r="J21" s="91"/>
      <c r="K21" s="91">
        <v>5</v>
      </c>
      <c r="L21" s="91">
        <v>4</v>
      </c>
      <c r="M21" s="91">
        <v>4</v>
      </c>
      <c r="N21" s="91">
        <v>4</v>
      </c>
      <c r="O21" s="91">
        <v>3</v>
      </c>
      <c r="P21" s="91"/>
      <c r="Q21" s="91"/>
      <c r="R21" s="91"/>
      <c r="S21" s="91"/>
      <c r="T21" s="91"/>
      <c r="U21" s="91"/>
      <c r="V21" s="27">
        <f t="shared" si="0"/>
        <v>3</v>
      </c>
      <c r="W21" s="93">
        <f t="shared" si="1"/>
        <v>0</v>
      </c>
      <c r="X21" s="93">
        <f t="shared" si="12"/>
        <v>0</v>
      </c>
      <c r="Y21" s="93">
        <f t="shared" si="3"/>
        <v>0</v>
      </c>
      <c r="Z21" s="93">
        <f t="shared" si="4"/>
        <v>1</v>
      </c>
      <c r="AA21" s="93">
        <f t="shared" si="5"/>
        <v>4</v>
      </c>
      <c r="AB21" s="93">
        <f t="shared" si="6"/>
        <v>3</v>
      </c>
      <c r="AC21" s="93">
        <f t="shared" si="7"/>
        <v>8</v>
      </c>
      <c r="AD21" s="320">
        <f t="shared" si="11"/>
        <v>4.25</v>
      </c>
      <c r="AE21" s="25">
        <f t="shared" si="8"/>
        <v>0</v>
      </c>
      <c r="AF21" s="13"/>
      <c r="AG21" s="318" t="str">
        <f t="shared" si="9"/>
        <v>з</v>
      </c>
      <c r="AH21" s="318">
        <f t="shared" si="9"/>
        <v>4</v>
      </c>
      <c r="AI21" s="318">
        <f t="shared" si="9"/>
        <v>5</v>
      </c>
      <c r="AJ21" s="318">
        <f t="shared" si="9"/>
        <v>5</v>
      </c>
      <c r="AK21" s="318" t="str">
        <f t="shared" si="9"/>
        <v/>
      </c>
      <c r="AL21" s="318">
        <f t="shared" si="9"/>
        <v>5</v>
      </c>
      <c r="AM21" s="318">
        <f t="shared" si="9"/>
        <v>4</v>
      </c>
      <c r="AN21" s="318">
        <f t="shared" si="9"/>
        <v>4</v>
      </c>
      <c r="AO21" s="318">
        <f t="shared" si="9"/>
        <v>4</v>
      </c>
      <c r="AP21" s="318">
        <f t="shared" si="9"/>
        <v>3</v>
      </c>
      <c r="AQ21" s="318" t="str">
        <f t="shared" si="9"/>
        <v/>
      </c>
      <c r="AR21" s="318" t="str">
        <f t="shared" si="9"/>
        <v/>
      </c>
      <c r="AS21" s="318" t="str">
        <f t="shared" si="9"/>
        <v/>
      </c>
      <c r="AT21" s="318" t="str">
        <f t="shared" si="9"/>
        <v/>
      </c>
      <c r="AU21" s="318" t="str">
        <f t="shared" si="9"/>
        <v/>
      </c>
      <c r="AV21" s="318" t="str">
        <f t="shared" ref="AG21:AV36" si="13">IF(ISERROR(VALUE(LEFT(U21))),LEFT(U21),VALUE(LEFT(U21)))</f>
        <v/>
      </c>
      <c r="AW21" s="316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8.75" customHeight="1" x14ac:dyDescent="0.25">
      <c r="A22" s="267">
        <v>17</v>
      </c>
      <c r="B22" s="163"/>
      <c r="C22" s="290" t="s">
        <v>34</v>
      </c>
      <c r="D22" s="324" t="s">
        <v>236</v>
      </c>
      <c r="E22" s="223">
        <v>2434</v>
      </c>
      <c r="F22" s="91" t="s">
        <v>1141</v>
      </c>
      <c r="G22" s="91">
        <v>4</v>
      </c>
      <c r="H22" s="91">
        <v>3</v>
      </c>
      <c r="I22" s="91">
        <v>5</v>
      </c>
      <c r="J22" s="91"/>
      <c r="K22" s="91">
        <v>4</v>
      </c>
      <c r="L22" s="91">
        <v>4</v>
      </c>
      <c r="M22" s="91">
        <v>3</v>
      </c>
      <c r="N22" s="91">
        <v>4</v>
      </c>
      <c r="O22" s="91">
        <v>3</v>
      </c>
      <c r="P22" s="91"/>
      <c r="Q22" s="91"/>
      <c r="R22" s="91"/>
      <c r="S22" s="91"/>
      <c r="T22" s="91"/>
      <c r="U22" s="91"/>
      <c r="V22" s="27">
        <f t="shared" si="0"/>
        <v>3</v>
      </c>
      <c r="W22" s="93">
        <f t="shared" si="1"/>
        <v>0</v>
      </c>
      <c r="X22" s="93">
        <f t="shared" si="12"/>
        <v>0</v>
      </c>
      <c r="Y22" s="93">
        <f t="shared" si="3"/>
        <v>0</v>
      </c>
      <c r="Z22" s="93">
        <f t="shared" si="4"/>
        <v>3</v>
      </c>
      <c r="AA22" s="93">
        <f t="shared" si="5"/>
        <v>4</v>
      </c>
      <c r="AB22" s="93">
        <f t="shared" si="6"/>
        <v>1</v>
      </c>
      <c r="AC22" s="93">
        <f t="shared" si="7"/>
        <v>8</v>
      </c>
      <c r="AD22" s="320">
        <f t="shared" si="11"/>
        <v>3.75</v>
      </c>
      <c r="AE22" s="25">
        <f t="shared" si="8"/>
        <v>0</v>
      </c>
      <c r="AF22" s="13"/>
      <c r="AG22" s="318" t="str">
        <f t="shared" si="13"/>
        <v>з</v>
      </c>
      <c r="AH22" s="318">
        <f t="shared" si="13"/>
        <v>4</v>
      </c>
      <c r="AI22" s="318">
        <f t="shared" si="13"/>
        <v>3</v>
      </c>
      <c r="AJ22" s="318">
        <f t="shared" si="13"/>
        <v>5</v>
      </c>
      <c r="AK22" s="318" t="str">
        <f t="shared" si="13"/>
        <v/>
      </c>
      <c r="AL22" s="318">
        <f t="shared" si="13"/>
        <v>4</v>
      </c>
      <c r="AM22" s="318">
        <f t="shared" si="13"/>
        <v>4</v>
      </c>
      <c r="AN22" s="318">
        <f t="shared" si="13"/>
        <v>3</v>
      </c>
      <c r="AO22" s="318">
        <f t="shared" si="13"/>
        <v>4</v>
      </c>
      <c r="AP22" s="318">
        <f t="shared" si="13"/>
        <v>3</v>
      </c>
      <c r="AQ22" s="318" t="str">
        <f t="shared" si="13"/>
        <v/>
      </c>
      <c r="AR22" s="318" t="str">
        <f t="shared" si="13"/>
        <v/>
      </c>
      <c r="AS22" s="318" t="str">
        <f t="shared" si="13"/>
        <v/>
      </c>
      <c r="AT22" s="318" t="str">
        <f t="shared" si="13"/>
        <v/>
      </c>
      <c r="AU22" s="318" t="str">
        <f t="shared" si="13"/>
        <v/>
      </c>
      <c r="AV22" s="318" t="str">
        <f t="shared" si="13"/>
        <v/>
      </c>
      <c r="AW22" s="316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8.75" customHeight="1" x14ac:dyDescent="0.25">
      <c r="A23" s="267">
        <v>18</v>
      </c>
      <c r="B23" s="163"/>
      <c r="C23" s="290" t="s">
        <v>34</v>
      </c>
      <c r="D23" s="324" t="s">
        <v>237</v>
      </c>
      <c r="E23" s="223">
        <v>2434</v>
      </c>
      <c r="F23" s="91" t="s">
        <v>1141</v>
      </c>
      <c r="G23" s="91">
        <v>4</v>
      </c>
      <c r="H23" s="91">
        <v>5</v>
      </c>
      <c r="I23" s="91">
        <v>5</v>
      </c>
      <c r="J23" s="91"/>
      <c r="K23" s="91">
        <v>4</v>
      </c>
      <c r="L23" s="91">
        <v>4</v>
      </c>
      <c r="M23" s="91">
        <v>5</v>
      </c>
      <c r="N23" s="91">
        <v>4</v>
      </c>
      <c r="O23" s="91">
        <v>4</v>
      </c>
      <c r="P23" s="91"/>
      <c r="Q23" s="91"/>
      <c r="R23" s="91"/>
      <c r="S23" s="91"/>
      <c r="T23" s="91"/>
      <c r="U23" s="91"/>
      <c r="V23" s="27">
        <f t="shared" si="0"/>
        <v>4</v>
      </c>
      <c r="W23" s="93">
        <f t="shared" si="1"/>
        <v>0</v>
      </c>
      <c r="X23" s="93">
        <f t="shared" si="12"/>
        <v>0</v>
      </c>
      <c r="Y23" s="93">
        <f t="shared" si="3"/>
        <v>0</v>
      </c>
      <c r="Z23" s="93">
        <f t="shared" si="4"/>
        <v>0</v>
      </c>
      <c r="AA23" s="93">
        <f t="shared" si="5"/>
        <v>5</v>
      </c>
      <c r="AB23" s="93">
        <f t="shared" si="6"/>
        <v>3</v>
      </c>
      <c r="AC23" s="93">
        <f t="shared" si="7"/>
        <v>8</v>
      </c>
      <c r="AD23" s="320">
        <f t="shared" si="11"/>
        <v>4.375</v>
      </c>
      <c r="AE23" s="25">
        <f t="shared" si="8"/>
        <v>0</v>
      </c>
      <c r="AF23" s="13"/>
      <c r="AG23" s="318" t="str">
        <f t="shared" si="13"/>
        <v>з</v>
      </c>
      <c r="AH23" s="318">
        <f t="shared" si="13"/>
        <v>4</v>
      </c>
      <c r="AI23" s="318">
        <f t="shared" si="13"/>
        <v>5</v>
      </c>
      <c r="AJ23" s="318">
        <f t="shared" si="13"/>
        <v>5</v>
      </c>
      <c r="AK23" s="318" t="str">
        <f t="shared" si="13"/>
        <v/>
      </c>
      <c r="AL23" s="318">
        <f t="shared" si="13"/>
        <v>4</v>
      </c>
      <c r="AM23" s="318">
        <f t="shared" si="13"/>
        <v>4</v>
      </c>
      <c r="AN23" s="318">
        <f t="shared" si="13"/>
        <v>5</v>
      </c>
      <c r="AO23" s="318">
        <f t="shared" si="13"/>
        <v>4</v>
      </c>
      <c r="AP23" s="318">
        <f t="shared" si="13"/>
        <v>4</v>
      </c>
      <c r="AQ23" s="318" t="str">
        <f t="shared" si="13"/>
        <v/>
      </c>
      <c r="AR23" s="318" t="str">
        <f t="shared" si="13"/>
        <v/>
      </c>
      <c r="AS23" s="318" t="str">
        <f t="shared" si="13"/>
        <v/>
      </c>
      <c r="AT23" s="318" t="str">
        <f t="shared" si="13"/>
        <v/>
      </c>
      <c r="AU23" s="318" t="str">
        <f t="shared" si="13"/>
        <v/>
      </c>
      <c r="AV23" s="318" t="str">
        <f t="shared" si="13"/>
        <v/>
      </c>
      <c r="AW23" s="316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8.75" customHeight="1" x14ac:dyDescent="0.25">
      <c r="A24" s="267">
        <v>19</v>
      </c>
      <c r="B24" s="163"/>
      <c r="C24" s="290" t="s">
        <v>34</v>
      </c>
      <c r="D24" s="324" t="s">
        <v>239</v>
      </c>
      <c r="E24" s="223">
        <v>2434</v>
      </c>
      <c r="F24" s="91" t="s">
        <v>1141</v>
      </c>
      <c r="G24" s="91">
        <v>5</v>
      </c>
      <c r="H24" s="91">
        <v>4</v>
      </c>
      <c r="I24" s="91">
        <v>5</v>
      </c>
      <c r="J24" s="91"/>
      <c r="K24" s="91">
        <v>5</v>
      </c>
      <c r="L24" s="91">
        <v>3</v>
      </c>
      <c r="M24" s="91">
        <v>5</v>
      </c>
      <c r="N24" s="91">
        <v>4</v>
      </c>
      <c r="O24" s="91">
        <v>4</v>
      </c>
      <c r="P24" s="91"/>
      <c r="Q24" s="91"/>
      <c r="R24" s="91"/>
      <c r="S24" s="91"/>
      <c r="T24" s="91"/>
      <c r="U24" s="91"/>
      <c r="V24" s="27">
        <f t="shared" si="0"/>
        <v>3</v>
      </c>
      <c r="W24" s="93">
        <f t="shared" si="1"/>
        <v>0</v>
      </c>
      <c r="X24" s="93">
        <f t="shared" si="12"/>
        <v>0</v>
      </c>
      <c r="Y24" s="93">
        <f t="shared" si="3"/>
        <v>0</v>
      </c>
      <c r="Z24" s="93">
        <f t="shared" si="4"/>
        <v>1</v>
      </c>
      <c r="AA24" s="93">
        <f t="shared" si="5"/>
        <v>3</v>
      </c>
      <c r="AB24" s="93">
        <f t="shared" si="6"/>
        <v>4</v>
      </c>
      <c r="AC24" s="93">
        <f t="shared" si="7"/>
        <v>8</v>
      </c>
      <c r="AD24" s="320">
        <f t="shared" si="11"/>
        <v>4.375</v>
      </c>
      <c r="AE24" s="25">
        <f t="shared" si="8"/>
        <v>0</v>
      </c>
      <c r="AF24" s="13"/>
      <c r="AG24" s="318" t="str">
        <f t="shared" si="13"/>
        <v>з</v>
      </c>
      <c r="AH24" s="318">
        <f t="shared" si="13"/>
        <v>5</v>
      </c>
      <c r="AI24" s="318">
        <f t="shared" si="13"/>
        <v>4</v>
      </c>
      <c r="AJ24" s="318">
        <f t="shared" si="13"/>
        <v>5</v>
      </c>
      <c r="AK24" s="318" t="str">
        <f t="shared" si="13"/>
        <v/>
      </c>
      <c r="AL24" s="318">
        <f t="shared" si="13"/>
        <v>5</v>
      </c>
      <c r="AM24" s="318">
        <f t="shared" si="13"/>
        <v>3</v>
      </c>
      <c r="AN24" s="318">
        <f t="shared" si="13"/>
        <v>5</v>
      </c>
      <c r="AO24" s="318">
        <f t="shared" si="13"/>
        <v>4</v>
      </c>
      <c r="AP24" s="318">
        <f t="shared" si="13"/>
        <v>4</v>
      </c>
      <c r="AQ24" s="318" t="str">
        <f t="shared" si="13"/>
        <v/>
      </c>
      <c r="AR24" s="318" t="str">
        <f t="shared" si="13"/>
        <v/>
      </c>
      <c r="AS24" s="318" t="str">
        <f t="shared" si="13"/>
        <v/>
      </c>
      <c r="AT24" s="318" t="str">
        <f t="shared" si="13"/>
        <v/>
      </c>
      <c r="AU24" s="318" t="str">
        <f t="shared" si="13"/>
        <v/>
      </c>
      <c r="AV24" s="318" t="str">
        <f t="shared" si="13"/>
        <v/>
      </c>
      <c r="AW24" s="316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8.75" customHeight="1" x14ac:dyDescent="0.25">
      <c r="A25" s="267">
        <v>20</v>
      </c>
      <c r="B25" s="163"/>
      <c r="C25" s="290" t="s">
        <v>34</v>
      </c>
      <c r="D25" s="324" t="s">
        <v>241</v>
      </c>
      <c r="E25" s="223">
        <v>2434</v>
      </c>
      <c r="F25" s="91" t="s">
        <v>1141</v>
      </c>
      <c r="G25" s="91">
        <v>5</v>
      </c>
      <c r="H25" s="91">
        <v>5</v>
      </c>
      <c r="I25" s="91">
        <v>5</v>
      </c>
      <c r="J25" s="91"/>
      <c r="K25" s="91">
        <v>5</v>
      </c>
      <c r="L25" s="91">
        <v>4</v>
      </c>
      <c r="M25" s="91">
        <v>5</v>
      </c>
      <c r="N25" s="91">
        <v>5</v>
      </c>
      <c r="O25" s="91">
        <v>4</v>
      </c>
      <c r="P25" s="91"/>
      <c r="Q25" s="91"/>
      <c r="R25" s="91"/>
      <c r="S25" s="91"/>
      <c r="T25" s="91"/>
      <c r="U25" s="91"/>
      <c r="V25" s="27">
        <f t="shared" si="0"/>
        <v>4</v>
      </c>
      <c r="W25" s="93">
        <f t="shared" si="1"/>
        <v>0</v>
      </c>
      <c r="X25" s="93">
        <f t="shared" si="12"/>
        <v>0</v>
      </c>
      <c r="Y25" s="93">
        <f t="shared" si="3"/>
        <v>0</v>
      </c>
      <c r="Z25" s="93">
        <f t="shared" si="4"/>
        <v>0</v>
      </c>
      <c r="AA25" s="93">
        <f t="shared" si="5"/>
        <v>2</v>
      </c>
      <c r="AB25" s="93">
        <f t="shared" si="6"/>
        <v>6</v>
      </c>
      <c r="AC25" s="93">
        <f t="shared" si="7"/>
        <v>8</v>
      </c>
      <c r="AD25" s="320">
        <f t="shared" si="11"/>
        <v>4.75</v>
      </c>
      <c r="AE25" s="25">
        <f t="shared" si="8"/>
        <v>0</v>
      </c>
      <c r="AF25" s="13"/>
      <c r="AG25" s="318" t="str">
        <f t="shared" si="13"/>
        <v>з</v>
      </c>
      <c r="AH25" s="318">
        <f t="shared" si="13"/>
        <v>5</v>
      </c>
      <c r="AI25" s="318">
        <f t="shared" si="13"/>
        <v>5</v>
      </c>
      <c r="AJ25" s="318">
        <f t="shared" si="13"/>
        <v>5</v>
      </c>
      <c r="AK25" s="318" t="str">
        <f t="shared" si="13"/>
        <v/>
      </c>
      <c r="AL25" s="318">
        <f t="shared" si="13"/>
        <v>5</v>
      </c>
      <c r="AM25" s="318">
        <f t="shared" si="13"/>
        <v>4</v>
      </c>
      <c r="AN25" s="318">
        <f t="shared" si="13"/>
        <v>5</v>
      </c>
      <c r="AO25" s="318">
        <f t="shared" si="13"/>
        <v>5</v>
      </c>
      <c r="AP25" s="318">
        <f t="shared" si="13"/>
        <v>4</v>
      </c>
      <c r="AQ25" s="318" t="str">
        <f t="shared" si="13"/>
        <v/>
      </c>
      <c r="AR25" s="318" t="str">
        <f t="shared" si="13"/>
        <v/>
      </c>
      <c r="AS25" s="318" t="str">
        <f t="shared" si="13"/>
        <v/>
      </c>
      <c r="AT25" s="318" t="str">
        <f t="shared" si="13"/>
        <v/>
      </c>
      <c r="AU25" s="318" t="str">
        <f t="shared" si="13"/>
        <v/>
      </c>
      <c r="AV25" s="318" t="str">
        <f t="shared" si="13"/>
        <v/>
      </c>
      <c r="AW25" s="316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8.75" customHeight="1" x14ac:dyDescent="0.25">
      <c r="A26" s="267">
        <v>21</v>
      </c>
      <c r="B26" s="163"/>
      <c r="C26" s="290" t="s">
        <v>34</v>
      </c>
      <c r="D26" s="324" t="s">
        <v>242</v>
      </c>
      <c r="E26" s="223">
        <v>2434</v>
      </c>
      <c r="F26" s="91" t="s">
        <v>1141</v>
      </c>
      <c r="G26" s="91">
        <v>4</v>
      </c>
      <c r="H26" s="91">
        <v>4</v>
      </c>
      <c r="I26" s="91">
        <v>5</v>
      </c>
      <c r="J26" s="91"/>
      <c r="K26" s="91">
        <v>4</v>
      </c>
      <c r="L26" s="91">
        <v>5</v>
      </c>
      <c r="M26" s="91">
        <v>4</v>
      </c>
      <c r="N26" s="91">
        <v>5</v>
      </c>
      <c r="O26" s="91">
        <v>3</v>
      </c>
      <c r="P26" s="91"/>
      <c r="Q26" s="91"/>
      <c r="R26" s="91"/>
      <c r="S26" s="91"/>
      <c r="T26" s="91"/>
      <c r="U26" s="91"/>
      <c r="V26" s="27">
        <f t="shared" si="0"/>
        <v>3</v>
      </c>
      <c r="W26" s="93">
        <f t="shared" si="1"/>
        <v>0</v>
      </c>
      <c r="X26" s="93">
        <f t="shared" si="12"/>
        <v>0</v>
      </c>
      <c r="Y26" s="93">
        <f t="shared" si="3"/>
        <v>0</v>
      </c>
      <c r="Z26" s="93">
        <f t="shared" si="4"/>
        <v>1</v>
      </c>
      <c r="AA26" s="93">
        <f t="shared" si="5"/>
        <v>4</v>
      </c>
      <c r="AB26" s="93">
        <f t="shared" si="6"/>
        <v>3</v>
      </c>
      <c r="AC26" s="93">
        <f t="shared" si="7"/>
        <v>8</v>
      </c>
      <c r="AD26" s="320">
        <f t="shared" si="11"/>
        <v>4.25</v>
      </c>
      <c r="AE26" s="25">
        <f t="shared" si="8"/>
        <v>0</v>
      </c>
      <c r="AF26" s="13"/>
      <c r="AG26" s="318" t="str">
        <f t="shared" si="13"/>
        <v>з</v>
      </c>
      <c r="AH26" s="318">
        <f t="shared" si="13"/>
        <v>4</v>
      </c>
      <c r="AI26" s="318">
        <f t="shared" si="13"/>
        <v>4</v>
      </c>
      <c r="AJ26" s="318">
        <f t="shared" si="13"/>
        <v>5</v>
      </c>
      <c r="AK26" s="318" t="str">
        <f t="shared" si="13"/>
        <v/>
      </c>
      <c r="AL26" s="318">
        <f t="shared" si="13"/>
        <v>4</v>
      </c>
      <c r="AM26" s="318">
        <f t="shared" si="13"/>
        <v>5</v>
      </c>
      <c r="AN26" s="318">
        <f t="shared" si="13"/>
        <v>4</v>
      </c>
      <c r="AO26" s="318">
        <f t="shared" si="13"/>
        <v>5</v>
      </c>
      <c r="AP26" s="318">
        <f t="shared" si="13"/>
        <v>3</v>
      </c>
      <c r="AQ26" s="318" t="str">
        <f t="shared" si="13"/>
        <v/>
      </c>
      <c r="AR26" s="318" t="str">
        <f t="shared" si="13"/>
        <v/>
      </c>
      <c r="AS26" s="318" t="str">
        <f t="shared" si="13"/>
        <v/>
      </c>
      <c r="AT26" s="318" t="str">
        <f t="shared" si="13"/>
        <v/>
      </c>
      <c r="AU26" s="318" t="str">
        <f t="shared" si="13"/>
        <v/>
      </c>
      <c r="AV26" s="318" t="str">
        <f t="shared" si="13"/>
        <v/>
      </c>
      <c r="AW26" s="316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8.75" customHeight="1" x14ac:dyDescent="0.25">
      <c r="A27" s="267">
        <v>22</v>
      </c>
      <c r="B27" s="163"/>
      <c r="C27" s="290" t="s">
        <v>34</v>
      </c>
      <c r="D27" s="324" t="s">
        <v>243</v>
      </c>
      <c r="E27" s="223">
        <v>2434</v>
      </c>
      <c r="F27" s="91" t="s">
        <v>1141</v>
      </c>
      <c r="G27" s="91">
        <v>4</v>
      </c>
      <c r="H27" s="91">
        <v>3</v>
      </c>
      <c r="I27" s="91">
        <v>5</v>
      </c>
      <c r="J27" s="91"/>
      <c r="K27" s="91">
        <v>5</v>
      </c>
      <c r="L27" s="91">
        <v>3</v>
      </c>
      <c r="M27" s="91">
        <v>3</v>
      </c>
      <c r="N27" s="91">
        <v>4</v>
      </c>
      <c r="O27" s="91">
        <v>3</v>
      </c>
      <c r="P27" s="91"/>
      <c r="Q27" s="91"/>
      <c r="R27" s="91"/>
      <c r="S27" s="91"/>
      <c r="T27" s="91"/>
      <c r="U27" s="91"/>
      <c r="V27" s="27">
        <f t="shared" si="0"/>
        <v>3</v>
      </c>
      <c r="W27" s="93">
        <f t="shared" si="1"/>
        <v>0</v>
      </c>
      <c r="X27" s="93">
        <f t="shared" si="12"/>
        <v>0</v>
      </c>
      <c r="Y27" s="93">
        <f t="shared" si="3"/>
        <v>0</v>
      </c>
      <c r="Z27" s="93">
        <f t="shared" si="4"/>
        <v>4</v>
      </c>
      <c r="AA27" s="93">
        <f t="shared" si="5"/>
        <v>2</v>
      </c>
      <c r="AB27" s="93">
        <f t="shared" si="6"/>
        <v>2</v>
      </c>
      <c r="AC27" s="93">
        <f t="shared" si="7"/>
        <v>8</v>
      </c>
      <c r="AD27" s="320">
        <f t="shared" si="11"/>
        <v>3.75</v>
      </c>
      <c r="AE27" s="25">
        <f t="shared" si="8"/>
        <v>0</v>
      </c>
      <c r="AF27" s="13"/>
      <c r="AG27" s="318" t="str">
        <f t="shared" si="13"/>
        <v>з</v>
      </c>
      <c r="AH27" s="318">
        <f t="shared" si="13"/>
        <v>4</v>
      </c>
      <c r="AI27" s="318">
        <f t="shared" si="13"/>
        <v>3</v>
      </c>
      <c r="AJ27" s="318">
        <f t="shared" si="13"/>
        <v>5</v>
      </c>
      <c r="AK27" s="318" t="str">
        <f t="shared" si="13"/>
        <v/>
      </c>
      <c r="AL27" s="318">
        <f t="shared" si="13"/>
        <v>5</v>
      </c>
      <c r="AM27" s="318">
        <f t="shared" si="13"/>
        <v>3</v>
      </c>
      <c r="AN27" s="318">
        <f t="shared" si="13"/>
        <v>3</v>
      </c>
      <c r="AO27" s="318">
        <f t="shared" si="13"/>
        <v>4</v>
      </c>
      <c r="AP27" s="318">
        <f t="shared" si="13"/>
        <v>3</v>
      </c>
      <c r="AQ27" s="318" t="str">
        <f t="shared" si="13"/>
        <v/>
      </c>
      <c r="AR27" s="318" t="str">
        <f t="shared" si="13"/>
        <v/>
      </c>
      <c r="AS27" s="318" t="str">
        <f t="shared" si="13"/>
        <v/>
      </c>
      <c r="AT27" s="318" t="str">
        <f t="shared" si="13"/>
        <v/>
      </c>
      <c r="AU27" s="318" t="str">
        <f t="shared" si="13"/>
        <v/>
      </c>
      <c r="AV27" s="318" t="str">
        <f t="shared" si="13"/>
        <v/>
      </c>
      <c r="AW27" s="316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8.75" customHeight="1" x14ac:dyDescent="0.25">
      <c r="A28" s="267">
        <v>23</v>
      </c>
      <c r="B28" s="163"/>
      <c r="C28" s="290" t="s">
        <v>34</v>
      </c>
      <c r="D28" s="324" t="s">
        <v>244</v>
      </c>
      <c r="E28" s="223">
        <v>2434</v>
      </c>
      <c r="F28" s="91" t="s">
        <v>1141</v>
      </c>
      <c r="G28" s="91">
        <v>3</v>
      </c>
      <c r="H28" s="91">
        <v>3</v>
      </c>
      <c r="I28" s="91">
        <v>5</v>
      </c>
      <c r="J28" s="91"/>
      <c r="K28" s="91">
        <v>5</v>
      </c>
      <c r="L28" s="91">
        <v>3</v>
      </c>
      <c r="M28" s="91">
        <v>3</v>
      </c>
      <c r="N28" s="91">
        <v>4</v>
      </c>
      <c r="O28" s="91">
        <v>3</v>
      </c>
      <c r="P28" s="91"/>
      <c r="Q28" s="91"/>
      <c r="R28" s="91"/>
      <c r="S28" s="91"/>
      <c r="T28" s="91"/>
      <c r="U28" s="91"/>
      <c r="V28" s="27">
        <f t="shared" si="0"/>
        <v>3</v>
      </c>
      <c r="W28" s="93">
        <f t="shared" si="1"/>
        <v>0</v>
      </c>
      <c r="X28" s="93">
        <f t="shared" si="12"/>
        <v>0</v>
      </c>
      <c r="Y28" s="93">
        <f t="shared" si="3"/>
        <v>0</v>
      </c>
      <c r="Z28" s="93">
        <f t="shared" si="4"/>
        <v>5</v>
      </c>
      <c r="AA28" s="93">
        <f t="shared" si="5"/>
        <v>1</v>
      </c>
      <c r="AB28" s="93">
        <f t="shared" si="6"/>
        <v>2</v>
      </c>
      <c r="AC28" s="93">
        <f t="shared" si="7"/>
        <v>8</v>
      </c>
      <c r="AD28" s="320">
        <f t="shared" si="11"/>
        <v>3.625</v>
      </c>
      <c r="AE28" s="25">
        <f t="shared" si="8"/>
        <v>0</v>
      </c>
      <c r="AF28" s="13"/>
      <c r="AG28" s="318" t="str">
        <f t="shared" si="13"/>
        <v>з</v>
      </c>
      <c r="AH28" s="318">
        <f t="shared" si="13"/>
        <v>3</v>
      </c>
      <c r="AI28" s="318">
        <f t="shared" si="13"/>
        <v>3</v>
      </c>
      <c r="AJ28" s="318">
        <f t="shared" si="13"/>
        <v>5</v>
      </c>
      <c r="AK28" s="318" t="str">
        <f t="shared" si="13"/>
        <v/>
      </c>
      <c r="AL28" s="318">
        <f t="shared" si="13"/>
        <v>5</v>
      </c>
      <c r="AM28" s="318">
        <f t="shared" si="13"/>
        <v>3</v>
      </c>
      <c r="AN28" s="318">
        <f t="shared" si="13"/>
        <v>3</v>
      </c>
      <c r="AO28" s="318">
        <f t="shared" si="13"/>
        <v>4</v>
      </c>
      <c r="AP28" s="318">
        <f t="shared" si="13"/>
        <v>3</v>
      </c>
      <c r="AQ28" s="318" t="str">
        <f t="shared" si="13"/>
        <v/>
      </c>
      <c r="AR28" s="318" t="str">
        <f t="shared" si="13"/>
        <v/>
      </c>
      <c r="AS28" s="318" t="str">
        <f t="shared" si="13"/>
        <v/>
      </c>
      <c r="AT28" s="318" t="str">
        <f t="shared" si="13"/>
        <v/>
      </c>
      <c r="AU28" s="318" t="str">
        <f t="shared" si="13"/>
        <v/>
      </c>
      <c r="AV28" s="318" t="str">
        <f t="shared" si="13"/>
        <v/>
      </c>
      <c r="AW28" s="316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8.75" x14ac:dyDescent="0.25">
      <c r="A29" s="267"/>
      <c r="B29" s="163"/>
      <c r="C29" s="290"/>
      <c r="D29" s="324"/>
      <c r="E29" s="223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27">
        <f t="shared" si="0"/>
        <v>0</v>
      </c>
      <c r="W29" s="93">
        <f t="shared" si="1"/>
        <v>0</v>
      </c>
      <c r="X29" s="93">
        <f t="shared" si="12"/>
        <v>0</v>
      </c>
      <c r="Y29" s="93">
        <f t="shared" si="3"/>
        <v>0</v>
      </c>
      <c r="Z29" s="93">
        <f t="shared" si="4"/>
        <v>0</v>
      </c>
      <c r="AA29" s="93">
        <f t="shared" si="5"/>
        <v>0</v>
      </c>
      <c r="AB29" s="93">
        <f t="shared" si="6"/>
        <v>0</v>
      </c>
      <c r="AC29" s="93">
        <f t="shared" si="7"/>
        <v>0</v>
      </c>
      <c r="AD29" s="320" t="str">
        <f t="shared" si="11"/>
        <v/>
      </c>
      <c r="AE29" s="25">
        <f t="shared" si="8"/>
        <v>0</v>
      </c>
      <c r="AF29" s="13"/>
      <c r="AG29" s="318" t="str">
        <f t="shared" si="13"/>
        <v/>
      </c>
      <c r="AH29" s="318" t="str">
        <f t="shared" si="13"/>
        <v/>
      </c>
      <c r="AI29" s="318" t="str">
        <f t="shared" si="13"/>
        <v/>
      </c>
      <c r="AJ29" s="318" t="str">
        <f t="shared" si="13"/>
        <v/>
      </c>
      <c r="AK29" s="318" t="str">
        <f t="shared" si="13"/>
        <v/>
      </c>
      <c r="AL29" s="318" t="str">
        <f t="shared" si="13"/>
        <v/>
      </c>
      <c r="AM29" s="318" t="str">
        <f t="shared" si="13"/>
        <v/>
      </c>
      <c r="AN29" s="318" t="str">
        <f t="shared" si="13"/>
        <v/>
      </c>
      <c r="AO29" s="318" t="str">
        <f t="shared" si="13"/>
        <v/>
      </c>
      <c r="AP29" s="318" t="str">
        <f t="shared" si="13"/>
        <v/>
      </c>
      <c r="AQ29" s="318" t="str">
        <f t="shared" si="13"/>
        <v/>
      </c>
      <c r="AR29" s="318" t="str">
        <f t="shared" si="13"/>
        <v/>
      </c>
      <c r="AS29" s="318" t="str">
        <f t="shared" si="13"/>
        <v/>
      </c>
      <c r="AT29" s="318" t="str">
        <f t="shared" si="13"/>
        <v/>
      </c>
      <c r="AU29" s="318" t="str">
        <f t="shared" si="13"/>
        <v/>
      </c>
      <c r="AV29" s="318" t="str">
        <f t="shared" si="13"/>
        <v/>
      </c>
      <c r="AW29" s="316">
        <f t="shared" si="10"/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x14ac:dyDescent="0.25">
      <c r="A30" s="267"/>
      <c r="B30" s="163"/>
      <c r="C30" s="290"/>
      <c r="D30" s="324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27">
        <f t="shared" si="0"/>
        <v>0</v>
      </c>
      <c r="W30" s="93">
        <f t="shared" si="1"/>
        <v>0</v>
      </c>
      <c r="X30" s="93">
        <f t="shared" si="12"/>
        <v>0</v>
      </c>
      <c r="Y30" s="93">
        <f t="shared" si="3"/>
        <v>0</v>
      </c>
      <c r="Z30" s="93">
        <f t="shared" si="4"/>
        <v>0</v>
      </c>
      <c r="AA30" s="93">
        <f t="shared" si="5"/>
        <v>0</v>
      </c>
      <c r="AB30" s="93">
        <f t="shared" si="6"/>
        <v>0</v>
      </c>
      <c r="AC30" s="93">
        <f t="shared" si="7"/>
        <v>0</v>
      </c>
      <c r="AD30" s="320" t="str">
        <f t="shared" si="11"/>
        <v/>
      </c>
      <c r="AE30" s="25">
        <f t="shared" si="8"/>
        <v>0</v>
      </c>
      <c r="AF30" s="13"/>
      <c r="AG30" s="318" t="str">
        <f t="shared" si="13"/>
        <v/>
      </c>
      <c r="AH30" s="318" t="str">
        <f t="shared" si="13"/>
        <v/>
      </c>
      <c r="AI30" s="318" t="str">
        <f t="shared" si="13"/>
        <v/>
      </c>
      <c r="AJ30" s="318" t="str">
        <f t="shared" si="13"/>
        <v/>
      </c>
      <c r="AK30" s="318" t="str">
        <f t="shared" si="13"/>
        <v/>
      </c>
      <c r="AL30" s="318" t="str">
        <f t="shared" si="13"/>
        <v/>
      </c>
      <c r="AM30" s="318" t="str">
        <f t="shared" si="13"/>
        <v/>
      </c>
      <c r="AN30" s="318" t="str">
        <f t="shared" si="13"/>
        <v/>
      </c>
      <c r="AO30" s="318" t="str">
        <f t="shared" si="13"/>
        <v/>
      </c>
      <c r="AP30" s="318" t="str">
        <f t="shared" si="13"/>
        <v/>
      </c>
      <c r="AQ30" s="318" t="str">
        <f t="shared" si="13"/>
        <v/>
      </c>
      <c r="AR30" s="318" t="str">
        <f t="shared" si="13"/>
        <v/>
      </c>
      <c r="AS30" s="318" t="str">
        <f t="shared" si="13"/>
        <v/>
      </c>
      <c r="AT30" s="318" t="str">
        <f t="shared" si="13"/>
        <v/>
      </c>
      <c r="AU30" s="318" t="str">
        <f t="shared" si="13"/>
        <v/>
      </c>
      <c r="AV30" s="318" t="str">
        <f t="shared" si="13"/>
        <v/>
      </c>
      <c r="AW30" s="316">
        <f t="shared" si="10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x14ac:dyDescent="0.2">
      <c r="A31" s="267"/>
      <c r="B31" s="163"/>
      <c r="C31" s="276"/>
      <c r="D31" s="293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91"/>
      <c r="V31" s="27">
        <f t="shared" si="0"/>
        <v>0</v>
      </c>
      <c r="W31" s="93">
        <f t="shared" si="1"/>
        <v>0</v>
      </c>
      <c r="X31" s="93">
        <f t="shared" si="12"/>
        <v>0</v>
      </c>
      <c r="Y31" s="93">
        <f t="shared" si="3"/>
        <v>0</v>
      </c>
      <c r="Z31" s="93">
        <f t="shared" si="4"/>
        <v>0</v>
      </c>
      <c r="AA31" s="93">
        <f t="shared" si="5"/>
        <v>0</v>
      </c>
      <c r="AB31" s="93">
        <f t="shared" si="6"/>
        <v>0</v>
      </c>
      <c r="AC31" s="93">
        <f t="shared" si="7"/>
        <v>0</v>
      </c>
      <c r="AD31" s="320" t="str">
        <f t="shared" si="11"/>
        <v/>
      </c>
      <c r="AE31" s="25">
        <f t="shared" si="8"/>
        <v>0</v>
      </c>
      <c r="AF31" s="13"/>
      <c r="AG31" s="318" t="str">
        <f t="shared" si="13"/>
        <v/>
      </c>
      <c r="AH31" s="318" t="str">
        <f t="shared" si="13"/>
        <v/>
      </c>
      <c r="AI31" s="318" t="str">
        <f t="shared" si="13"/>
        <v/>
      </c>
      <c r="AJ31" s="318" t="str">
        <f t="shared" si="13"/>
        <v/>
      </c>
      <c r="AK31" s="318" t="str">
        <f t="shared" si="13"/>
        <v/>
      </c>
      <c r="AL31" s="318" t="str">
        <f t="shared" si="13"/>
        <v/>
      </c>
      <c r="AM31" s="318" t="str">
        <f t="shared" si="13"/>
        <v/>
      </c>
      <c r="AN31" s="318" t="str">
        <f t="shared" si="13"/>
        <v/>
      </c>
      <c r="AO31" s="318" t="str">
        <f t="shared" si="13"/>
        <v/>
      </c>
      <c r="AP31" s="318" t="str">
        <f t="shared" si="13"/>
        <v/>
      </c>
      <c r="AQ31" s="318" t="str">
        <f t="shared" si="13"/>
        <v/>
      </c>
      <c r="AR31" s="318" t="str">
        <f t="shared" si="13"/>
        <v/>
      </c>
      <c r="AS31" s="318" t="str">
        <f t="shared" si="13"/>
        <v/>
      </c>
      <c r="AT31" s="318" t="str">
        <f t="shared" si="13"/>
        <v/>
      </c>
      <c r="AU31" s="318" t="str">
        <f t="shared" si="13"/>
        <v/>
      </c>
      <c r="AV31" s="318" t="str">
        <f t="shared" si="13"/>
        <v/>
      </c>
      <c r="AW31" s="316">
        <f t="shared" si="10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x14ac:dyDescent="0.2">
      <c r="A32" s="267"/>
      <c r="B32" s="211"/>
      <c r="C32" s="211"/>
      <c r="D32" s="211"/>
      <c r="E32" s="223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94"/>
      <c r="S32" s="91"/>
      <c r="T32" s="91"/>
      <c r="U32" s="91"/>
      <c r="V32" s="27">
        <f t="shared" si="0"/>
        <v>0</v>
      </c>
      <c r="W32" s="93">
        <f t="shared" si="1"/>
        <v>0</v>
      </c>
      <c r="X32" s="93">
        <f t="shared" si="12"/>
        <v>0</v>
      </c>
      <c r="Y32" s="93">
        <f t="shared" si="3"/>
        <v>0</v>
      </c>
      <c r="Z32" s="93">
        <f t="shared" si="4"/>
        <v>0</v>
      </c>
      <c r="AA32" s="93">
        <f t="shared" si="5"/>
        <v>0</v>
      </c>
      <c r="AB32" s="93">
        <f t="shared" si="6"/>
        <v>0</v>
      </c>
      <c r="AC32" s="93">
        <f t="shared" si="7"/>
        <v>0</v>
      </c>
      <c r="AD32" s="320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267"/>
      <c r="B33" s="211"/>
      <c r="C33" s="211"/>
      <c r="D33" s="211"/>
      <c r="E33" s="223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94"/>
      <c r="S33" s="91"/>
      <c r="T33" s="91"/>
      <c r="U33" s="91"/>
      <c r="V33" s="27">
        <f t="shared" si="0"/>
        <v>0</v>
      </c>
      <c r="W33" s="93">
        <f t="shared" si="1"/>
        <v>0</v>
      </c>
      <c r="X33" s="93">
        <f t="shared" si="12"/>
        <v>0</v>
      </c>
      <c r="Y33" s="93">
        <f t="shared" si="3"/>
        <v>0</v>
      </c>
      <c r="Z33" s="93">
        <f t="shared" si="4"/>
        <v>0</v>
      </c>
      <c r="AA33" s="93">
        <f t="shared" si="5"/>
        <v>0</v>
      </c>
      <c r="AB33" s="93">
        <f t="shared" si="6"/>
        <v>0</v>
      </c>
      <c r="AC33" s="93">
        <f t="shared" si="7"/>
        <v>0</v>
      </c>
      <c r="AD33" s="320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94"/>
      <c r="S34" s="91"/>
      <c r="T34" s="91"/>
      <c r="U34" s="91"/>
      <c r="V34" s="27">
        <f t="shared" si="0"/>
        <v>0</v>
      </c>
      <c r="W34" s="93">
        <f t="shared" si="1"/>
        <v>0</v>
      </c>
      <c r="X34" s="93">
        <f t="shared" si="12"/>
        <v>0</v>
      </c>
      <c r="Y34" s="93">
        <f t="shared" si="3"/>
        <v>0</v>
      </c>
      <c r="Z34" s="93">
        <f t="shared" si="4"/>
        <v>0</v>
      </c>
      <c r="AA34" s="93">
        <f t="shared" si="5"/>
        <v>0</v>
      </c>
      <c r="AB34" s="93">
        <f t="shared" si="6"/>
        <v>0</v>
      </c>
      <c r="AC34" s="93">
        <f t="shared" si="7"/>
        <v>0</v>
      </c>
      <c r="AD34" s="320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94"/>
      <c r="S35" s="91"/>
      <c r="T35" s="91"/>
      <c r="U35" s="91"/>
      <c r="V35" s="27">
        <f t="shared" si="0"/>
        <v>0</v>
      </c>
      <c r="W35" s="93">
        <f>COUNTIF(AG35:AV35,"б")</f>
        <v>0</v>
      </c>
      <c r="X35" s="93">
        <f>COUNTIF(AF35:AU35,"д")</f>
        <v>0</v>
      </c>
      <c r="Y35" s="93">
        <f>COUNTIF(AG35:AV35,2)+COUNTIF(AG35:AV35,"н")+COUNTIF(AG35:AV35,"д")</f>
        <v>0</v>
      </c>
      <c r="Z35" s="93">
        <f>COUNTIF(AG35:AV35,Z$5)</f>
        <v>0</v>
      </c>
      <c r="AA35" s="93">
        <f>COUNTIF(AG35:AV35,AA$5)</f>
        <v>0</v>
      </c>
      <c r="AB35" s="93">
        <f>COUNTIF(AG35:AV35,AB$5)</f>
        <v>0</v>
      </c>
      <c r="AC35" s="93">
        <f t="shared" si="7"/>
        <v>0</v>
      </c>
      <c r="AD35" s="320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94"/>
      <c r="S36" s="91"/>
      <c r="T36" s="91"/>
      <c r="U36" s="91"/>
      <c r="V36" s="27">
        <f t="shared" si="0"/>
        <v>0</v>
      </c>
      <c r="W36" s="93">
        <f>COUNTIF(AG36:AV36,"б")</f>
        <v>0</v>
      </c>
      <c r="X36" s="93">
        <f>COUNTIF(AF36:AU36,"д")</f>
        <v>0</v>
      </c>
      <c r="Y36" s="93">
        <f>COUNTIF(AG36:AV36,2)+COUNTIF(AG36:AV36,"н")+COUNTIF(AG36:AV36,"д")</f>
        <v>0</v>
      </c>
      <c r="Z36" s="93">
        <f>COUNTIF(AG36:AV36,Z$5)</f>
        <v>0</v>
      </c>
      <c r="AA36" s="93">
        <f>COUNTIF(AG36:AV36,AA$5)</f>
        <v>0</v>
      </c>
      <c r="AB36" s="93">
        <f>COUNTIF(AG36:AV36,AB$5)</f>
        <v>0</v>
      </c>
      <c r="AC36" s="93">
        <f t="shared" si="7"/>
        <v>0</v>
      </c>
      <c r="AD36" s="320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109"/>
      <c r="B37" s="110"/>
      <c r="C37" s="110"/>
      <c r="D37" s="110"/>
      <c r="E37" s="27">
        <f>COUNTIF(E6:E36,"2434")</f>
        <v>23</v>
      </c>
      <c r="F37" s="91"/>
      <c r="G37" s="91"/>
      <c r="H37" s="91"/>
      <c r="I37" s="91"/>
      <c r="J37" s="91"/>
      <c r="K37" s="91"/>
      <c r="L37" s="94"/>
      <c r="M37" s="91"/>
      <c r="N37" s="91"/>
      <c r="O37" s="94"/>
      <c r="P37" s="91"/>
      <c r="Q37" s="91"/>
      <c r="R37" s="94"/>
      <c r="S37" s="91"/>
      <c r="T37" s="91"/>
      <c r="U37" s="91"/>
      <c r="V37" s="27">
        <f t="shared" si="0"/>
        <v>0</v>
      </c>
      <c r="W37" s="93">
        <f>COUNTIF(AG37:AV37,"б")</f>
        <v>0</v>
      </c>
      <c r="X37" s="93">
        <f>COUNTIF(AF37:AU37,"д")</f>
        <v>0</v>
      </c>
      <c r="Y37" s="93">
        <f>COUNTIF(AG37:AV37,2)+COUNTIF(AG37:AV37,"н")+COUNTIF(AG37:AV37,"д")</f>
        <v>0</v>
      </c>
      <c r="Z37" s="93">
        <f>COUNTIF(AG37:AV37,Z$5)</f>
        <v>0</v>
      </c>
      <c r="AA37" s="93">
        <f>COUNTIF(AG37:AV37,AA$5)</f>
        <v>0</v>
      </c>
      <c r="AB37" s="93">
        <f>COUNTIF(AG37:AV37,AB$5)</f>
        <v>0</v>
      </c>
      <c r="AC37" s="93">
        <f t="shared" si="7"/>
        <v>0</v>
      </c>
      <c r="AD37" s="320" t="str">
        <f t="shared" si="11"/>
        <v/>
      </c>
      <c r="AE37" s="322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336" t="str">
        <f t="array" ref="F38:U45">AG38:AV45</f>
        <v xml:space="preserve"> </v>
      </c>
      <c r="G38" s="336">
        <v>4</v>
      </c>
      <c r="H38" s="336">
        <v>3.9130434782608696</v>
      </c>
      <c r="I38" s="336">
        <v>5</v>
      </c>
      <c r="J38" s="336" t="str">
        <v xml:space="preserve"> </v>
      </c>
      <c r="K38" s="336">
        <v>4.4090909090909092</v>
      </c>
      <c r="L38" s="336">
        <v>3.8695652173913042</v>
      </c>
      <c r="M38" s="336">
        <v>4.1304347826086953</v>
      </c>
      <c r="N38" s="336">
        <v>4.5652173913043477</v>
      </c>
      <c r="O38" s="216">
        <v>3.7391304347826089</v>
      </c>
      <c r="P38" s="216" t="str">
        <v xml:space="preserve"> </v>
      </c>
      <c r="Q38" s="216" t="str">
        <v xml:space="preserve"> </v>
      </c>
      <c r="R38" s="216" t="str">
        <v xml:space="preserve"> </v>
      </c>
      <c r="S38" s="336" t="str">
        <v xml:space="preserve"> </v>
      </c>
      <c r="T38" s="336" t="str">
        <v xml:space="preserve"> </v>
      </c>
      <c r="U38" s="336" t="str">
        <v xml:space="preserve"> </v>
      </c>
      <c r="V38" s="27">
        <f>сводн.!T36</f>
        <v>3</v>
      </c>
      <c r="W38" s="93">
        <f>SUM(W6:W37)</f>
        <v>0</v>
      </c>
      <c r="X38" s="93">
        <f>SUM(X6:X37)</f>
        <v>0</v>
      </c>
      <c r="Y38" s="93">
        <f>SUM(Y6:Y37)-X38</f>
        <v>0</v>
      </c>
      <c r="Z38" s="93">
        <f>SUM(Z6:Z37)</f>
        <v>39</v>
      </c>
      <c r="AA38" s="93">
        <f>SUM(AA6:AA37)</f>
        <v>68</v>
      </c>
      <c r="AB38" s="93">
        <f>SUM(AB6:AB37)</f>
        <v>75</v>
      </c>
      <c r="AC38" s="93">
        <f t="shared" si="7"/>
        <v>182</v>
      </c>
      <c r="AD38" s="320">
        <f>IF(ISERROR(((X38+Y38)*2+Z38*3+AA38*4+AB38*5)/SUM(X38,Y38:AB38)),"",((X38+Y38)*2+Z38*3+AA38*4+AB38*5)/SUM(X38,Y38:AB38))</f>
        <v>4.197802197802198</v>
      </c>
      <c r="AE38" s="414"/>
      <c r="AF38" s="13"/>
      <c r="AG38" s="415" t="str">
        <f t="shared" ref="AG38:AV38" si="15">IF(COUNT(AG6:AG37)=0," ",SUM(AG6:AG37)/COUNT(AG6:AG37))</f>
        <v xml:space="preserve"> </v>
      </c>
      <c r="AH38" s="415">
        <f t="shared" si="15"/>
        <v>4</v>
      </c>
      <c r="AI38" s="415">
        <f t="shared" si="15"/>
        <v>3.9130434782608696</v>
      </c>
      <c r="AJ38" s="415">
        <f t="shared" si="15"/>
        <v>5</v>
      </c>
      <c r="AK38" s="415" t="str">
        <f t="shared" si="15"/>
        <v xml:space="preserve"> </v>
      </c>
      <c r="AL38" s="415">
        <f t="shared" si="15"/>
        <v>4.4090909090909092</v>
      </c>
      <c r="AM38" s="415">
        <f t="shared" si="15"/>
        <v>3.8695652173913042</v>
      </c>
      <c r="AN38" s="415">
        <f t="shared" si="15"/>
        <v>4.1304347826086953</v>
      </c>
      <c r="AO38" s="415">
        <f t="shared" si="15"/>
        <v>4.5652173913043477</v>
      </c>
      <c r="AP38" s="415">
        <f t="shared" si="15"/>
        <v>3.7391304347826089</v>
      </c>
      <c r="AQ38" s="415" t="str">
        <f t="shared" si="15"/>
        <v xml:space="preserve"> </v>
      </c>
      <c r="AR38" s="415" t="str">
        <f t="shared" si="15"/>
        <v xml:space="preserve"> </v>
      </c>
      <c r="AS38" s="415" t="str">
        <f t="shared" si="15"/>
        <v xml:space="preserve"> </v>
      </c>
      <c r="AT38" s="415" t="str">
        <f t="shared" si="15"/>
        <v xml:space="preserve"> </v>
      </c>
      <c r="AU38" s="415" t="str">
        <f t="shared" si="15"/>
        <v xml:space="preserve"> </v>
      </c>
      <c r="AV38" s="416" t="str">
        <f t="shared" si="15"/>
        <v xml:space="preserve"> </v>
      </c>
      <c r="AW38" s="316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337" t="str">
        <v>0</v>
      </c>
      <c r="G39" s="337">
        <v>6</v>
      </c>
      <c r="H39" s="337">
        <v>7</v>
      </c>
      <c r="I39" s="337">
        <v>22</v>
      </c>
      <c r="J39" s="337" t="str">
        <v>0</v>
      </c>
      <c r="K39" s="337">
        <v>9</v>
      </c>
      <c r="L39" s="337">
        <v>5</v>
      </c>
      <c r="M39" s="337">
        <v>9</v>
      </c>
      <c r="N39" s="337">
        <v>13</v>
      </c>
      <c r="O39" s="417">
        <v>4</v>
      </c>
      <c r="P39" s="417" t="str">
        <v>0</v>
      </c>
      <c r="Q39" s="417" t="str">
        <v>0</v>
      </c>
      <c r="R39" s="417" t="str">
        <v>0</v>
      </c>
      <c r="S39" s="337" t="str">
        <v>0</v>
      </c>
      <c r="T39" s="337" t="str">
        <v>0</v>
      </c>
      <c r="U39" s="337" t="str">
        <v xml:space="preserve"> </v>
      </c>
      <c r="V39" s="418">
        <f>IF(COUNTIF(V6:V37,5)=0,"0",COUNTIF(V6:V37,5))</f>
        <v>2</v>
      </c>
      <c r="W39" s="187"/>
      <c r="X39" s="727">
        <f>SUM(X38:AB38)</f>
        <v>182</v>
      </c>
      <c r="Y39" s="727"/>
      <c r="Z39" s="727"/>
      <c r="AA39" s="727"/>
      <c r="AB39" s="727"/>
      <c r="AC39" s="419"/>
      <c r="AD39" s="320">
        <f>IF(ISERROR(((X39+Y39)*2+Z39*3+AA39*4+AB39*5)/SUM(X39,Y39:AB39)),"",((X39+Y39)*2+Z39*3+AA39*4+AB39*5)/SUM(X39,Y39:AB39))</f>
        <v>2</v>
      </c>
      <c r="AE39" s="420"/>
      <c r="AG39" s="421" t="str">
        <f t="shared" ref="AG39:AU39" si="16">IF(COUNTIF(AG6:AG37,5)=0,"0",COUNTIF(AG6:AG37,5))</f>
        <v>0</v>
      </c>
      <c r="AH39" s="421">
        <f t="shared" si="16"/>
        <v>6</v>
      </c>
      <c r="AI39" s="421">
        <f t="shared" si="16"/>
        <v>7</v>
      </c>
      <c r="AJ39" s="421">
        <f t="shared" si="16"/>
        <v>22</v>
      </c>
      <c r="AK39" s="421" t="str">
        <f t="shared" si="16"/>
        <v>0</v>
      </c>
      <c r="AL39" s="421">
        <f t="shared" si="16"/>
        <v>9</v>
      </c>
      <c r="AM39" s="421">
        <f t="shared" si="16"/>
        <v>5</v>
      </c>
      <c r="AN39" s="421">
        <f t="shared" si="16"/>
        <v>9</v>
      </c>
      <c r="AO39" s="421">
        <f t="shared" si="16"/>
        <v>13</v>
      </c>
      <c r="AP39" s="421">
        <f t="shared" si="16"/>
        <v>4</v>
      </c>
      <c r="AQ39" s="421" t="str">
        <f t="shared" si="16"/>
        <v>0</v>
      </c>
      <c r="AR39" s="421" t="str">
        <f t="shared" si="16"/>
        <v>0</v>
      </c>
      <c r="AS39" s="421" t="str">
        <f t="shared" si="16"/>
        <v>0</v>
      </c>
      <c r="AT39" s="421" t="str">
        <f t="shared" si="16"/>
        <v>0</v>
      </c>
      <c r="AU39" s="421" t="str">
        <f t="shared" si="16"/>
        <v>0</v>
      </c>
      <c r="AV39" s="422" t="str">
        <f>IF(COUNTIF(AV6:AV37,5)=0," ",COUNTIF(AV6:AV37,5))</f>
        <v xml:space="preserve"> </v>
      </c>
      <c r="AW39" s="421"/>
      <c r="AX39" s="423"/>
      <c r="AY39" s="424"/>
      <c r="AZ39" s="424"/>
      <c r="BA39" s="424"/>
      <c r="BB39" s="424"/>
      <c r="BC39" s="424"/>
      <c r="BD39" s="424"/>
      <c r="BE39" s="424"/>
      <c r="BF39" s="424"/>
      <c r="BG39" s="424"/>
      <c r="BH39" s="424"/>
      <c r="BI39" s="424"/>
      <c r="BJ39" s="424"/>
      <c r="BK39" s="424"/>
      <c r="BL39" s="424"/>
      <c r="BM39" s="424"/>
      <c r="BN39" s="424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338" t="str">
        <v>0</v>
      </c>
      <c r="G40" s="338">
        <v>11</v>
      </c>
      <c r="H40" s="338">
        <v>7</v>
      </c>
      <c r="I40" s="338" t="str">
        <v>0</v>
      </c>
      <c r="J40" s="338" t="str">
        <v>0</v>
      </c>
      <c r="K40" s="338">
        <v>13</v>
      </c>
      <c r="L40" s="338">
        <v>10</v>
      </c>
      <c r="M40" s="338">
        <v>8</v>
      </c>
      <c r="N40" s="338">
        <v>10</v>
      </c>
      <c r="O40" s="426">
        <v>9</v>
      </c>
      <c r="P40" s="426" t="str">
        <v>0</v>
      </c>
      <c r="Q40" s="426" t="str">
        <v>0</v>
      </c>
      <c r="R40" s="426" t="str">
        <v>0</v>
      </c>
      <c r="S40" s="338" t="str">
        <v>0</v>
      </c>
      <c r="T40" s="338" t="str">
        <v>0</v>
      </c>
      <c r="U40" s="338" t="str">
        <v xml:space="preserve"> </v>
      </c>
      <c r="V40" s="427">
        <f>IF(COUNTIF(V6:V37,4)=0,"0",COUNTIF(V6:V37,4))</f>
        <v>4</v>
      </c>
      <c r="W40" s="428"/>
      <c r="X40" s="428"/>
      <c r="Y40" s="428" t="str">
        <f>IF(COUNTIF(Y6:Y37,4)=0," ",COUNTIF(Y6:Y37,4))</f>
        <v xml:space="preserve"> </v>
      </c>
      <c r="Z40" s="428">
        <f>IF(COUNTIF(Z6:Z37,4)=0," ",COUNTIF(Z6:Z37,4))</f>
        <v>2</v>
      </c>
      <c r="AA40" s="428">
        <f>IF(COUNTIF(AA6:AA37,4)=0," ",COUNTIF(AA6:AA37,4))</f>
        <v>5</v>
      </c>
      <c r="AB40" s="428">
        <f>IF(COUNTIF(AB6:AB37,4)=0," ",COUNTIF(AB6:AB37,4))</f>
        <v>2</v>
      </c>
      <c r="AC40" s="428"/>
      <c r="AD40" s="428"/>
      <c r="AE40" s="429" t="str">
        <f>IF(COUNTIF(AE6:AE37,4)=0," ",COUNTIF(AE6:AE37,4))</f>
        <v xml:space="preserve"> </v>
      </c>
      <c r="AF40" s="428" t="str">
        <f>IF(COUNTIF(AF6:AF37,4)=0," ",COUNTIF(AF6:AF37,4))</f>
        <v xml:space="preserve"> </v>
      </c>
      <c r="AG40" s="428" t="str">
        <f t="shared" ref="AG40:AU40" si="17">IF(COUNTIF(AG6:AG37,4)=0,"0",COUNTIF(AG6:AG37,4))</f>
        <v>0</v>
      </c>
      <c r="AH40" s="428">
        <f t="shared" si="17"/>
        <v>11</v>
      </c>
      <c r="AI40" s="428">
        <f t="shared" si="17"/>
        <v>7</v>
      </c>
      <c r="AJ40" s="428" t="str">
        <f t="shared" si="17"/>
        <v>0</v>
      </c>
      <c r="AK40" s="428" t="str">
        <f t="shared" si="17"/>
        <v>0</v>
      </c>
      <c r="AL40" s="428">
        <f t="shared" si="17"/>
        <v>13</v>
      </c>
      <c r="AM40" s="428">
        <f t="shared" si="17"/>
        <v>10</v>
      </c>
      <c r="AN40" s="428">
        <f t="shared" si="17"/>
        <v>8</v>
      </c>
      <c r="AO40" s="428">
        <f t="shared" si="17"/>
        <v>10</v>
      </c>
      <c r="AP40" s="428">
        <f t="shared" si="17"/>
        <v>9</v>
      </c>
      <c r="AQ40" s="428" t="str">
        <f t="shared" si="17"/>
        <v>0</v>
      </c>
      <c r="AR40" s="428" t="str">
        <f t="shared" si="17"/>
        <v>0</v>
      </c>
      <c r="AS40" s="428" t="str">
        <f t="shared" si="17"/>
        <v>0</v>
      </c>
      <c r="AT40" s="428" t="str">
        <f t="shared" si="17"/>
        <v>0</v>
      </c>
      <c r="AU40" s="428" t="str">
        <f t="shared" si="17"/>
        <v>0</v>
      </c>
      <c r="AV40" s="430" t="str">
        <f>IF(COUNTIF(AV6:AV37,4)=0," ",COUNTIF(AV6:AV37,4))</f>
        <v xml:space="preserve"> </v>
      </c>
      <c r="AW40" s="428"/>
      <c r="AX40" s="431"/>
      <c r="AY40" s="432"/>
      <c r="AZ40" s="432"/>
      <c r="BA40" s="432"/>
      <c r="BB40" s="432"/>
      <c r="BC40" s="432"/>
      <c r="BD40" s="432"/>
      <c r="BE40" s="432"/>
      <c r="BF40" s="432"/>
      <c r="BG40" s="432"/>
      <c r="BH40" s="432"/>
      <c r="BI40" s="432"/>
      <c r="BJ40" s="432"/>
      <c r="BK40" s="432"/>
      <c r="BL40" s="432"/>
      <c r="BM40" s="432"/>
      <c r="BN40" s="432"/>
      <c r="BO40" s="433"/>
      <c r="BP40" s="433"/>
      <c r="BQ40" s="433"/>
      <c r="BR40" s="433"/>
      <c r="BS40" s="433"/>
      <c r="BT40" s="433"/>
      <c r="BU40" s="433"/>
      <c r="BV40" s="433"/>
      <c r="BW40" s="433"/>
      <c r="BX40" s="433"/>
      <c r="BY40" s="433"/>
      <c r="BZ40" s="433"/>
      <c r="CA40" s="433"/>
      <c r="CB40" s="433"/>
      <c r="CC40" s="433"/>
      <c r="CD40" s="433"/>
      <c r="CE40" s="433"/>
      <c r="CF40" s="433"/>
      <c r="CG40" s="433"/>
      <c r="CH40" s="433"/>
      <c r="CI40" s="433"/>
      <c r="CJ40" s="433"/>
      <c r="CK40" s="433"/>
      <c r="CL40" s="433"/>
      <c r="CM40" s="433"/>
    </row>
    <row r="41" spans="1:157" s="59" customFormat="1" x14ac:dyDescent="0.2">
      <c r="A41" s="84"/>
      <c r="B41" s="84"/>
      <c r="C41" s="193" t="s">
        <v>15</v>
      </c>
      <c r="D41" s="193"/>
      <c r="E41" s="194"/>
      <c r="F41" s="339" t="str">
        <v>0</v>
      </c>
      <c r="G41" s="339">
        <v>6</v>
      </c>
      <c r="H41" s="339">
        <v>9</v>
      </c>
      <c r="I41" s="339" t="str">
        <v>0</v>
      </c>
      <c r="J41" s="339" t="str">
        <v>0</v>
      </c>
      <c r="K41" s="339" t="str">
        <v>0</v>
      </c>
      <c r="L41" s="339">
        <v>8</v>
      </c>
      <c r="M41" s="339">
        <v>6</v>
      </c>
      <c r="N41" s="339" t="str">
        <v>0</v>
      </c>
      <c r="O41" s="434">
        <v>10</v>
      </c>
      <c r="P41" s="434" t="str">
        <v>0</v>
      </c>
      <c r="Q41" s="434" t="str">
        <v>0</v>
      </c>
      <c r="R41" s="434" t="str">
        <v>0</v>
      </c>
      <c r="S41" s="339" t="str">
        <v>0</v>
      </c>
      <c r="T41" s="339" t="str">
        <v>0</v>
      </c>
      <c r="U41" s="339" t="str">
        <v xml:space="preserve"> </v>
      </c>
      <c r="V41" s="435">
        <f>IF(COUNTIF(V6:V37,3)=0,"0",COUNTIF(V6:V37,3))</f>
        <v>17</v>
      </c>
      <c r="W41" s="436"/>
      <c r="X41" s="436"/>
      <c r="Y41" s="436" t="str">
        <f>IF(COUNTIF(Y6:Y37,3)=0," ",COUNTIF(Y6:Y37,3))</f>
        <v xml:space="preserve"> </v>
      </c>
      <c r="Z41" s="436">
        <f>IF(COUNTIF(Z6:Z37,3)=0," ",COUNTIF(Z6:Z37,3))</f>
        <v>6</v>
      </c>
      <c r="AA41" s="436">
        <f>IF(COUNTIF(AA6:AA37,3)=0," ",COUNTIF(AA6:AA37,3))</f>
        <v>7</v>
      </c>
      <c r="AB41" s="436">
        <f>IF(COUNTIF(AB6:AB37,3)=0," ",COUNTIF(AB6:AB37,3))</f>
        <v>5</v>
      </c>
      <c r="AC41" s="436"/>
      <c r="AD41" s="436"/>
      <c r="AE41" s="437" t="str">
        <f>IF(COUNTIF(AE6:AE37,3)=0," ",COUNTIF(AE6:AE37,3))</f>
        <v xml:space="preserve"> </v>
      </c>
      <c r="AF41" s="436" t="str">
        <f>IF(COUNTIF(AF6:AF37,3)=0," ",COUNTIF(AF6:AF37,3))</f>
        <v xml:space="preserve"> </v>
      </c>
      <c r="AG41" s="436" t="str">
        <f t="shared" ref="AG41:AU41" si="18">IF(COUNTIF(AG6:AG37,3)=0,"0",COUNTIF(AG6:AG37,3))</f>
        <v>0</v>
      </c>
      <c r="AH41" s="436">
        <f t="shared" si="18"/>
        <v>6</v>
      </c>
      <c r="AI41" s="436">
        <f t="shared" si="18"/>
        <v>9</v>
      </c>
      <c r="AJ41" s="436" t="str">
        <f t="shared" si="18"/>
        <v>0</v>
      </c>
      <c r="AK41" s="436" t="str">
        <f t="shared" si="18"/>
        <v>0</v>
      </c>
      <c r="AL41" s="436" t="str">
        <f t="shared" si="18"/>
        <v>0</v>
      </c>
      <c r="AM41" s="436">
        <f t="shared" si="18"/>
        <v>8</v>
      </c>
      <c r="AN41" s="436">
        <f t="shared" si="18"/>
        <v>6</v>
      </c>
      <c r="AO41" s="436" t="str">
        <f t="shared" si="18"/>
        <v>0</v>
      </c>
      <c r="AP41" s="436">
        <f t="shared" si="18"/>
        <v>10</v>
      </c>
      <c r="AQ41" s="436" t="str">
        <f t="shared" si="18"/>
        <v>0</v>
      </c>
      <c r="AR41" s="436" t="str">
        <f t="shared" si="18"/>
        <v>0</v>
      </c>
      <c r="AS41" s="436" t="str">
        <f t="shared" si="18"/>
        <v>0</v>
      </c>
      <c r="AT41" s="436" t="str">
        <f t="shared" si="18"/>
        <v>0</v>
      </c>
      <c r="AU41" s="436" t="str">
        <f t="shared" si="18"/>
        <v>0</v>
      </c>
      <c r="AV41" s="438" t="str">
        <f>IF(COUNTIF(AV6:AV37,3)=0," ",COUNTIF(AV6:AV37,3))</f>
        <v xml:space="preserve"> </v>
      </c>
      <c r="AW41" s="436"/>
      <c r="AX41" s="439"/>
      <c r="AY41" s="440"/>
      <c r="AZ41" s="440"/>
      <c r="BA41" s="440"/>
      <c r="BB41" s="440"/>
      <c r="BC41" s="440"/>
      <c r="BD41" s="440"/>
      <c r="BE41" s="440"/>
      <c r="BF41" s="440"/>
      <c r="BG41" s="440"/>
      <c r="BH41" s="440"/>
      <c r="BI41" s="440"/>
      <c r="BJ41" s="440"/>
      <c r="BK41" s="440"/>
      <c r="BL41" s="440"/>
      <c r="BM41" s="440"/>
      <c r="BN41" s="440"/>
      <c r="BO41" s="441"/>
      <c r="BP41" s="441"/>
      <c r="BQ41" s="441"/>
      <c r="BR41" s="441"/>
      <c r="BS41" s="441"/>
      <c r="BT41" s="441"/>
      <c r="BU41" s="441"/>
      <c r="BV41" s="441"/>
      <c r="BW41" s="441"/>
      <c r="BX41" s="441"/>
      <c r="BY41" s="441"/>
      <c r="BZ41" s="441"/>
      <c r="CA41" s="441"/>
      <c r="CB41" s="441"/>
      <c r="CC41" s="441"/>
      <c r="CD41" s="441"/>
      <c r="CE41" s="441"/>
      <c r="CF41" s="441"/>
      <c r="CG41" s="441"/>
      <c r="CH41" s="441"/>
      <c r="CI41" s="441"/>
      <c r="CJ41" s="441"/>
      <c r="CK41" s="441"/>
      <c r="CL41" s="441"/>
      <c r="CM41" s="441"/>
    </row>
    <row r="42" spans="1:157" x14ac:dyDescent="0.2">
      <c r="A42" s="215"/>
      <c r="B42" s="215"/>
      <c r="C42" s="82" t="s">
        <v>16</v>
      </c>
      <c r="D42" s="82"/>
      <c r="E42" s="27"/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4">
        <v>0</v>
      </c>
      <c r="P42" s="94">
        <v>0</v>
      </c>
      <c r="Q42" s="94">
        <v>0</v>
      </c>
      <c r="R42" s="94">
        <v>0</v>
      </c>
      <c r="S42" s="91">
        <v>0</v>
      </c>
      <c r="T42" s="91">
        <v>0</v>
      </c>
      <c r="U42" s="91">
        <v>0</v>
      </c>
      <c r="V42" s="316" t="str">
        <f>IF(COUNTIF(V6:V37,2)=0,"0",COUNTIF(V6:V37,2))</f>
        <v>0</v>
      </c>
      <c r="W42" s="316"/>
      <c r="X42" s="316"/>
      <c r="Y42" s="316" t="str">
        <f>IF(COUNTIF(Y6:Y37,2)=0," ",COUNTIF(Y6:Y37,2))</f>
        <v xml:space="preserve"> </v>
      </c>
      <c r="Z42" s="316" t="str">
        <f>IF(COUNTIF(Z6:Z37,2)=0," ",COUNTIF(Z6:Z37,2))</f>
        <v xml:space="preserve"> </v>
      </c>
      <c r="AA42" s="316">
        <f>IF(COUNTIF(AA6:AA37,2)=0," ",COUNTIF(AA6:AA37,2))</f>
        <v>2</v>
      </c>
      <c r="AB42" s="316">
        <f>IF(COUNTIF(AB6:AB37,2)=0," ",COUNTIF(AB6:AB37,2))</f>
        <v>8</v>
      </c>
      <c r="AC42" s="316"/>
      <c r="AD42" s="316"/>
      <c r="AE42" s="442" t="str">
        <f>IF(COUNTIF(AE6:AE37,2)=0," ",COUNTIF(AE6:AE37,2))</f>
        <v xml:space="preserve"> </v>
      </c>
      <c r="AF42" s="316" t="str">
        <f>IF(COUNTIF(AF6:AF37,2)=0," ",COUNTIF(AF6:AF37,2))</f>
        <v xml:space="preserve"> </v>
      </c>
      <c r="AG42" s="316">
        <f t="shared" ref="AG42:AV42" si="19">COUNTIF(AG6:AG36,2)+COUNTIF(AG6:AG36,"д")</f>
        <v>0</v>
      </c>
      <c r="AH42" s="316">
        <f t="shared" si="19"/>
        <v>0</v>
      </c>
      <c r="AI42" s="316">
        <f t="shared" si="19"/>
        <v>0</v>
      </c>
      <c r="AJ42" s="316">
        <f t="shared" si="19"/>
        <v>0</v>
      </c>
      <c r="AK42" s="316">
        <f t="shared" si="19"/>
        <v>0</v>
      </c>
      <c r="AL42" s="316">
        <f t="shared" si="19"/>
        <v>0</v>
      </c>
      <c r="AM42" s="316">
        <f t="shared" si="19"/>
        <v>0</v>
      </c>
      <c r="AN42" s="316">
        <f t="shared" si="19"/>
        <v>0</v>
      </c>
      <c r="AO42" s="316">
        <f t="shared" si="19"/>
        <v>0</v>
      </c>
      <c r="AP42" s="316">
        <f t="shared" si="19"/>
        <v>0</v>
      </c>
      <c r="AQ42" s="316">
        <f t="shared" si="19"/>
        <v>0</v>
      </c>
      <c r="AR42" s="316">
        <f t="shared" si="19"/>
        <v>0</v>
      </c>
      <c r="AS42" s="316">
        <f t="shared" si="19"/>
        <v>0</v>
      </c>
      <c r="AT42" s="316">
        <f t="shared" si="19"/>
        <v>0</v>
      </c>
      <c r="AU42" s="316">
        <f t="shared" si="19"/>
        <v>0</v>
      </c>
      <c r="AV42" s="316">
        <f t="shared" si="19"/>
        <v>0</v>
      </c>
      <c r="AW42" s="316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340"/>
    </row>
    <row r="43" spans="1:157" x14ac:dyDescent="0.2">
      <c r="A43" s="215"/>
      <c r="B43" s="215"/>
      <c r="C43" s="82" t="s">
        <v>17</v>
      </c>
      <c r="D43" s="82"/>
      <c r="E43" s="27"/>
      <c r="F43" s="91">
        <v>0</v>
      </c>
      <c r="G43" s="91">
        <v>0</v>
      </c>
      <c r="H43" s="91">
        <v>0</v>
      </c>
      <c r="I43" s="91">
        <v>1</v>
      </c>
      <c r="J43" s="91">
        <v>0</v>
      </c>
      <c r="K43" s="91">
        <v>1</v>
      </c>
      <c r="L43" s="91">
        <v>0</v>
      </c>
      <c r="M43" s="91">
        <v>0</v>
      </c>
      <c r="N43" s="91">
        <v>0</v>
      </c>
      <c r="O43" s="94">
        <v>0</v>
      </c>
      <c r="P43" s="94">
        <v>0</v>
      </c>
      <c r="Q43" s="94">
        <v>0</v>
      </c>
      <c r="R43" s="94">
        <v>0</v>
      </c>
      <c r="S43" s="91">
        <v>0</v>
      </c>
      <c r="T43" s="91">
        <v>0</v>
      </c>
      <c r="U43" s="91">
        <v>0</v>
      </c>
      <c r="V43" s="316">
        <f t="shared" ref="V43:AB43" si="20">COUNTBLANK(V6:V26)</f>
        <v>0</v>
      </c>
      <c r="W43" s="316">
        <f t="shared" si="20"/>
        <v>0</v>
      </c>
      <c r="X43" s="316">
        <f t="shared" si="20"/>
        <v>0</v>
      </c>
      <c r="Y43" s="316">
        <f t="shared" si="20"/>
        <v>0</v>
      </c>
      <c r="Z43" s="316">
        <f t="shared" si="20"/>
        <v>0</v>
      </c>
      <c r="AA43" s="316">
        <f t="shared" si="20"/>
        <v>0</v>
      </c>
      <c r="AB43" s="316">
        <f t="shared" si="20"/>
        <v>0</v>
      </c>
      <c r="AC43" s="316"/>
      <c r="AD43" s="316">
        <f>COUNTBLANK(AD6:AD28)</f>
        <v>0</v>
      </c>
      <c r="AE43" s="442" t="str">
        <f>IF(COUNTIF(AE6:AE37,"б")=0," ",COUNTIF(AE6:AE37,"б"))</f>
        <v xml:space="preserve"> </v>
      </c>
      <c r="AF43" s="443">
        <f t="shared" ref="AF43:CB43" si="21">IF(COUNTIF(AF6:AF37,"б")=0+COUNTIF(AF6:AF37,"а")=0,"0",COUNTIF(AF6:AF37,"б")+COUNTIF(AF6:AF37,"а"))</f>
        <v>0</v>
      </c>
      <c r="AG43" s="443">
        <f t="shared" si="21"/>
        <v>0</v>
      </c>
      <c r="AH43" s="443">
        <f t="shared" si="21"/>
        <v>0</v>
      </c>
      <c r="AI43" s="443">
        <f t="shared" si="21"/>
        <v>0</v>
      </c>
      <c r="AJ43" s="443">
        <f t="shared" si="21"/>
        <v>1</v>
      </c>
      <c r="AK43" s="443">
        <f t="shared" si="21"/>
        <v>0</v>
      </c>
      <c r="AL43" s="443">
        <f t="shared" si="21"/>
        <v>1</v>
      </c>
      <c r="AM43" s="443">
        <f t="shared" si="21"/>
        <v>0</v>
      </c>
      <c r="AN43" s="443">
        <f t="shared" si="21"/>
        <v>0</v>
      </c>
      <c r="AO43" s="443">
        <f t="shared" si="21"/>
        <v>0</v>
      </c>
      <c r="AP43" s="443">
        <f t="shared" si="21"/>
        <v>0</v>
      </c>
      <c r="AQ43" s="443">
        <f t="shared" si="21"/>
        <v>0</v>
      </c>
      <c r="AR43" s="443">
        <f t="shared" si="21"/>
        <v>0</v>
      </c>
      <c r="AS43" s="443">
        <f t="shared" si="21"/>
        <v>0</v>
      </c>
      <c r="AT43" s="443">
        <f t="shared" si="21"/>
        <v>0</v>
      </c>
      <c r="AU43" s="443">
        <f t="shared" si="21"/>
        <v>0</v>
      </c>
      <c r="AV43" s="443">
        <f t="shared" si="21"/>
        <v>0</v>
      </c>
      <c r="AW43" s="443">
        <f t="shared" si="21"/>
        <v>0</v>
      </c>
      <c r="AX43" s="443">
        <f t="shared" si="21"/>
        <v>0</v>
      </c>
      <c r="AY43" s="443">
        <f t="shared" si="21"/>
        <v>0</v>
      </c>
      <c r="AZ43" s="443">
        <f t="shared" si="21"/>
        <v>0</v>
      </c>
      <c r="BA43" s="443">
        <f t="shared" si="21"/>
        <v>0</v>
      </c>
      <c r="BB43" s="443">
        <f t="shared" si="21"/>
        <v>0</v>
      </c>
      <c r="BC43" s="443">
        <f t="shared" si="21"/>
        <v>0</v>
      </c>
      <c r="BD43" s="443">
        <f t="shared" si="21"/>
        <v>0</v>
      </c>
      <c r="BE43" s="443">
        <f t="shared" si="21"/>
        <v>0</v>
      </c>
      <c r="BF43" s="443">
        <f t="shared" si="21"/>
        <v>0</v>
      </c>
      <c r="BG43" s="443">
        <f t="shared" si="21"/>
        <v>0</v>
      </c>
      <c r="BH43" s="443">
        <f t="shared" si="21"/>
        <v>0</v>
      </c>
      <c r="BI43" s="443">
        <f t="shared" si="21"/>
        <v>0</v>
      </c>
      <c r="BJ43" s="443">
        <f t="shared" si="21"/>
        <v>0</v>
      </c>
      <c r="BK43" s="443">
        <f t="shared" si="21"/>
        <v>0</v>
      </c>
      <c r="BL43" s="443">
        <f t="shared" si="21"/>
        <v>0</v>
      </c>
      <c r="BM43" s="443">
        <f t="shared" si="21"/>
        <v>0</v>
      </c>
      <c r="BN43" s="443">
        <f t="shared" si="21"/>
        <v>0</v>
      </c>
      <c r="BO43" s="443">
        <f t="shared" si="21"/>
        <v>0</v>
      </c>
      <c r="BP43" s="443">
        <f t="shared" si="21"/>
        <v>0</v>
      </c>
      <c r="BQ43" s="443">
        <f t="shared" si="21"/>
        <v>0</v>
      </c>
      <c r="BR43" s="443">
        <f t="shared" si="21"/>
        <v>0</v>
      </c>
      <c r="BS43" s="443">
        <f t="shared" si="21"/>
        <v>0</v>
      </c>
      <c r="BT43" s="443">
        <f t="shared" si="21"/>
        <v>0</v>
      </c>
      <c r="BU43" s="443">
        <f t="shared" si="21"/>
        <v>0</v>
      </c>
      <c r="BV43" s="443">
        <f t="shared" si="21"/>
        <v>0</v>
      </c>
      <c r="BW43" s="443">
        <f t="shared" si="21"/>
        <v>0</v>
      </c>
      <c r="BX43" s="443">
        <f t="shared" si="21"/>
        <v>0</v>
      </c>
      <c r="BY43" s="443">
        <f t="shared" si="21"/>
        <v>0</v>
      </c>
      <c r="BZ43" s="443">
        <f t="shared" si="21"/>
        <v>0</v>
      </c>
      <c r="CA43" s="443">
        <f t="shared" si="21"/>
        <v>0</v>
      </c>
      <c r="CB43" s="443">
        <f t="shared" si="21"/>
        <v>0</v>
      </c>
      <c r="CC43" s="340"/>
      <c r="CD43" s="340"/>
      <c r="CE43" s="340"/>
      <c r="CF43" s="340"/>
      <c r="CG43" s="340"/>
      <c r="CH43" s="340"/>
      <c r="CI43" s="340"/>
      <c r="CJ43" s="340"/>
      <c r="CK43" s="340"/>
      <c r="CL43" s="340"/>
      <c r="CM43" s="340"/>
      <c r="CN43" s="340"/>
      <c r="CO43" s="340"/>
      <c r="CP43" s="340"/>
      <c r="CQ43" s="340"/>
      <c r="CR43" s="340"/>
      <c r="CS43" s="340"/>
      <c r="CT43" s="340"/>
      <c r="CU43" s="340"/>
      <c r="CV43" s="340"/>
      <c r="CW43" s="340"/>
      <c r="CX43" s="340"/>
      <c r="CY43" s="340"/>
      <c r="CZ43" s="340"/>
      <c r="DA43" s="340"/>
      <c r="DB43" s="340"/>
      <c r="DC43" s="340"/>
      <c r="DD43" s="340"/>
      <c r="DE43" s="340"/>
      <c r="DF43" s="340"/>
      <c r="DG43" s="340"/>
      <c r="DH43" s="340"/>
      <c r="DI43" s="340"/>
      <c r="DJ43" s="340"/>
      <c r="DK43" s="340"/>
      <c r="DL43" s="340"/>
      <c r="DM43" s="340"/>
      <c r="DN43" s="340"/>
      <c r="DO43" s="340"/>
      <c r="DP43" s="340"/>
      <c r="DQ43" s="340"/>
      <c r="DR43" s="340"/>
      <c r="DS43" s="340"/>
      <c r="DT43" s="340"/>
      <c r="DU43" s="340"/>
      <c r="DV43" s="340"/>
      <c r="DW43" s="340"/>
      <c r="DX43" s="340"/>
      <c r="DY43" s="340"/>
      <c r="DZ43" s="340"/>
      <c r="EA43" s="340"/>
      <c r="EB43" s="340"/>
      <c r="EC43" s="340"/>
      <c r="ED43" s="340"/>
      <c r="EE43" s="340"/>
      <c r="EF43" s="340"/>
      <c r="EG43" s="340"/>
      <c r="EH43" s="340"/>
      <c r="EI43" s="340"/>
      <c r="EJ43" s="340"/>
      <c r="EK43" s="340"/>
      <c r="EL43" s="340"/>
      <c r="EM43" s="340"/>
      <c r="EN43" s="340"/>
      <c r="EO43" s="340"/>
      <c r="EP43" s="340"/>
      <c r="EQ43" s="340"/>
      <c r="ER43" s="340"/>
      <c r="ES43" s="340"/>
      <c r="ET43" s="340"/>
      <c r="EU43" s="340"/>
      <c r="EV43" s="340"/>
      <c r="EW43" s="340"/>
      <c r="EX43" s="340"/>
      <c r="EY43" s="340"/>
      <c r="EZ43" s="340"/>
      <c r="FA43" s="340"/>
    </row>
    <row r="44" spans="1:157" x14ac:dyDescent="0.2">
      <c r="A44" s="215"/>
      <c r="B44" s="215"/>
      <c r="C44" s="82" t="s">
        <v>18</v>
      </c>
      <c r="D44" s="82"/>
      <c r="E44" s="27"/>
      <c r="F44" s="91">
        <v>23</v>
      </c>
      <c r="G44" s="91" t="str">
        <v>0</v>
      </c>
      <c r="H44" s="91" t="str">
        <v>0</v>
      </c>
      <c r="I44" s="91" t="str">
        <v>0</v>
      </c>
      <c r="J44" s="91" t="str">
        <v>0</v>
      </c>
      <c r="K44" s="91" t="str">
        <v>0</v>
      </c>
      <c r="L44" s="91" t="str">
        <v>0</v>
      </c>
      <c r="M44" s="91" t="str">
        <v>0</v>
      </c>
      <c r="N44" s="91" t="str">
        <v>0</v>
      </c>
      <c r="O44" s="94" t="str">
        <v>0</v>
      </c>
      <c r="P44" s="94" t="str">
        <v>0</v>
      </c>
      <c r="Q44" s="94" t="str">
        <v>0</v>
      </c>
      <c r="R44" s="94" t="str">
        <v>0</v>
      </c>
      <c r="S44" s="91" t="str">
        <v>0</v>
      </c>
      <c r="T44" s="91" t="str">
        <v>0</v>
      </c>
      <c r="U44" s="91" t="str">
        <v>0</v>
      </c>
      <c r="V44" s="316" t="str">
        <f>IF(COUNTIF(V6:V37,"з")=0,"0",COUNTIF(V6:V37,"з"))</f>
        <v>0</v>
      </c>
      <c r="W44" s="316"/>
      <c r="X44" s="316"/>
      <c r="Y44" s="316" t="str">
        <f>IF(COUNTIF(Y6:Y37,"з")=0," ",COUNTIF(Y6:Y37,"з"))</f>
        <v xml:space="preserve"> </v>
      </c>
      <c r="Z44" s="316" t="str">
        <f>IF(COUNTIF(Z6:Z37,"з")=0," ",COUNTIF(Z6:Z37,"з"))</f>
        <v xml:space="preserve"> </v>
      </c>
      <c r="AA44" s="316" t="str">
        <f>IF(COUNTIF(AA6:AA37,"з")=0," ",COUNTIF(AA6:AA37,"з"))</f>
        <v xml:space="preserve"> </v>
      </c>
      <c r="AB44" s="316" t="str">
        <f>IF(COUNTIF(AB6:AB37,"з")=0," ",COUNTIF(AB6:AB37,"з"))</f>
        <v xml:space="preserve"> </v>
      </c>
      <c r="AC44" s="316"/>
      <c r="AD44" s="316" t="str">
        <f>IF(COUNTIF(AD6:AD37,"з")=0," ",COUNTIF(AD6:AD37,"з"))</f>
        <v xml:space="preserve"> </v>
      </c>
      <c r="AE44" s="442" t="str">
        <f>IF(COUNTIF(AE6:AE37,"з")=0," ",COUNTIF(AE6:AE37,"з"))</f>
        <v xml:space="preserve"> </v>
      </c>
      <c r="AF44" s="316" t="str">
        <f>IF(COUNTIF(AF6:AF37,"з")=0," ",COUNTIF(AF6:AF37,"з"))</f>
        <v xml:space="preserve"> </v>
      </c>
      <c r="AG44" s="316">
        <f t="shared" ref="AG44:AW44" si="22">IF(COUNTIF(AG6:AG37,"з")=0,"0",COUNTIF(AG6:AG37,"з"))</f>
        <v>23</v>
      </c>
      <c r="AH44" s="316" t="str">
        <f t="shared" si="22"/>
        <v>0</v>
      </c>
      <c r="AI44" s="316" t="str">
        <f t="shared" si="22"/>
        <v>0</v>
      </c>
      <c r="AJ44" s="316" t="str">
        <f t="shared" si="22"/>
        <v>0</v>
      </c>
      <c r="AK44" s="316" t="str">
        <f t="shared" si="22"/>
        <v>0</v>
      </c>
      <c r="AL44" s="316" t="str">
        <f t="shared" si="22"/>
        <v>0</v>
      </c>
      <c r="AM44" s="316" t="str">
        <f t="shared" si="22"/>
        <v>0</v>
      </c>
      <c r="AN44" s="316" t="str">
        <f t="shared" si="22"/>
        <v>0</v>
      </c>
      <c r="AO44" s="316" t="str">
        <f t="shared" si="22"/>
        <v>0</v>
      </c>
      <c r="AP44" s="316" t="str">
        <f t="shared" si="22"/>
        <v>0</v>
      </c>
      <c r="AQ44" s="316" t="str">
        <f t="shared" si="22"/>
        <v>0</v>
      </c>
      <c r="AR44" s="316" t="str">
        <f t="shared" si="22"/>
        <v>0</v>
      </c>
      <c r="AS44" s="316" t="str">
        <f t="shared" si="22"/>
        <v>0</v>
      </c>
      <c r="AT44" s="316" t="str">
        <f t="shared" si="22"/>
        <v>0</v>
      </c>
      <c r="AU44" s="316" t="str">
        <f t="shared" si="22"/>
        <v>0</v>
      </c>
      <c r="AV44" s="316" t="str">
        <f t="shared" si="22"/>
        <v>0</v>
      </c>
      <c r="AW44" s="316" t="str">
        <f t="shared" si="22"/>
        <v>0</v>
      </c>
      <c r="AX44" s="30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340"/>
    </row>
    <row r="45" spans="1:157" s="30" customFormat="1" x14ac:dyDescent="0.2">
      <c r="A45" s="215"/>
      <c r="B45" s="215"/>
      <c r="C45" s="82" t="s">
        <v>19</v>
      </c>
      <c r="D45" s="82"/>
      <c r="E45" s="27"/>
      <c r="F45" s="91" t="str">
        <v>0</v>
      </c>
      <c r="G45" s="91" t="str">
        <v>0</v>
      </c>
      <c r="H45" s="91" t="str">
        <v>0</v>
      </c>
      <c r="I45" s="91" t="str">
        <v>0</v>
      </c>
      <c r="J45" s="91" t="str">
        <v>0</v>
      </c>
      <c r="K45" s="91" t="str">
        <v>0</v>
      </c>
      <c r="L45" s="91" t="str">
        <v>0</v>
      </c>
      <c r="M45" s="91" t="str">
        <v>0</v>
      </c>
      <c r="N45" s="91" t="str">
        <v>0</v>
      </c>
      <c r="O45" s="94" t="str">
        <v>0</v>
      </c>
      <c r="P45" s="94" t="str">
        <v>0</v>
      </c>
      <c r="Q45" s="94" t="str">
        <v>0</v>
      </c>
      <c r="R45" s="94" t="str">
        <v>0</v>
      </c>
      <c r="S45" s="91" t="str">
        <v>0</v>
      </c>
      <c r="T45" s="91" t="str">
        <v>0</v>
      </c>
      <c r="U45" s="91" t="str">
        <v>0</v>
      </c>
      <c r="V45" s="316" t="str">
        <f>IF(COUNTIF(V6:V37,"н")=0,"0",COUNTIF(V6:V37,"н"))</f>
        <v>0</v>
      </c>
      <c r="W45" s="316"/>
      <c r="X45" s="316"/>
      <c r="Y45" s="316" t="str">
        <f>IF(COUNTIF(Y6:Y37,"н")=0," ",COUNTIF(Y6:Y37,"н"))</f>
        <v xml:space="preserve"> </v>
      </c>
      <c r="Z45" s="316" t="str">
        <f>IF(COUNTIF(Z6:Z37,"н")=0," ",COUNTIF(Z6:Z37,"н"))</f>
        <v xml:space="preserve"> </v>
      </c>
      <c r="AA45" s="316" t="str">
        <f>IF(COUNTIF(AA6:AA37,"н")=0," ",COUNTIF(AA6:AA37,"н"))</f>
        <v xml:space="preserve"> </v>
      </c>
      <c r="AB45" s="316" t="str">
        <f>IF(COUNTIF(AB6:AB37,"н")=0," ",COUNTIF(AB6:AB37,"н"))</f>
        <v xml:space="preserve"> </v>
      </c>
      <c r="AC45" s="316"/>
      <c r="AD45" s="316" t="str">
        <f>IF(COUNTIF(AD6:AD37,"н")=0," ",COUNTIF(AD6:AD37,"н"))</f>
        <v xml:space="preserve"> </v>
      </c>
      <c r="AE45" s="442" t="str">
        <f>IF(COUNTIF(AE6:AE37,"н")=0," ",COUNTIF(AE6:AE37,"н"))</f>
        <v xml:space="preserve"> </v>
      </c>
      <c r="AF45" s="316" t="str">
        <f>IF(COUNTIF(AF6:AF37,"н")=0," ",COUNTIF(AF6:AF37,"н"))</f>
        <v xml:space="preserve"> </v>
      </c>
      <c r="AG45" s="316" t="str">
        <f t="shared" ref="AG45:AW45" si="23">IF(COUNTIF(AG6:AG37,"н")=0,"0",COUNTIF(AG6:AG37,"н"))</f>
        <v>0</v>
      </c>
      <c r="AH45" s="316" t="str">
        <f t="shared" si="23"/>
        <v>0</v>
      </c>
      <c r="AI45" s="316" t="str">
        <f t="shared" si="23"/>
        <v>0</v>
      </c>
      <c r="AJ45" s="316" t="str">
        <f t="shared" si="23"/>
        <v>0</v>
      </c>
      <c r="AK45" s="316" t="str">
        <f t="shared" si="23"/>
        <v>0</v>
      </c>
      <c r="AL45" s="316" t="str">
        <f t="shared" si="23"/>
        <v>0</v>
      </c>
      <c r="AM45" s="316" t="str">
        <f t="shared" si="23"/>
        <v>0</v>
      </c>
      <c r="AN45" s="316" t="str">
        <f t="shared" si="23"/>
        <v>0</v>
      </c>
      <c r="AO45" s="316" t="str">
        <f t="shared" si="23"/>
        <v>0</v>
      </c>
      <c r="AP45" s="316" t="str">
        <f t="shared" si="23"/>
        <v>0</v>
      </c>
      <c r="AQ45" s="316" t="str">
        <f t="shared" si="23"/>
        <v>0</v>
      </c>
      <c r="AR45" s="316" t="str">
        <f t="shared" si="23"/>
        <v>0</v>
      </c>
      <c r="AS45" s="316" t="str">
        <f t="shared" si="23"/>
        <v>0</v>
      </c>
      <c r="AT45" s="316" t="str">
        <f t="shared" si="23"/>
        <v>0</v>
      </c>
      <c r="AU45" s="316" t="str">
        <f t="shared" si="23"/>
        <v>0</v>
      </c>
      <c r="AV45" s="316" t="str">
        <f t="shared" si="23"/>
        <v>0</v>
      </c>
      <c r="AW45" s="316" t="str">
        <f t="shared" si="23"/>
        <v>0</v>
      </c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400"/>
      <c r="X46" s="400"/>
      <c r="Y46" s="400"/>
      <c r="Z46" s="400"/>
      <c r="AA46" s="400"/>
      <c r="AB46" s="400"/>
      <c r="AC46" s="400"/>
      <c r="AD46" s="400"/>
      <c r="AE46" s="13"/>
      <c r="AF46" s="13"/>
      <c r="AG46" s="390"/>
      <c r="AH46" s="390"/>
      <c r="AI46" s="390"/>
      <c r="AJ46" s="390"/>
      <c r="AK46" s="390"/>
      <c r="AL46" s="390"/>
      <c r="AM46" s="390"/>
      <c r="AN46" s="390"/>
      <c r="AO46" s="390"/>
      <c r="AP46" s="390"/>
      <c r="AQ46" s="390"/>
      <c r="AR46" s="390"/>
      <c r="AS46" s="390"/>
      <c r="AT46" s="390"/>
      <c r="AU46" s="390"/>
      <c r="AV46" s="390"/>
      <c r="AW46" s="390"/>
      <c r="AX46" s="30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400"/>
      <c r="X47" s="400"/>
      <c r="Y47" s="400"/>
      <c r="Z47" s="400"/>
      <c r="AA47" s="400"/>
      <c r="AB47" s="400"/>
      <c r="AC47" s="400"/>
      <c r="AD47" s="400"/>
      <c r="AE47" s="13"/>
      <c r="AF47" s="13"/>
      <c r="AG47" s="390"/>
      <c r="AH47" s="390"/>
      <c r="AI47" s="390"/>
      <c r="AJ47" s="390"/>
      <c r="AK47" s="390"/>
      <c r="AL47" s="390"/>
      <c r="AM47" s="390"/>
      <c r="AN47" s="390"/>
      <c r="AO47" s="390"/>
      <c r="AP47" s="390"/>
      <c r="AQ47" s="390"/>
      <c r="AR47" s="390"/>
      <c r="AS47" s="390"/>
      <c r="AT47" s="390"/>
      <c r="AU47" s="390"/>
      <c r="AV47" s="390"/>
      <c r="AW47" s="390"/>
      <c r="AX47" s="30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400"/>
      <c r="X48" s="400"/>
      <c r="Y48" s="400"/>
      <c r="Z48" s="400"/>
      <c r="AA48" s="400"/>
      <c r="AB48" s="400"/>
      <c r="AC48" s="400"/>
      <c r="AD48" s="400"/>
      <c r="AE48" s="13"/>
      <c r="AF48" s="13"/>
      <c r="AG48" s="390"/>
      <c r="AH48" s="390"/>
      <c r="AI48" s="390" t="str">
        <f>IF(COUNTIF(AI6:AI40,"н")=0,"0",COUNTIF(AI6:AI40,"н"))</f>
        <v>0</v>
      </c>
      <c r="AJ48" s="390"/>
      <c r="AK48" s="390"/>
      <c r="AL48" s="390"/>
      <c r="AM48" s="390"/>
      <c r="AN48" s="390"/>
      <c r="AO48" s="390"/>
      <c r="AP48" s="390"/>
      <c r="AQ48" s="390"/>
      <c r="AR48" s="390"/>
      <c r="AS48" s="390"/>
      <c r="AT48" s="390"/>
      <c r="AU48" s="390"/>
      <c r="AV48" s="390"/>
      <c r="AW48" s="390"/>
      <c r="AX48" s="30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400"/>
      <c r="X49" s="400"/>
      <c r="Y49" s="400"/>
      <c r="Z49" s="400"/>
      <c r="AA49" s="400"/>
      <c r="AB49" s="400"/>
      <c r="AC49" s="400"/>
      <c r="AD49" s="400"/>
      <c r="AE49" s="13"/>
      <c r="AF49" s="13"/>
      <c r="AG49" s="390"/>
      <c r="AH49" s="390"/>
      <c r="AI49" s="390"/>
      <c r="AJ49" s="390"/>
      <c r="AK49" s="390"/>
      <c r="AL49" s="390"/>
      <c r="AM49" s="390"/>
      <c r="AN49" s="390"/>
      <c r="AO49" s="390"/>
      <c r="AP49" s="390"/>
      <c r="AQ49" s="390"/>
      <c r="AR49" s="390"/>
      <c r="AS49" s="390"/>
      <c r="AT49" s="390"/>
      <c r="AU49" s="390"/>
      <c r="AV49" s="390"/>
      <c r="AW49" s="390"/>
      <c r="AX49" s="30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400"/>
      <c r="X50" s="400"/>
      <c r="Y50" s="400"/>
      <c r="Z50" s="400"/>
      <c r="AA50" s="400"/>
      <c r="AB50" s="400"/>
      <c r="AC50" s="400"/>
      <c r="AD50" s="400"/>
      <c r="AE50" s="13"/>
      <c r="AF50" s="13"/>
      <c r="AG50" s="390"/>
      <c r="AH50" s="390"/>
      <c r="AI50" s="390"/>
      <c r="AJ50" s="390"/>
      <c r="AK50" s="390"/>
      <c r="AL50" s="390"/>
      <c r="AM50" s="390"/>
      <c r="AN50" s="390"/>
      <c r="AO50" s="390"/>
      <c r="AP50" s="390"/>
      <c r="AQ50" s="390"/>
      <c r="AR50" s="390"/>
      <c r="AS50" s="390"/>
      <c r="AT50" s="390"/>
      <c r="AU50" s="390"/>
      <c r="AV50" s="390"/>
      <c r="AW50" s="390"/>
      <c r="AX50" s="30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400"/>
      <c r="X51" s="400"/>
      <c r="Y51" s="400"/>
      <c r="Z51" s="400"/>
      <c r="AA51" s="400"/>
      <c r="AB51" s="400"/>
      <c r="AC51" s="400"/>
      <c r="AD51" s="400"/>
      <c r="AE51" s="13"/>
      <c r="AF51" s="13"/>
      <c r="AG51" s="390"/>
      <c r="AH51" s="390"/>
      <c r="AI51" s="390"/>
      <c r="AJ51" s="390"/>
      <c r="AK51" s="390"/>
      <c r="AL51" s="390"/>
      <c r="AM51" s="390"/>
      <c r="AN51" s="390"/>
      <c r="AO51" s="390"/>
      <c r="AP51" s="390"/>
      <c r="AQ51" s="390"/>
      <c r="AR51" s="390"/>
      <c r="AS51" s="390"/>
      <c r="AT51" s="390"/>
      <c r="AU51" s="390"/>
      <c r="AV51" s="390"/>
      <c r="AW51" s="390"/>
      <c r="AX51" s="30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400"/>
      <c r="X52" s="400"/>
      <c r="Y52" s="400"/>
      <c r="Z52" s="400"/>
      <c r="AA52" s="400"/>
      <c r="AB52" s="400"/>
      <c r="AC52" s="400"/>
      <c r="AD52" s="400"/>
      <c r="AE52" s="13"/>
      <c r="AF52" s="13"/>
      <c r="AG52" s="390"/>
      <c r="AH52" s="390"/>
      <c r="AI52" s="390"/>
      <c r="AJ52" s="390"/>
      <c r="AK52" s="390"/>
      <c r="AL52" s="390"/>
      <c r="AM52" s="390"/>
      <c r="AN52" s="390"/>
      <c r="AO52" s="390"/>
      <c r="AP52" s="390"/>
      <c r="AQ52" s="390"/>
      <c r="AR52" s="390"/>
      <c r="AS52" s="390"/>
      <c r="AT52" s="390"/>
      <c r="AU52" s="390"/>
      <c r="AV52" s="390"/>
      <c r="AW52" s="390"/>
      <c r="AX52" s="30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400"/>
      <c r="X53" s="400"/>
      <c r="Y53" s="400"/>
      <c r="Z53" s="400"/>
      <c r="AA53" s="400"/>
      <c r="AB53" s="400"/>
      <c r="AC53" s="400"/>
      <c r="AD53" s="400"/>
      <c r="AE53" s="13"/>
      <c r="AF53" s="13"/>
      <c r="AG53" s="390"/>
      <c r="AH53" s="390"/>
      <c r="AI53" s="390"/>
      <c r="AJ53" s="390"/>
      <c r="AK53" s="390"/>
      <c r="AL53" s="390"/>
      <c r="AM53" s="390"/>
      <c r="AN53" s="390"/>
      <c r="AO53" s="390"/>
      <c r="AP53" s="390"/>
      <c r="AQ53" s="390"/>
      <c r="AR53" s="390"/>
      <c r="AS53" s="390"/>
      <c r="AT53" s="390"/>
      <c r="AU53" s="390"/>
      <c r="AV53" s="390"/>
      <c r="AW53" s="390"/>
      <c r="AX53" s="30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400"/>
      <c r="X54" s="400"/>
      <c r="Y54" s="400"/>
      <c r="Z54" s="400"/>
      <c r="AA54" s="400"/>
      <c r="AB54" s="400"/>
      <c r="AC54" s="400"/>
      <c r="AD54" s="400"/>
      <c r="AE54" s="13"/>
      <c r="AF54" s="13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390"/>
      <c r="AV54" s="390"/>
      <c r="AW54" s="390"/>
      <c r="AX54" s="30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8">
    <mergeCell ref="BP3:CE3"/>
    <mergeCell ref="M2:Q2"/>
    <mergeCell ref="X39:AB39"/>
    <mergeCell ref="A3:C4"/>
    <mergeCell ref="AD3:AD5"/>
    <mergeCell ref="G2:L2"/>
    <mergeCell ref="AG3:AW3"/>
    <mergeCell ref="AX3:BM3"/>
  </mergeCells>
  <conditionalFormatting sqref="C5 Y5 AI5 AG5">
    <cfRule type="cellIs" dxfId="20149" priority="2547" stopIfTrue="1" operator="equal">
      <formula>5</formula>
    </cfRule>
    <cfRule type="cellIs" dxfId="20148" priority="2548" stopIfTrue="1" operator="equal">
      <formula>4</formula>
    </cfRule>
    <cfRule type="cellIs" dxfId="20147" priority="2549" stopIfTrue="1" operator="equal">
      <formula>3</formula>
    </cfRule>
  </conditionalFormatting>
  <conditionalFormatting sqref="E6:E45">
    <cfRule type="cellIs" dxfId="20146" priority="2545" stopIfTrue="1" operator="equal">
      <formula>4</formula>
    </cfRule>
    <cfRule type="cellIs" dxfId="20145" priority="2546" stopIfTrue="1" operator="equal">
      <formula>3</formula>
    </cfRule>
  </conditionalFormatting>
  <conditionalFormatting sqref="Z5:AC5 W40:AF43 AE6:AE39 W39 R31:V45 F34:Q45 AG43:CB43 W44:AW45 F31:Q31 AG6:AW42 S6:T30 V6:V30 P6:Q30 G6:N30">
    <cfRule type="cellIs" dxfId="20144" priority="2542" stopIfTrue="1" operator="equal">
      <formula>5</formula>
    </cfRule>
    <cfRule type="cellIs" dxfId="20143" priority="2543" stopIfTrue="1" operator="equal">
      <formula>4</formula>
    </cfRule>
    <cfRule type="cellIs" dxfId="20142" priority="2544" stopIfTrue="1" operator="equal">
      <formula>3</formula>
    </cfRule>
  </conditionalFormatting>
  <conditionalFormatting sqref="AF6:AF37">
    <cfRule type="expression" dxfId="20141" priority="2540" stopIfTrue="1">
      <formula>VALUE(RIGHT(AF6))&gt;AE6</formula>
    </cfRule>
    <cfRule type="expression" dxfId="20140" priority="2541" stopIfTrue="1">
      <formula>EXACT(RIGHT(AF6,3),"зач")</formula>
    </cfRule>
  </conditionalFormatting>
  <conditionalFormatting sqref="AE3:AJ4 Q3 V3:AC4 S3:T3">
    <cfRule type="expression" dxfId="20139" priority="2538" stopIfTrue="1">
      <formula>$D$1&lt;Q3</formula>
    </cfRule>
    <cfRule type="expression" dxfId="20138" priority="2539" stopIfTrue="1">
      <formula>$D$1&gt;Q3</formula>
    </cfRule>
  </conditionalFormatting>
  <conditionalFormatting sqref="F6:F30">
    <cfRule type="cellIs" dxfId="20137" priority="2482" stopIfTrue="1" operator="equal">
      <formula>5</formula>
    </cfRule>
    <cfRule type="cellIs" dxfId="20136" priority="2483" stopIfTrue="1" operator="equal">
      <formula>4</formula>
    </cfRule>
    <cfRule type="cellIs" dxfId="20135" priority="2484" stopIfTrue="1" operator="equal">
      <formula>3</formula>
    </cfRule>
  </conditionalFormatting>
  <conditionalFormatting sqref="S4">
    <cfRule type="expression" dxfId="20134" priority="2279" stopIfTrue="1">
      <formula>$D$1&lt;S4</formula>
    </cfRule>
    <cfRule type="expression" dxfId="20133" priority="2280" stopIfTrue="1">
      <formula>$D$1&gt;S4</formula>
    </cfRule>
  </conditionalFormatting>
  <conditionalFormatting sqref="S4">
    <cfRule type="expression" dxfId="20132" priority="2277" stopIfTrue="1">
      <formula>$D$1&lt;S4</formula>
    </cfRule>
    <cfRule type="expression" dxfId="20131" priority="2278" stopIfTrue="1">
      <formula>$D$1&gt;S4</formula>
    </cfRule>
  </conditionalFormatting>
  <conditionalFormatting sqref="U6:U30">
    <cfRule type="cellIs" dxfId="20130" priority="2312" stopIfTrue="1" operator="equal">
      <formula>5</formula>
    </cfRule>
    <cfRule type="cellIs" dxfId="20129" priority="2313" stopIfTrue="1" operator="equal">
      <formula>4</formula>
    </cfRule>
    <cfRule type="cellIs" dxfId="20128" priority="2314" stopIfTrue="1" operator="equal">
      <formula>3</formula>
    </cfRule>
  </conditionalFormatting>
  <conditionalFormatting sqref="U3">
    <cfRule type="expression" dxfId="20127" priority="2310" stopIfTrue="1">
      <formula>$D$1&lt;U3</formula>
    </cfRule>
    <cfRule type="expression" dxfId="20126" priority="2311" stopIfTrue="1">
      <formula>$D$1&gt;U3</formula>
    </cfRule>
  </conditionalFormatting>
  <conditionalFormatting sqref="U4">
    <cfRule type="expression" dxfId="20125" priority="2306" stopIfTrue="1">
      <formula>$D$1&lt;U4</formula>
    </cfRule>
    <cfRule type="expression" dxfId="20124" priority="2307" stopIfTrue="1">
      <formula>$D$1&gt;U4</formula>
    </cfRule>
  </conditionalFormatting>
  <conditionalFormatting sqref="U4">
    <cfRule type="expression" dxfId="20123" priority="2308" stopIfTrue="1">
      <formula>$D$4&lt;U4</formula>
    </cfRule>
    <cfRule type="expression" dxfId="20122" priority="2309" stopIfTrue="1">
      <formula>$D$4&gt;U4</formula>
    </cfRule>
  </conditionalFormatting>
  <conditionalFormatting sqref="U4">
    <cfRule type="expression" dxfId="20121" priority="2304" stopIfTrue="1">
      <formula>$D$4&lt;U4</formula>
    </cfRule>
    <cfRule type="expression" dxfId="20120" priority="2305" stopIfTrue="1">
      <formula>$D$4&gt;U4</formula>
    </cfRule>
  </conditionalFormatting>
  <conditionalFormatting sqref="U5">
    <cfRule type="cellIs" dxfId="20119" priority="2301" stopIfTrue="1" operator="equal">
      <formula>5</formula>
    </cfRule>
    <cfRule type="cellIs" dxfId="20118" priority="2302" stopIfTrue="1" operator="equal">
      <formula>4</formula>
    </cfRule>
    <cfRule type="cellIs" dxfId="20117" priority="2303" stopIfTrue="1" operator="equal">
      <formula>3</formula>
    </cfRule>
  </conditionalFormatting>
  <conditionalFormatting sqref="Q5">
    <cfRule type="cellIs" dxfId="20116" priority="2290" stopIfTrue="1" operator="equal">
      <formula>5</formula>
    </cfRule>
    <cfRule type="cellIs" dxfId="20115" priority="2291" stopIfTrue="1" operator="equal">
      <formula>4</formula>
    </cfRule>
    <cfRule type="cellIs" dxfId="20114" priority="2292" stopIfTrue="1" operator="equal">
      <formula>3</formula>
    </cfRule>
  </conditionalFormatting>
  <conditionalFormatting sqref="Q4">
    <cfRule type="expression" dxfId="20113" priority="2288" stopIfTrue="1">
      <formula>$D$1&lt;Q4</formula>
    </cfRule>
    <cfRule type="expression" dxfId="20112" priority="2289" stopIfTrue="1">
      <formula>$D$1&gt;Q4</formula>
    </cfRule>
  </conditionalFormatting>
  <conditionalFormatting sqref="Q5">
    <cfRule type="cellIs" dxfId="20111" priority="2285" stopIfTrue="1" operator="equal">
      <formula>5</formula>
    </cfRule>
    <cfRule type="cellIs" dxfId="20110" priority="2286" stopIfTrue="1" operator="equal">
      <formula>4</formula>
    </cfRule>
    <cfRule type="cellIs" dxfId="20109" priority="2287" stopIfTrue="1" operator="equal">
      <formula>3</formula>
    </cfRule>
  </conditionalFormatting>
  <conditionalFormatting sqref="Q4">
    <cfRule type="expression" dxfId="20108" priority="2283" stopIfTrue="1">
      <formula>$D$1&lt;Q4</formula>
    </cfRule>
    <cfRule type="expression" dxfId="20107" priority="2284" stopIfTrue="1">
      <formula>$D$1&gt;Q4</formula>
    </cfRule>
  </conditionalFormatting>
  <conditionalFormatting sqref="S5">
    <cfRule type="cellIs" dxfId="20106" priority="2216" stopIfTrue="1" operator="equal">
      <formula>5</formula>
    </cfRule>
    <cfRule type="cellIs" dxfId="20105" priority="2217" stopIfTrue="1" operator="equal">
      <formula>4</formula>
    </cfRule>
    <cfRule type="cellIs" dxfId="20104" priority="2218" stopIfTrue="1" operator="equal">
      <formula>3</formula>
    </cfRule>
  </conditionalFormatting>
  <conditionalFormatting sqref="S5">
    <cfRule type="cellIs" dxfId="20103" priority="2213" stopIfTrue="1" operator="equal">
      <formula>5</formula>
    </cfRule>
    <cfRule type="cellIs" dxfId="20102" priority="2214" stopIfTrue="1" operator="equal">
      <formula>4</formula>
    </cfRule>
    <cfRule type="cellIs" dxfId="20101" priority="2215" stopIfTrue="1" operator="equal">
      <formula>3</formula>
    </cfRule>
  </conditionalFormatting>
  <conditionalFormatting sqref="R6:R30">
    <cfRule type="cellIs" dxfId="20100" priority="2205" stopIfTrue="1" operator="equal">
      <formula>5</formula>
    </cfRule>
    <cfRule type="cellIs" dxfId="20099" priority="2206" stopIfTrue="1" operator="equal">
      <formula>4</formula>
    </cfRule>
    <cfRule type="cellIs" dxfId="20098" priority="2207" stopIfTrue="1" operator="equal">
      <formula>3</formula>
    </cfRule>
  </conditionalFormatting>
  <conditionalFormatting sqref="R3">
    <cfRule type="expression" dxfId="20097" priority="2203" stopIfTrue="1">
      <formula>$D$1&lt;R3</formula>
    </cfRule>
    <cfRule type="expression" dxfId="20096" priority="2204" stopIfTrue="1">
      <formula>$D$1&gt;R3</formula>
    </cfRule>
  </conditionalFormatting>
  <conditionalFormatting sqref="R4">
    <cfRule type="expression" dxfId="20095" priority="2199" stopIfTrue="1">
      <formula>$D$1&lt;R4</formula>
    </cfRule>
    <cfRule type="expression" dxfId="20094" priority="2200" stopIfTrue="1">
      <formula>$D$1&gt;R4</formula>
    </cfRule>
  </conditionalFormatting>
  <conditionalFormatting sqref="R4">
    <cfRule type="expression" dxfId="20093" priority="2201" stopIfTrue="1">
      <formula>$D$4&lt;R4</formula>
    </cfRule>
    <cfRule type="expression" dxfId="20092" priority="2202" stopIfTrue="1">
      <formula>$D$4&gt;R4</formula>
    </cfRule>
  </conditionalFormatting>
  <conditionalFormatting sqref="R4">
    <cfRule type="expression" dxfId="20091" priority="2197" stopIfTrue="1">
      <formula>$D$4&lt;R4</formula>
    </cfRule>
    <cfRule type="expression" dxfId="20090" priority="2198" stopIfTrue="1">
      <formula>$D$4&gt;R4</formula>
    </cfRule>
  </conditionalFormatting>
  <conditionalFormatting sqref="R5">
    <cfRule type="cellIs" dxfId="20089" priority="2194" stopIfTrue="1" operator="equal">
      <formula>5</formula>
    </cfRule>
    <cfRule type="cellIs" dxfId="20088" priority="2195" stopIfTrue="1" operator="equal">
      <formula>4</formula>
    </cfRule>
    <cfRule type="cellIs" dxfId="20087" priority="2196" stopIfTrue="1" operator="equal">
      <formula>3</formula>
    </cfRule>
  </conditionalFormatting>
  <conditionalFormatting sqref="O6:O30">
    <cfRule type="cellIs" dxfId="20086" priority="2191" stopIfTrue="1" operator="equal">
      <formula>5</formula>
    </cfRule>
    <cfRule type="cellIs" dxfId="20085" priority="2192" stopIfTrue="1" operator="equal">
      <formula>4</formula>
    </cfRule>
    <cfRule type="cellIs" dxfId="20084" priority="2193" stopIfTrue="1" operator="equal">
      <formula>3</formula>
    </cfRule>
  </conditionalFormatting>
  <conditionalFormatting sqref="P5">
    <cfRule type="cellIs" dxfId="20083" priority="1361" stopIfTrue="1" operator="equal">
      <formula>5</formula>
    </cfRule>
    <cfRule type="cellIs" dxfId="20082" priority="1362" stopIfTrue="1" operator="equal">
      <formula>4</formula>
    </cfRule>
    <cfRule type="cellIs" dxfId="20081" priority="1363" stopIfTrue="1" operator="equal">
      <formula>3</formula>
    </cfRule>
  </conditionalFormatting>
  <conditionalFormatting sqref="P3:P4">
    <cfRule type="expression" dxfId="20080" priority="1359" stopIfTrue="1">
      <formula>$D$1&lt;P3</formula>
    </cfRule>
    <cfRule type="expression" dxfId="20079" priority="1360" stopIfTrue="1">
      <formula>$D$1&gt;P3</formula>
    </cfRule>
  </conditionalFormatting>
  <conditionalFormatting sqref="P3:P4">
    <cfRule type="expression" dxfId="20078" priority="621" stopIfTrue="1">
      <formula>$D$1&lt;P3</formula>
    </cfRule>
    <cfRule type="expression" dxfId="20077" priority="622" stopIfTrue="1">
      <formula>$D$1&gt;P3</formula>
    </cfRule>
  </conditionalFormatting>
  <conditionalFormatting sqref="P4">
    <cfRule type="expression" dxfId="20076" priority="596" stopIfTrue="1">
      <formula>$D$1&lt;P4</formula>
    </cfRule>
    <cfRule type="expression" dxfId="20075" priority="597" stopIfTrue="1">
      <formula>$D$1&gt;P4</formula>
    </cfRule>
  </conditionalFormatting>
  <conditionalFormatting sqref="P4">
    <cfRule type="expression" dxfId="20074" priority="561" stopIfTrue="1">
      <formula>$D$1&lt;P4</formula>
    </cfRule>
    <cfRule type="expression" dxfId="20073" priority="562" stopIfTrue="1">
      <formula>$D$1&gt;P4</formula>
    </cfRule>
  </conditionalFormatting>
  <conditionalFormatting sqref="P4">
    <cfRule type="expression" dxfId="20072" priority="1342" stopIfTrue="1">
      <formula>$D$1&lt;P4</formula>
    </cfRule>
    <cfRule type="expression" dxfId="20071" priority="1343" stopIfTrue="1">
      <formula>$D$1&gt;P4</formula>
    </cfRule>
  </conditionalFormatting>
  <conditionalFormatting sqref="P4">
    <cfRule type="expression" dxfId="20070" priority="1340" stopIfTrue="1">
      <formula>$D$1&lt;P4</formula>
    </cfRule>
    <cfRule type="expression" dxfId="20069" priority="1341" stopIfTrue="1">
      <formula>$D$1&gt;P4</formula>
    </cfRule>
  </conditionalFormatting>
  <conditionalFormatting sqref="P3:P4">
    <cfRule type="expression" dxfId="20068" priority="611" stopIfTrue="1">
      <formula>$D$1&lt;P3</formula>
    </cfRule>
    <cfRule type="expression" dxfId="20067" priority="612" stopIfTrue="1">
      <formula>$D$1&gt;P3</formula>
    </cfRule>
  </conditionalFormatting>
  <conditionalFormatting sqref="P3:P4">
    <cfRule type="expression" dxfId="20066" priority="601" stopIfTrue="1">
      <formula>$D$1&lt;P3</formula>
    </cfRule>
    <cfRule type="expression" dxfId="20065" priority="602" stopIfTrue="1">
      <formula>$D$1&gt;P3</formula>
    </cfRule>
  </conditionalFormatting>
  <conditionalFormatting sqref="P3:P4">
    <cfRule type="expression" dxfId="20064" priority="571" stopIfTrue="1">
      <formula>$D$1&lt;P3</formula>
    </cfRule>
    <cfRule type="expression" dxfId="20063" priority="572" stopIfTrue="1">
      <formula>$D$1&gt;P3</formula>
    </cfRule>
  </conditionalFormatting>
  <conditionalFormatting sqref="P4">
    <cfRule type="expression" dxfId="20062" priority="542" stopIfTrue="1">
      <formula>$D$1&lt;P4</formula>
    </cfRule>
    <cfRule type="expression" dxfId="20061" priority="543" stopIfTrue="1">
      <formula>$D$1&gt;P4</formula>
    </cfRule>
  </conditionalFormatting>
  <conditionalFormatting sqref="H3:L3">
    <cfRule type="expression" dxfId="20060" priority="532" stopIfTrue="1">
      <formula>$D$1&lt;H3</formula>
    </cfRule>
    <cfRule type="expression" dxfId="20059" priority="533" stopIfTrue="1">
      <formula>$D$1&gt;H3</formula>
    </cfRule>
  </conditionalFormatting>
  <conditionalFormatting sqref="J3">
    <cfRule type="expression" dxfId="20058" priority="530" stopIfTrue="1">
      <formula>$D$1&lt;J3</formula>
    </cfRule>
    <cfRule type="expression" dxfId="20057" priority="531" stopIfTrue="1">
      <formula>$D$1&gt;J3</formula>
    </cfRule>
  </conditionalFormatting>
  <conditionalFormatting sqref="L3">
    <cfRule type="expression" dxfId="20056" priority="528" stopIfTrue="1">
      <formula>$D$1&lt;L3</formula>
    </cfRule>
    <cfRule type="expression" dxfId="20055" priority="529" stopIfTrue="1">
      <formula>$D$1&gt;L3</formula>
    </cfRule>
  </conditionalFormatting>
  <conditionalFormatting sqref="H3:I3">
    <cfRule type="expression" dxfId="20054" priority="526" stopIfTrue="1">
      <formula>$D$1&lt;H3</formula>
    </cfRule>
    <cfRule type="expression" dxfId="20053" priority="527" stopIfTrue="1">
      <formula>$D$1&gt;H3</formula>
    </cfRule>
  </conditionalFormatting>
  <conditionalFormatting sqref="J3">
    <cfRule type="expression" dxfId="20052" priority="524" stopIfTrue="1">
      <formula>$D$1&lt;J3</formula>
    </cfRule>
    <cfRule type="expression" dxfId="20051" priority="525" stopIfTrue="1">
      <formula>$D$1&gt;J3</formula>
    </cfRule>
  </conditionalFormatting>
  <conditionalFormatting sqref="G3">
    <cfRule type="expression" dxfId="20050" priority="522" stopIfTrue="1">
      <formula>$D$1&lt;G3</formula>
    </cfRule>
    <cfRule type="expression" dxfId="20049" priority="523" stopIfTrue="1">
      <formula>$D$1&gt;G3</formula>
    </cfRule>
  </conditionalFormatting>
  <conditionalFormatting sqref="G3">
    <cfRule type="expression" dxfId="20048" priority="520" stopIfTrue="1">
      <formula>$D$1&lt;G3</formula>
    </cfRule>
    <cfRule type="expression" dxfId="20047" priority="521" stopIfTrue="1">
      <formula>$D$1&gt;G3</formula>
    </cfRule>
  </conditionalFormatting>
  <conditionalFormatting sqref="G3">
    <cfRule type="expression" dxfId="20046" priority="518" stopIfTrue="1">
      <formula>$D$1&lt;G3</formula>
    </cfRule>
    <cfRule type="expression" dxfId="20045" priority="519" stopIfTrue="1">
      <formula>$D$1&gt;G3</formula>
    </cfRule>
  </conditionalFormatting>
  <conditionalFormatting sqref="H3">
    <cfRule type="expression" dxfId="20044" priority="508" stopIfTrue="1">
      <formula>$D$1&lt;H3</formula>
    </cfRule>
    <cfRule type="expression" dxfId="20043" priority="509" stopIfTrue="1">
      <formula>$D$1&gt;H3</formula>
    </cfRule>
  </conditionalFormatting>
  <conditionalFormatting sqref="J3">
    <cfRule type="expression" dxfId="20042" priority="498" stopIfTrue="1">
      <formula>$D$1&lt;J3</formula>
    </cfRule>
    <cfRule type="expression" dxfId="20041" priority="499" stopIfTrue="1">
      <formula>$D$1&gt;J3</formula>
    </cfRule>
  </conditionalFormatting>
  <conditionalFormatting sqref="G4">
    <cfRule type="expression" dxfId="20040" priority="474" stopIfTrue="1">
      <formula>$D$1&lt;G4</formula>
    </cfRule>
    <cfRule type="expression" dxfId="20039" priority="475" stopIfTrue="1">
      <formula>$D$1&gt;G4</formula>
    </cfRule>
  </conditionalFormatting>
  <conditionalFormatting sqref="G4">
    <cfRule type="expression" dxfId="20038" priority="453" stopIfTrue="1">
      <formula>$D$1&lt;G4</formula>
    </cfRule>
    <cfRule type="expression" dxfId="20037" priority="454" stopIfTrue="1">
      <formula>$D$1&gt;G4</formula>
    </cfRule>
  </conditionalFormatting>
  <conditionalFormatting sqref="P5">
    <cfRule type="cellIs" dxfId="20036" priority="985" stopIfTrue="1" operator="equal">
      <formula>5</formula>
    </cfRule>
    <cfRule type="cellIs" dxfId="20035" priority="986" stopIfTrue="1" operator="equal">
      <formula>4</formula>
    </cfRule>
    <cfRule type="cellIs" dxfId="20034" priority="987" stopIfTrue="1" operator="equal">
      <formula>3</formula>
    </cfRule>
  </conditionalFormatting>
  <conditionalFormatting sqref="P4">
    <cfRule type="expression" dxfId="20033" priority="983" stopIfTrue="1">
      <formula>$D$1&lt;P4</formula>
    </cfRule>
    <cfRule type="expression" dxfId="20032" priority="984" stopIfTrue="1">
      <formula>$D$1&gt;P4</formula>
    </cfRule>
  </conditionalFormatting>
  <conditionalFormatting sqref="P5">
    <cfRule type="cellIs" dxfId="20031" priority="980" stopIfTrue="1" operator="equal">
      <formula>5</formula>
    </cfRule>
    <cfRule type="cellIs" dxfId="20030" priority="981" stopIfTrue="1" operator="equal">
      <formula>4</formula>
    </cfRule>
    <cfRule type="cellIs" dxfId="20029" priority="982" stopIfTrue="1" operator="equal">
      <formula>3</formula>
    </cfRule>
  </conditionalFormatting>
  <conditionalFormatting sqref="P4">
    <cfRule type="expression" dxfId="20028" priority="978" stopIfTrue="1">
      <formula>$D$1&lt;P4</formula>
    </cfRule>
    <cfRule type="expression" dxfId="20027" priority="979" stopIfTrue="1">
      <formula>$D$1&gt;P4</formula>
    </cfRule>
  </conditionalFormatting>
  <conditionalFormatting sqref="P4">
    <cfRule type="expression" dxfId="20026" priority="976" stopIfTrue="1">
      <formula>$D$1&lt;P4</formula>
    </cfRule>
    <cfRule type="expression" dxfId="20025" priority="977" stopIfTrue="1">
      <formula>$D$1&gt;P4</formula>
    </cfRule>
  </conditionalFormatting>
  <conditionalFormatting sqref="P4">
    <cfRule type="expression" dxfId="20024" priority="974" stopIfTrue="1">
      <formula>$D$1&lt;P4</formula>
    </cfRule>
    <cfRule type="expression" dxfId="20023" priority="975" stopIfTrue="1">
      <formula>$D$1&gt;P4</formula>
    </cfRule>
  </conditionalFormatting>
  <conditionalFormatting sqref="G5">
    <cfRule type="cellIs" dxfId="20022" priority="436" stopIfTrue="1" operator="equal">
      <formula>5</formula>
    </cfRule>
    <cfRule type="cellIs" dxfId="20021" priority="437" stopIfTrue="1" operator="equal">
      <formula>4</formula>
    </cfRule>
    <cfRule type="cellIs" dxfId="20020" priority="438" stopIfTrue="1" operator="equal">
      <formula>3</formula>
    </cfRule>
  </conditionalFormatting>
  <conditionalFormatting sqref="G4">
    <cfRule type="expression" dxfId="20019" priority="434" stopIfTrue="1">
      <formula>$D$1&lt;G4</formula>
    </cfRule>
    <cfRule type="expression" dxfId="20018" priority="435" stopIfTrue="1">
      <formula>$D$1&gt;G4</formula>
    </cfRule>
  </conditionalFormatting>
  <conditionalFormatting sqref="G5">
    <cfRule type="cellIs" dxfId="20017" priority="431" stopIfTrue="1" operator="equal">
      <formula>5</formula>
    </cfRule>
    <cfRule type="cellIs" dxfId="20016" priority="432" stopIfTrue="1" operator="equal">
      <formula>4</formula>
    </cfRule>
    <cfRule type="cellIs" dxfId="20015" priority="433" stopIfTrue="1" operator="equal">
      <formula>3</formula>
    </cfRule>
  </conditionalFormatting>
  <conditionalFormatting sqref="G4">
    <cfRule type="expression" dxfId="20014" priority="429" stopIfTrue="1">
      <formula>$D$1&lt;G4</formula>
    </cfRule>
    <cfRule type="expression" dxfId="20013" priority="430" stopIfTrue="1">
      <formula>$D$1&gt;G4</formula>
    </cfRule>
  </conditionalFormatting>
  <conditionalFormatting sqref="I4">
    <cfRule type="expression" dxfId="20012" priority="404" stopIfTrue="1">
      <formula>$D$1&lt;I4</formula>
    </cfRule>
    <cfRule type="expression" dxfId="20011" priority="405" stopIfTrue="1">
      <formula>$D$1&gt;I4</formula>
    </cfRule>
  </conditionalFormatting>
  <conditionalFormatting sqref="I5">
    <cfRule type="cellIs" dxfId="20010" priority="401" stopIfTrue="1" operator="equal">
      <formula>5</formula>
    </cfRule>
    <cfRule type="cellIs" dxfId="20009" priority="402" stopIfTrue="1" operator="equal">
      <formula>4</formula>
    </cfRule>
    <cfRule type="cellIs" dxfId="20008" priority="403" stopIfTrue="1" operator="equal">
      <formula>3</formula>
    </cfRule>
  </conditionalFormatting>
  <conditionalFormatting sqref="I4">
    <cfRule type="expression" dxfId="20007" priority="399" stopIfTrue="1">
      <formula>$D$1&lt;I4</formula>
    </cfRule>
    <cfRule type="expression" dxfId="20006" priority="400" stopIfTrue="1">
      <formula>$D$1&gt;I4</formula>
    </cfRule>
  </conditionalFormatting>
  <conditionalFormatting sqref="I5">
    <cfRule type="cellIs" dxfId="20005" priority="396" stopIfTrue="1" operator="equal">
      <formula>5</formula>
    </cfRule>
    <cfRule type="cellIs" dxfId="20004" priority="397" stopIfTrue="1" operator="equal">
      <formula>4</formula>
    </cfRule>
    <cfRule type="cellIs" dxfId="20003" priority="398" stopIfTrue="1" operator="equal">
      <formula>3</formula>
    </cfRule>
  </conditionalFormatting>
  <conditionalFormatting sqref="I4">
    <cfRule type="expression" dxfId="20002" priority="394" stopIfTrue="1">
      <formula>$D$1&lt;I4</formula>
    </cfRule>
    <cfRule type="expression" dxfId="20001" priority="395" stopIfTrue="1">
      <formula>$D$1&gt;I4</formula>
    </cfRule>
  </conditionalFormatting>
  <conditionalFormatting sqref="N5">
    <cfRule type="cellIs" dxfId="20000" priority="391" stopIfTrue="1" operator="equal">
      <formula>5</formula>
    </cfRule>
    <cfRule type="cellIs" dxfId="19999" priority="392" stopIfTrue="1" operator="equal">
      <formula>4</formula>
    </cfRule>
    <cfRule type="cellIs" dxfId="19998" priority="393" stopIfTrue="1" operator="equal">
      <formula>3</formula>
    </cfRule>
  </conditionalFormatting>
  <conditionalFormatting sqref="J4">
    <cfRule type="expression" dxfId="19997" priority="344" stopIfTrue="1">
      <formula>$D$1&lt;J4</formula>
    </cfRule>
    <cfRule type="expression" dxfId="19996" priority="345" stopIfTrue="1">
      <formula>$D$1&gt;J4</formula>
    </cfRule>
  </conditionalFormatting>
  <conditionalFormatting sqref="J4">
    <cfRule type="expression" dxfId="19995" priority="342" stopIfTrue="1">
      <formula>$D$1&lt;J4</formula>
    </cfRule>
    <cfRule type="expression" dxfId="19994" priority="343" stopIfTrue="1">
      <formula>$D$1&gt;J4</formula>
    </cfRule>
  </conditionalFormatting>
  <conditionalFormatting sqref="J4">
    <cfRule type="expression" dxfId="19993" priority="340" stopIfTrue="1">
      <formula>$D$1&lt;J4</formula>
    </cfRule>
    <cfRule type="expression" dxfId="19992" priority="341" stopIfTrue="1">
      <formula>$D$1&gt;J4</formula>
    </cfRule>
  </conditionalFormatting>
  <conditionalFormatting sqref="J4">
    <cfRule type="expression" dxfId="19991" priority="338" stopIfTrue="1">
      <formula>$D$1&lt;J4</formula>
    </cfRule>
    <cfRule type="expression" dxfId="19990" priority="339" stopIfTrue="1">
      <formula>$D$1&gt;J4</formula>
    </cfRule>
  </conditionalFormatting>
  <conditionalFormatting sqref="J4">
    <cfRule type="expression" dxfId="19989" priority="336" stopIfTrue="1">
      <formula>$D$1&lt;J4</formula>
    </cfRule>
    <cfRule type="expression" dxfId="19988" priority="337" stopIfTrue="1">
      <formula>$D$1&gt;J4</formula>
    </cfRule>
  </conditionalFormatting>
  <conditionalFormatting sqref="J4">
    <cfRule type="expression" dxfId="19987" priority="334" stopIfTrue="1">
      <formula>$D$1&lt;J4</formula>
    </cfRule>
    <cfRule type="expression" dxfId="19986" priority="335" stopIfTrue="1">
      <formula>$D$1&gt;J4</formula>
    </cfRule>
  </conditionalFormatting>
  <conditionalFormatting sqref="J4">
    <cfRule type="expression" dxfId="19985" priority="332" stopIfTrue="1">
      <formula>$D$1&lt;J4</formula>
    </cfRule>
    <cfRule type="expression" dxfId="19984" priority="333" stopIfTrue="1">
      <formula>$D$1&gt;J4</formula>
    </cfRule>
  </conditionalFormatting>
  <conditionalFormatting sqref="J4">
    <cfRule type="expression" dxfId="19983" priority="330" stopIfTrue="1">
      <formula>$D$1&lt;J4</formula>
    </cfRule>
    <cfRule type="expression" dxfId="19982" priority="331" stopIfTrue="1">
      <formula>$D$1&gt;J4</formula>
    </cfRule>
  </conditionalFormatting>
  <conditionalFormatting sqref="J4">
    <cfRule type="expression" dxfId="19981" priority="328" stopIfTrue="1">
      <formula>$D$1&lt;J4</formula>
    </cfRule>
    <cfRule type="expression" dxfId="19980" priority="329" stopIfTrue="1">
      <formula>$D$1&gt;J4</formula>
    </cfRule>
  </conditionalFormatting>
  <conditionalFormatting sqref="J4">
    <cfRule type="expression" dxfId="19979" priority="326" stopIfTrue="1">
      <formula>$D$1&lt;J4</formula>
    </cfRule>
    <cfRule type="expression" dxfId="19978" priority="327" stopIfTrue="1">
      <formula>$D$1&gt;J4</formula>
    </cfRule>
  </conditionalFormatting>
  <conditionalFormatting sqref="J4">
    <cfRule type="expression" dxfId="19977" priority="324" stopIfTrue="1">
      <formula>$D$1&lt;J4</formula>
    </cfRule>
    <cfRule type="expression" dxfId="19976" priority="325" stopIfTrue="1">
      <formula>$D$1&gt;J4</formula>
    </cfRule>
  </conditionalFormatting>
  <conditionalFormatting sqref="L4">
    <cfRule type="expression" dxfId="19975" priority="226" stopIfTrue="1">
      <formula>$D$1&lt;L4</formula>
    </cfRule>
    <cfRule type="expression" dxfId="19974" priority="227" stopIfTrue="1">
      <formula>$D$1&gt;L4</formula>
    </cfRule>
  </conditionalFormatting>
  <conditionalFormatting sqref="J5">
    <cfRule type="cellIs" dxfId="19973" priority="312" stopIfTrue="1" operator="equal">
      <formula>5</formula>
    </cfRule>
    <cfRule type="cellIs" dxfId="19972" priority="313" stopIfTrue="1" operator="equal">
      <formula>4</formula>
    </cfRule>
    <cfRule type="cellIs" dxfId="19971" priority="314" stopIfTrue="1" operator="equal">
      <formula>3</formula>
    </cfRule>
  </conditionalFormatting>
  <conditionalFormatting sqref="J4">
    <cfRule type="expression" dxfId="19970" priority="290" stopIfTrue="1">
      <formula>$D$1&lt;J4</formula>
    </cfRule>
    <cfRule type="expression" dxfId="19969" priority="291" stopIfTrue="1">
      <formula>$D$1&gt;J4</formula>
    </cfRule>
  </conditionalFormatting>
  <conditionalFormatting sqref="K4">
    <cfRule type="expression" dxfId="19968" priority="261" stopIfTrue="1">
      <formula>$D$1&lt;K4</formula>
    </cfRule>
    <cfRule type="expression" dxfId="19967" priority="262" stopIfTrue="1">
      <formula>$D$1&gt;K4</formula>
    </cfRule>
  </conditionalFormatting>
  <conditionalFormatting sqref="K4">
    <cfRule type="expression" dxfId="19966" priority="259" stopIfTrue="1">
      <formula>$D$1&lt;K4</formula>
    </cfRule>
    <cfRule type="expression" dxfId="19965" priority="260" stopIfTrue="1">
      <formula>$D$1&gt;K4</formula>
    </cfRule>
  </conditionalFormatting>
  <conditionalFormatting sqref="K4">
    <cfRule type="expression" dxfId="19964" priority="257" stopIfTrue="1">
      <formula>$D$1&lt;K4</formula>
    </cfRule>
    <cfRule type="expression" dxfId="19963" priority="258" stopIfTrue="1">
      <formula>$D$1&gt;K4</formula>
    </cfRule>
  </conditionalFormatting>
  <conditionalFormatting sqref="K4">
    <cfRule type="expression" dxfId="19962" priority="255" stopIfTrue="1">
      <formula>$D$1&lt;K4</formula>
    </cfRule>
    <cfRule type="expression" dxfId="19961" priority="256" stopIfTrue="1">
      <formula>$D$1&gt;K4</formula>
    </cfRule>
  </conditionalFormatting>
  <conditionalFormatting sqref="K4">
    <cfRule type="expression" dxfId="19960" priority="253" stopIfTrue="1">
      <formula>$D$1&lt;K4</formula>
    </cfRule>
    <cfRule type="expression" dxfId="19959" priority="254" stopIfTrue="1">
      <formula>$D$1&gt;K4</formula>
    </cfRule>
  </conditionalFormatting>
  <conditionalFormatting sqref="K4">
    <cfRule type="expression" dxfId="19958" priority="251" stopIfTrue="1">
      <formula>$D$1&lt;K4</formula>
    </cfRule>
    <cfRule type="expression" dxfId="19957" priority="252" stopIfTrue="1">
      <formula>$D$1&gt;K4</formula>
    </cfRule>
  </conditionalFormatting>
  <conditionalFormatting sqref="L4">
    <cfRule type="expression" dxfId="19956" priority="228" stopIfTrue="1">
      <formula>$D$1&lt;L4</formula>
    </cfRule>
    <cfRule type="expression" dxfId="19955" priority="229" stopIfTrue="1">
      <formula>$D$1&gt;L4</formula>
    </cfRule>
  </conditionalFormatting>
  <conditionalFormatting sqref="L4">
    <cfRule type="expression" dxfId="19954" priority="224" stopIfTrue="1">
      <formula>$D$1&lt;L4</formula>
    </cfRule>
    <cfRule type="expression" dxfId="19953" priority="225" stopIfTrue="1">
      <formula>$D$1&gt;L4</formula>
    </cfRule>
  </conditionalFormatting>
  <conditionalFormatting sqref="M5">
    <cfRule type="expression" dxfId="19952" priority="173" stopIfTrue="1">
      <formula>$D$1&lt;M5</formula>
    </cfRule>
    <cfRule type="expression" dxfId="19951" priority="174" stopIfTrue="1">
      <formula>$D$1&gt;M5</formula>
    </cfRule>
  </conditionalFormatting>
  <conditionalFormatting sqref="M5">
    <cfRule type="expression" dxfId="19950" priority="171" stopIfTrue="1">
      <formula>$D$1&lt;M5</formula>
    </cfRule>
    <cfRule type="expression" dxfId="19949" priority="172" stopIfTrue="1">
      <formula>$D$1&gt;M5</formula>
    </cfRule>
  </conditionalFormatting>
  <conditionalFormatting sqref="M5">
    <cfRule type="expression" dxfId="19948" priority="169" stopIfTrue="1">
      <formula>$D$1&lt;M5</formula>
    </cfRule>
    <cfRule type="expression" dxfId="19947" priority="170" stopIfTrue="1">
      <formula>$D$1&gt;M5</formula>
    </cfRule>
  </conditionalFormatting>
  <conditionalFormatting sqref="L5">
    <cfRule type="expression" dxfId="19946" priority="216" stopIfTrue="1">
      <formula>$D$1&lt;L5</formula>
    </cfRule>
    <cfRule type="expression" dxfId="19945" priority="217" stopIfTrue="1">
      <formula>$D$1&gt;L5</formula>
    </cfRule>
  </conditionalFormatting>
  <conditionalFormatting sqref="M5">
    <cfRule type="expression" dxfId="19944" priority="181" stopIfTrue="1">
      <formula>$D$1&lt;M5</formula>
    </cfRule>
    <cfRule type="expression" dxfId="19943" priority="182" stopIfTrue="1">
      <formula>$D$1&gt;M5</formula>
    </cfRule>
  </conditionalFormatting>
  <conditionalFormatting sqref="M5">
    <cfRule type="expression" dxfId="19942" priority="179" stopIfTrue="1">
      <formula>$D$1&lt;M5</formula>
    </cfRule>
    <cfRule type="expression" dxfId="19941" priority="180" stopIfTrue="1">
      <formula>$D$1&gt;M5</formula>
    </cfRule>
  </conditionalFormatting>
  <conditionalFormatting sqref="M5">
    <cfRule type="expression" dxfId="19940" priority="177" stopIfTrue="1">
      <formula>$D$1&lt;M5</formula>
    </cfRule>
    <cfRule type="expression" dxfId="19939" priority="178" stopIfTrue="1">
      <formula>$D$1&gt;M5</formula>
    </cfRule>
  </conditionalFormatting>
  <conditionalFormatting sqref="M5">
    <cfRule type="expression" dxfId="19938" priority="175" stopIfTrue="1">
      <formula>$D$1&lt;M5</formula>
    </cfRule>
    <cfRule type="expression" dxfId="19937" priority="176" stopIfTrue="1">
      <formula>$D$1&gt;M5</formula>
    </cfRule>
  </conditionalFormatting>
  <conditionalFormatting sqref="M5">
    <cfRule type="expression" dxfId="19936" priority="167" stopIfTrue="1">
      <formula>$D$1&lt;M5</formula>
    </cfRule>
    <cfRule type="expression" dxfId="19935" priority="168" stopIfTrue="1">
      <formula>$D$1&gt;M5</formula>
    </cfRule>
  </conditionalFormatting>
  <conditionalFormatting sqref="M5">
    <cfRule type="expression" dxfId="19934" priority="165" stopIfTrue="1">
      <formula>$D$1&lt;M5</formula>
    </cfRule>
    <cfRule type="expression" dxfId="19933" priority="166" stopIfTrue="1">
      <formula>$D$1&gt;M5</formula>
    </cfRule>
  </conditionalFormatting>
  <conditionalFormatting sqref="M5">
    <cfRule type="expression" dxfId="19932" priority="155" stopIfTrue="1">
      <formula>$D$1&lt;M5</formula>
    </cfRule>
    <cfRule type="expression" dxfId="19931" priority="156" stopIfTrue="1">
      <formula>$D$1&gt;M5</formula>
    </cfRule>
  </conditionalFormatting>
  <conditionalFormatting sqref="M4">
    <cfRule type="expression" dxfId="19930" priority="110" stopIfTrue="1">
      <formula>$D$1&lt;M4</formula>
    </cfRule>
    <cfRule type="expression" dxfId="19929" priority="111" stopIfTrue="1">
      <formula>$D$1&gt;M4</formula>
    </cfRule>
  </conditionalFormatting>
  <conditionalFormatting sqref="M4">
    <cfRule type="expression" dxfId="19928" priority="128" stopIfTrue="1">
      <formula>$D$1&lt;M4</formula>
    </cfRule>
    <cfRule type="expression" dxfId="19927" priority="129" stopIfTrue="1">
      <formula>$D$1&gt;M4</formula>
    </cfRule>
  </conditionalFormatting>
  <conditionalFormatting sqref="M4">
    <cfRule type="expression" dxfId="19926" priority="120" stopIfTrue="1">
      <formula>$D$1&lt;M4</formula>
    </cfRule>
    <cfRule type="expression" dxfId="19925" priority="121" stopIfTrue="1">
      <formula>$D$1&gt;M4</formula>
    </cfRule>
  </conditionalFormatting>
  <conditionalFormatting sqref="M4">
    <cfRule type="expression" dxfId="19924" priority="118" stopIfTrue="1">
      <formula>$D$1&lt;M4</formula>
    </cfRule>
    <cfRule type="expression" dxfId="19923" priority="119" stopIfTrue="1">
      <formula>$D$1&gt;M4</formula>
    </cfRule>
  </conditionalFormatting>
  <conditionalFormatting sqref="M4">
    <cfRule type="expression" dxfId="19922" priority="116" stopIfTrue="1">
      <formula>$D$1&lt;M4</formula>
    </cfRule>
    <cfRule type="expression" dxfId="19921" priority="117" stopIfTrue="1">
      <formula>$D$1&gt;M4</formula>
    </cfRule>
  </conditionalFormatting>
  <conditionalFormatting sqref="M4">
    <cfRule type="expression" dxfId="19920" priority="114" stopIfTrue="1">
      <formula>$D$1&lt;M4</formula>
    </cfRule>
    <cfRule type="expression" dxfId="19919" priority="115" stopIfTrue="1">
      <formula>$D$1&gt;M4</formula>
    </cfRule>
  </conditionalFormatting>
  <conditionalFormatting sqref="M4">
    <cfRule type="expression" dxfId="19918" priority="112" stopIfTrue="1">
      <formula>$D$1&lt;M4</formula>
    </cfRule>
    <cfRule type="expression" dxfId="19917" priority="113" stopIfTrue="1">
      <formula>$D$1&gt;M4</formula>
    </cfRule>
  </conditionalFormatting>
  <conditionalFormatting sqref="M4">
    <cfRule type="expression" dxfId="19916" priority="100" stopIfTrue="1">
      <formula>$D$1&lt;M4</formula>
    </cfRule>
    <cfRule type="expression" dxfId="19915" priority="101" stopIfTrue="1">
      <formula>$D$1&gt;M4</formula>
    </cfRule>
  </conditionalFormatting>
  <conditionalFormatting sqref="M4">
    <cfRule type="expression" dxfId="19914" priority="93" stopIfTrue="1">
      <formula>$D$1&lt;M4</formula>
    </cfRule>
    <cfRule type="expression" dxfId="19913" priority="94" stopIfTrue="1">
      <formula>$D$1&gt;M4</formula>
    </cfRule>
  </conditionalFormatting>
  <conditionalFormatting sqref="P5">
    <cfRule type="cellIs" dxfId="19912" priority="623" stopIfTrue="1" operator="equal">
      <formula>5</formula>
    </cfRule>
    <cfRule type="cellIs" dxfId="19911" priority="624" stopIfTrue="1" operator="equal">
      <formula>4</formula>
    </cfRule>
    <cfRule type="cellIs" dxfId="19910" priority="625" stopIfTrue="1" operator="equal">
      <formula>3</formula>
    </cfRule>
  </conditionalFormatting>
  <conditionalFormatting sqref="P5">
    <cfRule type="cellIs" dxfId="19909" priority="618" stopIfTrue="1" operator="equal">
      <formula>5</formula>
    </cfRule>
    <cfRule type="cellIs" dxfId="19908" priority="619" stopIfTrue="1" operator="equal">
      <formula>4</formula>
    </cfRule>
    <cfRule type="cellIs" dxfId="19907" priority="620" stopIfTrue="1" operator="equal">
      <formula>3</formula>
    </cfRule>
  </conditionalFormatting>
  <conditionalFormatting sqref="P3:P4">
    <cfRule type="expression" dxfId="19906" priority="616" stopIfTrue="1">
      <formula>$D$1&lt;P3</formula>
    </cfRule>
    <cfRule type="expression" dxfId="19905" priority="617" stopIfTrue="1">
      <formula>$D$1&gt;P3</formula>
    </cfRule>
  </conditionalFormatting>
  <conditionalFormatting sqref="P5">
    <cfRule type="cellIs" dxfId="19904" priority="613" stopIfTrue="1" operator="equal">
      <formula>5</formula>
    </cfRule>
    <cfRule type="cellIs" dxfId="19903" priority="614" stopIfTrue="1" operator="equal">
      <formula>4</formula>
    </cfRule>
    <cfRule type="cellIs" dxfId="19902" priority="615" stopIfTrue="1" operator="equal">
      <formula>3</formula>
    </cfRule>
  </conditionalFormatting>
  <conditionalFormatting sqref="P4">
    <cfRule type="expression" dxfId="19901" priority="588" stopIfTrue="1">
      <formula>$D$1&lt;P4</formula>
    </cfRule>
    <cfRule type="expression" dxfId="19900" priority="589" stopIfTrue="1">
      <formula>$D$1&gt;P4</formula>
    </cfRule>
  </conditionalFormatting>
  <conditionalFormatting sqref="P4">
    <cfRule type="expression" dxfId="19899" priority="586" stopIfTrue="1">
      <formula>$D$1&lt;P4</formula>
    </cfRule>
    <cfRule type="expression" dxfId="19898" priority="587" stopIfTrue="1">
      <formula>$D$1&gt;P4</formula>
    </cfRule>
  </conditionalFormatting>
  <conditionalFormatting sqref="P5">
    <cfRule type="cellIs" dxfId="19897" priority="558" stopIfTrue="1" operator="equal">
      <formula>5</formula>
    </cfRule>
    <cfRule type="cellIs" dxfId="19896" priority="559" stopIfTrue="1" operator="equal">
      <formula>4</formula>
    </cfRule>
    <cfRule type="cellIs" dxfId="19895" priority="560" stopIfTrue="1" operator="equal">
      <formula>3</formula>
    </cfRule>
  </conditionalFormatting>
  <conditionalFormatting sqref="P4">
    <cfRule type="expression" dxfId="19894" priority="554" stopIfTrue="1">
      <formula>$D$1&lt;P4</formula>
    </cfRule>
    <cfRule type="expression" dxfId="19893" priority="555" stopIfTrue="1">
      <formula>$D$1&gt;P4</formula>
    </cfRule>
  </conditionalFormatting>
  <conditionalFormatting sqref="P5">
    <cfRule type="cellIs" dxfId="19892" priority="608" stopIfTrue="1" operator="equal">
      <formula>5</formula>
    </cfRule>
    <cfRule type="cellIs" dxfId="19891" priority="609" stopIfTrue="1" operator="equal">
      <formula>4</formula>
    </cfRule>
    <cfRule type="cellIs" dxfId="19890" priority="610" stopIfTrue="1" operator="equal">
      <formula>3</formula>
    </cfRule>
  </conditionalFormatting>
  <conditionalFormatting sqref="P3:P4">
    <cfRule type="expression" dxfId="19889" priority="606" stopIfTrue="1">
      <formula>$D$1&lt;P3</formula>
    </cfRule>
    <cfRule type="expression" dxfId="19888" priority="607" stopIfTrue="1">
      <formula>$D$1&gt;P3</formula>
    </cfRule>
  </conditionalFormatting>
  <conditionalFormatting sqref="P5">
    <cfRule type="cellIs" dxfId="19887" priority="603" stopIfTrue="1" operator="equal">
      <formula>5</formula>
    </cfRule>
    <cfRule type="cellIs" dxfId="19886" priority="604" stopIfTrue="1" operator="equal">
      <formula>4</formula>
    </cfRule>
    <cfRule type="cellIs" dxfId="19885" priority="605" stopIfTrue="1" operator="equal">
      <formula>3</formula>
    </cfRule>
  </conditionalFormatting>
  <conditionalFormatting sqref="P5">
    <cfRule type="cellIs" dxfId="19884" priority="598" stopIfTrue="1" operator="equal">
      <formula>5</formula>
    </cfRule>
    <cfRule type="cellIs" dxfId="19883" priority="599" stopIfTrue="1" operator="equal">
      <formula>4</formula>
    </cfRule>
    <cfRule type="cellIs" dxfId="19882" priority="600" stopIfTrue="1" operator="equal">
      <formula>3</formula>
    </cfRule>
  </conditionalFormatting>
  <conditionalFormatting sqref="P4">
    <cfRule type="expression" dxfId="19881" priority="594" stopIfTrue="1">
      <formula>$D$1&lt;P4</formula>
    </cfRule>
    <cfRule type="expression" dxfId="19880" priority="595" stopIfTrue="1">
      <formula>$D$1&gt;P4</formula>
    </cfRule>
  </conditionalFormatting>
  <conditionalFormatting sqref="P4">
    <cfRule type="expression" dxfId="19879" priority="592" stopIfTrue="1">
      <formula>$D$1&lt;P4</formula>
    </cfRule>
    <cfRule type="expression" dxfId="19878" priority="593" stopIfTrue="1">
      <formula>$D$1&gt;P4</formula>
    </cfRule>
  </conditionalFormatting>
  <conditionalFormatting sqref="P4">
    <cfRule type="expression" dxfId="19877" priority="590" stopIfTrue="1">
      <formula>$D$1&lt;P4</formula>
    </cfRule>
    <cfRule type="expression" dxfId="19876" priority="591" stopIfTrue="1">
      <formula>$D$1&gt;P4</formula>
    </cfRule>
  </conditionalFormatting>
  <conditionalFormatting sqref="P4">
    <cfRule type="expression" dxfId="19875" priority="584" stopIfTrue="1">
      <formula>$D$1&lt;P4</formula>
    </cfRule>
    <cfRule type="expression" dxfId="19874" priority="585" stopIfTrue="1">
      <formula>$D$1&gt;P4</formula>
    </cfRule>
  </conditionalFormatting>
  <conditionalFormatting sqref="P4">
    <cfRule type="expression" dxfId="19873" priority="582" stopIfTrue="1">
      <formula>$D$1&lt;P4</formula>
    </cfRule>
    <cfRule type="expression" dxfId="19872" priority="583" stopIfTrue="1">
      <formula>$D$1&gt;P4</formula>
    </cfRule>
  </conditionalFormatting>
  <conditionalFormatting sqref="P4">
    <cfRule type="expression" dxfId="19871" priority="580" stopIfTrue="1">
      <formula>$D$1&lt;P4</formula>
    </cfRule>
    <cfRule type="expression" dxfId="19870" priority="581" stopIfTrue="1">
      <formula>$D$1&gt;P4</formula>
    </cfRule>
  </conditionalFormatting>
  <conditionalFormatting sqref="P4">
    <cfRule type="expression" dxfId="19869" priority="578" stopIfTrue="1">
      <formula>$D$1&lt;P4</formula>
    </cfRule>
    <cfRule type="expression" dxfId="19868" priority="579" stopIfTrue="1">
      <formula>$D$1&gt;P4</formula>
    </cfRule>
  </conditionalFormatting>
  <conditionalFormatting sqref="P4">
    <cfRule type="expression" dxfId="19867" priority="576" stopIfTrue="1">
      <formula>$D$1&lt;P4</formula>
    </cfRule>
    <cfRule type="expression" dxfId="19866" priority="577" stopIfTrue="1">
      <formula>$D$1&gt;P4</formula>
    </cfRule>
  </conditionalFormatting>
  <conditionalFormatting sqref="P5">
    <cfRule type="cellIs" dxfId="19865" priority="573" stopIfTrue="1" operator="equal">
      <formula>5</formula>
    </cfRule>
    <cfRule type="cellIs" dxfId="19864" priority="574" stopIfTrue="1" operator="equal">
      <formula>4</formula>
    </cfRule>
    <cfRule type="cellIs" dxfId="19863" priority="575" stopIfTrue="1" operator="equal">
      <formula>3</formula>
    </cfRule>
  </conditionalFormatting>
  <conditionalFormatting sqref="P5">
    <cfRule type="cellIs" dxfId="19862" priority="568" stopIfTrue="1" operator="equal">
      <formula>5</formula>
    </cfRule>
    <cfRule type="cellIs" dxfId="19861" priority="569" stopIfTrue="1" operator="equal">
      <formula>4</formula>
    </cfRule>
    <cfRule type="cellIs" dxfId="19860" priority="570" stopIfTrue="1" operator="equal">
      <formula>3</formula>
    </cfRule>
  </conditionalFormatting>
  <conditionalFormatting sqref="P4">
    <cfRule type="expression" dxfId="19859" priority="566" stopIfTrue="1">
      <formula>$D$1&lt;P4</formula>
    </cfRule>
    <cfRule type="expression" dxfId="19858" priority="567" stopIfTrue="1">
      <formula>$D$1&gt;P4</formula>
    </cfRule>
  </conditionalFormatting>
  <conditionalFormatting sqref="P5">
    <cfRule type="cellIs" dxfId="19857" priority="563" stopIfTrue="1" operator="equal">
      <formula>5</formula>
    </cfRule>
    <cfRule type="cellIs" dxfId="19856" priority="564" stopIfTrue="1" operator="equal">
      <formula>4</formula>
    </cfRule>
    <cfRule type="cellIs" dxfId="19855" priority="565" stopIfTrue="1" operator="equal">
      <formula>3</formula>
    </cfRule>
  </conditionalFormatting>
  <conditionalFormatting sqref="P4">
    <cfRule type="expression" dxfId="19854" priority="556" stopIfTrue="1">
      <formula>$D$1&lt;P4</formula>
    </cfRule>
    <cfRule type="expression" dxfId="19853" priority="557" stopIfTrue="1">
      <formula>$D$1&gt;P4</formula>
    </cfRule>
  </conditionalFormatting>
  <conditionalFormatting sqref="P4">
    <cfRule type="expression" dxfId="19852" priority="552" stopIfTrue="1">
      <formula>$D$1&lt;P4</formula>
    </cfRule>
    <cfRule type="expression" dxfId="19851" priority="553" stopIfTrue="1">
      <formula>$D$1&gt;P4</formula>
    </cfRule>
  </conditionalFormatting>
  <conditionalFormatting sqref="P4">
    <cfRule type="expression" dxfId="19850" priority="550" stopIfTrue="1">
      <formula>$D$1&lt;P4</formula>
    </cfRule>
    <cfRule type="expression" dxfId="19849" priority="551" stopIfTrue="1">
      <formula>$D$1&gt;P4</formula>
    </cfRule>
  </conditionalFormatting>
  <conditionalFormatting sqref="P4">
    <cfRule type="expression" dxfId="19848" priority="548" stopIfTrue="1">
      <formula>$D$1&lt;P4</formula>
    </cfRule>
    <cfRule type="expression" dxfId="19847" priority="549" stopIfTrue="1">
      <formula>$D$1&gt;P4</formula>
    </cfRule>
  </conditionalFormatting>
  <conditionalFormatting sqref="P4">
    <cfRule type="expression" dxfId="19846" priority="546" stopIfTrue="1">
      <formula>$D$1&lt;P4</formula>
    </cfRule>
    <cfRule type="expression" dxfId="19845" priority="547" stopIfTrue="1">
      <formula>$D$1&gt;P4</formula>
    </cfRule>
  </conditionalFormatting>
  <conditionalFormatting sqref="P4">
    <cfRule type="expression" dxfId="19844" priority="544" stopIfTrue="1">
      <formula>$D$1&lt;P4</formula>
    </cfRule>
    <cfRule type="expression" dxfId="19843" priority="545" stopIfTrue="1">
      <formula>$D$1&gt;P4</formula>
    </cfRule>
  </conditionalFormatting>
  <conditionalFormatting sqref="P4">
    <cfRule type="expression" dxfId="19842" priority="540" stopIfTrue="1">
      <formula>$D$1&lt;P4</formula>
    </cfRule>
    <cfRule type="expression" dxfId="19841" priority="541" stopIfTrue="1">
      <formula>$D$1&gt;P4</formula>
    </cfRule>
  </conditionalFormatting>
  <conditionalFormatting sqref="P4">
    <cfRule type="expression" dxfId="19840" priority="538" stopIfTrue="1">
      <formula>$D$1&lt;P4</formula>
    </cfRule>
    <cfRule type="expression" dxfId="19839" priority="539" stopIfTrue="1">
      <formula>$D$1&gt;P4</formula>
    </cfRule>
  </conditionalFormatting>
  <conditionalFormatting sqref="P4">
    <cfRule type="expression" dxfId="19838" priority="536" stopIfTrue="1">
      <formula>$D$1&lt;P4</formula>
    </cfRule>
    <cfRule type="expression" dxfId="19837" priority="537" stopIfTrue="1">
      <formula>$D$1&gt;P4</formula>
    </cfRule>
  </conditionalFormatting>
  <conditionalFormatting sqref="M5">
    <cfRule type="expression" dxfId="19836" priority="151" stopIfTrue="1">
      <formula>$D$1&lt;M5</formula>
    </cfRule>
    <cfRule type="expression" dxfId="19835" priority="152" stopIfTrue="1">
      <formula>$D$1&gt;M5</formula>
    </cfRule>
  </conditionalFormatting>
  <conditionalFormatting sqref="G4">
    <cfRule type="expression" dxfId="19834" priority="449" stopIfTrue="1">
      <formula>$D$1&lt;G4</formula>
    </cfRule>
    <cfRule type="expression" dxfId="19833" priority="450" stopIfTrue="1">
      <formula>$D$1&gt;G4</formula>
    </cfRule>
  </conditionalFormatting>
  <conditionalFormatting sqref="G5">
    <cfRule type="cellIs" dxfId="19832" priority="446" stopIfTrue="1" operator="equal">
      <formula>5</formula>
    </cfRule>
    <cfRule type="cellIs" dxfId="19831" priority="447" stopIfTrue="1" operator="equal">
      <formula>4</formula>
    </cfRule>
    <cfRule type="cellIs" dxfId="19830" priority="448" stopIfTrue="1" operator="equal">
      <formula>3</formula>
    </cfRule>
  </conditionalFormatting>
  <conditionalFormatting sqref="H3:L3 N3:O3">
    <cfRule type="expression" dxfId="19829" priority="534" stopIfTrue="1">
      <formula>$D$1&lt;H3</formula>
    </cfRule>
    <cfRule type="expression" dxfId="19828" priority="535" stopIfTrue="1">
      <formula>$D$1&gt;H3</formula>
    </cfRule>
  </conditionalFormatting>
  <conditionalFormatting sqref="N4">
    <cfRule type="expression" dxfId="19827" priority="494" stopIfTrue="1">
      <formula>$D$1&lt;N4</formula>
    </cfRule>
    <cfRule type="expression" dxfId="19826" priority="495" stopIfTrue="1">
      <formula>$D$1&gt;N4</formula>
    </cfRule>
  </conditionalFormatting>
  <conditionalFormatting sqref="N4">
    <cfRule type="expression" dxfId="19825" priority="484" stopIfTrue="1">
      <formula>$D$1&lt;N4</formula>
    </cfRule>
    <cfRule type="expression" dxfId="19824" priority="485" stopIfTrue="1">
      <formula>$D$1&gt;N4</formula>
    </cfRule>
  </conditionalFormatting>
  <conditionalFormatting sqref="G4">
    <cfRule type="expression" dxfId="19823" priority="459" stopIfTrue="1">
      <formula>$D$1&lt;G4</formula>
    </cfRule>
    <cfRule type="expression" dxfId="19822" priority="460" stopIfTrue="1">
      <formula>$D$1&gt;G4</formula>
    </cfRule>
  </conditionalFormatting>
  <conditionalFormatting sqref="G4">
    <cfRule type="expression" dxfId="19821" priority="444" stopIfTrue="1">
      <formula>$D$1&lt;G4</formula>
    </cfRule>
    <cfRule type="expression" dxfId="19820" priority="445" stopIfTrue="1">
      <formula>$D$1&gt;G4</formula>
    </cfRule>
  </conditionalFormatting>
  <conditionalFormatting sqref="G4">
    <cfRule type="expression" dxfId="19819" priority="419" stopIfTrue="1">
      <formula>$D$1&lt;G4</formula>
    </cfRule>
    <cfRule type="expression" dxfId="19818" priority="420" stopIfTrue="1">
      <formula>$D$1&gt;G4</formula>
    </cfRule>
  </conditionalFormatting>
  <conditionalFormatting sqref="G4">
    <cfRule type="expression" dxfId="19817" priority="409" stopIfTrue="1">
      <formula>$D$1&lt;G4</formula>
    </cfRule>
    <cfRule type="expression" dxfId="19816" priority="410" stopIfTrue="1">
      <formula>$D$1&gt;G4</formula>
    </cfRule>
  </conditionalFormatting>
  <conditionalFormatting sqref="I5">
    <cfRule type="cellIs" dxfId="19815" priority="406" stopIfTrue="1" operator="equal">
      <formula>5</formula>
    </cfRule>
    <cfRule type="cellIs" dxfId="19814" priority="407" stopIfTrue="1" operator="equal">
      <formula>4</formula>
    </cfRule>
    <cfRule type="cellIs" dxfId="19813" priority="408" stopIfTrue="1" operator="equal">
      <formula>3</formula>
    </cfRule>
  </conditionalFormatting>
  <conditionalFormatting sqref="H4">
    <cfRule type="expression" dxfId="19812" priority="375" stopIfTrue="1">
      <formula>$D$1&lt;H4</formula>
    </cfRule>
    <cfRule type="expression" dxfId="19811" priority="376" stopIfTrue="1">
      <formula>$D$1&gt;H4</formula>
    </cfRule>
  </conditionalFormatting>
  <conditionalFormatting sqref="H4">
    <cfRule type="expression" dxfId="19810" priority="357" stopIfTrue="1">
      <formula>$D$1&lt;H4</formula>
    </cfRule>
    <cfRule type="expression" dxfId="19809" priority="358" stopIfTrue="1">
      <formula>$D$1&gt;H4</formula>
    </cfRule>
  </conditionalFormatting>
  <conditionalFormatting sqref="J5">
    <cfRule type="cellIs" dxfId="19808" priority="303" stopIfTrue="1" operator="equal">
      <formula>5</formula>
    </cfRule>
    <cfRule type="cellIs" dxfId="19807" priority="304" stopIfTrue="1" operator="equal">
      <formula>4</formula>
    </cfRule>
    <cfRule type="cellIs" dxfId="19806" priority="305" stopIfTrue="1" operator="equal">
      <formula>3</formula>
    </cfRule>
  </conditionalFormatting>
  <conditionalFormatting sqref="K4">
    <cfRule type="expression" dxfId="19805" priority="245" stopIfTrue="1">
      <formula>$D$1&lt;K4</formula>
    </cfRule>
    <cfRule type="expression" dxfId="19804" priority="246" stopIfTrue="1">
      <formula>$D$1&gt;K4</formula>
    </cfRule>
  </conditionalFormatting>
  <conditionalFormatting sqref="K5">
    <cfRule type="cellIs" dxfId="19803" priority="230" stopIfTrue="1" operator="equal">
      <formula>5</formula>
    </cfRule>
    <cfRule type="cellIs" dxfId="19802" priority="231" stopIfTrue="1" operator="equal">
      <formula>4</formula>
    </cfRule>
    <cfRule type="cellIs" dxfId="19801" priority="232" stopIfTrue="1" operator="equal">
      <formula>3</formula>
    </cfRule>
  </conditionalFormatting>
  <conditionalFormatting sqref="L4">
    <cfRule type="expression" dxfId="19800" priority="218" stopIfTrue="1">
      <formula>$D$1&lt;L4</formula>
    </cfRule>
    <cfRule type="expression" dxfId="19799" priority="219" stopIfTrue="1">
      <formula>$D$1&gt;L4</formula>
    </cfRule>
  </conditionalFormatting>
  <conditionalFormatting sqref="L5">
    <cfRule type="expression" dxfId="19798" priority="214" stopIfTrue="1">
      <formula>$D$1&lt;L5</formula>
    </cfRule>
    <cfRule type="expression" dxfId="19797" priority="215" stopIfTrue="1">
      <formula>$D$1&gt;L5</formula>
    </cfRule>
  </conditionalFormatting>
  <conditionalFormatting sqref="L5">
    <cfRule type="expression" dxfId="19796" priority="212" stopIfTrue="1">
      <formula>$D$1&lt;L5</formula>
    </cfRule>
    <cfRule type="expression" dxfId="19795" priority="213" stopIfTrue="1">
      <formula>$D$1&gt;L5</formula>
    </cfRule>
  </conditionalFormatting>
  <conditionalFormatting sqref="L4">
    <cfRule type="expression" dxfId="19794" priority="202" stopIfTrue="1">
      <formula>$D$1&lt;L4</formula>
    </cfRule>
    <cfRule type="expression" dxfId="19793" priority="203" stopIfTrue="1">
      <formula>$D$1&gt;L4</formula>
    </cfRule>
  </conditionalFormatting>
  <conditionalFormatting sqref="M3">
    <cfRule type="expression" dxfId="19792" priority="195" stopIfTrue="1">
      <formula>$D$1&lt;M3</formula>
    </cfRule>
    <cfRule type="expression" dxfId="19791" priority="196" stopIfTrue="1">
      <formula>$D$1&gt;M3</formula>
    </cfRule>
  </conditionalFormatting>
  <conditionalFormatting sqref="M5">
    <cfRule type="expression" dxfId="19790" priority="185" stopIfTrue="1">
      <formula>$D$1&lt;M5</formula>
    </cfRule>
    <cfRule type="expression" dxfId="19789" priority="186" stopIfTrue="1">
      <formula>$D$1&gt;M5</formula>
    </cfRule>
  </conditionalFormatting>
  <conditionalFormatting sqref="M5">
    <cfRule type="expression" dxfId="19788" priority="183" stopIfTrue="1">
      <formula>$D$1&lt;M5</formula>
    </cfRule>
    <cfRule type="expression" dxfId="19787" priority="184" stopIfTrue="1">
      <formula>$D$1&gt;M5</formula>
    </cfRule>
  </conditionalFormatting>
  <conditionalFormatting sqref="M4">
    <cfRule type="expression" dxfId="19786" priority="143" stopIfTrue="1">
      <formula>$D$1&lt;M4</formula>
    </cfRule>
    <cfRule type="expression" dxfId="19785" priority="144" stopIfTrue="1">
      <formula>$D$1&gt;M4</formula>
    </cfRule>
  </conditionalFormatting>
  <conditionalFormatting sqref="M4">
    <cfRule type="expression" dxfId="19784" priority="141" stopIfTrue="1">
      <formula>$D$1&lt;M4</formula>
    </cfRule>
    <cfRule type="expression" dxfId="19783" priority="142" stopIfTrue="1">
      <formula>$D$1&gt;M4</formula>
    </cfRule>
  </conditionalFormatting>
  <conditionalFormatting sqref="M5">
    <cfRule type="expression" dxfId="19782" priority="161" stopIfTrue="1">
      <formula>$D$1&lt;M5</formula>
    </cfRule>
    <cfRule type="expression" dxfId="19781" priority="162" stopIfTrue="1">
      <formula>$D$1&gt;M5</formula>
    </cfRule>
  </conditionalFormatting>
  <conditionalFormatting sqref="M5">
    <cfRule type="expression" dxfId="19780" priority="149" stopIfTrue="1">
      <formula>$D$1&lt;M5</formula>
    </cfRule>
    <cfRule type="expression" dxfId="19779" priority="150" stopIfTrue="1">
      <formula>$D$1&gt;M5</formula>
    </cfRule>
  </conditionalFormatting>
  <conditionalFormatting sqref="M5">
    <cfRule type="expression" dxfId="19778" priority="147" stopIfTrue="1">
      <formula>$D$1&lt;M5</formula>
    </cfRule>
    <cfRule type="expression" dxfId="19777" priority="148" stopIfTrue="1">
      <formula>$D$1&gt;M5</formula>
    </cfRule>
  </conditionalFormatting>
  <conditionalFormatting sqref="M4">
    <cfRule type="expression" dxfId="19776" priority="145" stopIfTrue="1">
      <formula>$D$1&lt;M4</formula>
    </cfRule>
    <cfRule type="expression" dxfId="19775" priority="146" stopIfTrue="1">
      <formula>$D$1&gt;M4</formula>
    </cfRule>
  </conditionalFormatting>
  <conditionalFormatting sqref="M4">
    <cfRule type="expression" dxfId="19774" priority="139" stopIfTrue="1">
      <formula>$D$1&lt;M4</formula>
    </cfRule>
    <cfRule type="expression" dxfId="19773" priority="140" stopIfTrue="1">
      <formula>$D$1&gt;M4</formula>
    </cfRule>
  </conditionalFormatting>
  <conditionalFormatting sqref="O4">
    <cfRule type="expression" dxfId="19772" priority="26" stopIfTrue="1">
      <formula>$D$1&lt;O4</formula>
    </cfRule>
    <cfRule type="expression" dxfId="19771" priority="27" stopIfTrue="1">
      <formula>$D$1&gt;O4</formula>
    </cfRule>
  </conditionalFormatting>
  <conditionalFormatting sqref="F4">
    <cfRule type="expression" dxfId="19770" priority="11" stopIfTrue="1">
      <formula>$D$1&lt;F4</formula>
    </cfRule>
    <cfRule type="expression" dxfId="19769" priority="12" stopIfTrue="1">
      <formula>$D$1&gt;F4</formula>
    </cfRule>
  </conditionalFormatting>
  <conditionalFormatting sqref="F4">
    <cfRule type="expression" dxfId="19768" priority="1" stopIfTrue="1">
      <formula>$D$1&lt;F4</formula>
    </cfRule>
    <cfRule type="expression" dxfId="19767" priority="2" stopIfTrue="1">
      <formula>$D$1&gt;F4</formula>
    </cfRule>
  </conditionalFormatting>
  <conditionalFormatting sqref="O4">
    <cfRule type="expression" dxfId="19766" priority="65" stopIfTrue="1">
      <formula>$D$1&lt;O4</formula>
    </cfRule>
    <cfRule type="expression" dxfId="19765" priority="66" stopIfTrue="1">
      <formula>$D$1&gt;O4</formula>
    </cfRule>
  </conditionalFormatting>
  <conditionalFormatting sqref="O4">
    <cfRule type="expression" dxfId="19764" priority="50" stopIfTrue="1">
      <formula>$D$1&lt;O4</formula>
    </cfRule>
    <cfRule type="expression" dxfId="19763" priority="51" stopIfTrue="1">
      <formula>$D$1&gt;O4</formula>
    </cfRule>
  </conditionalFormatting>
  <conditionalFormatting sqref="O4">
    <cfRule type="expression" dxfId="19762" priority="40" stopIfTrue="1">
      <formula>$D$1&lt;O4</formula>
    </cfRule>
    <cfRule type="expression" dxfId="19761" priority="41" stopIfTrue="1">
      <formula>$D$1&gt;O4</formula>
    </cfRule>
  </conditionalFormatting>
  <conditionalFormatting sqref="O4">
    <cfRule type="expression" dxfId="19760" priority="30" stopIfTrue="1">
      <formula>$D$1&lt;O4</formula>
    </cfRule>
    <cfRule type="expression" dxfId="19759" priority="31" stopIfTrue="1">
      <formula>$D$1&gt;O4</formula>
    </cfRule>
  </conditionalFormatting>
  <conditionalFormatting sqref="O4">
    <cfRule type="expression" dxfId="19758" priority="28" stopIfTrue="1">
      <formula>$D$1&lt;O4</formula>
    </cfRule>
    <cfRule type="expression" dxfId="19757" priority="29" stopIfTrue="1">
      <formula>$D$1&gt;O4</formula>
    </cfRule>
  </conditionalFormatting>
  <conditionalFormatting sqref="F3">
    <cfRule type="expression" dxfId="19756" priority="24" stopIfTrue="1">
      <formula>$D$1&lt;F3</formula>
    </cfRule>
    <cfRule type="expression" dxfId="19755" priority="25" stopIfTrue="1">
      <formula>$D$1&gt;F3</formula>
    </cfRule>
  </conditionalFormatting>
  <conditionalFormatting sqref="F4">
    <cfRule type="expression" dxfId="19754" priority="22" stopIfTrue="1">
      <formula>$D$1&lt;F4</formula>
    </cfRule>
    <cfRule type="expression" dxfId="19753" priority="23" stopIfTrue="1">
      <formula>$D$1&gt;F4</formula>
    </cfRule>
  </conditionalFormatting>
  <conditionalFormatting sqref="G4">
    <cfRule type="expression" dxfId="19752" priority="479" stopIfTrue="1">
      <formula>$D$1&lt;G4</formula>
    </cfRule>
    <cfRule type="expression" dxfId="19751" priority="480" stopIfTrue="1">
      <formula>$D$1&gt;G4</formula>
    </cfRule>
  </conditionalFormatting>
  <conditionalFormatting sqref="G4">
    <cfRule type="expression" dxfId="19750" priority="469" stopIfTrue="1">
      <formula>$D$1&lt;G4</formula>
    </cfRule>
    <cfRule type="expression" dxfId="19749" priority="470" stopIfTrue="1">
      <formula>$D$1&gt;G4</formula>
    </cfRule>
  </conditionalFormatting>
  <conditionalFormatting sqref="G4">
    <cfRule type="expression" dxfId="19748" priority="467" stopIfTrue="1">
      <formula>$D$1&lt;G4</formula>
    </cfRule>
    <cfRule type="expression" dxfId="19747" priority="468" stopIfTrue="1">
      <formula>$D$1&gt;G4</formula>
    </cfRule>
  </conditionalFormatting>
  <conditionalFormatting sqref="G4">
    <cfRule type="expression" dxfId="19746" priority="465" stopIfTrue="1">
      <formula>$D$1&lt;G4</formula>
    </cfRule>
    <cfRule type="expression" dxfId="19745" priority="466" stopIfTrue="1">
      <formula>$D$1&gt;G4</formula>
    </cfRule>
  </conditionalFormatting>
  <conditionalFormatting sqref="G4">
    <cfRule type="expression" dxfId="19744" priority="463" stopIfTrue="1">
      <formula>$D$1&lt;G4</formula>
    </cfRule>
    <cfRule type="expression" dxfId="19743" priority="464" stopIfTrue="1">
      <formula>$D$1&gt;G4</formula>
    </cfRule>
  </conditionalFormatting>
  <conditionalFormatting sqref="G4">
    <cfRule type="expression" dxfId="19742" priority="461" stopIfTrue="1">
      <formula>$D$1&lt;G4</formula>
    </cfRule>
    <cfRule type="expression" dxfId="19741" priority="462" stopIfTrue="1">
      <formula>$D$1&gt;G4</formula>
    </cfRule>
  </conditionalFormatting>
  <conditionalFormatting sqref="H4">
    <cfRule type="expression" dxfId="19740" priority="379" stopIfTrue="1">
      <formula>$D$1&lt;H4</formula>
    </cfRule>
    <cfRule type="expression" dxfId="19739" priority="380" stopIfTrue="1">
      <formula>$D$1&gt;H4</formula>
    </cfRule>
  </conditionalFormatting>
  <conditionalFormatting sqref="H4">
    <cfRule type="expression" dxfId="19738" priority="352" stopIfTrue="1">
      <formula>$D$1&lt;H4</formula>
    </cfRule>
    <cfRule type="expression" dxfId="19737" priority="353" stopIfTrue="1">
      <formula>$D$1&gt;H4</formula>
    </cfRule>
  </conditionalFormatting>
  <conditionalFormatting sqref="J5">
    <cfRule type="cellIs" dxfId="19736" priority="287" stopIfTrue="1" operator="equal">
      <formula>5</formula>
    </cfRule>
    <cfRule type="cellIs" dxfId="19735" priority="288" stopIfTrue="1" operator="equal">
      <formula>4</formula>
    </cfRule>
    <cfRule type="cellIs" dxfId="19734" priority="289" stopIfTrue="1" operator="equal">
      <formula>3</formula>
    </cfRule>
  </conditionalFormatting>
  <conditionalFormatting sqref="K4">
    <cfRule type="expression" dxfId="19733" priority="243" stopIfTrue="1">
      <formula>$D$1&lt;K4</formula>
    </cfRule>
    <cfRule type="expression" dxfId="19732" priority="244" stopIfTrue="1">
      <formula>$D$1&gt;K4</formula>
    </cfRule>
  </conditionalFormatting>
  <conditionalFormatting sqref="L4">
    <cfRule type="expression" dxfId="19731" priority="222" stopIfTrue="1">
      <formula>$D$1&lt;L4</formula>
    </cfRule>
    <cfRule type="expression" dxfId="19730" priority="223" stopIfTrue="1">
      <formula>$D$1&gt;L4</formula>
    </cfRule>
  </conditionalFormatting>
  <conditionalFormatting sqref="L4">
    <cfRule type="expression" dxfId="19729" priority="220" stopIfTrue="1">
      <formula>$D$1&lt;L4</formula>
    </cfRule>
    <cfRule type="expression" dxfId="19728" priority="221" stopIfTrue="1">
      <formula>$D$1&gt;L4</formula>
    </cfRule>
  </conditionalFormatting>
  <conditionalFormatting sqref="L4">
    <cfRule type="expression" dxfId="19727" priority="197" stopIfTrue="1">
      <formula>$D$1&lt;L4</formula>
    </cfRule>
    <cfRule type="expression" dxfId="19726" priority="198" stopIfTrue="1">
      <formula>$D$1&gt;L4</formula>
    </cfRule>
  </conditionalFormatting>
  <conditionalFormatting sqref="M3">
    <cfRule type="expression" dxfId="19725" priority="193" stopIfTrue="1">
      <formula>$D$1&lt;M3</formula>
    </cfRule>
    <cfRule type="expression" dxfId="19724" priority="194" stopIfTrue="1">
      <formula>$D$1&gt;M3</formula>
    </cfRule>
  </conditionalFormatting>
  <conditionalFormatting sqref="M4">
    <cfRule type="expression" dxfId="19723" priority="191" stopIfTrue="1">
      <formula>$D$1&lt;M4</formula>
    </cfRule>
    <cfRule type="expression" dxfId="19722" priority="192" stopIfTrue="1">
      <formula>$D$1&gt;M4</formula>
    </cfRule>
  </conditionalFormatting>
  <conditionalFormatting sqref="M4">
    <cfRule type="expression" dxfId="19721" priority="189" stopIfTrue="1">
      <formula>$D$1&lt;M4</formula>
    </cfRule>
    <cfRule type="expression" dxfId="19720" priority="190" stopIfTrue="1">
      <formula>$D$1&gt;M4</formula>
    </cfRule>
  </conditionalFormatting>
  <conditionalFormatting sqref="M5">
    <cfRule type="expression" dxfId="19719" priority="187" stopIfTrue="1">
      <formula>$D$1&lt;M5</formula>
    </cfRule>
    <cfRule type="expression" dxfId="19718" priority="188" stopIfTrue="1">
      <formula>$D$1&gt;M5</formula>
    </cfRule>
  </conditionalFormatting>
  <conditionalFormatting sqref="M4">
    <cfRule type="expression" dxfId="19717" priority="130" stopIfTrue="1">
      <formula>$D$1&lt;M4</formula>
    </cfRule>
    <cfRule type="expression" dxfId="19716" priority="131" stopIfTrue="1">
      <formula>$D$1&gt;M4</formula>
    </cfRule>
  </conditionalFormatting>
  <conditionalFormatting sqref="M4">
    <cfRule type="expression" dxfId="19715" priority="134" stopIfTrue="1">
      <formula>$D$1&lt;M4</formula>
    </cfRule>
    <cfRule type="expression" dxfId="19714" priority="135" stopIfTrue="1">
      <formula>$D$1&gt;M4</formula>
    </cfRule>
  </conditionalFormatting>
  <conditionalFormatting sqref="M4">
    <cfRule type="expression" dxfId="19713" priority="132" stopIfTrue="1">
      <formula>$D$1&lt;M4</formula>
    </cfRule>
    <cfRule type="expression" dxfId="19712" priority="133" stopIfTrue="1">
      <formula>$D$1&gt;M4</formula>
    </cfRule>
  </conditionalFormatting>
  <conditionalFormatting sqref="O4">
    <cfRule type="expression" dxfId="19711" priority="79" stopIfTrue="1">
      <formula>$D$1&lt;O4</formula>
    </cfRule>
    <cfRule type="expression" dxfId="19710" priority="80" stopIfTrue="1">
      <formula>$D$1&gt;O4</formula>
    </cfRule>
  </conditionalFormatting>
  <conditionalFormatting sqref="O4">
    <cfRule type="expression" dxfId="19709" priority="77" stopIfTrue="1">
      <formula>$D$1&lt;O4</formula>
    </cfRule>
    <cfRule type="expression" dxfId="19708" priority="78" stopIfTrue="1">
      <formula>$D$1&gt;O4</formula>
    </cfRule>
  </conditionalFormatting>
  <conditionalFormatting sqref="O4">
    <cfRule type="expression" dxfId="19707" priority="83" stopIfTrue="1">
      <formula>$D$1&lt;O4</formula>
    </cfRule>
    <cfRule type="expression" dxfId="19706" priority="84" stopIfTrue="1">
      <formula>$D$1&gt;O4</formula>
    </cfRule>
  </conditionalFormatting>
  <conditionalFormatting sqref="O4">
    <cfRule type="expression" dxfId="19705" priority="81" stopIfTrue="1">
      <formula>$D$1&lt;O4</formula>
    </cfRule>
    <cfRule type="expression" dxfId="19704" priority="82" stopIfTrue="1">
      <formula>$D$1&gt;O4</formula>
    </cfRule>
  </conditionalFormatting>
  <conditionalFormatting sqref="O4">
    <cfRule type="expression" dxfId="19703" priority="75" stopIfTrue="1">
      <formula>$D$1&lt;O4</formula>
    </cfRule>
    <cfRule type="expression" dxfId="19702" priority="76" stopIfTrue="1">
      <formula>$D$1&gt;O4</formula>
    </cfRule>
  </conditionalFormatting>
  <conditionalFormatting sqref="O4">
    <cfRule type="expression" dxfId="19701" priority="58" stopIfTrue="1">
      <formula>$D$1&lt;O4</formula>
    </cfRule>
    <cfRule type="expression" dxfId="19700" priority="59" stopIfTrue="1">
      <formula>$D$1&gt;O4</formula>
    </cfRule>
  </conditionalFormatting>
  <conditionalFormatting sqref="O4">
    <cfRule type="expression" dxfId="19699" priority="56" stopIfTrue="1">
      <formula>$D$1&lt;O4</formula>
    </cfRule>
    <cfRule type="expression" dxfId="19698" priority="57" stopIfTrue="1">
      <formula>$D$1&gt;O4</formula>
    </cfRule>
  </conditionalFormatting>
  <conditionalFormatting sqref="O4">
    <cfRule type="expression" dxfId="19697" priority="54" stopIfTrue="1">
      <formula>$D$1&lt;O4</formula>
    </cfRule>
    <cfRule type="expression" dxfId="19696" priority="55" stopIfTrue="1">
      <formula>$D$1&gt;O4</formula>
    </cfRule>
  </conditionalFormatting>
  <conditionalFormatting sqref="O4">
    <cfRule type="expression" dxfId="19695" priority="52" stopIfTrue="1">
      <formula>$D$1&lt;O4</formula>
    </cfRule>
    <cfRule type="expression" dxfId="19694" priority="53" stopIfTrue="1">
      <formula>$D$1&gt;O4</formula>
    </cfRule>
  </conditionalFormatting>
  <conditionalFormatting sqref="H3">
    <cfRule type="expression" dxfId="19693" priority="510" stopIfTrue="1">
      <formula>$D$1&lt;H3</formula>
    </cfRule>
    <cfRule type="expression" dxfId="19692" priority="511" stopIfTrue="1">
      <formula>$D$1&gt;H3</formula>
    </cfRule>
  </conditionalFormatting>
  <conditionalFormatting sqref="K3">
    <cfRule type="expression" dxfId="19691" priority="516" stopIfTrue="1">
      <formula>$D$1&lt;K3</formula>
    </cfRule>
    <cfRule type="expression" dxfId="19690" priority="517" stopIfTrue="1">
      <formula>$D$1&gt;K3</formula>
    </cfRule>
  </conditionalFormatting>
  <conditionalFormatting sqref="K3">
    <cfRule type="expression" dxfId="19689" priority="514" stopIfTrue="1">
      <formula>$D$1&lt;K3</formula>
    </cfRule>
    <cfRule type="expression" dxfId="19688" priority="515" stopIfTrue="1">
      <formula>$D$1&gt;K3</formula>
    </cfRule>
  </conditionalFormatting>
  <conditionalFormatting sqref="K3">
    <cfRule type="expression" dxfId="19687" priority="504" stopIfTrue="1">
      <formula>$D$1&lt;K3</formula>
    </cfRule>
    <cfRule type="expression" dxfId="19686" priority="505" stopIfTrue="1">
      <formula>$D$1&gt;K3</formula>
    </cfRule>
  </conditionalFormatting>
  <conditionalFormatting sqref="H3">
    <cfRule type="expression" dxfId="19685" priority="512" stopIfTrue="1">
      <formula>$D$1&lt;H3</formula>
    </cfRule>
    <cfRule type="expression" dxfId="19684" priority="513" stopIfTrue="1">
      <formula>$D$1&gt;H3</formula>
    </cfRule>
  </conditionalFormatting>
  <conditionalFormatting sqref="N4">
    <cfRule type="expression" dxfId="19683" priority="496" stopIfTrue="1">
      <formula>$D$1&lt;N4</formula>
    </cfRule>
    <cfRule type="expression" dxfId="19682" priority="497" stopIfTrue="1">
      <formula>$D$1&gt;N4</formula>
    </cfRule>
  </conditionalFormatting>
  <conditionalFormatting sqref="I3">
    <cfRule type="expression" dxfId="19681" priority="506" stopIfTrue="1">
      <formula>$D$1&lt;I3</formula>
    </cfRule>
    <cfRule type="expression" dxfId="19680" priority="507" stopIfTrue="1">
      <formula>$D$1&gt;I3</formula>
    </cfRule>
  </conditionalFormatting>
  <conditionalFormatting sqref="G5">
    <cfRule type="cellIs" dxfId="19679" priority="476" stopIfTrue="1" operator="equal">
      <formula>5</formula>
    </cfRule>
    <cfRule type="cellIs" dxfId="19678" priority="477" stopIfTrue="1" operator="equal">
      <formula>4</formula>
    </cfRule>
    <cfRule type="cellIs" dxfId="19677" priority="478" stopIfTrue="1" operator="equal">
      <formula>3</formula>
    </cfRule>
  </conditionalFormatting>
  <conditionalFormatting sqref="G4">
    <cfRule type="expression" dxfId="19676" priority="457" stopIfTrue="1">
      <formula>$D$1&lt;G4</formula>
    </cfRule>
    <cfRule type="expression" dxfId="19675" priority="458" stopIfTrue="1">
      <formula>$D$1&gt;G4</formula>
    </cfRule>
  </conditionalFormatting>
  <conditionalFormatting sqref="G4">
    <cfRule type="expression" dxfId="19674" priority="455" stopIfTrue="1">
      <formula>$D$1&lt;G4</formula>
    </cfRule>
    <cfRule type="expression" dxfId="19673" priority="456" stopIfTrue="1">
      <formula>$D$1&gt;G4</formula>
    </cfRule>
  </conditionalFormatting>
  <conditionalFormatting sqref="G4">
    <cfRule type="expression" dxfId="19672" priority="451" stopIfTrue="1">
      <formula>$D$1&lt;G4</formula>
    </cfRule>
    <cfRule type="expression" dxfId="19671" priority="452" stopIfTrue="1">
      <formula>$D$1&gt;G4</formula>
    </cfRule>
  </conditionalFormatting>
  <conditionalFormatting sqref="G4">
    <cfRule type="expression" dxfId="19670" priority="423" stopIfTrue="1">
      <formula>$D$1&lt;G4</formula>
    </cfRule>
    <cfRule type="expression" dxfId="19669" priority="424" stopIfTrue="1">
      <formula>$D$1&gt;G4</formula>
    </cfRule>
  </conditionalFormatting>
  <conditionalFormatting sqref="I3">
    <cfRule type="expression" dxfId="19668" priority="502" stopIfTrue="1">
      <formula>$D$1&lt;I3</formula>
    </cfRule>
    <cfRule type="expression" dxfId="19667" priority="503" stopIfTrue="1">
      <formula>$D$1&gt;I3</formula>
    </cfRule>
  </conditionalFormatting>
  <conditionalFormatting sqref="J3">
    <cfRule type="expression" dxfId="19666" priority="500" stopIfTrue="1">
      <formula>$D$1&lt;J3</formula>
    </cfRule>
    <cfRule type="expression" dxfId="19665" priority="501" stopIfTrue="1">
      <formula>$D$1&gt;J3</formula>
    </cfRule>
  </conditionalFormatting>
  <conditionalFormatting sqref="N4">
    <cfRule type="expression" dxfId="19664" priority="492" stopIfTrue="1">
      <formula>$D$1&lt;N4</formula>
    </cfRule>
    <cfRule type="expression" dxfId="19663" priority="493" stopIfTrue="1">
      <formula>$D$1&gt;N4</formula>
    </cfRule>
  </conditionalFormatting>
  <conditionalFormatting sqref="N4">
    <cfRule type="expression" dxfId="19662" priority="490" stopIfTrue="1">
      <formula>$D$1&lt;N4</formula>
    </cfRule>
    <cfRule type="expression" dxfId="19661" priority="491" stopIfTrue="1">
      <formula>$D$1&gt;N4</formula>
    </cfRule>
  </conditionalFormatting>
  <conditionalFormatting sqref="N4">
    <cfRule type="expression" dxfId="19660" priority="488" stopIfTrue="1">
      <formula>$D$1&lt;N4</formula>
    </cfRule>
    <cfRule type="expression" dxfId="19659" priority="489" stopIfTrue="1">
      <formula>$D$1&gt;N4</formula>
    </cfRule>
  </conditionalFormatting>
  <conditionalFormatting sqref="N4">
    <cfRule type="expression" dxfId="19658" priority="486" stopIfTrue="1">
      <formula>$D$1&lt;N4</formula>
    </cfRule>
    <cfRule type="expression" dxfId="19657" priority="487" stopIfTrue="1">
      <formula>$D$1&gt;N4</formula>
    </cfRule>
  </conditionalFormatting>
  <conditionalFormatting sqref="G5">
    <cfRule type="cellIs" dxfId="19656" priority="481" stopIfTrue="1" operator="equal">
      <formula>5</formula>
    </cfRule>
    <cfRule type="cellIs" dxfId="19655" priority="482" stopIfTrue="1" operator="equal">
      <formula>4</formula>
    </cfRule>
    <cfRule type="cellIs" dxfId="19654" priority="483" stopIfTrue="1" operator="equal">
      <formula>3</formula>
    </cfRule>
  </conditionalFormatting>
  <conditionalFormatting sqref="G5">
    <cfRule type="cellIs" dxfId="19653" priority="471" stopIfTrue="1" operator="equal">
      <formula>5</formula>
    </cfRule>
    <cfRule type="cellIs" dxfId="19652" priority="472" stopIfTrue="1" operator="equal">
      <formula>4</formula>
    </cfRule>
    <cfRule type="cellIs" dxfId="19651" priority="473" stopIfTrue="1" operator="equal">
      <formula>3</formula>
    </cfRule>
  </conditionalFormatting>
  <conditionalFormatting sqref="G5">
    <cfRule type="cellIs" dxfId="19650" priority="441" stopIfTrue="1" operator="equal">
      <formula>5</formula>
    </cfRule>
    <cfRule type="cellIs" dxfId="19649" priority="442" stopIfTrue="1" operator="equal">
      <formula>4</formula>
    </cfRule>
    <cfRule type="cellIs" dxfId="19648" priority="443" stopIfTrue="1" operator="equal">
      <formula>3</formula>
    </cfRule>
  </conditionalFormatting>
  <conditionalFormatting sqref="G4">
    <cfRule type="expression" dxfId="19647" priority="439" stopIfTrue="1">
      <formula>$D$1&lt;G4</formula>
    </cfRule>
    <cfRule type="expression" dxfId="19646" priority="440" stopIfTrue="1">
      <formula>$D$1&gt;G4</formula>
    </cfRule>
  </conditionalFormatting>
  <conditionalFormatting sqref="G4">
    <cfRule type="expression" dxfId="19645" priority="427" stopIfTrue="1">
      <formula>$D$1&lt;G4</formula>
    </cfRule>
    <cfRule type="expression" dxfId="19644" priority="428" stopIfTrue="1">
      <formula>$D$1&gt;G4</formula>
    </cfRule>
  </conditionalFormatting>
  <conditionalFormatting sqref="G4">
    <cfRule type="expression" dxfId="19643" priority="425" stopIfTrue="1">
      <formula>$D$1&lt;G4</formula>
    </cfRule>
    <cfRule type="expression" dxfId="19642" priority="426" stopIfTrue="1">
      <formula>$D$1&gt;G4</formula>
    </cfRule>
  </conditionalFormatting>
  <conditionalFormatting sqref="G4">
    <cfRule type="expression" dxfId="19641" priority="421" stopIfTrue="1">
      <formula>$D$1&lt;G4</formula>
    </cfRule>
    <cfRule type="expression" dxfId="19640" priority="422" stopIfTrue="1">
      <formula>$D$1&gt;G4</formula>
    </cfRule>
  </conditionalFormatting>
  <conditionalFormatting sqref="G4">
    <cfRule type="expression" dxfId="19639" priority="417" stopIfTrue="1">
      <formula>$D$1&lt;G4</formula>
    </cfRule>
    <cfRule type="expression" dxfId="19638" priority="418" stopIfTrue="1">
      <formula>$D$1&gt;G4</formula>
    </cfRule>
  </conditionalFormatting>
  <conditionalFormatting sqref="G4">
    <cfRule type="expression" dxfId="19637" priority="415" stopIfTrue="1">
      <formula>$D$1&lt;G4</formula>
    </cfRule>
    <cfRule type="expression" dxfId="19636" priority="416" stopIfTrue="1">
      <formula>$D$1&gt;G4</formula>
    </cfRule>
  </conditionalFormatting>
  <conditionalFormatting sqref="G4">
    <cfRule type="expression" dxfId="19635" priority="413" stopIfTrue="1">
      <formula>$D$1&lt;G4</formula>
    </cfRule>
    <cfRule type="expression" dxfId="19634" priority="414" stopIfTrue="1">
      <formula>$D$1&gt;G4</formula>
    </cfRule>
  </conditionalFormatting>
  <conditionalFormatting sqref="G4">
    <cfRule type="expression" dxfId="19633" priority="411" stopIfTrue="1">
      <formula>$D$1&lt;G4</formula>
    </cfRule>
    <cfRule type="expression" dxfId="19632" priority="412" stopIfTrue="1">
      <formula>$D$1&gt;G4</formula>
    </cfRule>
  </conditionalFormatting>
  <conditionalFormatting sqref="N5">
    <cfRule type="cellIs" dxfId="19631" priority="388" stopIfTrue="1" operator="equal">
      <formula>5</formula>
    </cfRule>
    <cfRule type="cellIs" dxfId="19630" priority="389" stopIfTrue="1" operator="equal">
      <formula>4</formula>
    </cfRule>
    <cfRule type="cellIs" dxfId="19629" priority="390" stopIfTrue="1" operator="equal">
      <formula>3</formula>
    </cfRule>
  </conditionalFormatting>
  <conditionalFormatting sqref="N5">
    <cfRule type="cellIs" dxfId="19628" priority="385" stopIfTrue="1" operator="equal">
      <formula>5</formula>
    </cfRule>
    <cfRule type="cellIs" dxfId="19627" priority="386" stopIfTrue="1" operator="equal">
      <formula>4</formula>
    </cfRule>
    <cfRule type="cellIs" dxfId="19626" priority="387" stopIfTrue="1" operator="equal">
      <formula>3</formula>
    </cfRule>
  </conditionalFormatting>
  <conditionalFormatting sqref="H5">
    <cfRule type="cellIs" dxfId="19625" priority="364" stopIfTrue="1" operator="equal">
      <formula>5</formula>
    </cfRule>
    <cfRule type="cellIs" dxfId="19624" priority="365" stopIfTrue="1" operator="equal">
      <formula>4</formula>
    </cfRule>
    <cfRule type="cellIs" dxfId="19623" priority="366" stopIfTrue="1" operator="equal">
      <formula>3</formula>
    </cfRule>
  </conditionalFormatting>
  <conditionalFormatting sqref="H4">
    <cfRule type="expression" dxfId="19622" priority="383" stopIfTrue="1">
      <formula>$D$1&lt;H4</formula>
    </cfRule>
    <cfRule type="expression" dxfId="19621" priority="384" stopIfTrue="1">
      <formula>$D$1&gt;H4</formula>
    </cfRule>
  </conditionalFormatting>
  <conditionalFormatting sqref="H4">
    <cfRule type="expression" dxfId="19620" priority="381" stopIfTrue="1">
      <formula>$D$1&lt;H4</formula>
    </cfRule>
    <cfRule type="expression" dxfId="19619" priority="382" stopIfTrue="1">
      <formula>$D$1&gt;H4</formula>
    </cfRule>
  </conditionalFormatting>
  <conditionalFormatting sqref="H4">
    <cfRule type="expression" dxfId="19618" priority="377" stopIfTrue="1">
      <formula>$D$1&lt;H4</formula>
    </cfRule>
    <cfRule type="expression" dxfId="19617" priority="378" stopIfTrue="1">
      <formula>$D$1&gt;H4</formula>
    </cfRule>
  </conditionalFormatting>
  <conditionalFormatting sqref="H4">
    <cfRule type="expression" dxfId="19616" priority="373" stopIfTrue="1">
      <formula>$D$1&lt;H4</formula>
    </cfRule>
    <cfRule type="expression" dxfId="19615" priority="374" stopIfTrue="1">
      <formula>$D$1&gt;H4</formula>
    </cfRule>
  </conditionalFormatting>
  <conditionalFormatting sqref="H5">
    <cfRule type="expression" dxfId="19614" priority="371" stopIfTrue="1">
      <formula>$D$1&lt;H5</formula>
    </cfRule>
    <cfRule type="expression" dxfId="19613" priority="372" stopIfTrue="1">
      <formula>$D$1&gt;H5</formula>
    </cfRule>
  </conditionalFormatting>
  <conditionalFormatting sqref="H5">
    <cfRule type="expression" dxfId="19612" priority="369" stopIfTrue="1">
      <formula>$D$1&lt;H5</formula>
    </cfRule>
    <cfRule type="expression" dxfId="19611" priority="370" stopIfTrue="1">
      <formula>$D$1&gt;H5</formula>
    </cfRule>
  </conditionalFormatting>
  <conditionalFormatting sqref="H5">
    <cfRule type="expression" dxfId="19610" priority="367" stopIfTrue="1">
      <formula>$D$1&lt;H5</formula>
    </cfRule>
    <cfRule type="expression" dxfId="19609" priority="368" stopIfTrue="1">
      <formula>$D$1&gt;H5</formula>
    </cfRule>
  </conditionalFormatting>
  <conditionalFormatting sqref="H4">
    <cfRule type="expression" dxfId="19608" priority="362" stopIfTrue="1">
      <formula>$D$1&lt;H4</formula>
    </cfRule>
    <cfRule type="expression" dxfId="19607" priority="363" stopIfTrue="1">
      <formula>$D$1&gt;H4</formula>
    </cfRule>
  </conditionalFormatting>
  <conditionalFormatting sqref="H5">
    <cfRule type="cellIs" dxfId="19606" priority="359" stopIfTrue="1" operator="equal">
      <formula>5</formula>
    </cfRule>
    <cfRule type="cellIs" dxfId="19605" priority="360" stopIfTrue="1" operator="equal">
      <formula>4</formula>
    </cfRule>
    <cfRule type="cellIs" dxfId="19604" priority="361" stopIfTrue="1" operator="equal">
      <formula>3</formula>
    </cfRule>
  </conditionalFormatting>
  <conditionalFormatting sqref="H5">
    <cfRule type="cellIs" dxfId="19603" priority="354" stopIfTrue="1" operator="equal">
      <formula>5</formula>
    </cfRule>
    <cfRule type="cellIs" dxfId="19602" priority="355" stopIfTrue="1" operator="equal">
      <formula>4</formula>
    </cfRule>
    <cfRule type="cellIs" dxfId="19601" priority="356" stopIfTrue="1" operator="equal">
      <formula>3</formula>
    </cfRule>
  </conditionalFormatting>
  <conditionalFormatting sqref="J4">
    <cfRule type="expression" dxfId="19600" priority="350" stopIfTrue="1">
      <formula>$D$1&lt;J4</formula>
    </cfRule>
    <cfRule type="expression" dxfId="19599" priority="351" stopIfTrue="1">
      <formula>$D$1&gt;J4</formula>
    </cfRule>
  </conditionalFormatting>
  <conditionalFormatting sqref="J4">
    <cfRule type="expression" dxfId="19598" priority="348" stopIfTrue="1">
      <formula>$D$1&lt;J4</formula>
    </cfRule>
    <cfRule type="expression" dxfId="19597" priority="349" stopIfTrue="1">
      <formula>$D$1&gt;J4</formula>
    </cfRule>
  </conditionalFormatting>
  <conditionalFormatting sqref="J4">
    <cfRule type="expression" dxfId="19596" priority="346" stopIfTrue="1">
      <formula>$D$1&lt;J4</formula>
    </cfRule>
    <cfRule type="expression" dxfId="19595" priority="347" stopIfTrue="1">
      <formula>$D$1&gt;J4</formula>
    </cfRule>
  </conditionalFormatting>
  <conditionalFormatting sqref="J5">
    <cfRule type="cellIs" dxfId="19594" priority="321" stopIfTrue="1" operator="equal">
      <formula>5</formula>
    </cfRule>
    <cfRule type="cellIs" dxfId="19593" priority="322" stopIfTrue="1" operator="equal">
      <formula>4</formula>
    </cfRule>
    <cfRule type="cellIs" dxfId="19592" priority="323" stopIfTrue="1" operator="equal">
      <formula>3</formula>
    </cfRule>
  </conditionalFormatting>
  <conditionalFormatting sqref="J5">
    <cfRule type="cellIs" dxfId="19591" priority="318" stopIfTrue="1" operator="equal">
      <formula>5</formula>
    </cfRule>
    <cfRule type="cellIs" dxfId="19590" priority="319" stopIfTrue="1" operator="equal">
      <formula>4</formula>
    </cfRule>
    <cfRule type="cellIs" dxfId="19589" priority="320" stopIfTrue="1" operator="equal">
      <formula>3</formula>
    </cfRule>
  </conditionalFormatting>
  <conditionalFormatting sqref="J5">
    <cfRule type="cellIs" dxfId="19588" priority="315" stopIfTrue="1" operator="equal">
      <formula>5</formula>
    </cfRule>
    <cfRule type="cellIs" dxfId="19587" priority="316" stopIfTrue="1" operator="equal">
      <formula>4</formula>
    </cfRule>
    <cfRule type="cellIs" dxfId="19586" priority="317" stopIfTrue="1" operator="equal">
      <formula>3</formula>
    </cfRule>
  </conditionalFormatting>
  <conditionalFormatting sqref="J5">
    <cfRule type="cellIs" dxfId="19585" priority="309" stopIfTrue="1" operator="equal">
      <formula>5</formula>
    </cfRule>
    <cfRule type="cellIs" dxfId="19584" priority="310" stopIfTrue="1" operator="equal">
      <formula>4</formula>
    </cfRule>
    <cfRule type="cellIs" dxfId="19583" priority="311" stopIfTrue="1" operator="equal">
      <formula>3</formula>
    </cfRule>
  </conditionalFormatting>
  <conditionalFormatting sqref="J5">
    <cfRule type="cellIs" dxfId="19582" priority="306" stopIfTrue="1" operator="equal">
      <formula>5</formula>
    </cfRule>
    <cfRule type="cellIs" dxfId="19581" priority="307" stopIfTrue="1" operator="equal">
      <formula>4</formula>
    </cfRule>
    <cfRule type="cellIs" dxfId="19580" priority="308" stopIfTrue="1" operator="equal">
      <formula>3</formula>
    </cfRule>
  </conditionalFormatting>
  <conditionalFormatting sqref="J5">
    <cfRule type="cellIs" dxfId="19579" priority="300" stopIfTrue="1" operator="equal">
      <formula>5</formula>
    </cfRule>
    <cfRule type="cellIs" dxfId="19578" priority="301" stopIfTrue="1" operator="equal">
      <formula>4</formula>
    </cfRule>
    <cfRule type="cellIs" dxfId="19577" priority="302" stopIfTrue="1" operator="equal">
      <formula>3</formula>
    </cfRule>
  </conditionalFormatting>
  <conditionalFormatting sqref="J5">
    <cfRule type="cellIs" dxfId="19576" priority="297" stopIfTrue="1" operator="equal">
      <formula>5</formula>
    </cfRule>
    <cfRule type="cellIs" dxfId="19575" priority="298" stopIfTrue="1" operator="equal">
      <formula>4</formula>
    </cfRule>
    <cfRule type="cellIs" dxfId="19574" priority="299" stopIfTrue="1" operator="equal">
      <formula>3</formula>
    </cfRule>
  </conditionalFormatting>
  <conditionalFormatting sqref="J4">
    <cfRule type="expression" dxfId="19573" priority="295" stopIfTrue="1">
      <formula>$D$1&lt;J4</formula>
    </cfRule>
    <cfRule type="expression" dxfId="19572" priority="296" stopIfTrue="1">
      <formula>$D$1&gt;J4</formula>
    </cfRule>
  </conditionalFormatting>
  <conditionalFormatting sqref="J5">
    <cfRule type="cellIs" dxfId="19571" priority="292" stopIfTrue="1" operator="equal">
      <formula>5</formula>
    </cfRule>
    <cfRule type="cellIs" dxfId="19570" priority="293" stopIfTrue="1" operator="equal">
      <formula>4</formula>
    </cfRule>
    <cfRule type="cellIs" dxfId="19569" priority="294" stopIfTrue="1" operator="equal">
      <formula>3</formula>
    </cfRule>
  </conditionalFormatting>
  <conditionalFormatting sqref="J4">
    <cfRule type="expression" dxfId="19568" priority="285" stopIfTrue="1">
      <formula>$D$1&lt;J4</formula>
    </cfRule>
    <cfRule type="expression" dxfId="19567" priority="286" stopIfTrue="1">
      <formula>$D$1&gt;J4</formula>
    </cfRule>
  </conditionalFormatting>
  <conditionalFormatting sqref="J5">
    <cfRule type="cellIs" dxfId="19566" priority="282" stopIfTrue="1" operator="equal">
      <formula>5</formula>
    </cfRule>
    <cfRule type="cellIs" dxfId="19565" priority="283" stopIfTrue="1" operator="equal">
      <formula>4</formula>
    </cfRule>
    <cfRule type="cellIs" dxfId="19564" priority="284" stopIfTrue="1" operator="equal">
      <formula>3</formula>
    </cfRule>
  </conditionalFormatting>
  <conditionalFormatting sqref="J4">
    <cfRule type="expression" dxfId="19563" priority="280" stopIfTrue="1">
      <formula>$D$1&lt;J4</formula>
    </cfRule>
    <cfRule type="expression" dxfId="19562" priority="281" stopIfTrue="1">
      <formula>$D$1&gt;J4</formula>
    </cfRule>
  </conditionalFormatting>
  <conditionalFormatting sqref="J5">
    <cfRule type="cellIs" dxfId="19561" priority="277" stopIfTrue="1" operator="equal">
      <formula>5</formula>
    </cfRule>
    <cfRule type="cellIs" dxfId="19560" priority="278" stopIfTrue="1" operator="equal">
      <formula>4</formula>
    </cfRule>
    <cfRule type="cellIs" dxfId="19559" priority="279" stopIfTrue="1" operator="equal">
      <formula>3</formula>
    </cfRule>
  </conditionalFormatting>
  <conditionalFormatting sqref="J4">
    <cfRule type="expression" dxfId="19558" priority="275" stopIfTrue="1">
      <formula>$D$1&lt;J4</formula>
    </cfRule>
    <cfRule type="expression" dxfId="19557" priority="276" stopIfTrue="1">
      <formula>$D$1&gt;J4</formula>
    </cfRule>
  </conditionalFormatting>
  <conditionalFormatting sqref="J4">
    <cfRule type="expression" dxfId="19556" priority="273" stopIfTrue="1">
      <formula>$D$1&lt;J4</formula>
    </cfRule>
    <cfRule type="expression" dxfId="19555" priority="274" stopIfTrue="1">
      <formula>$D$1&gt;J4</formula>
    </cfRule>
  </conditionalFormatting>
  <conditionalFormatting sqref="J5">
    <cfRule type="cellIs" dxfId="19554" priority="270" stopIfTrue="1" operator="equal">
      <formula>5</formula>
    </cfRule>
    <cfRule type="cellIs" dxfId="19553" priority="271" stopIfTrue="1" operator="equal">
      <formula>4</formula>
    </cfRule>
    <cfRule type="cellIs" dxfId="19552" priority="272" stopIfTrue="1" operator="equal">
      <formula>3</formula>
    </cfRule>
  </conditionalFormatting>
  <conditionalFormatting sqref="J4">
    <cfRule type="expression" dxfId="19551" priority="268" stopIfTrue="1">
      <formula>$D$1&lt;J4</formula>
    </cfRule>
    <cfRule type="expression" dxfId="19550" priority="269" stopIfTrue="1">
      <formula>$D$1&gt;J4</formula>
    </cfRule>
  </conditionalFormatting>
  <conditionalFormatting sqref="J5">
    <cfRule type="cellIs" dxfId="19549" priority="265" stopIfTrue="1" operator="equal">
      <formula>5</formula>
    </cfRule>
    <cfRule type="cellIs" dxfId="19548" priority="266" stopIfTrue="1" operator="equal">
      <formula>4</formula>
    </cfRule>
    <cfRule type="cellIs" dxfId="19547" priority="267" stopIfTrue="1" operator="equal">
      <formula>3</formula>
    </cfRule>
  </conditionalFormatting>
  <conditionalFormatting sqref="J4">
    <cfRule type="expression" dxfId="19546" priority="263" stopIfTrue="1">
      <formula>$D$1&lt;J4</formula>
    </cfRule>
    <cfRule type="expression" dxfId="19545" priority="264" stopIfTrue="1">
      <formula>$D$1&gt;J4</formula>
    </cfRule>
  </conditionalFormatting>
  <conditionalFormatting sqref="K4">
    <cfRule type="expression" dxfId="19544" priority="241" stopIfTrue="1">
      <formula>$D$1&lt;K4</formula>
    </cfRule>
    <cfRule type="expression" dxfId="19543" priority="242" stopIfTrue="1">
      <formula>$D$1&gt;K4</formula>
    </cfRule>
  </conditionalFormatting>
  <conditionalFormatting sqref="K4">
    <cfRule type="expression" dxfId="19542" priority="239" stopIfTrue="1">
      <formula>$D$1&lt;K4</formula>
    </cfRule>
    <cfRule type="expression" dxfId="19541" priority="240" stopIfTrue="1">
      <formula>$D$1&gt;K4</formula>
    </cfRule>
  </conditionalFormatting>
  <conditionalFormatting sqref="K4">
    <cfRule type="expression" dxfId="19540" priority="237" stopIfTrue="1">
      <formula>$D$1&lt;K4</formula>
    </cfRule>
    <cfRule type="expression" dxfId="19539" priority="238" stopIfTrue="1">
      <formula>$D$1&gt;K4</formula>
    </cfRule>
  </conditionalFormatting>
  <conditionalFormatting sqref="K4">
    <cfRule type="expression" dxfId="19538" priority="249" stopIfTrue="1">
      <formula>$D$1&lt;K4</formula>
    </cfRule>
    <cfRule type="expression" dxfId="19537" priority="250" stopIfTrue="1">
      <formula>$D$1&gt;K4</formula>
    </cfRule>
  </conditionalFormatting>
  <conditionalFormatting sqref="K4">
    <cfRule type="expression" dxfId="19536" priority="247" stopIfTrue="1">
      <formula>$D$1&lt;K4</formula>
    </cfRule>
    <cfRule type="expression" dxfId="19535" priority="248" stopIfTrue="1">
      <formula>$D$1&gt;K4</formula>
    </cfRule>
  </conditionalFormatting>
  <conditionalFormatting sqref="K4">
    <cfRule type="expression" dxfId="19534" priority="235" stopIfTrue="1">
      <formula>$D$1&lt;K4</formula>
    </cfRule>
    <cfRule type="expression" dxfId="19533" priority="236" stopIfTrue="1">
      <formula>$D$1&gt;K4</formula>
    </cfRule>
  </conditionalFormatting>
  <conditionalFormatting sqref="K4">
    <cfRule type="expression" dxfId="19532" priority="233" stopIfTrue="1">
      <formula>$D$1&lt;K4</formula>
    </cfRule>
    <cfRule type="expression" dxfId="19531" priority="234" stopIfTrue="1">
      <formula>$D$1&gt;K4</formula>
    </cfRule>
  </conditionalFormatting>
  <conditionalFormatting sqref="L4">
    <cfRule type="expression" dxfId="19530" priority="207" stopIfTrue="1">
      <formula>$D$1&lt;L4</formula>
    </cfRule>
    <cfRule type="expression" dxfId="19529" priority="208" stopIfTrue="1">
      <formula>$D$1&gt;L4</formula>
    </cfRule>
  </conditionalFormatting>
  <conditionalFormatting sqref="L5">
    <cfRule type="cellIs" dxfId="19528" priority="209" stopIfTrue="1" operator="equal">
      <formula>5</formula>
    </cfRule>
    <cfRule type="cellIs" dxfId="19527" priority="210" stopIfTrue="1" operator="equal">
      <formula>4</formula>
    </cfRule>
    <cfRule type="cellIs" dxfId="19526" priority="211" stopIfTrue="1" operator="equal">
      <formula>3</formula>
    </cfRule>
  </conditionalFormatting>
  <conditionalFormatting sqref="L5">
    <cfRule type="cellIs" dxfId="19525" priority="204" stopIfTrue="1" operator="equal">
      <formula>5</formula>
    </cfRule>
    <cfRule type="cellIs" dxfId="19524" priority="205" stopIfTrue="1" operator="equal">
      <formula>4</formula>
    </cfRule>
    <cfRule type="cellIs" dxfId="19523" priority="206" stopIfTrue="1" operator="equal">
      <formula>3</formula>
    </cfRule>
  </conditionalFormatting>
  <conditionalFormatting sqref="L5">
    <cfRule type="cellIs" dxfId="19522" priority="199" stopIfTrue="1" operator="equal">
      <formula>5</formula>
    </cfRule>
    <cfRule type="cellIs" dxfId="19521" priority="200" stopIfTrue="1" operator="equal">
      <formula>4</formula>
    </cfRule>
    <cfRule type="cellIs" dxfId="19520" priority="201" stopIfTrue="1" operator="equal">
      <formula>3</formula>
    </cfRule>
  </conditionalFormatting>
  <conditionalFormatting sqref="M5">
    <cfRule type="expression" dxfId="19519" priority="153" stopIfTrue="1">
      <formula>$D$1&lt;M5</formula>
    </cfRule>
    <cfRule type="expression" dxfId="19518" priority="154" stopIfTrue="1">
      <formula>$D$1&gt;M5</formula>
    </cfRule>
  </conditionalFormatting>
  <conditionalFormatting sqref="M5">
    <cfRule type="expression" dxfId="19517" priority="163" stopIfTrue="1">
      <formula>$D$1&lt;M5</formula>
    </cfRule>
    <cfRule type="expression" dxfId="19516" priority="164" stopIfTrue="1">
      <formula>$D$1&gt;M5</formula>
    </cfRule>
  </conditionalFormatting>
  <conditionalFormatting sqref="M5">
    <cfRule type="expression" dxfId="19515" priority="159" stopIfTrue="1">
      <formula>$D$1&lt;M5</formula>
    </cfRule>
    <cfRule type="expression" dxfId="19514" priority="160" stopIfTrue="1">
      <formula>$D$1&gt;M5</formula>
    </cfRule>
  </conditionalFormatting>
  <conditionalFormatting sqref="M5">
    <cfRule type="expression" dxfId="19513" priority="157" stopIfTrue="1">
      <formula>$D$1&lt;M5</formula>
    </cfRule>
    <cfRule type="expression" dxfId="19512" priority="158" stopIfTrue="1">
      <formula>$D$1&gt;M5</formula>
    </cfRule>
  </conditionalFormatting>
  <conditionalFormatting sqref="M5">
    <cfRule type="cellIs" dxfId="19511" priority="136" stopIfTrue="1" operator="equal">
      <formula>5</formula>
    </cfRule>
    <cfRule type="cellIs" dxfId="19510" priority="137" stopIfTrue="1" operator="equal">
      <formula>4</formula>
    </cfRule>
    <cfRule type="cellIs" dxfId="19509" priority="138" stopIfTrue="1" operator="equal">
      <formula>3</formula>
    </cfRule>
  </conditionalFormatting>
  <conditionalFormatting sqref="M5">
    <cfRule type="cellIs" dxfId="19508" priority="125" stopIfTrue="1" operator="equal">
      <formula>5</formula>
    </cfRule>
    <cfRule type="cellIs" dxfId="19507" priority="126" stopIfTrue="1" operator="equal">
      <formula>4</formula>
    </cfRule>
    <cfRule type="cellIs" dxfId="19506" priority="127" stopIfTrue="1" operator="equal">
      <formula>3</formula>
    </cfRule>
  </conditionalFormatting>
  <conditionalFormatting sqref="M5">
    <cfRule type="cellIs" dxfId="19505" priority="122" stopIfTrue="1" operator="equal">
      <formula>5</formula>
    </cfRule>
    <cfRule type="cellIs" dxfId="19504" priority="123" stopIfTrue="1" operator="equal">
      <formula>4</formula>
    </cfRule>
    <cfRule type="cellIs" dxfId="19503" priority="124" stopIfTrue="1" operator="equal">
      <formula>3</formula>
    </cfRule>
  </conditionalFormatting>
  <conditionalFormatting sqref="M4">
    <cfRule type="expression" dxfId="19502" priority="104" stopIfTrue="1">
      <formula>$D$1&lt;M4</formula>
    </cfRule>
    <cfRule type="expression" dxfId="19501" priority="105" stopIfTrue="1">
      <formula>$D$1&gt;M4</formula>
    </cfRule>
  </conditionalFormatting>
  <conditionalFormatting sqref="M4">
    <cfRule type="expression" dxfId="19500" priority="102" stopIfTrue="1">
      <formula>$D$1&lt;M4</formula>
    </cfRule>
    <cfRule type="expression" dxfId="19499" priority="103" stopIfTrue="1">
      <formula>$D$1&gt;M4</formula>
    </cfRule>
  </conditionalFormatting>
  <conditionalFormatting sqref="M4">
    <cfRule type="expression" dxfId="19498" priority="98" stopIfTrue="1">
      <formula>$D$1&lt;M4</formula>
    </cfRule>
    <cfRule type="expression" dxfId="19497" priority="99" stopIfTrue="1">
      <formula>$D$1&gt;M4</formula>
    </cfRule>
  </conditionalFormatting>
  <conditionalFormatting sqref="M4">
    <cfRule type="expression" dxfId="19496" priority="108" stopIfTrue="1">
      <formula>$D$1&lt;M4</formula>
    </cfRule>
    <cfRule type="expression" dxfId="19495" priority="109" stopIfTrue="1">
      <formula>$D$1&gt;M4</formula>
    </cfRule>
  </conditionalFormatting>
  <conditionalFormatting sqref="M4">
    <cfRule type="expression" dxfId="19494" priority="106" stopIfTrue="1">
      <formula>$D$1&lt;M4</formula>
    </cfRule>
    <cfRule type="expression" dxfId="19493" priority="107" stopIfTrue="1">
      <formula>$D$1&gt;M4</formula>
    </cfRule>
  </conditionalFormatting>
  <conditionalFormatting sqref="M5">
    <cfRule type="cellIs" dxfId="19492" priority="95" stopIfTrue="1" operator="equal">
      <formula>5</formula>
    </cfRule>
    <cfRule type="cellIs" dxfId="19491" priority="96" stopIfTrue="1" operator="equal">
      <formula>4</formula>
    </cfRule>
    <cfRule type="cellIs" dxfId="19490" priority="97" stopIfTrue="1" operator="equal">
      <formula>3</formula>
    </cfRule>
  </conditionalFormatting>
  <conditionalFormatting sqref="M5">
    <cfRule type="cellIs" dxfId="19489" priority="90" stopIfTrue="1" operator="equal">
      <formula>5</formula>
    </cfRule>
    <cfRule type="cellIs" dxfId="19488" priority="91" stopIfTrue="1" operator="equal">
      <formula>4</formula>
    </cfRule>
    <cfRule type="cellIs" dxfId="19487" priority="92" stopIfTrue="1" operator="equal">
      <formula>3</formula>
    </cfRule>
  </conditionalFormatting>
  <conditionalFormatting sqref="O4">
    <cfRule type="expression" dxfId="19486" priority="88" stopIfTrue="1">
      <formula>$D$1&lt;O4</formula>
    </cfRule>
    <cfRule type="expression" dxfId="19485" priority="89" stopIfTrue="1">
      <formula>$D$1&gt;O4</formula>
    </cfRule>
  </conditionalFormatting>
  <conditionalFormatting sqref="O4">
    <cfRule type="expression" dxfId="19484" priority="60" stopIfTrue="1">
      <formula>$D$1&lt;O4</formula>
    </cfRule>
    <cfRule type="expression" dxfId="19483" priority="61" stopIfTrue="1">
      <formula>$D$1&gt;O4</formula>
    </cfRule>
  </conditionalFormatting>
  <conditionalFormatting sqref="O5">
    <cfRule type="cellIs" dxfId="19482" priority="85" stopIfTrue="1" operator="equal">
      <formula>5</formula>
    </cfRule>
    <cfRule type="cellIs" dxfId="19481" priority="86" stopIfTrue="1" operator="equal">
      <formula>4</formula>
    </cfRule>
    <cfRule type="cellIs" dxfId="19480" priority="87" stopIfTrue="1" operator="equal">
      <formula>3</formula>
    </cfRule>
  </conditionalFormatting>
  <conditionalFormatting sqref="O5">
    <cfRule type="cellIs" dxfId="19479" priority="72" stopIfTrue="1" operator="equal">
      <formula>5</formula>
    </cfRule>
    <cfRule type="cellIs" dxfId="19478" priority="73" stopIfTrue="1" operator="equal">
      <formula>4</formula>
    </cfRule>
    <cfRule type="cellIs" dxfId="19477" priority="74" stopIfTrue="1" operator="equal">
      <formula>3</formula>
    </cfRule>
  </conditionalFormatting>
  <conditionalFormatting sqref="O4">
    <cfRule type="expression" dxfId="19476" priority="70" stopIfTrue="1">
      <formula>$D$1&lt;O4</formula>
    </cfRule>
    <cfRule type="expression" dxfId="19475" priority="71" stopIfTrue="1">
      <formula>$D$1&gt;O4</formula>
    </cfRule>
  </conditionalFormatting>
  <conditionalFormatting sqref="O5">
    <cfRule type="cellIs" dxfId="19474" priority="67" stopIfTrue="1" operator="equal">
      <formula>5</formula>
    </cfRule>
    <cfRule type="cellIs" dxfId="19473" priority="68" stopIfTrue="1" operator="equal">
      <formula>4</formula>
    </cfRule>
    <cfRule type="cellIs" dxfId="19472" priority="69" stopIfTrue="1" operator="equal">
      <formula>3</formula>
    </cfRule>
  </conditionalFormatting>
  <conditionalFormatting sqref="O5">
    <cfRule type="cellIs" dxfId="19471" priority="62" stopIfTrue="1" operator="equal">
      <formula>5</formula>
    </cfRule>
    <cfRule type="cellIs" dxfId="19470" priority="63" stopIfTrue="1" operator="equal">
      <formula>4</formula>
    </cfRule>
    <cfRule type="cellIs" dxfId="19469" priority="64" stopIfTrue="1" operator="equal">
      <formula>3</formula>
    </cfRule>
  </conditionalFormatting>
  <conditionalFormatting sqref="O4">
    <cfRule type="expression" dxfId="19468" priority="48" stopIfTrue="1">
      <formula>$D$1&lt;O4</formula>
    </cfRule>
    <cfRule type="expression" dxfId="19467" priority="49" stopIfTrue="1">
      <formula>$D$1&gt;O4</formula>
    </cfRule>
  </conditionalFormatting>
  <conditionalFormatting sqref="O4">
    <cfRule type="expression" dxfId="19466" priority="46" stopIfTrue="1">
      <formula>$D$1&lt;O4</formula>
    </cfRule>
    <cfRule type="expression" dxfId="19465" priority="47" stopIfTrue="1">
      <formula>$D$1&gt;O4</formula>
    </cfRule>
  </conditionalFormatting>
  <conditionalFormatting sqref="O4">
    <cfRule type="expression" dxfId="19464" priority="44" stopIfTrue="1">
      <formula>$D$1&lt;O4</formula>
    </cfRule>
    <cfRule type="expression" dxfId="19463" priority="45" stopIfTrue="1">
      <formula>$D$1&gt;O4</formula>
    </cfRule>
  </conditionalFormatting>
  <conditionalFormatting sqref="O4">
    <cfRule type="expression" dxfId="19462" priority="42" stopIfTrue="1">
      <formula>$D$1&lt;O4</formula>
    </cfRule>
    <cfRule type="expression" dxfId="19461" priority="43" stopIfTrue="1">
      <formula>$D$1&gt;O4</formula>
    </cfRule>
  </conditionalFormatting>
  <conditionalFormatting sqref="O4">
    <cfRule type="expression" dxfId="19460" priority="38" stopIfTrue="1">
      <formula>$D$1&lt;O4</formula>
    </cfRule>
    <cfRule type="expression" dxfId="19459" priority="39" stopIfTrue="1">
      <formula>$D$1&gt;O4</formula>
    </cfRule>
  </conditionalFormatting>
  <conditionalFormatting sqref="O4">
    <cfRule type="expression" dxfId="19458" priority="36" stopIfTrue="1">
      <formula>$D$1&lt;O4</formula>
    </cfRule>
    <cfRule type="expression" dxfId="19457" priority="37" stopIfTrue="1">
      <formula>$D$1&gt;O4</formula>
    </cfRule>
  </conditionalFormatting>
  <conditionalFormatting sqref="O4">
    <cfRule type="expression" dxfId="19456" priority="34" stopIfTrue="1">
      <formula>$D$1&lt;O4</formula>
    </cfRule>
    <cfRule type="expression" dxfId="19455" priority="35" stopIfTrue="1">
      <formula>$D$1&gt;O4</formula>
    </cfRule>
  </conditionalFormatting>
  <conditionalFormatting sqref="O4">
    <cfRule type="expression" dxfId="19454" priority="32" stopIfTrue="1">
      <formula>$D$1&lt;O4</formula>
    </cfRule>
    <cfRule type="expression" dxfId="19453" priority="33" stopIfTrue="1">
      <formula>$D$1&gt;O4</formula>
    </cfRule>
  </conditionalFormatting>
  <conditionalFormatting sqref="F5">
    <cfRule type="cellIs" dxfId="19452" priority="8" stopIfTrue="1" operator="equal">
      <formula>5</formula>
    </cfRule>
    <cfRule type="cellIs" dxfId="19451" priority="9" stopIfTrue="1" operator="equal">
      <formula>4</formula>
    </cfRule>
    <cfRule type="cellIs" dxfId="19450" priority="10" stopIfTrue="1" operator="equal">
      <formula>3</formula>
    </cfRule>
  </conditionalFormatting>
  <conditionalFormatting sqref="F5">
    <cfRule type="expression" dxfId="19449" priority="18" stopIfTrue="1">
      <formula>$D$1&lt;F5</formula>
    </cfRule>
    <cfRule type="expression" dxfId="19448" priority="19" stopIfTrue="1">
      <formula>$D$1&gt;F5</formula>
    </cfRule>
  </conditionalFormatting>
  <conditionalFormatting sqref="F5">
    <cfRule type="expression" dxfId="19447" priority="20" stopIfTrue="1">
      <formula>$D$1&lt;F5</formula>
    </cfRule>
    <cfRule type="expression" dxfId="19446" priority="21" stopIfTrue="1">
      <formula>$D$1&gt;F5</formula>
    </cfRule>
  </conditionalFormatting>
  <conditionalFormatting sqref="F5">
    <cfRule type="expression" dxfId="19445" priority="16" stopIfTrue="1">
      <formula>$D$1&lt;F5</formula>
    </cfRule>
    <cfRule type="expression" dxfId="19444" priority="17" stopIfTrue="1">
      <formula>$D$1&gt;F5</formula>
    </cfRule>
  </conditionalFormatting>
  <conditionalFormatting sqref="F4">
    <cfRule type="expression" dxfId="19443" priority="6" stopIfTrue="1">
      <formula>$D$1&lt;F4</formula>
    </cfRule>
    <cfRule type="expression" dxfId="19442" priority="7" stopIfTrue="1">
      <formula>$D$1&gt;F4</formula>
    </cfRule>
  </conditionalFormatting>
  <conditionalFormatting sqref="F5">
    <cfRule type="cellIs" dxfId="19441" priority="13" stopIfTrue="1" operator="equal">
      <formula>5</formula>
    </cfRule>
    <cfRule type="cellIs" dxfId="19440" priority="14" stopIfTrue="1" operator="equal">
      <formula>4</formula>
    </cfRule>
    <cfRule type="cellIs" dxfId="19439" priority="15" stopIfTrue="1" operator="equal">
      <formula>3</formula>
    </cfRule>
  </conditionalFormatting>
  <conditionalFormatting sqref="F5">
    <cfRule type="cellIs" dxfId="19438" priority="3" stopIfTrue="1" operator="equal">
      <formula>5</formula>
    </cfRule>
    <cfRule type="cellIs" dxfId="19437" priority="4" stopIfTrue="1" operator="equal">
      <formula>4</formula>
    </cfRule>
    <cfRule type="cellIs" dxfId="19436" priority="5" stopIfTrue="1" operator="equal">
      <formula>3</formula>
    </cfRule>
  </conditionalFormatting>
  <pageMargins left="0.7" right="0.7" top="0.75" bottom="0.75" header="0.3" footer="0.3"/>
  <pageSetup paperSize="9" scale="67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pane="bottomLeft" activeCell="L16" sqref="L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7" style="13" customWidth="1"/>
    <col min="5" max="5" width="6.7109375" style="13" customWidth="1"/>
    <col min="6" max="9" width="7.140625" customWidth="1"/>
    <col min="10" max="10" width="7.140625" hidden="1" customWidth="1"/>
    <col min="11" max="15" width="7.140625" customWidth="1"/>
    <col min="16" max="16" width="7.42578125" hidden="1" customWidth="1"/>
    <col min="17" max="17" width="5.85546875" hidden="1" customWidth="1"/>
    <col min="18" max="18" width="6.7109375" hidden="1" customWidth="1"/>
    <col min="19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3" width="3.42578125" style="30" hidden="1" customWidth="1"/>
    <col min="84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 t="s">
        <v>1121</v>
      </c>
      <c r="G2" s="734" t="s">
        <v>40</v>
      </c>
      <c r="H2" s="734"/>
      <c r="I2" s="734"/>
      <c r="J2" s="734"/>
      <c r="K2" s="734"/>
      <c r="L2" s="734"/>
      <c r="M2" s="735" t="s">
        <v>43</v>
      </c>
      <c r="N2" s="737"/>
      <c r="O2" s="737"/>
      <c r="P2" s="301"/>
      <c r="R2" s="381"/>
      <c r="S2" s="306"/>
      <c r="T2" s="304"/>
      <c r="U2" s="195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2435</v>
      </c>
      <c r="B3" s="723"/>
      <c r="C3" s="723"/>
      <c r="D3" s="196" t="s">
        <v>0</v>
      </c>
      <c r="E3" s="197"/>
      <c r="F3" s="153">
        <v>43123</v>
      </c>
      <c r="G3" s="153">
        <v>43124</v>
      </c>
      <c r="H3" s="153">
        <v>43117</v>
      </c>
      <c r="I3" s="153">
        <v>43116</v>
      </c>
      <c r="J3" s="153"/>
      <c r="K3" s="153">
        <v>43113</v>
      </c>
      <c r="L3" s="153">
        <v>43122</v>
      </c>
      <c r="M3" s="153">
        <v>43131</v>
      </c>
      <c r="N3" s="153">
        <v>43141</v>
      </c>
      <c r="O3" s="153">
        <v>43137</v>
      </c>
      <c r="P3" s="240"/>
      <c r="R3" s="199"/>
      <c r="S3" s="198"/>
      <c r="T3" s="67"/>
      <c r="U3" s="200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500</v>
      </c>
      <c r="G4" s="206" t="s">
        <v>493</v>
      </c>
      <c r="H4" s="156" t="s">
        <v>497</v>
      </c>
      <c r="I4" s="156" t="s">
        <v>451</v>
      </c>
      <c r="J4" s="206"/>
      <c r="K4" s="206" t="s">
        <v>502</v>
      </c>
      <c r="L4" s="156" t="s">
        <v>496</v>
      </c>
      <c r="M4" s="243" t="s">
        <v>505</v>
      </c>
      <c r="N4" s="156" t="s">
        <v>479</v>
      </c>
      <c r="O4" s="206" t="s">
        <v>474</v>
      </c>
      <c r="P4" s="206"/>
      <c r="R4" s="282"/>
      <c r="S4" s="206"/>
      <c r="T4" s="67"/>
      <c r="U4" s="207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499</v>
      </c>
      <c r="G5" s="246" t="s">
        <v>494</v>
      </c>
      <c r="H5" s="246" t="s">
        <v>491</v>
      </c>
      <c r="I5" s="246" t="s">
        <v>498</v>
      </c>
      <c r="J5" s="279"/>
      <c r="K5" s="246" t="s">
        <v>501</v>
      </c>
      <c r="L5" s="246" t="s">
        <v>495</v>
      </c>
      <c r="M5" s="247" t="s">
        <v>504</v>
      </c>
      <c r="N5" s="247" t="s">
        <v>486</v>
      </c>
      <c r="O5" s="246" t="s">
        <v>1332</v>
      </c>
      <c r="P5" s="246"/>
      <c r="R5" s="246"/>
      <c r="S5" s="262"/>
      <c r="T5" s="90"/>
      <c r="U5" s="160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7.25" customHeight="1" x14ac:dyDescent="0.25">
      <c r="A6" s="267">
        <v>1</v>
      </c>
      <c r="B6" s="230" t="s">
        <v>28</v>
      </c>
      <c r="C6" s="290" t="s">
        <v>34</v>
      </c>
      <c r="D6" s="292" t="s">
        <v>245</v>
      </c>
      <c r="E6" s="223">
        <v>2435</v>
      </c>
      <c r="F6" s="91" t="s">
        <v>1138</v>
      </c>
      <c r="G6" s="91">
        <v>3</v>
      </c>
      <c r="H6" s="91">
        <v>4</v>
      </c>
      <c r="I6" s="91">
        <v>5</v>
      </c>
      <c r="J6" s="91"/>
      <c r="K6" s="91">
        <v>4</v>
      </c>
      <c r="L6" s="91">
        <v>3</v>
      </c>
      <c r="M6" s="91">
        <v>3</v>
      </c>
      <c r="N6" s="91">
        <v>5</v>
      </c>
      <c r="O6" s="91">
        <v>3</v>
      </c>
      <c r="P6" s="91"/>
      <c r="Q6" s="91"/>
      <c r="R6" s="91"/>
      <c r="S6" s="91"/>
      <c r="T6" s="91"/>
      <c r="U6" s="23"/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4</v>
      </c>
      <c r="AA6" s="248">
        <f t="shared" ref="AA6:AA34" si="5">COUNTIF(AG6:AV6,AA$5)</f>
        <v>2</v>
      </c>
      <c r="AB6" s="248">
        <f t="shared" ref="AB6:AB34" si="6">COUNTIF(AG6:AV6,AB$5)</f>
        <v>2</v>
      </c>
      <c r="AC6" s="248">
        <f t="shared" ref="AC6:AC38" si="7">SUM(X6:AB6)</f>
        <v>8</v>
      </c>
      <c r="AD6" s="249">
        <f>IF(ISERROR(((X6+Y6)*2+Z6*3+AA6*4+AB6*5)/SUM(X6,Y6:AB6)),"",((X6+Y6)*2+Z6*3+AA6*4+AB6*5)/SUM(X6,Y6:AB6))</f>
        <v>3.75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3</v>
      </c>
      <c r="AI6" s="252">
        <f t="shared" si="9"/>
        <v>4</v>
      </c>
      <c r="AJ6" s="252">
        <f t="shared" si="9"/>
        <v>5</v>
      </c>
      <c r="AK6" s="252" t="str">
        <f t="shared" si="9"/>
        <v/>
      </c>
      <c r="AL6" s="252">
        <f t="shared" si="9"/>
        <v>4</v>
      </c>
      <c r="AM6" s="252">
        <f t="shared" si="9"/>
        <v>3</v>
      </c>
      <c r="AN6" s="252">
        <f t="shared" si="9"/>
        <v>3</v>
      </c>
      <c r="AO6" s="252">
        <f t="shared" si="9"/>
        <v>5</v>
      </c>
      <c r="AP6" s="252">
        <f t="shared" si="9"/>
        <v>3</v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7.25" customHeight="1" x14ac:dyDescent="0.25">
      <c r="A7" s="267">
        <v>2</v>
      </c>
      <c r="B7" s="230" t="s">
        <v>28</v>
      </c>
      <c r="C7" s="290" t="s">
        <v>34</v>
      </c>
      <c r="D7" s="292" t="s">
        <v>246</v>
      </c>
      <c r="E7" s="223">
        <v>2435</v>
      </c>
      <c r="F7" s="91" t="s">
        <v>1138</v>
      </c>
      <c r="G7" s="91">
        <v>4</v>
      </c>
      <c r="H7" s="91">
        <v>5</v>
      </c>
      <c r="I7" s="91">
        <v>5</v>
      </c>
      <c r="J7" s="91"/>
      <c r="K7" s="91">
        <v>3</v>
      </c>
      <c r="L7" s="91">
        <v>3</v>
      </c>
      <c r="M7" s="91">
        <v>3</v>
      </c>
      <c r="N7" s="91">
        <v>4</v>
      </c>
      <c r="O7" s="91">
        <v>3</v>
      </c>
      <c r="P7" s="91"/>
      <c r="Q7" s="91"/>
      <c r="R7" s="91"/>
      <c r="S7" s="91"/>
      <c r="T7" s="91"/>
      <c r="U7" s="23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4</v>
      </c>
      <c r="AA7" s="248">
        <f t="shared" si="5"/>
        <v>2</v>
      </c>
      <c r="AB7" s="248">
        <f t="shared" si="6"/>
        <v>2</v>
      </c>
      <c r="AC7" s="248">
        <f t="shared" si="7"/>
        <v>8</v>
      </c>
      <c r="AD7" s="249">
        <f t="shared" ref="AD7:AD37" si="11">IF(ISERROR(((X7+Y7)*2+Z7*3+AA7*4+AB7*5)/SUM(X7,Y7:AB7)),"",((X7+Y7)*2+Z7*3+AA7*4+AB7*5)/SUM(X7,Y7:AB7))</f>
        <v>3.75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4</v>
      </c>
      <c r="AI7" s="252">
        <f t="shared" si="9"/>
        <v>5</v>
      </c>
      <c r="AJ7" s="252">
        <f t="shared" si="9"/>
        <v>5</v>
      </c>
      <c r="AK7" s="252" t="str">
        <f t="shared" si="9"/>
        <v/>
      </c>
      <c r="AL7" s="252">
        <f t="shared" si="9"/>
        <v>3</v>
      </c>
      <c r="AM7" s="252">
        <f t="shared" si="9"/>
        <v>3</v>
      </c>
      <c r="AN7" s="252">
        <f t="shared" si="9"/>
        <v>3</v>
      </c>
      <c r="AO7" s="252">
        <f t="shared" si="9"/>
        <v>4</v>
      </c>
      <c r="AP7" s="252">
        <f t="shared" si="9"/>
        <v>3</v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1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7.25" customHeight="1" x14ac:dyDescent="0.25">
      <c r="A8" s="267">
        <v>3</v>
      </c>
      <c r="B8" s="230" t="s">
        <v>28</v>
      </c>
      <c r="C8" s="290" t="s">
        <v>34</v>
      </c>
      <c r="D8" s="292" t="s">
        <v>247</v>
      </c>
      <c r="E8" s="223">
        <v>2435</v>
      </c>
      <c r="F8" s="91" t="s">
        <v>1138</v>
      </c>
      <c r="G8" s="91">
        <v>5</v>
      </c>
      <c r="H8" s="91">
        <v>5</v>
      </c>
      <c r="I8" s="91">
        <v>5</v>
      </c>
      <c r="J8" s="91"/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91"/>
      <c r="Q8" s="91"/>
      <c r="R8" s="91"/>
      <c r="S8" s="91"/>
      <c r="T8" s="91"/>
      <c r="U8" s="23"/>
      <c r="V8" s="35">
        <f t="shared" si="0"/>
        <v>5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0</v>
      </c>
      <c r="AA8" s="248">
        <f t="shared" si="5"/>
        <v>0</v>
      </c>
      <c r="AB8" s="248">
        <f t="shared" si="6"/>
        <v>8</v>
      </c>
      <c r="AC8" s="248">
        <f t="shared" si="7"/>
        <v>8</v>
      </c>
      <c r="AD8" s="249">
        <f t="shared" si="11"/>
        <v>5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5</v>
      </c>
      <c r="AI8" s="252">
        <f t="shared" si="9"/>
        <v>5</v>
      </c>
      <c r="AJ8" s="252">
        <f t="shared" si="9"/>
        <v>5</v>
      </c>
      <c r="AK8" s="252" t="str">
        <f t="shared" si="9"/>
        <v/>
      </c>
      <c r="AL8" s="252">
        <f t="shared" si="9"/>
        <v>5</v>
      </c>
      <c r="AM8" s="252">
        <f t="shared" si="9"/>
        <v>5</v>
      </c>
      <c r="AN8" s="252">
        <f t="shared" si="9"/>
        <v>5</v>
      </c>
      <c r="AO8" s="252">
        <f t="shared" si="9"/>
        <v>5</v>
      </c>
      <c r="AP8" s="252">
        <f t="shared" si="9"/>
        <v>5</v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1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7.25" customHeight="1" x14ac:dyDescent="0.25">
      <c r="A9" s="267">
        <v>4</v>
      </c>
      <c r="B9" s="230" t="s">
        <v>28</v>
      </c>
      <c r="C9" s="290" t="s">
        <v>35</v>
      </c>
      <c r="D9" s="292" t="s">
        <v>248</v>
      </c>
      <c r="E9" s="223">
        <v>2435</v>
      </c>
      <c r="F9" s="91" t="s">
        <v>1138</v>
      </c>
      <c r="G9" s="91">
        <v>4</v>
      </c>
      <c r="H9" s="91">
        <v>5</v>
      </c>
      <c r="I9" s="91">
        <v>5</v>
      </c>
      <c r="J9" s="91"/>
      <c r="K9" s="91">
        <v>5</v>
      </c>
      <c r="L9" s="91">
        <v>4</v>
      </c>
      <c r="M9" s="91">
        <v>4</v>
      </c>
      <c r="N9" s="91">
        <v>5</v>
      </c>
      <c r="O9" s="91">
        <v>5</v>
      </c>
      <c r="P9" s="91"/>
      <c r="Q9" s="91"/>
      <c r="R9" s="91"/>
      <c r="S9" s="91"/>
      <c r="T9" s="91"/>
      <c r="U9" s="23"/>
      <c r="V9" s="35">
        <f t="shared" si="0"/>
        <v>4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0</v>
      </c>
      <c r="AA9" s="248">
        <f t="shared" si="5"/>
        <v>3</v>
      </c>
      <c r="AB9" s="248">
        <f t="shared" si="6"/>
        <v>5</v>
      </c>
      <c r="AC9" s="248">
        <f t="shared" si="7"/>
        <v>8</v>
      </c>
      <c r="AD9" s="249">
        <f t="shared" si="11"/>
        <v>4.625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4</v>
      </c>
      <c r="AI9" s="252">
        <f t="shared" si="9"/>
        <v>5</v>
      </c>
      <c r="AJ9" s="252">
        <f t="shared" si="9"/>
        <v>5</v>
      </c>
      <c r="AK9" s="252" t="str">
        <f t="shared" si="9"/>
        <v/>
      </c>
      <c r="AL9" s="252">
        <f t="shared" si="9"/>
        <v>5</v>
      </c>
      <c r="AM9" s="252">
        <f t="shared" si="9"/>
        <v>4</v>
      </c>
      <c r="AN9" s="252">
        <f t="shared" si="9"/>
        <v>4</v>
      </c>
      <c r="AO9" s="252">
        <f t="shared" si="9"/>
        <v>5</v>
      </c>
      <c r="AP9" s="252">
        <f t="shared" si="9"/>
        <v>5</v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1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7.25" customHeight="1" x14ac:dyDescent="0.25">
      <c r="A10" s="267">
        <v>5</v>
      </c>
      <c r="B10" s="230" t="s">
        <v>28</v>
      </c>
      <c r="C10" s="290" t="s">
        <v>34</v>
      </c>
      <c r="D10" s="298" t="s">
        <v>249</v>
      </c>
      <c r="E10" s="223">
        <v>2435</v>
      </c>
      <c r="F10" s="91" t="s">
        <v>1138</v>
      </c>
      <c r="G10" s="91">
        <v>5</v>
      </c>
      <c r="H10" s="91">
        <v>5</v>
      </c>
      <c r="I10" s="91">
        <v>5</v>
      </c>
      <c r="J10" s="91"/>
      <c r="K10" s="91">
        <v>4</v>
      </c>
      <c r="L10" s="91">
        <v>5</v>
      </c>
      <c r="M10" s="91">
        <v>5</v>
      </c>
      <c r="N10" s="91">
        <v>5</v>
      </c>
      <c r="O10" s="91">
        <v>5</v>
      </c>
      <c r="P10" s="91"/>
      <c r="Q10" s="91"/>
      <c r="R10" s="91"/>
      <c r="S10" s="91"/>
      <c r="T10" s="91"/>
      <c r="U10" s="23"/>
      <c r="V10" s="35">
        <f t="shared" si="0"/>
        <v>4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0</v>
      </c>
      <c r="AA10" s="248">
        <f t="shared" si="5"/>
        <v>1</v>
      </c>
      <c r="AB10" s="248">
        <f t="shared" si="6"/>
        <v>7</v>
      </c>
      <c r="AC10" s="248">
        <f t="shared" si="7"/>
        <v>8</v>
      </c>
      <c r="AD10" s="249">
        <f t="shared" si="11"/>
        <v>4.875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5</v>
      </c>
      <c r="AI10" s="252">
        <f t="shared" si="9"/>
        <v>5</v>
      </c>
      <c r="AJ10" s="252">
        <f t="shared" si="9"/>
        <v>5</v>
      </c>
      <c r="AK10" s="252" t="str">
        <f t="shared" si="9"/>
        <v/>
      </c>
      <c r="AL10" s="252">
        <f t="shared" si="9"/>
        <v>4</v>
      </c>
      <c r="AM10" s="252">
        <f t="shared" si="9"/>
        <v>5</v>
      </c>
      <c r="AN10" s="252">
        <f t="shared" si="9"/>
        <v>5</v>
      </c>
      <c r="AO10" s="252">
        <f t="shared" si="9"/>
        <v>5</v>
      </c>
      <c r="AP10" s="252">
        <f t="shared" si="9"/>
        <v>5</v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1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7.25" customHeight="1" x14ac:dyDescent="0.25">
      <c r="A11" s="267">
        <v>6</v>
      </c>
      <c r="B11" s="230" t="s">
        <v>28</v>
      </c>
      <c r="C11" s="290" t="s">
        <v>34</v>
      </c>
      <c r="D11" s="292" t="s">
        <v>250</v>
      </c>
      <c r="E11" s="223">
        <v>2435</v>
      </c>
      <c r="F11" s="91" t="s">
        <v>1138</v>
      </c>
      <c r="G11" s="91">
        <v>4</v>
      </c>
      <c r="H11" s="91">
        <v>5</v>
      </c>
      <c r="I11" s="91">
        <v>5</v>
      </c>
      <c r="J11" s="91"/>
      <c r="K11" s="91">
        <v>3</v>
      </c>
      <c r="L11" s="91">
        <v>4</v>
      </c>
      <c r="M11" s="91">
        <v>4</v>
      </c>
      <c r="N11" s="91">
        <v>4</v>
      </c>
      <c r="O11" s="91">
        <v>3</v>
      </c>
      <c r="P11" s="91"/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4</v>
      </c>
      <c r="AB11" s="258">
        <f t="shared" si="6"/>
        <v>2</v>
      </c>
      <c r="AC11" s="248">
        <f t="shared" si="7"/>
        <v>8</v>
      </c>
      <c r="AD11" s="249">
        <f t="shared" si="11"/>
        <v>4</v>
      </c>
      <c r="AE11" s="259">
        <f t="shared" si="8"/>
        <v>0</v>
      </c>
      <c r="AG11" s="252" t="str">
        <f t="shared" si="9"/>
        <v>з</v>
      </c>
      <c r="AH11" s="252">
        <f t="shared" si="9"/>
        <v>4</v>
      </c>
      <c r="AI11" s="252">
        <f t="shared" si="9"/>
        <v>5</v>
      </c>
      <c r="AJ11" s="252">
        <f t="shared" si="9"/>
        <v>5</v>
      </c>
      <c r="AK11" s="252" t="str">
        <f t="shared" si="9"/>
        <v/>
      </c>
      <c r="AL11" s="252">
        <f t="shared" si="9"/>
        <v>3</v>
      </c>
      <c r="AM11" s="252">
        <f t="shared" si="9"/>
        <v>4</v>
      </c>
      <c r="AN11" s="252">
        <f t="shared" si="9"/>
        <v>4</v>
      </c>
      <c r="AO11" s="252">
        <f t="shared" si="9"/>
        <v>4</v>
      </c>
      <c r="AP11" s="252">
        <f t="shared" si="9"/>
        <v>3</v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7.25" customHeight="1" x14ac:dyDescent="0.25">
      <c r="A12" s="267">
        <v>7</v>
      </c>
      <c r="B12" s="230" t="s">
        <v>28</v>
      </c>
      <c r="C12" s="290" t="s">
        <v>34</v>
      </c>
      <c r="D12" s="292" t="s">
        <v>184</v>
      </c>
      <c r="E12" s="223">
        <v>2435</v>
      </c>
      <c r="F12" s="91" t="s">
        <v>1138</v>
      </c>
      <c r="G12" s="91">
        <v>3</v>
      </c>
      <c r="H12" s="91">
        <v>4</v>
      </c>
      <c r="I12" s="91">
        <v>5</v>
      </c>
      <c r="J12" s="91"/>
      <c r="K12" s="91">
        <v>3</v>
      </c>
      <c r="L12" s="91">
        <v>4</v>
      </c>
      <c r="M12" s="91">
        <v>4</v>
      </c>
      <c r="N12" s="91">
        <v>5</v>
      </c>
      <c r="O12" s="91">
        <v>4</v>
      </c>
      <c r="P12" s="91"/>
      <c r="Q12" s="91"/>
      <c r="R12" s="91"/>
      <c r="S12" s="91"/>
      <c r="T12" s="91"/>
      <c r="U12" s="23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2</v>
      </c>
      <c r="AA12" s="248">
        <f t="shared" si="5"/>
        <v>4</v>
      </c>
      <c r="AB12" s="248">
        <f t="shared" si="6"/>
        <v>2</v>
      </c>
      <c r="AC12" s="248">
        <f t="shared" si="7"/>
        <v>8</v>
      </c>
      <c r="AD12" s="249">
        <f t="shared" si="11"/>
        <v>4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3</v>
      </c>
      <c r="AI12" s="252">
        <f t="shared" si="9"/>
        <v>4</v>
      </c>
      <c r="AJ12" s="252">
        <f t="shared" si="9"/>
        <v>5</v>
      </c>
      <c r="AK12" s="252" t="str">
        <f t="shared" si="9"/>
        <v/>
      </c>
      <c r="AL12" s="252">
        <f t="shared" si="9"/>
        <v>3</v>
      </c>
      <c r="AM12" s="252">
        <f t="shared" si="9"/>
        <v>4</v>
      </c>
      <c r="AN12" s="252">
        <f t="shared" si="9"/>
        <v>4</v>
      </c>
      <c r="AO12" s="252">
        <f t="shared" si="9"/>
        <v>5</v>
      </c>
      <c r="AP12" s="252">
        <f t="shared" si="9"/>
        <v>4</v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7.25" customHeight="1" x14ac:dyDescent="0.25">
      <c r="A13" s="267">
        <v>8</v>
      </c>
      <c r="B13" s="228"/>
      <c r="C13" s="290" t="s">
        <v>34</v>
      </c>
      <c r="D13" s="292" t="s">
        <v>251</v>
      </c>
      <c r="E13" s="223">
        <v>2435</v>
      </c>
      <c r="F13" s="91" t="s">
        <v>1138</v>
      </c>
      <c r="G13" s="91">
        <v>4</v>
      </c>
      <c r="H13" s="91">
        <v>4</v>
      </c>
      <c r="I13" s="91">
        <v>5</v>
      </c>
      <c r="J13" s="91"/>
      <c r="K13" s="91">
        <v>4</v>
      </c>
      <c r="L13" s="91">
        <v>4</v>
      </c>
      <c r="M13" s="91">
        <v>3</v>
      </c>
      <c r="N13" s="91">
        <v>5</v>
      </c>
      <c r="O13" s="91">
        <v>5</v>
      </c>
      <c r="P13" s="91"/>
      <c r="Q13" s="91"/>
      <c r="R13" s="91"/>
      <c r="S13" s="91"/>
      <c r="T13" s="91"/>
      <c r="U13" s="23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1</v>
      </c>
      <c r="AA13" s="248">
        <f t="shared" si="5"/>
        <v>4</v>
      </c>
      <c r="AB13" s="248">
        <f t="shared" si="6"/>
        <v>3</v>
      </c>
      <c r="AC13" s="248">
        <f t="shared" si="7"/>
        <v>8</v>
      </c>
      <c r="AD13" s="249">
        <f t="shared" si="11"/>
        <v>4.25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4</v>
      </c>
      <c r="AI13" s="252">
        <f t="shared" si="9"/>
        <v>4</v>
      </c>
      <c r="AJ13" s="252">
        <f t="shared" si="9"/>
        <v>5</v>
      </c>
      <c r="AK13" s="252" t="str">
        <f t="shared" si="9"/>
        <v/>
      </c>
      <c r="AL13" s="252">
        <f t="shared" si="9"/>
        <v>4</v>
      </c>
      <c r="AM13" s="252">
        <f t="shared" si="9"/>
        <v>4</v>
      </c>
      <c r="AN13" s="252">
        <f t="shared" si="9"/>
        <v>3</v>
      </c>
      <c r="AO13" s="252">
        <f t="shared" si="9"/>
        <v>5</v>
      </c>
      <c r="AP13" s="252">
        <f t="shared" si="9"/>
        <v>5</v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1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7.25" customHeight="1" x14ac:dyDescent="0.25">
      <c r="A14" s="267">
        <v>9</v>
      </c>
      <c r="B14" s="228"/>
      <c r="C14" s="290" t="s">
        <v>443</v>
      </c>
      <c r="D14" s="292" t="s">
        <v>252</v>
      </c>
      <c r="E14" s="223">
        <v>2435</v>
      </c>
      <c r="F14" s="91" t="s">
        <v>1138</v>
      </c>
      <c r="G14" s="91">
        <v>3</v>
      </c>
      <c r="H14" s="91">
        <v>4</v>
      </c>
      <c r="I14" s="91">
        <v>5</v>
      </c>
      <c r="J14" s="91"/>
      <c r="K14" s="91">
        <v>3</v>
      </c>
      <c r="L14" s="91">
        <v>4</v>
      </c>
      <c r="M14" s="91">
        <v>3</v>
      </c>
      <c r="N14" s="91">
        <v>5</v>
      </c>
      <c r="O14" s="91">
        <v>3</v>
      </c>
      <c r="P14" s="91"/>
      <c r="Q14" s="91"/>
      <c r="R14" s="91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4</v>
      </c>
      <c r="AA14" s="92">
        <f t="shared" si="5"/>
        <v>2</v>
      </c>
      <c r="AB14" s="92">
        <f t="shared" si="6"/>
        <v>2</v>
      </c>
      <c r="AC14" s="92">
        <f t="shared" si="7"/>
        <v>8</v>
      </c>
      <c r="AD14" s="210">
        <f t="shared" si="11"/>
        <v>3.75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3</v>
      </c>
      <c r="AI14" s="252">
        <f t="shared" si="9"/>
        <v>4</v>
      </c>
      <c r="AJ14" s="252">
        <f t="shared" si="9"/>
        <v>5</v>
      </c>
      <c r="AK14" s="252" t="str">
        <f t="shared" si="9"/>
        <v/>
      </c>
      <c r="AL14" s="252">
        <f t="shared" si="9"/>
        <v>3</v>
      </c>
      <c r="AM14" s="252">
        <f t="shared" si="9"/>
        <v>4</v>
      </c>
      <c r="AN14" s="252">
        <f t="shared" si="9"/>
        <v>3</v>
      </c>
      <c r="AO14" s="252">
        <f t="shared" si="9"/>
        <v>5</v>
      </c>
      <c r="AP14" s="252">
        <f t="shared" si="9"/>
        <v>3</v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267">
        <v>10</v>
      </c>
      <c r="B15" s="228"/>
      <c r="C15" s="290" t="s">
        <v>34</v>
      </c>
      <c r="D15" s="292" t="s">
        <v>253</v>
      </c>
      <c r="E15" s="223">
        <v>2435</v>
      </c>
      <c r="F15" s="91" t="s">
        <v>1138</v>
      </c>
      <c r="G15" s="91">
        <v>4</v>
      </c>
      <c r="H15" s="91">
        <v>5</v>
      </c>
      <c r="I15" s="91">
        <v>5</v>
      </c>
      <c r="J15" s="91"/>
      <c r="K15" s="91">
        <v>4</v>
      </c>
      <c r="L15" s="91">
        <v>4</v>
      </c>
      <c r="M15" s="91">
        <v>3</v>
      </c>
      <c r="N15" s="91">
        <v>4</v>
      </c>
      <c r="O15" s="91">
        <v>4</v>
      </c>
      <c r="P15" s="91"/>
      <c r="Q15" s="91"/>
      <c r="R15" s="91"/>
      <c r="S15" s="91"/>
      <c r="T15" s="91"/>
      <c r="U15" s="23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1</v>
      </c>
      <c r="AA15" s="92">
        <f t="shared" si="5"/>
        <v>5</v>
      </c>
      <c r="AB15" s="92">
        <f t="shared" si="6"/>
        <v>2</v>
      </c>
      <c r="AC15" s="92">
        <f t="shared" si="7"/>
        <v>8</v>
      </c>
      <c r="AD15" s="210">
        <f t="shared" si="11"/>
        <v>4.125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4</v>
      </c>
      <c r="AI15" s="252">
        <f t="shared" si="9"/>
        <v>5</v>
      </c>
      <c r="AJ15" s="252">
        <f t="shared" si="9"/>
        <v>5</v>
      </c>
      <c r="AK15" s="252" t="str">
        <f t="shared" si="9"/>
        <v/>
      </c>
      <c r="AL15" s="252">
        <f t="shared" si="9"/>
        <v>4</v>
      </c>
      <c r="AM15" s="252">
        <f t="shared" si="9"/>
        <v>4</v>
      </c>
      <c r="AN15" s="252">
        <f t="shared" si="9"/>
        <v>3</v>
      </c>
      <c r="AO15" s="252">
        <f t="shared" si="9"/>
        <v>4</v>
      </c>
      <c r="AP15" s="252">
        <f t="shared" si="9"/>
        <v>4</v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267">
        <v>11</v>
      </c>
      <c r="B16" s="225"/>
      <c r="C16" s="290" t="s">
        <v>34</v>
      </c>
      <c r="D16" s="292" t="s">
        <v>254</v>
      </c>
      <c r="E16" s="223">
        <v>2435</v>
      </c>
      <c r="F16" s="91" t="s">
        <v>1138</v>
      </c>
      <c r="G16" s="91">
        <v>4</v>
      </c>
      <c r="H16" s="91">
        <v>4</v>
      </c>
      <c r="I16" s="91">
        <v>5</v>
      </c>
      <c r="J16" s="91"/>
      <c r="K16" s="91">
        <v>3</v>
      </c>
      <c r="L16" s="91">
        <v>4</v>
      </c>
      <c r="M16" s="91">
        <v>3</v>
      </c>
      <c r="N16" s="91">
        <v>4</v>
      </c>
      <c r="O16" s="91">
        <v>4</v>
      </c>
      <c r="P16" s="91"/>
      <c r="Q16" s="91"/>
      <c r="R16" s="91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5</v>
      </c>
      <c r="AB16" s="92">
        <f t="shared" si="6"/>
        <v>1</v>
      </c>
      <c r="AC16" s="92">
        <f t="shared" si="7"/>
        <v>8</v>
      </c>
      <c r="AD16" s="210">
        <f t="shared" si="11"/>
        <v>3.875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4</v>
      </c>
      <c r="AI16" s="252">
        <f t="shared" si="9"/>
        <v>4</v>
      </c>
      <c r="AJ16" s="252">
        <f t="shared" si="9"/>
        <v>5</v>
      </c>
      <c r="AK16" s="252" t="str">
        <f t="shared" si="9"/>
        <v/>
      </c>
      <c r="AL16" s="252">
        <f t="shared" si="9"/>
        <v>3</v>
      </c>
      <c r="AM16" s="252">
        <f t="shared" si="9"/>
        <v>4</v>
      </c>
      <c r="AN16" s="252">
        <f t="shared" si="9"/>
        <v>3</v>
      </c>
      <c r="AO16" s="252">
        <f t="shared" si="9"/>
        <v>4</v>
      </c>
      <c r="AP16" s="252">
        <f t="shared" si="9"/>
        <v>4</v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267">
        <v>12</v>
      </c>
      <c r="B17" s="163"/>
      <c r="C17" s="290" t="s">
        <v>34</v>
      </c>
      <c r="D17" s="292" t="s">
        <v>255</v>
      </c>
      <c r="E17" s="223">
        <v>2435</v>
      </c>
      <c r="F17" s="91" t="s">
        <v>1138</v>
      </c>
      <c r="G17" s="91">
        <v>4</v>
      </c>
      <c r="H17" s="91">
        <v>5</v>
      </c>
      <c r="I17" s="91">
        <v>5</v>
      </c>
      <c r="J17" s="91"/>
      <c r="K17" s="91">
        <v>4</v>
      </c>
      <c r="L17" s="91">
        <v>3</v>
      </c>
      <c r="M17" s="91">
        <v>5</v>
      </c>
      <c r="N17" s="91">
        <v>5</v>
      </c>
      <c r="O17" s="91">
        <v>4</v>
      </c>
      <c r="P17" s="91"/>
      <c r="Q17" s="91"/>
      <c r="R17" s="91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3</v>
      </c>
      <c r="AB17" s="92">
        <f t="shared" si="6"/>
        <v>4</v>
      </c>
      <c r="AC17" s="92">
        <f t="shared" si="7"/>
        <v>8</v>
      </c>
      <c r="AD17" s="210">
        <f t="shared" si="11"/>
        <v>4.375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4</v>
      </c>
      <c r="AI17" s="252">
        <f t="shared" si="9"/>
        <v>5</v>
      </c>
      <c r="AJ17" s="252">
        <f t="shared" si="9"/>
        <v>5</v>
      </c>
      <c r="AK17" s="252" t="str">
        <f t="shared" si="9"/>
        <v/>
      </c>
      <c r="AL17" s="252">
        <f t="shared" si="9"/>
        <v>4</v>
      </c>
      <c r="AM17" s="252">
        <f t="shared" si="9"/>
        <v>3</v>
      </c>
      <c r="AN17" s="252">
        <f t="shared" si="9"/>
        <v>5</v>
      </c>
      <c r="AO17" s="252">
        <f t="shared" si="9"/>
        <v>5</v>
      </c>
      <c r="AP17" s="252">
        <f t="shared" si="9"/>
        <v>4</v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267">
        <v>13</v>
      </c>
      <c r="B18" s="163"/>
      <c r="C18" s="290" t="s">
        <v>34</v>
      </c>
      <c r="D18" s="292" t="s">
        <v>256</v>
      </c>
      <c r="E18" s="223">
        <v>2435</v>
      </c>
      <c r="F18" s="91" t="s">
        <v>1138</v>
      </c>
      <c r="G18" s="91">
        <v>4</v>
      </c>
      <c r="H18" s="91">
        <v>4</v>
      </c>
      <c r="I18" s="91">
        <v>5</v>
      </c>
      <c r="J18" s="91"/>
      <c r="K18" s="91">
        <v>3</v>
      </c>
      <c r="L18" s="91">
        <v>3</v>
      </c>
      <c r="M18" s="91">
        <v>4</v>
      </c>
      <c r="N18" s="91">
        <v>4</v>
      </c>
      <c r="O18" s="91">
        <v>4</v>
      </c>
      <c r="P18" s="91"/>
      <c r="Q18" s="91"/>
      <c r="R18" s="91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2</v>
      </c>
      <c r="AA18" s="92">
        <f t="shared" si="5"/>
        <v>5</v>
      </c>
      <c r="AB18" s="92">
        <f t="shared" si="6"/>
        <v>1</v>
      </c>
      <c r="AC18" s="92">
        <f t="shared" si="7"/>
        <v>8</v>
      </c>
      <c r="AD18" s="210">
        <f t="shared" si="11"/>
        <v>3.875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4</v>
      </c>
      <c r="AI18" s="252">
        <f t="shared" si="9"/>
        <v>4</v>
      </c>
      <c r="AJ18" s="252">
        <f t="shared" si="9"/>
        <v>5</v>
      </c>
      <c r="AK18" s="252" t="str">
        <f t="shared" si="9"/>
        <v/>
      </c>
      <c r="AL18" s="252">
        <f t="shared" si="9"/>
        <v>3</v>
      </c>
      <c r="AM18" s="252">
        <f t="shared" si="9"/>
        <v>3</v>
      </c>
      <c r="AN18" s="252">
        <f t="shared" si="9"/>
        <v>4</v>
      </c>
      <c r="AO18" s="252">
        <f t="shared" si="9"/>
        <v>4</v>
      </c>
      <c r="AP18" s="252">
        <f t="shared" si="9"/>
        <v>4</v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267">
        <v>14</v>
      </c>
      <c r="B19" s="163"/>
      <c r="C19" s="290" t="s">
        <v>443</v>
      </c>
      <c r="D19" s="292" t="s">
        <v>257</v>
      </c>
      <c r="E19" s="223">
        <v>2435</v>
      </c>
      <c r="F19" s="91" t="s">
        <v>1138</v>
      </c>
      <c r="G19" s="91">
        <v>4</v>
      </c>
      <c r="H19" s="91">
        <v>4</v>
      </c>
      <c r="I19" s="91">
        <v>5</v>
      </c>
      <c r="J19" s="91"/>
      <c r="K19" s="91">
        <v>4</v>
      </c>
      <c r="L19" s="91">
        <v>4</v>
      </c>
      <c r="M19" s="91">
        <v>4</v>
      </c>
      <c r="N19" s="91">
        <v>4</v>
      </c>
      <c r="O19" s="91">
        <v>4</v>
      </c>
      <c r="P19" s="91"/>
      <c r="Q19" s="91"/>
      <c r="R19" s="91"/>
      <c r="S19" s="91"/>
      <c r="T19" s="91"/>
      <c r="U19" s="23"/>
      <c r="V19" s="18">
        <f t="shared" si="0"/>
        <v>4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7</v>
      </c>
      <c r="AB19" s="92">
        <f t="shared" si="6"/>
        <v>1</v>
      </c>
      <c r="AC19" s="92">
        <f t="shared" si="7"/>
        <v>8</v>
      </c>
      <c r="AD19" s="210">
        <f t="shared" si="11"/>
        <v>4.125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4</v>
      </c>
      <c r="AI19" s="252">
        <f t="shared" si="9"/>
        <v>4</v>
      </c>
      <c r="AJ19" s="252">
        <f t="shared" si="9"/>
        <v>5</v>
      </c>
      <c r="AK19" s="252" t="str">
        <f t="shared" si="9"/>
        <v/>
      </c>
      <c r="AL19" s="252">
        <f t="shared" si="9"/>
        <v>4</v>
      </c>
      <c r="AM19" s="252">
        <f t="shared" si="9"/>
        <v>4</v>
      </c>
      <c r="AN19" s="252">
        <f t="shared" si="9"/>
        <v>4</v>
      </c>
      <c r="AO19" s="252">
        <f t="shared" si="9"/>
        <v>4</v>
      </c>
      <c r="AP19" s="252">
        <f t="shared" si="9"/>
        <v>4</v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267">
        <v>15</v>
      </c>
      <c r="B20" s="163"/>
      <c r="C20" s="297" t="s">
        <v>35</v>
      </c>
      <c r="D20" s="298" t="s">
        <v>258</v>
      </c>
      <c r="E20" s="223">
        <v>2435</v>
      </c>
      <c r="F20" s="91" t="s">
        <v>1138</v>
      </c>
      <c r="G20" s="91">
        <v>5</v>
      </c>
      <c r="H20" s="91">
        <v>5</v>
      </c>
      <c r="I20" s="91">
        <v>5</v>
      </c>
      <c r="J20" s="91"/>
      <c r="K20" s="91">
        <v>5</v>
      </c>
      <c r="L20" s="91">
        <v>5</v>
      </c>
      <c r="M20" s="91">
        <v>5</v>
      </c>
      <c r="N20" s="91">
        <v>5</v>
      </c>
      <c r="O20" s="91">
        <v>5</v>
      </c>
      <c r="P20" s="91"/>
      <c r="Q20" s="91"/>
      <c r="R20" s="91"/>
      <c r="S20" s="91"/>
      <c r="T20" s="91"/>
      <c r="U20" s="23"/>
      <c r="V20" s="18">
        <f t="shared" si="0"/>
        <v>5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0</v>
      </c>
      <c r="AA20" s="92">
        <f t="shared" si="5"/>
        <v>0</v>
      </c>
      <c r="AB20" s="92">
        <f t="shared" si="6"/>
        <v>8</v>
      </c>
      <c r="AC20" s="92">
        <f t="shared" si="7"/>
        <v>8</v>
      </c>
      <c r="AD20" s="210">
        <f t="shared" si="11"/>
        <v>5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5</v>
      </c>
      <c r="AI20" s="252">
        <f t="shared" si="9"/>
        <v>5</v>
      </c>
      <c r="AJ20" s="252">
        <f t="shared" si="9"/>
        <v>5</v>
      </c>
      <c r="AK20" s="252" t="str">
        <f t="shared" si="9"/>
        <v/>
      </c>
      <c r="AL20" s="252">
        <f t="shared" si="9"/>
        <v>5</v>
      </c>
      <c r="AM20" s="252">
        <f t="shared" si="9"/>
        <v>5</v>
      </c>
      <c r="AN20" s="252">
        <f t="shared" si="9"/>
        <v>5</v>
      </c>
      <c r="AO20" s="252">
        <f t="shared" si="9"/>
        <v>5</v>
      </c>
      <c r="AP20" s="252">
        <f t="shared" si="9"/>
        <v>5</v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267">
        <v>16</v>
      </c>
      <c r="B21" s="163"/>
      <c r="C21" s="290" t="s">
        <v>34</v>
      </c>
      <c r="D21" s="292" t="s">
        <v>259</v>
      </c>
      <c r="E21" s="223">
        <v>2435</v>
      </c>
      <c r="F21" s="91" t="s">
        <v>1138</v>
      </c>
      <c r="G21" s="91">
        <v>4</v>
      </c>
      <c r="H21" s="91">
        <v>5</v>
      </c>
      <c r="I21" s="91">
        <v>5</v>
      </c>
      <c r="J21" s="91"/>
      <c r="K21" s="91">
        <v>4</v>
      </c>
      <c r="L21" s="91">
        <v>5</v>
      </c>
      <c r="M21" s="91">
        <v>5</v>
      </c>
      <c r="N21" s="91">
        <v>5</v>
      </c>
      <c r="O21" s="91">
        <v>4</v>
      </c>
      <c r="P21" s="91"/>
      <c r="Q21" s="91"/>
      <c r="R21" s="91"/>
      <c r="S21" s="91"/>
      <c r="T21" s="91"/>
      <c r="U21" s="23"/>
      <c r="V21" s="18">
        <f t="shared" si="0"/>
        <v>4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0</v>
      </c>
      <c r="AA21" s="92">
        <f t="shared" si="5"/>
        <v>3</v>
      </c>
      <c r="AB21" s="92">
        <f t="shared" si="6"/>
        <v>5</v>
      </c>
      <c r="AC21" s="92">
        <f t="shared" si="7"/>
        <v>8</v>
      </c>
      <c r="AD21" s="210">
        <f t="shared" si="11"/>
        <v>4.625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4</v>
      </c>
      <c r="AI21" s="252">
        <f t="shared" si="9"/>
        <v>5</v>
      </c>
      <c r="AJ21" s="252">
        <f t="shared" si="9"/>
        <v>5</v>
      </c>
      <c r="AK21" s="252" t="str">
        <f t="shared" si="9"/>
        <v/>
      </c>
      <c r="AL21" s="252">
        <f t="shared" si="9"/>
        <v>4</v>
      </c>
      <c r="AM21" s="252">
        <f t="shared" si="9"/>
        <v>5</v>
      </c>
      <c r="AN21" s="252">
        <f t="shared" si="9"/>
        <v>5</v>
      </c>
      <c r="AO21" s="252">
        <f t="shared" si="9"/>
        <v>5</v>
      </c>
      <c r="AP21" s="252">
        <f t="shared" si="9"/>
        <v>4</v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267">
        <v>17</v>
      </c>
      <c r="B22" s="163"/>
      <c r="C22" s="290" t="s">
        <v>34</v>
      </c>
      <c r="D22" s="292" t="s">
        <v>260</v>
      </c>
      <c r="E22" s="223">
        <v>2435</v>
      </c>
      <c r="F22" s="91" t="s">
        <v>1138</v>
      </c>
      <c r="G22" s="91">
        <v>4</v>
      </c>
      <c r="H22" s="91">
        <v>4</v>
      </c>
      <c r="I22" s="91">
        <v>5</v>
      </c>
      <c r="J22" s="91"/>
      <c r="K22" s="91">
        <v>4</v>
      </c>
      <c r="L22" s="91">
        <v>4</v>
      </c>
      <c r="M22" s="91">
        <v>5</v>
      </c>
      <c r="N22" s="91">
        <v>5</v>
      </c>
      <c r="O22" s="91">
        <v>4</v>
      </c>
      <c r="P22" s="91"/>
      <c r="Q22" s="91"/>
      <c r="R22" s="91"/>
      <c r="S22" s="91"/>
      <c r="T22" s="91"/>
      <c r="U22" s="23"/>
      <c r="V22" s="18">
        <f t="shared" si="0"/>
        <v>4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0</v>
      </c>
      <c r="AA22" s="92">
        <f t="shared" si="5"/>
        <v>5</v>
      </c>
      <c r="AB22" s="92">
        <f t="shared" si="6"/>
        <v>3</v>
      </c>
      <c r="AC22" s="92">
        <f t="shared" si="7"/>
        <v>8</v>
      </c>
      <c r="AD22" s="210">
        <f t="shared" si="11"/>
        <v>4.375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4</v>
      </c>
      <c r="AI22" s="252">
        <f t="shared" si="13"/>
        <v>4</v>
      </c>
      <c r="AJ22" s="252">
        <f t="shared" si="13"/>
        <v>5</v>
      </c>
      <c r="AK22" s="252" t="str">
        <f t="shared" si="13"/>
        <v/>
      </c>
      <c r="AL22" s="252">
        <f t="shared" si="13"/>
        <v>4</v>
      </c>
      <c r="AM22" s="252">
        <f t="shared" si="13"/>
        <v>4</v>
      </c>
      <c r="AN22" s="252">
        <f t="shared" si="13"/>
        <v>5</v>
      </c>
      <c r="AO22" s="252">
        <f t="shared" si="13"/>
        <v>5</v>
      </c>
      <c r="AP22" s="252">
        <f t="shared" si="13"/>
        <v>4</v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267">
        <v>18</v>
      </c>
      <c r="B23" s="163"/>
      <c r="C23" s="290" t="s">
        <v>34</v>
      </c>
      <c r="D23" s="292" t="s">
        <v>261</v>
      </c>
      <c r="E23" s="223">
        <v>2435</v>
      </c>
      <c r="F23" s="91" t="s">
        <v>1138</v>
      </c>
      <c r="G23" s="91">
        <v>5</v>
      </c>
      <c r="H23" s="91">
        <v>5</v>
      </c>
      <c r="I23" s="91">
        <v>5</v>
      </c>
      <c r="J23" s="91"/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/>
      <c r="Q23" s="91"/>
      <c r="R23" s="91"/>
      <c r="S23" s="91"/>
      <c r="T23" s="91"/>
      <c r="U23" s="23"/>
      <c r="V23" s="18">
        <f t="shared" si="0"/>
        <v>5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0</v>
      </c>
      <c r="AA23" s="92">
        <f t="shared" si="5"/>
        <v>0</v>
      </c>
      <c r="AB23" s="92">
        <f t="shared" si="6"/>
        <v>8</v>
      </c>
      <c r="AC23" s="92">
        <f t="shared" si="7"/>
        <v>8</v>
      </c>
      <c r="AD23" s="210">
        <f t="shared" si="11"/>
        <v>5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5</v>
      </c>
      <c r="AI23" s="252">
        <f t="shared" si="13"/>
        <v>5</v>
      </c>
      <c r="AJ23" s="252">
        <f t="shared" si="13"/>
        <v>5</v>
      </c>
      <c r="AK23" s="252" t="str">
        <f t="shared" si="13"/>
        <v/>
      </c>
      <c r="AL23" s="252">
        <f t="shared" si="13"/>
        <v>5</v>
      </c>
      <c r="AM23" s="252">
        <f t="shared" si="13"/>
        <v>5</v>
      </c>
      <c r="AN23" s="252">
        <f t="shared" si="13"/>
        <v>5</v>
      </c>
      <c r="AO23" s="252">
        <f t="shared" si="13"/>
        <v>5</v>
      </c>
      <c r="AP23" s="252">
        <f t="shared" si="13"/>
        <v>5</v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267">
        <v>19</v>
      </c>
      <c r="B24" s="163"/>
      <c r="C24" s="290" t="s">
        <v>34</v>
      </c>
      <c r="D24" s="292" t="s">
        <v>262</v>
      </c>
      <c r="E24" s="223">
        <v>2435</v>
      </c>
      <c r="F24" s="91" t="s">
        <v>1138</v>
      </c>
      <c r="G24" s="91">
        <v>5</v>
      </c>
      <c r="H24" s="91">
        <v>5</v>
      </c>
      <c r="I24" s="91">
        <v>5</v>
      </c>
      <c r="J24" s="91"/>
      <c r="K24" s="91">
        <v>4</v>
      </c>
      <c r="L24" s="91">
        <v>4</v>
      </c>
      <c r="M24" s="91">
        <v>5</v>
      </c>
      <c r="N24" s="91">
        <v>5</v>
      </c>
      <c r="O24" s="91">
        <v>4</v>
      </c>
      <c r="P24" s="91"/>
      <c r="Q24" s="91"/>
      <c r="R24" s="91"/>
      <c r="S24" s="91"/>
      <c r="T24" s="91"/>
      <c r="U24" s="23"/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3</v>
      </c>
      <c r="AB24" s="92">
        <f t="shared" si="6"/>
        <v>5</v>
      </c>
      <c r="AC24" s="92">
        <f t="shared" si="7"/>
        <v>8</v>
      </c>
      <c r="AD24" s="210">
        <f t="shared" si="11"/>
        <v>4.625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5</v>
      </c>
      <c r="AI24" s="252">
        <f t="shared" si="13"/>
        <v>5</v>
      </c>
      <c r="AJ24" s="252">
        <f t="shared" si="13"/>
        <v>5</v>
      </c>
      <c r="AK24" s="252" t="str">
        <f t="shared" si="13"/>
        <v/>
      </c>
      <c r="AL24" s="252">
        <f t="shared" si="13"/>
        <v>4</v>
      </c>
      <c r="AM24" s="252">
        <f t="shared" si="13"/>
        <v>4</v>
      </c>
      <c r="AN24" s="252">
        <f t="shared" si="13"/>
        <v>5</v>
      </c>
      <c r="AO24" s="252">
        <f t="shared" si="13"/>
        <v>5</v>
      </c>
      <c r="AP24" s="252">
        <f t="shared" si="13"/>
        <v>4</v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267">
        <v>20</v>
      </c>
      <c r="B25" s="163"/>
      <c r="C25" s="290" t="s">
        <v>34</v>
      </c>
      <c r="D25" s="292" t="s">
        <v>263</v>
      </c>
      <c r="E25" s="223">
        <v>2435</v>
      </c>
      <c r="F25" s="91" t="s">
        <v>1138</v>
      </c>
      <c r="G25" s="91">
        <v>4</v>
      </c>
      <c r="H25" s="91">
        <v>5</v>
      </c>
      <c r="I25" s="91">
        <v>5</v>
      </c>
      <c r="J25" s="91"/>
      <c r="K25" s="91">
        <v>4</v>
      </c>
      <c r="L25" s="91">
        <v>4</v>
      </c>
      <c r="M25" s="91">
        <v>5</v>
      </c>
      <c r="N25" s="91">
        <v>5</v>
      </c>
      <c r="O25" s="91">
        <v>5</v>
      </c>
      <c r="P25" s="91"/>
      <c r="Q25" s="91"/>
      <c r="R25" s="91"/>
      <c r="S25" s="91"/>
      <c r="T25" s="91"/>
      <c r="U25" s="23"/>
      <c r="V25" s="18">
        <f t="shared" si="0"/>
        <v>4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0</v>
      </c>
      <c r="AA25" s="92">
        <f t="shared" si="5"/>
        <v>3</v>
      </c>
      <c r="AB25" s="92">
        <f t="shared" si="6"/>
        <v>5</v>
      </c>
      <c r="AC25" s="92">
        <f t="shared" si="7"/>
        <v>8</v>
      </c>
      <c r="AD25" s="210">
        <f t="shared" si="11"/>
        <v>4.625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4</v>
      </c>
      <c r="AI25" s="252">
        <f t="shared" si="13"/>
        <v>5</v>
      </c>
      <c r="AJ25" s="252">
        <f t="shared" si="13"/>
        <v>5</v>
      </c>
      <c r="AK25" s="252" t="str">
        <f t="shared" si="13"/>
        <v/>
      </c>
      <c r="AL25" s="252">
        <f t="shared" si="13"/>
        <v>4</v>
      </c>
      <c r="AM25" s="252">
        <f t="shared" si="13"/>
        <v>4</v>
      </c>
      <c r="AN25" s="252">
        <f t="shared" si="13"/>
        <v>5</v>
      </c>
      <c r="AO25" s="252">
        <f t="shared" si="13"/>
        <v>5</v>
      </c>
      <c r="AP25" s="252">
        <f t="shared" si="13"/>
        <v>5</v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267">
        <v>21</v>
      </c>
      <c r="B26" s="163"/>
      <c r="C26" s="290" t="s">
        <v>34</v>
      </c>
      <c r="D26" s="292" t="s">
        <v>264</v>
      </c>
      <c r="E26" s="223">
        <v>2435</v>
      </c>
      <c r="F26" s="91" t="s">
        <v>1138</v>
      </c>
      <c r="G26" s="91">
        <v>4</v>
      </c>
      <c r="H26" s="91">
        <v>5</v>
      </c>
      <c r="I26" s="91">
        <v>5</v>
      </c>
      <c r="J26" s="91"/>
      <c r="K26" s="91">
        <v>4</v>
      </c>
      <c r="L26" s="91">
        <v>4</v>
      </c>
      <c r="M26" s="91">
        <v>4</v>
      </c>
      <c r="N26" s="91">
        <v>5</v>
      </c>
      <c r="O26" s="91">
        <v>3</v>
      </c>
      <c r="P26" s="91"/>
      <c r="Q26" s="91"/>
      <c r="R26" s="91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4</v>
      </c>
      <c r="AB26" s="92">
        <f t="shared" si="6"/>
        <v>3</v>
      </c>
      <c r="AC26" s="92">
        <f t="shared" si="7"/>
        <v>8</v>
      </c>
      <c r="AD26" s="210">
        <f t="shared" si="11"/>
        <v>4.25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4</v>
      </c>
      <c r="AI26" s="252">
        <f t="shared" si="13"/>
        <v>5</v>
      </c>
      <c r="AJ26" s="252">
        <f t="shared" si="13"/>
        <v>5</v>
      </c>
      <c r="AK26" s="252" t="str">
        <f t="shared" si="13"/>
        <v/>
      </c>
      <c r="AL26" s="252">
        <f t="shared" si="13"/>
        <v>4</v>
      </c>
      <c r="AM26" s="252">
        <f t="shared" si="13"/>
        <v>4</v>
      </c>
      <c r="AN26" s="252">
        <f t="shared" si="13"/>
        <v>4</v>
      </c>
      <c r="AO26" s="252">
        <f t="shared" si="13"/>
        <v>5</v>
      </c>
      <c r="AP26" s="252">
        <f t="shared" si="13"/>
        <v>3</v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267">
        <v>22</v>
      </c>
      <c r="B27" s="163"/>
      <c r="C27" s="290" t="s">
        <v>34</v>
      </c>
      <c r="D27" s="292" t="s">
        <v>266</v>
      </c>
      <c r="E27" s="223">
        <v>2435</v>
      </c>
      <c r="F27" s="91" t="s">
        <v>1138</v>
      </c>
      <c r="G27" s="91">
        <v>3</v>
      </c>
      <c r="H27" s="91">
        <v>4</v>
      </c>
      <c r="I27" s="91">
        <v>5</v>
      </c>
      <c r="J27" s="91"/>
      <c r="K27" s="91">
        <v>3</v>
      </c>
      <c r="L27" s="91">
        <v>3</v>
      </c>
      <c r="M27" s="91">
        <v>4</v>
      </c>
      <c r="N27" s="91">
        <v>5</v>
      </c>
      <c r="O27" s="91">
        <v>3</v>
      </c>
      <c r="P27" s="91"/>
      <c r="Q27" s="91"/>
      <c r="R27" s="91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4</v>
      </c>
      <c r="AA27" s="92">
        <f t="shared" si="5"/>
        <v>2</v>
      </c>
      <c r="AB27" s="92">
        <f t="shared" si="6"/>
        <v>2</v>
      </c>
      <c r="AC27" s="92">
        <f t="shared" si="7"/>
        <v>8</v>
      </c>
      <c r="AD27" s="210">
        <f t="shared" si="11"/>
        <v>3.75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3</v>
      </c>
      <c r="AI27" s="252">
        <f t="shared" si="13"/>
        <v>4</v>
      </c>
      <c r="AJ27" s="252">
        <f t="shared" si="13"/>
        <v>5</v>
      </c>
      <c r="AK27" s="252" t="str">
        <f t="shared" si="13"/>
        <v/>
      </c>
      <c r="AL27" s="252">
        <f t="shared" si="13"/>
        <v>3</v>
      </c>
      <c r="AM27" s="252">
        <f t="shared" si="13"/>
        <v>3</v>
      </c>
      <c r="AN27" s="252">
        <f t="shared" si="13"/>
        <v>4</v>
      </c>
      <c r="AO27" s="252">
        <f t="shared" si="13"/>
        <v>5</v>
      </c>
      <c r="AP27" s="252">
        <f t="shared" si="13"/>
        <v>3</v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customHeight="1" x14ac:dyDescent="0.25">
      <c r="A28" s="267">
        <v>23</v>
      </c>
      <c r="B28" s="161"/>
      <c r="C28" s="290" t="s">
        <v>34</v>
      </c>
      <c r="D28" s="292" t="s">
        <v>267</v>
      </c>
      <c r="E28" s="223">
        <v>2435</v>
      </c>
      <c r="F28" s="91" t="s">
        <v>1138</v>
      </c>
      <c r="G28" s="91">
        <v>3</v>
      </c>
      <c r="H28" s="91">
        <v>4</v>
      </c>
      <c r="I28" s="91">
        <v>5</v>
      </c>
      <c r="J28" s="91"/>
      <c r="K28" s="91">
        <v>3</v>
      </c>
      <c r="L28" s="91">
        <v>3</v>
      </c>
      <c r="M28" s="91">
        <v>3</v>
      </c>
      <c r="N28" s="91">
        <v>4</v>
      </c>
      <c r="O28" s="91">
        <v>4</v>
      </c>
      <c r="P28" s="91"/>
      <c r="Q28" s="91"/>
      <c r="R28" s="91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4</v>
      </c>
      <c r="AA28" s="92">
        <f t="shared" si="5"/>
        <v>3</v>
      </c>
      <c r="AB28" s="92">
        <f t="shared" si="6"/>
        <v>1</v>
      </c>
      <c r="AC28" s="92">
        <f t="shared" si="7"/>
        <v>8</v>
      </c>
      <c r="AD28" s="210">
        <f t="shared" si="11"/>
        <v>3.625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3</v>
      </c>
      <c r="AI28" s="252">
        <f t="shared" si="13"/>
        <v>4</v>
      </c>
      <c r="AJ28" s="252">
        <f t="shared" si="13"/>
        <v>5</v>
      </c>
      <c r="AK28" s="252" t="str">
        <f t="shared" si="13"/>
        <v/>
      </c>
      <c r="AL28" s="252">
        <f t="shared" si="13"/>
        <v>3</v>
      </c>
      <c r="AM28" s="252">
        <f t="shared" si="13"/>
        <v>3</v>
      </c>
      <c r="AN28" s="252">
        <f t="shared" si="13"/>
        <v>3</v>
      </c>
      <c r="AO28" s="252">
        <f t="shared" si="13"/>
        <v>4</v>
      </c>
      <c r="AP28" s="252">
        <f t="shared" si="13"/>
        <v>4</v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customHeight="1" x14ac:dyDescent="0.25">
      <c r="A29" s="267">
        <v>24</v>
      </c>
      <c r="B29" s="161"/>
      <c r="C29" s="297" t="s">
        <v>34</v>
      </c>
      <c r="D29" s="298" t="s">
        <v>268</v>
      </c>
      <c r="E29" s="223">
        <v>2435</v>
      </c>
      <c r="F29" s="91" t="s">
        <v>1138</v>
      </c>
      <c r="G29" s="91">
        <v>5</v>
      </c>
      <c r="H29" s="91">
        <v>5</v>
      </c>
      <c r="I29" s="91">
        <v>5</v>
      </c>
      <c r="J29" s="91"/>
      <c r="K29" s="91">
        <v>5</v>
      </c>
      <c r="L29" s="91">
        <v>4</v>
      </c>
      <c r="M29" s="91">
        <v>5</v>
      </c>
      <c r="N29" s="91">
        <v>5</v>
      </c>
      <c r="O29" s="91">
        <v>5</v>
      </c>
      <c r="P29" s="91"/>
      <c r="Q29" s="91"/>
      <c r="R29" s="91"/>
      <c r="S29" s="91"/>
      <c r="T29" s="91"/>
      <c r="U29" s="23"/>
      <c r="V29" s="18">
        <f t="shared" si="0"/>
        <v>4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1</v>
      </c>
      <c r="AB29" s="92">
        <f t="shared" si="6"/>
        <v>7</v>
      </c>
      <c r="AC29" s="92">
        <f t="shared" si="7"/>
        <v>8</v>
      </c>
      <c r="AD29" s="210">
        <f t="shared" si="11"/>
        <v>4.875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5</v>
      </c>
      <c r="AI29" s="252">
        <f t="shared" si="13"/>
        <v>5</v>
      </c>
      <c r="AJ29" s="252">
        <f t="shared" si="13"/>
        <v>5</v>
      </c>
      <c r="AK29" s="252" t="str">
        <f t="shared" si="13"/>
        <v/>
      </c>
      <c r="AL29" s="252">
        <f t="shared" si="13"/>
        <v>5</v>
      </c>
      <c r="AM29" s="252">
        <f t="shared" si="13"/>
        <v>4</v>
      </c>
      <c r="AN29" s="252">
        <f t="shared" si="13"/>
        <v>5</v>
      </c>
      <c r="AO29" s="252">
        <f t="shared" si="13"/>
        <v>5</v>
      </c>
      <c r="AP29" s="252">
        <f t="shared" si="13"/>
        <v>5</v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customHeight="1" x14ac:dyDescent="0.25">
      <c r="A30" s="267">
        <v>25</v>
      </c>
      <c r="B30" s="161"/>
      <c r="C30" s="290" t="s">
        <v>34</v>
      </c>
      <c r="D30" s="292" t="s">
        <v>269</v>
      </c>
      <c r="E30" s="223">
        <v>2435</v>
      </c>
      <c r="F30" s="91" t="s">
        <v>1138</v>
      </c>
      <c r="G30" s="91">
        <v>5</v>
      </c>
      <c r="H30" s="91">
        <v>5</v>
      </c>
      <c r="I30" s="91">
        <v>5</v>
      </c>
      <c r="J30" s="91"/>
      <c r="K30" s="91">
        <v>5</v>
      </c>
      <c r="L30" s="91">
        <v>5</v>
      </c>
      <c r="M30" s="91">
        <v>5</v>
      </c>
      <c r="N30" s="91">
        <v>5</v>
      </c>
      <c r="O30" s="91">
        <v>5</v>
      </c>
      <c r="P30" s="91"/>
      <c r="Q30" s="91"/>
      <c r="R30" s="91"/>
      <c r="S30" s="91"/>
      <c r="T30" s="91"/>
      <c r="U30" s="23"/>
      <c r="V30" s="18">
        <f t="shared" si="0"/>
        <v>5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8</v>
      </c>
      <c r="AC30" s="92">
        <f t="shared" si="7"/>
        <v>8</v>
      </c>
      <c r="AD30" s="210">
        <f t="shared" si="11"/>
        <v>5</v>
      </c>
      <c r="AE30" s="16">
        <f t="shared" si="8"/>
        <v>0</v>
      </c>
      <c r="AF30" s="9"/>
      <c r="AG30" s="252" t="str">
        <f t="shared" si="13"/>
        <v>з</v>
      </c>
      <c r="AH30" s="252">
        <f t="shared" si="13"/>
        <v>5</v>
      </c>
      <c r="AI30" s="252">
        <f t="shared" si="13"/>
        <v>5</v>
      </c>
      <c r="AJ30" s="252">
        <f t="shared" si="13"/>
        <v>5</v>
      </c>
      <c r="AK30" s="252" t="str">
        <f t="shared" si="13"/>
        <v/>
      </c>
      <c r="AL30" s="252">
        <f t="shared" si="13"/>
        <v>5</v>
      </c>
      <c r="AM30" s="252">
        <f t="shared" si="13"/>
        <v>5</v>
      </c>
      <c r="AN30" s="252">
        <f t="shared" si="13"/>
        <v>5</v>
      </c>
      <c r="AO30" s="252">
        <f t="shared" si="13"/>
        <v>5</v>
      </c>
      <c r="AP30" s="252">
        <f t="shared" si="13"/>
        <v>5</v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5">
      <c r="A31" s="267"/>
      <c r="B31" s="161"/>
      <c r="C31" s="290"/>
      <c r="D31" s="292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/>
      <c r="B32" s="211"/>
      <c r="C32" s="211"/>
      <c r="D32" s="291"/>
      <c r="E32" s="223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/>
      <c r="B33" s="211"/>
      <c r="C33" s="211"/>
      <c r="D33" s="211"/>
      <c r="E33" s="223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09"/>
      <c r="B37" s="110"/>
      <c r="C37" s="110"/>
      <c r="D37" s="110"/>
      <c r="E37" s="27">
        <f>COUNTIF(E6:E36,"2435")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4.08</v>
      </c>
      <c r="H38" s="181">
        <v>4.5999999999999996</v>
      </c>
      <c r="I38" s="181">
        <v>5</v>
      </c>
      <c r="J38" s="181" t="str">
        <v xml:space="preserve"> </v>
      </c>
      <c r="K38" s="181">
        <v>3.92</v>
      </c>
      <c r="L38" s="181">
        <v>4</v>
      </c>
      <c r="M38" s="181">
        <v>4.16</v>
      </c>
      <c r="N38" s="181">
        <v>4.72</v>
      </c>
      <c r="O38" s="216">
        <v>4.12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сводн.!T37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32</v>
      </c>
      <c r="AA38" s="92">
        <f>SUM(AA6:AA37)</f>
        <v>71</v>
      </c>
      <c r="AB38" s="92">
        <f>SUM(AB6:AB37)</f>
        <v>97</v>
      </c>
      <c r="AC38" s="92">
        <f t="shared" si="7"/>
        <v>200</v>
      </c>
      <c r="AD38" s="210">
        <f>IF(ISERROR(((X38+Y38)*2+Z38*3+AA38*4+AB38*5)/SUM(X38,Y38:AB38)),"",((X38+Y38)*2+Z38*3+AA38*4+AB38*5)/SUM(X38,Y38:AB38))</f>
        <v>4.3250000000000002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4.08</v>
      </c>
      <c r="AI38" s="33">
        <f t="shared" si="15"/>
        <v>4.5999999999999996</v>
      </c>
      <c r="AJ38" s="33">
        <f t="shared" si="15"/>
        <v>5</v>
      </c>
      <c r="AK38" s="33" t="str">
        <f t="shared" si="15"/>
        <v xml:space="preserve"> </v>
      </c>
      <c r="AL38" s="33">
        <f t="shared" si="15"/>
        <v>3.92</v>
      </c>
      <c r="AM38" s="33">
        <f t="shared" si="15"/>
        <v>4</v>
      </c>
      <c r="AN38" s="33">
        <f t="shared" si="15"/>
        <v>4.16</v>
      </c>
      <c r="AO38" s="33">
        <f t="shared" si="15"/>
        <v>4.72</v>
      </c>
      <c r="AP38" s="33">
        <f t="shared" si="15"/>
        <v>4.12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7</v>
      </c>
      <c r="H39" s="95">
        <v>15</v>
      </c>
      <c r="I39" s="95">
        <v>25</v>
      </c>
      <c r="J39" s="95" t="str">
        <v>0</v>
      </c>
      <c r="K39" s="95">
        <v>6</v>
      </c>
      <c r="L39" s="95">
        <v>6</v>
      </c>
      <c r="M39" s="95">
        <v>11</v>
      </c>
      <c r="N39" s="95">
        <v>18</v>
      </c>
      <c r="O39" s="96">
        <v>9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>
        <f>IF(COUNTIF(V6:V37,5)=0,"0",COUNTIF(V6:V37,5))</f>
        <v>4</v>
      </c>
      <c r="W39" s="177"/>
      <c r="X39" s="722">
        <f>SUM(X38:AB38)</f>
        <v>200</v>
      </c>
      <c r="Y39" s="722"/>
      <c r="Z39" s="722"/>
      <c r="AA39" s="722"/>
      <c r="AB39" s="722"/>
      <c r="AC39" s="286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7</v>
      </c>
      <c r="AI39" s="38">
        <f t="shared" si="16"/>
        <v>15</v>
      </c>
      <c r="AJ39" s="38">
        <f t="shared" si="16"/>
        <v>25</v>
      </c>
      <c r="AK39" s="38" t="str">
        <f t="shared" si="16"/>
        <v>0</v>
      </c>
      <c r="AL39" s="38">
        <f t="shared" si="16"/>
        <v>6</v>
      </c>
      <c r="AM39" s="38">
        <f t="shared" si="16"/>
        <v>6</v>
      </c>
      <c r="AN39" s="38">
        <f t="shared" si="16"/>
        <v>11</v>
      </c>
      <c r="AO39" s="38">
        <f t="shared" si="16"/>
        <v>18</v>
      </c>
      <c r="AP39" s="38">
        <f t="shared" si="16"/>
        <v>9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13</v>
      </c>
      <c r="H40" s="97">
        <v>10</v>
      </c>
      <c r="I40" s="97" t="str">
        <v>0</v>
      </c>
      <c r="J40" s="97" t="str">
        <v>0</v>
      </c>
      <c r="K40" s="97">
        <v>11</v>
      </c>
      <c r="L40" s="97">
        <v>13</v>
      </c>
      <c r="M40" s="97">
        <v>7</v>
      </c>
      <c r="N40" s="97">
        <v>7</v>
      </c>
      <c r="O40" s="98">
        <v>10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8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4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13</v>
      </c>
      <c r="AI40" s="44">
        <f t="shared" si="17"/>
        <v>10</v>
      </c>
      <c r="AJ40" s="44" t="str">
        <f t="shared" si="17"/>
        <v>0</v>
      </c>
      <c r="AK40" s="44" t="str">
        <f t="shared" si="17"/>
        <v>0</v>
      </c>
      <c r="AL40" s="44">
        <f t="shared" si="17"/>
        <v>11</v>
      </c>
      <c r="AM40" s="44">
        <f t="shared" si="17"/>
        <v>13</v>
      </c>
      <c r="AN40" s="44">
        <f t="shared" si="17"/>
        <v>7</v>
      </c>
      <c r="AO40" s="44">
        <f t="shared" si="17"/>
        <v>7</v>
      </c>
      <c r="AP40" s="44">
        <f t="shared" si="17"/>
        <v>10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5</v>
      </c>
      <c r="H41" s="99" t="str">
        <v>0</v>
      </c>
      <c r="I41" s="99" t="str">
        <v>0</v>
      </c>
      <c r="J41" s="99" t="str">
        <v>0</v>
      </c>
      <c r="K41" s="99">
        <v>8</v>
      </c>
      <c r="L41" s="99">
        <v>6</v>
      </c>
      <c r="M41" s="99">
        <v>7</v>
      </c>
      <c r="N41" s="99" t="str">
        <v>0</v>
      </c>
      <c r="O41" s="100">
        <v>6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13</v>
      </c>
      <c r="W41" s="52"/>
      <c r="X41" s="52"/>
      <c r="Y41" s="52" t="str">
        <f>IF(COUNTIF(Y6:Y37,3)=0," ",COUNTIF(Y6:Y37,3))</f>
        <v xml:space="preserve"> </v>
      </c>
      <c r="Z41" s="52" t="str">
        <f>IF(COUNTIF(Z6:Z37,3)=0," ",COUNTIF(Z6:Z37,3))</f>
        <v xml:space="preserve"> </v>
      </c>
      <c r="AA41" s="52">
        <f>IF(COUNTIF(AA6:AA37,3)=0," ",COUNTIF(AA6:AA37,3))</f>
        <v>6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5</v>
      </c>
      <c r="AI41" s="52" t="str">
        <f t="shared" si="18"/>
        <v>0</v>
      </c>
      <c r="AJ41" s="52" t="str">
        <f t="shared" si="18"/>
        <v>0</v>
      </c>
      <c r="AK41" s="52" t="str">
        <f t="shared" si="18"/>
        <v>0</v>
      </c>
      <c r="AL41" s="52">
        <f t="shared" si="18"/>
        <v>8</v>
      </c>
      <c r="AM41" s="52">
        <f t="shared" si="18"/>
        <v>6</v>
      </c>
      <c r="AN41" s="52">
        <f t="shared" si="18"/>
        <v>7</v>
      </c>
      <c r="AO41" s="52" t="str">
        <f t="shared" si="18"/>
        <v>0</v>
      </c>
      <c r="AP41" s="52">
        <f t="shared" si="18"/>
        <v>6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>
        <f>IF(COUNTIF(AA6:AA37,2)=0," ",COUNTIF(AA6:AA37,2))</f>
        <v>4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25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87"/>
      <c r="X52" s="287"/>
      <c r="Y52" s="287"/>
      <c r="Z52" s="287"/>
      <c r="AA52" s="287"/>
      <c r="AB52" s="287"/>
      <c r="AC52" s="287"/>
      <c r="AD52" s="28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87"/>
      <c r="X53" s="287"/>
      <c r="Y53" s="287"/>
      <c r="Z53" s="287"/>
      <c r="AA53" s="287"/>
      <c r="AB53" s="287"/>
      <c r="AC53" s="287"/>
      <c r="AD53" s="28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87"/>
      <c r="X54" s="287"/>
      <c r="Y54" s="287"/>
      <c r="Z54" s="287"/>
      <c r="AA54" s="287"/>
      <c r="AB54" s="287"/>
      <c r="AC54" s="287"/>
      <c r="AD54" s="28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X39:AB39"/>
    <mergeCell ref="G2:L2"/>
    <mergeCell ref="M2:O2"/>
    <mergeCell ref="A3:C4"/>
    <mergeCell ref="AD3:AD5"/>
    <mergeCell ref="AG3:AW3"/>
    <mergeCell ref="AX3:BM3"/>
  </mergeCells>
  <conditionalFormatting sqref="C5 Y5 AI5 AG5 T5 P5">
    <cfRule type="cellIs" dxfId="19435" priority="1734" stopIfTrue="1" operator="equal">
      <formula>5</formula>
    </cfRule>
    <cfRule type="cellIs" dxfId="19434" priority="1735" stopIfTrue="1" operator="equal">
      <formula>4</formula>
    </cfRule>
    <cfRule type="cellIs" dxfId="19433" priority="1736" stopIfTrue="1" operator="equal">
      <formula>3</formula>
    </cfRule>
  </conditionalFormatting>
  <conditionalFormatting sqref="E6:E45">
    <cfRule type="cellIs" dxfId="19432" priority="1732" stopIfTrue="1" operator="equal">
      <formula>4</formula>
    </cfRule>
    <cfRule type="cellIs" dxfId="19431" priority="1733" stopIfTrue="1" operator="equal">
      <formula>3</formula>
    </cfRule>
  </conditionalFormatting>
  <conditionalFormatting sqref="Z5:AC5 W40:AF43 AE6:AE39 W39 R32:V45 F34:Q45 AG43:CB43 W44:AW45 AG6:AW42 S6:V31 F6:P31">
    <cfRule type="cellIs" dxfId="19430" priority="1729" stopIfTrue="1" operator="equal">
      <formula>5</formula>
    </cfRule>
    <cfRule type="cellIs" dxfId="19429" priority="1730" stopIfTrue="1" operator="equal">
      <formula>4</formula>
    </cfRule>
    <cfRule type="cellIs" dxfId="19428" priority="1731" stopIfTrue="1" operator="equal">
      <formula>3</formula>
    </cfRule>
  </conditionalFormatting>
  <conditionalFormatting sqref="AF6:AF37">
    <cfRule type="expression" dxfId="19427" priority="1727" stopIfTrue="1">
      <formula>VALUE(RIGHT(AF6))&gt;AE6</formula>
    </cfRule>
    <cfRule type="expression" dxfId="19426" priority="1728" stopIfTrue="1">
      <formula>EXACT(RIGHT(AF6,3),"зач")</formula>
    </cfRule>
  </conditionalFormatting>
  <conditionalFormatting sqref="AE3:AJ4 T4:AC4 S3:AC3 P3:P4">
    <cfRule type="expression" dxfId="19425" priority="1725" stopIfTrue="1">
      <formula>$D$1&lt;P3</formula>
    </cfRule>
    <cfRule type="expression" dxfId="19424" priority="1726" stopIfTrue="1">
      <formula>$D$1&gt;P3</formula>
    </cfRule>
  </conditionalFormatting>
  <conditionalFormatting sqref="S5">
    <cfRule type="cellIs" dxfId="19423" priority="1700" stopIfTrue="1" operator="equal">
      <formula>5</formula>
    </cfRule>
    <cfRule type="cellIs" dxfId="19422" priority="1701" stopIfTrue="1" operator="equal">
      <formula>4</formula>
    </cfRule>
    <cfRule type="cellIs" dxfId="19421" priority="1702" stopIfTrue="1" operator="equal">
      <formula>3</formula>
    </cfRule>
  </conditionalFormatting>
  <conditionalFormatting sqref="T5">
    <cfRule type="cellIs" dxfId="19420" priority="1695" stopIfTrue="1" operator="equal">
      <formula>5</formula>
    </cfRule>
    <cfRule type="cellIs" dxfId="19419" priority="1696" stopIfTrue="1" operator="equal">
      <formula>4</formula>
    </cfRule>
    <cfRule type="cellIs" dxfId="19418" priority="1697" stopIfTrue="1" operator="equal">
      <formula>3</formula>
    </cfRule>
  </conditionalFormatting>
  <conditionalFormatting sqref="T3:T4">
    <cfRule type="expression" dxfId="19417" priority="1693" stopIfTrue="1">
      <formula>$D$1&lt;T3</formula>
    </cfRule>
    <cfRule type="expression" dxfId="19416" priority="1694" stopIfTrue="1">
      <formula>$D$1&gt;T3</formula>
    </cfRule>
  </conditionalFormatting>
  <conditionalFormatting sqref="S4">
    <cfRule type="expression" dxfId="19415" priority="1615" stopIfTrue="1">
      <formula>$D$1&lt;S4</formula>
    </cfRule>
    <cfRule type="expression" dxfId="19414" priority="1616" stopIfTrue="1">
      <formula>$D$1&gt;S4</formula>
    </cfRule>
  </conditionalFormatting>
  <conditionalFormatting sqref="S4">
    <cfRule type="expression" dxfId="19413" priority="1613" stopIfTrue="1">
      <formula>$D$1&lt;S4</formula>
    </cfRule>
    <cfRule type="expression" dxfId="19412" priority="1614" stopIfTrue="1">
      <formula>$D$1&gt;S4</formula>
    </cfRule>
  </conditionalFormatting>
  <conditionalFormatting sqref="S4">
    <cfRule type="expression" dxfId="19411" priority="1611" stopIfTrue="1">
      <formula>$D$1&lt;S4</formula>
    </cfRule>
    <cfRule type="expression" dxfId="19410" priority="1612" stopIfTrue="1">
      <formula>$D$1&gt;S4</formula>
    </cfRule>
  </conditionalFormatting>
  <conditionalFormatting sqref="S4">
    <cfRule type="expression" dxfId="19409" priority="1609" stopIfTrue="1">
      <formula>$D$1&lt;S4</formula>
    </cfRule>
    <cfRule type="expression" dxfId="19408" priority="1610" stopIfTrue="1">
      <formula>$D$1&gt;S4</formula>
    </cfRule>
  </conditionalFormatting>
  <conditionalFormatting sqref="S4">
    <cfRule type="expression" dxfId="19407" priority="1607" stopIfTrue="1">
      <formula>$D$1&lt;S4</formula>
    </cfRule>
    <cfRule type="expression" dxfId="19406" priority="1608" stopIfTrue="1">
      <formula>$D$1&gt;S4</formula>
    </cfRule>
  </conditionalFormatting>
  <conditionalFormatting sqref="S4">
    <cfRule type="expression" dxfId="19405" priority="1605" stopIfTrue="1">
      <formula>$D$1&lt;S4</formula>
    </cfRule>
    <cfRule type="expression" dxfId="19404" priority="1606" stopIfTrue="1">
      <formula>$D$1&gt;S4</formula>
    </cfRule>
  </conditionalFormatting>
  <conditionalFormatting sqref="P4">
    <cfRule type="expression" dxfId="19403" priority="711" stopIfTrue="1">
      <formula>$D$1&lt;P4</formula>
    </cfRule>
    <cfRule type="expression" dxfId="19402" priority="712" stopIfTrue="1">
      <formula>$D$1&gt;P4</formula>
    </cfRule>
  </conditionalFormatting>
  <conditionalFormatting sqref="P4">
    <cfRule type="expression" dxfId="19401" priority="686" stopIfTrue="1">
      <formula>$D$1&lt;P4</formula>
    </cfRule>
    <cfRule type="expression" dxfId="19400" priority="687" stopIfTrue="1">
      <formula>$D$1&gt;P4</formula>
    </cfRule>
  </conditionalFormatting>
  <conditionalFormatting sqref="Q6:R31">
    <cfRule type="cellIs" dxfId="19399" priority="1496" stopIfTrue="1" operator="equal">
      <formula>5</formula>
    </cfRule>
    <cfRule type="cellIs" dxfId="19398" priority="1497" stopIfTrue="1" operator="equal">
      <formula>4</formula>
    </cfRule>
    <cfRule type="cellIs" dxfId="19397" priority="1498" stopIfTrue="1" operator="equal">
      <formula>3</formula>
    </cfRule>
  </conditionalFormatting>
  <conditionalFormatting sqref="R3">
    <cfRule type="expression" dxfId="19396" priority="1494" stopIfTrue="1">
      <formula>$D$1&lt;R3</formula>
    </cfRule>
    <cfRule type="expression" dxfId="19395" priority="1495" stopIfTrue="1">
      <formula>$D$1&gt;R3</formula>
    </cfRule>
  </conditionalFormatting>
  <conditionalFormatting sqref="R4">
    <cfRule type="expression" dxfId="19394" priority="1481" stopIfTrue="1">
      <formula>$D$4&lt;R4</formula>
    </cfRule>
    <cfRule type="expression" dxfId="19393" priority="1482" stopIfTrue="1">
      <formula>$D$4&gt;R4</formula>
    </cfRule>
  </conditionalFormatting>
  <conditionalFormatting sqref="R4">
    <cfRule type="expression" dxfId="19392" priority="1479" stopIfTrue="1">
      <formula>$D$1&lt;R4</formula>
    </cfRule>
    <cfRule type="expression" dxfId="19391" priority="1480" stopIfTrue="1">
      <formula>$D$1&gt;R4</formula>
    </cfRule>
  </conditionalFormatting>
  <conditionalFormatting sqref="R4">
    <cfRule type="expression" dxfId="19390" priority="1477" stopIfTrue="1">
      <formula>$D$4&lt;R4</formula>
    </cfRule>
    <cfRule type="expression" dxfId="19389" priority="1478" stopIfTrue="1">
      <formula>$D$4&gt;R4</formula>
    </cfRule>
  </conditionalFormatting>
  <conditionalFormatting sqref="R5">
    <cfRule type="cellIs" dxfId="19388" priority="1474" stopIfTrue="1" operator="equal">
      <formula>5</formula>
    </cfRule>
    <cfRule type="cellIs" dxfId="19387" priority="1475" stopIfTrue="1" operator="equal">
      <formula>4</formula>
    </cfRule>
    <cfRule type="cellIs" dxfId="19386" priority="1476" stopIfTrue="1" operator="equal">
      <formula>3</formula>
    </cfRule>
  </conditionalFormatting>
  <conditionalFormatting sqref="P4">
    <cfRule type="expression" dxfId="19385" priority="651" stopIfTrue="1">
      <formula>$D$1&lt;P4</formula>
    </cfRule>
    <cfRule type="expression" dxfId="19384" priority="652" stopIfTrue="1">
      <formula>$D$1&gt;P4</formula>
    </cfRule>
  </conditionalFormatting>
  <conditionalFormatting sqref="P3">
    <cfRule type="expression" dxfId="19383" priority="1441" stopIfTrue="1">
      <formula>$D$1&lt;P3</formula>
    </cfRule>
    <cfRule type="expression" dxfId="19382" priority="1442" stopIfTrue="1">
      <formula>$D$1&gt;P3</formula>
    </cfRule>
  </conditionalFormatting>
  <conditionalFormatting sqref="P4">
    <cfRule type="expression" dxfId="19381" priority="1434" stopIfTrue="1">
      <formula>$D$1&lt;P4</formula>
    </cfRule>
    <cfRule type="expression" dxfId="19380" priority="1435" stopIfTrue="1">
      <formula>$D$1&gt;P4</formula>
    </cfRule>
  </conditionalFormatting>
  <conditionalFormatting sqref="P4">
    <cfRule type="expression" dxfId="19379" priority="1432" stopIfTrue="1">
      <formula>$D$1&lt;P4</formula>
    </cfRule>
    <cfRule type="expression" dxfId="19378" priority="1433" stopIfTrue="1">
      <formula>$D$1&gt;P4</formula>
    </cfRule>
  </conditionalFormatting>
  <conditionalFormatting sqref="P3">
    <cfRule type="expression" dxfId="19377" priority="1366" stopIfTrue="1">
      <formula>$D$1&lt;P3</formula>
    </cfRule>
    <cfRule type="expression" dxfId="19376" priority="1367" stopIfTrue="1">
      <formula>$D$1&gt;P3</formula>
    </cfRule>
  </conditionalFormatting>
  <conditionalFormatting sqref="P4">
    <cfRule type="expression" dxfId="19375" priority="701" stopIfTrue="1">
      <formula>$D$1&lt;P4</formula>
    </cfRule>
    <cfRule type="expression" dxfId="19374" priority="702" stopIfTrue="1">
      <formula>$D$1&gt;P4</formula>
    </cfRule>
  </conditionalFormatting>
  <conditionalFormatting sqref="P4">
    <cfRule type="expression" dxfId="19373" priority="691" stopIfTrue="1">
      <formula>$D$1&lt;P4</formula>
    </cfRule>
    <cfRule type="expression" dxfId="19372" priority="692" stopIfTrue="1">
      <formula>$D$1&gt;P4</formula>
    </cfRule>
  </conditionalFormatting>
  <conditionalFormatting sqref="P4">
    <cfRule type="expression" dxfId="19371" priority="661" stopIfTrue="1">
      <formula>$D$1&lt;P4</formula>
    </cfRule>
    <cfRule type="expression" dxfId="19370" priority="662" stopIfTrue="1">
      <formula>$D$1&gt;P4</formula>
    </cfRule>
  </conditionalFormatting>
  <conditionalFormatting sqref="I3">
    <cfRule type="expression" dxfId="19369" priority="506" stopIfTrue="1">
      <formula>$D$1&lt;I3</formula>
    </cfRule>
    <cfRule type="expression" dxfId="19368" priority="507" stopIfTrue="1">
      <formula>$D$1&gt;I3</formula>
    </cfRule>
  </conditionalFormatting>
  <conditionalFormatting sqref="K3">
    <cfRule type="expression" dxfId="19367" priority="504" stopIfTrue="1">
      <formula>$D$1&lt;K3</formula>
    </cfRule>
    <cfRule type="expression" dxfId="19366" priority="505" stopIfTrue="1">
      <formula>$D$1&gt;K3</formula>
    </cfRule>
  </conditionalFormatting>
  <conditionalFormatting sqref="G4">
    <cfRule type="expression" dxfId="19365" priority="479" stopIfTrue="1">
      <formula>$D$1&lt;G4</formula>
    </cfRule>
    <cfRule type="expression" dxfId="19364" priority="480" stopIfTrue="1">
      <formula>$D$1&gt;G4</formula>
    </cfRule>
  </conditionalFormatting>
  <conditionalFormatting sqref="G5">
    <cfRule type="cellIs" dxfId="19363" priority="476" stopIfTrue="1" operator="equal">
      <formula>5</formula>
    </cfRule>
    <cfRule type="cellIs" dxfId="19362" priority="477" stopIfTrue="1" operator="equal">
      <formula>4</formula>
    </cfRule>
    <cfRule type="cellIs" dxfId="19361" priority="478" stopIfTrue="1" operator="equal">
      <formula>3</formula>
    </cfRule>
  </conditionalFormatting>
  <conditionalFormatting sqref="P4">
    <cfRule type="expression" dxfId="19360" priority="632" stopIfTrue="1">
      <formula>$D$1&lt;P4</formula>
    </cfRule>
    <cfRule type="expression" dxfId="19359" priority="633" stopIfTrue="1">
      <formula>$D$1&gt;P4</formula>
    </cfRule>
  </conditionalFormatting>
  <conditionalFormatting sqref="P5">
    <cfRule type="cellIs" dxfId="19358" priority="1075" stopIfTrue="1" operator="equal">
      <formula>5</formula>
    </cfRule>
    <cfRule type="cellIs" dxfId="19357" priority="1076" stopIfTrue="1" operator="equal">
      <formula>4</formula>
    </cfRule>
    <cfRule type="cellIs" dxfId="19356" priority="1077" stopIfTrue="1" operator="equal">
      <formula>3</formula>
    </cfRule>
  </conditionalFormatting>
  <conditionalFormatting sqref="P4">
    <cfRule type="expression" dxfId="19355" priority="1073" stopIfTrue="1">
      <formula>$D$1&lt;P4</formula>
    </cfRule>
    <cfRule type="expression" dxfId="19354" priority="1074" stopIfTrue="1">
      <formula>$D$1&gt;P4</formula>
    </cfRule>
  </conditionalFormatting>
  <conditionalFormatting sqref="P5">
    <cfRule type="cellIs" dxfId="19353" priority="1070" stopIfTrue="1" operator="equal">
      <formula>5</formula>
    </cfRule>
    <cfRule type="cellIs" dxfId="19352" priority="1071" stopIfTrue="1" operator="equal">
      <formula>4</formula>
    </cfRule>
    <cfRule type="cellIs" dxfId="19351" priority="1072" stopIfTrue="1" operator="equal">
      <formula>3</formula>
    </cfRule>
  </conditionalFormatting>
  <conditionalFormatting sqref="P4">
    <cfRule type="expression" dxfId="19350" priority="1068" stopIfTrue="1">
      <formula>$D$1&lt;P4</formula>
    </cfRule>
    <cfRule type="expression" dxfId="19349" priority="1069" stopIfTrue="1">
      <formula>$D$1&gt;P4</formula>
    </cfRule>
  </conditionalFormatting>
  <conditionalFormatting sqref="P4">
    <cfRule type="expression" dxfId="19348" priority="1066" stopIfTrue="1">
      <formula>$D$1&lt;P4</formula>
    </cfRule>
    <cfRule type="expression" dxfId="19347" priority="1067" stopIfTrue="1">
      <formula>$D$1&gt;P4</formula>
    </cfRule>
  </conditionalFormatting>
  <conditionalFormatting sqref="P4">
    <cfRule type="expression" dxfId="19346" priority="1064" stopIfTrue="1">
      <formula>$D$1&lt;P4</formula>
    </cfRule>
    <cfRule type="expression" dxfId="19345" priority="1065" stopIfTrue="1">
      <formula>$D$1&gt;P4</formula>
    </cfRule>
  </conditionalFormatting>
  <conditionalFormatting sqref="J3">
    <cfRule type="expression" dxfId="19344" priority="524" stopIfTrue="1">
      <formula>$D$1&lt;J3</formula>
    </cfRule>
    <cfRule type="expression" dxfId="19343" priority="525" stopIfTrue="1">
      <formula>$D$1&gt;J3</formula>
    </cfRule>
  </conditionalFormatting>
  <conditionalFormatting sqref="K3">
    <cfRule type="expression" dxfId="19342" priority="514" stopIfTrue="1">
      <formula>$D$1&lt;K3</formula>
    </cfRule>
    <cfRule type="expression" dxfId="19341" priority="515" stopIfTrue="1">
      <formula>$D$1&gt;K3</formula>
    </cfRule>
  </conditionalFormatting>
  <conditionalFormatting sqref="H3">
    <cfRule type="expression" dxfId="19340" priority="512" stopIfTrue="1">
      <formula>$D$1&lt;H3</formula>
    </cfRule>
    <cfRule type="expression" dxfId="19339" priority="513" stopIfTrue="1">
      <formula>$D$1&gt;H3</formula>
    </cfRule>
  </conditionalFormatting>
  <conditionalFormatting sqref="H3">
    <cfRule type="expression" dxfId="19338" priority="510" stopIfTrue="1">
      <formula>$D$1&lt;H3</formula>
    </cfRule>
    <cfRule type="expression" dxfId="19337" priority="511" stopIfTrue="1">
      <formula>$D$1&gt;H3</formula>
    </cfRule>
  </conditionalFormatting>
  <conditionalFormatting sqref="H3">
    <cfRule type="expression" dxfId="19336" priority="508" stopIfTrue="1">
      <formula>$D$1&lt;H3</formula>
    </cfRule>
    <cfRule type="expression" dxfId="19335" priority="509" stopIfTrue="1">
      <formula>$D$1&gt;H3</formula>
    </cfRule>
  </conditionalFormatting>
  <conditionalFormatting sqref="I3">
    <cfRule type="expression" dxfId="19334" priority="502" stopIfTrue="1">
      <formula>$D$1&lt;I3</formula>
    </cfRule>
    <cfRule type="expression" dxfId="19333" priority="503" stopIfTrue="1">
      <formula>$D$1&gt;I3</formula>
    </cfRule>
  </conditionalFormatting>
  <conditionalFormatting sqref="J3">
    <cfRule type="expression" dxfId="19332" priority="500" stopIfTrue="1">
      <formula>$D$1&lt;J3</formula>
    </cfRule>
    <cfRule type="expression" dxfId="19331" priority="501" stopIfTrue="1">
      <formula>$D$1&gt;J3</formula>
    </cfRule>
  </conditionalFormatting>
  <conditionalFormatting sqref="J3">
    <cfRule type="expression" dxfId="19330" priority="498" stopIfTrue="1">
      <formula>$D$1&lt;J3</formula>
    </cfRule>
    <cfRule type="expression" dxfId="19329" priority="499" stopIfTrue="1">
      <formula>$D$1&gt;J3</formula>
    </cfRule>
  </conditionalFormatting>
  <conditionalFormatting sqref="N4">
    <cfRule type="expression" dxfId="19328" priority="496" stopIfTrue="1">
      <formula>$D$1&lt;N4</formula>
    </cfRule>
    <cfRule type="expression" dxfId="19327" priority="497" stopIfTrue="1">
      <formula>$D$1&gt;N4</formula>
    </cfRule>
  </conditionalFormatting>
  <conditionalFormatting sqref="N4">
    <cfRule type="expression" dxfId="19326" priority="494" stopIfTrue="1">
      <formula>$D$1&lt;N4</formula>
    </cfRule>
    <cfRule type="expression" dxfId="19325" priority="495" stopIfTrue="1">
      <formula>$D$1&gt;N4</formula>
    </cfRule>
  </conditionalFormatting>
  <conditionalFormatting sqref="N4">
    <cfRule type="expression" dxfId="19324" priority="484" stopIfTrue="1">
      <formula>$D$1&lt;N4</formula>
    </cfRule>
    <cfRule type="expression" dxfId="19323" priority="485" stopIfTrue="1">
      <formula>$D$1&gt;N4</formula>
    </cfRule>
  </conditionalFormatting>
  <conditionalFormatting sqref="G5">
    <cfRule type="cellIs" dxfId="19322" priority="481" stopIfTrue="1" operator="equal">
      <formula>5</formula>
    </cfRule>
    <cfRule type="cellIs" dxfId="19321" priority="482" stopIfTrue="1" operator="equal">
      <formula>4</formula>
    </cfRule>
    <cfRule type="cellIs" dxfId="19320" priority="483" stopIfTrue="1" operator="equal">
      <formula>3</formula>
    </cfRule>
  </conditionalFormatting>
  <conditionalFormatting sqref="G4">
    <cfRule type="expression" dxfId="19319" priority="474" stopIfTrue="1">
      <formula>$D$1&lt;G4</formula>
    </cfRule>
    <cfRule type="expression" dxfId="19318" priority="475" stopIfTrue="1">
      <formula>$D$1&gt;G4</formula>
    </cfRule>
  </conditionalFormatting>
  <conditionalFormatting sqref="G5">
    <cfRule type="cellIs" dxfId="19317" priority="446" stopIfTrue="1" operator="equal">
      <formula>5</formula>
    </cfRule>
    <cfRule type="cellIs" dxfId="19316" priority="447" stopIfTrue="1" operator="equal">
      <formula>4</formula>
    </cfRule>
    <cfRule type="cellIs" dxfId="19315" priority="448" stopIfTrue="1" operator="equal">
      <formula>3</formula>
    </cfRule>
  </conditionalFormatting>
  <conditionalFormatting sqref="G4">
    <cfRule type="expression" dxfId="19314" priority="449" stopIfTrue="1">
      <formula>$D$1&lt;G4</formula>
    </cfRule>
    <cfRule type="expression" dxfId="19313" priority="450" stopIfTrue="1">
      <formula>$D$1&gt;G4</formula>
    </cfRule>
  </conditionalFormatting>
  <conditionalFormatting sqref="G4">
    <cfRule type="expression" dxfId="19312" priority="444" stopIfTrue="1">
      <formula>$D$1&lt;G4</formula>
    </cfRule>
    <cfRule type="expression" dxfId="19311" priority="445" stopIfTrue="1">
      <formula>$D$1&gt;G4</formula>
    </cfRule>
  </conditionalFormatting>
  <conditionalFormatting sqref="G5">
    <cfRule type="cellIs" dxfId="19310" priority="441" stopIfTrue="1" operator="equal">
      <formula>5</formula>
    </cfRule>
    <cfRule type="cellIs" dxfId="19309" priority="442" stopIfTrue="1" operator="equal">
      <formula>4</formula>
    </cfRule>
    <cfRule type="cellIs" dxfId="19308" priority="443" stopIfTrue="1" operator="equal">
      <formula>3</formula>
    </cfRule>
  </conditionalFormatting>
  <conditionalFormatting sqref="G4">
    <cfRule type="expression" dxfId="19307" priority="439" stopIfTrue="1">
      <formula>$D$1&lt;G4</formula>
    </cfRule>
    <cfRule type="expression" dxfId="19306" priority="440" stopIfTrue="1">
      <formula>$D$1&gt;G4</formula>
    </cfRule>
  </conditionalFormatting>
  <conditionalFormatting sqref="G5">
    <cfRule type="cellIs" dxfId="19305" priority="436" stopIfTrue="1" operator="equal">
      <formula>5</formula>
    </cfRule>
    <cfRule type="cellIs" dxfId="19304" priority="437" stopIfTrue="1" operator="equal">
      <formula>4</formula>
    </cfRule>
    <cfRule type="cellIs" dxfId="19303" priority="438" stopIfTrue="1" operator="equal">
      <formula>3</formula>
    </cfRule>
  </conditionalFormatting>
  <conditionalFormatting sqref="G4">
    <cfRule type="expression" dxfId="19302" priority="434" stopIfTrue="1">
      <formula>$D$1&lt;G4</formula>
    </cfRule>
    <cfRule type="expression" dxfId="19301" priority="435" stopIfTrue="1">
      <formula>$D$1&gt;G4</formula>
    </cfRule>
  </conditionalFormatting>
  <conditionalFormatting sqref="J4">
    <cfRule type="expression" dxfId="19300" priority="328" stopIfTrue="1">
      <formula>$D$1&lt;J4</formula>
    </cfRule>
    <cfRule type="expression" dxfId="19299" priority="329" stopIfTrue="1">
      <formula>$D$1&gt;J4</formula>
    </cfRule>
  </conditionalFormatting>
  <conditionalFormatting sqref="J4">
    <cfRule type="expression" dxfId="19298" priority="326" stopIfTrue="1">
      <formula>$D$1&lt;J4</formula>
    </cfRule>
    <cfRule type="expression" dxfId="19297" priority="327" stopIfTrue="1">
      <formula>$D$1&gt;J4</formula>
    </cfRule>
  </conditionalFormatting>
  <conditionalFormatting sqref="J4">
    <cfRule type="expression" dxfId="19296" priority="324" stopIfTrue="1">
      <formula>$D$1&lt;J4</formula>
    </cfRule>
    <cfRule type="expression" dxfId="19295" priority="325" stopIfTrue="1">
      <formula>$D$1&gt;J4</formula>
    </cfRule>
  </conditionalFormatting>
  <conditionalFormatting sqref="H5">
    <cfRule type="expression" dxfId="19294" priority="371" stopIfTrue="1">
      <formula>$D$1&lt;H5</formula>
    </cfRule>
    <cfRule type="expression" dxfId="19293" priority="372" stopIfTrue="1">
      <formula>$D$1&gt;H5</formula>
    </cfRule>
  </conditionalFormatting>
  <conditionalFormatting sqref="J4">
    <cfRule type="expression" dxfId="19292" priority="336" stopIfTrue="1">
      <formula>$D$1&lt;J4</formula>
    </cfRule>
    <cfRule type="expression" dxfId="19291" priority="337" stopIfTrue="1">
      <formula>$D$1&gt;J4</formula>
    </cfRule>
  </conditionalFormatting>
  <conditionalFormatting sqref="J4">
    <cfRule type="expression" dxfId="19290" priority="334" stopIfTrue="1">
      <formula>$D$1&lt;J4</formula>
    </cfRule>
    <cfRule type="expression" dxfId="19289" priority="335" stopIfTrue="1">
      <formula>$D$1&gt;J4</formula>
    </cfRule>
  </conditionalFormatting>
  <conditionalFormatting sqref="J4">
    <cfRule type="expression" dxfId="19288" priority="332" stopIfTrue="1">
      <formula>$D$1&lt;J4</formula>
    </cfRule>
    <cfRule type="expression" dxfId="19287" priority="333" stopIfTrue="1">
      <formula>$D$1&gt;J4</formula>
    </cfRule>
  </conditionalFormatting>
  <conditionalFormatting sqref="J4">
    <cfRule type="expression" dxfId="19286" priority="330" stopIfTrue="1">
      <formula>$D$1&lt;J4</formula>
    </cfRule>
    <cfRule type="expression" dxfId="19285" priority="331" stopIfTrue="1">
      <formula>$D$1&gt;J4</formula>
    </cfRule>
  </conditionalFormatting>
  <conditionalFormatting sqref="P3">
    <cfRule type="expression" dxfId="19284" priority="849" stopIfTrue="1">
      <formula>$D$1&lt;P3</formula>
    </cfRule>
    <cfRule type="expression" dxfId="19283" priority="850" stopIfTrue="1">
      <formula>$D$1&gt;P3</formula>
    </cfRule>
  </conditionalFormatting>
  <conditionalFormatting sqref="J5">
    <cfRule type="cellIs" dxfId="19282" priority="303" stopIfTrue="1" operator="equal">
      <formula>5</formula>
    </cfRule>
    <cfRule type="cellIs" dxfId="19281" priority="304" stopIfTrue="1" operator="equal">
      <formula>4</formula>
    </cfRule>
    <cfRule type="cellIs" dxfId="19280" priority="305" stopIfTrue="1" operator="equal">
      <formula>3</formula>
    </cfRule>
  </conditionalFormatting>
  <conditionalFormatting sqref="P3">
    <cfRule type="expression" dxfId="19279" priority="817" stopIfTrue="1">
      <formula>$D$1&lt;P3</formula>
    </cfRule>
    <cfRule type="expression" dxfId="19278" priority="818" stopIfTrue="1">
      <formula>$D$1&gt;P3</formula>
    </cfRule>
  </conditionalFormatting>
  <conditionalFormatting sqref="K4">
    <cfRule type="expression" dxfId="19277" priority="245" stopIfTrue="1">
      <formula>$D$1&lt;K4</formula>
    </cfRule>
    <cfRule type="expression" dxfId="19276" priority="246" stopIfTrue="1">
      <formula>$D$1&gt;K4</formula>
    </cfRule>
  </conditionalFormatting>
  <conditionalFormatting sqref="K5">
    <cfRule type="cellIs" dxfId="19275" priority="230" stopIfTrue="1" operator="equal">
      <formula>5</formula>
    </cfRule>
    <cfRule type="cellIs" dxfId="19274" priority="231" stopIfTrue="1" operator="equal">
      <formula>4</formula>
    </cfRule>
    <cfRule type="cellIs" dxfId="19273" priority="232" stopIfTrue="1" operator="equal">
      <formula>3</formula>
    </cfRule>
  </conditionalFormatting>
  <conditionalFormatting sqref="L4">
    <cfRule type="expression" dxfId="19272" priority="228" stopIfTrue="1">
      <formula>$D$1&lt;L4</formula>
    </cfRule>
    <cfRule type="expression" dxfId="19271" priority="229" stopIfTrue="1">
      <formula>$D$1&gt;L4</formula>
    </cfRule>
  </conditionalFormatting>
  <conditionalFormatting sqref="L4">
    <cfRule type="expression" dxfId="19270" priority="218" stopIfTrue="1">
      <formula>$D$1&lt;L4</formula>
    </cfRule>
    <cfRule type="expression" dxfId="19269" priority="219" stopIfTrue="1">
      <formula>$D$1&gt;L4</formula>
    </cfRule>
  </conditionalFormatting>
  <conditionalFormatting sqref="L5">
    <cfRule type="expression" dxfId="19268" priority="216" stopIfTrue="1">
      <formula>$D$1&lt;L5</formula>
    </cfRule>
    <cfRule type="expression" dxfId="19267" priority="217" stopIfTrue="1">
      <formula>$D$1&gt;L5</formula>
    </cfRule>
  </conditionalFormatting>
  <conditionalFormatting sqref="L5">
    <cfRule type="expression" dxfId="19266" priority="214" stopIfTrue="1">
      <formula>$D$1&lt;L5</formula>
    </cfRule>
    <cfRule type="expression" dxfId="19265" priority="215" stopIfTrue="1">
      <formula>$D$1&gt;L5</formula>
    </cfRule>
  </conditionalFormatting>
  <conditionalFormatting sqref="L5">
    <cfRule type="expression" dxfId="19264" priority="212" stopIfTrue="1">
      <formula>$D$1&lt;L5</formula>
    </cfRule>
    <cfRule type="expression" dxfId="19263" priority="213" stopIfTrue="1">
      <formula>$D$1&gt;L5</formula>
    </cfRule>
  </conditionalFormatting>
  <conditionalFormatting sqref="L4">
    <cfRule type="expression" dxfId="19262" priority="202" stopIfTrue="1">
      <formula>$D$1&lt;L4</formula>
    </cfRule>
    <cfRule type="expression" dxfId="19261" priority="203" stopIfTrue="1">
      <formula>$D$1&gt;L4</formula>
    </cfRule>
  </conditionalFormatting>
  <conditionalFormatting sqref="M3">
    <cfRule type="expression" dxfId="19260" priority="195" stopIfTrue="1">
      <formula>$D$1&lt;M3</formula>
    </cfRule>
    <cfRule type="expression" dxfId="19259" priority="196" stopIfTrue="1">
      <formula>$D$1&gt;M3</formula>
    </cfRule>
  </conditionalFormatting>
  <conditionalFormatting sqref="M5">
    <cfRule type="expression" dxfId="19258" priority="185" stopIfTrue="1">
      <formula>$D$1&lt;M5</formula>
    </cfRule>
    <cfRule type="expression" dxfId="19257" priority="186" stopIfTrue="1">
      <formula>$D$1&gt;M5</formula>
    </cfRule>
  </conditionalFormatting>
  <conditionalFormatting sqref="M5">
    <cfRule type="expression" dxfId="19256" priority="183" stopIfTrue="1">
      <formula>$D$1&lt;M5</formula>
    </cfRule>
    <cfRule type="expression" dxfId="19255" priority="184" stopIfTrue="1">
      <formula>$D$1&gt;M5</formula>
    </cfRule>
  </conditionalFormatting>
  <conditionalFormatting sqref="M5">
    <cfRule type="expression" dxfId="19254" priority="181" stopIfTrue="1">
      <formula>$D$1&lt;M5</formula>
    </cfRule>
    <cfRule type="expression" dxfId="19253" priority="182" stopIfTrue="1">
      <formula>$D$1&gt;M5</formula>
    </cfRule>
  </conditionalFormatting>
  <conditionalFormatting sqref="P5">
    <cfRule type="cellIs" dxfId="19252" priority="713" stopIfTrue="1" operator="equal">
      <formula>5</formula>
    </cfRule>
    <cfRule type="cellIs" dxfId="19251" priority="714" stopIfTrue="1" operator="equal">
      <formula>4</formula>
    </cfRule>
    <cfRule type="cellIs" dxfId="19250" priority="715" stopIfTrue="1" operator="equal">
      <formula>3</formula>
    </cfRule>
  </conditionalFormatting>
  <conditionalFormatting sqref="P5">
    <cfRule type="cellIs" dxfId="19249" priority="708" stopIfTrue="1" operator="equal">
      <formula>5</formula>
    </cfRule>
    <cfRule type="cellIs" dxfId="19248" priority="709" stopIfTrue="1" operator="equal">
      <formula>4</formula>
    </cfRule>
    <cfRule type="cellIs" dxfId="19247" priority="710" stopIfTrue="1" operator="equal">
      <formula>3</formula>
    </cfRule>
  </conditionalFormatting>
  <conditionalFormatting sqref="P4">
    <cfRule type="expression" dxfId="19246" priority="706" stopIfTrue="1">
      <formula>$D$1&lt;P4</formula>
    </cfRule>
    <cfRule type="expression" dxfId="19245" priority="707" stopIfTrue="1">
      <formula>$D$1&gt;P4</formula>
    </cfRule>
  </conditionalFormatting>
  <conditionalFormatting sqref="P5">
    <cfRule type="cellIs" dxfId="19244" priority="703" stopIfTrue="1" operator="equal">
      <formula>5</formula>
    </cfRule>
    <cfRule type="cellIs" dxfId="19243" priority="704" stopIfTrue="1" operator="equal">
      <formula>4</formula>
    </cfRule>
    <cfRule type="cellIs" dxfId="19242" priority="705" stopIfTrue="1" operator="equal">
      <formula>3</formula>
    </cfRule>
  </conditionalFormatting>
  <conditionalFormatting sqref="P4">
    <cfRule type="expression" dxfId="19241" priority="678" stopIfTrue="1">
      <formula>$D$1&lt;P4</formula>
    </cfRule>
    <cfRule type="expression" dxfId="19240" priority="679" stopIfTrue="1">
      <formula>$D$1&gt;P4</formula>
    </cfRule>
  </conditionalFormatting>
  <conditionalFormatting sqref="P4">
    <cfRule type="expression" dxfId="19239" priority="676" stopIfTrue="1">
      <formula>$D$1&lt;P4</formula>
    </cfRule>
    <cfRule type="expression" dxfId="19238" priority="677" stopIfTrue="1">
      <formula>$D$1&gt;P4</formula>
    </cfRule>
  </conditionalFormatting>
  <conditionalFormatting sqref="P5">
    <cfRule type="cellIs" dxfId="19237" priority="648" stopIfTrue="1" operator="equal">
      <formula>5</formula>
    </cfRule>
    <cfRule type="cellIs" dxfId="19236" priority="649" stopIfTrue="1" operator="equal">
      <formula>4</formula>
    </cfRule>
    <cfRule type="cellIs" dxfId="19235" priority="650" stopIfTrue="1" operator="equal">
      <formula>3</formula>
    </cfRule>
  </conditionalFormatting>
  <conditionalFormatting sqref="P4">
    <cfRule type="expression" dxfId="19234" priority="644" stopIfTrue="1">
      <formula>$D$1&lt;P4</formula>
    </cfRule>
    <cfRule type="expression" dxfId="19233" priority="645" stopIfTrue="1">
      <formula>$D$1&gt;P4</formula>
    </cfRule>
  </conditionalFormatting>
  <conditionalFormatting sqref="P5">
    <cfRule type="cellIs" dxfId="19232" priority="698" stopIfTrue="1" operator="equal">
      <formula>5</formula>
    </cfRule>
    <cfRule type="cellIs" dxfId="19231" priority="699" stopIfTrue="1" operator="equal">
      <formula>4</formula>
    </cfRule>
    <cfRule type="cellIs" dxfId="19230" priority="700" stopIfTrue="1" operator="equal">
      <formula>3</formula>
    </cfRule>
  </conditionalFormatting>
  <conditionalFormatting sqref="P4">
    <cfRule type="expression" dxfId="19229" priority="696" stopIfTrue="1">
      <formula>$D$1&lt;P4</formula>
    </cfRule>
    <cfRule type="expression" dxfId="19228" priority="697" stopIfTrue="1">
      <formula>$D$1&gt;P4</formula>
    </cfRule>
  </conditionalFormatting>
  <conditionalFormatting sqref="P5">
    <cfRule type="cellIs" dxfId="19227" priority="693" stopIfTrue="1" operator="equal">
      <formula>5</formula>
    </cfRule>
    <cfRule type="cellIs" dxfId="19226" priority="694" stopIfTrue="1" operator="equal">
      <formula>4</formula>
    </cfRule>
    <cfRule type="cellIs" dxfId="19225" priority="695" stopIfTrue="1" operator="equal">
      <formula>3</formula>
    </cfRule>
  </conditionalFormatting>
  <conditionalFormatting sqref="P5">
    <cfRule type="cellIs" dxfId="19224" priority="688" stopIfTrue="1" operator="equal">
      <formula>5</formula>
    </cfRule>
    <cfRule type="cellIs" dxfId="19223" priority="689" stopIfTrue="1" operator="equal">
      <formula>4</formula>
    </cfRule>
    <cfRule type="cellIs" dxfId="19222" priority="690" stopIfTrue="1" operator="equal">
      <formula>3</formula>
    </cfRule>
  </conditionalFormatting>
  <conditionalFormatting sqref="P4">
    <cfRule type="expression" dxfId="19221" priority="684" stopIfTrue="1">
      <formula>$D$1&lt;P4</formula>
    </cfRule>
    <cfRule type="expression" dxfId="19220" priority="685" stopIfTrue="1">
      <formula>$D$1&gt;P4</formula>
    </cfRule>
  </conditionalFormatting>
  <conditionalFormatting sqref="P4">
    <cfRule type="expression" dxfId="19219" priority="682" stopIfTrue="1">
      <formula>$D$1&lt;P4</formula>
    </cfRule>
    <cfRule type="expression" dxfId="19218" priority="683" stopIfTrue="1">
      <formula>$D$1&gt;P4</formula>
    </cfRule>
  </conditionalFormatting>
  <conditionalFormatting sqref="P4">
    <cfRule type="expression" dxfId="19217" priority="680" stopIfTrue="1">
      <formula>$D$1&lt;P4</formula>
    </cfRule>
    <cfRule type="expression" dxfId="19216" priority="681" stopIfTrue="1">
      <formula>$D$1&gt;P4</formula>
    </cfRule>
  </conditionalFormatting>
  <conditionalFormatting sqref="P4">
    <cfRule type="expression" dxfId="19215" priority="674" stopIfTrue="1">
      <formula>$D$1&lt;P4</formula>
    </cfRule>
    <cfRule type="expression" dxfId="19214" priority="675" stopIfTrue="1">
      <formula>$D$1&gt;P4</formula>
    </cfRule>
  </conditionalFormatting>
  <conditionalFormatting sqref="P4">
    <cfRule type="expression" dxfId="19213" priority="672" stopIfTrue="1">
      <formula>$D$1&lt;P4</formula>
    </cfRule>
    <cfRule type="expression" dxfId="19212" priority="673" stopIfTrue="1">
      <formula>$D$1&gt;P4</formula>
    </cfRule>
  </conditionalFormatting>
  <conditionalFormatting sqref="P4">
    <cfRule type="expression" dxfId="19211" priority="670" stopIfTrue="1">
      <formula>$D$1&lt;P4</formula>
    </cfRule>
    <cfRule type="expression" dxfId="19210" priority="671" stopIfTrue="1">
      <formula>$D$1&gt;P4</formula>
    </cfRule>
  </conditionalFormatting>
  <conditionalFormatting sqref="P4">
    <cfRule type="expression" dxfId="19209" priority="668" stopIfTrue="1">
      <formula>$D$1&lt;P4</formula>
    </cfRule>
    <cfRule type="expression" dxfId="19208" priority="669" stopIfTrue="1">
      <formula>$D$1&gt;P4</formula>
    </cfRule>
  </conditionalFormatting>
  <conditionalFormatting sqref="P4">
    <cfRule type="expression" dxfId="19207" priority="666" stopIfTrue="1">
      <formula>$D$1&lt;P4</formula>
    </cfRule>
    <cfRule type="expression" dxfId="19206" priority="667" stopIfTrue="1">
      <formula>$D$1&gt;P4</formula>
    </cfRule>
  </conditionalFormatting>
  <conditionalFormatting sqref="P5">
    <cfRule type="cellIs" dxfId="19205" priority="663" stopIfTrue="1" operator="equal">
      <formula>5</formula>
    </cfRule>
    <cfRule type="cellIs" dxfId="19204" priority="664" stopIfTrue="1" operator="equal">
      <formula>4</formula>
    </cfRule>
    <cfRule type="cellIs" dxfId="19203" priority="665" stopIfTrue="1" operator="equal">
      <formula>3</formula>
    </cfRule>
  </conditionalFormatting>
  <conditionalFormatting sqref="P5">
    <cfRule type="cellIs" dxfId="19202" priority="658" stopIfTrue="1" operator="equal">
      <formula>5</formula>
    </cfRule>
    <cfRule type="cellIs" dxfId="19201" priority="659" stopIfTrue="1" operator="equal">
      <formula>4</formula>
    </cfRule>
    <cfRule type="cellIs" dxfId="19200" priority="660" stopIfTrue="1" operator="equal">
      <formula>3</formula>
    </cfRule>
  </conditionalFormatting>
  <conditionalFormatting sqref="P4">
    <cfRule type="expression" dxfId="19199" priority="656" stopIfTrue="1">
      <formula>$D$1&lt;P4</formula>
    </cfRule>
    <cfRule type="expression" dxfId="19198" priority="657" stopIfTrue="1">
      <formula>$D$1&gt;P4</formula>
    </cfRule>
  </conditionalFormatting>
  <conditionalFormatting sqref="P5">
    <cfRule type="cellIs" dxfId="19197" priority="653" stopIfTrue="1" operator="equal">
      <formula>5</formula>
    </cfRule>
    <cfRule type="cellIs" dxfId="19196" priority="654" stopIfTrue="1" operator="equal">
      <formula>4</formula>
    </cfRule>
    <cfRule type="cellIs" dxfId="19195" priority="655" stopIfTrue="1" operator="equal">
      <formula>3</formula>
    </cfRule>
  </conditionalFormatting>
  <conditionalFormatting sqref="P4">
    <cfRule type="expression" dxfId="19194" priority="646" stopIfTrue="1">
      <formula>$D$1&lt;P4</formula>
    </cfRule>
    <cfRule type="expression" dxfId="19193" priority="647" stopIfTrue="1">
      <formula>$D$1&gt;P4</formula>
    </cfRule>
  </conditionalFormatting>
  <conditionalFormatting sqref="P4">
    <cfRule type="expression" dxfId="19192" priority="642" stopIfTrue="1">
      <formula>$D$1&lt;P4</formula>
    </cfRule>
    <cfRule type="expression" dxfId="19191" priority="643" stopIfTrue="1">
      <formula>$D$1&gt;P4</formula>
    </cfRule>
  </conditionalFormatting>
  <conditionalFormatting sqref="P4">
    <cfRule type="expression" dxfId="19190" priority="640" stopIfTrue="1">
      <formula>$D$1&lt;P4</formula>
    </cfRule>
    <cfRule type="expression" dxfId="19189" priority="641" stopIfTrue="1">
      <formula>$D$1&gt;P4</formula>
    </cfRule>
  </conditionalFormatting>
  <conditionalFormatting sqref="P4">
    <cfRule type="expression" dxfId="19188" priority="638" stopIfTrue="1">
      <formula>$D$1&lt;P4</formula>
    </cfRule>
    <cfRule type="expression" dxfId="19187" priority="639" stopIfTrue="1">
      <formula>$D$1&gt;P4</formula>
    </cfRule>
  </conditionalFormatting>
  <conditionalFormatting sqref="P4">
    <cfRule type="expression" dxfId="19186" priority="636" stopIfTrue="1">
      <formula>$D$1&lt;P4</formula>
    </cfRule>
    <cfRule type="expression" dxfId="19185" priority="637" stopIfTrue="1">
      <formula>$D$1&gt;P4</formula>
    </cfRule>
  </conditionalFormatting>
  <conditionalFormatting sqref="P4">
    <cfRule type="expression" dxfId="19184" priority="634" stopIfTrue="1">
      <formula>$D$1&lt;P4</formula>
    </cfRule>
    <cfRule type="expression" dxfId="19183" priority="635" stopIfTrue="1">
      <formula>$D$1&gt;P4</formula>
    </cfRule>
  </conditionalFormatting>
  <conditionalFormatting sqref="P4">
    <cfRule type="expression" dxfId="19182" priority="630" stopIfTrue="1">
      <formula>$D$1&lt;P4</formula>
    </cfRule>
    <cfRule type="expression" dxfId="19181" priority="631" stopIfTrue="1">
      <formula>$D$1&gt;P4</formula>
    </cfRule>
  </conditionalFormatting>
  <conditionalFormatting sqref="P4">
    <cfRule type="expression" dxfId="19180" priority="628" stopIfTrue="1">
      <formula>$D$1&lt;P4</formula>
    </cfRule>
    <cfRule type="expression" dxfId="19179" priority="629" stopIfTrue="1">
      <formula>$D$1&gt;P4</formula>
    </cfRule>
  </conditionalFormatting>
  <conditionalFormatting sqref="P4">
    <cfRule type="expression" dxfId="19178" priority="626" stopIfTrue="1">
      <formula>$D$1&lt;P4</formula>
    </cfRule>
    <cfRule type="expression" dxfId="19177" priority="627" stopIfTrue="1">
      <formula>$D$1&gt;P4</formula>
    </cfRule>
  </conditionalFormatting>
  <conditionalFormatting sqref="O4">
    <cfRule type="expression" dxfId="19176" priority="26" stopIfTrue="1">
      <formula>$D$1&lt;O4</formula>
    </cfRule>
    <cfRule type="expression" dxfId="19175" priority="27" stopIfTrue="1">
      <formula>$D$1&gt;O4</formula>
    </cfRule>
  </conditionalFormatting>
  <conditionalFormatting sqref="F4">
    <cfRule type="expression" dxfId="19174" priority="11" stopIfTrue="1">
      <formula>$D$1&lt;F4</formula>
    </cfRule>
    <cfRule type="expression" dxfId="19173" priority="12" stopIfTrue="1">
      <formula>$D$1&gt;F4</formula>
    </cfRule>
  </conditionalFormatting>
  <conditionalFormatting sqref="F4">
    <cfRule type="expression" dxfId="19172" priority="1" stopIfTrue="1">
      <formula>$D$1&lt;F4</formula>
    </cfRule>
    <cfRule type="expression" dxfId="19171" priority="2" stopIfTrue="1">
      <formula>$D$1&gt;F4</formula>
    </cfRule>
  </conditionalFormatting>
  <conditionalFormatting sqref="O4">
    <cfRule type="expression" dxfId="19170" priority="65" stopIfTrue="1">
      <formula>$D$1&lt;O4</formula>
    </cfRule>
    <cfRule type="expression" dxfId="19169" priority="66" stopIfTrue="1">
      <formula>$D$1&gt;O4</formula>
    </cfRule>
  </conditionalFormatting>
  <conditionalFormatting sqref="O4">
    <cfRule type="expression" dxfId="19168" priority="50" stopIfTrue="1">
      <formula>$D$1&lt;O4</formula>
    </cfRule>
    <cfRule type="expression" dxfId="19167" priority="51" stopIfTrue="1">
      <formula>$D$1&gt;O4</formula>
    </cfRule>
  </conditionalFormatting>
  <conditionalFormatting sqref="O4">
    <cfRule type="expression" dxfId="19166" priority="40" stopIfTrue="1">
      <formula>$D$1&lt;O4</formula>
    </cfRule>
    <cfRule type="expression" dxfId="19165" priority="41" stopIfTrue="1">
      <formula>$D$1&gt;O4</formula>
    </cfRule>
  </conditionalFormatting>
  <conditionalFormatting sqref="O4">
    <cfRule type="expression" dxfId="19164" priority="30" stopIfTrue="1">
      <formula>$D$1&lt;O4</formula>
    </cfRule>
    <cfRule type="expression" dxfId="19163" priority="31" stopIfTrue="1">
      <formula>$D$1&gt;O4</formula>
    </cfRule>
  </conditionalFormatting>
  <conditionalFormatting sqref="O4">
    <cfRule type="expression" dxfId="19162" priority="28" stopIfTrue="1">
      <formula>$D$1&lt;O4</formula>
    </cfRule>
    <cfRule type="expression" dxfId="19161" priority="29" stopIfTrue="1">
      <formula>$D$1&gt;O4</formula>
    </cfRule>
  </conditionalFormatting>
  <conditionalFormatting sqref="F3">
    <cfRule type="expression" dxfId="19160" priority="24" stopIfTrue="1">
      <formula>$D$1&lt;F3</formula>
    </cfRule>
    <cfRule type="expression" dxfId="19159" priority="25" stopIfTrue="1">
      <formula>$D$1&gt;F3</formula>
    </cfRule>
  </conditionalFormatting>
  <conditionalFormatting sqref="F4">
    <cfRule type="expression" dxfId="19158" priority="22" stopIfTrue="1">
      <formula>$D$1&lt;F4</formula>
    </cfRule>
    <cfRule type="expression" dxfId="19157" priority="23" stopIfTrue="1">
      <formula>$D$1&gt;F4</formula>
    </cfRule>
  </conditionalFormatting>
  <conditionalFormatting sqref="M5">
    <cfRule type="expression" dxfId="19156" priority="151" stopIfTrue="1">
      <formula>$D$1&lt;M5</formula>
    </cfRule>
    <cfRule type="expression" dxfId="19155" priority="152" stopIfTrue="1">
      <formula>$D$1&gt;M5</formula>
    </cfRule>
  </conditionalFormatting>
  <conditionalFormatting sqref="L3">
    <cfRule type="expression" dxfId="19154" priority="528" stopIfTrue="1">
      <formula>$D$1&lt;L3</formula>
    </cfRule>
    <cfRule type="expression" dxfId="19153" priority="529" stopIfTrue="1">
      <formula>$D$1&gt;L3</formula>
    </cfRule>
  </conditionalFormatting>
  <conditionalFormatting sqref="H3:I3">
    <cfRule type="expression" dxfId="19152" priority="526" stopIfTrue="1">
      <formula>$D$1&lt;H3</formula>
    </cfRule>
    <cfRule type="expression" dxfId="19151" priority="527" stopIfTrue="1">
      <formula>$D$1&gt;H3</formula>
    </cfRule>
  </conditionalFormatting>
  <conditionalFormatting sqref="G3">
    <cfRule type="expression" dxfId="19150" priority="518" stopIfTrue="1">
      <formula>$D$1&lt;G3</formula>
    </cfRule>
    <cfRule type="expression" dxfId="19149" priority="519" stopIfTrue="1">
      <formula>$D$1&gt;G3</formula>
    </cfRule>
  </conditionalFormatting>
  <conditionalFormatting sqref="H3:L3 N3:O3">
    <cfRule type="expression" dxfId="19148" priority="534" stopIfTrue="1">
      <formula>$D$1&lt;H3</formula>
    </cfRule>
    <cfRule type="expression" dxfId="19147" priority="535" stopIfTrue="1">
      <formula>$D$1&gt;H3</formula>
    </cfRule>
  </conditionalFormatting>
  <conditionalFormatting sqref="H3:L3">
    <cfRule type="expression" dxfId="19146" priority="532" stopIfTrue="1">
      <formula>$D$1&lt;H3</formula>
    </cfRule>
    <cfRule type="expression" dxfId="19145" priority="533" stopIfTrue="1">
      <formula>$D$1&gt;H3</formula>
    </cfRule>
  </conditionalFormatting>
  <conditionalFormatting sqref="J3">
    <cfRule type="expression" dxfId="19144" priority="530" stopIfTrue="1">
      <formula>$D$1&lt;J3</formula>
    </cfRule>
    <cfRule type="expression" dxfId="19143" priority="531" stopIfTrue="1">
      <formula>$D$1&gt;J3</formula>
    </cfRule>
  </conditionalFormatting>
  <conditionalFormatting sqref="G3">
    <cfRule type="expression" dxfId="19142" priority="522" stopIfTrue="1">
      <formula>$D$1&lt;G3</formula>
    </cfRule>
    <cfRule type="expression" dxfId="19141" priority="523" stopIfTrue="1">
      <formula>$D$1&gt;G3</formula>
    </cfRule>
  </conditionalFormatting>
  <conditionalFormatting sqref="G3">
    <cfRule type="expression" dxfId="19140" priority="520" stopIfTrue="1">
      <formula>$D$1&lt;G3</formula>
    </cfRule>
    <cfRule type="expression" dxfId="19139" priority="521" stopIfTrue="1">
      <formula>$D$1&gt;G3</formula>
    </cfRule>
  </conditionalFormatting>
  <conditionalFormatting sqref="G4">
    <cfRule type="expression" dxfId="19138" priority="459" stopIfTrue="1">
      <formula>$D$1&lt;G4</formula>
    </cfRule>
    <cfRule type="expression" dxfId="19137" priority="460" stopIfTrue="1">
      <formula>$D$1&gt;G4</formula>
    </cfRule>
  </conditionalFormatting>
  <conditionalFormatting sqref="G4">
    <cfRule type="expression" dxfId="19136" priority="419" stopIfTrue="1">
      <formula>$D$1&lt;G4</formula>
    </cfRule>
    <cfRule type="expression" dxfId="19135" priority="420" stopIfTrue="1">
      <formula>$D$1&gt;G4</formula>
    </cfRule>
  </conditionalFormatting>
  <conditionalFormatting sqref="G4">
    <cfRule type="expression" dxfId="19134" priority="409" stopIfTrue="1">
      <formula>$D$1&lt;G4</formula>
    </cfRule>
    <cfRule type="expression" dxfId="19133" priority="410" stopIfTrue="1">
      <formula>$D$1&gt;G4</formula>
    </cfRule>
  </conditionalFormatting>
  <conditionalFormatting sqref="I5">
    <cfRule type="cellIs" dxfId="19132" priority="406" stopIfTrue="1" operator="equal">
      <formula>5</formula>
    </cfRule>
    <cfRule type="cellIs" dxfId="19131" priority="407" stopIfTrue="1" operator="equal">
      <formula>4</formula>
    </cfRule>
    <cfRule type="cellIs" dxfId="19130" priority="408" stopIfTrue="1" operator="equal">
      <formula>3</formula>
    </cfRule>
  </conditionalFormatting>
  <conditionalFormatting sqref="I4">
    <cfRule type="expression" dxfId="19129" priority="404" stopIfTrue="1">
      <formula>$D$1&lt;I4</formula>
    </cfRule>
    <cfRule type="expression" dxfId="19128" priority="405" stopIfTrue="1">
      <formula>$D$1&gt;I4</formula>
    </cfRule>
  </conditionalFormatting>
  <conditionalFormatting sqref="I4">
    <cfRule type="expression" dxfId="19127" priority="394" stopIfTrue="1">
      <formula>$D$1&lt;I4</formula>
    </cfRule>
    <cfRule type="expression" dxfId="19126" priority="395" stopIfTrue="1">
      <formula>$D$1&gt;I4</formula>
    </cfRule>
  </conditionalFormatting>
  <conditionalFormatting sqref="H4">
    <cfRule type="expression" dxfId="19125" priority="375" stopIfTrue="1">
      <formula>$D$1&lt;H4</formula>
    </cfRule>
    <cfRule type="expression" dxfId="19124" priority="376" stopIfTrue="1">
      <formula>$D$1&gt;H4</formula>
    </cfRule>
  </conditionalFormatting>
  <conditionalFormatting sqref="H4">
    <cfRule type="expression" dxfId="19123" priority="357" stopIfTrue="1">
      <formula>$D$1&lt;H4</formula>
    </cfRule>
    <cfRule type="expression" dxfId="19122" priority="358" stopIfTrue="1">
      <formula>$D$1&gt;H4</formula>
    </cfRule>
  </conditionalFormatting>
  <conditionalFormatting sqref="M5">
    <cfRule type="expression" dxfId="19121" priority="171" stopIfTrue="1">
      <formula>$D$1&lt;M5</formula>
    </cfRule>
    <cfRule type="expression" dxfId="19120" priority="172" stopIfTrue="1">
      <formula>$D$1&gt;M5</formula>
    </cfRule>
  </conditionalFormatting>
  <conditionalFormatting sqref="M4">
    <cfRule type="expression" dxfId="19119" priority="143" stopIfTrue="1">
      <formula>$D$1&lt;M4</formula>
    </cfRule>
    <cfRule type="expression" dxfId="19118" priority="144" stopIfTrue="1">
      <formula>$D$1&gt;M4</formula>
    </cfRule>
  </conditionalFormatting>
  <conditionalFormatting sqref="M4">
    <cfRule type="expression" dxfId="19117" priority="141" stopIfTrue="1">
      <formula>$D$1&lt;M4</formula>
    </cfRule>
    <cfRule type="expression" dxfId="19116" priority="142" stopIfTrue="1">
      <formula>$D$1&gt;M4</formula>
    </cfRule>
  </conditionalFormatting>
  <conditionalFormatting sqref="M4">
    <cfRule type="expression" dxfId="19115" priority="116" stopIfTrue="1">
      <formula>$D$1&lt;M4</formula>
    </cfRule>
    <cfRule type="expression" dxfId="19114" priority="117" stopIfTrue="1">
      <formula>$D$1&gt;M4</formula>
    </cfRule>
  </conditionalFormatting>
  <conditionalFormatting sqref="M5">
    <cfRule type="expression" dxfId="19113" priority="161" stopIfTrue="1">
      <formula>$D$1&lt;M5</formula>
    </cfRule>
    <cfRule type="expression" dxfId="19112" priority="162" stopIfTrue="1">
      <formula>$D$1&gt;M5</formula>
    </cfRule>
  </conditionalFormatting>
  <conditionalFormatting sqref="M5">
    <cfRule type="expression" dxfId="19111" priority="149" stopIfTrue="1">
      <formula>$D$1&lt;M5</formula>
    </cfRule>
    <cfRule type="expression" dxfId="19110" priority="150" stopIfTrue="1">
      <formula>$D$1&gt;M5</formula>
    </cfRule>
  </conditionalFormatting>
  <conditionalFormatting sqref="M5">
    <cfRule type="expression" dxfId="19109" priority="147" stopIfTrue="1">
      <formula>$D$1&lt;M5</formula>
    </cfRule>
    <cfRule type="expression" dxfId="19108" priority="148" stopIfTrue="1">
      <formula>$D$1&gt;M5</formula>
    </cfRule>
  </conditionalFormatting>
  <conditionalFormatting sqref="M4">
    <cfRule type="expression" dxfId="19107" priority="145" stopIfTrue="1">
      <formula>$D$1&lt;M4</formula>
    </cfRule>
    <cfRule type="expression" dxfId="19106" priority="146" stopIfTrue="1">
      <formula>$D$1&gt;M4</formula>
    </cfRule>
  </conditionalFormatting>
  <conditionalFormatting sqref="M4">
    <cfRule type="expression" dxfId="19105" priority="139" stopIfTrue="1">
      <formula>$D$1&lt;M4</formula>
    </cfRule>
    <cfRule type="expression" dxfId="19104" priority="140" stopIfTrue="1">
      <formula>$D$1&gt;M4</formula>
    </cfRule>
  </conditionalFormatting>
  <conditionalFormatting sqref="M4">
    <cfRule type="expression" dxfId="19103" priority="93" stopIfTrue="1">
      <formula>$D$1&lt;M4</formula>
    </cfRule>
    <cfRule type="expression" dxfId="19102" priority="94" stopIfTrue="1">
      <formula>$D$1&gt;M4</formula>
    </cfRule>
  </conditionalFormatting>
  <conditionalFormatting sqref="G4">
    <cfRule type="expression" dxfId="19101" priority="469" stopIfTrue="1">
      <formula>$D$1&lt;G4</formula>
    </cfRule>
    <cfRule type="expression" dxfId="19100" priority="470" stopIfTrue="1">
      <formula>$D$1&gt;G4</formula>
    </cfRule>
  </conditionalFormatting>
  <conditionalFormatting sqref="G4">
    <cfRule type="expression" dxfId="19099" priority="467" stopIfTrue="1">
      <formula>$D$1&lt;G4</formula>
    </cfRule>
    <cfRule type="expression" dxfId="19098" priority="468" stopIfTrue="1">
      <formula>$D$1&gt;G4</formula>
    </cfRule>
  </conditionalFormatting>
  <conditionalFormatting sqref="G4">
    <cfRule type="expression" dxfId="19097" priority="465" stopIfTrue="1">
      <formula>$D$1&lt;G4</formula>
    </cfRule>
    <cfRule type="expression" dxfId="19096" priority="466" stopIfTrue="1">
      <formula>$D$1&gt;G4</formula>
    </cfRule>
  </conditionalFormatting>
  <conditionalFormatting sqref="G4">
    <cfRule type="expression" dxfId="19095" priority="463" stopIfTrue="1">
      <formula>$D$1&lt;G4</formula>
    </cfRule>
    <cfRule type="expression" dxfId="19094" priority="464" stopIfTrue="1">
      <formula>$D$1&gt;G4</formula>
    </cfRule>
  </conditionalFormatting>
  <conditionalFormatting sqref="G4">
    <cfRule type="expression" dxfId="19093" priority="461" stopIfTrue="1">
      <formula>$D$1&lt;G4</formula>
    </cfRule>
    <cfRule type="expression" dxfId="19092" priority="462" stopIfTrue="1">
      <formula>$D$1&gt;G4</formula>
    </cfRule>
  </conditionalFormatting>
  <conditionalFormatting sqref="H4">
    <cfRule type="expression" dxfId="19091" priority="379" stopIfTrue="1">
      <formula>$D$1&lt;H4</formula>
    </cfRule>
    <cfRule type="expression" dxfId="19090" priority="380" stopIfTrue="1">
      <formula>$D$1&gt;H4</formula>
    </cfRule>
  </conditionalFormatting>
  <conditionalFormatting sqref="H4">
    <cfRule type="expression" dxfId="19089" priority="352" stopIfTrue="1">
      <formula>$D$1&lt;H4</formula>
    </cfRule>
    <cfRule type="expression" dxfId="19088" priority="353" stopIfTrue="1">
      <formula>$D$1&gt;H4</formula>
    </cfRule>
  </conditionalFormatting>
  <conditionalFormatting sqref="J5">
    <cfRule type="cellIs" dxfId="19087" priority="287" stopIfTrue="1" operator="equal">
      <formula>5</formula>
    </cfRule>
    <cfRule type="cellIs" dxfId="19086" priority="288" stopIfTrue="1" operator="equal">
      <formula>4</formula>
    </cfRule>
    <cfRule type="cellIs" dxfId="19085" priority="289" stopIfTrue="1" operator="equal">
      <formula>3</formula>
    </cfRule>
  </conditionalFormatting>
  <conditionalFormatting sqref="K4">
    <cfRule type="expression" dxfId="19084" priority="255" stopIfTrue="1">
      <formula>$D$1&lt;K4</formula>
    </cfRule>
    <cfRule type="expression" dxfId="19083" priority="256" stopIfTrue="1">
      <formula>$D$1&gt;K4</formula>
    </cfRule>
  </conditionalFormatting>
  <conditionalFormatting sqref="K4">
    <cfRule type="expression" dxfId="19082" priority="243" stopIfTrue="1">
      <formula>$D$1&lt;K4</formula>
    </cfRule>
    <cfRule type="expression" dxfId="19081" priority="244" stopIfTrue="1">
      <formula>$D$1&gt;K4</formula>
    </cfRule>
  </conditionalFormatting>
  <conditionalFormatting sqref="L4">
    <cfRule type="expression" dxfId="19080" priority="226" stopIfTrue="1">
      <formula>$D$1&lt;L4</formula>
    </cfRule>
    <cfRule type="expression" dxfId="19079" priority="227" stopIfTrue="1">
      <formula>$D$1&gt;L4</formula>
    </cfRule>
  </conditionalFormatting>
  <conditionalFormatting sqref="L4">
    <cfRule type="expression" dxfId="19078" priority="224" stopIfTrue="1">
      <formula>$D$1&lt;L4</formula>
    </cfRule>
    <cfRule type="expression" dxfId="19077" priority="225" stopIfTrue="1">
      <formula>$D$1&gt;L4</formula>
    </cfRule>
  </conditionalFormatting>
  <conditionalFormatting sqref="L4">
    <cfRule type="expression" dxfId="19076" priority="222" stopIfTrue="1">
      <formula>$D$1&lt;L4</formula>
    </cfRule>
    <cfRule type="expression" dxfId="19075" priority="223" stopIfTrue="1">
      <formula>$D$1&gt;L4</formula>
    </cfRule>
  </conditionalFormatting>
  <conditionalFormatting sqref="L4">
    <cfRule type="expression" dxfId="19074" priority="220" stopIfTrue="1">
      <formula>$D$1&lt;L4</formula>
    </cfRule>
    <cfRule type="expression" dxfId="19073" priority="221" stopIfTrue="1">
      <formula>$D$1&gt;L4</formula>
    </cfRule>
  </conditionalFormatting>
  <conditionalFormatting sqref="L4">
    <cfRule type="expression" dxfId="19072" priority="197" stopIfTrue="1">
      <formula>$D$1&lt;L4</formula>
    </cfRule>
    <cfRule type="expression" dxfId="19071" priority="198" stopIfTrue="1">
      <formula>$D$1&gt;L4</formula>
    </cfRule>
  </conditionalFormatting>
  <conditionalFormatting sqref="M3">
    <cfRule type="expression" dxfId="19070" priority="193" stopIfTrue="1">
      <formula>$D$1&lt;M3</formula>
    </cfRule>
    <cfRule type="expression" dxfId="19069" priority="194" stopIfTrue="1">
      <formula>$D$1&gt;M3</formula>
    </cfRule>
  </conditionalFormatting>
  <conditionalFormatting sqref="M4">
    <cfRule type="expression" dxfId="19068" priority="191" stopIfTrue="1">
      <formula>$D$1&lt;M4</formula>
    </cfRule>
    <cfRule type="expression" dxfId="19067" priority="192" stopIfTrue="1">
      <formula>$D$1&gt;M4</formula>
    </cfRule>
  </conditionalFormatting>
  <conditionalFormatting sqref="M4">
    <cfRule type="expression" dxfId="19066" priority="189" stopIfTrue="1">
      <formula>$D$1&lt;M4</formula>
    </cfRule>
    <cfRule type="expression" dxfId="19065" priority="190" stopIfTrue="1">
      <formula>$D$1&gt;M4</formula>
    </cfRule>
  </conditionalFormatting>
  <conditionalFormatting sqref="M5">
    <cfRule type="expression" dxfId="19064" priority="187" stopIfTrue="1">
      <formula>$D$1&lt;M5</formula>
    </cfRule>
    <cfRule type="expression" dxfId="19063" priority="188" stopIfTrue="1">
      <formula>$D$1&gt;M5</formula>
    </cfRule>
  </conditionalFormatting>
  <conditionalFormatting sqref="M5">
    <cfRule type="expression" dxfId="19062" priority="177" stopIfTrue="1">
      <formula>$D$1&lt;M5</formula>
    </cfRule>
    <cfRule type="expression" dxfId="19061" priority="178" stopIfTrue="1">
      <formula>$D$1&gt;M5</formula>
    </cfRule>
  </conditionalFormatting>
  <conditionalFormatting sqref="M4">
    <cfRule type="expression" dxfId="19060" priority="130" stopIfTrue="1">
      <formula>$D$1&lt;M4</formula>
    </cfRule>
    <cfRule type="expression" dxfId="19059" priority="131" stopIfTrue="1">
      <formula>$D$1&gt;M4</formula>
    </cfRule>
  </conditionalFormatting>
  <conditionalFormatting sqref="M4">
    <cfRule type="expression" dxfId="19058" priority="128" stopIfTrue="1">
      <formula>$D$1&lt;M4</formula>
    </cfRule>
    <cfRule type="expression" dxfId="19057" priority="129" stopIfTrue="1">
      <formula>$D$1&gt;M4</formula>
    </cfRule>
  </conditionalFormatting>
  <conditionalFormatting sqref="M4">
    <cfRule type="expression" dxfId="19056" priority="134" stopIfTrue="1">
      <formula>$D$1&lt;M4</formula>
    </cfRule>
    <cfRule type="expression" dxfId="19055" priority="135" stopIfTrue="1">
      <formula>$D$1&gt;M4</formula>
    </cfRule>
  </conditionalFormatting>
  <conditionalFormatting sqref="M4">
    <cfRule type="expression" dxfId="19054" priority="132" stopIfTrue="1">
      <formula>$D$1&lt;M4</formula>
    </cfRule>
    <cfRule type="expression" dxfId="19053" priority="133" stopIfTrue="1">
      <formula>$D$1&gt;M4</formula>
    </cfRule>
  </conditionalFormatting>
  <conditionalFormatting sqref="M4">
    <cfRule type="expression" dxfId="19052" priority="120" stopIfTrue="1">
      <formula>$D$1&lt;M4</formula>
    </cfRule>
    <cfRule type="expression" dxfId="19051" priority="121" stopIfTrue="1">
      <formula>$D$1&gt;M4</formula>
    </cfRule>
  </conditionalFormatting>
  <conditionalFormatting sqref="M4">
    <cfRule type="expression" dxfId="19050" priority="118" stopIfTrue="1">
      <formula>$D$1&lt;M4</formula>
    </cfRule>
    <cfRule type="expression" dxfId="19049" priority="119" stopIfTrue="1">
      <formula>$D$1&gt;M4</formula>
    </cfRule>
  </conditionalFormatting>
  <conditionalFormatting sqref="M4">
    <cfRule type="expression" dxfId="19048" priority="114" stopIfTrue="1">
      <formula>$D$1&lt;M4</formula>
    </cfRule>
    <cfRule type="expression" dxfId="19047" priority="115" stopIfTrue="1">
      <formula>$D$1&gt;M4</formula>
    </cfRule>
  </conditionalFormatting>
  <conditionalFormatting sqref="O4">
    <cfRule type="expression" dxfId="19046" priority="79" stopIfTrue="1">
      <formula>$D$1&lt;O4</formula>
    </cfRule>
    <cfRule type="expression" dxfId="19045" priority="80" stopIfTrue="1">
      <formula>$D$1&gt;O4</formula>
    </cfRule>
  </conditionalFormatting>
  <conditionalFormatting sqref="O4">
    <cfRule type="expression" dxfId="19044" priority="77" stopIfTrue="1">
      <formula>$D$1&lt;O4</formula>
    </cfRule>
    <cfRule type="expression" dxfId="19043" priority="78" stopIfTrue="1">
      <formula>$D$1&gt;O4</formula>
    </cfRule>
  </conditionalFormatting>
  <conditionalFormatting sqref="O4">
    <cfRule type="expression" dxfId="19042" priority="83" stopIfTrue="1">
      <formula>$D$1&lt;O4</formula>
    </cfRule>
    <cfRule type="expression" dxfId="19041" priority="84" stopIfTrue="1">
      <formula>$D$1&gt;O4</formula>
    </cfRule>
  </conditionalFormatting>
  <conditionalFormatting sqref="O4">
    <cfRule type="expression" dxfId="19040" priority="81" stopIfTrue="1">
      <formula>$D$1&lt;O4</formula>
    </cfRule>
    <cfRule type="expression" dxfId="19039" priority="82" stopIfTrue="1">
      <formula>$D$1&gt;O4</formula>
    </cfRule>
  </conditionalFormatting>
  <conditionalFormatting sqref="O4">
    <cfRule type="expression" dxfId="19038" priority="75" stopIfTrue="1">
      <formula>$D$1&lt;O4</formula>
    </cfRule>
    <cfRule type="expression" dxfId="19037" priority="76" stopIfTrue="1">
      <formula>$D$1&gt;O4</formula>
    </cfRule>
  </conditionalFormatting>
  <conditionalFormatting sqref="O4">
    <cfRule type="expression" dxfId="19036" priority="58" stopIfTrue="1">
      <formula>$D$1&lt;O4</formula>
    </cfRule>
    <cfRule type="expression" dxfId="19035" priority="59" stopIfTrue="1">
      <formula>$D$1&gt;O4</formula>
    </cfRule>
  </conditionalFormatting>
  <conditionalFormatting sqref="O4">
    <cfRule type="expression" dxfId="19034" priority="56" stopIfTrue="1">
      <formula>$D$1&lt;O4</formula>
    </cfRule>
    <cfRule type="expression" dxfId="19033" priority="57" stopIfTrue="1">
      <formula>$D$1&gt;O4</formula>
    </cfRule>
  </conditionalFormatting>
  <conditionalFormatting sqref="O4">
    <cfRule type="expression" dxfId="19032" priority="54" stopIfTrue="1">
      <formula>$D$1&lt;O4</formula>
    </cfRule>
    <cfRule type="expression" dxfId="19031" priority="55" stopIfTrue="1">
      <formula>$D$1&gt;O4</formula>
    </cfRule>
  </conditionalFormatting>
  <conditionalFormatting sqref="O4">
    <cfRule type="expression" dxfId="19030" priority="52" stopIfTrue="1">
      <formula>$D$1&lt;O4</formula>
    </cfRule>
    <cfRule type="expression" dxfId="19029" priority="53" stopIfTrue="1">
      <formula>$D$1&gt;O4</formula>
    </cfRule>
  </conditionalFormatting>
  <conditionalFormatting sqref="K3">
    <cfRule type="expression" dxfId="19028" priority="516" stopIfTrue="1">
      <formula>$D$1&lt;K3</formula>
    </cfRule>
    <cfRule type="expression" dxfId="19027" priority="517" stopIfTrue="1">
      <formula>$D$1&gt;K3</formula>
    </cfRule>
  </conditionalFormatting>
  <conditionalFormatting sqref="G4">
    <cfRule type="expression" dxfId="19026" priority="457" stopIfTrue="1">
      <formula>$D$1&lt;G4</formula>
    </cfRule>
    <cfRule type="expression" dxfId="19025" priority="458" stopIfTrue="1">
      <formula>$D$1&gt;G4</formula>
    </cfRule>
  </conditionalFormatting>
  <conditionalFormatting sqref="G4">
    <cfRule type="expression" dxfId="19024" priority="455" stopIfTrue="1">
      <formula>$D$1&lt;G4</formula>
    </cfRule>
    <cfRule type="expression" dxfId="19023" priority="456" stopIfTrue="1">
      <formula>$D$1&gt;G4</formula>
    </cfRule>
  </conditionalFormatting>
  <conditionalFormatting sqref="G4">
    <cfRule type="expression" dxfId="19022" priority="453" stopIfTrue="1">
      <formula>$D$1&lt;G4</formula>
    </cfRule>
    <cfRule type="expression" dxfId="19021" priority="454" stopIfTrue="1">
      <formula>$D$1&gt;G4</formula>
    </cfRule>
  </conditionalFormatting>
  <conditionalFormatting sqref="G4">
    <cfRule type="expression" dxfId="19020" priority="451" stopIfTrue="1">
      <formula>$D$1&lt;G4</formula>
    </cfRule>
    <cfRule type="expression" dxfId="19019" priority="452" stopIfTrue="1">
      <formula>$D$1&gt;G4</formula>
    </cfRule>
  </conditionalFormatting>
  <conditionalFormatting sqref="G4">
    <cfRule type="expression" dxfId="19018" priority="423" stopIfTrue="1">
      <formula>$D$1&lt;G4</formula>
    </cfRule>
    <cfRule type="expression" dxfId="19017" priority="424" stopIfTrue="1">
      <formula>$D$1&gt;G4</formula>
    </cfRule>
  </conditionalFormatting>
  <conditionalFormatting sqref="N4">
    <cfRule type="expression" dxfId="19016" priority="492" stopIfTrue="1">
      <formula>$D$1&lt;N4</formula>
    </cfRule>
    <cfRule type="expression" dxfId="19015" priority="493" stopIfTrue="1">
      <formula>$D$1&gt;N4</formula>
    </cfRule>
  </conditionalFormatting>
  <conditionalFormatting sqref="N4">
    <cfRule type="expression" dxfId="19014" priority="490" stopIfTrue="1">
      <formula>$D$1&lt;N4</formula>
    </cfRule>
    <cfRule type="expression" dxfId="19013" priority="491" stopIfTrue="1">
      <formula>$D$1&gt;N4</formula>
    </cfRule>
  </conditionalFormatting>
  <conditionalFormatting sqref="N4">
    <cfRule type="expression" dxfId="19012" priority="488" stopIfTrue="1">
      <formula>$D$1&lt;N4</formula>
    </cfRule>
    <cfRule type="expression" dxfId="19011" priority="489" stopIfTrue="1">
      <formula>$D$1&gt;N4</formula>
    </cfRule>
  </conditionalFormatting>
  <conditionalFormatting sqref="N4">
    <cfRule type="expression" dxfId="19010" priority="486" stopIfTrue="1">
      <formula>$D$1&lt;N4</formula>
    </cfRule>
    <cfRule type="expression" dxfId="19009" priority="487" stopIfTrue="1">
      <formula>$D$1&gt;N4</formula>
    </cfRule>
  </conditionalFormatting>
  <conditionalFormatting sqref="G5">
    <cfRule type="cellIs" dxfId="19008" priority="471" stopIfTrue="1" operator="equal">
      <formula>5</formula>
    </cfRule>
    <cfRule type="cellIs" dxfId="19007" priority="472" stopIfTrue="1" operator="equal">
      <formula>4</formula>
    </cfRule>
    <cfRule type="cellIs" dxfId="19006" priority="473" stopIfTrue="1" operator="equal">
      <formula>3</formula>
    </cfRule>
  </conditionalFormatting>
  <conditionalFormatting sqref="G5">
    <cfRule type="cellIs" dxfId="19005" priority="431" stopIfTrue="1" operator="equal">
      <formula>5</formula>
    </cfRule>
    <cfRule type="cellIs" dxfId="19004" priority="432" stopIfTrue="1" operator="equal">
      <formula>4</formula>
    </cfRule>
    <cfRule type="cellIs" dxfId="19003" priority="433" stopIfTrue="1" operator="equal">
      <formula>3</formula>
    </cfRule>
  </conditionalFormatting>
  <conditionalFormatting sqref="G4">
    <cfRule type="expression" dxfId="19002" priority="429" stopIfTrue="1">
      <formula>$D$1&lt;G4</formula>
    </cfRule>
    <cfRule type="expression" dxfId="19001" priority="430" stopIfTrue="1">
      <formula>$D$1&gt;G4</formula>
    </cfRule>
  </conditionalFormatting>
  <conditionalFormatting sqref="G4">
    <cfRule type="expression" dxfId="19000" priority="427" stopIfTrue="1">
      <formula>$D$1&lt;G4</formula>
    </cfRule>
    <cfRule type="expression" dxfId="18999" priority="428" stopIfTrue="1">
      <formula>$D$1&gt;G4</formula>
    </cfRule>
  </conditionalFormatting>
  <conditionalFormatting sqref="G4">
    <cfRule type="expression" dxfId="18998" priority="425" stopIfTrue="1">
      <formula>$D$1&lt;G4</formula>
    </cfRule>
    <cfRule type="expression" dxfId="18997" priority="426" stopIfTrue="1">
      <formula>$D$1&gt;G4</formula>
    </cfRule>
  </conditionalFormatting>
  <conditionalFormatting sqref="G4">
    <cfRule type="expression" dxfId="18996" priority="421" stopIfTrue="1">
      <formula>$D$1&lt;G4</formula>
    </cfRule>
    <cfRule type="expression" dxfId="18995" priority="422" stopIfTrue="1">
      <formula>$D$1&gt;G4</formula>
    </cfRule>
  </conditionalFormatting>
  <conditionalFormatting sqref="G4">
    <cfRule type="expression" dxfId="18994" priority="417" stopIfTrue="1">
      <formula>$D$1&lt;G4</formula>
    </cfRule>
    <cfRule type="expression" dxfId="18993" priority="418" stopIfTrue="1">
      <formula>$D$1&gt;G4</formula>
    </cfRule>
  </conditionalFormatting>
  <conditionalFormatting sqref="G4">
    <cfRule type="expression" dxfId="18992" priority="415" stopIfTrue="1">
      <formula>$D$1&lt;G4</formula>
    </cfRule>
    <cfRule type="expression" dxfId="18991" priority="416" stopIfTrue="1">
      <formula>$D$1&gt;G4</formula>
    </cfRule>
  </conditionalFormatting>
  <conditionalFormatting sqref="G4">
    <cfRule type="expression" dxfId="18990" priority="413" stopIfTrue="1">
      <formula>$D$1&lt;G4</formula>
    </cfRule>
    <cfRule type="expression" dxfId="18989" priority="414" stopIfTrue="1">
      <formula>$D$1&gt;G4</formula>
    </cfRule>
  </conditionalFormatting>
  <conditionalFormatting sqref="G4">
    <cfRule type="expression" dxfId="18988" priority="411" stopIfTrue="1">
      <formula>$D$1&lt;G4</formula>
    </cfRule>
    <cfRule type="expression" dxfId="18987" priority="412" stopIfTrue="1">
      <formula>$D$1&gt;G4</formula>
    </cfRule>
  </conditionalFormatting>
  <conditionalFormatting sqref="I5">
    <cfRule type="cellIs" dxfId="18986" priority="401" stopIfTrue="1" operator="equal">
      <formula>5</formula>
    </cfRule>
    <cfRule type="cellIs" dxfId="18985" priority="402" stopIfTrue="1" operator="equal">
      <formula>4</formula>
    </cfRule>
    <cfRule type="cellIs" dxfId="18984" priority="403" stopIfTrue="1" operator="equal">
      <formula>3</formula>
    </cfRule>
  </conditionalFormatting>
  <conditionalFormatting sqref="I4">
    <cfRule type="expression" dxfId="18983" priority="399" stopIfTrue="1">
      <formula>$D$1&lt;I4</formula>
    </cfRule>
    <cfRule type="expression" dxfId="18982" priority="400" stopIfTrue="1">
      <formula>$D$1&gt;I4</formula>
    </cfRule>
  </conditionalFormatting>
  <conditionalFormatting sqref="I5">
    <cfRule type="cellIs" dxfId="18981" priority="396" stopIfTrue="1" operator="equal">
      <formula>5</formula>
    </cfRule>
    <cfRule type="cellIs" dxfId="18980" priority="397" stopIfTrue="1" operator="equal">
      <formula>4</formula>
    </cfRule>
    <cfRule type="cellIs" dxfId="18979" priority="398" stopIfTrue="1" operator="equal">
      <formula>3</formula>
    </cfRule>
  </conditionalFormatting>
  <conditionalFormatting sqref="N5">
    <cfRule type="cellIs" dxfId="18978" priority="391" stopIfTrue="1" operator="equal">
      <formula>5</formula>
    </cfRule>
    <cfRule type="cellIs" dxfId="18977" priority="392" stopIfTrue="1" operator="equal">
      <formula>4</formula>
    </cfRule>
    <cfRule type="cellIs" dxfId="18976" priority="393" stopIfTrue="1" operator="equal">
      <formula>3</formula>
    </cfRule>
  </conditionalFormatting>
  <conditionalFormatting sqref="N5">
    <cfRule type="cellIs" dxfId="18975" priority="388" stopIfTrue="1" operator="equal">
      <formula>5</formula>
    </cfRule>
    <cfRule type="cellIs" dxfId="18974" priority="389" stopIfTrue="1" operator="equal">
      <formula>4</formula>
    </cfRule>
    <cfRule type="cellIs" dxfId="18973" priority="390" stopIfTrue="1" operator="equal">
      <formula>3</formula>
    </cfRule>
  </conditionalFormatting>
  <conditionalFormatting sqref="N5">
    <cfRule type="cellIs" dxfId="18972" priority="385" stopIfTrue="1" operator="equal">
      <formula>5</formula>
    </cfRule>
    <cfRule type="cellIs" dxfId="18971" priority="386" stopIfTrue="1" operator="equal">
      <formula>4</formula>
    </cfRule>
    <cfRule type="cellIs" dxfId="18970" priority="387" stopIfTrue="1" operator="equal">
      <formula>3</formula>
    </cfRule>
  </conditionalFormatting>
  <conditionalFormatting sqref="H5">
    <cfRule type="cellIs" dxfId="18969" priority="364" stopIfTrue="1" operator="equal">
      <formula>5</formula>
    </cfRule>
    <cfRule type="cellIs" dxfId="18968" priority="365" stopIfTrue="1" operator="equal">
      <formula>4</formula>
    </cfRule>
    <cfRule type="cellIs" dxfId="18967" priority="366" stopIfTrue="1" operator="equal">
      <formula>3</formula>
    </cfRule>
  </conditionalFormatting>
  <conditionalFormatting sqref="H4">
    <cfRule type="expression" dxfId="18966" priority="383" stopIfTrue="1">
      <formula>$D$1&lt;H4</formula>
    </cfRule>
    <cfRule type="expression" dxfId="18965" priority="384" stopIfTrue="1">
      <formula>$D$1&gt;H4</formula>
    </cfRule>
  </conditionalFormatting>
  <conditionalFormatting sqref="H4">
    <cfRule type="expression" dxfId="18964" priority="381" stopIfTrue="1">
      <formula>$D$1&lt;H4</formula>
    </cfRule>
    <cfRule type="expression" dxfId="18963" priority="382" stopIfTrue="1">
      <formula>$D$1&gt;H4</formula>
    </cfRule>
  </conditionalFormatting>
  <conditionalFormatting sqref="H4">
    <cfRule type="expression" dxfId="18962" priority="377" stopIfTrue="1">
      <formula>$D$1&lt;H4</formula>
    </cfRule>
    <cfRule type="expression" dxfId="18961" priority="378" stopIfTrue="1">
      <formula>$D$1&gt;H4</formula>
    </cfRule>
  </conditionalFormatting>
  <conditionalFormatting sqref="H4">
    <cfRule type="expression" dxfId="18960" priority="373" stopIfTrue="1">
      <formula>$D$1&lt;H4</formula>
    </cfRule>
    <cfRule type="expression" dxfId="18959" priority="374" stopIfTrue="1">
      <formula>$D$1&gt;H4</formula>
    </cfRule>
  </conditionalFormatting>
  <conditionalFormatting sqref="H5">
    <cfRule type="expression" dxfId="18958" priority="369" stopIfTrue="1">
      <formula>$D$1&lt;H5</formula>
    </cfRule>
    <cfRule type="expression" dxfId="18957" priority="370" stopIfTrue="1">
      <formula>$D$1&gt;H5</formula>
    </cfRule>
  </conditionalFormatting>
  <conditionalFormatting sqref="H5">
    <cfRule type="expression" dxfId="18956" priority="367" stopIfTrue="1">
      <formula>$D$1&lt;H5</formula>
    </cfRule>
    <cfRule type="expression" dxfId="18955" priority="368" stopIfTrue="1">
      <formula>$D$1&gt;H5</formula>
    </cfRule>
  </conditionalFormatting>
  <conditionalFormatting sqref="H4">
    <cfRule type="expression" dxfId="18954" priority="362" stopIfTrue="1">
      <formula>$D$1&lt;H4</formula>
    </cfRule>
    <cfRule type="expression" dxfId="18953" priority="363" stopIfTrue="1">
      <formula>$D$1&gt;H4</formula>
    </cfRule>
  </conditionalFormatting>
  <conditionalFormatting sqref="H5">
    <cfRule type="cellIs" dxfId="18952" priority="359" stopIfTrue="1" operator="equal">
      <formula>5</formula>
    </cfRule>
    <cfRule type="cellIs" dxfId="18951" priority="360" stopIfTrue="1" operator="equal">
      <formula>4</formula>
    </cfRule>
    <cfRule type="cellIs" dxfId="18950" priority="361" stopIfTrue="1" operator="equal">
      <formula>3</formula>
    </cfRule>
  </conditionalFormatting>
  <conditionalFormatting sqref="H5">
    <cfRule type="cellIs" dxfId="18949" priority="354" stopIfTrue="1" operator="equal">
      <formula>5</formula>
    </cfRule>
    <cfRule type="cellIs" dxfId="18948" priority="355" stopIfTrue="1" operator="equal">
      <formula>4</formula>
    </cfRule>
    <cfRule type="cellIs" dxfId="18947" priority="356" stopIfTrue="1" operator="equal">
      <formula>3</formula>
    </cfRule>
  </conditionalFormatting>
  <conditionalFormatting sqref="J4">
    <cfRule type="expression" dxfId="18946" priority="350" stopIfTrue="1">
      <formula>$D$1&lt;J4</formula>
    </cfRule>
    <cfRule type="expression" dxfId="18945" priority="351" stopIfTrue="1">
      <formula>$D$1&gt;J4</formula>
    </cfRule>
  </conditionalFormatting>
  <conditionalFormatting sqref="J4">
    <cfRule type="expression" dxfId="18944" priority="348" stopIfTrue="1">
      <formula>$D$1&lt;J4</formula>
    </cfRule>
    <cfRule type="expression" dxfId="18943" priority="349" stopIfTrue="1">
      <formula>$D$1&gt;J4</formula>
    </cfRule>
  </conditionalFormatting>
  <conditionalFormatting sqref="J4">
    <cfRule type="expression" dxfId="18942" priority="346" stopIfTrue="1">
      <formula>$D$1&lt;J4</formula>
    </cfRule>
    <cfRule type="expression" dxfId="18941" priority="347" stopIfTrue="1">
      <formula>$D$1&gt;J4</formula>
    </cfRule>
  </conditionalFormatting>
  <conditionalFormatting sqref="J4">
    <cfRule type="expression" dxfId="18940" priority="344" stopIfTrue="1">
      <formula>$D$1&lt;J4</formula>
    </cfRule>
    <cfRule type="expression" dxfId="18939" priority="345" stopIfTrue="1">
      <formula>$D$1&gt;J4</formula>
    </cfRule>
  </conditionalFormatting>
  <conditionalFormatting sqref="J4">
    <cfRule type="expression" dxfId="18938" priority="342" stopIfTrue="1">
      <formula>$D$1&lt;J4</formula>
    </cfRule>
    <cfRule type="expression" dxfId="18937" priority="343" stopIfTrue="1">
      <formula>$D$1&gt;J4</formula>
    </cfRule>
  </conditionalFormatting>
  <conditionalFormatting sqref="J4">
    <cfRule type="expression" dxfId="18936" priority="340" stopIfTrue="1">
      <formula>$D$1&lt;J4</formula>
    </cfRule>
    <cfRule type="expression" dxfId="18935" priority="341" stopIfTrue="1">
      <formula>$D$1&gt;J4</formula>
    </cfRule>
  </conditionalFormatting>
  <conditionalFormatting sqref="J4">
    <cfRule type="expression" dxfId="18934" priority="338" stopIfTrue="1">
      <formula>$D$1&lt;J4</formula>
    </cfRule>
    <cfRule type="expression" dxfId="18933" priority="339" stopIfTrue="1">
      <formula>$D$1&gt;J4</formula>
    </cfRule>
  </conditionalFormatting>
  <conditionalFormatting sqref="J5">
    <cfRule type="cellIs" dxfId="18932" priority="321" stopIfTrue="1" operator="equal">
      <formula>5</formula>
    </cfRule>
    <cfRule type="cellIs" dxfId="18931" priority="322" stopIfTrue="1" operator="equal">
      <formula>4</formula>
    </cfRule>
    <cfRule type="cellIs" dxfId="18930" priority="323" stopIfTrue="1" operator="equal">
      <formula>3</formula>
    </cfRule>
  </conditionalFormatting>
  <conditionalFormatting sqref="J5">
    <cfRule type="cellIs" dxfId="18929" priority="318" stopIfTrue="1" operator="equal">
      <formula>5</formula>
    </cfRule>
    <cfRule type="cellIs" dxfId="18928" priority="319" stopIfTrue="1" operator="equal">
      <formula>4</formula>
    </cfRule>
    <cfRule type="cellIs" dxfId="18927" priority="320" stopIfTrue="1" operator="equal">
      <formula>3</formula>
    </cfRule>
  </conditionalFormatting>
  <conditionalFormatting sqref="J5">
    <cfRule type="cellIs" dxfId="18926" priority="315" stopIfTrue="1" operator="equal">
      <formula>5</formula>
    </cfRule>
    <cfRule type="cellIs" dxfId="18925" priority="316" stopIfTrue="1" operator="equal">
      <formula>4</formula>
    </cfRule>
    <cfRule type="cellIs" dxfId="18924" priority="317" stopIfTrue="1" operator="equal">
      <formula>3</formula>
    </cfRule>
  </conditionalFormatting>
  <conditionalFormatting sqref="J5">
    <cfRule type="cellIs" dxfId="18923" priority="312" stopIfTrue="1" operator="equal">
      <formula>5</formula>
    </cfRule>
    <cfRule type="cellIs" dxfId="18922" priority="313" stopIfTrue="1" operator="equal">
      <formula>4</formula>
    </cfRule>
    <cfRule type="cellIs" dxfId="18921" priority="314" stopIfTrue="1" operator="equal">
      <formula>3</formula>
    </cfRule>
  </conditionalFormatting>
  <conditionalFormatting sqref="J5">
    <cfRule type="cellIs" dxfId="18920" priority="309" stopIfTrue="1" operator="equal">
      <formula>5</formula>
    </cfRule>
    <cfRule type="cellIs" dxfId="18919" priority="310" stopIfTrue="1" operator="equal">
      <formula>4</formula>
    </cfRule>
    <cfRule type="cellIs" dxfId="18918" priority="311" stopIfTrue="1" operator="equal">
      <formula>3</formula>
    </cfRule>
  </conditionalFormatting>
  <conditionalFormatting sqref="J5">
    <cfRule type="cellIs" dxfId="18917" priority="306" stopIfTrue="1" operator="equal">
      <formula>5</formula>
    </cfRule>
    <cfRule type="cellIs" dxfId="18916" priority="307" stopIfTrue="1" operator="equal">
      <formula>4</formula>
    </cfRule>
    <cfRule type="cellIs" dxfId="18915" priority="308" stopIfTrue="1" operator="equal">
      <formula>3</formula>
    </cfRule>
  </conditionalFormatting>
  <conditionalFormatting sqref="J5">
    <cfRule type="cellIs" dxfId="18914" priority="300" stopIfTrue="1" operator="equal">
      <formula>5</formula>
    </cfRule>
    <cfRule type="cellIs" dxfId="18913" priority="301" stopIfTrue="1" operator="equal">
      <formula>4</formula>
    </cfRule>
    <cfRule type="cellIs" dxfId="18912" priority="302" stopIfTrue="1" operator="equal">
      <formula>3</formula>
    </cfRule>
  </conditionalFormatting>
  <conditionalFormatting sqref="J5">
    <cfRule type="cellIs" dxfId="18911" priority="297" stopIfTrue="1" operator="equal">
      <formula>5</formula>
    </cfRule>
    <cfRule type="cellIs" dxfId="18910" priority="298" stopIfTrue="1" operator="equal">
      <formula>4</formula>
    </cfRule>
    <cfRule type="cellIs" dxfId="18909" priority="299" stopIfTrue="1" operator="equal">
      <formula>3</formula>
    </cfRule>
  </conditionalFormatting>
  <conditionalFormatting sqref="J4">
    <cfRule type="expression" dxfId="18908" priority="295" stopIfTrue="1">
      <formula>$D$1&lt;J4</formula>
    </cfRule>
    <cfRule type="expression" dxfId="18907" priority="296" stopIfTrue="1">
      <formula>$D$1&gt;J4</formula>
    </cfRule>
  </conditionalFormatting>
  <conditionalFormatting sqref="J5">
    <cfRule type="cellIs" dxfId="18906" priority="292" stopIfTrue="1" operator="equal">
      <formula>5</formula>
    </cfRule>
    <cfRule type="cellIs" dxfId="18905" priority="293" stopIfTrue="1" operator="equal">
      <formula>4</formula>
    </cfRule>
    <cfRule type="cellIs" dxfId="18904" priority="294" stopIfTrue="1" operator="equal">
      <formula>3</formula>
    </cfRule>
  </conditionalFormatting>
  <conditionalFormatting sqref="J4">
    <cfRule type="expression" dxfId="18903" priority="290" stopIfTrue="1">
      <formula>$D$1&lt;J4</formula>
    </cfRule>
    <cfRule type="expression" dxfId="18902" priority="291" stopIfTrue="1">
      <formula>$D$1&gt;J4</formula>
    </cfRule>
  </conditionalFormatting>
  <conditionalFormatting sqref="J4">
    <cfRule type="expression" dxfId="18901" priority="285" stopIfTrue="1">
      <formula>$D$1&lt;J4</formula>
    </cfRule>
    <cfRule type="expression" dxfId="18900" priority="286" stopIfTrue="1">
      <formula>$D$1&gt;J4</formula>
    </cfRule>
  </conditionalFormatting>
  <conditionalFormatting sqref="J5">
    <cfRule type="cellIs" dxfId="18899" priority="282" stopIfTrue="1" operator="equal">
      <formula>5</formula>
    </cfRule>
    <cfRule type="cellIs" dxfId="18898" priority="283" stopIfTrue="1" operator="equal">
      <formula>4</formula>
    </cfRule>
    <cfRule type="cellIs" dxfId="18897" priority="284" stopIfTrue="1" operator="equal">
      <formula>3</formula>
    </cfRule>
  </conditionalFormatting>
  <conditionalFormatting sqref="J4">
    <cfRule type="expression" dxfId="18896" priority="280" stopIfTrue="1">
      <formula>$D$1&lt;J4</formula>
    </cfRule>
    <cfRule type="expression" dxfId="18895" priority="281" stopIfTrue="1">
      <formula>$D$1&gt;J4</formula>
    </cfRule>
  </conditionalFormatting>
  <conditionalFormatting sqref="J5">
    <cfRule type="cellIs" dxfId="18894" priority="277" stopIfTrue="1" operator="equal">
      <formula>5</formula>
    </cfRule>
    <cfRule type="cellIs" dxfId="18893" priority="278" stopIfTrue="1" operator="equal">
      <formula>4</formula>
    </cfRule>
    <cfRule type="cellIs" dxfId="18892" priority="279" stopIfTrue="1" operator="equal">
      <formula>3</formula>
    </cfRule>
  </conditionalFormatting>
  <conditionalFormatting sqref="J4">
    <cfRule type="expression" dxfId="18891" priority="275" stopIfTrue="1">
      <formula>$D$1&lt;J4</formula>
    </cfRule>
    <cfRule type="expression" dxfId="18890" priority="276" stopIfTrue="1">
      <formula>$D$1&gt;J4</formula>
    </cfRule>
  </conditionalFormatting>
  <conditionalFormatting sqref="J4">
    <cfRule type="expression" dxfId="18889" priority="273" stopIfTrue="1">
      <formula>$D$1&lt;J4</formula>
    </cfRule>
    <cfRule type="expression" dxfId="18888" priority="274" stopIfTrue="1">
      <formula>$D$1&gt;J4</formula>
    </cfRule>
  </conditionalFormatting>
  <conditionalFormatting sqref="J5">
    <cfRule type="cellIs" dxfId="18887" priority="270" stopIfTrue="1" operator="equal">
      <formula>5</formula>
    </cfRule>
    <cfRule type="cellIs" dxfId="18886" priority="271" stopIfTrue="1" operator="equal">
      <formula>4</formula>
    </cfRule>
    <cfRule type="cellIs" dxfId="18885" priority="272" stopIfTrue="1" operator="equal">
      <formula>3</formula>
    </cfRule>
  </conditionalFormatting>
  <conditionalFormatting sqref="J4">
    <cfRule type="expression" dxfId="18884" priority="268" stopIfTrue="1">
      <formula>$D$1&lt;J4</formula>
    </cfRule>
    <cfRule type="expression" dxfId="18883" priority="269" stopIfTrue="1">
      <formula>$D$1&gt;J4</formula>
    </cfRule>
  </conditionalFormatting>
  <conditionalFormatting sqref="J5">
    <cfRule type="cellIs" dxfId="18882" priority="265" stopIfTrue="1" operator="equal">
      <formula>5</formula>
    </cfRule>
    <cfRule type="cellIs" dxfId="18881" priority="266" stopIfTrue="1" operator="equal">
      <formula>4</formula>
    </cfRule>
    <cfRule type="cellIs" dxfId="18880" priority="267" stopIfTrue="1" operator="equal">
      <formula>3</formula>
    </cfRule>
  </conditionalFormatting>
  <conditionalFormatting sqref="J4">
    <cfRule type="expression" dxfId="18879" priority="263" stopIfTrue="1">
      <formula>$D$1&lt;J4</formula>
    </cfRule>
    <cfRule type="expression" dxfId="18878" priority="264" stopIfTrue="1">
      <formula>$D$1&gt;J4</formula>
    </cfRule>
  </conditionalFormatting>
  <conditionalFormatting sqref="K4">
    <cfRule type="expression" dxfId="18877" priority="261" stopIfTrue="1">
      <formula>$D$1&lt;K4</formula>
    </cfRule>
    <cfRule type="expression" dxfId="18876" priority="262" stopIfTrue="1">
      <formula>$D$1&gt;K4</formula>
    </cfRule>
  </conditionalFormatting>
  <conditionalFormatting sqref="K4">
    <cfRule type="expression" dxfId="18875" priority="241" stopIfTrue="1">
      <formula>$D$1&lt;K4</formula>
    </cfRule>
    <cfRule type="expression" dxfId="18874" priority="242" stopIfTrue="1">
      <formula>$D$1&gt;K4</formula>
    </cfRule>
  </conditionalFormatting>
  <conditionalFormatting sqref="K4">
    <cfRule type="expression" dxfId="18873" priority="259" stopIfTrue="1">
      <formula>$D$1&lt;K4</formula>
    </cfRule>
    <cfRule type="expression" dxfId="18872" priority="260" stopIfTrue="1">
      <formula>$D$1&gt;K4</formula>
    </cfRule>
  </conditionalFormatting>
  <conditionalFormatting sqref="K4">
    <cfRule type="expression" dxfId="18871" priority="239" stopIfTrue="1">
      <formula>$D$1&lt;K4</formula>
    </cfRule>
    <cfRule type="expression" dxfId="18870" priority="240" stopIfTrue="1">
      <formula>$D$1&gt;K4</formula>
    </cfRule>
  </conditionalFormatting>
  <conditionalFormatting sqref="K4">
    <cfRule type="expression" dxfId="18869" priority="237" stopIfTrue="1">
      <formula>$D$1&lt;K4</formula>
    </cfRule>
    <cfRule type="expression" dxfId="18868" priority="238" stopIfTrue="1">
      <formula>$D$1&gt;K4</formula>
    </cfRule>
  </conditionalFormatting>
  <conditionalFormatting sqref="K4">
    <cfRule type="expression" dxfId="18867" priority="257" stopIfTrue="1">
      <formula>$D$1&lt;K4</formula>
    </cfRule>
    <cfRule type="expression" dxfId="18866" priority="258" stopIfTrue="1">
      <formula>$D$1&gt;K4</formula>
    </cfRule>
  </conditionalFormatting>
  <conditionalFormatting sqref="K4">
    <cfRule type="expression" dxfId="18865" priority="253" stopIfTrue="1">
      <formula>$D$1&lt;K4</formula>
    </cfRule>
    <cfRule type="expression" dxfId="18864" priority="254" stopIfTrue="1">
      <formula>$D$1&gt;K4</formula>
    </cfRule>
  </conditionalFormatting>
  <conditionalFormatting sqref="K4">
    <cfRule type="expression" dxfId="18863" priority="251" stopIfTrue="1">
      <formula>$D$1&lt;K4</formula>
    </cfRule>
    <cfRule type="expression" dxfId="18862" priority="252" stopIfTrue="1">
      <formula>$D$1&gt;K4</formula>
    </cfRule>
  </conditionalFormatting>
  <conditionalFormatting sqref="K4">
    <cfRule type="expression" dxfId="18861" priority="249" stopIfTrue="1">
      <formula>$D$1&lt;K4</formula>
    </cfRule>
    <cfRule type="expression" dxfId="18860" priority="250" stopIfTrue="1">
      <formula>$D$1&gt;K4</formula>
    </cfRule>
  </conditionalFormatting>
  <conditionalFormatting sqref="K4">
    <cfRule type="expression" dxfId="18859" priority="247" stopIfTrue="1">
      <formula>$D$1&lt;K4</formula>
    </cfRule>
    <cfRule type="expression" dxfId="18858" priority="248" stopIfTrue="1">
      <formula>$D$1&gt;K4</formula>
    </cfRule>
  </conditionalFormatting>
  <conditionalFormatting sqref="K4">
    <cfRule type="expression" dxfId="18857" priority="235" stopIfTrue="1">
      <formula>$D$1&lt;K4</formula>
    </cfRule>
    <cfRule type="expression" dxfId="18856" priority="236" stopIfTrue="1">
      <formula>$D$1&gt;K4</formula>
    </cfRule>
  </conditionalFormatting>
  <conditionalFormatting sqref="K4">
    <cfRule type="expression" dxfId="18855" priority="233" stopIfTrue="1">
      <formula>$D$1&lt;K4</formula>
    </cfRule>
    <cfRule type="expression" dxfId="18854" priority="234" stopIfTrue="1">
      <formula>$D$1&gt;K4</formula>
    </cfRule>
  </conditionalFormatting>
  <conditionalFormatting sqref="L4">
    <cfRule type="expression" dxfId="18853" priority="207" stopIfTrue="1">
      <formula>$D$1&lt;L4</formula>
    </cfRule>
    <cfRule type="expression" dxfId="18852" priority="208" stopIfTrue="1">
      <formula>$D$1&gt;L4</formula>
    </cfRule>
  </conditionalFormatting>
  <conditionalFormatting sqref="L5">
    <cfRule type="cellIs" dxfId="18851" priority="209" stopIfTrue="1" operator="equal">
      <formula>5</formula>
    </cfRule>
    <cfRule type="cellIs" dxfId="18850" priority="210" stopIfTrue="1" operator="equal">
      <formula>4</formula>
    </cfRule>
    <cfRule type="cellIs" dxfId="18849" priority="211" stopIfTrue="1" operator="equal">
      <formula>3</formula>
    </cfRule>
  </conditionalFormatting>
  <conditionalFormatting sqref="L5">
    <cfRule type="cellIs" dxfId="18848" priority="204" stopIfTrue="1" operator="equal">
      <formula>5</formula>
    </cfRule>
    <cfRule type="cellIs" dxfId="18847" priority="205" stopIfTrue="1" operator="equal">
      <formula>4</formula>
    </cfRule>
    <cfRule type="cellIs" dxfId="18846" priority="206" stopIfTrue="1" operator="equal">
      <formula>3</formula>
    </cfRule>
  </conditionalFormatting>
  <conditionalFormatting sqref="L5">
    <cfRule type="cellIs" dxfId="18845" priority="199" stopIfTrue="1" operator="equal">
      <formula>5</formula>
    </cfRule>
    <cfRule type="cellIs" dxfId="18844" priority="200" stopIfTrue="1" operator="equal">
      <formula>4</formula>
    </cfRule>
    <cfRule type="cellIs" dxfId="18843" priority="201" stopIfTrue="1" operator="equal">
      <formula>3</formula>
    </cfRule>
  </conditionalFormatting>
  <conditionalFormatting sqref="M5">
    <cfRule type="expression" dxfId="18842" priority="169" stopIfTrue="1">
      <formula>$D$1&lt;M5</formula>
    </cfRule>
    <cfRule type="expression" dxfId="18841" priority="170" stopIfTrue="1">
      <formula>$D$1&gt;M5</formula>
    </cfRule>
  </conditionalFormatting>
  <conditionalFormatting sqref="M5">
    <cfRule type="expression" dxfId="18840" priority="167" stopIfTrue="1">
      <formula>$D$1&lt;M5</formula>
    </cfRule>
    <cfRule type="expression" dxfId="18839" priority="168" stopIfTrue="1">
      <formula>$D$1&gt;M5</formula>
    </cfRule>
  </conditionalFormatting>
  <conditionalFormatting sqref="M5">
    <cfRule type="expression" dxfId="18838" priority="179" stopIfTrue="1">
      <formula>$D$1&lt;M5</formula>
    </cfRule>
    <cfRule type="expression" dxfId="18837" priority="180" stopIfTrue="1">
      <formula>$D$1&gt;M5</formula>
    </cfRule>
  </conditionalFormatting>
  <conditionalFormatting sqref="M5">
    <cfRule type="expression" dxfId="18836" priority="175" stopIfTrue="1">
      <formula>$D$1&lt;M5</formula>
    </cfRule>
    <cfRule type="expression" dxfId="18835" priority="176" stopIfTrue="1">
      <formula>$D$1&gt;M5</formula>
    </cfRule>
  </conditionalFormatting>
  <conditionalFormatting sqref="M5">
    <cfRule type="expression" dxfId="18834" priority="173" stopIfTrue="1">
      <formula>$D$1&lt;M5</formula>
    </cfRule>
    <cfRule type="expression" dxfId="18833" priority="174" stopIfTrue="1">
      <formula>$D$1&gt;M5</formula>
    </cfRule>
  </conditionalFormatting>
  <conditionalFormatting sqref="M5">
    <cfRule type="expression" dxfId="18832" priority="155" stopIfTrue="1">
      <formula>$D$1&lt;M5</formula>
    </cfRule>
    <cfRule type="expression" dxfId="18831" priority="156" stopIfTrue="1">
      <formula>$D$1&gt;M5</formula>
    </cfRule>
  </conditionalFormatting>
  <conditionalFormatting sqref="M5">
    <cfRule type="expression" dxfId="18830" priority="153" stopIfTrue="1">
      <formula>$D$1&lt;M5</formula>
    </cfRule>
    <cfRule type="expression" dxfId="18829" priority="154" stopIfTrue="1">
      <formula>$D$1&gt;M5</formula>
    </cfRule>
  </conditionalFormatting>
  <conditionalFormatting sqref="M5">
    <cfRule type="expression" dxfId="18828" priority="165" stopIfTrue="1">
      <formula>$D$1&lt;M5</formula>
    </cfRule>
    <cfRule type="expression" dxfId="18827" priority="166" stopIfTrue="1">
      <formula>$D$1&gt;M5</formula>
    </cfRule>
  </conditionalFormatting>
  <conditionalFormatting sqref="M5">
    <cfRule type="expression" dxfId="18826" priority="163" stopIfTrue="1">
      <formula>$D$1&lt;M5</formula>
    </cfRule>
    <cfRule type="expression" dxfId="18825" priority="164" stopIfTrue="1">
      <formula>$D$1&gt;M5</formula>
    </cfRule>
  </conditionalFormatting>
  <conditionalFormatting sqref="M5">
    <cfRule type="expression" dxfId="18824" priority="159" stopIfTrue="1">
      <formula>$D$1&lt;M5</formula>
    </cfRule>
    <cfRule type="expression" dxfId="18823" priority="160" stopIfTrue="1">
      <formula>$D$1&gt;M5</formula>
    </cfRule>
  </conditionalFormatting>
  <conditionalFormatting sqref="M5">
    <cfRule type="expression" dxfId="18822" priority="157" stopIfTrue="1">
      <formula>$D$1&lt;M5</formula>
    </cfRule>
    <cfRule type="expression" dxfId="18821" priority="158" stopIfTrue="1">
      <formula>$D$1&gt;M5</formula>
    </cfRule>
  </conditionalFormatting>
  <conditionalFormatting sqref="M5">
    <cfRule type="cellIs" dxfId="18820" priority="136" stopIfTrue="1" operator="equal">
      <formula>5</formula>
    </cfRule>
    <cfRule type="cellIs" dxfId="18819" priority="137" stopIfTrue="1" operator="equal">
      <formula>4</formula>
    </cfRule>
    <cfRule type="cellIs" dxfId="18818" priority="138" stopIfTrue="1" operator="equal">
      <formula>3</formula>
    </cfRule>
  </conditionalFormatting>
  <conditionalFormatting sqref="M5">
    <cfRule type="cellIs" dxfId="18817" priority="125" stopIfTrue="1" operator="equal">
      <formula>5</formula>
    </cfRule>
    <cfRule type="cellIs" dxfId="18816" priority="126" stopIfTrue="1" operator="equal">
      <formula>4</formula>
    </cfRule>
    <cfRule type="cellIs" dxfId="18815" priority="127" stopIfTrue="1" operator="equal">
      <formula>3</formula>
    </cfRule>
  </conditionalFormatting>
  <conditionalFormatting sqref="M5">
    <cfRule type="cellIs" dxfId="18814" priority="122" stopIfTrue="1" operator="equal">
      <formula>5</formula>
    </cfRule>
    <cfRule type="cellIs" dxfId="18813" priority="123" stopIfTrue="1" operator="equal">
      <formula>4</formula>
    </cfRule>
    <cfRule type="cellIs" dxfId="18812" priority="124" stopIfTrue="1" operator="equal">
      <formula>3</formula>
    </cfRule>
  </conditionalFormatting>
  <conditionalFormatting sqref="M4">
    <cfRule type="expression" dxfId="18811" priority="104" stopIfTrue="1">
      <formula>$D$1&lt;M4</formula>
    </cfRule>
    <cfRule type="expression" dxfId="18810" priority="105" stopIfTrue="1">
      <formula>$D$1&gt;M4</formula>
    </cfRule>
  </conditionalFormatting>
  <conditionalFormatting sqref="M4">
    <cfRule type="expression" dxfId="18809" priority="102" stopIfTrue="1">
      <formula>$D$1&lt;M4</formula>
    </cfRule>
    <cfRule type="expression" dxfId="18808" priority="103" stopIfTrue="1">
      <formula>$D$1&gt;M4</formula>
    </cfRule>
  </conditionalFormatting>
  <conditionalFormatting sqref="M4">
    <cfRule type="expression" dxfId="18807" priority="98" stopIfTrue="1">
      <formula>$D$1&lt;M4</formula>
    </cfRule>
    <cfRule type="expression" dxfId="18806" priority="99" stopIfTrue="1">
      <formula>$D$1&gt;M4</formula>
    </cfRule>
  </conditionalFormatting>
  <conditionalFormatting sqref="M4">
    <cfRule type="expression" dxfId="18805" priority="112" stopIfTrue="1">
      <formula>$D$1&lt;M4</formula>
    </cfRule>
    <cfRule type="expression" dxfId="18804" priority="113" stopIfTrue="1">
      <formula>$D$1&gt;M4</formula>
    </cfRule>
  </conditionalFormatting>
  <conditionalFormatting sqref="M4">
    <cfRule type="expression" dxfId="18803" priority="110" stopIfTrue="1">
      <formula>$D$1&lt;M4</formula>
    </cfRule>
    <cfRule type="expression" dxfId="18802" priority="111" stopIfTrue="1">
      <formula>$D$1&gt;M4</formula>
    </cfRule>
  </conditionalFormatting>
  <conditionalFormatting sqref="M4">
    <cfRule type="expression" dxfId="18801" priority="108" stopIfTrue="1">
      <formula>$D$1&lt;M4</formula>
    </cfRule>
    <cfRule type="expression" dxfId="18800" priority="109" stopIfTrue="1">
      <formula>$D$1&gt;M4</formula>
    </cfRule>
  </conditionalFormatting>
  <conditionalFormatting sqref="M4">
    <cfRule type="expression" dxfId="18799" priority="106" stopIfTrue="1">
      <formula>$D$1&lt;M4</formula>
    </cfRule>
    <cfRule type="expression" dxfId="18798" priority="107" stopIfTrue="1">
      <formula>$D$1&gt;M4</formula>
    </cfRule>
  </conditionalFormatting>
  <conditionalFormatting sqref="M4">
    <cfRule type="expression" dxfId="18797" priority="100" stopIfTrue="1">
      <formula>$D$1&lt;M4</formula>
    </cfRule>
    <cfRule type="expression" dxfId="18796" priority="101" stopIfTrue="1">
      <formula>$D$1&gt;M4</formula>
    </cfRule>
  </conditionalFormatting>
  <conditionalFormatting sqref="M5">
    <cfRule type="cellIs" dxfId="18795" priority="95" stopIfTrue="1" operator="equal">
      <formula>5</formula>
    </cfRule>
    <cfRule type="cellIs" dxfId="18794" priority="96" stopIfTrue="1" operator="equal">
      <formula>4</formula>
    </cfRule>
    <cfRule type="cellIs" dxfId="18793" priority="97" stopIfTrue="1" operator="equal">
      <formula>3</formula>
    </cfRule>
  </conditionalFormatting>
  <conditionalFormatting sqref="M5">
    <cfRule type="cellIs" dxfId="18792" priority="90" stopIfTrue="1" operator="equal">
      <formula>5</formula>
    </cfRule>
    <cfRule type="cellIs" dxfId="18791" priority="91" stopIfTrue="1" operator="equal">
      <formula>4</formula>
    </cfRule>
    <cfRule type="cellIs" dxfId="18790" priority="92" stopIfTrue="1" operator="equal">
      <formula>3</formula>
    </cfRule>
  </conditionalFormatting>
  <conditionalFormatting sqref="O4">
    <cfRule type="expression" dxfId="18789" priority="88" stopIfTrue="1">
      <formula>$D$1&lt;O4</formula>
    </cfRule>
    <cfRule type="expression" dxfId="18788" priority="89" stopIfTrue="1">
      <formula>$D$1&gt;O4</formula>
    </cfRule>
  </conditionalFormatting>
  <conditionalFormatting sqref="O4">
    <cfRule type="expression" dxfId="18787" priority="60" stopIfTrue="1">
      <formula>$D$1&lt;O4</formula>
    </cfRule>
    <cfRule type="expression" dxfId="18786" priority="61" stopIfTrue="1">
      <formula>$D$1&gt;O4</formula>
    </cfRule>
  </conditionalFormatting>
  <conditionalFormatting sqref="O5">
    <cfRule type="cellIs" dxfId="18785" priority="85" stopIfTrue="1" operator="equal">
      <formula>5</formula>
    </cfRule>
    <cfRule type="cellIs" dxfId="18784" priority="86" stopIfTrue="1" operator="equal">
      <formula>4</formula>
    </cfRule>
    <cfRule type="cellIs" dxfId="18783" priority="87" stopIfTrue="1" operator="equal">
      <formula>3</formula>
    </cfRule>
  </conditionalFormatting>
  <conditionalFormatting sqref="O5">
    <cfRule type="cellIs" dxfId="18782" priority="72" stopIfTrue="1" operator="equal">
      <formula>5</formula>
    </cfRule>
    <cfRule type="cellIs" dxfId="18781" priority="73" stopIfTrue="1" operator="equal">
      <formula>4</formula>
    </cfRule>
    <cfRule type="cellIs" dxfId="18780" priority="74" stopIfTrue="1" operator="equal">
      <formula>3</formula>
    </cfRule>
  </conditionalFormatting>
  <conditionalFormatting sqref="O4">
    <cfRule type="expression" dxfId="18779" priority="70" stopIfTrue="1">
      <formula>$D$1&lt;O4</formula>
    </cfRule>
    <cfRule type="expression" dxfId="18778" priority="71" stopIfTrue="1">
      <formula>$D$1&gt;O4</formula>
    </cfRule>
  </conditionalFormatting>
  <conditionalFormatting sqref="O5">
    <cfRule type="cellIs" dxfId="18777" priority="67" stopIfTrue="1" operator="equal">
      <formula>5</formula>
    </cfRule>
    <cfRule type="cellIs" dxfId="18776" priority="68" stopIfTrue="1" operator="equal">
      <formula>4</formula>
    </cfRule>
    <cfRule type="cellIs" dxfId="18775" priority="69" stopIfTrue="1" operator="equal">
      <formula>3</formula>
    </cfRule>
  </conditionalFormatting>
  <conditionalFormatting sqref="O5">
    <cfRule type="cellIs" dxfId="18774" priority="62" stopIfTrue="1" operator="equal">
      <formula>5</formula>
    </cfRule>
    <cfRule type="cellIs" dxfId="18773" priority="63" stopIfTrue="1" operator="equal">
      <formula>4</formula>
    </cfRule>
    <cfRule type="cellIs" dxfId="18772" priority="64" stopIfTrue="1" operator="equal">
      <formula>3</formula>
    </cfRule>
  </conditionalFormatting>
  <conditionalFormatting sqref="O4">
    <cfRule type="expression" dxfId="18771" priority="48" stopIfTrue="1">
      <formula>$D$1&lt;O4</formula>
    </cfRule>
    <cfRule type="expression" dxfId="18770" priority="49" stopIfTrue="1">
      <formula>$D$1&gt;O4</formula>
    </cfRule>
  </conditionalFormatting>
  <conditionalFormatting sqref="O4">
    <cfRule type="expression" dxfId="18769" priority="46" stopIfTrue="1">
      <formula>$D$1&lt;O4</formula>
    </cfRule>
    <cfRule type="expression" dxfId="18768" priority="47" stopIfTrue="1">
      <formula>$D$1&gt;O4</formula>
    </cfRule>
  </conditionalFormatting>
  <conditionalFormatting sqref="O4">
    <cfRule type="expression" dxfId="18767" priority="44" stopIfTrue="1">
      <formula>$D$1&lt;O4</formula>
    </cfRule>
    <cfRule type="expression" dxfId="18766" priority="45" stopIfTrue="1">
      <formula>$D$1&gt;O4</formula>
    </cfRule>
  </conditionalFormatting>
  <conditionalFormatting sqref="O4">
    <cfRule type="expression" dxfId="18765" priority="42" stopIfTrue="1">
      <formula>$D$1&lt;O4</formula>
    </cfRule>
    <cfRule type="expression" dxfId="18764" priority="43" stopIfTrue="1">
      <formula>$D$1&gt;O4</formula>
    </cfRule>
  </conditionalFormatting>
  <conditionalFormatting sqref="O4">
    <cfRule type="expression" dxfId="18763" priority="38" stopIfTrue="1">
      <formula>$D$1&lt;O4</formula>
    </cfRule>
    <cfRule type="expression" dxfId="18762" priority="39" stopIfTrue="1">
      <formula>$D$1&gt;O4</formula>
    </cfRule>
  </conditionalFormatting>
  <conditionalFormatting sqref="O4">
    <cfRule type="expression" dxfId="18761" priority="36" stopIfTrue="1">
      <formula>$D$1&lt;O4</formula>
    </cfRule>
    <cfRule type="expression" dxfId="18760" priority="37" stopIfTrue="1">
      <formula>$D$1&gt;O4</formula>
    </cfRule>
  </conditionalFormatting>
  <conditionalFormatting sqref="O4">
    <cfRule type="expression" dxfId="18759" priority="34" stopIfTrue="1">
      <formula>$D$1&lt;O4</formula>
    </cfRule>
    <cfRule type="expression" dxfId="18758" priority="35" stopIfTrue="1">
      <formula>$D$1&gt;O4</formula>
    </cfRule>
  </conditionalFormatting>
  <conditionalFormatting sqref="O4">
    <cfRule type="expression" dxfId="18757" priority="32" stopIfTrue="1">
      <formula>$D$1&lt;O4</formula>
    </cfRule>
    <cfRule type="expression" dxfId="18756" priority="33" stopIfTrue="1">
      <formula>$D$1&gt;O4</formula>
    </cfRule>
  </conditionalFormatting>
  <conditionalFormatting sqref="F5">
    <cfRule type="cellIs" dxfId="18755" priority="8" stopIfTrue="1" operator="equal">
      <formula>5</formula>
    </cfRule>
    <cfRule type="cellIs" dxfId="18754" priority="9" stopIfTrue="1" operator="equal">
      <formula>4</formula>
    </cfRule>
    <cfRule type="cellIs" dxfId="18753" priority="10" stopIfTrue="1" operator="equal">
      <formula>3</formula>
    </cfRule>
  </conditionalFormatting>
  <conditionalFormatting sqref="F5">
    <cfRule type="expression" dxfId="18752" priority="18" stopIfTrue="1">
      <formula>$D$1&lt;F5</formula>
    </cfRule>
    <cfRule type="expression" dxfId="18751" priority="19" stopIfTrue="1">
      <formula>$D$1&gt;F5</formula>
    </cfRule>
  </conditionalFormatting>
  <conditionalFormatting sqref="F5">
    <cfRule type="expression" dxfId="18750" priority="20" stopIfTrue="1">
      <formula>$D$1&lt;F5</formula>
    </cfRule>
    <cfRule type="expression" dxfId="18749" priority="21" stopIfTrue="1">
      <formula>$D$1&gt;F5</formula>
    </cfRule>
  </conditionalFormatting>
  <conditionalFormatting sqref="F5">
    <cfRule type="expression" dxfId="18748" priority="16" stopIfTrue="1">
      <formula>$D$1&lt;F5</formula>
    </cfRule>
    <cfRule type="expression" dxfId="18747" priority="17" stopIfTrue="1">
      <formula>$D$1&gt;F5</formula>
    </cfRule>
  </conditionalFormatting>
  <conditionalFormatting sqref="F4">
    <cfRule type="expression" dxfId="18746" priority="6" stopIfTrue="1">
      <formula>$D$1&lt;F4</formula>
    </cfRule>
    <cfRule type="expression" dxfId="18745" priority="7" stopIfTrue="1">
      <formula>$D$1&gt;F4</formula>
    </cfRule>
  </conditionalFormatting>
  <conditionalFormatting sqref="F5">
    <cfRule type="cellIs" dxfId="18744" priority="13" stopIfTrue="1" operator="equal">
      <formula>5</formula>
    </cfRule>
    <cfRule type="cellIs" dxfId="18743" priority="14" stopIfTrue="1" operator="equal">
      <formula>4</formula>
    </cfRule>
    <cfRule type="cellIs" dxfId="18742" priority="15" stopIfTrue="1" operator="equal">
      <formula>3</formula>
    </cfRule>
  </conditionalFormatting>
  <conditionalFormatting sqref="F5">
    <cfRule type="cellIs" dxfId="18741" priority="3" stopIfTrue="1" operator="equal">
      <formula>5</formula>
    </cfRule>
    <cfRule type="cellIs" dxfId="18740" priority="4" stopIfTrue="1" operator="equal">
      <formula>4</formula>
    </cfRule>
    <cfRule type="cellIs" dxfId="18739" priority="5" stopIfTrue="1" operator="equal">
      <formula>3</formula>
    </cfRule>
  </conditionalFormatting>
  <pageMargins left="0.7" right="0.7" top="0.75" bottom="0.75" header="0.3" footer="0.3"/>
  <pageSetup paperSize="9" scale="60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3"/>
  <sheetViews>
    <sheetView zoomScale="85" zoomScaleNormal="85" workbookViewId="0">
      <selection activeCell="CK9" sqref="CK9"/>
    </sheetView>
  </sheetViews>
  <sheetFormatPr defaultRowHeight="12.75" x14ac:dyDescent="0.2"/>
  <cols>
    <col min="1" max="1" width="7.85546875" style="513" customWidth="1"/>
    <col min="2" max="2" width="8.7109375" style="513" hidden="1" customWidth="1"/>
    <col min="3" max="3" width="12.140625" style="513" customWidth="1"/>
    <col min="4" max="4" width="47" style="513" customWidth="1"/>
    <col min="5" max="5" width="6.7109375" style="513" customWidth="1"/>
    <col min="6" max="9" width="7.140625" style="519" customWidth="1"/>
    <col min="10" max="10" width="7.140625" style="519" hidden="1" customWidth="1"/>
    <col min="11" max="15" width="7.140625" style="519" customWidth="1"/>
    <col min="16" max="16" width="7.42578125" style="519" hidden="1" customWidth="1"/>
    <col min="17" max="17" width="5.85546875" style="519" hidden="1" customWidth="1"/>
    <col min="18" max="18" width="6.7109375" style="519" hidden="1" customWidth="1"/>
    <col min="19" max="21" width="5.85546875" style="519" hidden="1" customWidth="1"/>
    <col min="22" max="22" width="4.28515625" style="519" customWidth="1"/>
    <col min="23" max="24" width="4.42578125" style="519" hidden="1" customWidth="1"/>
    <col min="25" max="29" width="3.7109375" style="519" hidden="1" customWidth="1"/>
    <col min="30" max="30" width="5.85546875" style="519" customWidth="1" collapsed="1"/>
    <col min="31" max="31" width="5.28515625" style="519" hidden="1" customWidth="1"/>
    <col min="32" max="32" width="4.7109375" style="519" hidden="1" customWidth="1"/>
    <col min="33" max="39" width="4.140625" style="519" hidden="1" customWidth="1"/>
    <col min="40" max="40" width="4.85546875" style="519" hidden="1" customWidth="1"/>
    <col min="41" max="48" width="4.140625" style="519" hidden="1" customWidth="1"/>
    <col min="49" max="49" width="3.85546875" style="519" hidden="1" customWidth="1"/>
    <col min="50" max="50" width="6.5703125" style="519" hidden="1" customWidth="1" collapsed="1"/>
    <col min="51" max="51" width="2.7109375" style="519" hidden="1" customWidth="1"/>
    <col min="52" max="66" width="2.28515625" style="519" hidden="1" customWidth="1"/>
    <col min="67" max="67" width="4.140625" style="519" hidden="1" customWidth="1"/>
    <col min="68" max="68" width="9.85546875" style="515" hidden="1" customWidth="1"/>
    <col min="69" max="80" width="3.42578125" style="515" hidden="1" customWidth="1"/>
    <col min="81" max="84" width="3.42578125" style="515" customWidth="1"/>
    <col min="85" max="85" width="3.7109375" style="515" customWidth="1"/>
    <col min="86" max="102" width="8" style="515" customWidth="1"/>
    <col min="103" max="111" width="8" style="513" customWidth="1"/>
    <col min="112" max="16384" width="9.140625" style="513"/>
  </cols>
  <sheetData>
    <row r="1" spans="1:102" ht="15" x14ac:dyDescent="0.25">
      <c r="A1" s="500"/>
      <c r="B1" s="500"/>
      <c r="C1" s="501"/>
      <c r="D1" s="502">
        <f ca="1">NOW()</f>
        <v>43578.632718981484</v>
      </c>
      <c r="E1" s="503"/>
      <c r="F1" s="504"/>
      <c r="G1" s="505"/>
      <c r="H1" s="505"/>
      <c r="I1" s="505"/>
      <c r="J1" s="505"/>
      <c r="K1" s="505"/>
      <c r="L1" s="505"/>
      <c r="M1" s="506"/>
      <c r="N1" s="507"/>
      <c r="O1" s="505"/>
      <c r="P1" s="505"/>
      <c r="Q1" s="508"/>
      <c r="R1" s="509"/>
      <c r="S1" s="509"/>
      <c r="T1" s="509"/>
      <c r="U1" s="503"/>
      <c r="V1" s="510"/>
      <c r="W1" s="511"/>
      <c r="X1" s="511"/>
      <c r="Y1" s="512"/>
      <c r="Z1" s="512"/>
      <c r="AA1" s="512"/>
      <c r="AB1" s="512"/>
      <c r="AC1" s="512"/>
      <c r="AD1" s="512"/>
      <c r="AE1" s="510"/>
      <c r="AF1" s="513"/>
      <c r="AG1" s="514"/>
      <c r="AH1" s="514"/>
      <c r="AI1" s="514"/>
      <c r="AJ1" s="514"/>
      <c r="AK1" s="514"/>
      <c r="AL1" s="514"/>
      <c r="AM1" s="514"/>
      <c r="AN1" s="514"/>
      <c r="AO1" s="514"/>
      <c r="AP1" s="514"/>
      <c r="AQ1" s="514"/>
      <c r="AR1" s="514"/>
      <c r="AS1" s="514"/>
      <c r="AT1" s="514"/>
      <c r="AU1" s="514"/>
      <c r="AV1" s="514"/>
      <c r="AW1" s="514"/>
      <c r="AX1" s="515"/>
      <c r="AY1" s="516"/>
      <c r="AZ1" s="516"/>
      <c r="BA1" s="516"/>
      <c r="BB1" s="516"/>
      <c r="BC1" s="516"/>
      <c r="BD1" s="516"/>
      <c r="BE1" s="516"/>
      <c r="BF1" s="516"/>
      <c r="BG1" s="516"/>
      <c r="BH1" s="516"/>
      <c r="BI1" s="516"/>
      <c r="BJ1" s="516"/>
      <c r="BK1" s="516"/>
      <c r="BL1" s="516"/>
      <c r="BM1" s="516"/>
      <c r="BN1" s="516"/>
      <c r="BO1" s="515"/>
      <c r="CN1" s="513"/>
      <c r="CO1" s="513"/>
      <c r="CP1" s="513"/>
      <c r="CQ1" s="513"/>
      <c r="CR1" s="513"/>
      <c r="CS1" s="513"/>
      <c r="CT1" s="513"/>
      <c r="CU1" s="513"/>
      <c r="CV1" s="513"/>
      <c r="CW1" s="513"/>
      <c r="CX1" s="513"/>
    </row>
    <row r="2" spans="1:102" ht="15.75" thickBot="1" x14ac:dyDescent="0.3">
      <c r="A2" s="500"/>
      <c r="B2" s="500"/>
      <c r="C2" s="501"/>
      <c r="D2" s="502"/>
      <c r="E2" s="503"/>
      <c r="F2" s="517" t="s">
        <v>1121</v>
      </c>
      <c r="G2" s="743" t="s">
        <v>40</v>
      </c>
      <c r="H2" s="743"/>
      <c r="I2" s="743"/>
      <c r="J2" s="743"/>
      <c r="K2" s="743"/>
      <c r="L2" s="743"/>
      <c r="M2" s="744" t="s">
        <v>43</v>
      </c>
      <c r="N2" s="745"/>
      <c r="O2" s="745"/>
      <c r="P2" s="518"/>
      <c r="R2" s="520"/>
      <c r="S2" s="521"/>
      <c r="T2" s="522"/>
      <c r="U2" s="523"/>
      <c r="V2" s="510"/>
      <c r="W2" s="511"/>
      <c r="X2" s="511"/>
      <c r="Y2" s="512"/>
      <c r="Z2" s="512"/>
      <c r="AA2" s="512"/>
      <c r="AB2" s="512"/>
      <c r="AC2" s="512"/>
      <c r="AD2" s="512"/>
      <c r="AE2" s="510"/>
      <c r="AF2" s="513"/>
      <c r="AG2" s="514"/>
      <c r="AH2" s="514"/>
      <c r="AI2" s="514"/>
      <c r="AJ2" s="514"/>
      <c r="AK2" s="514"/>
      <c r="AL2" s="514"/>
      <c r="AM2" s="514"/>
      <c r="AN2" s="514"/>
      <c r="AO2" s="514"/>
      <c r="AP2" s="514"/>
      <c r="AQ2" s="514"/>
      <c r="AR2" s="514"/>
      <c r="AS2" s="514"/>
      <c r="AT2" s="514"/>
      <c r="AU2" s="514"/>
      <c r="AV2" s="514"/>
      <c r="AW2" s="514"/>
      <c r="AX2" s="515"/>
      <c r="AY2" s="516"/>
      <c r="AZ2" s="516"/>
      <c r="BA2" s="516"/>
      <c r="BB2" s="516"/>
      <c r="BC2" s="516"/>
      <c r="BD2" s="516"/>
      <c r="BE2" s="516"/>
      <c r="BF2" s="516"/>
      <c r="BG2" s="516"/>
      <c r="BH2" s="516"/>
      <c r="BI2" s="516"/>
      <c r="BJ2" s="516"/>
      <c r="BK2" s="516"/>
      <c r="BL2" s="516"/>
      <c r="BM2" s="516"/>
      <c r="BN2" s="516"/>
      <c r="BO2" s="515"/>
      <c r="CN2" s="513"/>
      <c r="CO2" s="513"/>
      <c r="CP2" s="513"/>
      <c r="CQ2" s="513"/>
      <c r="CR2" s="513"/>
      <c r="CS2" s="513"/>
      <c r="CT2" s="513"/>
      <c r="CU2" s="513"/>
      <c r="CV2" s="513"/>
      <c r="CW2" s="513"/>
      <c r="CX2" s="513"/>
    </row>
    <row r="3" spans="1:102" ht="25.5" customHeight="1" x14ac:dyDescent="0.2">
      <c r="A3" s="747">
        <v>2436</v>
      </c>
      <c r="B3" s="747"/>
      <c r="C3" s="747"/>
      <c r="D3" s="524" t="s">
        <v>0</v>
      </c>
      <c r="E3" s="525"/>
      <c r="F3" s="526">
        <v>43122</v>
      </c>
      <c r="G3" s="526">
        <v>43124</v>
      </c>
      <c r="H3" s="526">
        <v>43125</v>
      </c>
      <c r="I3" s="526">
        <v>43116</v>
      </c>
      <c r="J3" s="526"/>
      <c r="K3" s="526">
        <v>43120</v>
      </c>
      <c r="L3" s="526">
        <v>43118</v>
      </c>
      <c r="M3" s="526">
        <v>43137</v>
      </c>
      <c r="N3" s="526">
        <v>43132</v>
      </c>
      <c r="O3" s="526">
        <v>43141</v>
      </c>
      <c r="P3" s="527"/>
      <c r="R3" s="526"/>
      <c r="S3" s="528"/>
      <c r="T3" s="529"/>
      <c r="U3" s="530"/>
      <c r="V3" s="531"/>
      <c r="W3" s="532"/>
      <c r="X3" s="532"/>
      <c r="Y3" s="533"/>
      <c r="Z3" s="533"/>
      <c r="AA3" s="533"/>
      <c r="AB3" s="534"/>
      <c r="AC3" s="534"/>
      <c r="AD3" s="748" t="s">
        <v>9</v>
      </c>
      <c r="AE3" s="535"/>
      <c r="AF3" s="512"/>
      <c r="AG3" s="749"/>
      <c r="AH3" s="749"/>
      <c r="AI3" s="749"/>
      <c r="AJ3" s="749"/>
      <c r="AK3" s="749"/>
      <c r="AL3" s="749"/>
      <c r="AM3" s="749"/>
      <c r="AN3" s="749"/>
      <c r="AO3" s="749"/>
      <c r="AP3" s="749"/>
      <c r="AQ3" s="749"/>
      <c r="AR3" s="749"/>
      <c r="AS3" s="749"/>
      <c r="AT3" s="749"/>
      <c r="AU3" s="749"/>
      <c r="AV3" s="749"/>
      <c r="AW3" s="749"/>
      <c r="AX3" s="742"/>
      <c r="AY3" s="742"/>
      <c r="AZ3" s="742"/>
      <c r="BA3" s="742"/>
      <c r="BB3" s="742"/>
      <c r="BC3" s="742"/>
      <c r="BD3" s="742"/>
      <c r="BE3" s="742"/>
      <c r="BF3" s="742"/>
      <c r="BG3" s="742"/>
      <c r="BH3" s="742"/>
      <c r="BI3" s="742"/>
      <c r="BJ3" s="742"/>
      <c r="BK3" s="742"/>
      <c r="BL3" s="742"/>
      <c r="BM3" s="742"/>
      <c r="BN3" s="515"/>
      <c r="BO3" s="515"/>
      <c r="BP3" s="742"/>
      <c r="BQ3" s="742"/>
      <c r="BR3" s="742"/>
      <c r="BS3" s="742"/>
      <c r="BT3" s="742"/>
      <c r="BU3" s="742"/>
      <c r="BV3" s="742"/>
      <c r="BW3" s="742"/>
      <c r="BX3" s="742"/>
      <c r="BY3" s="742"/>
      <c r="BZ3" s="742"/>
      <c r="CA3" s="742"/>
      <c r="CB3" s="742"/>
      <c r="CC3" s="742"/>
      <c r="CD3" s="742"/>
      <c r="CE3" s="742"/>
      <c r="CN3" s="513"/>
      <c r="CO3" s="513"/>
      <c r="CP3" s="513"/>
      <c r="CQ3" s="513"/>
      <c r="CR3" s="513"/>
      <c r="CS3" s="513"/>
      <c r="CT3" s="513"/>
      <c r="CU3" s="513"/>
      <c r="CV3" s="513"/>
      <c r="CW3" s="513"/>
      <c r="CX3" s="513"/>
    </row>
    <row r="4" spans="1:102" ht="27.75" customHeight="1" x14ac:dyDescent="0.2">
      <c r="A4" s="747"/>
      <c r="B4" s="747"/>
      <c r="C4" s="747"/>
      <c r="D4" s="536" t="s">
        <v>1</v>
      </c>
      <c r="E4" s="525"/>
      <c r="F4" s="537" t="s">
        <v>500</v>
      </c>
      <c r="G4" s="537" t="s">
        <v>493</v>
      </c>
      <c r="H4" s="537" t="s">
        <v>497</v>
      </c>
      <c r="I4" s="537" t="s">
        <v>451</v>
      </c>
      <c r="J4" s="537"/>
      <c r="K4" s="537" t="s">
        <v>502</v>
      </c>
      <c r="L4" s="537" t="s">
        <v>496</v>
      </c>
      <c r="M4" s="538" t="s">
        <v>505</v>
      </c>
      <c r="N4" s="537" t="s">
        <v>479</v>
      </c>
      <c r="O4" s="537" t="s">
        <v>474</v>
      </c>
      <c r="P4" s="537"/>
      <c r="R4" s="539"/>
      <c r="S4" s="537"/>
      <c r="T4" s="529"/>
      <c r="U4" s="540"/>
      <c r="V4" s="530"/>
      <c r="W4" s="530"/>
      <c r="X4" s="530"/>
      <c r="Y4" s="532"/>
      <c r="Z4" s="533"/>
      <c r="AA4" s="533"/>
      <c r="AB4" s="533"/>
      <c r="AC4" s="533"/>
      <c r="AD4" s="748"/>
      <c r="AE4" s="541"/>
      <c r="AF4" s="512"/>
      <c r="AG4" s="512"/>
      <c r="AH4" s="512"/>
      <c r="AI4" s="512"/>
      <c r="AJ4" s="512"/>
      <c r="AK4" s="512"/>
      <c r="AL4" s="512"/>
      <c r="AM4" s="512"/>
      <c r="AN4" s="512"/>
      <c r="AO4" s="512"/>
      <c r="AP4" s="512"/>
      <c r="AQ4" s="512"/>
      <c r="AR4" s="512"/>
      <c r="AS4" s="512"/>
      <c r="AT4" s="512"/>
      <c r="AU4" s="512"/>
      <c r="AV4" s="512"/>
      <c r="AW4" s="513"/>
      <c r="AX4" s="542"/>
      <c r="AY4" s="542"/>
      <c r="AZ4" s="542"/>
      <c r="BA4" s="542"/>
      <c r="BB4" s="542"/>
      <c r="BC4" s="542"/>
      <c r="BD4" s="542"/>
      <c r="BE4" s="542"/>
      <c r="BF4" s="542"/>
      <c r="BG4" s="542"/>
      <c r="BH4" s="542"/>
      <c r="BI4" s="542"/>
      <c r="BJ4" s="542"/>
      <c r="BK4" s="542"/>
      <c r="BL4" s="542"/>
      <c r="BM4" s="542"/>
      <c r="BN4" s="515"/>
      <c r="BO4" s="515"/>
      <c r="BP4" s="542"/>
      <c r="BQ4" s="542"/>
      <c r="BR4" s="542"/>
      <c r="BS4" s="542"/>
      <c r="BT4" s="542"/>
      <c r="BU4" s="542"/>
      <c r="BV4" s="542"/>
      <c r="BW4" s="542"/>
      <c r="BX4" s="542"/>
      <c r="BY4" s="542"/>
      <c r="BZ4" s="542"/>
      <c r="CA4" s="542"/>
      <c r="CB4" s="542"/>
      <c r="CC4" s="542"/>
      <c r="CD4" s="542"/>
      <c r="CE4" s="542"/>
      <c r="CN4" s="513"/>
      <c r="CO4" s="513"/>
      <c r="CP4" s="513"/>
      <c r="CQ4" s="513"/>
      <c r="CR4" s="513"/>
      <c r="CS4" s="513"/>
      <c r="CT4" s="513"/>
      <c r="CU4" s="513"/>
      <c r="CV4" s="513"/>
      <c r="CW4" s="513"/>
      <c r="CX4" s="513"/>
    </row>
    <row r="5" spans="1:102" s="551" customFormat="1" ht="108" customHeight="1" x14ac:dyDescent="0.2">
      <c r="A5" s="543" t="s">
        <v>44</v>
      </c>
      <c r="B5" s="544" t="s">
        <v>2</v>
      </c>
      <c r="C5" s="545" t="s">
        <v>27</v>
      </c>
      <c r="D5" s="546" t="s">
        <v>3</v>
      </c>
      <c r="E5" s="547" t="s">
        <v>4</v>
      </c>
      <c r="F5" s="548" t="s">
        <v>499</v>
      </c>
      <c r="G5" s="548" t="s">
        <v>494</v>
      </c>
      <c r="H5" s="548" t="s">
        <v>491</v>
      </c>
      <c r="I5" s="548" t="s">
        <v>498</v>
      </c>
      <c r="J5" s="549"/>
      <c r="K5" s="548" t="s">
        <v>501</v>
      </c>
      <c r="L5" s="548" t="s">
        <v>495</v>
      </c>
      <c r="M5" s="550" t="s">
        <v>504</v>
      </c>
      <c r="N5" s="550" t="s">
        <v>486</v>
      </c>
      <c r="O5" s="548" t="s">
        <v>1332</v>
      </c>
      <c r="P5" s="548"/>
      <c r="R5" s="548"/>
      <c r="S5" s="548"/>
      <c r="T5" s="552"/>
      <c r="U5" s="553"/>
      <c r="V5" s="554" t="s">
        <v>5</v>
      </c>
      <c r="W5" s="555" t="s">
        <v>6</v>
      </c>
      <c r="X5" s="555" t="s">
        <v>7</v>
      </c>
      <c r="Y5" s="556" t="s">
        <v>8</v>
      </c>
      <c r="Z5" s="557">
        <v>3</v>
      </c>
      <c r="AA5" s="557">
        <v>4</v>
      </c>
      <c r="AB5" s="557">
        <v>5</v>
      </c>
      <c r="AC5" s="558" t="s">
        <v>25</v>
      </c>
      <c r="AD5" s="748"/>
      <c r="AE5" s="559" t="s">
        <v>10</v>
      </c>
      <c r="AF5" s="560"/>
      <c r="AG5" s="560"/>
      <c r="AH5" s="560"/>
      <c r="AI5" s="560"/>
      <c r="AJ5" s="560"/>
      <c r="AK5" s="560"/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560"/>
      <c r="AW5" s="561" t="s">
        <v>11</v>
      </c>
      <c r="AX5" s="562"/>
      <c r="AY5" s="562"/>
      <c r="AZ5" s="562"/>
      <c r="BA5" s="562"/>
      <c r="BB5" s="562"/>
      <c r="BC5" s="562"/>
      <c r="BD5" s="562"/>
      <c r="BE5" s="562"/>
      <c r="BF5" s="562"/>
      <c r="BG5" s="562"/>
      <c r="BH5" s="562"/>
      <c r="BI5" s="562"/>
      <c r="BJ5" s="562"/>
      <c r="BK5" s="562"/>
      <c r="BL5" s="562"/>
      <c r="BM5" s="562"/>
      <c r="BN5" s="563"/>
      <c r="BO5" s="563"/>
      <c r="BP5" s="563"/>
      <c r="BQ5" s="563"/>
      <c r="BR5" s="563"/>
      <c r="BS5" s="563"/>
      <c r="BT5" s="563"/>
      <c r="BU5" s="563"/>
      <c r="BV5" s="563"/>
      <c r="BW5" s="563"/>
      <c r="BX5" s="563"/>
      <c r="BY5" s="563"/>
      <c r="BZ5" s="563"/>
      <c r="CA5" s="563"/>
      <c r="CB5" s="563"/>
      <c r="CC5" s="563"/>
      <c r="CD5" s="563"/>
      <c r="CE5" s="563"/>
      <c r="CF5" s="563"/>
      <c r="CG5" s="563"/>
      <c r="CH5" s="563"/>
      <c r="CI5" s="563"/>
      <c r="CJ5" s="563"/>
      <c r="CK5" s="563"/>
      <c r="CL5" s="563"/>
      <c r="CM5" s="563"/>
    </row>
    <row r="6" spans="1:102" s="574" customFormat="1" ht="18.75" x14ac:dyDescent="0.25">
      <c r="A6" s="564">
        <v>1</v>
      </c>
      <c r="B6" s="565" t="s">
        <v>28</v>
      </c>
      <c r="C6" s="566" t="s">
        <v>34</v>
      </c>
      <c r="D6" s="567" t="s">
        <v>1211</v>
      </c>
      <c r="E6" s="568">
        <v>2436</v>
      </c>
      <c r="F6" s="569" t="s">
        <v>1138</v>
      </c>
      <c r="G6" s="569">
        <v>4</v>
      </c>
      <c r="H6" s="569">
        <v>3</v>
      </c>
      <c r="I6" s="569">
        <v>5</v>
      </c>
      <c r="J6" s="569"/>
      <c r="K6" s="569">
        <v>5</v>
      </c>
      <c r="L6" s="569">
        <v>4</v>
      </c>
      <c r="M6" s="569">
        <v>5</v>
      </c>
      <c r="N6" s="569">
        <v>5</v>
      </c>
      <c r="O6" s="569">
        <v>4</v>
      </c>
      <c r="P6" s="569"/>
      <c r="Q6" s="569"/>
      <c r="R6" s="569"/>
      <c r="S6" s="569"/>
      <c r="T6" s="569"/>
      <c r="U6" s="569"/>
      <c r="V6" s="570">
        <f>IF(AC6&gt;0,IF(SUM(X6:Y6)/AC6&gt;0,2,IF(AND(SUM(X6:Y6)/AC6=0,Z6/AC6&gt;0),3,IF(AND((AB6/AC6+AA6/AC6)=1,AA6/AC6&gt;0),4,5))),0)</f>
        <v>3</v>
      </c>
      <c r="W6" s="571">
        <f>COUNTIF(AG6:AV6,"б")</f>
        <v>0</v>
      </c>
      <c r="X6" s="571">
        <f>COUNTIF(AG6:AV6,"д")</f>
        <v>0</v>
      </c>
      <c r="Y6" s="571">
        <f>COUNTIF(AG6:AV6,2)+COUNTIF(AG6:AV6,"н")+COUNTIF(AG6:AV6,"д")</f>
        <v>0</v>
      </c>
      <c r="Z6" s="571">
        <f>COUNTIF(AG6:AV6,Z$5)</f>
        <v>1</v>
      </c>
      <c r="AA6" s="571">
        <f>COUNTIF(AG6:AV6,AA$5)</f>
        <v>3</v>
      </c>
      <c r="AB6" s="571">
        <f>COUNTIF(AG6:AV6,AB$5)</f>
        <v>4</v>
      </c>
      <c r="AC6" s="571">
        <f>SUM(X6:AB6)</f>
        <v>8</v>
      </c>
      <c r="AD6" s="572">
        <f>IF(ISERROR(((X6+Y6)*2+Z6*3+AA6*4+AB6*5)/SUM(X6,Y6:AB6)),"",((X6+Y6)*2+Z6*3+AA6*4+AB6*5)/SUM(X6,Y6:AB6))</f>
        <v>4.375</v>
      </c>
      <c r="AE6" s="573">
        <f>IF(AX6=5,0.5,IF(AX6=4,0.25,IF(AX6&lt;=3,0)))</f>
        <v>0</v>
      </c>
      <c r="AG6" s="575" t="str">
        <f t="shared" ref="AG6:AV20" si="0">IF(ISERROR(VALUE(LEFT(F6))),LEFT(F6),VALUE(LEFT(F6)))</f>
        <v>з</v>
      </c>
      <c r="AH6" s="575">
        <f t="shared" si="0"/>
        <v>4</v>
      </c>
      <c r="AI6" s="575">
        <f t="shared" si="0"/>
        <v>3</v>
      </c>
      <c r="AJ6" s="575">
        <f t="shared" si="0"/>
        <v>5</v>
      </c>
      <c r="AK6" s="575" t="str">
        <f t="shared" si="0"/>
        <v/>
      </c>
      <c r="AL6" s="575">
        <f t="shared" si="0"/>
        <v>5</v>
      </c>
      <c r="AM6" s="575">
        <f t="shared" si="0"/>
        <v>4</v>
      </c>
      <c r="AN6" s="575">
        <f t="shared" si="0"/>
        <v>5</v>
      </c>
      <c r="AO6" s="575">
        <f t="shared" si="0"/>
        <v>5</v>
      </c>
      <c r="AP6" s="575">
        <f t="shared" si="0"/>
        <v>4</v>
      </c>
      <c r="AQ6" s="575" t="str">
        <f t="shared" si="0"/>
        <v/>
      </c>
      <c r="AR6" s="575" t="str">
        <f t="shared" si="0"/>
        <v/>
      </c>
      <c r="AS6" s="575" t="str">
        <f t="shared" si="0"/>
        <v/>
      </c>
      <c r="AT6" s="575" t="str">
        <f t="shared" si="0"/>
        <v/>
      </c>
      <c r="AU6" s="575" t="str">
        <f t="shared" si="0"/>
        <v/>
      </c>
      <c r="AV6" s="575" t="str">
        <f t="shared" si="0"/>
        <v/>
      </c>
      <c r="AW6" s="570">
        <f t="shared" ref="AW6:AW36" si="1">COUNTIF(AG6:AV6,"з")</f>
        <v>1</v>
      </c>
      <c r="AX6" s="576"/>
      <c r="AY6" s="576"/>
      <c r="AZ6" s="576"/>
      <c r="BA6" s="576"/>
      <c r="BB6" s="576"/>
      <c r="BC6" s="576"/>
      <c r="BD6" s="576"/>
      <c r="BE6" s="576"/>
      <c r="BF6" s="576"/>
      <c r="BG6" s="576"/>
      <c r="BH6" s="576"/>
      <c r="BI6" s="576"/>
      <c r="BJ6" s="576"/>
      <c r="BK6" s="576"/>
      <c r="BL6" s="576"/>
      <c r="BM6" s="576"/>
      <c r="BN6" s="576"/>
      <c r="BO6" s="576"/>
      <c r="BP6" s="577"/>
      <c r="BQ6" s="577"/>
      <c r="BR6" s="577"/>
      <c r="BS6" s="577"/>
      <c r="BT6" s="577"/>
      <c r="BU6" s="577"/>
      <c r="BV6" s="577"/>
      <c r="BW6" s="577"/>
      <c r="BX6" s="577"/>
      <c r="BY6" s="577"/>
      <c r="BZ6" s="577"/>
      <c r="CA6" s="577"/>
      <c r="CB6" s="577"/>
      <c r="CC6" s="577"/>
      <c r="CD6" s="577"/>
      <c r="CE6" s="577"/>
      <c r="CF6" s="577"/>
      <c r="CG6" s="576"/>
      <c r="CH6" s="577"/>
      <c r="CI6" s="577"/>
      <c r="CJ6" s="577"/>
      <c r="CK6" s="577"/>
      <c r="CL6" s="577"/>
      <c r="CM6" s="577"/>
    </row>
    <row r="7" spans="1:102" s="574" customFormat="1" ht="18.75" x14ac:dyDescent="0.25">
      <c r="A7" s="564">
        <v>2</v>
      </c>
      <c r="B7" s="565" t="s">
        <v>28</v>
      </c>
      <c r="C7" s="566" t="s">
        <v>34</v>
      </c>
      <c r="D7" s="567" t="s">
        <v>1212</v>
      </c>
      <c r="E7" s="568">
        <v>2436</v>
      </c>
      <c r="F7" s="569" t="s">
        <v>1138</v>
      </c>
      <c r="G7" s="569">
        <v>5</v>
      </c>
      <c r="H7" s="569">
        <v>4</v>
      </c>
      <c r="I7" s="569">
        <v>5</v>
      </c>
      <c r="J7" s="569"/>
      <c r="K7" s="569">
        <v>5</v>
      </c>
      <c r="L7" s="569">
        <v>4</v>
      </c>
      <c r="M7" s="569">
        <v>5</v>
      </c>
      <c r="N7" s="569">
        <v>5</v>
      </c>
      <c r="O7" s="569">
        <v>5</v>
      </c>
      <c r="P7" s="569"/>
      <c r="Q7" s="569"/>
      <c r="R7" s="569"/>
      <c r="S7" s="569"/>
      <c r="T7" s="569"/>
      <c r="U7" s="569"/>
      <c r="V7" s="570">
        <f t="shared" ref="V7:V36" si="2">IF(AC7&gt;0,IF(SUM(X7:Y7)/AC7&gt;0,2,IF(AND(SUM(X7:Y7)/AC7=0,Z7/AC7&gt;0),3,IF(AND((AB7/AC7+AA7/AC7)=1,AA7/AC7&gt;0),4,5))),0)</f>
        <v>4</v>
      </c>
      <c r="W7" s="571">
        <f t="shared" ref="W7:W36" si="3">COUNTIF(AG7:AV7,"б")</f>
        <v>0</v>
      </c>
      <c r="X7" s="571">
        <f t="shared" ref="X7:X36" si="4">COUNTIF(AG7:AV7,"д")</f>
        <v>0</v>
      </c>
      <c r="Y7" s="571">
        <f t="shared" ref="Y7:Y36" si="5">COUNTIF(AG7:AV7,2)+COUNTIF(AG7:AV7,"н")+COUNTIF(AG7:AV7,"д")</f>
        <v>0</v>
      </c>
      <c r="Z7" s="571">
        <f t="shared" ref="Z7:Z36" si="6">COUNTIF(AG7:AV7,Z$5)</f>
        <v>0</v>
      </c>
      <c r="AA7" s="571">
        <f t="shared" ref="AA7:AA36" si="7">COUNTIF(AG7:AV7,AA$5)</f>
        <v>2</v>
      </c>
      <c r="AB7" s="571">
        <f t="shared" ref="AB7:AB36" si="8">COUNTIF(AG7:AV7,AB$5)</f>
        <v>6</v>
      </c>
      <c r="AC7" s="571">
        <f t="shared" ref="AC7:AC36" si="9">SUM(X7:AB7)</f>
        <v>8</v>
      </c>
      <c r="AD7" s="572">
        <f t="shared" ref="AD7:AD36" si="10">IF(ISERROR(((X7+Y7)*2+Z7*3+AA7*4+AB7*5)/SUM(X7,Y7:AB7)),"",((X7+Y7)*2+Z7*3+AA7*4+AB7*5)/SUM(X7,Y7:AB7))</f>
        <v>4.75</v>
      </c>
      <c r="AE7" s="573">
        <f t="shared" ref="AE7:AE36" si="11">IF(AX7=5,0.5,IF(AX7=4,0.25,IF(AX7&lt;=3,0)))</f>
        <v>0</v>
      </c>
      <c r="AG7" s="575" t="str">
        <f t="shared" si="0"/>
        <v>з</v>
      </c>
      <c r="AH7" s="575">
        <f t="shared" si="0"/>
        <v>5</v>
      </c>
      <c r="AI7" s="575">
        <f t="shared" si="0"/>
        <v>4</v>
      </c>
      <c r="AJ7" s="575">
        <f t="shared" si="0"/>
        <v>5</v>
      </c>
      <c r="AK7" s="575" t="str">
        <f t="shared" si="0"/>
        <v/>
      </c>
      <c r="AL7" s="575">
        <f t="shared" si="0"/>
        <v>5</v>
      </c>
      <c r="AM7" s="575">
        <f t="shared" si="0"/>
        <v>4</v>
      </c>
      <c r="AN7" s="575">
        <f t="shared" si="0"/>
        <v>5</v>
      </c>
      <c r="AO7" s="575">
        <f t="shared" si="0"/>
        <v>5</v>
      </c>
      <c r="AP7" s="575">
        <f t="shared" si="0"/>
        <v>5</v>
      </c>
      <c r="AQ7" s="575" t="str">
        <f t="shared" si="0"/>
        <v/>
      </c>
      <c r="AR7" s="575" t="str">
        <f t="shared" si="0"/>
        <v/>
      </c>
      <c r="AS7" s="575" t="str">
        <f t="shared" si="0"/>
        <v/>
      </c>
      <c r="AT7" s="575" t="str">
        <f t="shared" si="0"/>
        <v/>
      </c>
      <c r="AU7" s="575" t="str">
        <f t="shared" si="0"/>
        <v/>
      </c>
      <c r="AV7" s="575" t="str">
        <f t="shared" si="0"/>
        <v/>
      </c>
      <c r="AW7" s="570">
        <f t="shared" si="1"/>
        <v>1</v>
      </c>
      <c r="AX7" s="576"/>
      <c r="AY7" s="576"/>
      <c r="AZ7" s="576"/>
      <c r="BA7" s="576"/>
      <c r="BB7" s="576"/>
      <c r="BC7" s="576"/>
      <c r="BD7" s="576"/>
      <c r="BE7" s="576"/>
      <c r="BF7" s="576"/>
      <c r="BG7" s="576"/>
      <c r="BH7" s="576"/>
      <c r="BI7" s="576"/>
      <c r="BJ7" s="576"/>
      <c r="BK7" s="576"/>
      <c r="BL7" s="576"/>
      <c r="BM7" s="576"/>
      <c r="BN7" s="576"/>
      <c r="BO7" s="576"/>
      <c r="BP7" s="577"/>
      <c r="BQ7" s="577"/>
      <c r="BR7" s="577"/>
      <c r="BS7" s="577"/>
      <c r="BT7" s="577"/>
      <c r="BU7" s="577"/>
      <c r="BV7" s="577"/>
      <c r="BW7" s="577"/>
      <c r="BX7" s="577"/>
      <c r="BY7" s="577"/>
      <c r="BZ7" s="577"/>
      <c r="CA7" s="577"/>
      <c r="CB7" s="577"/>
      <c r="CC7" s="577"/>
      <c r="CD7" s="577"/>
      <c r="CE7" s="577"/>
      <c r="CF7" s="577"/>
      <c r="CG7" s="576"/>
      <c r="CH7" s="577"/>
      <c r="CI7" s="577"/>
      <c r="CJ7" s="577"/>
      <c r="CK7" s="577"/>
      <c r="CL7" s="577"/>
      <c r="CM7" s="577"/>
    </row>
    <row r="8" spans="1:102" s="574" customFormat="1" ht="18.75" x14ac:dyDescent="0.25">
      <c r="A8" s="564">
        <v>3</v>
      </c>
      <c r="B8" s="565" t="s">
        <v>28</v>
      </c>
      <c r="C8" s="566" t="s">
        <v>34</v>
      </c>
      <c r="D8" s="567" t="s">
        <v>1213</v>
      </c>
      <c r="E8" s="568">
        <v>2436</v>
      </c>
      <c r="F8" s="569" t="s">
        <v>1138</v>
      </c>
      <c r="G8" s="569">
        <v>4</v>
      </c>
      <c r="H8" s="569">
        <v>5</v>
      </c>
      <c r="I8" s="569">
        <v>5</v>
      </c>
      <c r="J8" s="569"/>
      <c r="K8" s="569">
        <v>4</v>
      </c>
      <c r="L8" s="569">
        <v>4</v>
      </c>
      <c r="M8" s="569">
        <v>4</v>
      </c>
      <c r="N8" s="569">
        <v>5</v>
      </c>
      <c r="O8" s="569">
        <v>4</v>
      </c>
      <c r="P8" s="569"/>
      <c r="Q8" s="569"/>
      <c r="R8" s="569"/>
      <c r="S8" s="569"/>
      <c r="T8" s="569"/>
      <c r="U8" s="569"/>
      <c r="V8" s="570">
        <f t="shared" si="2"/>
        <v>4</v>
      </c>
      <c r="W8" s="571">
        <f t="shared" si="3"/>
        <v>0</v>
      </c>
      <c r="X8" s="571">
        <f t="shared" si="4"/>
        <v>0</v>
      </c>
      <c r="Y8" s="571">
        <f t="shared" si="5"/>
        <v>0</v>
      </c>
      <c r="Z8" s="571">
        <f t="shared" si="6"/>
        <v>0</v>
      </c>
      <c r="AA8" s="571">
        <f t="shared" si="7"/>
        <v>5</v>
      </c>
      <c r="AB8" s="571">
        <f t="shared" si="8"/>
        <v>3</v>
      </c>
      <c r="AC8" s="571">
        <f t="shared" si="9"/>
        <v>8</v>
      </c>
      <c r="AD8" s="572">
        <f t="shared" si="10"/>
        <v>4.375</v>
      </c>
      <c r="AE8" s="573">
        <f t="shared" si="11"/>
        <v>0</v>
      </c>
      <c r="AG8" s="575" t="str">
        <f t="shared" si="0"/>
        <v>з</v>
      </c>
      <c r="AH8" s="575">
        <f t="shared" si="0"/>
        <v>4</v>
      </c>
      <c r="AI8" s="575">
        <f t="shared" si="0"/>
        <v>5</v>
      </c>
      <c r="AJ8" s="575">
        <f t="shared" si="0"/>
        <v>5</v>
      </c>
      <c r="AK8" s="575" t="str">
        <f t="shared" si="0"/>
        <v/>
      </c>
      <c r="AL8" s="575">
        <f t="shared" si="0"/>
        <v>4</v>
      </c>
      <c r="AM8" s="575">
        <f t="shared" si="0"/>
        <v>4</v>
      </c>
      <c r="AN8" s="575">
        <f t="shared" si="0"/>
        <v>4</v>
      </c>
      <c r="AO8" s="575">
        <f t="shared" si="0"/>
        <v>5</v>
      </c>
      <c r="AP8" s="575">
        <f t="shared" si="0"/>
        <v>4</v>
      </c>
      <c r="AQ8" s="575" t="str">
        <f t="shared" si="0"/>
        <v/>
      </c>
      <c r="AR8" s="575" t="str">
        <f t="shared" si="0"/>
        <v/>
      </c>
      <c r="AS8" s="575" t="str">
        <f t="shared" si="0"/>
        <v/>
      </c>
      <c r="AT8" s="575" t="str">
        <f t="shared" si="0"/>
        <v/>
      </c>
      <c r="AU8" s="575" t="str">
        <f t="shared" si="0"/>
        <v/>
      </c>
      <c r="AV8" s="575" t="str">
        <f t="shared" si="0"/>
        <v/>
      </c>
      <c r="AW8" s="570">
        <f t="shared" si="1"/>
        <v>1</v>
      </c>
      <c r="AX8" s="576"/>
      <c r="AY8" s="576"/>
      <c r="AZ8" s="576"/>
      <c r="BA8" s="576"/>
      <c r="BB8" s="576"/>
      <c r="BC8" s="576"/>
      <c r="BD8" s="576"/>
      <c r="BE8" s="576"/>
      <c r="BF8" s="576"/>
      <c r="BG8" s="576"/>
      <c r="BH8" s="576"/>
      <c r="BI8" s="576"/>
      <c r="BJ8" s="576"/>
      <c r="BK8" s="576"/>
      <c r="BL8" s="576"/>
      <c r="BM8" s="576"/>
      <c r="BN8" s="576"/>
      <c r="BO8" s="576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6"/>
      <c r="CH8" s="577"/>
      <c r="CI8" s="577"/>
      <c r="CJ8" s="577"/>
      <c r="CK8" s="577"/>
      <c r="CL8" s="577"/>
      <c r="CM8" s="577"/>
    </row>
    <row r="9" spans="1:102" s="574" customFormat="1" ht="18.75" x14ac:dyDescent="0.25">
      <c r="A9" s="564">
        <v>4</v>
      </c>
      <c r="B9" s="565" t="s">
        <v>28</v>
      </c>
      <c r="C9" s="566" t="s">
        <v>34</v>
      </c>
      <c r="D9" s="567" t="s">
        <v>1214</v>
      </c>
      <c r="E9" s="568">
        <v>2436</v>
      </c>
      <c r="F9" s="569" t="s">
        <v>1138</v>
      </c>
      <c r="G9" s="569">
        <v>4</v>
      </c>
      <c r="H9" s="569">
        <v>3</v>
      </c>
      <c r="I9" s="569">
        <v>5</v>
      </c>
      <c r="J9" s="569"/>
      <c r="K9" s="569">
        <v>4</v>
      </c>
      <c r="L9" s="569">
        <v>4</v>
      </c>
      <c r="M9" s="569">
        <v>4</v>
      </c>
      <c r="N9" s="569">
        <v>5</v>
      </c>
      <c r="O9" s="569">
        <v>4</v>
      </c>
      <c r="P9" s="569"/>
      <c r="Q9" s="569"/>
      <c r="R9" s="569"/>
      <c r="S9" s="569"/>
      <c r="T9" s="569"/>
      <c r="U9" s="569"/>
      <c r="V9" s="570">
        <f t="shared" si="2"/>
        <v>3</v>
      </c>
      <c r="W9" s="571">
        <f t="shared" si="3"/>
        <v>0</v>
      </c>
      <c r="X9" s="571">
        <f t="shared" si="4"/>
        <v>0</v>
      </c>
      <c r="Y9" s="571">
        <f t="shared" si="5"/>
        <v>0</v>
      </c>
      <c r="Z9" s="571">
        <f t="shared" si="6"/>
        <v>1</v>
      </c>
      <c r="AA9" s="571">
        <f t="shared" si="7"/>
        <v>5</v>
      </c>
      <c r="AB9" s="571">
        <f t="shared" si="8"/>
        <v>2</v>
      </c>
      <c r="AC9" s="571">
        <f t="shared" si="9"/>
        <v>8</v>
      </c>
      <c r="AD9" s="572">
        <f t="shared" si="10"/>
        <v>4.125</v>
      </c>
      <c r="AE9" s="573">
        <f t="shared" si="11"/>
        <v>0</v>
      </c>
      <c r="AG9" s="575" t="str">
        <f t="shared" si="0"/>
        <v>з</v>
      </c>
      <c r="AH9" s="575">
        <f t="shared" si="0"/>
        <v>4</v>
      </c>
      <c r="AI9" s="575">
        <f t="shared" si="0"/>
        <v>3</v>
      </c>
      <c r="AJ9" s="575">
        <f t="shared" si="0"/>
        <v>5</v>
      </c>
      <c r="AK9" s="575" t="str">
        <f t="shared" si="0"/>
        <v/>
      </c>
      <c r="AL9" s="575">
        <f t="shared" si="0"/>
        <v>4</v>
      </c>
      <c r="AM9" s="575">
        <f t="shared" si="0"/>
        <v>4</v>
      </c>
      <c r="AN9" s="575">
        <f t="shared" si="0"/>
        <v>4</v>
      </c>
      <c r="AO9" s="575">
        <f t="shared" si="0"/>
        <v>5</v>
      </c>
      <c r="AP9" s="575">
        <f t="shared" si="0"/>
        <v>4</v>
      </c>
      <c r="AQ9" s="575" t="str">
        <f t="shared" si="0"/>
        <v/>
      </c>
      <c r="AR9" s="575" t="str">
        <f t="shared" si="0"/>
        <v/>
      </c>
      <c r="AS9" s="575" t="str">
        <f t="shared" si="0"/>
        <v/>
      </c>
      <c r="AT9" s="575" t="str">
        <f t="shared" si="0"/>
        <v/>
      </c>
      <c r="AU9" s="575" t="str">
        <f t="shared" si="0"/>
        <v/>
      </c>
      <c r="AV9" s="575" t="str">
        <f t="shared" si="0"/>
        <v/>
      </c>
      <c r="AW9" s="570">
        <f t="shared" si="1"/>
        <v>1</v>
      </c>
      <c r="AX9" s="576"/>
      <c r="AY9" s="576"/>
      <c r="AZ9" s="576"/>
      <c r="BA9" s="576"/>
      <c r="BB9" s="576"/>
      <c r="BC9" s="576"/>
      <c r="BD9" s="576"/>
      <c r="BE9" s="576"/>
      <c r="BF9" s="576"/>
      <c r="BG9" s="576"/>
      <c r="BH9" s="576"/>
      <c r="BI9" s="576"/>
      <c r="BJ9" s="576"/>
      <c r="BK9" s="576"/>
      <c r="BL9" s="576"/>
      <c r="BM9" s="576"/>
      <c r="BN9" s="576"/>
      <c r="BO9" s="576"/>
      <c r="BP9" s="577"/>
      <c r="BQ9" s="577"/>
      <c r="BR9" s="577"/>
      <c r="BS9" s="577"/>
      <c r="BT9" s="577"/>
      <c r="BU9" s="577"/>
      <c r="BV9" s="577"/>
      <c r="BW9" s="577"/>
      <c r="BX9" s="577"/>
      <c r="BY9" s="577"/>
      <c r="BZ9" s="577"/>
      <c r="CA9" s="577"/>
      <c r="CB9" s="577"/>
      <c r="CC9" s="577"/>
      <c r="CD9" s="577"/>
      <c r="CE9" s="577"/>
      <c r="CF9" s="577"/>
      <c r="CG9" s="576"/>
      <c r="CH9" s="577"/>
      <c r="CI9" s="577"/>
      <c r="CJ9" s="577"/>
      <c r="CK9" s="577"/>
      <c r="CL9" s="577"/>
      <c r="CM9" s="577"/>
    </row>
    <row r="10" spans="1:102" s="574" customFormat="1" ht="18.75" x14ac:dyDescent="0.25">
      <c r="A10" s="564">
        <v>5</v>
      </c>
      <c r="B10" s="565" t="s">
        <v>28</v>
      </c>
      <c r="C10" s="566" t="s">
        <v>34</v>
      </c>
      <c r="D10" s="567" t="s">
        <v>1215</v>
      </c>
      <c r="E10" s="568">
        <v>2436</v>
      </c>
      <c r="F10" s="569" t="s">
        <v>1138</v>
      </c>
      <c r="G10" s="569">
        <v>5</v>
      </c>
      <c r="H10" s="569">
        <v>5</v>
      </c>
      <c r="I10" s="569">
        <v>5</v>
      </c>
      <c r="J10" s="569"/>
      <c r="K10" s="569">
        <v>5</v>
      </c>
      <c r="L10" s="569">
        <v>5</v>
      </c>
      <c r="M10" s="569">
        <v>5</v>
      </c>
      <c r="N10" s="569">
        <v>5</v>
      </c>
      <c r="O10" s="569">
        <v>5</v>
      </c>
      <c r="P10" s="569"/>
      <c r="Q10" s="569"/>
      <c r="R10" s="569"/>
      <c r="S10" s="569"/>
      <c r="T10" s="569"/>
      <c r="U10" s="569"/>
      <c r="V10" s="570">
        <f t="shared" si="2"/>
        <v>5</v>
      </c>
      <c r="W10" s="571">
        <f t="shared" si="3"/>
        <v>0</v>
      </c>
      <c r="X10" s="571">
        <f t="shared" si="4"/>
        <v>0</v>
      </c>
      <c r="Y10" s="571">
        <f t="shared" si="5"/>
        <v>0</v>
      </c>
      <c r="Z10" s="571">
        <f t="shared" si="6"/>
        <v>0</v>
      </c>
      <c r="AA10" s="571">
        <f t="shared" si="7"/>
        <v>0</v>
      </c>
      <c r="AB10" s="571">
        <f t="shared" si="8"/>
        <v>8</v>
      </c>
      <c r="AC10" s="571">
        <f t="shared" si="9"/>
        <v>8</v>
      </c>
      <c r="AD10" s="572">
        <f t="shared" si="10"/>
        <v>5</v>
      </c>
      <c r="AE10" s="573">
        <f t="shared" si="11"/>
        <v>0</v>
      </c>
      <c r="AG10" s="575" t="str">
        <f t="shared" si="0"/>
        <v>з</v>
      </c>
      <c r="AH10" s="575">
        <f t="shared" si="0"/>
        <v>5</v>
      </c>
      <c r="AI10" s="575">
        <f t="shared" si="0"/>
        <v>5</v>
      </c>
      <c r="AJ10" s="575">
        <f t="shared" si="0"/>
        <v>5</v>
      </c>
      <c r="AK10" s="575" t="str">
        <f t="shared" si="0"/>
        <v/>
      </c>
      <c r="AL10" s="575">
        <f t="shared" si="0"/>
        <v>5</v>
      </c>
      <c r="AM10" s="575">
        <f t="shared" si="0"/>
        <v>5</v>
      </c>
      <c r="AN10" s="575">
        <f t="shared" si="0"/>
        <v>5</v>
      </c>
      <c r="AO10" s="575">
        <f t="shared" si="0"/>
        <v>5</v>
      </c>
      <c r="AP10" s="575">
        <f t="shared" si="0"/>
        <v>5</v>
      </c>
      <c r="AQ10" s="575" t="str">
        <f t="shared" si="0"/>
        <v/>
      </c>
      <c r="AR10" s="575" t="str">
        <f t="shared" si="0"/>
        <v/>
      </c>
      <c r="AS10" s="575" t="str">
        <f t="shared" si="0"/>
        <v/>
      </c>
      <c r="AT10" s="575" t="str">
        <f t="shared" si="0"/>
        <v/>
      </c>
      <c r="AU10" s="575" t="str">
        <f t="shared" si="0"/>
        <v/>
      </c>
      <c r="AV10" s="575" t="str">
        <f t="shared" si="0"/>
        <v/>
      </c>
      <c r="AW10" s="570">
        <f t="shared" si="1"/>
        <v>1</v>
      </c>
      <c r="AX10" s="576"/>
      <c r="AY10" s="576"/>
      <c r="AZ10" s="576"/>
      <c r="BA10" s="576"/>
      <c r="BB10" s="576"/>
      <c r="BC10" s="576"/>
      <c r="BD10" s="576"/>
      <c r="BE10" s="576"/>
      <c r="BF10" s="576"/>
      <c r="BG10" s="576"/>
      <c r="BH10" s="576"/>
      <c r="BI10" s="576"/>
      <c r="BJ10" s="576"/>
      <c r="BK10" s="576"/>
      <c r="BL10" s="576"/>
      <c r="BM10" s="576"/>
      <c r="BN10" s="576"/>
      <c r="BO10" s="576"/>
      <c r="BP10" s="577"/>
      <c r="BQ10" s="577"/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577"/>
      <c r="CE10" s="577"/>
      <c r="CF10" s="577"/>
      <c r="CG10" s="576"/>
      <c r="CH10" s="577"/>
      <c r="CI10" s="577"/>
      <c r="CJ10" s="577"/>
      <c r="CK10" s="577"/>
      <c r="CL10" s="577"/>
      <c r="CM10" s="577"/>
    </row>
    <row r="11" spans="1:102" s="574" customFormat="1" ht="18.75" x14ac:dyDescent="0.25">
      <c r="A11" s="564">
        <v>6</v>
      </c>
      <c r="B11" s="565"/>
      <c r="C11" s="566" t="s">
        <v>34</v>
      </c>
      <c r="D11" s="567" t="s">
        <v>1305</v>
      </c>
      <c r="E11" s="568">
        <v>2436</v>
      </c>
      <c r="F11" s="569" t="s">
        <v>1138</v>
      </c>
      <c r="G11" s="569">
        <v>4</v>
      </c>
      <c r="H11" s="569">
        <v>4</v>
      </c>
      <c r="I11" s="569">
        <v>5</v>
      </c>
      <c r="J11" s="569"/>
      <c r="K11" s="569">
        <v>4</v>
      </c>
      <c r="L11" s="569">
        <v>4</v>
      </c>
      <c r="M11" s="569">
        <v>5</v>
      </c>
      <c r="N11" s="569">
        <v>5</v>
      </c>
      <c r="O11" s="569">
        <v>4</v>
      </c>
      <c r="P11" s="569"/>
      <c r="Q11" s="569"/>
      <c r="R11" s="569"/>
      <c r="S11" s="569"/>
      <c r="T11" s="569"/>
      <c r="U11" s="569"/>
      <c r="V11" s="570">
        <f t="shared" si="2"/>
        <v>4</v>
      </c>
      <c r="W11" s="571">
        <f t="shared" si="3"/>
        <v>0</v>
      </c>
      <c r="X11" s="571">
        <f t="shared" si="4"/>
        <v>0</v>
      </c>
      <c r="Y11" s="571">
        <f t="shared" si="5"/>
        <v>0</v>
      </c>
      <c r="Z11" s="571">
        <f t="shared" si="6"/>
        <v>0</v>
      </c>
      <c r="AA11" s="571">
        <f t="shared" si="7"/>
        <v>5</v>
      </c>
      <c r="AB11" s="571">
        <f t="shared" si="8"/>
        <v>3</v>
      </c>
      <c r="AC11" s="571">
        <f t="shared" si="9"/>
        <v>8</v>
      </c>
      <c r="AD11" s="572">
        <f t="shared" si="10"/>
        <v>4.375</v>
      </c>
      <c r="AE11" s="573">
        <f t="shared" si="11"/>
        <v>0</v>
      </c>
      <c r="AG11" s="575"/>
      <c r="AH11" s="575">
        <f t="shared" si="0"/>
        <v>4</v>
      </c>
      <c r="AI11" s="575">
        <f t="shared" si="0"/>
        <v>4</v>
      </c>
      <c r="AJ11" s="575">
        <f t="shared" si="0"/>
        <v>5</v>
      </c>
      <c r="AK11" s="575"/>
      <c r="AL11" s="575">
        <f t="shared" si="0"/>
        <v>4</v>
      </c>
      <c r="AM11" s="575">
        <f>IF(ISERROR(VALUE(LEFT(L11))),LEFT(L11),VALUE(LEFT(L11)))</f>
        <v>4</v>
      </c>
      <c r="AN11" s="575">
        <f t="shared" si="0"/>
        <v>5</v>
      </c>
      <c r="AO11" s="575">
        <f t="shared" si="0"/>
        <v>5</v>
      </c>
      <c r="AP11" s="575">
        <f t="shared" si="0"/>
        <v>4</v>
      </c>
      <c r="AQ11" s="575"/>
      <c r="AR11" s="575"/>
      <c r="AS11" s="575"/>
      <c r="AT11" s="575"/>
      <c r="AU11" s="575"/>
      <c r="AV11" s="575"/>
      <c r="AW11" s="570"/>
      <c r="AX11" s="576"/>
      <c r="AY11" s="576"/>
      <c r="AZ11" s="576"/>
      <c r="BA11" s="576"/>
      <c r="BB11" s="576"/>
      <c r="BC11" s="576"/>
      <c r="BD11" s="576"/>
      <c r="BE11" s="576"/>
      <c r="BF11" s="576"/>
      <c r="BG11" s="576"/>
      <c r="BH11" s="576"/>
      <c r="BI11" s="576"/>
      <c r="BJ11" s="576"/>
      <c r="BK11" s="576"/>
      <c r="BL11" s="576"/>
      <c r="BM11" s="576"/>
      <c r="BN11" s="576"/>
      <c r="BO11" s="576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577"/>
      <c r="CE11" s="577"/>
      <c r="CF11" s="577"/>
      <c r="CG11" s="576"/>
      <c r="CH11" s="577"/>
      <c r="CI11" s="577"/>
      <c r="CJ11" s="577"/>
      <c r="CK11" s="577"/>
      <c r="CL11" s="577"/>
      <c r="CM11" s="577"/>
    </row>
    <row r="12" spans="1:102" s="574" customFormat="1" ht="18.75" x14ac:dyDescent="0.25">
      <c r="A12" s="564">
        <v>7</v>
      </c>
      <c r="B12" s="565" t="s">
        <v>28</v>
      </c>
      <c r="C12" s="566" t="s">
        <v>34</v>
      </c>
      <c r="D12" s="567" t="s">
        <v>1216</v>
      </c>
      <c r="E12" s="568">
        <v>2436</v>
      </c>
      <c r="F12" s="569" t="s">
        <v>1138</v>
      </c>
      <c r="G12" s="569">
        <v>4</v>
      </c>
      <c r="H12" s="569">
        <v>3</v>
      </c>
      <c r="I12" s="569">
        <v>5</v>
      </c>
      <c r="J12" s="569"/>
      <c r="K12" s="569">
        <v>4</v>
      </c>
      <c r="L12" s="569">
        <v>4</v>
      </c>
      <c r="M12" s="569">
        <v>5</v>
      </c>
      <c r="N12" s="569">
        <v>5</v>
      </c>
      <c r="O12" s="569">
        <v>5</v>
      </c>
      <c r="P12" s="569"/>
      <c r="Q12" s="569"/>
      <c r="R12" s="569"/>
      <c r="S12" s="569"/>
      <c r="T12" s="569"/>
      <c r="U12" s="569"/>
      <c r="V12" s="570">
        <f t="shared" si="2"/>
        <v>3</v>
      </c>
      <c r="W12" s="571">
        <f t="shared" si="3"/>
        <v>0</v>
      </c>
      <c r="X12" s="571">
        <f t="shared" si="4"/>
        <v>0</v>
      </c>
      <c r="Y12" s="571">
        <f t="shared" si="5"/>
        <v>0</v>
      </c>
      <c r="Z12" s="571">
        <f t="shared" si="6"/>
        <v>1</v>
      </c>
      <c r="AA12" s="571">
        <f t="shared" si="7"/>
        <v>3</v>
      </c>
      <c r="AB12" s="571">
        <f t="shared" si="8"/>
        <v>4</v>
      </c>
      <c r="AC12" s="571">
        <f t="shared" si="9"/>
        <v>8</v>
      </c>
      <c r="AD12" s="572">
        <f t="shared" si="10"/>
        <v>4.375</v>
      </c>
      <c r="AE12" s="573">
        <f t="shared" si="11"/>
        <v>0</v>
      </c>
      <c r="AG12" s="575" t="str">
        <f t="shared" si="0"/>
        <v>з</v>
      </c>
      <c r="AH12" s="575">
        <f t="shared" si="0"/>
        <v>4</v>
      </c>
      <c r="AI12" s="575">
        <f t="shared" si="0"/>
        <v>3</v>
      </c>
      <c r="AJ12" s="575">
        <f t="shared" si="0"/>
        <v>5</v>
      </c>
      <c r="AK12" s="575" t="str">
        <f t="shared" si="0"/>
        <v/>
      </c>
      <c r="AL12" s="575">
        <f t="shared" si="0"/>
        <v>4</v>
      </c>
      <c r="AM12" s="575">
        <f t="shared" si="0"/>
        <v>4</v>
      </c>
      <c r="AN12" s="575">
        <f t="shared" si="0"/>
        <v>5</v>
      </c>
      <c r="AO12" s="575">
        <f t="shared" si="0"/>
        <v>5</v>
      </c>
      <c r="AP12" s="575">
        <f t="shared" si="0"/>
        <v>5</v>
      </c>
      <c r="AQ12" s="575" t="str">
        <f t="shared" si="0"/>
        <v/>
      </c>
      <c r="AR12" s="575" t="str">
        <f t="shared" si="0"/>
        <v/>
      </c>
      <c r="AS12" s="575" t="str">
        <f t="shared" si="0"/>
        <v/>
      </c>
      <c r="AT12" s="575" t="str">
        <f t="shared" si="0"/>
        <v/>
      </c>
      <c r="AU12" s="575" t="str">
        <f t="shared" si="0"/>
        <v/>
      </c>
      <c r="AV12" s="575" t="str">
        <f t="shared" si="0"/>
        <v/>
      </c>
      <c r="AW12" s="570">
        <f t="shared" si="1"/>
        <v>1</v>
      </c>
      <c r="AX12" s="576"/>
      <c r="AY12" s="576"/>
      <c r="AZ12" s="576"/>
      <c r="BA12" s="576"/>
      <c r="BB12" s="576"/>
      <c r="BC12" s="576"/>
      <c r="BD12" s="576"/>
      <c r="BE12" s="576"/>
      <c r="BF12" s="576"/>
      <c r="BG12" s="576"/>
      <c r="BH12" s="576"/>
      <c r="BI12" s="576"/>
      <c r="BJ12" s="576"/>
      <c r="BK12" s="576"/>
      <c r="BL12" s="576"/>
      <c r="BM12" s="576"/>
      <c r="BN12" s="576"/>
      <c r="BO12" s="576"/>
      <c r="BP12" s="577"/>
      <c r="BQ12" s="577"/>
      <c r="BR12" s="577"/>
      <c r="BS12" s="577"/>
      <c r="BT12" s="577"/>
      <c r="BU12" s="577"/>
      <c r="BV12" s="577"/>
      <c r="BW12" s="577"/>
      <c r="BX12" s="577"/>
      <c r="BY12" s="577"/>
      <c r="BZ12" s="577"/>
      <c r="CA12" s="577"/>
      <c r="CB12" s="577"/>
      <c r="CC12" s="577"/>
      <c r="CD12" s="577"/>
      <c r="CE12" s="577"/>
      <c r="CF12" s="577"/>
      <c r="CG12" s="576"/>
      <c r="CH12" s="577"/>
      <c r="CI12" s="577"/>
      <c r="CJ12" s="577"/>
      <c r="CK12" s="577"/>
      <c r="CL12" s="577"/>
      <c r="CM12" s="577"/>
    </row>
    <row r="13" spans="1:102" s="574" customFormat="1" ht="18.75" x14ac:dyDescent="0.25">
      <c r="A13" s="564">
        <v>8</v>
      </c>
      <c r="B13" s="579"/>
      <c r="C13" s="566" t="s">
        <v>34</v>
      </c>
      <c r="D13" s="567" t="s">
        <v>1217</v>
      </c>
      <c r="E13" s="568">
        <v>2436</v>
      </c>
      <c r="F13" s="569" t="s">
        <v>1138</v>
      </c>
      <c r="G13" s="569">
        <v>4</v>
      </c>
      <c r="H13" s="569">
        <v>4</v>
      </c>
      <c r="I13" s="569">
        <v>5</v>
      </c>
      <c r="J13" s="569"/>
      <c r="K13" s="569">
        <v>5</v>
      </c>
      <c r="L13" s="569">
        <v>3</v>
      </c>
      <c r="M13" s="569">
        <v>5</v>
      </c>
      <c r="N13" s="569">
        <v>4</v>
      </c>
      <c r="O13" s="569">
        <v>4</v>
      </c>
      <c r="P13" s="569"/>
      <c r="Q13" s="569"/>
      <c r="R13" s="569"/>
      <c r="S13" s="569"/>
      <c r="T13" s="569"/>
      <c r="U13" s="569"/>
      <c r="V13" s="570">
        <f t="shared" si="2"/>
        <v>3</v>
      </c>
      <c r="W13" s="571">
        <f t="shared" si="3"/>
        <v>0</v>
      </c>
      <c r="X13" s="571">
        <f t="shared" si="4"/>
        <v>0</v>
      </c>
      <c r="Y13" s="571">
        <f t="shared" si="5"/>
        <v>0</v>
      </c>
      <c r="Z13" s="571">
        <f t="shared" si="6"/>
        <v>1</v>
      </c>
      <c r="AA13" s="571">
        <f t="shared" si="7"/>
        <v>4</v>
      </c>
      <c r="AB13" s="571">
        <f t="shared" si="8"/>
        <v>3</v>
      </c>
      <c r="AC13" s="571">
        <f t="shared" si="9"/>
        <v>8</v>
      </c>
      <c r="AD13" s="572">
        <f t="shared" si="10"/>
        <v>4.25</v>
      </c>
      <c r="AE13" s="573">
        <f t="shared" si="11"/>
        <v>0</v>
      </c>
      <c r="AG13" s="575" t="str">
        <f t="shared" si="0"/>
        <v>з</v>
      </c>
      <c r="AH13" s="575">
        <f t="shared" si="0"/>
        <v>4</v>
      </c>
      <c r="AI13" s="575">
        <f t="shared" si="0"/>
        <v>4</v>
      </c>
      <c r="AJ13" s="575">
        <f t="shared" si="0"/>
        <v>5</v>
      </c>
      <c r="AK13" s="575" t="str">
        <f t="shared" si="0"/>
        <v/>
      </c>
      <c r="AL13" s="575">
        <f t="shared" si="0"/>
        <v>5</v>
      </c>
      <c r="AM13" s="575">
        <f t="shared" si="0"/>
        <v>3</v>
      </c>
      <c r="AN13" s="575">
        <f t="shared" si="0"/>
        <v>5</v>
      </c>
      <c r="AO13" s="575">
        <f t="shared" si="0"/>
        <v>4</v>
      </c>
      <c r="AP13" s="575">
        <f t="shared" si="0"/>
        <v>4</v>
      </c>
      <c r="AQ13" s="575" t="str">
        <f t="shared" si="0"/>
        <v/>
      </c>
      <c r="AR13" s="575" t="str">
        <f t="shared" si="0"/>
        <v/>
      </c>
      <c r="AS13" s="575" t="str">
        <f t="shared" si="0"/>
        <v/>
      </c>
      <c r="AT13" s="575" t="str">
        <f t="shared" si="0"/>
        <v/>
      </c>
      <c r="AU13" s="575" t="str">
        <f t="shared" si="0"/>
        <v/>
      </c>
      <c r="AV13" s="575" t="str">
        <f t="shared" si="0"/>
        <v/>
      </c>
      <c r="AW13" s="570">
        <f t="shared" si="1"/>
        <v>1</v>
      </c>
      <c r="AX13" s="576"/>
      <c r="AY13" s="576"/>
      <c r="AZ13" s="576"/>
      <c r="BA13" s="576"/>
      <c r="BB13" s="576"/>
      <c r="BC13" s="576"/>
      <c r="BD13" s="576"/>
      <c r="BE13" s="576"/>
      <c r="BF13" s="576"/>
      <c r="BG13" s="576"/>
      <c r="BH13" s="576"/>
      <c r="BI13" s="576"/>
      <c r="BJ13" s="576"/>
      <c r="BK13" s="576"/>
      <c r="BL13" s="576"/>
      <c r="BM13" s="576"/>
      <c r="BN13" s="576"/>
      <c r="BO13" s="576"/>
      <c r="BP13" s="577"/>
      <c r="BQ13" s="577"/>
      <c r="BR13" s="577"/>
      <c r="BS13" s="577"/>
      <c r="BT13" s="577"/>
      <c r="BU13" s="577"/>
      <c r="BV13" s="577"/>
      <c r="BW13" s="577"/>
      <c r="BX13" s="577"/>
      <c r="BY13" s="577"/>
      <c r="BZ13" s="577"/>
      <c r="CA13" s="577"/>
      <c r="CB13" s="577"/>
      <c r="CC13" s="577"/>
      <c r="CD13" s="577"/>
      <c r="CE13" s="577"/>
      <c r="CF13" s="577"/>
      <c r="CG13" s="576"/>
      <c r="CH13" s="577"/>
      <c r="CI13" s="577"/>
      <c r="CJ13" s="577"/>
      <c r="CK13" s="577"/>
      <c r="CL13" s="577"/>
      <c r="CM13" s="577"/>
    </row>
    <row r="14" spans="1:102" ht="18.75" x14ac:dyDescent="0.25">
      <c r="A14" s="564">
        <v>9</v>
      </c>
      <c r="B14" s="579"/>
      <c r="C14" s="566" t="s">
        <v>34</v>
      </c>
      <c r="D14" s="567" t="s">
        <v>1218</v>
      </c>
      <c r="E14" s="568">
        <v>2436</v>
      </c>
      <c r="F14" s="569" t="s">
        <v>1138</v>
      </c>
      <c r="G14" s="569">
        <v>4</v>
      </c>
      <c r="H14" s="569">
        <v>5</v>
      </c>
      <c r="I14" s="569">
        <v>5</v>
      </c>
      <c r="J14" s="569"/>
      <c r="K14" s="569">
        <v>4</v>
      </c>
      <c r="L14" s="569">
        <v>4</v>
      </c>
      <c r="M14" s="569">
        <v>5</v>
      </c>
      <c r="N14" s="569">
        <v>5</v>
      </c>
      <c r="O14" s="569">
        <v>4</v>
      </c>
      <c r="P14" s="569"/>
      <c r="Q14" s="569"/>
      <c r="R14" s="569"/>
      <c r="S14" s="569"/>
      <c r="T14" s="569"/>
      <c r="U14" s="569"/>
      <c r="V14" s="570">
        <f t="shared" si="2"/>
        <v>4</v>
      </c>
      <c r="W14" s="571">
        <f t="shared" si="3"/>
        <v>0</v>
      </c>
      <c r="X14" s="571">
        <f t="shared" si="4"/>
        <v>0</v>
      </c>
      <c r="Y14" s="571">
        <f t="shared" si="5"/>
        <v>0</v>
      </c>
      <c r="Z14" s="571">
        <f t="shared" si="6"/>
        <v>0</v>
      </c>
      <c r="AA14" s="571">
        <f t="shared" si="7"/>
        <v>4</v>
      </c>
      <c r="AB14" s="571">
        <f t="shared" si="8"/>
        <v>4</v>
      </c>
      <c r="AC14" s="571">
        <f t="shared" si="9"/>
        <v>8</v>
      </c>
      <c r="AD14" s="572">
        <f t="shared" si="10"/>
        <v>4.5</v>
      </c>
      <c r="AE14" s="573">
        <f t="shared" si="11"/>
        <v>0</v>
      </c>
      <c r="AF14" s="513"/>
      <c r="AG14" s="575" t="str">
        <f t="shared" si="0"/>
        <v>з</v>
      </c>
      <c r="AH14" s="575">
        <f t="shared" si="0"/>
        <v>4</v>
      </c>
      <c r="AI14" s="575">
        <f t="shared" si="0"/>
        <v>5</v>
      </c>
      <c r="AJ14" s="575">
        <f t="shared" si="0"/>
        <v>5</v>
      </c>
      <c r="AK14" s="575" t="str">
        <f t="shared" si="0"/>
        <v/>
      </c>
      <c r="AL14" s="575">
        <f t="shared" si="0"/>
        <v>4</v>
      </c>
      <c r="AM14" s="575">
        <f t="shared" si="0"/>
        <v>4</v>
      </c>
      <c r="AN14" s="575">
        <f t="shared" si="0"/>
        <v>5</v>
      </c>
      <c r="AO14" s="575">
        <f t="shared" si="0"/>
        <v>5</v>
      </c>
      <c r="AP14" s="575">
        <f t="shared" si="0"/>
        <v>4</v>
      </c>
      <c r="AQ14" s="575" t="str">
        <f t="shared" si="0"/>
        <v/>
      </c>
      <c r="AR14" s="575" t="str">
        <f t="shared" si="0"/>
        <v/>
      </c>
      <c r="AS14" s="575" t="str">
        <f t="shared" si="0"/>
        <v/>
      </c>
      <c r="AT14" s="575" t="str">
        <f t="shared" si="0"/>
        <v/>
      </c>
      <c r="AU14" s="575" t="str">
        <f t="shared" si="0"/>
        <v/>
      </c>
      <c r="AV14" s="575" t="str">
        <f t="shared" si="0"/>
        <v/>
      </c>
      <c r="AW14" s="570">
        <f t="shared" si="1"/>
        <v>1</v>
      </c>
      <c r="AX14" s="583"/>
      <c r="AY14" s="584"/>
      <c r="AZ14" s="584"/>
      <c r="BA14" s="584"/>
      <c r="BB14" s="584"/>
      <c r="BC14" s="584"/>
      <c r="BD14" s="584"/>
      <c r="BE14" s="584"/>
      <c r="BF14" s="584"/>
      <c r="BG14" s="584"/>
      <c r="BH14" s="584"/>
      <c r="BI14" s="584"/>
      <c r="BJ14" s="584"/>
      <c r="BK14" s="584"/>
      <c r="BL14" s="584"/>
      <c r="BM14" s="584"/>
      <c r="BN14" s="584"/>
      <c r="BO14" s="583"/>
      <c r="CG14" s="583"/>
      <c r="CN14" s="513"/>
      <c r="CO14" s="513"/>
      <c r="CP14" s="513"/>
      <c r="CQ14" s="513"/>
      <c r="CR14" s="513"/>
      <c r="CS14" s="513"/>
      <c r="CT14" s="513"/>
      <c r="CU14" s="513"/>
      <c r="CV14" s="513"/>
      <c r="CW14" s="513"/>
      <c r="CX14" s="513"/>
    </row>
    <row r="15" spans="1:102" ht="18.75" x14ac:dyDescent="0.25">
      <c r="A15" s="564">
        <v>10</v>
      </c>
      <c r="B15" s="579"/>
      <c r="C15" s="566" t="s">
        <v>34</v>
      </c>
      <c r="D15" s="567" t="s">
        <v>1219</v>
      </c>
      <c r="E15" s="568">
        <v>2436</v>
      </c>
      <c r="F15" s="569" t="s">
        <v>1138</v>
      </c>
      <c r="G15" s="569">
        <v>4</v>
      </c>
      <c r="H15" s="569">
        <v>5</v>
      </c>
      <c r="I15" s="569">
        <v>5</v>
      </c>
      <c r="J15" s="569"/>
      <c r="K15" s="569">
        <v>5</v>
      </c>
      <c r="L15" s="569">
        <v>4</v>
      </c>
      <c r="M15" s="569">
        <v>5</v>
      </c>
      <c r="N15" s="569">
        <v>4</v>
      </c>
      <c r="O15" s="569">
        <v>5</v>
      </c>
      <c r="P15" s="569"/>
      <c r="Q15" s="569"/>
      <c r="R15" s="569"/>
      <c r="S15" s="569"/>
      <c r="T15" s="569"/>
      <c r="U15" s="569"/>
      <c r="V15" s="570">
        <f t="shared" si="2"/>
        <v>4</v>
      </c>
      <c r="W15" s="571">
        <f t="shared" si="3"/>
        <v>0</v>
      </c>
      <c r="X15" s="571">
        <f t="shared" si="4"/>
        <v>0</v>
      </c>
      <c r="Y15" s="571">
        <f t="shared" si="5"/>
        <v>0</v>
      </c>
      <c r="Z15" s="571">
        <f t="shared" si="6"/>
        <v>0</v>
      </c>
      <c r="AA15" s="571">
        <f t="shared" si="7"/>
        <v>3</v>
      </c>
      <c r="AB15" s="571">
        <f t="shared" si="8"/>
        <v>5</v>
      </c>
      <c r="AC15" s="571">
        <f t="shared" si="9"/>
        <v>8</v>
      </c>
      <c r="AD15" s="572">
        <f t="shared" si="10"/>
        <v>4.625</v>
      </c>
      <c r="AE15" s="573">
        <f t="shared" si="11"/>
        <v>0</v>
      </c>
      <c r="AF15" s="513"/>
      <c r="AG15" s="575" t="str">
        <f t="shared" si="0"/>
        <v>з</v>
      </c>
      <c r="AH15" s="575">
        <f t="shared" si="0"/>
        <v>4</v>
      </c>
      <c r="AI15" s="575">
        <f t="shared" si="0"/>
        <v>5</v>
      </c>
      <c r="AJ15" s="575">
        <f t="shared" si="0"/>
        <v>5</v>
      </c>
      <c r="AK15" s="575" t="str">
        <f t="shared" si="0"/>
        <v/>
      </c>
      <c r="AL15" s="575">
        <f t="shared" si="0"/>
        <v>5</v>
      </c>
      <c r="AM15" s="575">
        <f t="shared" si="0"/>
        <v>4</v>
      </c>
      <c r="AN15" s="575">
        <f t="shared" si="0"/>
        <v>5</v>
      </c>
      <c r="AO15" s="575">
        <f t="shared" si="0"/>
        <v>4</v>
      </c>
      <c r="AP15" s="575">
        <f t="shared" si="0"/>
        <v>5</v>
      </c>
      <c r="AQ15" s="575" t="str">
        <f t="shared" si="0"/>
        <v/>
      </c>
      <c r="AR15" s="575" t="str">
        <f t="shared" si="0"/>
        <v/>
      </c>
      <c r="AS15" s="575" t="str">
        <f t="shared" si="0"/>
        <v/>
      </c>
      <c r="AT15" s="575" t="str">
        <f t="shared" si="0"/>
        <v/>
      </c>
      <c r="AU15" s="575" t="str">
        <f t="shared" si="0"/>
        <v/>
      </c>
      <c r="AV15" s="575" t="str">
        <f t="shared" si="0"/>
        <v/>
      </c>
      <c r="AW15" s="570">
        <f t="shared" si="1"/>
        <v>1</v>
      </c>
      <c r="AX15" s="583"/>
      <c r="AY15" s="584"/>
      <c r="AZ15" s="584"/>
      <c r="BA15" s="584"/>
      <c r="BB15" s="584"/>
      <c r="BC15" s="584"/>
      <c r="BD15" s="584"/>
      <c r="BE15" s="584"/>
      <c r="BF15" s="584"/>
      <c r="BG15" s="584"/>
      <c r="BH15" s="584"/>
      <c r="BI15" s="584"/>
      <c r="BJ15" s="584"/>
      <c r="BK15" s="584"/>
      <c r="BL15" s="584"/>
      <c r="BM15" s="584"/>
      <c r="BN15" s="584"/>
      <c r="BO15" s="583"/>
      <c r="CG15" s="583"/>
      <c r="CN15" s="513"/>
      <c r="CO15" s="513"/>
      <c r="CP15" s="513"/>
      <c r="CQ15" s="513"/>
      <c r="CR15" s="513"/>
      <c r="CS15" s="513"/>
      <c r="CT15" s="513"/>
      <c r="CU15" s="513"/>
      <c r="CV15" s="513"/>
      <c r="CW15" s="513"/>
      <c r="CX15" s="513"/>
    </row>
    <row r="16" spans="1:102" ht="18.75" x14ac:dyDescent="0.25">
      <c r="A16" s="564">
        <v>11</v>
      </c>
      <c r="B16" s="585"/>
      <c r="C16" s="566" t="s">
        <v>34</v>
      </c>
      <c r="D16" s="567" t="s">
        <v>1220</v>
      </c>
      <c r="E16" s="568">
        <v>2436</v>
      </c>
      <c r="F16" s="569" t="s">
        <v>1138</v>
      </c>
      <c r="G16" s="569">
        <v>4</v>
      </c>
      <c r="H16" s="569">
        <v>4</v>
      </c>
      <c r="I16" s="569">
        <v>5</v>
      </c>
      <c r="J16" s="569"/>
      <c r="K16" s="569">
        <v>5</v>
      </c>
      <c r="L16" s="569">
        <v>4</v>
      </c>
      <c r="M16" s="569">
        <v>5</v>
      </c>
      <c r="N16" s="569">
        <v>4</v>
      </c>
      <c r="O16" s="569">
        <v>4</v>
      </c>
      <c r="P16" s="569"/>
      <c r="Q16" s="569"/>
      <c r="R16" s="569"/>
      <c r="S16" s="569"/>
      <c r="T16" s="569"/>
      <c r="U16" s="569"/>
      <c r="V16" s="570">
        <f t="shared" si="2"/>
        <v>4</v>
      </c>
      <c r="W16" s="571">
        <f t="shared" si="3"/>
        <v>0</v>
      </c>
      <c r="X16" s="571">
        <f t="shared" si="4"/>
        <v>0</v>
      </c>
      <c r="Y16" s="571">
        <f t="shared" si="5"/>
        <v>0</v>
      </c>
      <c r="Z16" s="571">
        <f t="shared" si="6"/>
        <v>0</v>
      </c>
      <c r="AA16" s="571">
        <f t="shared" si="7"/>
        <v>5</v>
      </c>
      <c r="AB16" s="571">
        <f t="shared" si="8"/>
        <v>3</v>
      </c>
      <c r="AC16" s="571">
        <f t="shared" si="9"/>
        <v>8</v>
      </c>
      <c r="AD16" s="572">
        <f t="shared" si="10"/>
        <v>4.375</v>
      </c>
      <c r="AE16" s="573">
        <f t="shared" si="11"/>
        <v>0</v>
      </c>
      <c r="AF16" s="513"/>
      <c r="AG16" s="575" t="str">
        <f t="shared" si="0"/>
        <v>з</v>
      </c>
      <c r="AH16" s="575">
        <f t="shared" si="0"/>
        <v>4</v>
      </c>
      <c r="AI16" s="575">
        <f t="shared" si="0"/>
        <v>4</v>
      </c>
      <c r="AJ16" s="575">
        <f t="shared" si="0"/>
        <v>5</v>
      </c>
      <c r="AK16" s="575" t="str">
        <f t="shared" si="0"/>
        <v/>
      </c>
      <c r="AL16" s="575">
        <f t="shared" si="0"/>
        <v>5</v>
      </c>
      <c r="AM16" s="575">
        <f t="shared" si="0"/>
        <v>4</v>
      </c>
      <c r="AN16" s="575">
        <f t="shared" si="0"/>
        <v>5</v>
      </c>
      <c r="AO16" s="575">
        <f t="shared" si="0"/>
        <v>4</v>
      </c>
      <c r="AP16" s="575">
        <f t="shared" si="0"/>
        <v>4</v>
      </c>
      <c r="AQ16" s="575" t="str">
        <f t="shared" si="0"/>
        <v/>
      </c>
      <c r="AR16" s="575" t="str">
        <f t="shared" si="0"/>
        <v/>
      </c>
      <c r="AS16" s="575" t="str">
        <f t="shared" si="0"/>
        <v/>
      </c>
      <c r="AT16" s="575" t="str">
        <f t="shared" si="0"/>
        <v/>
      </c>
      <c r="AU16" s="575" t="str">
        <f t="shared" si="0"/>
        <v/>
      </c>
      <c r="AV16" s="575" t="str">
        <f t="shared" si="0"/>
        <v/>
      </c>
      <c r="AW16" s="570">
        <f t="shared" si="1"/>
        <v>1</v>
      </c>
      <c r="AX16" s="583"/>
      <c r="AY16" s="584"/>
      <c r="AZ16" s="584"/>
      <c r="BA16" s="584"/>
      <c r="BB16" s="584"/>
      <c r="BC16" s="584"/>
      <c r="BD16" s="584"/>
      <c r="BE16" s="584"/>
      <c r="BF16" s="584"/>
      <c r="BG16" s="584"/>
      <c r="BH16" s="584"/>
      <c r="BI16" s="584"/>
      <c r="BJ16" s="584"/>
      <c r="BK16" s="584"/>
      <c r="BL16" s="584"/>
      <c r="BM16" s="584"/>
      <c r="BN16" s="584"/>
      <c r="BO16" s="583"/>
      <c r="CG16" s="583"/>
      <c r="CN16" s="513"/>
      <c r="CO16" s="513"/>
      <c r="CP16" s="513"/>
      <c r="CQ16" s="513"/>
      <c r="CR16" s="513"/>
      <c r="CS16" s="513"/>
      <c r="CT16" s="513"/>
      <c r="CU16" s="513"/>
      <c r="CV16" s="513"/>
      <c r="CW16" s="513"/>
      <c r="CX16" s="513"/>
    </row>
    <row r="17" spans="1:102" ht="18.75" x14ac:dyDescent="0.25">
      <c r="A17" s="564">
        <v>12</v>
      </c>
      <c r="B17" s="586"/>
      <c r="C17" s="566" t="s">
        <v>34</v>
      </c>
      <c r="D17" s="567" t="s">
        <v>1221</v>
      </c>
      <c r="E17" s="568">
        <v>2436</v>
      </c>
      <c r="F17" s="569" t="s">
        <v>1138</v>
      </c>
      <c r="G17" s="569">
        <v>4</v>
      </c>
      <c r="H17" s="569">
        <v>4</v>
      </c>
      <c r="I17" s="569">
        <v>5</v>
      </c>
      <c r="J17" s="569"/>
      <c r="K17" s="569">
        <v>5</v>
      </c>
      <c r="L17" s="569">
        <v>4</v>
      </c>
      <c r="M17" s="569">
        <v>5</v>
      </c>
      <c r="N17" s="569">
        <v>5</v>
      </c>
      <c r="O17" s="569">
        <v>5</v>
      </c>
      <c r="P17" s="569"/>
      <c r="Q17" s="569"/>
      <c r="R17" s="569"/>
      <c r="S17" s="569"/>
      <c r="T17" s="569"/>
      <c r="U17" s="569"/>
      <c r="V17" s="570">
        <f t="shared" si="2"/>
        <v>4</v>
      </c>
      <c r="W17" s="571">
        <f t="shared" si="3"/>
        <v>0</v>
      </c>
      <c r="X17" s="571">
        <f t="shared" si="4"/>
        <v>0</v>
      </c>
      <c r="Y17" s="571">
        <f t="shared" si="5"/>
        <v>0</v>
      </c>
      <c r="Z17" s="571">
        <f t="shared" si="6"/>
        <v>0</v>
      </c>
      <c r="AA17" s="571">
        <f t="shared" si="7"/>
        <v>3</v>
      </c>
      <c r="AB17" s="571">
        <f t="shared" si="8"/>
        <v>5</v>
      </c>
      <c r="AC17" s="571">
        <f t="shared" si="9"/>
        <v>8</v>
      </c>
      <c r="AD17" s="572">
        <f t="shared" si="10"/>
        <v>4.625</v>
      </c>
      <c r="AE17" s="573">
        <f t="shared" si="11"/>
        <v>0</v>
      </c>
      <c r="AF17" s="513"/>
      <c r="AG17" s="575" t="str">
        <f t="shared" si="0"/>
        <v>з</v>
      </c>
      <c r="AH17" s="575">
        <f t="shared" si="0"/>
        <v>4</v>
      </c>
      <c r="AI17" s="575">
        <f t="shared" si="0"/>
        <v>4</v>
      </c>
      <c r="AJ17" s="575">
        <f t="shared" si="0"/>
        <v>5</v>
      </c>
      <c r="AK17" s="575" t="str">
        <f t="shared" si="0"/>
        <v/>
      </c>
      <c r="AL17" s="575">
        <f t="shared" si="0"/>
        <v>5</v>
      </c>
      <c r="AM17" s="575">
        <f t="shared" si="0"/>
        <v>4</v>
      </c>
      <c r="AN17" s="575">
        <f t="shared" si="0"/>
        <v>5</v>
      </c>
      <c r="AO17" s="575">
        <f t="shared" si="0"/>
        <v>5</v>
      </c>
      <c r="AP17" s="575">
        <f t="shared" si="0"/>
        <v>5</v>
      </c>
      <c r="AQ17" s="575" t="str">
        <f t="shared" si="0"/>
        <v/>
      </c>
      <c r="AR17" s="575" t="str">
        <f t="shared" si="0"/>
        <v/>
      </c>
      <c r="AS17" s="575" t="str">
        <f t="shared" si="0"/>
        <v/>
      </c>
      <c r="AT17" s="575" t="str">
        <f t="shared" si="0"/>
        <v/>
      </c>
      <c r="AU17" s="575" t="str">
        <f t="shared" si="0"/>
        <v/>
      </c>
      <c r="AV17" s="575" t="str">
        <f t="shared" si="0"/>
        <v/>
      </c>
      <c r="AW17" s="570">
        <f t="shared" si="1"/>
        <v>1</v>
      </c>
      <c r="AX17" s="583"/>
      <c r="AY17" s="584"/>
      <c r="AZ17" s="584"/>
      <c r="BA17" s="584"/>
      <c r="BB17" s="584"/>
      <c r="BC17" s="584"/>
      <c r="BD17" s="584"/>
      <c r="BE17" s="584"/>
      <c r="BF17" s="584"/>
      <c r="BG17" s="584"/>
      <c r="BH17" s="584"/>
      <c r="BI17" s="584"/>
      <c r="BJ17" s="584"/>
      <c r="BK17" s="584"/>
      <c r="BL17" s="584"/>
      <c r="BM17" s="584"/>
      <c r="BN17" s="584"/>
      <c r="BO17" s="583"/>
      <c r="CG17" s="583"/>
      <c r="CN17" s="513"/>
      <c r="CO17" s="513"/>
      <c r="CP17" s="513"/>
      <c r="CQ17" s="513"/>
      <c r="CR17" s="513"/>
      <c r="CS17" s="513"/>
      <c r="CT17" s="513"/>
      <c r="CU17" s="513"/>
      <c r="CV17" s="513"/>
      <c r="CW17" s="513"/>
      <c r="CX17" s="513"/>
    </row>
    <row r="18" spans="1:102" ht="18.75" x14ac:dyDescent="0.25">
      <c r="A18" s="564">
        <v>13</v>
      </c>
      <c r="B18" s="586"/>
      <c r="C18" s="566" t="s">
        <v>34</v>
      </c>
      <c r="D18" s="567" t="s">
        <v>1222</v>
      </c>
      <c r="E18" s="568">
        <v>2436</v>
      </c>
      <c r="F18" s="569" t="s">
        <v>1138</v>
      </c>
      <c r="G18" s="569">
        <v>4</v>
      </c>
      <c r="H18" s="569">
        <v>4</v>
      </c>
      <c r="I18" s="569">
        <v>5</v>
      </c>
      <c r="J18" s="569"/>
      <c r="K18" s="569">
        <v>4</v>
      </c>
      <c r="L18" s="569">
        <v>4</v>
      </c>
      <c r="M18" s="569">
        <v>4</v>
      </c>
      <c r="N18" s="569">
        <v>4</v>
      </c>
      <c r="O18" s="569">
        <v>4</v>
      </c>
      <c r="P18" s="569"/>
      <c r="Q18" s="569"/>
      <c r="R18" s="569"/>
      <c r="S18" s="569"/>
      <c r="T18" s="569"/>
      <c r="U18" s="569"/>
      <c r="V18" s="570">
        <f t="shared" si="2"/>
        <v>4</v>
      </c>
      <c r="W18" s="571">
        <f t="shared" si="3"/>
        <v>0</v>
      </c>
      <c r="X18" s="571">
        <f t="shared" si="4"/>
        <v>0</v>
      </c>
      <c r="Y18" s="571">
        <f t="shared" si="5"/>
        <v>0</v>
      </c>
      <c r="Z18" s="571">
        <f t="shared" si="6"/>
        <v>0</v>
      </c>
      <c r="AA18" s="571">
        <f t="shared" si="7"/>
        <v>7</v>
      </c>
      <c r="AB18" s="571">
        <f t="shared" si="8"/>
        <v>1</v>
      </c>
      <c r="AC18" s="571">
        <f t="shared" si="9"/>
        <v>8</v>
      </c>
      <c r="AD18" s="572">
        <f t="shared" si="10"/>
        <v>4.125</v>
      </c>
      <c r="AE18" s="573">
        <f t="shared" si="11"/>
        <v>0</v>
      </c>
      <c r="AF18" s="513"/>
      <c r="AG18" s="575" t="str">
        <f t="shared" si="0"/>
        <v>з</v>
      </c>
      <c r="AH18" s="575">
        <f t="shared" si="0"/>
        <v>4</v>
      </c>
      <c r="AI18" s="575">
        <f t="shared" si="0"/>
        <v>4</v>
      </c>
      <c r="AJ18" s="575">
        <f t="shared" si="0"/>
        <v>5</v>
      </c>
      <c r="AK18" s="575" t="str">
        <f t="shared" si="0"/>
        <v/>
      </c>
      <c r="AL18" s="575">
        <f t="shared" si="0"/>
        <v>4</v>
      </c>
      <c r="AM18" s="575">
        <f t="shared" si="0"/>
        <v>4</v>
      </c>
      <c r="AN18" s="575">
        <f t="shared" si="0"/>
        <v>4</v>
      </c>
      <c r="AO18" s="575">
        <f t="shared" si="0"/>
        <v>4</v>
      </c>
      <c r="AP18" s="575">
        <f t="shared" si="0"/>
        <v>4</v>
      </c>
      <c r="AQ18" s="575" t="str">
        <f t="shared" si="0"/>
        <v/>
      </c>
      <c r="AR18" s="575" t="str">
        <f t="shared" si="0"/>
        <v/>
      </c>
      <c r="AS18" s="575" t="str">
        <f t="shared" si="0"/>
        <v/>
      </c>
      <c r="AT18" s="575" t="str">
        <f t="shared" si="0"/>
        <v/>
      </c>
      <c r="AU18" s="575" t="str">
        <f t="shared" si="0"/>
        <v/>
      </c>
      <c r="AV18" s="575" t="str">
        <f t="shared" si="0"/>
        <v/>
      </c>
      <c r="AW18" s="570">
        <f t="shared" si="1"/>
        <v>1</v>
      </c>
      <c r="AX18" s="583"/>
      <c r="AY18" s="584"/>
      <c r="AZ18" s="584"/>
      <c r="BA18" s="584"/>
      <c r="BB18" s="584"/>
      <c r="BC18" s="584"/>
      <c r="BD18" s="584"/>
      <c r="BE18" s="584"/>
      <c r="BF18" s="584"/>
      <c r="BG18" s="584"/>
      <c r="BH18" s="584"/>
      <c r="BI18" s="584"/>
      <c r="BJ18" s="584"/>
      <c r="BK18" s="584"/>
      <c r="BL18" s="584"/>
      <c r="BM18" s="584"/>
      <c r="BN18" s="584"/>
      <c r="BO18" s="583"/>
      <c r="CG18" s="583"/>
      <c r="CN18" s="513"/>
      <c r="CO18" s="513"/>
      <c r="CP18" s="513"/>
      <c r="CQ18" s="513"/>
      <c r="CR18" s="513"/>
      <c r="CS18" s="513"/>
      <c r="CT18" s="513"/>
      <c r="CU18" s="513"/>
      <c r="CV18" s="513"/>
      <c r="CW18" s="513"/>
      <c r="CX18" s="513"/>
    </row>
    <row r="19" spans="1:102" ht="18.75" x14ac:dyDescent="0.25">
      <c r="A19" s="564">
        <v>14</v>
      </c>
      <c r="B19" s="586"/>
      <c r="C19" s="566" t="s">
        <v>34</v>
      </c>
      <c r="D19" s="567" t="s">
        <v>1223</v>
      </c>
      <c r="E19" s="568">
        <v>2436</v>
      </c>
      <c r="F19" s="569" t="s">
        <v>1138</v>
      </c>
      <c r="G19" s="569">
        <v>5</v>
      </c>
      <c r="H19" s="569">
        <v>5</v>
      </c>
      <c r="I19" s="569">
        <v>5</v>
      </c>
      <c r="J19" s="569"/>
      <c r="K19" s="569">
        <v>5</v>
      </c>
      <c r="L19" s="569">
        <v>5</v>
      </c>
      <c r="M19" s="569">
        <v>5</v>
      </c>
      <c r="N19" s="569">
        <v>5</v>
      </c>
      <c r="O19" s="569">
        <v>5</v>
      </c>
      <c r="P19" s="569"/>
      <c r="Q19" s="569"/>
      <c r="R19" s="569"/>
      <c r="S19" s="569"/>
      <c r="T19" s="569"/>
      <c r="U19" s="569"/>
      <c r="V19" s="570">
        <f t="shared" si="2"/>
        <v>5</v>
      </c>
      <c r="W19" s="571">
        <f t="shared" si="3"/>
        <v>0</v>
      </c>
      <c r="X19" s="571">
        <f t="shared" si="4"/>
        <v>0</v>
      </c>
      <c r="Y19" s="571">
        <f t="shared" si="5"/>
        <v>0</v>
      </c>
      <c r="Z19" s="571">
        <f t="shared" si="6"/>
        <v>0</v>
      </c>
      <c r="AA19" s="571">
        <f t="shared" si="7"/>
        <v>0</v>
      </c>
      <c r="AB19" s="571">
        <f t="shared" si="8"/>
        <v>8</v>
      </c>
      <c r="AC19" s="571">
        <f t="shared" si="9"/>
        <v>8</v>
      </c>
      <c r="AD19" s="572">
        <f t="shared" si="10"/>
        <v>5</v>
      </c>
      <c r="AE19" s="573">
        <f t="shared" si="11"/>
        <v>0</v>
      </c>
      <c r="AF19" s="513"/>
      <c r="AG19" s="575" t="str">
        <f t="shared" si="0"/>
        <v>з</v>
      </c>
      <c r="AH19" s="575">
        <f t="shared" si="0"/>
        <v>5</v>
      </c>
      <c r="AI19" s="575">
        <f t="shared" si="0"/>
        <v>5</v>
      </c>
      <c r="AJ19" s="575">
        <f t="shared" si="0"/>
        <v>5</v>
      </c>
      <c r="AK19" s="575" t="str">
        <f t="shared" si="0"/>
        <v/>
      </c>
      <c r="AL19" s="575">
        <f t="shared" si="0"/>
        <v>5</v>
      </c>
      <c r="AM19" s="575">
        <f t="shared" si="0"/>
        <v>5</v>
      </c>
      <c r="AN19" s="575">
        <f t="shared" si="0"/>
        <v>5</v>
      </c>
      <c r="AO19" s="575">
        <f t="shared" si="0"/>
        <v>5</v>
      </c>
      <c r="AP19" s="575">
        <f t="shared" si="0"/>
        <v>5</v>
      </c>
      <c r="AQ19" s="575" t="str">
        <f t="shared" si="0"/>
        <v/>
      </c>
      <c r="AR19" s="575" t="str">
        <f t="shared" si="0"/>
        <v/>
      </c>
      <c r="AS19" s="575" t="str">
        <f t="shared" si="0"/>
        <v/>
      </c>
      <c r="AT19" s="575" t="str">
        <f t="shared" si="0"/>
        <v/>
      </c>
      <c r="AU19" s="575" t="str">
        <f t="shared" si="0"/>
        <v/>
      </c>
      <c r="AV19" s="575" t="str">
        <f t="shared" si="0"/>
        <v/>
      </c>
      <c r="AW19" s="570">
        <f t="shared" si="1"/>
        <v>1</v>
      </c>
      <c r="AX19" s="583"/>
      <c r="AY19" s="584"/>
      <c r="AZ19" s="584"/>
      <c r="BA19" s="584"/>
      <c r="BB19" s="584"/>
      <c r="BC19" s="584"/>
      <c r="BD19" s="584"/>
      <c r="BE19" s="584"/>
      <c r="BF19" s="584"/>
      <c r="BG19" s="584"/>
      <c r="BH19" s="584"/>
      <c r="BI19" s="584"/>
      <c r="BJ19" s="584"/>
      <c r="BK19" s="584"/>
      <c r="BL19" s="584"/>
      <c r="BM19" s="584"/>
      <c r="BN19" s="584"/>
      <c r="BO19" s="583"/>
      <c r="CG19" s="583"/>
      <c r="CN19" s="513"/>
      <c r="CO19" s="513"/>
      <c r="CP19" s="513"/>
      <c r="CQ19" s="513"/>
      <c r="CR19" s="513"/>
      <c r="CS19" s="513"/>
      <c r="CT19" s="513"/>
      <c r="CU19" s="513"/>
      <c r="CV19" s="513"/>
      <c r="CW19" s="513"/>
      <c r="CX19" s="513"/>
    </row>
    <row r="20" spans="1:102" ht="18.75" x14ac:dyDescent="0.25">
      <c r="A20" s="564">
        <v>15</v>
      </c>
      <c r="B20" s="586"/>
      <c r="C20" s="566" t="s">
        <v>443</v>
      </c>
      <c r="D20" s="567" t="s">
        <v>1224</v>
      </c>
      <c r="E20" s="568">
        <v>2436</v>
      </c>
      <c r="F20" s="569" t="s">
        <v>1138</v>
      </c>
      <c r="G20" s="569">
        <v>5</v>
      </c>
      <c r="H20" s="569">
        <v>5</v>
      </c>
      <c r="I20" s="569">
        <v>5</v>
      </c>
      <c r="J20" s="569"/>
      <c r="K20" s="569">
        <v>5</v>
      </c>
      <c r="L20" s="569">
        <v>5</v>
      </c>
      <c r="M20" s="569">
        <v>5</v>
      </c>
      <c r="N20" s="569">
        <v>5</v>
      </c>
      <c r="O20" s="569">
        <v>5</v>
      </c>
      <c r="P20" s="569"/>
      <c r="Q20" s="569"/>
      <c r="R20" s="569"/>
      <c r="S20" s="569"/>
      <c r="T20" s="569"/>
      <c r="U20" s="569"/>
      <c r="V20" s="570">
        <f t="shared" si="2"/>
        <v>5</v>
      </c>
      <c r="W20" s="571">
        <f t="shared" si="3"/>
        <v>0</v>
      </c>
      <c r="X20" s="571">
        <f t="shared" si="4"/>
        <v>0</v>
      </c>
      <c r="Y20" s="571">
        <f t="shared" si="5"/>
        <v>0</v>
      </c>
      <c r="Z20" s="571">
        <f t="shared" si="6"/>
        <v>0</v>
      </c>
      <c r="AA20" s="571">
        <f t="shared" si="7"/>
        <v>0</v>
      </c>
      <c r="AB20" s="571">
        <f t="shared" si="8"/>
        <v>8</v>
      </c>
      <c r="AC20" s="571">
        <f t="shared" si="9"/>
        <v>8</v>
      </c>
      <c r="AD20" s="572">
        <f t="shared" si="10"/>
        <v>5</v>
      </c>
      <c r="AE20" s="573">
        <f t="shared" si="11"/>
        <v>0</v>
      </c>
      <c r="AF20" s="513"/>
      <c r="AG20" s="575" t="str">
        <f t="shared" si="0"/>
        <v>з</v>
      </c>
      <c r="AH20" s="575">
        <f t="shared" si="0"/>
        <v>5</v>
      </c>
      <c r="AI20" s="575">
        <f t="shared" si="0"/>
        <v>5</v>
      </c>
      <c r="AJ20" s="575">
        <f t="shared" si="0"/>
        <v>5</v>
      </c>
      <c r="AK20" s="575" t="str">
        <f t="shared" si="0"/>
        <v/>
      </c>
      <c r="AL20" s="575">
        <f t="shared" si="0"/>
        <v>5</v>
      </c>
      <c r="AM20" s="575">
        <f t="shared" si="0"/>
        <v>5</v>
      </c>
      <c r="AN20" s="575">
        <f t="shared" si="0"/>
        <v>5</v>
      </c>
      <c r="AO20" s="575">
        <f t="shared" si="0"/>
        <v>5</v>
      </c>
      <c r="AP20" s="575">
        <f t="shared" si="0"/>
        <v>5</v>
      </c>
      <c r="AQ20" s="575" t="str">
        <f t="shared" si="0"/>
        <v/>
      </c>
      <c r="AR20" s="575" t="str">
        <f t="shared" si="0"/>
        <v/>
      </c>
      <c r="AS20" s="575" t="str">
        <f t="shared" si="0"/>
        <v/>
      </c>
      <c r="AT20" s="575" t="str">
        <f t="shared" si="0"/>
        <v/>
      </c>
      <c r="AU20" s="575" t="str">
        <f t="shared" si="0"/>
        <v/>
      </c>
      <c r="AV20" s="575" t="str">
        <f t="shared" ref="AG20:AV35" si="12">IF(ISERROR(VALUE(LEFT(U20))),LEFT(U20),VALUE(LEFT(U20)))</f>
        <v/>
      </c>
      <c r="AW20" s="570">
        <f t="shared" si="1"/>
        <v>1</v>
      </c>
      <c r="AX20" s="583"/>
      <c r="AY20" s="584"/>
      <c r="AZ20" s="584"/>
      <c r="BA20" s="584"/>
      <c r="BB20" s="584"/>
      <c r="BC20" s="584"/>
      <c r="BD20" s="584"/>
      <c r="BE20" s="584"/>
      <c r="BF20" s="584"/>
      <c r="BG20" s="584"/>
      <c r="BH20" s="584"/>
      <c r="BI20" s="584"/>
      <c r="BJ20" s="584"/>
      <c r="BK20" s="584"/>
      <c r="BL20" s="584"/>
      <c r="BM20" s="584"/>
      <c r="BN20" s="584"/>
      <c r="BO20" s="583"/>
      <c r="CG20" s="583"/>
      <c r="CN20" s="513"/>
      <c r="CO20" s="513"/>
      <c r="CP20" s="513"/>
      <c r="CQ20" s="513"/>
      <c r="CR20" s="513"/>
      <c r="CS20" s="513"/>
      <c r="CT20" s="513"/>
      <c r="CU20" s="513"/>
      <c r="CV20" s="513"/>
      <c r="CW20" s="513"/>
      <c r="CX20" s="513"/>
    </row>
    <row r="21" spans="1:102" ht="18.75" x14ac:dyDescent="0.25">
      <c r="A21" s="564">
        <v>16</v>
      </c>
      <c r="B21" s="586"/>
      <c r="C21" s="566" t="s">
        <v>34</v>
      </c>
      <c r="D21" s="567" t="s">
        <v>1225</v>
      </c>
      <c r="E21" s="568">
        <v>2436</v>
      </c>
      <c r="F21" s="569" t="s">
        <v>1138</v>
      </c>
      <c r="G21" s="569">
        <v>5</v>
      </c>
      <c r="H21" s="569">
        <v>4</v>
      </c>
      <c r="I21" s="569">
        <v>5</v>
      </c>
      <c r="J21" s="569"/>
      <c r="K21" s="569">
        <v>5</v>
      </c>
      <c r="L21" s="569">
        <v>4</v>
      </c>
      <c r="M21" s="569">
        <v>5</v>
      </c>
      <c r="N21" s="569">
        <v>5</v>
      </c>
      <c r="O21" s="569">
        <v>4</v>
      </c>
      <c r="P21" s="569"/>
      <c r="Q21" s="569"/>
      <c r="R21" s="569"/>
      <c r="S21" s="569"/>
      <c r="T21" s="569"/>
      <c r="U21" s="569"/>
      <c r="V21" s="570">
        <f t="shared" si="2"/>
        <v>4</v>
      </c>
      <c r="W21" s="571">
        <f t="shared" si="3"/>
        <v>0</v>
      </c>
      <c r="X21" s="571">
        <f t="shared" si="4"/>
        <v>0</v>
      </c>
      <c r="Y21" s="571">
        <f t="shared" si="5"/>
        <v>0</v>
      </c>
      <c r="Z21" s="571">
        <f t="shared" si="6"/>
        <v>0</v>
      </c>
      <c r="AA21" s="571">
        <f t="shared" si="7"/>
        <v>3</v>
      </c>
      <c r="AB21" s="571">
        <f t="shared" si="8"/>
        <v>5</v>
      </c>
      <c r="AC21" s="571">
        <f t="shared" si="9"/>
        <v>8</v>
      </c>
      <c r="AD21" s="572">
        <f t="shared" si="10"/>
        <v>4.625</v>
      </c>
      <c r="AE21" s="573">
        <f t="shared" si="11"/>
        <v>0</v>
      </c>
      <c r="AF21" s="513"/>
      <c r="AG21" s="575" t="str">
        <f t="shared" si="12"/>
        <v>з</v>
      </c>
      <c r="AH21" s="575">
        <f t="shared" si="12"/>
        <v>5</v>
      </c>
      <c r="AI21" s="575">
        <f t="shared" si="12"/>
        <v>4</v>
      </c>
      <c r="AJ21" s="575">
        <f t="shared" si="12"/>
        <v>5</v>
      </c>
      <c r="AK21" s="575" t="str">
        <f t="shared" si="12"/>
        <v/>
      </c>
      <c r="AL21" s="575">
        <f t="shared" si="12"/>
        <v>5</v>
      </c>
      <c r="AM21" s="575">
        <f t="shared" si="12"/>
        <v>4</v>
      </c>
      <c r="AN21" s="575">
        <f t="shared" si="12"/>
        <v>5</v>
      </c>
      <c r="AO21" s="575">
        <f t="shared" si="12"/>
        <v>5</v>
      </c>
      <c r="AP21" s="575">
        <f t="shared" si="12"/>
        <v>4</v>
      </c>
      <c r="AQ21" s="575" t="str">
        <f t="shared" si="12"/>
        <v/>
      </c>
      <c r="AR21" s="575" t="str">
        <f t="shared" si="12"/>
        <v/>
      </c>
      <c r="AS21" s="575" t="str">
        <f t="shared" si="12"/>
        <v/>
      </c>
      <c r="AT21" s="575" t="str">
        <f t="shared" si="12"/>
        <v/>
      </c>
      <c r="AU21" s="575" t="str">
        <f t="shared" si="12"/>
        <v/>
      </c>
      <c r="AV21" s="575" t="str">
        <f t="shared" si="12"/>
        <v/>
      </c>
      <c r="AW21" s="570">
        <f t="shared" si="1"/>
        <v>1</v>
      </c>
      <c r="AX21" s="583"/>
      <c r="AY21" s="584"/>
      <c r="AZ21" s="584"/>
      <c r="BA21" s="584"/>
      <c r="BB21" s="584"/>
      <c r="BC21" s="584"/>
      <c r="BD21" s="584"/>
      <c r="BE21" s="584"/>
      <c r="BF21" s="584"/>
      <c r="BG21" s="584"/>
      <c r="BH21" s="584"/>
      <c r="BI21" s="584"/>
      <c r="BJ21" s="584"/>
      <c r="BK21" s="584"/>
      <c r="BL21" s="584"/>
      <c r="BM21" s="584"/>
      <c r="BN21" s="584"/>
      <c r="BO21" s="583"/>
      <c r="CG21" s="583"/>
      <c r="CN21" s="513"/>
      <c r="CO21" s="513"/>
      <c r="CP21" s="513"/>
      <c r="CQ21" s="513"/>
      <c r="CR21" s="513"/>
      <c r="CS21" s="513"/>
      <c r="CT21" s="513"/>
      <c r="CU21" s="513"/>
      <c r="CV21" s="513"/>
      <c r="CW21" s="513"/>
      <c r="CX21" s="513"/>
    </row>
    <row r="22" spans="1:102" ht="18.75" x14ac:dyDescent="0.25">
      <c r="A22" s="564">
        <v>17</v>
      </c>
      <c r="B22" s="586"/>
      <c r="C22" s="566" t="s">
        <v>34</v>
      </c>
      <c r="D22" s="567" t="s">
        <v>1306</v>
      </c>
      <c r="E22" s="568">
        <v>2436</v>
      </c>
      <c r="F22" s="569" t="s">
        <v>1138</v>
      </c>
      <c r="G22" s="569">
        <v>5</v>
      </c>
      <c r="H22" s="569">
        <v>5</v>
      </c>
      <c r="I22" s="569">
        <v>5</v>
      </c>
      <c r="J22" s="569"/>
      <c r="K22" s="569">
        <v>5</v>
      </c>
      <c r="L22" s="569">
        <v>4</v>
      </c>
      <c r="M22" s="569">
        <v>5</v>
      </c>
      <c r="N22" s="569">
        <v>5</v>
      </c>
      <c r="O22" s="569">
        <v>5</v>
      </c>
      <c r="P22" s="569"/>
      <c r="Q22" s="569"/>
      <c r="R22" s="569"/>
      <c r="S22" s="569"/>
      <c r="T22" s="569"/>
      <c r="U22" s="569"/>
      <c r="V22" s="570">
        <f t="shared" si="2"/>
        <v>4</v>
      </c>
      <c r="W22" s="571">
        <f t="shared" si="3"/>
        <v>0</v>
      </c>
      <c r="X22" s="571">
        <f t="shared" si="4"/>
        <v>0</v>
      </c>
      <c r="Y22" s="571">
        <f t="shared" si="5"/>
        <v>0</v>
      </c>
      <c r="Z22" s="571">
        <f t="shared" si="6"/>
        <v>0</v>
      </c>
      <c r="AA22" s="571">
        <f t="shared" si="7"/>
        <v>1</v>
      </c>
      <c r="AB22" s="571">
        <f t="shared" si="8"/>
        <v>7</v>
      </c>
      <c r="AC22" s="571">
        <f t="shared" si="9"/>
        <v>8</v>
      </c>
      <c r="AD22" s="572">
        <f t="shared" si="10"/>
        <v>4.875</v>
      </c>
      <c r="AE22" s="573">
        <f t="shared" si="11"/>
        <v>0</v>
      </c>
      <c r="AF22" s="513"/>
      <c r="AG22" s="575"/>
      <c r="AH22" s="575">
        <f t="shared" si="12"/>
        <v>5</v>
      </c>
      <c r="AI22" s="575">
        <f t="shared" si="12"/>
        <v>5</v>
      </c>
      <c r="AJ22" s="575">
        <f t="shared" si="12"/>
        <v>5</v>
      </c>
      <c r="AK22" s="575"/>
      <c r="AL22" s="575">
        <f t="shared" si="12"/>
        <v>5</v>
      </c>
      <c r="AM22" s="575">
        <f t="shared" si="12"/>
        <v>4</v>
      </c>
      <c r="AN22" s="575">
        <f t="shared" si="12"/>
        <v>5</v>
      </c>
      <c r="AO22" s="575">
        <f t="shared" si="12"/>
        <v>5</v>
      </c>
      <c r="AP22" s="575">
        <f t="shared" si="12"/>
        <v>5</v>
      </c>
      <c r="AQ22" s="575"/>
      <c r="AR22" s="575"/>
      <c r="AS22" s="575"/>
      <c r="AT22" s="575"/>
      <c r="AU22" s="575"/>
      <c r="AV22" s="575"/>
      <c r="AW22" s="570"/>
      <c r="AX22" s="583"/>
      <c r="AY22" s="584"/>
      <c r="AZ22" s="584"/>
      <c r="BA22" s="584"/>
      <c r="BB22" s="584"/>
      <c r="BC22" s="584"/>
      <c r="BD22" s="584"/>
      <c r="BE22" s="584"/>
      <c r="BF22" s="584"/>
      <c r="BG22" s="584"/>
      <c r="BH22" s="584"/>
      <c r="BI22" s="584"/>
      <c r="BJ22" s="584"/>
      <c r="BK22" s="584"/>
      <c r="BL22" s="584"/>
      <c r="BM22" s="584"/>
      <c r="BN22" s="584"/>
      <c r="BO22" s="583"/>
      <c r="CG22" s="583"/>
      <c r="CN22" s="513"/>
      <c r="CO22" s="513"/>
      <c r="CP22" s="513"/>
      <c r="CQ22" s="513"/>
      <c r="CR22" s="513"/>
      <c r="CS22" s="513"/>
      <c r="CT22" s="513"/>
      <c r="CU22" s="513"/>
      <c r="CV22" s="513"/>
      <c r="CW22" s="513"/>
      <c r="CX22" s="513"/>
    </row>
    <row r="23" spans="1:102" ht="18.75" x14ac:dyDescent="0.25">
      <c r="A23" s="564">
        <v>18</v>
      </c>
      <c r="B23" s="586"/>
      <c r="C23" s="566" t="s">
        <v>34</v>
      </c>
      <c r="D23" s="567" t="s">
        <v>1226</v>
      </c>
      <c r="E23" s="568">
        <v>2436</v>
      </c>
      <c r="F23" s="569" t="s">
        <v>1138</v>
      </c>
      <c r="G23" s="569">
        <v>5</v>
      </c>
      <c r="H23" s="569">
        <v>5</v>
      </c>
      <c r="I23" s="569">
        <v>5</v>
      </c>
      <c r="J23" s="569"/>
      <c r="K23" s="569">
        <v>5</v>
      </c>
      <c r="L23" s="569">
        <v>5</v>
      </c>
      <c r="M23" s="569">
        <v>5</v>
      </c>
      <c r="N23" s="569">
        <v>5</v>
      </c>
      <c r="O23" s="569">
        <v>5</v>
      </c>
      <c r="P23" s="569"/>
      <c r="Q23" s="569"/>
      <c r="R23" s="569"/>
      <c r="S23" s="569"/>
      <c r="T23" s="569"/>
      <c r="U23" s="569"/>
      <c r="V23" s="570">
        <f t="shared" si="2"/>
        <v>5</v>
      </c>
      <c r="W23" s="571">
        <f t="shared" si="3"/>
        <v>0</v>
      </c>
      <c r="X23" s="571">
        <f t="shared" si="4"/>
        <v>0</v>
      </c>
      <c r="Y23" s="571">
        <f t="shared" si="5"/>
        <v>0</v>
      </c>
      <c r="Z23" s="571">
        <f t="shared" si="6"/>
        <v>0</v>
      </c>
      <c r="AA23" s="571">
        <f t="shared" si="7"/>
        <v>0</v>
      </c>
      <c r="AB23" s="571">
        <f t="shared" si="8"/>
        <v>8</v>
      </c>
      <c r="AC23" s="571">
        <f t="shared" si="9"/>
        <v>8</v>
      </c>
      <c r="AD23" s="572">
        <f t="shared" si="10"/>
        <v>5</v>
      </c>
      <c r="AE23" s="573">
        <f t="shared" si="11"/>
        <v>0</v>
      </c>
      <c r="AF23" s="513"/>
      <c r="AG23" s="575" t="str">
        <f t="shared" si="12"/>
        <v>з</v>
      </c>
      <c r="AH23" s="575">
        <f t="shared" si="12"/>
        <v>5</v>
      </c>
      <c r="AI23" s="575">
        <f t="shared" si="12"/>
        <v>5</v>
      </c>
      <c r="AJ23" s="575">
        <f t="shared" si="12"/>
        <v>5</v>
      </c>
      <c r="AK23" s="575" t="str">
        <f t="shared" si="12"/>
        <v/>
      </c>
      <c r="AL23" s="575">
        <f t="shared" si="12"/>
        <v>5</v>
      </c>
      <c r="AM23" s="575">
        <f t="shared" si="12"/>
        <v>5</v>
      </c>
      <c r="AN23" s="575">
        <f t="shared" si="12"/>
        <v>5</v>
      </c>
      <c r="AO23" s="575">
        <f t="shared" si="12"/>
        <v>5</v>
      </c>
      <c r="AP23" s="575">
        <f t="shared" si="12"/>
        <v>5</v>
      </c>
      <c r="AQ23" s="575" t="str">
        <f t="shared" si="12"/>
        <v/>
      </c>
      <c r="AR23" s="575" t="str">
        <f t="shared" si="12"/>
        <v/>
      </c>
      <c r="AS23" s="575" t="str">
        <f t="shared" si="12"/>
        <v/>
      </c>
      <c r="AT23" s="575" t="str">
        <f t="shared" si="12"/>
        <v/>
      </c>
      <c r="AU23" s="575" t="str">
        <f t="shared" si="12"/>
        <v/>
      </c>
      <c r="AV23" s="575" t="str">
        <f t="shared" si="12"/>
        <v/>
      </c>
      <c r="AW23" s="570">
        <f t="shared" si="1"/>
        <v>1</v>
      </c>
      <c r="AX23" s="583"/>
      <c r="AY23" s="584"/>
      <c r="AZ23" s="584"/>
      <c r="BA23" s="584"/>
      <c r="BB23" s="584"/>
      <c r="BC23" s="584"/>
      <c r="BD23" s="584"/>
      <c r="BE23" s="584"/>
      <c r="BF23" s="584"/>
      <c r="BG23" s="584"/>
      <c r="BH23" s="584"/>
      <c r="BI23" s="584"/>
      <c r="BJ23" s="584"/>
      <c r="BK23" s="584"/>
      <c r="BL23" s="584"/>
      <c r="BM23" s="584"/>
      <c r="BN23" s="584"/>
      <c r="BO23" s="583"/>
      <c r="CG23" s="583"/>
      <c r="CN23" s="513"/>
      <c r="CO23" s="513"/>
      <c r="CP23" s="513"/>
      <c r="CQ23" s="513"/>
      <c r="CR23" s="513"/>
      <c r="CS23" s="513"/>
      <c r="CT23" s="513"/>
      <c r="CU23" s="513"/>
      <c r="CV23" s="513"/>
      <c r="CW23" s="513"/>
      <c r="CX23" s="513"/>
    </row>
    <row r="24" spans="1:102" ht="18.75" x14ac:dyDescent="0.25">
      <c r="A24" s="564">
        <v>19</v>
      </c>
      <c r="B24" s="586"/>
      <c r="C24" s="566" t="s">
        <v>34</v>
      </c>
      <c r="D24" s="567" t="s">
        <v>1227</v>
      </c>
      <c r="E24" s="568">
        <v>2436</v>
      </c>
      <c r="F24" s="569" t="s">
        <v>1138</v>
      </c>
      <c r="G24" s="569">
        <v>4</v>
      </c>
      <c r="H24" s="569">
        <v>5</v>
      </c>
      <c r="I24" s="569">
        <v>5</v>
      </c>
      <c r="J24" s="569"/>
      <c r="K24" s="569">
        <v>5</v>
      </c>
      <c r="L24" s="569">
        <v>5</v>
      </c>
      <c r="M24" s="569">
        <v>5</v>
      </c>
      <c r="N24" s="569">
        <v>5</v>
      </c>
      <c r="O24" s="569">
        <v>4</v>
      </c>
      <c r="P24" s="569"/>
      <c r="Q24" s="569"/>
      <c r="R24" s="569"/>
      <c r="S24" s="569"/>
      <c r="T24" s="569"/>
      <c r="U24" s="569"/>
      <c r="V24" s="570">
        <f t="shared" si="2"/>
        <v>4</v>
      </c>
      <c r="W24" s="571">
        <f t="shared" si="3"/>
        <v>0</v>
      </c>
      <c r="X24" s="571">
        <f t="shared" si="4"/>
        <v>0</v>
      </c>
      <c r="Y24" s="571">
        <f t="shared" si="5"/>
        <v>0</v>
      </c>
      <c r="Z24" s="571">
        <f t="shared" si="6"/>
        <v>0</v>
      </c>
      <c r="AA24" s="571">
        <f t="shared" si="7"/>
        <v>2</v>
      </c>
      <c r="AB24" s="571">
        <f t="shared" si="8"/>
        <v>6</v>
      </c>
      <c r="AC24" s="571">
        <f t="shared" si="9"/>
        <v>8</v>
      </c>
      <c r="AD24" s="572">
        <f t="shared" si="10"/>
        <v>4.75</v>
      </c>
      <c r="AE24" s="573">
        <f t="shared" si="11"/>
        <v>0</v>
      </c>
      <c r="AF24" s="513"/>
      <c r="AG24" s="575" t="str">
        <f t="shared" si="12"/>
        <v>з</v>
      </c>
      <c r="AH24" s="575">
        <f t="shared" si="12"/>
        <v>4</v>
      </c>
      <c r="AI24" s="575">
        <f t="shared" si="12"/>
        <v>5</v>
      </c>
      <c r="AJ24" s="575">
        <f t="shared" si="12"/>
        <v>5</v>
      </c>
      <c r="AK24" s="575" t="str">
        <f t="shared" si="12"/>
        <v/>
      </c>
      <c r="AL24" s="575">
        <f t="shared" si="12"/>
        <v>5</v>
      </c>
      <c r="AM24" s="575">
        <f t="shared" si="12"/>
        <v>5</v>
      </c>
      <c r="AN24" s="575">
        <f t="shared" si="12"/>
        <v>5</v>
      </c>
      <c r="AO24" s="575">
        <f t="shared" si="12"/>
        <v>5</v>
      </c>
      <c r="AP24" s="575">
        <f t="shared" si="12"/>
        <v>4</v>
      </c>
      <c r="AQ24" s="575" t="str">
        <f t="shared" si="12"/>
        <v/>
      </c>
      <c r="AR24" s="575" t="str">
        <f t="shared" si="12"/>
        <v/>
      </c>
      <c r="AS24" s="575" t="str">
        <f t="shared" si="12"/>
        <v/>
      </c>
      <c r="AT24" s="575" t="str">
        <f t="shared" si="12"/>
        <v/>
      </c>
      <c r="AU24" s="575" t="str">
        <f t="shared" si="12"/>
        <v/>
      </c>
      <c r="AV24" s="575" t="str">
        <f t="shared" si="12"/>
        <v/>
      </c>
      <c r="AW24" s="570">
        <f t="shared" si="1"/>
        <v>1</v>
      </c>
      <c r="AX24" s="583"/>
      <c r="AY24" s="584"/>
      <c r="AZ24" s="584"/>
      <c r="BA24" s="584"/>
      <c r="BB24" s="584"/>
      <c r="BC24" s="584"/>
      <c r="BD24" s="584"/>
      <c r="BE24" s="584"/>
      <c r="BF24" s="584"/>
      <c r="BG24" s="584"/>
      <c r="BH24" s="584"/>
      <c r="BI24" s="584"/>
      <c r="BJ24" s="584"/>
      <c r="BK24" s="584"/>
      <c r="BL24" s="584"/>
      <c r="BM24" s="584"/>
      <c r="BN24" s="584"/>
      <c r="BO24" s="583"/>
      <c r="CG24" s="583"/>
      <c r="CN24" s="513"/>
      <c r="CO24" s="513"/>
      <c r="CP24" s="513"/>
      <c r="CQ24" s="513"/>
      <c r="CR24" s="513"/>
      <c r="CS24" s="513"/>
      <c r="CT24" s="513"/>
      <c r="CU24" s="513"/>
      <c r="CV24" s="513"/>
      <c r="CW24" s="513"/>
      <c r="CX24" s="513"/>
    </row>
    <row r="25" spans="1:102" ht="18.75" x14ac:dyDescent="0.25">
      <c r="A25" s="564">
        <v>20</v>
      </c>
      <c r="B25" s="586"/>
      <c r="C25" s="566" t="s">
        <v>34</v>
      </c>
      <c r="D25" s="567" t="s">
        <v>1307</v>
      </c>
      <c r="E25" s="568">
        <v>2436</v>
      </c>
      <c r="F25" s="569" t="s">
        <v>1138</v>
      </c>
      <c r="G25" s="569">
        <v>5</v>
      </c>
      <c r="H25" s="569">
        <v>3</v>
      </c>
      <c r="I25" s="569">
        <v>5</v>
      </c>
      <c r="J25" s="569"/>
      <c r="K25" s="569">
        <v>5</v>
      </c>
      <c r="L25" s="569">
        <v>5</v>
      </c>
      <c r="M25" s="569">
        <v>4</v>
      </c>
      <c r="N25" s="569">
        <v>5</v>
      </c>
      <c r="O25" s="569">
        <v>4</v>
      </c>
      <c r="P25" s="569"/>
      <c r="Q25" s="569"/>
      <c r="R25" s="569"/>
      <c r="S25" s="569"/>
      <c r="T25" s="569"/>
      <c r="U25" s="569"/>
      <c r="V25" s="570">
        <f t="shared" si="2"/>
        <v>3</v>
      </c>
      <c r="W25" s="571">
        <f t="shared" si="3"/>
        <v>0</v>
      </c>
      <c r="X25" s="571">
        <f t="shared" si="4"/>
        <v>0</v>
      </c>
      <c r="Y25" s="571">
        <f t="shared" si="5"/>
        <v>0</v>
      </c>
      <c r="Z25" s="571">
        <f t="shared" si="6"/>
        <v>1</v>
      </c>
      <c r="AA25" s="571">
        <f t="shared" si="7"/>
        <v>2</v>
      </c>
      <c r="AB25" s="571">
        <f t="shared" si="8"/>
        <v>5</v>
      </c>
      <c r="AC25" s="571">
        <f t="shared" si="9"/>
        <v>8</v>
      </c>
      <c r="AD25" s="572">
        <f t="shared" si="10"/>
        <v>4.5</v>
      </c>
      <c r="AE25" s="573">
        <f t="shared" si="11"/>
        <v>0</v>
      </c>
      <c r="AF25" s="513"/>
      <c r="AG25" s="575"/>
      <c r="AH25" s="575">
        <f t="shared" si="12"/>
        <v>5</v>
      </c>
      <c r="AI25" s="575">
        <f t="shared" si="12"/>
        <v>3</v>
      </c>
      <c r="AJ25" s="575">
        <f t="shared" si="12"/>
        <v>5</v>
      </c>
      <c r="AK25" s="575"/>
      <c r="AL25" s="575">
        <f t="shared" si="12"/>
        <v>5</v>
      </c>
      <c r="AM25" s="575">
        <f t="shared" si="12"/>
        <v>5</v>
      </c>
      <c r="AN25" s="575">
        <f t="shared" si="12"/>
        <v>4</v>
      </c>
      <c r="AO25" s="575">
        <f t="shared" si="12"/>
        <v>5</v>
      </c>
      <c r="AP25" s="575">
        <f t="shared" si="12"/>
        <v>4</v>
      </c>
      <c r="AQ25" s="575"/>
      <c r="AR25" s="575"/>
      <c r="AS25" s="575"/>
      <c r="AT25" s="575"/>
      <c r="AU25" s="575"/>
      <c r="AV25" s="575"/>
      <c r="AW25" s="570"/>
      <c r="AX25" s="583"/>
      <c r="AY25" s="584"/>
      <c r="AZ25" s="584"/>
      <c r="BA25" s="584"/>
      <c r="BB25" s="584"/>
      <c r="BC25" s="584"/>
      <c r="BD25" s="584"/>
      <c r="BE25" s="584"/>
      <c r="BF25" s="584"/>
      <c r="BG25" s="584"/>
      <c r="BH25" s="584"/>
      <c r="BI25" s="584"/>
      <c r="BJ25" s="584"/>
      <c r="BK25" s="584"/>
      <c r="BL25" s="584"/>
      <c r="BM25" s="584"/>
      <c r="BN25" s="584"/>
      <c r="BO25" s="583"/>
      <c r="CG25" s="583"/>
      <c r="CN25" s="513"/>
      <c r="CO25" s="513"/>
      <c r="CP25" s="513"/>
      <c r="CQ25" s="513"/>
      <c r="CR25" s="513"/>
      <c r="CS25" s="513"/>
      <c r="CT25" s="513"/>
      <c r="CU25" s="513"/>
      <c r="CV25" s="513"/>
      <c r="CW25" s="513"/>
      <c r="CX25" s="513"/>
    </row>
    <row r="26" spans="1:102" ht="18.75" x14ac:dyDescent="0.25">
      <c r="A26" s="564">
        <v>21</v>
      </c>
      <c r="B26" s="586"/>
      <c r="C26" s="566" t="s">
        <v>34</v>
      </c>
      <c r="D26" s="567" t="s">
        <v>1228</v>
      </c>
      <c r="E26" s="568">
        <v>2436</v>
      </c>
      <c r="F26" s="569" t="s">
        <v>1138</v>
      </c>
      <c r="G26" s="569">
        <v>4</v>
      </c>
      <c r="H26" s="569">
        <v>5</v>
      </c>
      <c r="I26" s="569">
        <v>5</v>
      </c>
      <c r="J26" s="569"/>
      <c r="K26" s="569">
        <v>5</v>
      </c>
      <c r="L26" s="569">
        <v>5</v>
      </c>
      <c r="M26" s="569">
        <v>5</v>
      </c>
      <c r="N26" s="569">
        <v>5</v>
      </c>
      <c r="O26" s="569">
        <v>4</v>
      </c>
      <c r="P26" s="569"/>
      <c r="Q26" s="569"/>
      <c r="R26" s="569"/>
      <c r="S26" s="569"/>
      <c r="T26" s="569"/>
      <c r="U26" s="569"/>
      <c r="V26" s="570">
        <f t="shared" si="2"/>
        <v>4</v>
      </c>
      <c r="W26" s="571">
        <f t="shared" si="3"/>
        <v>0</v>
      </c>
      <c r="X26" s="571">
        <f t="shared" si="4"/>
        <v>0</v>
      </c>
      <c r="Y26" s="571">
        <f t="shared" si="5"/>
        <v>0</v>
      </c>
      <c r="Z26" s="571">
        <f t="shared" si="6"/>
        <v>0</v>
      </c>
      <c r="AA26" s="571">
        <f t="shared" si="7"/>
        <v>2</v>
      </c>
      <c r="AB26" s="571">
        <f t="shared" si="8"/>
        <v>6</v>
      </c>
      <c r="AC26" s="571">
        <f t="shared" si="9"/>
        <v>8</v>
      </c>
      <c r="AD26" s="572">
        <f t="shared" si="10"/>
        <v>4.75</v>
      </c>
      <c r="AE26" s="573">
        <f t="shared" si="11"/>
        <v>0</v>
      </c>
      <c r="AF26" s="513"/>
      <c r="AG26" s="575" t="str">
        <f t="shared" si="12"/>
        <v>з</v>
      </c>
      <c r="AH26" s="575">
        <f t="shared" si="12"/>
        <v>4</v>
      </c>
      <c r="AI26" s="575">
        <f t="shared" si="12"/>
        <v>5</v>
      </c>
      <c r="AJ26" s="575">
        <f t="shared" si="12"/>
        <v>5</v>
      </c>
      <c r="AK26" s="575" t="str">
        <f t="shared" si="12"/>
        <v/>
      </c>
      <c r="AL26" s="575">
        <f t="shared" si="12"/>
        <v>5</v>
      </c>
      <c r="AM26" s="575">
        <f t="shared" si="12"/>
        <v>5</v>
      </c>
      <c r="AN26" s="575">
        <f t="shared" si="12"/>
        <v>5</v>
      </c>
      <c r="AO26" s="575">
        <f t="shared" si="12"/>
        <v>5</v>
      </c>
      <c r="AP26" s="575">
        <f t="shared" si="12"/>
        <v>4</v>
      </c>
      <c r="AQ26" s="575" t="str">
        <f t="shared" si="12"/>
        <v/>
      </c>
      <c r="AR26" s="575" t="str">
        <f t="shared" si="12"/>
        <v/>
      </c>
      <c r="AS26" s="575" t="str">
        <f t="shared" si="12"/>
        <v/>
      </c>
      <c r="AT26" s="575" t="str">
        <f t="shared" si="12"/>
        <v/>
      </c>
      <c r="AU26" s="575" t="str">
        <f t="shared" si="12"/>
        <v/>
      </c>
      <c r="AV26" s="575" t="str">
        <f t="shared" si="12"/>
        <v/>
      </c>
      <c r="AW26" s="570">
        <f t="shared" si="1"/>
        <v>1</v>
      </c>
      <c r="AX26" s="583"/>
      <c r="AY26" s="584"/>
      <c r="AZ26" s="584"/>
      <c r="BA26" s="584"/>
      <c r="BB26" s="584"/>
      <c r="BC26" s="584"/>
      <c r="BD26" s="584"/>
      <c r="BE26" s="584"/>
      <c r="BF26" s="584"/>
      <c r="BG26" s="584"/>
      <c r="BH26" s="584"/>
      <c r="BI26" s="584"/>
      <c r="BJ26" s="584"/>
      <c r="BK26" s="584"/>
      <c r="BL26" s="584"/>
      <c r="BM26" s="584"/>
      <c r="BN26" s="584"/>
      <c r="BO26" s="583"/>
      <c r="CG26" s="583"/>
      <c r="CN26" s="513"/>
      <c r="CO26" s="513"/>
      <c r="CP26" s="513"/>
      <c r="CQ26" s="513"/>
      <c r="CR26" s="513"/>
      <c r="CS26" s="513"/>
      <c r="CT26" s="513"/>
      <c r="CU26" s="513"/>
      <c r="CV26" s="513"/>
      <c r="CW26" s="513"/>
      <c r="CX26" s="513"/>
    </row>
    <row r="27" spans="1:102" ht="18.75" x14ac:dyDescent="0.25">
      <c r="A27" s="564">
        <v>22</v>
      </c>
      <c r="B27" s="586"/>
      <c r="C27" s="566" t="s">
        <v>34</v>
      </c>
      <c r="D27" s="567" t="s">
        <v>1229</v>
      </c>
      <c r="E27" s="568">
        <v>2436</v>
      </c>
      <c r="F27" s="569" t="s">
        <v>1138</v>
      </c>
      <c r="G27" s="569">
        <v>5</v>
      </c>
      <c r="H27" s="569">
        <v>5</v>
      </c>
      <c r="I27" s="569">
        <v>5</v>
      </c>
      <c r="J27" s="569"/>
      <c r="K27" s="569">
        <v>5</v>
      </c>
      <c r="L27" s="569">
        <v>5</v>
      </c>
      <c r="M27" s="569">
        <v>5</v>
      </c>
      <c r="N27" s="569">
        <v>5</v>
      </c>
      <c r="O27" s="569">
        <v>5</v>
      </c>
      <c r="P27" s="569"/>
      <c r="Q27" s="569"/>
      <c r="R27" s="569"/>
      <c r="S27" s="569"/>
      <c r="T27" s="569"/>
      <c r="U27" s="569"/>
      <c r="V27" s="570">
        <f t="shared" si="2"/>
        <v>5</v>
      </c>
      <c r="W27" s="571">
        <f t="shared" si="3"/>
        <v>0</v>
      </c>
      <c r="X27" s="571">
        <f t="shared" si="4"/>
        <v>0</v>
      </c>
      <c r="Y27" s="571">
        <f t="shared" si="5"/>
        <v>0</v>
      </c>
      <c r="Z27" s="571">
        <f t="shared" si="6"/>
        <v>0</v>
      </c>
      <c r="AA27" s="571">
        <f t="shared" si="7"/>
        <v>0</v>
      </c>
      <c r="AB27" s="571">
        <f t="shared" si="8"/>
        <v>8</v>
      </c>
      <c r="AC27" s="571">
        <f t="shared" si="9"/>
        <v>8</v>
      </c>
      <c r="AD27" s="572">
        <f t="shared" si="10"/>
        <v>5</v>
      </c>
      <c r="AE27" s="573">
        <f t="shared" si="11"/>
        <v>0</v>
      </c>
      <c r="AF27" s="513"/>
      <c r="AG27" s="575" t="str">
        <f t="shared" si="12"/>
        <v>з</v>
      </c>
      <c r="AH27" s="575">
        <f t="shared" si="12"/>
        <v>5</v>
      </c>
      <c r="AI27" s="575">
        <f t="shared" si="12"/>
        <v>5</v>
      </c>
      <c r="AJ27" s="575">
        <f t="shared" si="12"/>
        <v>5</v>
      </c>
      <c r="AK27" s="575" t="str">
        <f t="shared" si="12"/>
        <v/>
      </c>
      <c r="AL27" s="575">
        <f t="shared" si="12"/>
        <v>5</v>
      </c>
      <c r="AM27" s="575">
        <f t="shared" si="12"/>
        <v>5</v>
      </c>
      <c r="AN27" s="575">
        <f t="shared" si="12"/>
        <v>5</v>
      </c>
      <c r="AO27" s="575">
        <f t="shared" si="12"/>
        <v>5</v>
      </c>
      <c r="AP27" s="575">
        <f t="shared" si="12"/>
        <v>5</v>
      </c>
      <c r="AQ27" s="575" t="str">
        <f t="shared" si="12"/>
        <v/>
      </c>
      <c r="AR27" s="575" t="str">
        <f t="shared" si="12"/>
        <v/>
      </c>
      <c r="AS27" s="575" t="str">
        <f t="shared" si="12"/>
        <v/>
      </c>
      <c r="AT27" s="575" t="str">
        <f t="shared" si="12"/>
        <v/>
      </c>
      <c r="AU27" s="575" t="str">
        <f t="shared" si="12"/>
        <v/>
      </c>
      <c r="AV27" s="575" t="str">
        <f t="shared" si="12"/>
        <v/>
      </c>
      <c r="AW27" s="570">
        <f t="shared" si="1"/>
        <v>1</v>
      </c>
      <c r="AX27" s="583"/>
      <c r="AY27" s="584"/>
      <c r="AZ27" s="584"/>
      <c r="BA27" s="584"/>
      <c r="BB27" s="584"/>
      <c r="BC27" s="584"/>
      <c r="BD27" s="584"/>
      <c r="BE27" s="584"/>
      <c r="BF27" s="584"/>
      <c r="BG27" s="584"/>
      <c r="BH27" s="584"/>
      <c r="BI27" s="584"/>
      <c r="BJ27" s="584"/>
      <c r="BK27" s="584"/>
      <c r="BL27" s="584"/>
      <c r="BM27" s="584"/>
      <c r="BN27" s="584"/>
      <c r="BO27" s="583"/>
      <c r="CG27" s="583"/>
      <c r="CN27" s="513"/>
      <c r="CO27" s="513"/>
      <c r="CP27" s="513"/>
      <c r="CQ27" s="513"/>
      <c r="CR27" s="513"/>
      <c r="CS27" s="513"/>
      <c r="CT27" s="513"/>
      <c r="CU27" s="513"/>
      <c r="CV27" s="513"/>
      <c r="CW27" s="513"/>
      <c r="CX27" s="513"/>
    </row>
    <row r="28" spans="1:102" ht="18.75" x14ac:dyDescent="0.25">
      <c r="A28" s="564">
        <v>23</v>
      </c>
      <c r="B28" s="586"/>
      <c r="C28" s="566" t="s">
        <v>34</v>
      </c>
      <c r="D28" s="567" t="s">
        <v>1230</v>
      </c>
      <c r="E28" s="568">
        <v>2436</v>
      </c>
      <c r="F28" s="569" t="s">
        <v>1138</v>
      </c>
      <c r="G28" s="569">
        <v>4</v>
      </c>
      <c r="H28" s="569">
        <v>4</v>
      </c>
      <c r="I28" s="569">
        <v>5</v>
      </c>
      <c r="J28" s="569"/>
      <c r="K28" s="569">
        <v>5</v>
      </c>
      <c r="L28" s="569">
        <v>4</v>
      </c>
      <c r="M28" s="569">
        <v>5</v>
      </c>
      <c r="N28" s="569">
        <v>5</v>
      </c>
      <c r="O28" s="569">
        <v>5</v>
      </c>
      <c r="P28" s="569"/>
      <c r="Q28" s="569"/>
      <c r="R28" s="569"/>
      <c r="S28" s="569"/>
      <c r="T28" s="569"/>
      <c r="U28" s="569"/>
      <c r="V28" s="570">
        <f t="shared" si="2"/>
        <v>4</v>
      </c>
      <c r="W28" s="571">
        <f t="shared" si="3"/>
        <v>0</v>
      </c>
      <c r="X28" s="571">
        <f t="shared" si="4"/>
        <v>0</v>
      </c>
      <c r="Y28" s="571">
        <f t="shared" si="5"/>
        <v>0</v>
      </c>
      <c r="Z28" s="571">
        <f t="shared" si="6"/>
        <v>0</v>
      </c>
      <c r="AA28" s="571">
        <f t="shared" si="7"/>
        <v>3</v>
      </c>
      <c r="AB28" s="571">
        <f t="shared" si="8"/>
        <v>5</v>
      </c>
      <c r="AC28" s="571">
        <f t="shared" si="9"/>
        <v>8</v>
      </c>
      <c r="AD28" s="572">
        <f t="shared" si="10"/>
        <v>4.625</v>
      </c>
      <c r="AE28" s="573">
        <f t="shared" si="11"/>
        <v>0</v>
      </c>
      <c r="AF28" s="513"/>
      <c r="AG28" s="575" t="str">
        <f t="shared" si="12"/>
        <v>з</v>
      </c>
      <c r="AH28" s="575">
        <f t="shared" si="12"/>
        <v>4</v>
      </c>
      <c r="AI28" s="575">
        <f t="shared" si="12"/>
        <v>4</v>
      </c>
      <c r="AJ28" s="575">
        <f t="shared" si="12"/>
        <v>5</v>
      </c>
      <c r="AK28" s="575" t="str">
        <f t="shared" si="12"/>
        <v/>
      </c>
      <c r="AL28" s="575">
        <f t="shared" si="12"/>
        <v>5</v>
      </c>
      <c r="AM28" s="575">
        <f t="shared" si="12"/>
        <v>4</v>
      </c>
      <c r="AN28" s="575">
        <f t="shared" si="12"/>
        <v>5</v>
      </c>
      <c r="AO28" s="575">
        <f t="shared" si="12"/>
        <v>5</v>
      </c>
      <c r="AP28" s="575">
        <f t="shared" si="12"/>
        <v>5</v>
      </c>
      <c r="AQ28" s="575" t="str">
        <f t="shared" si="12"/>
        <v/>
      </c>
      <c r="AR28" s="575" t="str">
        <f t="shared" si="12"/>
        <v/>
      </c>
      <c r="AS28" s="575" t="str">
        <f t="shared" si="12"/>
        <v/>
      </c>
      <c r="AT28" s="575" t="str">
        <f t="shared" si="12"/>
        <v/>
      </c>
      <c r="AU28" s="575" t="str">
        <f t="shared" si="12"/>
        <v/>
      </c>
      <c r="AV28" s="575" t="str">
        <f t="shared" si="12"/>
        <v/>
      </c>
      <c r="AW28" s="570">
        <f t="shared" si="1"/>
        <v>1</v>
      </c>
      <c r="AX28" s="583"/>
      <c r="AY28" s="584"/>
      <c r="AZ28" s="584"/>
      <c r="BA28" s="584"/>
      <c r="BB28" s="584"/>
      <c r="BC28" s="584"/>
      <c r="BD28" s="584"/>
      <c r="BE28" s="584"/>
      <c r="BF28" s="584"/>
      <c r="BG28" s="584"/>
      <c r="BH28" s="584"/>
      <c r="BI28" s="584"/>
      <c r="BJ28" s="584"/>
      <c r="BK28" s="584"/>
      <c r="BL28" s="584"/>
      <c r="BM28" s="584"/>
      <c r="BN28" s="584"/>
      <c r="BO28" s="583"/>
      <c r="CG28" s="583"/>
      <c r="CN28" s="513"/>
      <c r="CO28" s="513"/>
      <c r="CP28" s="513"/>
      <c r="CQ28" s="513"/>
      <c r="CR28" s="513"/>
      <c r="CS28" s="513"/>
      <c r="CT28" s="513"/>
      <c r="CU28" s="513"/>
      <c r="CV28" s="513"/>
      <c r="CW28" s="513"/>
      <c r="CX28" s="513"/>
    </row>
    <row r="29" spans="1:102" ht="18.75" x14ac:dyDescent="0.25">
      <c r="A29" s="564">
        <v>24</v>
      </c>
      <c r="B29" s="586"/>
      <c r="C29" s="566" t="s">
        <v>34</v>
      </c>
      <c r="D29" s="567" t="s">
        <v>1231</v>
      </c>
      <c r="E29" s="568">
        <v>2436</v>
      </c>
      <c r="F29" s="569" t="s">
        <v>1138</v>
      </c>
      <c r="G29" s="569">
        <v>4</v>
      </c>
      <c r="H29" s="569">
        <v>3</v>
      </c>
      <c r="I29" s="569">
        <v>5</v>
      </c>
      <c r="J29" s="569"/>
      <c r="K29" s="569">
        <v>4</v>
      </c>
      <c r="L29" s="569">
        <v>4</v>
      </c>
      <c r="M29" s="569">
        <v>5</v>
      </c>
      <c r="N29" s="569">
        <v>4</v>
      </c>
      <c r="O29" s="569">
        <v>4</v>
      </c>
      <c r="P29" s="569"/>
      <c r="Q29" s="569"/>
      <c r="R29" s="569"/>
      <c r="S29" s="569"/>
      <c r="T29" s="569"/>
      <c r="U29" s="569"/>
      <c r="V29" s="570">
        <f t="shared" si="2"/>
        <v>3</v>
      </c>
      <c r="W29" s="571">
        <f t="shared" si="3"/>
        <v>0</v>
      </c>
      <c r="X29" s="571">
        <f t="shared" si="4"/>
        <v>0</v>
      </c>
      <c r="Y29" s="571">
        <f t="shared" si="5"/>
        <v>0</v>
      </c>
      <c r="Z29" s="571">
        <f t="shared" si="6"/>
        <v>1</v>
      </c>
      <c r="AA29" s="571">
        <f t="shared" si="7"/>
        <v>5</v>
      </c>
      <c r="AB29" s="571">
        <f t="shared" si="8"/>
        <v>2</v>
      </c>
      <c r="AC29" s="571">
        <f t="shared" si="9"/>
        <v>8</v>
      </c>
      <c r="AD29" s="572">
        <f t="shared" si="10"/>
        <v>4.125</v>
      </c>
      <c r="AE29" s="573">
        <f t="shared" si="11"/>
        <v>0</v>
      </c>
      <c r="AF29" s="513"/>
      <c r="AG29" s="575" t="str">
        <f t="shared" si="12"/>
        <v>з</v>
      </c>
      <c r="AH29" s="575">
        <f t="shared" si="12"/>
        <v>4</v>
      </c>
      <c r="AI29" s="575">
        <f t="shared" si="12"/>
        <v>3</v>
      </c>
      <c r="AJ29" s="575">
        <f t="shared" si="12"/>
        <v>5</v>
      </c>
      <c r="AK29" s="575" t="str">
        <f t="shared" si="12"/>
        <v/>
      </c>
      <c r="AL29" s="575">
        <f t="shared" si="12"/>
        <v>4</v>
      </c>
      <c r="AM29" s="575">
        <f t="shared" si="12"/>
        <v>4</v>
      </c>
      <c r="AN29" s="575">
        <f t="shared" si="12"/>
        <v>5</v>
      </c>
      <c r="AO29" s="575">
        <f t="shared" si="12"/>
        <v>4</v>
      </c>
      <c r="AP29" s="575">
        <f t="shared" si="12"/>
        <v>4</v>
      </c>
      <c r="AQ29" s="575" t="str">
        <f t="shared" si="12"/>
        <v/>
      </c>
      <c r="AR29" s="575" t="str">
        <f t="shared" si="12"/>
        <v/>
      </c>
      <c r="AS29" s="575" t="str">
        <f t="shared" si="12"/>
        <v/>
      </c>
      <c r="AT29" s="575" t="str">
        <f t="shared" si="12"/>
        <v/>
      </c>
      <c r="AU29" s="575" t="str">
        <f t="shared" si="12"/>
        <v/>
      </c>
      <c r="AV29" s="575" t="str">
        <f t="shared" si="12"/>
        <v/>
      </c>
      <c r="AW29" s="570">
        <f t="shared" si="1"/>
        <v>1</v>
      </c>
      <c r="AX29" s="583"/>
      <c r="AY29" s="584"/>
      <c r="AZ29" s="584"/>
      <c r="BA29" s="584"/>
      <c r="BB29" s="584"/>
      <c r="BC29" s="584"/>
      <c r="BD29" s="584"/>
      <c r="BE29" s="584"/>
      <c r="BF29" s="584"/>
      <c r="BG29" s="584"/>
      <c r="BH29" s="584"/>
      <c r="BI29" s="584"/>
      <c r="BJ29" s="584"/>
      <c r="BK29" s="584"/>
      <c r="BL29" s="584"/>
      <c r="BM29" s="584"/>
      <c r="BN29" s="584"/>
      <c r="BO29" s="583"/>
      <c r="CG29" s="583"/>
      <c r="CN29" s="513"/>
      <c r="CO29" s="513"/>
      <c r="CP29" s="513"/>
      <c r="CQ29" s="513"/>
      <c r="CR29" s="513"/>
      <c r="CS29" s="513"/>
      <c r="CT29" s="513"/>
      <c r="CU29" s="513"/>
      <c r="CV29" s="513"/>
      <c r="CW29" s="513"/>
      <c r="CX29" s="513"/>
    </row>
    <row r="30" spans="1:102" ht="18" customHeight="1" x14ac:dyDescent="0.25">
      <c r="A30" s="564"/>
      <c r="B30" s="586"/>
      <c r="C30" s="566"/>
      <c r="D30" s="567"/>
      <c r="E30" s="587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70">
        <f t="shared" si="2"/>
        <v>0</v>
      </c>
      <c r="W30" s="571">
        <f t="shared" si="3"/>
        <v>0</v>
      </c>
      <c r="X30" s="571">
        <f t="shared" si="4"/>
        <v>0</v>
      </c>
      <c r="Y30" s="571">
        <f t="shared" si="5"/>
        <v>0</v>
      </c>
      <c r="Z30" s="571">
        <f t="shared" si="6"/>
        <v>0</v>
      </c>
      <c r="AA30" s="571">
        <f t="shared" si="7"/>
        <v>0</v>
      </c>
      <c r="AB30" s="571">
        <f t="shared" si="8"/>
        <v>0</v>
      </c>
      <c r="AC30" s="571">
        <f t="shared" si="9"/>
        <v>0</v>
      </c>
      <c r="AD30" s="572" t="str">
        <f t="shared" si="10"/>
        <v/>
      </c>
      <c r="AE30" s="573">
        <f t="shared" si="11"/>
        <v>0</v>
      </c>
      <c r="AF30" s="513"/>
      <c r="AG30" s="575" t="str">
        <f t="shared" si="12"/>
        <v/>
      </c>
      <c r="AH30" s="575" t="str">
        <f t="shared" si="12"/>
        <v/>
      </c>
      <c r="AI30" s="575" t="str">
        <f t="shared" si="12"/>
        <v/>
      </c>
      <c r="AJ30" s="575" t="str">
        <f t="shared" si="12"/>
        <v/>
      </c>
      <c r="AK30" s="575" t="str">
        <f t="shared" si="12"/>
        <v/>
      </c>
      <c r="AL30" s="575" t="str">
        <f t="shared" si="12"/>
        <v/>
      </c>
      <c r="AM30" s="575" t="str">
        <f t="shared" si="12"/>
        <v/>
      </c>
      <c r="AN30" s="575" t="str">
        <f t="shared" si="12"/>
        <v/>
      </c>
      <c r="AO30" s="575" t="str">
        <f t="shared" si="12"/>
        <v/>
      </c>
      <c r="AP30" s="575" t="str">
        <f t="shared" si="12"/>
        <v/>
      </c>
      <c r="AQ30" s="575" t="str">
        <f t="shared" si="12"/>
        <v/>
      </c>
      <c r="AR30" s="575" t="str">
        <f t="shared" si="12"/>
        <v/>
      </c>
      <c r="AS30" s="575" t="str">
        <f t="shared" si="12"/>
        <v/>
      </c>
      <c r="AT30" s="575" t="str">
        <f t="shared" si="12"/>
        <v/>
      </c>
      <c r="AU30" s="575" t="str">
        <f t="shared" si="12"/>
        <v/>
      </c>
      <c r="AV30" s="575" t="str">
        <f t="shared" si="12"/>
        <v/>
      </c>
      <c r="AW30" s="570">
        <f t="shared" si="1"/>
        <v>0</v>
      </c>
      <c r="AX30" s="583"/>
      <c r="AY30" s="584"/>
      <c r="AZ30" s="584"/>
      <c r="BA30" s="584"/>
      <c r="BB30" s="584"/>
      <c r="BC30" s="584"/>
      <c r="BD30" s="584"/>
      <c r="BE30" s="584"/>
      <c r="BF30" s="584"/>
      <c r="BG30" s="584"/>
      <c r="BH30" s="584"/>
      <c r="BI30" s="584"/>
      <c r="BJ30" s="584"/>
      <c r="BK30" s="584"/>
      <c r="BL30" s="584"/>
      <c r="BM30" s="584"/>
      <c r="BN30" s="584"/>
      <c r="BO30" s="583"/>
      <c r="CG30" s="583"/>
      <c r="CN30" s="513"/>
      <c r="CO30" s="513"/>
      <c r="CP30" s="513"/>
      <c r="CQ30" s="513"/>
      <c r="CR30" s="513"/>
      <c r="CS30" s="513"/>
      <c r="CT30" s="513"/>
      <c r="CU30" s="513"/>
      <c r="CV30" s="513"/>
      <c r="CW30" s="513"/>
      <c r="CX30" s="513"/>
    </row>
    <row r="31" spans="1:102" ht="18" customHeight="1" x14ac:dyDescent="0.2">
      <c r="A31" s="564"/>
      <c r="B31" s="540"/>
      <c r="C31" s="540"/>
      <c r="D31" s="588"/>
      <c r="E31" s="587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90"/>
      <c r="S31" s="569"/>
      <c r="T31" s="569"/>
      <c r="U31" s="569"/>
      <c r="V31" s="570">
        <f t="shared" si="2"/>
        <v>0</v>
      </c>
      <c r="W31" s="571">
        <f t="shared" si="3"/>
        <v>0</v>
      </c>
      <c r="X31" s="571">
        <f t="shared" si="4"/>
        <v>0</v>
      </c>
      <c r="Y31" s="571">
        <f t="shared" si="5"/>
        <v>0</v>
      </c>
      <c r="Z31" s="571">
        <f t="shared" si="6"/>
        <v>0</v>
      </c>
      <c r="AA31" s="571">
        <f t="shared" si="7"/>
        <v>0</v>
      </c>
      <c r="AB31" s="571">
        <f t="shared" si="8"/>
        <v>0</v>
      </c>
      <c r="AC31" s="571">
        <f t="shared" si="9"/>
        <v>0</v>
      </c>
      <c r="AD31" s="572" t="str">
        <f t="shared" si="10"/>
        <v/>
      </c>
      <c r="AE31" s="573">
        <f t="shared" si="11"/>
        <v>0</v>
      </c>
      <c r="AF31" s="513"/>
      <c r="AG31" s="591" t="str">
        <f t="shared" si="12"/>
        <v/>
      </c>
      <c r="AH31" s="591" t="str">
        <f t="shared" si="12"/>
        <v/>
      </c>
      <c r="AI31" s="591" t="str">
        <f t="shared" si="12"/>
        <v/>
      </c>
      <c r="AJ31" s="591" t="str">
        <f t="shared" si="12"/>
        <v/>
      </c>
      <c r="AK31" s="591" t="str">
        <f t="shared" si="12"/>
        <v/>
      </c>
      <c r="AL31" s="591" t="str">
        <f t="shared" si="12"/>
        <v/>
      </c>
      <c r="AM31" s="591" t="str">
        <f t="shared" si="12"/>
        <v/>
      </c>
      <c r="AN31" s="591" t="str">
        <f t="shared" si="12"/>
        <v/>
      </c>
      <c r="AO31" s="591" t="str">
        <f t="shared" si="12"/>
        <v/>
      </c>
      <c r="AP31" s="591" t="str">
        <f t="shared" si="12"/>
        <v/>
      </c>
      <c r="AQ31" s="591" t="str">
        <f t="shared" si="12"/>
        <v/>
      </c>
      <c r="AR31" s="591" t="str">
        <f t="shared" si="12"/>
        <v/>
      </c>
      <c r="AS31" s="591" t="str">
        <f t="shared" si="12"/>
        <v/>
      </c>
      <c r="AT31" s="591" t="str">
        <f t="shared" si="12"/>
        <v/>
      </c>
      <c r="AU31" s="591" t="str">
        <f t="shared" si="12"/>
        <v/>
      </c>
      <c r="AV31" s="591" t="str">
        <f t="shared" si="12"/>
        <v/>
      </c>
      <c r="AW31" s="580">
        <f t="shared" si="1"/>
        <v>0</v>
      </c>
      <c r="AX31" s="583"/>
      <c r="AY31" s="584"/>
      <c r="AZ31" s="584"/>
      <c r="BA31" s="584"/>
      <c r="BB31" s="584"/>
      <c r="BC31" s="584"/>
      <c r="BD31" s="584"/>
      <c r="BE31" s="584"/>
      <c r="BF31" s="584"/>
      <c r="BG31" s="584"/>
      <c r="BH31" s="584"/>
      <c r="BI31" s="584"/>
      <c r="BJ31" s="584"/>
      <c r="BK31" s="584"/>
      <c r="BL31" s="584"/>
      <c r="BM31" s="584"/>
      <c r="BN31" s="584"/>
      <c r="BO31" s="583"/>
      <c r="CG31" s="583"/>
      <c r="CN31" s="513"/>
      <c r="CO31" s="513"/>
      <c r="CP31" s="513"/>
      <c r="CQ31" s="513"/>
      <c r="CR31" s="513"/>
      <c r="CS31" s="513"/>
      <c r="CT31" s="513"/>
      <c r="CU31" s="513"/>
      <c r="CV31" s="513"/>
      <c r="CW31" s="513"/>
      <c r="CX31" s="513"/>
    </row>
    <row r="32" spans="1:102" ht="18" customHeight="1" x14ac:dyDescent="0.2">
      <c r="A32" s="564"/>
      <c r="B32" s="540"/>
      <c r="C32" s="540"/>
      <c r="D32" s="540"/>
      <c r="E32" s="587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90"/>
      <c r="S32" s="569"/>
      <c r="T32" s="569"/>
      <c r="U32" s="569"/>
      <c r="V32" s="570">
        <f t="shared" si="2"/>
        <v>0</v>
      </c>
      <c r="W32" s="571">
        <f t="shared" si="3"/>
        <v>0</v>
      </c>
      <c r="X32" s="571">
        <f t="shared" si="4"/>
        <v>0</v>
      </c>
      <c r="Y32" s="571">
        <f t="shared" si="5"/>
        <v>0</v>
      </c>
      <c r="Z32" s="571">
        <f t="shared" si="6"/>
        <v>0</v>
      </c>
      <c r="AA32" s="571">
        <f t="shared" si="7"/>
        <v>0</v>
      </c>
      <c r="AB32" s="571">
        <f t="shared" si="8"/>
        <v>0</v>
      </c>
      <c r="AC32" s="571">
        <f t="shared" si="9"/>
        <v>0</v>
      </c>
      <c r="AD32" s="572" t="str">
        <f t="shared" si="10"/>
        <v/>
      </c>
      <c r="AE32" s="573">
        <f t="shared" si="11"/>
        <v>0</v>
      </c>
      <c r="AF32" s="513"/>
      <c r="AG32" s="591" t="str">
        <f t="shared" si="12"/>
        <v/>
      </c>
      <c r="AH32" s="591" t="str">
        <f t="shared" si="12"/>
        <v/>
      </c>
      <c r="AI32" s="591" t="str">
        <f t="shared" si="12"/>
        <v/>
      </c>
      <c r="AJ32" s="591" t="str">
        <f t="shared" si="12"/>
        <v/>
      </c>
      <c r="AK32" s="591" t="str">
        <f t="shared" si="12"/>
        <v/>
      </c>
      <c r="AL32" s="591" t="str">
        <f t="shared" si="12"/>
        <v/>
      </c>
      <c r="AM32" s="591" t="str">
        <f t="shared" si="12"/>
        <v/>
      </c>
      <c r="AN32" s="591" t="str">
        <f t="shared" si="12"/>
        <v/>
      </c>
      <c r="AO32" s="591" t="str">
        <f t="shared" si="12"/>
        <v/>
      </c>
      <c r="AP32" s="591" t="str">
        <f t="shared" si="12"/>
        <v/>
      </c>
      <c r="AQ32" s="591" t="str">
        <f t="shared" si="12"/>
        <v/>
      </c>
      <c r="AR32" s="591" t="str">
        <f t="shared" si="12"/>
        <v/>
      </c>
      <c r="AS32" s="591" t="str">
        <f t="shared" si="12"/>
        <v/>
      </c>
      <c r="AT32" s="591" t="str">
        <f t="shared" si="12"/>
        <v/>
      </c>
      <c r="AU32" s="591" t="str">
        <f t="shared" si="12"/>
        <v/>
      </c>
      <c r="AV32" s="591" t="str">
        <f t="shared" si="12"/>
        <v/>
      </c>
      <c r="AW32" s="580">
        <f t="shared" si="1"/>
        <v>0</v>
      </c>
      <c r="AX32" s="583"/>
      <c r="AY32" s="584"/>
      <c r="AZ32" s="584"/>
      <c r="BA32" s="584"/>
      <c r="BB32" s="584"/>
      <c r="BC32" s="584"/>
      <c r="BD32" s="584"/>
      <c r="BE32" s="584"/>
      <c r="BF32" s="584"/>
      <c r="BG32" s="584"/>
      <c r="BH32" s="584"/>
      <c r="BI32" s="584"/>
      <c r="BJ32" s="584"/>
      <c r="BK32" s="584"/>
      <c r="BL32" s="584"/>
      <c r="BM32" s="584"/>
      <c r="BN32" s="584"/>
      <c r="BO32" s="583"/>
      <c r="CG32" s="583"/>
      <c r="CN32" s="513"/>
      <c r="CO32" s="513"/>
      <c r="CP32" s="513"/>
      <c r="CQ32" s="513"/>
      <c r="CR32" s="513"/>
      <c r="CS32" s="513"/>
      <c r="CT32" s="513"/>
      <c r="CU32" s="513"/>
      <c r="CV32" s="513"/>
      <c r="CW32" s="513"/>
      <c r="CX32" s="513"/>
    </row>
    <row r="33" spans="1:157" ht="18" customHeight="1" x14ac:dyDescent="0.2">
      <c r="A33" s="564"/>
      <c r="B33" s="592"/>
      <c r="C33" s="593"/>
      <c r="D33" s="594"/>
      <c r="E33" s="587"/>
      <c r="F33" s="569"/>
      <c r="G33" s="569"/>
      <c r="H33" s="569"/>
      <c r="I33" s="569"/>
      <c r="J33" s="569"/>
      <c r="K33" s="569"/>
      <c r="L33" s="590"/>
      <c r="M33" s="569"/>
      <c r="N33" s="569"/>
      <c r="O33" s="590"/>
      <c r="P33" s="569"/>
      <c r="Q33" s="590"/>
      <c r="R33" s="590"/>
      <c r="S33" s="569"/>
      <c r="T33" s="569"/>
      <c r="U33" s="569"/>
      <c r="V33" s="570">
        <f t="shared" si="2"/>
        <v>0</v>
      </c>
      <c r="W33" s="571">
        <f t="shared" si="3"/>
        <v>0</v>
      </c>
      <c r="X33" s="571">
        <f t="shared" si="4"/>
        <v>0</v>
      </c>
      <c r="Y33" s="571">
        <f t="shared" si="5"/>
        <v>0</v>
      </c>
      <c r="Z33" s="571">
        <f t="shared" si="6"/>
        <v>0</v>
      </c>
      <c r="AA33" s="571">
        <f t="shared" si="7"/>
        <v>0</v>
      </c>
      <c r="AB33" s="571">
        <f t="shared" si="8"/>
        <v>0</v>
      </c>
      <c r="AC33" s="571">
        <f t="shared" si="9"/>
        <v>0</v>
      </c>
      <c r="AD33" s="572" t="str">
        <f t="shared" si="10"/>
        <v/>
      </c>
      <c r="AE33" s="573">
        <f t="shared" si="11"/>
        <v>0</v>
      </c>
      <c r="AF33" s="513"/>
      <c r="AG33" s="591" t="str">
        <f t="shared" si="12"/>
        <v/>
      </c>
      <c r="AH33" s="591" t="str">
        <f t="shared" si="12"/>
        <v/>
      </c>
      <c r="AI33" s="591" t="str">
        <f t="shared" si="12"/>
        <v/>
      </c>
      <c r="AJ33" s="591" t="str">
        <f t="shared" si="12"/>
        <v/>
      </c>
      <c r="AK33" s="591" t="str">
        <f t="shared" si="12"/>
        <v/>
      </c>
      <c r="AL33" s="591" t="str">
        <f t="shared" si="12"/>
        <v/>
      </c>
      <c r="AM33" s="591" t="str">
        <f t="shared" si="12"/>
        <v/>
      </c>
      <c r="AN33" s="591" t="str">
        <f t="shared" si="12"/>
        <v/>
      </c>
      <c r="AO33" s="591" t="str">
        <f t="shared" si="12"/>
        <v/>
      </c>
      <c r="AP33" s="591" t="str">
        <f t="shared" si="12"/>
        <v/>
      </c>
      <c r="AQ33" s="591" t="str">
        <f t="shared" si="12"/>
        <v/>
      </c>
      <c r="AR33" s="591" t="str">
        <f t="shared" si="12"/>
        <v/>
      </c>
      <c r="AS33" s="591" t="str">
        <f t="shared" si="12"/>
        <v/>
      </c>
      <c r="AT33" s="591" t="str">
        <f t="shared" si="12"/>
        <v/>
      </c>
      <c r="AU33" s="591" t="str">
        <f t="shared" si="12"/>
        <v/>
      </c>
      <c r="AV33" s="591" t="str">
        <f t="shared" si="12"/>
        <v/>
      </c>
      <c r="AW33" s="580">
        <f t="shared" si="1"/>
        <v>0</v>
      </c>
      <c r="AX33" s="583"/>
      <c r="AY33" s="584"/>
      <c r="AZ33" s="584"/>
      <c r="BA33" s="584"/>
      <c r="BB33" s="584"/>
      <c r="BC33" s="584"/>
      <c r="BD33" s="584"/>
      <c r="BE33" s="584"/>
      <c r="BF33" s="584"/>
      <c r="BG33" s="584"/>
      <c r="BH33" s="584"/>
      <c r="BI33" s="584"/>
      <c r="BJ33" s="584"/>
      <c r="BK33" s="584"/>
      <c r="BL33" s="584"/>
      <c r="BM33" s="584"/>
      <c r="BN33" s="584"/>
      <c r="BO33" s="583"/>
      <c r="CG33" s="583"/>
      <c r="CN33" s="513"/>
      <c r="CO33" s="513"/>
      <c r="CP33" s="513"/>
      <c r="CQ33" s="513"/>
      <c r="CR33" s="513"/>
      <c r="CS33" s="513"/>
      <c r="CT33" s="513"/>
      <c r="CU33" s="513"/>
      <c r="CV33" s="513"/>
      <c r="CW33" s="513"/>
      <c r="CX33" s="513"/>
    </row>
    <row r="34" spans="1:157" ht="18" customHeight="1" x14ac:dyDescent="0.2">
      <c r="A34" s="564"/>
      <c r="B34" s="592"/>
      <c r="C34" s="593"/>
      <c r="D34" s="594"/>
      <c r="E34" s="587"/>
      <c r="F34" s="569"/>
      <c r="G34" s="569"/>
      <c r="H34" s="569"/>
      <c r="I34" s="569"/>
      <c r="J34" s="569"/>
      <c r="K34" s="569"/>
      <c r="L34" s="590"/>
      <c r="M34" s="569"/>
      <c r="N34" s="569"/>
      <c r="O34" s="590"/>
      <c r="P34" s="569"/>
      <c r="Q34" s="590"/>
      <c r="R34" s="590"/>
      <c r="S34" s="569"/>
      <c r="T34" s="569"/>
      <c r="U34" s="569"/>
      <c r="V34" s="570">
        <f t="shared" si="2"/>
        <v>0</v>
      </c>
      <c r="W34" s="571">
        <f t="shared" si="3"/>
        <v>0</v>
      </c>
      <c r="X34" s="571">
        <f t="shared" si="4"/>
        <v>0</v>
      </c>
      <c r="Y34" s="571">
        <f t="shared" si="5"/>
        <v>0</v>
      </c>
      <c r="Z34" s="571">
        <f t="shared" si="6"/>
        <v>0</v>
      </c>
      <c r="AA34" s="571">
        <f t="shared" si="7"/>
        <v>0</v>
      </c>
      <c r="AB34" s="571">
        <f t="shared" si="8"/>
        <v>0</v>
      </c>
      <c r="AC34" s="571">
        <f t="shared" si="9"/>
        <v>0</v>
      </c>
      <c r="AD34" s="572" t="str">
        <f t="shared" si="10"/>
        <v/>
      </c>
      <c r="AE34" s="573">
        <f t="shared" si="11"/>
        <v>0</v>
      </c>
      <c r="AF34" s="513"/>
      <c r="AG34" s="591" t="str">
        <f t="shared" si="12"/>
        <v/>
      </c>
      <c r="AH34" s="591" t="str">
        <f t="shared" si="12"/>
        <v/>
      </c>
      <c r="AI34" s="591" t="str">
        <f t="shared" si="12"/>
        <v/>
      </c>
      <c r="AJ34" s="591" t="str">
        <f t="shared" si="12"/>
        <v/>
      </c>
      <c r="AK34" s="591" t="str">
        <f t="shared" si="12"/>
        <v/>
      </c>
      <c r="AL34" s="591" t="str">
        <f t="shared" si="12"/>
        <v/>
      </c>
      <c r="AM34" s="591" t="str">
        <f t="shared" si="12"/>
        <v/>
      </c>
      <c r="AN34" s="591" t="str">
        <f t="shared" si="12"/>
        <v/>
      </c>
      <c r="AO34" s="591" t="str">
        <f t="shared" si="12"/>
        <v/>
      </c>
      <c r="AP34" s="591" t="str">
        <f t="shared" si="12"/>
        <v/>
      </c>
      <c r="AQ34" s="591" t="str">
        <f t="shared" si="12"/>
        <v/>
      </c>
      <c r="AR34" s="591" t="str">
        <f t="shared" si="12"/>
        <v/>
      </c>
      <c r="AS34" s="591" t="str">
        <f t="shared" si="12"/>
        <v/>
      </c>
      <c r="AT34" s="591" t="str">
        <f t="shared" si="12"/>
        <v/>
      </c>
      <c r="AU34" s="591" t="str">
        <f t="shared" si="12"/>
        <v/>
      </c>
      <c r="AV34" s="591" t="str">
        <f t="shared" si="12"/>
        <v/>
      </c>
      <c r="AW34" s="580">
        <f t="shared" si="1"/>
        <v>0</v>
      </c>
      <c r="AX34" s="583"/>
      <c r="AY34" s="584"/>
      <c r="AZ34" s="584"/>
      <c r="BA34" s="584"/>
      <c r="BB34" s="584"/>
      <c r="BC34" s="584"/>
      <c r="BD34" s="584"/>
      <c r="BE34" s="584"/>
      <c r="BF34" s="584"/>
      <c r="BG34" s="584"/>
      <c r="BH34" s="584"/>
      <c r="BI34" s="584"/>
      <c r="BJ34" s="584"/>
      <c r="BK34" s="584"/>
      <c r="BL34" s="584"/>
      <c r="BM34" s="584"/>
      <c r="BN34" s="584"/>
      <c r="BO34" s="583"/>
      <c r="CG34" s="583"/>
      <c r="CN34" s="513"/>
      <c r="CO34" s="513"/>
      <c r="CP34" s="513"/>
      <c r="CQ34" s="513"/>
      <c r="CR34" s="513"/>
      <c r="CS34" s="513"/>
      <c r="CT34" s="513"/>
      <c r="CU34" s="513"/>
      <c r="CV34" s="513"/>
      <c r="CW34" s="513"/>
      <c r="CX34" s="513"/>
    </row>
    <row r="35" spans="1:157" ht="18" customHeight="1" x14ac:dyDescent="0.2">
      <c r="A35" s="564"/>
      <c r="B35" s="592"/>
      <c r="C35" s="593"/>
      <c r="D35" s="594"/>
      <c r="E35" s="587"/>
      <c r="F35" s="569"/>
      <c r="G35" s="569"/>
      <c r="H35" s="569"/>
      <c r="I35" s="569"/>
      <c r="J35" s="569"/>
      <c r="K35" s="569"/>
      <c r="L35" s="590"/>
      <c r="M35" s="569"/>
      <c r="N35" s="569"/>
      <c r="O35" s="590"/>
      <c r="P35" s="569"/>
      <c r="Q35" s="590"/>
      <c r="R35" s="590"/>
      <c r="S35" s="569"/>
      <c r="T35" s="569"/>
      <c r="U35" s="569"/>
      <c r="V35" s="570">
        <f t="shared" si="2"/>
        <v>0</v>
      </c>
      <c r="W35" s="571">
        <f t="shared" si="3"/>
        <v>0</v>
      </c>
      <c r="X35" s="571">
        <f t="shared" si="4"/>
        <v>0</v>
      </c>
      <c r="Y35" s="571">
        <f t="shared" si="5"/>
        <v>0</v>
      </c>
      <c r="Z35" s="571">
        <f t="shared" si="6"/>
        <v>0</v>
      </c>
      <c r="AA35" s="571">
        <f t="shared" si="7"/>
        <v>0</v>
      </c>
      <c r="AB35" s="571">
        <f t="shared" si="8"/>
        <v>0</v>
      </c>
      <c r="AC35" s="571">
        <f t="shared" si="9"/>
        <v>0</v>
      </c>
      <c r="AD35" s="572" t="str">
        <f t="shared" si="10"/>
        <v/>
      </c>
      <c r="AE35" s="573">
        <f t="shared" si="11"/>
        <v>0</v>
      </c>
      <c r="AF35" s="513"/>
      <c r="AG35" s="591" t="str">
        <f t="shared" si="12"/>
        <v/>
      </c>
      <c r="AH35" s="591" t="str">
        <f t="shared" si="12"/>
        <v/>
      </c>
      <c r="AI35" s="591" t="str">
        <f t="shared" si="12"/>
        <v/>
      </c>
      <c r="AJ35" s="591" t="str">
        <f t="shared" si="12"/>
        <v/>
      </c>
      <c r="AK35" s="591" t="str">
        <f t="shared" si="12"/>
        <v/>
      </c>
      <c r="AL35" s="591" t="str">
        <f t="shared" si="12"/>
        <v/>
      </c>
      <c r="AM35" s="591" t="str">
        <f t="shared" si="12"/>
        <v/>
      </c>
      <c r="AN35" s="591" t="str">
        <f t="shared" si="12"/>
        <v/>
      </c>
      <c r="AO35" s="591" t="str">
        <f t="shared" si="12"/>
        <v/>
      </c>
      <c r="AP35" s="591" t="str">
        <f t="shared" si="12"/>
        <v/>
      </c>
      <c r="AQ35" s="591" t="str">
        <f t="shared" si="12"/>
        <v/>
      </c>
      <c r="AR35" s="591" t="str">
        <f t="shared" si="12"/>
        <v/>
      </c>
      <c r="AS35" s="591" t="str">
        <f t="shared" si="12"/>
        <v/>
      </c>
      <c r="AT35" s="591" t="str">
        <f t="shared" si="12"/>
        <v/>
      </c>
      <c r="AU35" s="591" t="str">
        <f t="shared" si="12"/>
        <v/>
      </c>
      <c r="AV35" s="591" t="str">
        <f t="shared" si="12"/>
        <v/>
      </c>
      <c r="AW35" s="580">
        <f t="shared" si="1"/>
        <v>0</v>
      </c>
      <c r="AX35" s="583"/>
      <c r="AY35" s="584"/>
      <c r="AZ35" s="584"/>
      <c r="BA35" s="584"/>
      <c r="BB35" s="584"/>
      <c r="BC35" s="584"/>
      <c r="BD35" s="584"/>
      <c r="BE35" s="584"/>
      <c r="BF35" s="584"/>
      <c r="BG35" s="584"/>
      <c r="BH35" s="584"/>
      <c r="BI35" s="584"/>
      <c r="BJ35" s="584"/>
      <c r="BK35" s="584"/>
      <c r="BL35" s="584"/>
      <c r="BM35" s="584"/>
      <c r="BN35" s="584"/>
      <c r="BO35" s="583"/>
      <c r="CG35" s="583"/>
      <c r="CN35" s="513"/>
      <c r="CO35" s="513"/>
      <c r="CP35" s="513"/>
      <c r="CQ35" s="513"/>
      <c r="CR35" s="513"/>
      <c r="CS35" s="513"/>
      <c r="CT35" s="513"/>
      <c r="CU35" s="513"/>
      <c r="CV35" s="513"/>
      <c r="CW35" s="513"/>
      <c r="CX35" s="513"/>
    </row>
    <row r="36" spans="1:157" ht="18" customHeight="1" x14ac:dyDescent="0.25">
      <c r="A36" s="595"/>
      <c r="B36" s="596"/>
      <c r="C36" s="596"/>
      <c r="D36" s="596"/>
      <c r="E36" s="580"/>
      <c r="F36" s="569"/>
      <c r="G36" s="569"/>
      <c r="H36" s="569"/>
      <c r="I36" s="569"/>
      <c r="J36" s="569"/>
      <c r="K36" s="569"/>
      <c r="L36" s="590"/>
      <c r="M36" s="569"/>
      <c r="N36" s="569"/>
      <c r="O36" s="590"/>
      <c r="P36" s="569"/>
      <c r="Q36" s="569"/>
      <c r="R36" s="590"/>
      <c r="S36" s="569"/>
      <c r="T36" s="569"/>
      <c r="U36" s="569"/>
      <c r="V36" s="570">
        <f t="shared" si="2"/>
        <v>0</v>
      </c>
      <c r="W36" s="571">
        <f t="shared" si="3"/>
        <v>0</v>
      </c>
      <c r="X36" s="571">
        <f t="shared" si="4"/>
        <v>0</v>
      </c>
      <c r="Y36" s="571">
        <f t="shared" si="5"/>
        <v>0</v>
      </c>
      <c r="Z36" s="571">
        <f t="shared" si="6"/>
        <v>0</v>
      </c>
      <c r="AA36" s="571">
        <f t="shared" si="7"/>
        <v>0</v>
      </c>
      <c r="AB36" s="571">
        <f t="shared" si="8"/>
        <v>0</v>
      </c>
      <c r="AC36" s="571">
        <f t="shared" si="9"/>
        <v>0</v>
      </c>
      <c r="AD36" s="572" t="str">
        <f t="shared" si="10"/>
        <v/>
      </c>
      <c r="AE36" s="573">
        <f t="shared" si="11"/>
        <v>0</v>
      </c>
      <c r="AF36" s="513"/>
      <c r="AG36" s="591" t="str">
        <f t="shared" ref="AG36:AV36" si="13">IF(ISERROR(VALUE(LEFT(F36))),LEFT(F36),VALUE(LEFT(F36)))</f>
        <v/>
      </c>
      <c r="AH36" s="591" t="str">
        <f t="shared" si="13"/>
        <v/>
      </c>
      <c r="AI36" s="591" t="str">
        <f t="shared" si="13"/>
        <v/>
      </c>
      <c r="AJ36" s="591" t="str">
        <f t="shared" si="13"/>
        <v/>
      </c>
      <c r="AK36" s="591" t="str">
        <f t="shared" si="13"/>
        <v/>
      </c>
      <c r="AL36" s="591" t="str">
        <f t="shared" si="13"/>
        <v/>
      </c>
      <c r="AM36" s="591" t="str">
        <f t="shared" si="13"/>
        <v/>
      </c>
      <c r="AN36" s="591" t="str">
        <f t="shared" si="13"/>
        <v/>
      </c>
      <c r="AO36" s="591" t="str">
        <f t="shared" si="13"/>
        <v/>
      </c>
      <c r="AP36" s="591" t="str">
        <f t="shared" si="13"/>
        <v/>
      </c>
      <c r="AQ36" s="591" t="str">
        <f t="shared" si="13"/>
        <v/>
      </c>
      <c r="AR36" s="591" t="str">
        <f t="shared" si="13"/>
        <v/>
      </c>
      <c r="AS36" s="591" t="str">
        <f t="shared" si="13"/>
        <v/>
      </c>
      <c r="AT36" s="591" t="str">
        <f t="shared" si="13"/>
        <v/>
      </c>
      <c r="AU36" s="591" t="str">
        <f t="shared" si="13"/>
        <v/>
      </c>
      <c r="AV36" s="591" t="str">
        <f t="shared" si="13"/>
        <v/>
      </c>
      <c r="AW36" s="580">
        <f t="shared" si="1"/>
        <v>0</v>
      </c>
      <c r="AX36" s="583"/>
      <c r="AY36" s="584"/>
      <c r="AZ36" s="584"/>
      <c r="BA36" s="584"/>
      <c r="BB36" s="584"/>
      <c r="BC36" s="584"/>
      <c r="BD36" s="584"/>
      <c r="BE36" s="584"/>
      <c r="BF36" s="584"/>
      <c r="BG36" s="584"/>
      <c r="BH36" s="584"/>
      <c r="BI36" s="584"/>
      <c r="BJ36" s="584"/>
      <c r="BK36" s="584"/>
      <c r="BL36" s="584"/>
      <c r="BM36" s="584"/>
      <c r="BN36" s="584"/>
      <c r="BO36" s="583"/>
      <c r="CG36" s="583"/>
      <c r="CN36" s="513"/>
      <c r="CO36" s="513"/>
      <c r="CP36" s="513"/>
      <c r="CQ36" s="513"/>
      <c r="CR36" s="513"/>
      <c r="CS36" s="513"/>
      <c r="CT36" s="513"/>
      <c r="CU36" s="513"/>
      <c r="CV36" s="513"/>
      <c r="CW36" s="513"/>
      <c r="CX36" s="513"/>
    </row>
    <row r="37" spans="1:157" ht="18" customHeight="1" x14ac:dyDescent="0.2">
      <c r="A37" s="597"/>
      <c r="B37" s="597"/>
      <c r="C37" s="598" t="s">
        <v>12</v>
      </c>
      <c r="D37" s="598"/>
      <c r="E37" s="580"/>
      <c r="F37" s="599" t="str">
        <f t="array" ref="F37:U44">AG37:AV44</f>
        <v xml:space="preserve"> </v>
      </c>
      <c r="G37" s="599">
        <v>4.375</v>
      </c>
      <c r="H37" s="599">
        <v>4.25</v>
      </c>
      <c r="I37" s="599">
        <v>5</v>
      </c>
      <c r="J37" s="599" t="str">
        <v xml:space="preserve"> </v>
      </c>
      <c r="K37" s="599">
        <v>4.708333333333333</v>
      </c>
      <c r="L37" s="599">
        <v>4.291666666666667</v>
      </c>
      <c r="M37" s="599">
        <v>4.833333333333333</v>
      </c>
      <c r="N37" s="599">
        <v>4.791666666666667</v>
      </c>
      <c r="O37" s="600">
        <v>4.458333333333333</v>
      </c>
      <c r="P37" s="600" t="str">
        <v xml:space="preserve"> </v>
      </c>
      <c r="Q37" s="600" t="str">
        <v xml:space="preserve"> </v>
      </c>
      <c r="R37" s="600" t="str">
        <v xml:space="preserve"> </v>
      </c>
      <c r="S37" s="599" t="str">
        <v xml:space="preserve"> </v>
      </c>
      <c r="T37" s="599" t="str">
        <v xml:space="preserve"> </v>
      </c>
      <c r="U37" s="599" t="str">
        <v xml:space="preserve"> </v>
      </c>
      <c r="V37" s="580">
        <f>сводн.!T37</f>
        <v>3</v>
      </c>
      <c r="W37" s="581">
        <f>SUM(W6:W36)</f>
        <v>0</v>
      </c>
      <c r="X37" s="581">
        <f>SUM(X6:X36)</f>
        <v>0</v>
      </c>
      <c r="Y37" s="581">
        <f>SUM(Y6:Y36)-X37</f>
        <v>0</v>
      </c>
      <c r="Z37" s="581">
        <f>SUM(Z6:Z36)</f>
        <v>6</v>
      </c>
      <c r="AA37" s="581">
        <f>SUM(AA6:AA36)</f>
        <v>67</v>
      </c>
      <c r="AB37" s="581">
        <f>SUM(AB6:AB36)</f>
        <v>119</v>
      </c>
      <c r="AC37" s="581">
        <f>SUM(X37:AB37)</f>
        <v>192</v>
      </c>
      <c r="AD37" s="582">
        <f>IF(ISERROR(((X37+Y37)*2+Z37*3+AA37*4+AB37*5)/SUM(X37,Y37:AB37)),"",((X37+Y37)*2+Z37*3+AA37*4+AB37*5)/SUM(X37,Y37:AB37))</f>
        <v>4.588541666666667</v>
      </c>
      <c r="AE37" s="601"/>
      <c r="AF37" s="513"/>
      <c r="AG37" s="602" t="str">
        <f t="shared" ref="AG37:AV37" si="14">IF(COUNT(AG6:AG36)=0," ",SUM(AG6:AG36)/COUNT(AG6:AG36))</f>
        <v xml:space="preserve"> </v>
      </c>
      <c r="AH37" s="602">
        <f t="shared" si="14"/>
        <v>4.375</v>
      </c>
      <c r="AI37" s="602">
        <f t="shared" si="14"/>
        <v>4.25</v>
      </c>
      <c r="AJ37" s="602">
        <f t="shared" si="14"/>
        <v>5</v>
      </c>
      <c r="AK37" s="602" t="str">
        <f t="shared" si="14"/>
        <v xml:space="preserve"> </v>
      </c>
      <c r="AL37" s="602">
        <f t="shared" si="14"/>
        <v>4.708333333333333</v>
      </c>
      <c r="AM37" s="602">
        <f t="shared" si="14"/>
        <v>4.291666666666667</v>
      </c>
      <c r="AN37" s="602">
        <f t="shared" si="14"/>
        <v>4.833333333333333</v>
      </c>
      <c r="AO37" s="602">
        <f t="shared" si="14"/>
        <v>4.791666666666667</v>
      </c>
      <c r="AP37" s="602">
        <f t="shared" si="14"/>
        <v>4.458333333333333</v>
      </c>
      <c r="AQ37" s="602" t="str">
        <f t="shared" si="14"/>
        <v xml:space="preserve"> </v>
      </c>
      <c r="AR37" s="602" t="str">
        <f t="shared" si="14"/>
        <v xml:space="preserve"> </v>
      </c>
      <c r="AS37" s="602" t="str">
        <f t="shared" si="14"/>
        <v xml:space="preserve"> </v>
      </c>
      <c r="AT37" s="602" t="str">
        <f t="shared" si="14"/>
        <v xml:space="preserve"> </v>
      </c>
      <c r="AU37" s="602" t="str">
        <f t="shared" si="14"/>
        <v xml:space="preserve"> </v>
      </c>
      <c r="AV37" s="603" t="str">
        <f t="shared" si="14"/>
        <v xml:space="preserve"> </v>
      </c>
      <c r="AW37" s="570"/>
      <c r="AX37" s="583"/>
      <c r="AY37" s="584"/>
      <c r="AZ37" s="584"/>
      <c r="BA37" s="584"/>
      <c r="BB37" s="584"/>
      <c r="BC37" s="584"/>
      <c r="BD37" s="584"/>
      <c r="BE37" s="584"/>
      <c r="BF37" s="584"/>
      <c r="BG37" s="584"/>
      <c r="BH37" s="584"/>
      <c r="BI37" s="584"/>
      <c r="BJ37" s="584"/>
      <c r="BK37" s="584"/>
      <c r="BL37" s="584"/>
      <c r="BM37" s="584"/>
      <c r="BN37" s="584"/>
      <c r="BO37" s="515"/>
      <c r="CN37" s="513"/>
      <c r="CO37" s="513"/>
      <c r="CP37" s="513"/>
      <c r="CQ37" s="513"/>
      <c r="CR37" s="513"/>
      <c r="CS37" s="513"/>
      <c r="CT37" s="513"/>
      <c r="CU37" s="513"/>
      <c r="CV37" s="513"/>
      <c r="CW37" s="513"/>
      <c r="CX37" s="513"/>
    </row>
    <row r="38" spans="1:157" s="612" customFormat="1" ht="13.5" customHeight="1" x14ac:dyDescent="0.2">
      <c r="A38" s="604"/>
      <c r="B38" s="604"/>
      <c r="C38" s="605" t="s">
        <v>13</v>
      </c>
      <c r="D38" s="605"/>
      <c r="E38" s="606"/>
      <c r="F38" s="607" t="str">
        <v>0</v>
      </c>
      <c r="G38" s="607">
        <v>9</v>
      </c>
      <c r="H38" s="607">
        <v>11</v>
      </c>
      <c r="I38" s="607">
        <v>24</v>
      </c>
      <c r="J38" s="607" t="str">
        <v>0</v>
      </c>
      <c r="K38" s="607">
        <v>17</v>
      </c>
      <c r="L38" s="607">
        <v>8</v>
      </c>
      <c r="M38" s="607">
        <v>20</v>
      </c>
      <c r="N38" s="607">
        <v>19</v>
      </c>
      <c r="O38" s="608">
        <v>11</v>
      </c>
      <c r="P38" s="608" t="str">
        <v>0</v>
      </c>
      <c r="Q38" s="608" t="str">
        <v>0</v>
      </c>
      <c r="R38" s="608" t="str">
        <v>0</v>
      </c>
      <c r="S38" s="607" t="str">
        <v>0</v>
      </c>
      <c r="T38" s="607" t="str">
        <v>0</v>
      </c>
      <c r="U38" s="607" t="str">
        <v xml:space="preserve"> </v>
      </c>
      <c r="V38" s="609">
        <f>IF(COUNTIF(V6:V36,5)=0,"0",COUNTIF(V6:V36,5))</f>
        <v>5</v>
      </c>
      <c r="W38" s="606"/>
      <c r="X38" s="746">
        <f>SUM(X37:AB37)</f>
        <v>192</v>
      </c>
      <c r="Y38" s="746"/>
      <c r="Z38" s="746"/>
      <c r="AA38" s="746"/>
      <c r="AB38" s="746"/>
      <c r="AC38" s="610"/>
      <c r="AD38" s="582">
        <f>IF(ISERROR(((X38+Y38)*2+Z38*3+AA38*4+AB38*5)/SUM(X38,Y38:AB38)),"",((X38+Y38)*2+Z38*3+AA38*4+AB38*5)/SUM(X38,Y38:AB38))</f>
        <v>2</v>
      </c>
      <c r="AE38" s="611"/>
      <c r="AG38" s="613" t="str">
        <f t="shared" ref="AG38:AU38" si="15">IF(COUNTIF(AG6:AG36,5)=0,"0",COUNTIF(AG6:AG36,5))</f>
        <v>0</v>
      </c>
      <c r="AH38" s="613">
        <f t="shared" si="15"/>
        <v>9</v>
      </c>
      <c r="AI38" s="613">
        <f t="shared" si="15"/>
        <v>11</v>
      </c>
      <c r="AJ38" s="613">
        <f t="shared" si="15"/>
        <v>24</v>
      </c>
      <c r="AK38" s="613" t="str">
        <f t="shared" si="15"/>
        <v>0</v>
      </c>
      <c r="AL38" s="613">
        <f t="shared" si="15"/>
        <v>17</v>
      </c>
      <c r="AM38" s="613">
        <f t="shared" si="15"/>
        <v>8</v>
      </c>
      <c r="AN38" s="613">
        <f t="shared" si="15"/>
        <v>20</v>
      </c>
      <c r="AO38" s="613">
        <f t="shared" si="15"/>
        <v>19</v>
      </c>
      <c r="AP38" s="613">
        <f t="shared" si="15"/>
        <v>11</v>
      </c>
      <c r="AQ38" s="613" t="str">
        <f t="shared" si="15"/>
        <v>0</v>
      </c>
      <c r="AR38" s="613" t="str">
        <f t="shared" si="15"/>
        <v>0</v>
      </c>
      <c r="AS38" s="613" t="str">
        <f t="shared" si="15"/>
        <v>0</v>
      </c>
      <c r="AT38" s="613" t="str">
        <f t="shared" si="15"/>
        <v>0</v>
      </c>
      <c r="AU38" s="613" t="str">
        <f t="shared" si="15"/>
        <v>0</v>
      </c>
      <c r="AV38" s="614" t="str">
        <f>IF(COUNTIF(AV6:AV36,5)=0," ",COUNTIF(AV6:AV36,5))</f>
        <v xml:space="preserve"> </v>
      </c>
      <c r="AW38" s="613"/>
      <c r="AX38" s="615"/>
      <c r="AY38" s="616"/>
      <c r="AZ38" s="616"/>
      <c r="BA38" s="616"/>
      <c r="BB38" s="616"/>
      <c r="BC38" s="616"/>
      <c r="BD38" s="616"/>
      <c r="BE38" s="616"/>
      <c r="BF38" s="616"/>
      <c r="BG38" s="616"/>
      <c r="BH38" s="616"/>
      <c r="BI38" s="616"/>
      <c r="BJ38" s="616"/>
      <c r="BK38" s="616"/>
      <c r="BL38" s="616"/>
      <c r="BM38" s="616"/>
      <c r="BN38" s="616"/>
      <c r="BO38" s="617"/>
      <c r="BP38" s="617"/>
      <c r="BQ38" s="617"/>
      <c r="BR38" s="617"/>
      <c r="BS38" s="617"/>
      <c r="BT38" s="617"/>
      <c r="BU38" s="617"/>
      <c r="BV38" s="617"/>
      <c r="BW38" s="617"/>
      <c r="BX38" s="617"/>
      <c r="BY38" s="617"/>
      <c r="BZ38" s="617"/>
      <c r="CA38" s="617"/>
      <c r="CB38" s="617"/>
      <c r="CC38" s="617"/>
      <c r="CD38" s="617"/>
      <c r="CE38" s="617"/>
      <c r="CF38" s="617"/>
      <c r="CG38" s="617"/>
      <c r="CH38" s="617"/>
      <c r="CI38" s="617"/>
      <c r="CJ38" s="617"/>
      <c r="CK38" s="617"/>
      <c r="CL38" s="617"/>
      <c r="CM38" s="617"/>
    </row>
    <row r="39" spans="1:157" s="630" customFormat="1" ht="13.5" customHeight="1" x14ac:dyDescent="0.2">
      <c r="A39" s="618"/>
      <c r="B39" s="618"/>
      <c r="C39" s="619" t="s">
        <v>14</v>
      </c>
      <c r="D39" s="619"/>
      <c r="E39" s="620"/>
      <c r="F39" s="621" t="str">
        <v>0</v>
      </c>
      <c r="G39" s="621">
        <v>15</v>
      </c>
      <c r="H39" s="621">
        <v>8</v>
      </c>
      <c r="I39" s="621" t="str">
        <v>0</v>
      </c>
      <c r="J39" s="621" t="str">
        <v>0</v>
      </c>
      <c r="K39" s="621">
        <v>7</v>
      </c>
      <c r="L39" s="621">
        <v>15</v>
      </c>
      <c r="M39" s="621">
        <v>4</v>
      </c>
      <c r="N39" s="621">
        <v>5</v>
      </c>
      <c r="O39" s="622">
        <v>13</v>
      </c>
      <c r="P39" s="622" t="str">
        <v>0</v>
      </c>
      <c r="Q39" s="622" t="str">
        <v>0</v>
      </c>
      <c r="R39" s="622" t="str">
        <v>0</v>
      </c>
      <c r="S39" s="621" t="str">
        <v>0</v>
      </c>
      <c r="T39" s="621" t="str">
        <v>0</v>
      </c>
      <c r="U39" s="621" t="str">
        <v xml:space="preserve"> </v>
      </c>
      <c r="V39" s="623">
        <f>IF(COUNTIF(V6:V36,4)=0,"0",COUNTIF(V6:V36,4))</f>
        <v>13</v>
      </c>
      <c r="W39" s="624"/>
      <c r="X39" s="624"/>
      <c r="Y39" s="624" t="str">
        <f>IF(COUNTIF(Y6:Y36,4)=0," ",COUNTIF(Y6:Y36,4))</f>
        <v xml:space="preserve"> </v>
      </c>
      <c r="Z39" s="624" t="str">
        <f>IF(COUNTIF(Z6:Z36,4)=0," ",COUNTIF(Z6:Z36,4))</f>
        <v xml:space="preserve"> </v>
      </c>
      <c r="AA39" s="624">
        <f>IF(COUNTIF(AA6:AA36,4)=0," ",COUNTIF(AA6:AA36,4))</f>
        <v>2</v>
      </c>
      <c r="AB39" s="624">
        <f>IF(COUNTIF(AB6:AB36,4)=0," ",COUNTIF(AB6:AB36,4))</f>
        <v>3</v>
      </c>
      <c r="AC39" s="624"/>
      <c r="AD39" s="624"/>
      <c r="AE39" s="625" t="str">
        <f>IF(COUNTIF(AE6:AE36,4)=0," ",COUNTIF(AE6:AE36,4))</f>
        <v xml:space="preserve"> </v>
      </c>
      <c r="AF39" s="624" t="str">
        <f>IF(COUNTIF(AF6:AF36,4)=0," ",COUNTIF(AF6:AF36,4))</f>
        <v xml:space="preserve"> </v>
      </c>
      <c r="AG39" s="624" t="str">
        <f t="shared" ref="AG39:AU39" si="16">IF(COUNTIF(AG6:AG36,4)=0,"0",COUNTIF(AG6:AG36,4))</f>
        <v>0</v>
      </c>
      <c r="AH39" s="624">
        <f t="shared" si="16"/>
        <v>15</v>
      </c>
      <c r="AI39" s="624">
        <f t="shared" si="16"/>
        <v>8</v>
      </c>
      <c r="AJ39" s="624" t="str">
        <f t="shared" si="16"/>
        <v>0</v>
      </c>
      <c r="AK39" s="624" t="str">
        <f t="shared" si="16"/>
        <v>0</v>
      </c>
      <c r="AL39" s="624">
        <f t="shared" si="16"/>
        <v>7</v>
      </c>
      <c r="AM39" s="624">
        <f t="shared" si="16"/>
        <v>15</v>
      </c>
      <c r="AN39" s="624">
        <f t="shared" si="16"/>
        <v>4</v>
      </c>
      <c r="AO39" s="624">
        <f t="shared" si="16"/>
        <v>5</v>
      </c>
      <c r="AP39" s="624">
        <f t="shared" si="16"/>
        <v>13</v>
      </c>
      <c r="AQ39" s="624" t="str">
        <f t="shared" si="16"/>
        <v>0</v>
      </c>
      <c r="AR39" s="624" t="str">
        <f t="shared" si="16"/>
        <v>0</v>
      </c>
      <c r="AS39" s="624" t="str">
        <f t="shared" si="16"/>
        <v>0</v>
      </c>
      <c r="AT39" s="624" t="str">
        <f t="shared" si="16"/>
        <v>0</v>
      </c>
      <c r="AU39" s="624" t="str">
        <f t="shared" si="16"/>
        <v>0</v>
      </c>
      <c r="AV39" s="626" t="str">
        <f>IF(COUNTIF(AV6:AV36,4)=0," ",COUNTIF(AV6:AV36,4))</f>
        <v xml:space="preserve"> </v>
      </c>
      <c r="AW39" s="624"/>
      <c r="AX39" s="627"/>
      <c r="AY39" s="628"/>
      <c r="AZ39" s="628"/>
      <c r="BA39" s="628"/>
      <c r="BB39" s="628"/>
      <c r="BC39" s="628"/>
      <c r="BD39" s="628"/>
      <c r="BE39" s="628"/>
      <c r="BF39" s="628"/>
      <c r="BG39" s="628"/>
      <c r="BH39" s="628"/>
      <c r="BI39" s="628"/>
      <c r="BJ39" s="628"/>
      <c r="BK39" s="628"/>
      <c r="BL39" s="628"/>
      <c r="BM39" s="628"/>
      <c r="BN39" s="628"/>
      <c r="BO39" s="629"/>
      <c r="BP39" s="629"/>
      <c r="BQ39" s="629"/>
      <c r="BR39" s="629"/>
      <c r="BS39" s="629"/>
      <c r="BT39" s="629"/>
      <c r="BU39" s="629"/>
      <c r="BV39" s="629"/>
      <c r="BW39" s="629"/>
      <c r="BX39" s="629"/>
      <c r="BY39" s="629"/>
      <c r="BZ39" s="629"/>
      <c r="CA39" s="629"/>
      <c r="CB39" s="629"/>
      <c r="CC39" s="629"/>
      <c r="CD39" s="629"/>
      <c r="CE39" s="629"/>
      <c r="CF39" s="629"/>
      <c r="CG39" s="629"/>
      <c r="CH39" s="629"/>
      <c r="CI39" s="629"/>
      <c r="CJ39" s="629"/>
      <c r="CK39" s="629"/>
      <c r="CL39" s="629"/>
      <c r="CM39" s="629"/>
    </row>
    <row r="40" spans="1:157" s="643" customFormat="1" x14ac:dyDescent="0.2">
      <c r="A40" s="631"/>
      <c r="B40" s="631"/>
      <c r="C40" s="632" t="s">
        <v>15</v>
      </c>
      <c r="D40" s="632"/>
      <c r="E40" s="633"/>
      <c r="F40" s="634" t="str">
        <v>0</v>
      </c>
      <c r="G40" s="634" t="str">
        <v>0</v>
      </c>
      <c r="H40" s="634">
        <v>5</v>
      </c>
      <c r="I40" s="634" t="str">
        <v>0</v>
      </c>
      <c r="J40" s="634" t="str">
        <v>0</v>
      </c>
      <c r="K40" s="634" t="str">
        <v>0</v>
      </c>
      <c r="L40" s="634">
        <v>1</v>
      </c>
      <c r="M40" s="634" t="str">
        <v>0</v>
      </c>
      <c r="N40" s="634" t="str">
        <v>0</v>
      </c>
      <c r="O40" s="635" t="str">
        <v>0</v>
      </c>
      <c r="P40" s="635" t="str">
        <v>0</v>
      </c>
      <c r="Q40" s="635" t="str">
        <v>0</v>
      </c>
      <c r="R40" s="635" t="str">
        <v>0</v>
      </c>
      <c r="S40" s="634" t="str">
        <v>0</v>
      </c>
      <c r="T40" s="634" t="str">
        <v>0</v>
      </c>
      <c r="U40" s="634" t="str">
        <v xml:space="preserve"> </v>
      </c>
      <c r="V40" s="636">
        <f>IF(COUNTIF(V6:V36,3)=0,"0",COUNTIF(V6:V36,3))</f>
        <v>6</v>
      </c>
      <c r="W40" s="637"/>
      <c r="X40" s="637"/>
      <c r="Y40" s="637" t="str">
        <f>IF(COUNTIF(Y6:Y36,3)=0," ",COUNTIF(Y6:Y36,3))</f>
        <v xml:space="preserve"> </v>
      </c>
      <c r="Z40" s="637" t="str">
        <f>IF(COUNTIF(Z6:Z36,3)=0," ",COUNTIF(Z6:Z36,3))</f>
        <v xml:space="preserve"> </v>
      </c>
      <c r="AA40" s="637">
        <f>IF(COUNTIF(AA6:AA36,3)=0," ",COUNTIF(AA6:AA36,3))</f>
        <v>6</v>
      </c>
      <c r="AB40" s="637">
        <f>IF(COUNTIF(AB6:AB36,3)=0," ",COUNTIF(AB6:AB36,3))</f>
        <v>4</v>
      </c>
      <c r="AC40" s="637"/>
      <c r="AD40" s="637"/>
      <c r="AE40" s="638" t="str">
        <f>IF(COUNTIF(AE6:AE36,3)=0," ",COUNTIF(AE6:AE36,3))</f>
        <v xml:space="preserve"> </v>
      </c>
      <c r="AF40" s="637" t="str">
        <f>IF(COUNTIF(AF6:AF36,3)=0," ",COUNTIF(AF6:AF36,3))</f>
        <v xml:space="preserve"> </v>
      </c>
      <c r="AG40" s="637" t="str">
        <f t="shared" ref="AG40:AU40" si="17">IF(COUNTIF(AG6:AG36,3)=0,"0",COUNTIF(AG6:AG36,3))</f>
        <v>0</v>
      </c>
      <c r="AH40" s="637" t="str">
        <f t="shared" si="17"/>
        <v>0</v>
      </c>
      <c r="AI40" s="637">
        <f t="shared" si="17"/>
        <v>5</v>
      </c>
      <c r="AJ40" s="637" t="str">
        <f t="shared" si="17"/>
        <v>0</v>
      </c>
      <c r="AK40" s="637" t="str">
        <f t="shared" si="17"/>
        <v>0</v>
      </c>
      <c r="AL40" s="637" t="str">
        <f t="shared" si="17"/>
        <v>0</v>
      </c>
      <c r="AM40" s="637">
        <f t="shared" si="17"/>
        <v>1</v>
      </c>
      <c r="AN40" s="637" t="str">
        <f t="shared" si="17"/>
        <v>0</v>
      </c>
      <c r="AO40" s="637" t="str">
        <f t="shared" si="17"/>
        <v>0</v>
      </c>
      <c r="AP40" s="637" t="str">
        <f t="shared" si="17"/>
        <v>0</v>
      </c>
      <c r="AQ40" s="637" t="str">
        <f t="shared" si="17"/>
        <v>0</v>
      </c>
      <c r="AR40" s="637" t="str">
        <f t="shared" si="17"/>
        <v>0</v>
      </c>
      <c r="AS40" s="637" t="str">
        <f t="shared" si="17"/>
        <v>0</v>
      </c>
      <c r="AT40" s="637" t="str">
        <f t="shared" si="17"/>
        <v>0</v>
      </c>
      <c r="AU40" s="637" t="str">
        <f t="shared" si="17"/>
        <v>0</v>
      </c>
      <c r="AV40" s="639" t="str">
        <f>IF(COUNTIF(AV6:AV36,3)=0," ",COUNTIF(AV6:AV36,3))</f>
        <v xml:space="preserve"> </v>
      </c>
      <c r="AW40" s="637"/>
      <c r="AX40" s="640"/>
      <c r="AY40" s="641"/>
      <c r="AZ40" s="641"/>
      <c r="BA40" s="641"/>
      <c r="BB40" s="641"/>
      <c r="BC40" s="641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2"/>
      <c r="BP40" s="642"/>
      <c r="BQ40" s="642"/>
      <c r="BR40" s="642"/>
      <c r="BS40" s="642"/>
      <c r="BT40" s="642"/>
      <c r="BU40" s="642"/>
      <c r="BV40" s="642"/>
      <c r="BW40" s="642"/>
      <c r="BX40" s="642"/>
      <c r="BY40" s="642"/>
      <c r="BZ40" s="642"/>
      <c r="CA40" s="642"/>
      <c r="CB40" s="642"/>
      <c r="CC40" s="642"/>
      <c r="CD40" s="642"/>
      <c r="CE40" s="642"/>
      <c r="CF40" s="642"/>
      <c r="CG40" s="642"/>
      <c r="CH40" s="642"/>
      <c r="CI40" s="642"/>
      <c r="CJ40" s="642"/>
      <c r="CK40" s="642"/>
      <c r="CL40" s="642"/>
      <c r="CM40" s="642"/>
    </row>
    <row r="41" spans="1:157" x14ac:dyDescent="0.2">
      <c r="A41" s="597"/>
      <c r="B41" s="597"/>
      <c r="C41" s="598" t="s">
        <v>16</v>
      </c>
      <c r="D41" s="598"/>
      <c r="E41" s="580"/>
      <c r="F41" s="569">
        <v>0</v>
      </c>
      <c r="G41" s="569">
        <v>0</v>
      </c>
      <c r="H41" s="569">
        <v>0</v>
      </c>
      <c r="I41" s="569">
        <v>0</v>
      </c>
      <c r="J41" s="569">
        <v>0</v>
      </c>
      <c r="K41" s="569">
        <v>0</v>
      </c>
      <c r="L41" s="569">
        <v>0</v>
      </c>
      <c r="M41" s="569">
        <v>0</v>
      </c>
      <c r="N41" s="569">
        <v>0</v>
      </c>
      <c r="O41" s="590">
        <v>0</v>
      </c>
      <c r="P41" s="590">
        <v>0</v>
      </c>
      <c r="Q41" s="590">
        <v>0</v>
      </c>
      <c r="R41" s="590">
        <v>0</v>
      </c>
      <c r="S41" s="569">
        <v>0</v>
      </c>
      <c r="T41" s="569">
        <v>0</v>
      </c>
      <c r="U41" s="569">
        <v>0</v>
      </c>
      <c r="V41" s="570" t="str">
        <f>IF(COUNTIF(V6:V36,2)=0,"0",COUNTIF(V6:V36,2))</f>
        <v>0</v>
      </c>
      <c r="W41" s="570"/>
      <c r="X41" s="570"/>
      <c r="Y41" s="570" t="str">
        <f>IF(COUNTIF(Y6:Y36,2)=0," ",COUNTIF(Y6:Y36,2))</f>
        <v xml:space="preserve"> </v>
      </c>
      <c r="Z41" s="570" t="str">
        <f>IF(COUNTIF(Z6:Z36,2)=0," ",COUNTIF(Z6:Z36,2))</f>
        <v xml:space="preserve"> </v>
      </c>
      <c r="AA41" s="570">
        <f>IF(COUNTIF(AA6:AA36,2)=0," ",COUNTIF(AA6:AA36,2))</f>
        <v>4</v>
      </c>
      <c r="AB41" s="570">
        <f>IF(COUNTIF(AB6:AB36,2)=0," ",COUNTIF(AB6:AB36,2))</f>
        <v>2</v>
      </c>
      <c r="AC41" s="570"/>
      <c r="AD41" s="570"/>
      <c r="AE41" s="644" t="str">
        <f>IF(COUNTIF(AE6:AE36,2)=0," ",COUNTIF(AE6:AE36,2))</f>
        <v xml:space="preserve"> </v>
      </c>
      <c r="AF41" s="570" t="str">
        <f>IF(COUNTIF(AF6:AF36,2)=0," ",COUNTIF(AF6:AF36,2))</f>
        <v xml:space="preserve"> </v>
      </c>
      <c r="AG41" s="570">
        <f t="shared" ref="AG41:AV41" si="18">COUNTIF(AG6:AG35,2)+COUNTIF(AG6:AG35,"д")</f>
        <v>0</v>
      </c>
      <c r="AH41" s="570">
        <f t="shared" si="18"/>
        <v>0</v>
      </c>
      <c r="AI41" s="570">
        <f t="shared" si="18"/>
        <v>0</v>
      </c>
      <c r="AJ41" s="570">
        <f t="shared" si="18"/>
        <v>0</v>
      </c>
      <c r="AK41" s="570">
        <f t="shared" si="18"/>
        <v>0</v>
      </c>
      <c r="AL41" s="570">
        <f t="shared" si="18"/>
        <v>0</v>
      </c>
      <c r="AM41" s="570">
        <f t="shared" si="18"/>
        <v>0</v>
      </c>
      <c r="AN41" s="570">
        <f t="shared" si="18"/>
        <v>0</v>
      </c>
      <c r="AO41" s="570">
        <f t="shared" si="18"/>
        <v>0</v>
      </c>
      <c r="AP41" s="570">
        <f t="shared" si="18"/>
        <v>0</v>
      </c>
      <c r="AQ41" s="570">
        <f t="shared" si="18"/>
        <v>0</v>
      </c>
      <c r="AR41" s="570">
        <f t="shared" si="18"/>
        <v>0</v>
      </c>
      <c r="AS41" s="570">
        <f t="shared" si="18"/>
        <v>0</v>
      </c>
      <c r="AT41" s="570">
        <f t="shared" si="18"/>
        <v>0</v>
      </c>
      <c r="AU41" s="570">
        <f t="shared" si="18"/>
        <v>0</v>
      </c>
      <c r="AV41" s="570">
        <f t="shared" si="18"/>
        <v>0</v>
      </c>
      <c r="AW41" s="570"/>
      <c r="AX41" s="583"/>
      <c r="AY41" s="584"/>
      <c r="AZ41" s="584"/>
      <c r="BA41" s="584"/>
      <c r="BB41" s="584"/>
      <c r="BC41" s="584"/>
      <c r="BD41" s="584"/>
      <c r="BE41" s="584"/>
      <c r="BF41" s="584"/>
      <c r="BG41" s="584"/>
      <c r="BH41" s="584"/>
      <c r="BI41" s="584"/>
      <c r="BJ41" s="584"/>
      <c r="BK41" s="584"/>
      <c r="BL41" s="584"/>
      <c r="BM41" s="584"/>
      <c r="BN41" s="584"/>
      <c r="BO41" s="515"/>
      <c r="CN41" s="513"/>
      <c r="CO41" s="513"/>
      <c r="CP41" s="513"/>
      <c r="CQ41" s="513"/>
      <c r="CR41" s="513"/>
      <c r="CS41" s="513"/>
      <c r="CT41" s="513"/>
      <c r="CU41" s="513"/>
      <c r="CV41" s="513"/>
      <c r="CW41" s="513"/>
      <c r="CX41" s="513"/>
      <c r="DG41" s="519"/>
    </row>
    <row r="42" spans="1:157" x14ac:dyDescent="0.2">
      <c r="A42" s="597"/>
      <c r="B42" s="597"/>
      <c r="C42" s="598" t="s">
        <v>17</v>
      </c>
      <c r="D42" s="598"/>
      <c r="E42" s="580"/>
      <c r="F42" s="569">
        <v>0</v>
      </c>
      <c r="G42" s="569">
        <v>0</v>
      </c>
      <c r="H42" s="569">
        <v>0</v>
      </c>
      <c r="I42" s="569">
        <v>0</v>
      </c>
      <c r="J42" s="569">
        <v>0</v>
      </c>
      <c r="K42" s="569">
        <v>0</v>
      </c>
      <c r="L42" s="569">
        <v>0</v>
      </c>
      <c r="M42" s="569">
        <v>0</v>
      </c>
      <c r="N42" s="569">
        <v>0</v>
      </c>
      <c r="O42" s="590">
        <v>0</v>
      </c>
      <c r="P42" s="590">
        <v>0</v>
      </c>
      <c r="Q42" s="590">
        <v>0</v>
      </c>
      <c r="R42" s="590">
        <v>0</v>
      </c>
      <c r="S42" s="569">
        <v>0</v>
      </c>
      <c r="T42" s="569">
        <v>0</v>
      </c>
      <c r="U42" s="569">
        <v>0</v>
      </c>
      <c r="V42" s="570">
        <f t="shared" ref="V42:AB42" si="19">COUNTBLANK(V6:V26)</f>
        <v>0</v>
      </c>
      <c r="W42" s="570">
        <f t="shared" si="19"/>
        <v>0</v>
      </c>
      <c r="X42" s="570">
        <f t="shared" si="19"/>
        <v>0</v>
      </c>
      <c r="Y42" s="570">
        <f t="shared" si="19"/>
        <v>0</v>
      </c>
      <c r="Z42" s="570">
        <f t="shared" si="19"/>
        <v>0</v>
      </c>
      <c r="AA42" s="570">
        <f t="shared" si="19"/>
        <v>0</v>
      </c>
      <c r="AB42" s="570">
        <f t="shared" si="19"/>
        <v>0</v>
      </c>
      <c r="AC42" s="570"/>
      <c r="AD42" s="570">
        <f>COUNTBLANK(AD6:AD29)</f>
        <v>0</v>
      </c>
      <c r="AE42" s="644" t="str">
        <f>IF(COUNTIF(AE6:AE36,"б")=0," ",COUNTIF(AE6:AE36,"б"))</f>
        <v xml:space="preserve"> </v>
      </c>
      <c r="AF42" s="645">
        <f t="shared" ref="AF42:BK42" si="20">IF(COUNTIF(AF6:AF36,"б")=0+COUNTIF(AF6:AF36,"а")=0,"0",COUNTIF(AF6:AF36,"б")+COUNTIF(AF6:AF36,"а"))</f>
        <v>0</v>
      </c>
      <c r="AG42" s="645">
        <f t="shared" si="20"/>
        <v>0</v>
      </c>
      <c r="AH42" s="645">
        <f t="shared" si="20"/>
        <v>0</v>
      </c>
      <c r="AI42" s="645">
        <f t="shared" si="20"/>
        <v>0</v>
      </c>
      <c r="AJ42" s="645">
        <f t="shared" si="20"/>
        <v>0</v>
      </c>
      <c r="AK42" s="645">
        <f t="shared" si="20"/>
        <v>0</v>
      </c>
      <c r="AL42" s="645">
        <f t="shared" si="20"/>
        <v>0</v>
      </c>
      <c r="AM42" s="645">
        <f t="shared" si="20"/>
        <v>0</v>
      </c>
      <c r="AN42" s="645">
        <f t="shared" si="20"/>
        <v>0</v>
      </c>
      <c r="AO42" s="645">
        <f t="shared" si="20"/>
        <v>0</v>
      </c>
      <c r="AP42" s="645">
        <f t="shared" si="20"/>
        <v>0</v>
      </c>
      <c r="AQ42" s="645">
        <f t="shared" si="20"/>
        <v>0</v>
      </c>
      <c r="AR42" s="645">
        <f t="shared" si="20"/>
        <v>0</v>
      </c>
      <c r="AS42" s="645">
        <f t="shared" si="20"/>
        <v>0</v>
      </c>
      <c r="AT42" s="645">
        <f t="shared" si="20"/>
        <v>0</v>
      </c>
      <c r="AU42" s="645">
        <f t="shared" si="20"/>
        <v>0</v>
      </c>
      <c r="AV42" s="645">
        <f t="shared" si="20"/>
        <v>0</v>
      </c>
      <c r="AW42" s="645">
        <f t="shared" si="20"/>
        <v>0</v>
      </c>
      <c r="AX42" s="645">
        <f t="shared" si="20"/>
        <v>0</v>
      </c>
      <c r="AY42" s="645">
        <f t="shared" si="20"/>
        <v>0</v>
      </c>
      <c r="AZ42" s="645">
        <f t="shared" si="20"/>
        <v>0</v>
      </c>
      <c r="BA42" s="645">
        <f t="shared" si="20"/>
        <v>0</v>
      </c>
      <c r="BB42" s="645">
        <f t="shared" si="20"/>
        <v>0</v>
      </c>
      <c r="BC42" s="645">
        <f t="shared" si="20"/>
        <v>0</v>
      </c>
      <c r="BD42" s="645">
        <f t="shared" si="20"/>
        <v>0</v>
      </c>
      <c r="BE42" s="645">
        <f t="shared" si="20"/>
        <v>0</v>
      </c>
      <c r="BF42" s="645">
        <f t="shared" si="20"/>
        <v>0</v>
      </c>
      <c r="BG42" s="645">
        <f t="shared" si="20"/>
        <v>0</v>
      </c>
      <c r="BH42" s="645">
        <f t="shared" si="20"/>
        <v>0</v>
      </c>
      <c r="BI42" s="645">
        <f t="shared" si="20"/>
        <v>0</v>
      </c>
      <c r="BJ42" s="645">
        <f t="shared" si="20"/>
        <v>0</v>
      </c>
      <c r="BK42" s="645">
        <f t="shared" si="20"/>
        <v>0</v>
      </c>
      <c r="BL42" s="645">
        <f t="shared" ref="BL42:CB42" si="21">IF(COUNTIF(BL6:BL36,"б")=0+COUNTIF(BL6:BL36,"а")=0,"0",COUNTIF(BL6:BL36,"б")+COUNTIF(BL6:BL36,"а"))</f>
        <v>0</v>
      </c>
      <c r="BM42" s="645">
        <f t="shared" si="21"/>
        <v>0</v>
      </c>
      <c r="BN42" s="645">
        <f t="shared" si="21"/>
        <v>0</v>
      </c>
      <c r="BO42" s="645">
        <f t="shared" si="21"/>
        <v>0</v>
      </c>
      <c r="BP42" s="645">
        <f t="shared" si="21"/>
        <v>0</v>
      </c>
      <c r="BQ42" s="645">
        <f t="shared" si="21"/>
        <v>0</v>
      </c>
      <c r="BR42" s="645">
        <f t="shared" si="21"/>
        <v>0</v>
      </c>
      <c r="BS42" s="645">
        <f t="shared" si="21"/>
        <v>0</v>
      </c>
      <c r="BT42" s="645">
        <f t="shared" si="21"/>
        <v>0</v>
      </c>
      <c r="BU42" s="645">
        <f t="shared" si="21"/>
        <v>0</v>
      </c>
      <c r="BV42" s="645">
        <f t="shared" si="21"/>
        <v>0</v>
      </c>
      <c r="BW42" s="645">
        <f t="shared" si="21"/>
        <v>0</v>
      </c>
      <c r="BX42" s="645">
        <f t="shared" si="21"/>
        <v>0</v>
      </c>
      <c r="BY42" s="645">
        <f t="shared" si="21"/>
        <v>0</v>
      </c>
      <c r="BZ42" s="645">
        <f t="shared" si="21"/>
        <v>0</v>
      </c>
      <c r="CA42" s="645">
        <f t="shared" si="21"/>
        <v>0</v>
      </c>
      <c r="CB42" s="645">
        <f t="shared" si="21"/>
        <v>0</v>
      </c>
      <c r="CC42" s="519"/>
      <c r="CD42" s="519"/>
      <c r="CE42" s="519"/>
      <c r="CF42" s="519"/>
      <c r="CG42" s="519"/>
      <c r="CH42" s="519"/>
      <c r="CI42" s="519"/>
      <c r="CJ42" s="519"/>
      <c r="CK42" s="519"/>
      <c r="CL42" s="519"/>
      <c r="CM42" s="519"/>
      <c r="CN42" s="519"/>
      <c r="CO42" s="519"/>
      <c r="CP42" s="519"/>
      <c r="CQ42" s="519"/>
      <c r="CR42" s="519"/>
      <c r="CS42" s="519"/>
      <c r="CT42" s="519"/>
      <c r="CU42" s="519"/>
      <c r="CV42" s="519"/>
      <c r="CW42" s="519"/>
      <c r="CX42" s="519"/>
      <c r="CY42" s="519"/>
      <c r="CZ42" s="519"/>
      <c r="DA42" s="519"/>
      <c r="DB42" s="519"/>
      <c r="DC42" s="519"/>
      <c r="DD42" s="519"/>
      <c r="DE42" s="519"/>
      <c r="DF42" s="519"/>
      <c r="DG42" s="519"/>
      <c r="DH42" s="519"/>
      <c r="DI42" s="519"/>
      <c r="DJ42" s="519"/>
      <c r="DK42" s="519"/>
      <c r="DL42" s="519"/>
      <c r="DM42" s="519"/>
      <c r="DN42" s="519"/>
      <c r="DO42" s="519"/>
      <c r="DP42" s="519"/>
      <c r="DQ42" s="519"/>
      <c r="DR42" s="519"/>
      <c r="DS42" s="519"/>
      <c r="DT42" s="519"/>
      <c r="DU42" s="519"/>
      <c r="DV42" s="519"/>
      <c r="DW42" s="519"/>
      <c r="DX42" s="519"/>
      <c r="DY42" s="519"/>
      <c r="DZ42" s="519"/>
      <c r="EA42" s="519"/>
      <c r="EB42" s="519"/>
      <c r="EC42" s="519"/>
      <c r="ED42" s="519"/>
      <c r="EE42" s="519"/>
      <c r="EF42" s="519"/>
      <c r="EG42" s="519"/>
      <c r="EH42" s="519"/>
      <c r="EI42" s="519"/>
      <c r="EJ42" s="519"/>
      <c r="EK42" s="519"/>
      <c r="EL42" s="519"/>
      <c r="EM42" s="519"/>
      <c r="EN42" s="519"/>
      <c r="EO42" s="519"/>
      <c r="EP42" s="519"/>
      <c r="EQ42" s="519"/>
      <c r="ER42" s="519"/>
      <c r="ES42" s="519"/>
      <c r="ET42" s="519"/>
      <c r="EU42" s="519"/>
      <c r="EV42" s="519"/>
      <c r="EW42" s="519"/>
      <c r="EX42" s="519"/>
      <c r="EY42" s="519"/>
      <c r="EZ42" s="519"/>
      <c r="FA42" s="519"/>
    </row>
    <row r="43" spans="1:157" x14ac:dyDescent="0.2">
      <c r="A43" s="597"/>
      <c r="B43" s="597"/>
      <c r="C43" s="598" t="s">
        <v>18</v>
      </c>
      <c r="D43" s="598"/>
      <c r="E43" s="580"/>
      <c r="F43" s="569">
        <v>21</v>
      </c>
      <c r="G43" s="569" t="str">
        <v>0</v>
      </c>
      <c r="H43" s="569" t="str">
        <v>0</v>
      </c>
      <c r="I43" s="569" t="str">
        <v>0</v>
      </c>
      <c r="J43" s="569" t="str">
        <v>0</v>
      </c>
      <c r="K43" s="569" t="str">
        <v>0</v>
      </c>
      <c r="L43" s="569" t="str">
        <v>0</v>
      </c>
      <c r="M43" s="569" t="str">
        <v>0</v>
      </c>
      <c r="N43" s="569" t="str">
        <v>0</v>
      </c>
      <c r="O43" s="590" t="str">
        <v>0</v>
      </c>
      <c r="P43" s="590" t="str">
        <v>0</v>
      </c>
      <c r="Q43" s="590" t="str">
        <v>0</v>
      </c>
      <c r="R43" s="590" t="str">
        <v>0</v>
      </c>
      <c r="S43" s="569" t="str">
        <v>0</v>
      </c>
      <c r="T43" s="569" t="str">
        <v>0</v>
      </c>
      <c r="U43" s="569" t="str">
        <v>0</v>
      </c>
      <c r="V43" s="570" t="str">
        <f>IF(COUNTIF(V6:V36,"з")=0,"0",COUNTIF(V6:V36,"з"))</f>
        <v>0</v>
      </c>
      <c r="W43" s="570"/>
      <c r="X43" s="570"/>
      <c r="Y43" s="570" t="str">
        <f>IF(COUNTIF(Y6:Y36,"з")=0," ",COUNTIF(Y6:Y36,"з"))</f>
        <v xml:space="preserve"> </v>
      </c>
      <c r="Z43" s="570" t="str">
        <f>IF(COUNTIF(Z6:Z36,"з")=0," ",COUNTIF(Z6:Z36,"з"))</f>
        <v xml:space="preserve"> </v>
      </c>
      <c r="AA43" s="570" t="str">
        <f>IF(COUNTIF(AA6:AA36,"з")=0," ",COUNTIF(AA6:AA36,"з"))</f>
        <v xml:space="preserve"> </v>
      </c>
      <c r="AB43" s="570" t="str">
        <f>IF(COUNTIF(AB6:AB36,"з")=0," ",COUNTIF(AB6:AB36,"з"))</f>
        <v xml:space="preserve"> </v>
      </c>
      <c r="AC43" s="570"/>
      <c r="AD43" s="570" t="str">
        <f>IF(COUNTIF(AD6:AD36,"з")=0," ",COUNTIF(AD6:AD36,"з"))</f>
        <v xml:space="preserve"> </v>
      </c>
      <c r="AE43" s="644" t="str">
        <f>IF(COUNTIF(AE6:AE36,"з")=0," ",COUNTIF(AE6:AE36,"з"))</f>
        <v xml:space="preserve"> </v>
      </c>
      <c r="AF43" s="570" t="str">
        <f>IF(COUNTIF(AF6:AF36,"з")=0," ",COUNTIF(AF6:AF36,"з"))</f>
        <v xml:space="preserve"> </v>
      </c>
      <c r="AG43" s="570">
        <f t="shared" ref="AG43:AW43" si="22">IF(COUNTIF(AG6:AG36,"з")=0,"0",COUNTIF(AG6:AG36,"з"))</f>
        <v>21</v>
      </c>
      <c r="AH43" s="570" t="str">
        <f t="shared" si="22"/>
        <v>0</v>
      </c>
      <c r="AI43" s="570" t="str">
        <f t="shared" si="22"/>
        <v>0</v>
      </c>
      <c r="AJ43" s="570" t="str">
        <f t="shared" si="22"/>
        <v>0</v>
      </c>
      <c r="AK43" s="570" t="str">
        <f t="shared" si="22"/>
        <v>0</v>
      </c>
      <c r="AL43" s="570" t="str">
        <f t="shared" si="22"/>
        <v>0</v>
      </c>
      <c r="AM43" s="570" t="str">
        <f t="shared" si="22"/>
        <v>0</v>
      </c>
      <c r="AN43" s="570" t="str">
        <f t="shared" si="22"/>
        <v>0</v>
      </c>
      <c r="AO43" s="570" t="str">
        <f t="shared" si="22"/>
        <v>0</v>
      </c>
      <c r="AP43" s="570" t="str">
        <f t="shared" si="22"/>
        <v>0</v>
      </c>
      <c r="AQ43" s="570" t="str">
        <f t="shared" si="22"/>
        <v>0</v>
      </c>
      <c r="AR43" s="570" t="str">
        <f t="shared" si="22"/>
        <v>0</v>
      </c>
      <c r="AS43" s="570" t="str">
        <f t="shared" si="22"/>
        <v>0</v>
      </c>
      <c r="AT43" s="570" t="str">
        <f t="shared" si="22"/>
        <v>0</v>
      </c>
      <c r="AU43" s="570" t="str">
        <f t="shared" si="22"/>
        <v>0</v>
      </c>
      <c r="AV43" s="570" t="str">
        <f t="shared" si="22"/>
        <v>0</v>
      </c>
      <c r="AW43" s="570" t="str">
        <f t="shared" si="22"/>
        <v>0</v>
      </c>
      <c r="AX43" s="515"/>
      <c r="AY43" s="516"/>
      <c r="AZ43" s="516"/>
      <c r="BA43" s="516"/>
      <c r="BB43" s="516"/>
      <c r="BC43" s="516"/>
      <c r="BD43" s="516"/>
      <c r="BE43" s="516"/>
      <c r="BF43" s="516"/>
      <c r="BG43" s="516"/>
      <c r="BH43" s="516"/>
      <c r="BI43" s="516"/>
      <c r="BJ43" s="516"/>
      <c r="BK43" s="516"/>
      <c r="BL43" s="516"/>
      <c r="BM43" s="516"/>
      <c r="BN43" s="516"/>
      <c r="BO43" s="515"/>
      <c r="CN43" s="513"/>
      <c r="CO43" s="513"/>
      <c r="CP43" s="513"/>
      <c r="CQ43" s="513"/>
      <c r="CR43" s="513"/>
      <c r="CS43" s="513"/>
      <c r="CT43" s="513"/>
      <c r="CU43" s="513"/>
      <c r="CV43" s="513"/>
      <c r="CW43" s="513"/>
      <c r="CX43" s="513"/>
      <c r="DG43" s="519"/>
    </row>
    <row r="44" spans="1:157" s="515" customFormat="1" x14ac:dyDescent="0.2">
      <c r="A44" s="597"/>
      <c r="B44" s="597"/>
      <c r="C44" s="598" t="s">
        <v>19</v>
      </c>
      <c r="D44" s="598"/>
      <c r="E44" s="580"/>
      <c r="F44" s="569" t="str">
        <v>0</v>
      </c>
      <c r="G44" s="569" t="str">
        <v>0</v>
      </c>
      <c r="H44" s="569" t="str">
        <v>0</v>
      </c>
      <c r="I44" s="569" t="str">
        <v>0</v>
      </c>
      <c r="J44" s="569" t="str">
        <v>0</v>
      </c>
      <c r="K44" s="569" t="str">
        <v>0</v>
      </c>
      <c r="L44" s="569" t="str">
        <v>0</v>
      </c>
      <c r="M44" s="569" t="str">
        <v>0</v>
      </c>
      <c r="N44" s="569" t="str">
        <v>0</v>
      </c>
      <c r="O44" s="590" t="str">
        <v>0</v>
      </c>
      <c r="P44" s="590" t="str">
        <v>0</v>
      </c>
      <c r="Q44" s="590" t="str">
        <v>0</v>
      </c>
      <c r="R44" s="590" t="str">
        <v>0</v>
      </c>
      <c r="S44" s="569" t="str">
        <v>0</v>
      </c>
      <c r="T44" s="569" t="str">
        <v>0</v>
      </c>
      <c r="U44" s="569" t="str">
        <v>0</v>
      </c>
      <c r="V44" s="570" t="str">
        <f>IF(COUNTIF(V6:V36,"н")=0,"0",COUNTIF(V6:V36,"н"))</f>
        <v>0</v>
      </c>
      <c r="W44" s="570"/>
      <c r="X44" s="570"/>
      <c r="Y44" s="570" t="str">
        <f>IF(COUNTIF(Y6:Y36,"н")=0," ",COUNTIF(Y6:Y36,"н"))</f>
        <v xml:space="preserve"> </v>
      </c>
      <c r="Z44" s="570" t="str">
        <f>IF(COUNTIF(Z6:Z36,"н")=0," ",COUNTIF(Z6:Z36,"н"))</f>
        <v xml:space="preserve"> </v>
      </c>
      <c r="AA44" s="570" t="str">
        <f>IF(COUNTIF(AA6:AA36,"н")=0," ",COUNTIF(AA6:AA36,"н"))</f>
        <v xml:space="preserve"> </v>
      </c>
      <c r="AB44" s="570" t="str">
        <f>IF(COUNTIF(AB6:AB36,"н")=0," ",COUNTIF(AB6:AB36,"н"))</f>
        <v xml:space="preserve"> </v>
      </c>
      <c r="AC44" s="570"/>
      <c r="AD44" s="570" t="str">
        <f>IF(COUNTIF(AD6:AD36,"н")=0," ",COUNTIF(AD6:AD36,"н"))</f>
        <v xml:space="preserve"> </v>
      </c>
      <c r="AE44" s="644" t="str">
        <f>IF(COUNTIF(AE6:AE36,"н")=0," ",COUNTIF(AE6:AE36,"н"))</f>
        <v xml:space="preserve"> </v>
      </c>
      <c r="AF44" s="570" t="str">
        <f>IF(COUNTIF(AF6:AF36,"н")=0," ",COUNTIF(AF6:AF36,"н"))</f>
        <v xml:space="preserve"> </v>
      </c>
      <c r="AG44" s="570" t="str">
        <f t="shared" ref="AG44:AW44" si="23">IF(COUNTIF(AG6:AG36,"н")=0,"0",COUNTIF(AG6:AG36,"н"))</f>
        <v>0</v>
      </c>
      <c r="AH44" s="570" t="str">
        <f t="shared" si="23"/>
        <v>0</v>
      </c>
      <c r="AI44" s="570" t="str">
        <f t="shared" si="23"/>
        <v>0</v>
      </c>
      <c r="AJ44" s="570" t="str">
        <f t="shared" si="23"/>
        <v>0</v>
      </c>
      <c r="AK44" s="570" t="str">
        <f t="shared" si="23"/>
        <v>0</v>
      </c>
      <c r="AL44" s="570" t="str">
        <f t="shared" si="23"/>
        <v>0</v>
      </c>
      <c r="AM44" s="570" t="str">
        <f t="shared" si="23"/>
        <v>0</v>
      </c>
      <c r="AN44" s="570" t="str">
        <f t="shared" si="23"/>
        <v>0</v>
      </c>
      <c r="AO44" s="570" t="str">
        <f t="shared" si="23"/>
        <v>0</v>
      </c>
      <c r="AP44" s="570" t="str">
        <f t="shared" si="23"/>
        <v>0</v>
      </c>
      <c r="AQ44" s="570" t="str">
        <f t="shared" si="23"/>
        <v>0</v>
      </c>
      <c r="AR44" s="570" t="str">
        <f t="shared" si="23"/>
        <v>0</v>
      </c>
      <c r="AS44" s="570" t="str">
        <f t="shared" si="23"/>
        <v>0</v>
      </c>
      <c r="AT44" s="570" t="str">
        <f t="shared" si="23"/>
        <v>0</v>
      </c>
      <c r="AU44" s="570" t="str">
        <f t="shared" si="23"/>
        <v>0</v>
      </c>
      <c r="AV44" s="570" t="str">
        <f t="shared" si="23"/>
        <v>0</v>
      </c>
      <c r="AW44" s="570" t="str">
        <f t="shared" si="23"/>
        <v>0</v>
      </c>
      <c r="AY44" s="516"/>
      <c r="AZ44" s="516"/>
      <c r="BA44" s="516"/>
      <c r="BB44" s="516"/>
      <c r="BC44" s="516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</row>
    <row r="45" spans="1:157" x14ac:dyDescent="0.2">
      <c r="F45" s="513"/>
      <c r="G45" s="513"/>
      <c r="H45" s="513"/>
      <c r="I45" s="513"/>
      <c r="J45" s="513"/>
      <c r="K45" s="513"/>
      <c r="L45" s="513"/>
      <c r="M45" s="513"/>
      <c r="N45" s="513"/>
      <c r="O45" s="513"/>
      <c r="P45" s="513"/>
      <c r="Q45" s="513"/>
      <c r="R45" s="513"/>
      <c r="S45" s="513"/>
      <c r="T45" s="513"/>
      <c r="U45" s="513"/>
      <c r="V45" s="513"/>
      <c r="W45" s="512"/>
      <c r="X45" s="512"/>
      <c r="Y45" s="512"/>
      <c r="Z45" s="512"/>
      <c r="AA45" s="512"/>
      <c r="AB45" s="512"/>
      <c r="AC45" s="512"/>
      <c r="AD45" s="512"/>
      <c r="AE45" s="513"/>
      <c r="AF45" s="513"/>
      <c r="AG45" s="514"/>
      <c r="AH45" s="514"/>
      <c r="AI45" s="514"/>
      <c r="AJ45" s="514"/>
      <c r="AK45" s="514"/>
      <c r="AL45" s="514"/>
      <c r="AM45" s="514"/>
      <c r="AN45" s="514"/>
      <c r="AO45" s="514"/>
      <c r="AP45" s="514"/>
      <c r="AQ45" s="514"/>
      <c r="AR45" s="514"/>
      <c r="AS45" s="514"/>
      <c r="AT45" s="514"/>
      <c r="AU45" s="514"/>
      <c r="AV45" s="514"/>
      <c r="AW45" s="514"/>
      <c r="AX45" s="515"/>
      <c r="AY45" s="516"/>
      <c r="AZ45" s="516"/>
      <c r="BA45" s="516"/>
      <c r="BB45" s="516"/>
      <c r="BC45" s="516"/>
      <c r="BD45" s="516"/>
      <c r="BE45" s="516"/>
      <c r="BF45" s="516"/>
      <c r="BG45" s="516"/>
      <c r="BH45" s="516"/>
      <c r="BI45" s="516"/>
      <c r="BJ45" s="516"/>
      <c r="BK45" s="516"/>
      <c r="BL45" s="516"/>
      <c r="BM45" s="516"/>
      <c r="BN45" s="516"/>
      <c r="BO45" s="515"/>
      <c r="CN45" s="513"/>
      <c r="CO45" s="513"/>
      <c r="CP45" s="513"/>
      <c r="CQ45" s="513"/>
      <c r="CR45" s="513"/>
      <c r="CS45" s="513"/>
      <c r="CT45" s="513"/>
      <c r="CU45" s="513"/>
      <c r="CV45" s="513"/>
      <c r="CW45" s="513"/>
      <c r="CX45" s="513"/>
    </row>
    <row r="46" spans="1:157" x14ac:dyDescent="0.2">
      <c r="F46" s="513"/>
      <c r="G46" s="513"/>
      <c r="H46" s="513"/>
      <c r="I46" s="513"/>
      <c r="J46" s="513"/>
      <c r="K46" s="513"/>
      <c r="L46" s="513"/>
      <c r="M46" s="513"/>
      <c r="N46" s="513"/>
      <c r="O46" s="513"/>
      <c r="P46" s="513"/>
      <c r="Q46" s="513"/>
      <c r="R46" s="513"/>
      <c r="S46" s="513"/>
      <c r="T46" s="513"/>
      <c r="U46" s="513"/>
      <c r="V46" s="513"/>
      <c r="W46" s="512"/>
      <c r="X46" s="512"/>
      <c r="Y46" s="512"/>
      <c r="Z46" s="512"/>
      <c r="AA46" s="512"/>
      <c r="AB46" s="512"/>
      <c r="AC46" s="512"/>
      <c r="AD46" s="512"/>
      <c r="AE46" s="513"/>
      <c r="AF46" s="513"/>
      <c r="AG46" s="514"/>
      <c r="AH46" s="514"/>
      <c r="AI46" s="514"/>
      <c r="AJ46" s="514"/>
      <c r="AK46" s="514"/>
      <c r="AL46" s="514"/>
      <c r="AM46" s="514"/>
      <c r="AN46" s="514"/>
      <c r="AO46" s="514"/>
      <c r="AP46" s="514"/>
      <c r="AQ46" s="514"/>
      <c r="AR46" s="514"/>
      <c r="AS46" s="514"/>
      <c r="AT46" s="514"/>
      <c r="AU46" s="514"/>
      <c r="AV46" s="514"/>
      <c r="AW46" s="514"/>
      <c r="AX46" s="515"/>
      <c r="AY46" s="516"/>
      <c r="AZ46" s="516"/>
      <c r="BA46" s="516"/>
      <c r="BB46" s="516"/>
      <c r="BC46" s="516"/>
      <c r="BD46" s="516"/>
      <c r="BE46" s="516"/>
      <c r="BF46" s="516"/>
      <c r="BG46" s="516"/>
      <c r="BH46" s="516"/>
      <c r="BI46" s="516"/>
      <c r="BJ46" s="516"/>
      <c r="BK46" s="516"/>
      <c r="BL46" s="516"/>
      <c r="BM46" s="516"/>
      <c r="BN46" s="516"/>
      <c r="BO46" s="515"/>
      <c r="CN46" s="513"/>
      <c r="CO46" s="513"/>
      <c r="CP46" s="513"/>
      <c r="CQ46" s="513"/>
      <c r="CR46" s="513"/>
      <c r="CS46" s="513"/>
      <c r="CT46" s="513"/>
      <c r="CU46" s="513"/>
      <c r="CV46" s="513"/>
      <c r="CW46" s="513"/>
      <c r="CX46" s="513"/>
    </row>
    <row r="47" spans="1:157" x14ac:dyDescent="0.2">
      <c r="F47" s="513"/>
      <c r="G47" s="513"/>
      <c r="H47" s="513"/>
      <c r="I47" s="513"/>
      <c r="J47" s="513"/>
      <c r="K47" s="513"/>
      <c r="L47" s="513"/>
      <c r="M47" s="513"/>
      <c r="N47" s="513"/>
      <c r="O47" s="513"/>
      <c r="P47" s="513"/>
      <c r="Q47" s="513"/>
      <c r="R47" s="513"/>
      <c r="S47" s="513"/>
      <c r="T47" s="513"/>
      <c r="U47" s="513"/>
      <c r="V47" s="513"/>
      <c r="W47" s="512"/>
      <c r="X47" s="512"/>
      <c r="Y47" s="512"/>
      <c r="Z47" s="512"/>
      <c r="AA47" s="512"/>
      <c r="AB47" s="512"/>
      <c r="AC47" s="512"/>
      <c r="AD47" s="512"/>
      <c r="AE47" s="513"/>
      <c r="AF47" s="513"/>
      <c r="AG47" s="514"/>
      <c r="AH47" s="514"/>
      <c r="AI47" s="514" t="str">
        <f>IF(COUNTIF(AI6:AI39,"н")=0,"0",COUNTIF(AI6:AI39,"н"))</f>
        <v>0</v>
      </c>
      <c r="AJ47" s="514"/>
      <c r="AK47" s="514"/>
      <c r="AL47" s="514"/>
      <c r="AM47" s="514"/>
      <c r="AN47" s="514"/>
      <c r="AO47" s="514"/>
      <c r="AP47" s="514"/>
      <c r="AQ47" s="514"/>
      <c r="AR47" s="514"/>
      <c r="AS47" s="514"/>
      <c r="AT47" s="514"/>
      <c r="AU47" s="514"/>
      <c r="AV47" s="514"/>
      <c r="AW47" s="514"/>
      <c r="AX47" s="515"/>
      <c r="AY47" s="516"/>
      <c r="AZ47" s="516"/>
      <c r="BA47" s="516"/>
      <c r="BB47" s="516"/>
      <c r="BC47" s="516"/>
      <c r="BD47" s="516"/>
      <c r="BE47" s="516"/>
      <c r="BF47" s="516"/>
      <c r="BG47" s="516"/>
      <c r="BH47" s="516"/>
      <c r="BI47" s="516"/>
      <c r="BJ47" s="516"/>
      <c r="BK47" s="516"/>
      <c r="BL47" s="516"/>
      <c r="BM47" s="516"/>
      <c r="BN47" s="516"/>
      <c r="BO47" s="515"/>
      <c r="CN47" s="513"/>
      <c r="CO47" s="513"/>
      <c r="CP47" s="513"/>
      <c r="CQ47" s="513"/>
      <c r="CR47" s="513"/>
      <c r="CS47" s="513"/>
      <c r="CT47" s="513"/>
      <c r="CU47" s="513"/>
      <c r="CV47" s="513"/>
      <c r="CW47" s="513"/>
      <c r="CX47" s="513"/>
    </row>
    <row r="48" spans="1:157" x14ac:dyDescent="0.2">
      <c r="F48" s="513"/>
      <c r="G48" s="513"/>
      <c r="H48" s="513"/>
      <c r="I48" s="513"/>
      <c r="J48" s="513"/>
      <c r="K48" s="513"/>
      <c r="L48" s="513"/>
      <c r="M48" s="513"/>
      <c r="N48" s="513"/>
      <c r="O48" s="513"/>
      <c r="P48" s="513"/>
      <c r="Q48" s="513"/>
      <c r="R48" s="513"/>
      <c r="S48" s="513"/>
      <c r="T48" s="513"/>
      <c r="U48" s="513"/>
      <c r="V48" s="513"/>
      <c r="W48" s="512"/>
      <c r="X48" s="512"/>
      <c r="Y48" s="512"/>
      <c r="Z48" s="512"/>
      <c r="AA48" s="512"/>
      <c r="AB48" s="512"/>
      <c r="AC48" s="512"/>
      <c r="AD48" s="512"/>
      <c r="AE48" s="513"/>
      <c r="AF48" s="513"/>
      <c r="AG48" s="514"/>
      <c r="AH48" s="514"/>
      <c r="AI48" s="514"/>
      <c r="AJ48" s="514"/>
      <c r="AK48" s="514"/>
      <c r="AL48" s="514"/>
      <c r="AM48" s="514"/>
      <c r="AN48" s="514"/>
      <c r="AO48" s="514"/>
      <c r="AP48" s="514"/>
      <c r="AQ48" s="514"/>
      <c r="AR48" s="514"/>
      <c r="AS48" s="514"/>
      <c r="AT48" s="514"/>
      <c r="AU48" s="514"/>
      <c r="AV48" s="514"/>
      <c r="AW48" s="514"/>
      <c r="AX48" s="515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5"/>
      <c r="CN48" s="513"/>
      <c r="CO48" s="513"/>
      <c r="CP48" s="513"/>
      <c r="CQ48" s="513"/>
      <c r="CR48" s="513"/>
      <c r="CS48" s="513"/>
      <c r="CT48" s="513"/>
      <c r="CU48" s="513"/>
      <c r="CV48" s="513"/>
      <c r="CW48" s="513"/>
      <c r="CX48" s="513"/>
    </row>
    <row r="49" spans="6:102" x14ac:dyDescent="0.2">
      <c r="F49" s="513"/>
      <c r="G49" s="513"/>
      <c r="H49" s="513"/>
      <c r="I49" s="513"/>
      <c r="J49" s="513"/>
      <c r="K49" s="513"/>
      <c r="L49" s="513"/>
      <c r="M49" s="513"/>
      <c r="N49" s="513"/>
      <c r="O49" s="513"/>
      <c r="P49" s="513"/>
      <c r="Q49" s="513"/>
      <c r="R49" s="513"/>
      <c r="S49" s="513"/>
      <c r="T49" s="513"/>
      <c r="U49" s="513"/>
      <c r="V49" s="513"/>
      <c r="W49" s="512"/>
      <c r="X49" s="512"/>
      <c r="Y49" s="512"/>
      <c r="Z49" s="512"/>
      <c r="AA49" s="512"/>
      <c r="AB49" s="512"/>
      <c r="AC49" s="512"/>
      <c r="AD49" s="512"/>
      <c r="AE49" s="513"/>
      <c r="AF49" s="513"/>
      <c r="AG49" s="514"/>
      <c r="AH49" s="514"/>
      <c r="AI49" s="514"/>
      <c r="AJ49" s="514"/>
      <c r="AK49" s="514"/>
      <c r="AL49" s="514"/>
      <c r="AM49" s="514"/>
      <c r="AN49" s="514"/>
      <c r="AO49" s="514"/>
      <c r="AP49" s="514"/>
      <c r="AQ49" s="514"/>
      <c r="AR49" s="514"/>
      <c r="AS49" s="514"/>
      <c r="AT49" s="514"/>
      <c r="AU49" s="514"/>
      <c r="AV49" s="514"/>
      <c r="AW49" s="514"/>
      <c r="AX49" s="515"/>
      <c r="AY49" s="516"/>
      <c r="AZ49" s="516"/>
      <c r="BA49" s="516"/>
      <c r="BB49" s="516"/>
      <c r="BC49" s="516"/>
      <c r="BD49" s="516"/>
      <c r="BE49" s="516"/>
      <c r="BF49" s="516"/>
      <c r="BG49" s="516"/>
      <c r="BH49" s="516"/>
      <c r="BI49" s="516"/>
      <c r="BJ49" s="516"/>
      <c r="BK49" s="516"/>
      <c r="BL49" s="516"/>
      <c r="BM49" s="516"/>
      <c r="BN49" s="516"/>
      <c r="BO49" s="515"/>
      <c r="CN49" s="513"/>
      <c r="CO49" s="513"/>
      <c r="CP49" s="513"/>
      <c r="CQ49" s="513"/>
      <c r="CR49" s="513"/>
      <c r="CS49" s="513"/>
      <c r="CT49" s="513"/>
      <c r="CU49" s="513"/>
      <c r="CV49" s="513"/>
      <c r="CW49" s="513"/>
      <c r="CX49" s="513"/>
    </row>
    <row r="50" spans="6:102" x14ac:dyDescent="0.2">
      <c r="F50" s="513"/>
      <c r="G50" s="513"/>
      <c r="H50" s="513"/>
      <c r="I50" s="513"/>
      <c r="J50" s="513"/>
      <c r="K50" s="513"/>
      <c r="L50" s="513"/>
      <c r="M50" s="513"/>
      <c r="N50" s="513"/>
      <c r="O50" s="513"/>
      <c r="P50" s="513"/>
      <c r="Q50" s="513"/>
      <c r="R50" s="513"/>
      <c r="S50" s="513"/>
      <c r="T50" s="513"/>
      <c r="U50" s="513"/>
      <c r="V50" s="513"/>
      <c r="W50" s="512"/>
      <c r="X50" s="512"/>
      <c r="Y50" s="512"/>
      <c r="Z50" s="512"/>
      <c r="AA50" s="512"/>
      <c r="AB50" s="512"/>
      <c r="AC50" s="512"/>
      <c r="AD50" s="512"/>
      <c r="AE50" s="513"/>
      <c r="AF50" s="513"/>
      <c r="AG50" s="514"/>
      <c r="AH50" s="514"/>
      <c r="AI50" s="514"/>
      <c r="AJ50" s="514"/>
      <c r="AK50" s="514"/>
      <c r="AL50" s="514"/>
      <c r="AM50" s="514"/>
      <c r="AN50" s="514"/>
      <c r="AO50" s="514"/>
      <c r="AP50" s="514"/>
      <c r="AQ50" s="514"/>
      <c r="AR50" s="514"/>
      <c r="AS50" s="514"/>
      <c r="AT50" s="514"/>
      <c r="AU50" s="514"/>
      <c r="AV50" s="514"/>
      <c r="AW50" s="514"/>
      <c r="AX50" s="515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5"/>
      <c r="CN50" s="513"/>
      <c r="CO50" s="513"/>
      <c r="CP50" s="513"/>
      <c r="CQ50" s="513"/>
      <c r="CR50" s="513"/>
      <c r="CS50" s="513"/>
      <c r="CT50" s="513"/>
      <c r="CU50" s="513"/>
      <c r="CV50" s="513"/>
      <c r="CW50" s="513"/>
      <c r="CX50" s="513"/>
    </row>
    <row r="51" spans="6:102" x14ac:dyDescent="0.2">
      <c r="F51" s="513"/>
      <c r="G51" s="513"/>
      <c r="H51" s="513"/>
      <c r="I51" s="513"/>
      <c r="J51" s="513"/>
      <c r="K51" s="513"/>
      <c r="L51" s="513"/>
      <c r="M51" s="513"/>
      <c r="N51" s="513"/>
      <c r="O51" s="513"/>
      <c r="P51" s="513"/>
      <c r="Q51" s="513"/>
      <c r="R51" s="513"/>
      <c r="S51" s="513"/>
      <c r="T51" s="513"/>
      <c r="U51" s="513"/>
      <c r="V51" s="513"/>
      <c r="W51" s="512"/>
      <c r="X51" s="512"/>
      <c r="Y51" s="512"/>
      <c r="Z51" s="512"/>
      <c r="AA51" s="512"/>
      <c r="AB51" s="512"/>
      <c r="AC51" s="512"/>
      <c r="AD51" s="512"/>
      <c r="AE51" s="513"/>
      <c r="AF51" s="513"/>
      <c r="AG51" s="514"/>
      <c r="AH51" s="514"/>
      <c r="AI51" s="514"/>
      <c r="AJ51" s="514"/>
      <c r="AK51" s="514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5"/>
      <c r="AY51" s="516"/>
      <c r="AZ51" s="516"/>
      <c r="BA51" s="516"/>
      <c r="BB51" s="516"/>
      <c r="BC51" s="516"/>
      <c r="BD51" s="516"/>
      <c r="BE51" s="516"/>
      <c r="BF51" s="516"/>
      <c r="BG51" s="516"/>
      <c r="BH51" s="516"/>
      <c r="BI51" s="516"/>
      <c r="BJ51" s="516"/>
      <c r="BK51" s="516"/>
      <c r="BL51" s="516"/>
      <c r="BM51" s="516"/>
      <c r="BN51" s="516"/>
      <c r="BO51" s="515"/>
      <c r="CN51" s="513"/>
      <c r="CO51" s="513"/>
      <c r="CP51" s="513"/>
      <c r="CQ51" s="513"/>
      <c r="CR51" s="513"/>
      <c r="CS51" s="513"/>
      <c r="CT51" s="513"/>
      <c r="CU51" s="513"/>
      <c r="CV51" s="513"/>
      <c r="CW51" s="513"/>
      <c r="CX51" s="513"/>
    </row>
    <row r="52" spans="6:102" x14ac:dyDescent="0.2">
      <c r="F52" s="513"/>
      <c r="G52" s="513"/>
      <c r="H52" s="513"/>
      <c r="I52" s="513"/>
      <c r="J52" s="513"/>
      <c r="K52" s="513"/>
      <c r="L52" s="513"/>
      <c r="M52" s="513"/>
      <c r="N52" s="513"/>
      <c r="O52" s="513"/>
      <c r="P52" s="513"/>
      <c r="Q52" s="513"/>
      <c r="R52" s="513"/>
      <c r="S52" s="513"/>
      <c r="T52" s="513"/>
      <c r="U52" s="513"/>
      <c r="V52" s="513"/>
      <c r="W52" s="512"/>
      <c r="X52" s="512"/>
      <c r="Y52" s="512"/>
      <c r="Z52" s="512"/>
      <c r="AA52" s="512"/>
      <c r="AB52" s="512"/>
      <c r="AC52" s="512"/>
      <c r="AD52" s="512"/>
      <c r="AE52" s="513"/>
      <c r="AF52" s="513"/>
      <c r="AG52" s="514"/>
      <c r="AH52" s="514"/>
      <c r="AI52" s="514"/>
      <c r="AJ52" s="514"/>
      <c r="AK52" s="514"/>
      <c r="AL52" s="514"/>
      <c r="AM52" s="514"/>
      <c r="AN52" s="514"/>
      <c r="AO52" s="514"/>
      <c r="AP52" s="514"/>
      <c r="AQ52" s="514"/>
      <c r="AR52" s="514"/>
      <c r="AS52" s="514"/>
      <c r="AT52" s="514"/>
      <c r="AU52" s="514"/>
      <c r="AV52" s="514"/>
      <c r="AW52" s="514"/>
      <c r="AX52" s="515"/>
      <c r="AY52" s="516"/>
      <c r="AZ52" s="516"/>
      <c r="BA52" s="516"/>
      <c r="BB52" s="516"/>
      <c r="BC52" s="516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5"/>
      <c r="CN52" s="513"/>
      <c r="CO52" s="513"/>
      <c r="CP52" s="513"/>
      <c r="CQ52" s="513"/>
      <c r="CR52" s="513"/>
      <c r="CS52" s="513"/>
      <c r="CT52" s="513"/>
      <c r="CU52" s="513"/>
      <c r="CV52" s="513"/>
      <c r="CW52" s="513"/>
      <c r="CX52" s="513"/>
    </row>
    <row r="53" spans="6:102" x14ac:dyDescent="0.2">
      <c r="F53" s="513"/>
      <c r="G53" s="513"/>
      <c r="H53" s="513"/>
      <c r="I53" s="513"/>
      <c r="J53" s="513"/>
      <c r="K53" s="513"/>
      <c r="L53" s="513"/>
      <c r="M53" s="513"/>
      <c r="N53" s="513"/>
      <c r="O53" s="513"/>
      <c r="P53" s="513"/>
      <c r="Q53" s="513"/>
      <c r="R53" s="513"/>
      <c r="S53" s="513"/>
      <c r="T53" s="513"/>
      <c r="U53" s="513"/>
      <c r="V53" s="513"/>
      <c r="W53" s="512"/>
      <c r="X53" s="512"/>
      <c r="Y53" s="512"/>
      <c r="Z53" s="512"/>
      <c r="AA53" s="512"/>
      <c r="AB53" s="512"/>
      <c r="AC53" s="512"/>
      <c r="AD53" s="512"/>
      <c r="AE53" s="513"/>
      <c r="AF53" s="513"/>
      <c r="AG53" s="514"/>
      <c r="AH53" s="514"/>
      <c r="AI53" s="514"/>
      <c r="AJ53" s="514"/>
      <c r="AK53" s="514"/>
      <c r="AL53" s="514"/>
      <c r="AM53" s="514"/>
      <c r="AN53" s="514"/>
      <c r="AO53" s="514"/>
      <c r="AP53" s="514"/>
      <c r="AQ53" s="514"/>
      <c r="AR53" s="514"/>
      <c r="AS53" s="514"/>
      <c r="AT53" s="514"/>
      <c r="AU53" s="514"/>
      <c r="AV53" s="514"/>
      <c r="AW53" s="514"/>
      <c r="AX53" s="515"/>
      <c r="AY53" s="516"/>
      <c r="AZ53" s="516"/>
      <c r="BA53" s="516"/>
      <c r="BB53" s="516"/>
      <c r="BC53" s="516"/>
      <c r="BD53" s="516"/>
      <c r="BE53" s="516"/>
      <c r="BF53" s="516"/>
      <c r="BG53" s="516"/>
      <c r="BH53" s="516"/>
      <c r="BI53" s="516"/>
      <c r="BJ53" s="516"/>
      <c r="BK53" s="516"/>
      <c r="BL53" s="516"/>
      <c r="BM53" s="516"/>
      <c r="BN53" s="516"/>
      <c r="BO53" s="515"/>
      <c r="CN53" s="513"/>
      <c r="CO53" s="513"/>
      <c r="CP53" s="513"/>
      <c r="CQ53" s="513"/>
      <c r="CR53" s="513"/>
      <c r="CS53" s="513"/>
      <c r="CT53" s="513"/>
      <c r="CU53" s="513"/>
      <c r="CV53" s="513"/>
      <c r="CW53" s="513"/>
      <c r="CX53" s="513"/>
    </row>
  </sheetData>
  <mergeCells count="8">
    <mergeCell ref="BP3:CE3"/>
    <mergeCell ref="G2:L2"/>
    <mergeCell ref="M2:O2"/>
    <mergeCell ref="X38:AB38"/>
    <mergeCell ref="A3:C4"/>
    <mergeCell ref="AD3:AD5"/>
    <mergeCell ref="AG3:AW3"/>
    <mergeCell ref="AX3:BM3"/>
  </mergeCells>
  <conditionalFormatting sqref="AF6:AF36">
    <cfRule type="expression" dxfId="18738" priority="995" stopIfTrue="1">
      <formula>VALUE(RIGHT(AF6))&gt;AE6</formula>
    </cfRule>
    <cfRule type="expression" dxfId="18737" priority="996" stopIfTrue="1">
      <formula>EXACT(RIGHT(AF6,3),"зач")</formula>
    </cfRule>
  </conditionalFormatting>
  <conditionalFormatting sqref="E6:E44">
    <cfRule type="cellIs" dxfId="18736" priority="990" stopIfTrue="1" operator="equal">
      <formula>4</formula>
    </cfRule>
    <cfRule type="cellIs" dxfId="18735" priority="991" stopIfTrue="1" operator="equal">
      <formula>3</formula>
    </cfRule>
  </conditionalFormatting>
  <conditionalFormatting sqref="AG6:AW41 F6:V6 AE6:AE38 V7:V36 F7:U30">
    <cfRule type="cellIs" dxfId="18734" priority="987" stopIfTrue="1" operator="equal">
      <formula>5</formula>
    </cfRule>
    <cfRule type="cellIs" dxfId="18733" priority="988" stopIfTrue="1" operator="equal">
      <formula>4</formula>
    </cfRule>
    <cfRule type="cellIs" dxfId="18732" priority="989" stopIfTrue="1" operator="equal">
      <formula>3</formula>
    </cfRule>
  </conditionalFormatting>
  <conditionalFormatting sqref="P3">
    <cfRule type="expression" dxfId="18731" priority="650" stopIfTrue="1">
      <formula>$D$1&lt;P3</formula>
    </cfRule>
    <cfRule type="expression" dxfId="18730" priority="651" stopIfTrue="1">
      <formula>$D$1&gt;P3</formula>
    </cfRule>
  </conditionalFormatting>
  <conditionalFormatting sqref="P4">
    <cfRule type="expression" dxfId="18729" priority="648" stopIfTrue="1">
      <formula>$D$1&lt;P4</formula>
    </cfRule>
    <cfRule type="expression" dxfId="18728" priority="649" stopIfTrue="1">
      <formula>$D$1&gt;P4</formula>
    </cfRule>
  </conditionalFormatting>
  <conditionalFormatting sqref="P4">
    <cfRule type="expression" dxfId="18727" priority="646" stopIfTrue="1">
      <formula>$D$1&lt;P4</formula>
    </cfRule>
    <cfRule type="expression" dxfId="18726" priority="647" stopIfTrue="1">
      <formula>$D$1&gt;P4</formula>
    </cfRule>
  </conditionalFormatting>
  <conditionalFormatting sqref="P3">
    <cfRule type="expression" dxfId="18725" priority="644" stopIfTrue="1">
      <formula>$D$1&lt;P3</formula>
    </cfRule>
    <cfRule type="expression" dxfId="18724" priority="645" stopIfTrue="1">
      <formula>$D$1&gt;P3</formula>
    </cfRule>
  </conditionalFormatting>
  <conditionalFormatting sqref="P4">
    <cfRule type="expression" dxfId="18723" priority="616" stopIfTrue="1">
      <formula>$D$1&lt;P4</formula>
    </cfRule>
    <cfRule type="expression" dxfId="18722" priority="617" stopIfTrue="1">
      <formula>$D$1&gt;P4</formula>
    </cfRule>
  </conditionalFormatting>
  <conditionalFormatting sqref="S4">
    <cfRule type="expression" dxfId="18721" priority="672" stopIfTrue="1">
      <formula>$D$1&lt;S4</formula>
    </cfRule>
    <cfRule type="expression" dxfId="18720" priority="673" stopIfTrue="1">
      <formula>$D$1&gt;S4</formula>
    </cfRule>
  </conditionalFormatting>
  <conditionalFormatting sqref="P4">
    <cfRule type="expression" dxfId="18719" priority="632" stopIfTrue="1">
      <formula>$D$1&lt;P4</formula>
    </cfRule>
    <cfRule type="expression" dxfId="18718" priority="633" stopIfTrue="1">
      <formula>$D$1&gt;P4</formula>
    </cfRule>
  </conditionalFormatting>
  <conditionalFormatting sqref="P4">
    <cfRule type="expression" dxfId="18717" priority="606" stopIfTrue="1">
      <formula>$D$1&lt;P4</formula>
    </cfRule>
    <cfRule type="expression" dxfId="18716" priority="607" stopIfTrue="1">
      <formula>$D$1&gt;P4</formula>
    </cfRule>
  </conditionalFormatting>
  <conditionalFormatting sqref="P4">
    <cfRule type="expression" dxfId="18715" priority="594" stopIfTrue="1">
      <formula>$D$1&lt;P4</formula>
    </cfRule>
    <cfRule type="expression" dxfId="18714" priority="595" stopIfTrue="1">
      <formula>$D$1&gt;P4</formula>
    </cfRule>
  </conditionalFormatting>
  <conditionalFormatting sqref="P4">
    <cfRule type="expression" dxfId="18713" priority="596" stopIfTrue="1">
      <formula>$D$1&lt;P4</formula>
    </cfRule>
    <cfRule type="expression" dxfId="18712" priority="597" stopIfTrue="1">
      <formula>$D$1&gt;P4</formula>
    </cfRule>
  </conditionalFormatting>
  <conditionalFormatting sqref="P4">
    <cfRule type="expression" dxfId="18711" priority="592" stopIfTrue="1">
      <formula>$D$1&lt;P4</formula>
    </cfRule>
    <cfRule type="expression" dxfId="18710" priority="593" stopIfTrue="1">
      <formula>$D$1&gt;P4</formula>
    </cfRule>
  </conditionalFormatting>
  <conditionalFormatting sqref="P4">
    <cfRule type="expression" dxfId="18709" priority="582" stopIfTrue="1">
      <formula>$D$1&lt;P4</formula>
    </cfRule>
    <cfRule type="expression" dxfId="18708" priority="583" stopIfTrue="1">
      <formula>$D$1&gt;P4</formula>
    </cfRule>
  </conditionalFormatting>
  <conditionalFormatting sqref="P4">
    <cfRule type="expression" dxfId="18707" priority="571" stopIfTrue="1">
      <formula>$D$1&lt;P4</formula>
    </cfRule>
    <cfRule type="expression" dxfId="18706" priority="572" stopIfTrue="1">
      <formula>$D$1&gt;P4</formula>
    </cfRule>
  </conditionalFormatting>
  <conditionalFormatting sqref="P4">
    <cfRule type="expression" dxfId="18705" priority="561" stopIfTrue="1">
      <formula>$D$1&lt;P4</formula>
    </cfRule>
    <cfRule type="expression" dxfId="18704" priority="562" stopIfTrue="1">
      <formula>$D$1&gt;P4</formula>
    </cfRule>
  </conditionalFormatting>
  <conditionalFormatting sqref="J3">
    <cfRule type="expression" dxfId="18703" priority="500" stopIfTrue="1">
      <formula>$D$1&lt;J3</formula>
    </cfRule>
    <cfRule type="expression" dxfId="18702" priority="501" stopIfTrue="1">
      <formula>$D$1&gt;J3</formula>
    </cfRule>
  </conditionalFormatting>
  <conditionalFormatting sqref="J3">
    <cfRule type="expression" dxfId="18701" priority="498" stopIfTrue="1">
      <formula>$D$1&lt;J3</formula>
    </cfRule>
    <cfRule type="expression" dxfId="18700" priority="499" stopIfTrue="1">
      <formula>$D$1&gt;J3</formula>
    </cfRule>
  </conditionalFormatting>
  <conditionalFormatting sqref="N4">
    <cfRule type="expression" dxfId="18699" priority="496" stopIfTrue="1">
      <formula>$D$1&lt;N4</formula>
    </cfRule>
    <cfRule type="expression" dxfId="18698" priority="497" stopIfTrue="1">
      <formula>$D$1&gt;N4</formula>
    </cfRule>
  </conditionalFormatting>
  <conditionalFormatting sqref="N4">
    <cfRule type="expression" dxfId="18697" priority="494" stopIfTrue="1">
      <formula>$D$1&lt;N4</formula>
    </cfRule>
    <cfRule type="expression" dxfId="18696" priority="495" stopIfTrue="1">
      <formula>$D$1&gt;N4</formula>
    </cfRule>
  </conditionalFormatting>
  <conditionalFormatting sqref="N4">
    <cfRule type="expression" dxfId="18695" priority="492" stopIfTrue="1">
      <formula>$D$1&lt;N4</formula>
    </cfRule>
    <cfRule type="expression" dxfId="18694" priority="493" stopIfTrue="1">
      <formula>$D$1&gt;N4</formula>
    </cfRule>
  </conditionalFormatting>
  <conditionalFormatting sqref="N4">
    <cfRule type="expression" dxfId="18693" priority="490" stopIfTrue="1">
      <formula>$D$1&lt;N4</formula>
    </cfRule>
    <cfRule type="expression" dxfId="18692" priority="491" stopIfTrue="1">
      <formula>$D$1&gt;N4</formula>
    </cfRule>
  </conditionalFormatting>
  <conditionalFormatting sqref="G4">
    <cfRule type="expression" dxfId="18691" priority="479" stopIfTrue="1">
      <formula>$D$1&lt;G4</formula>
    </cfRule>
    <cfRule type="expression" dxfId="18690" priority="480" stopIfTrue="1">
      <formula>$D$1&gt;G4</formula>
    </cfRule>
  </conditionalFormatting>
  <conditionalFormatting sqref="G5">
    <cfRule type="cellIs" dxfId="18689" priority="476" stopIfTrue="1" operator="equal">
      <formula>5</formula>
    </cfRule>
    <cfRule type="cellIs" dxfId="18688" priority="477" stopIfTrue="1" operator="equal">
      <formula>4</formula>
    </cfRule>
    <cfRule type="cellIs" dxfId="18687" priority="478" stopIfTrue="1" operator="equal">
      <formula>3</formula>
    </cfRule>
  </conditionalFormatting>
  <conditionalFormatting sqref="G4">
    <cfRule type="expression" dxfId="18686" priority="455" stopIfTrue="1">
      <formula>$D$1&lt;G4</formula>
    </cfRule>
    <cfRule type="expression" dxfId="18685" priority="456" stopIfTrue="1">
      <formula>$D$1&gt;G4</formula>
    </cfRule>
  </conditionalFormatting>
  <conditionalFormatting sqref="G4">
    <cfRule type="expression" dxfId="18684" priority="453" stopIfTrue="1">
      <formula>$D$1&lt;G4</formula>
    </cfRule>
    <cfRule type="expression" dxfId="18683" priority="454" stopIfTrue="1">
      <formula>$D$1&gt;G4</formula>
    </cfRule>
  </conditionalFormatting>
  <conditionalFormatting sqref="G4">
    <cfRule type="expression" dxfId="18682" priority="449" stopIfTrue="1">
      <formula>$D$1&lt;G4</formula>
    </cfRule>
    <cfRule type="expression" dxfId="18681" priority="450" stopIfTrue="1">
      <formula>$D$1&gt;G4</formula>
    </cfRule>
  </conditionalFormatting>
  <conditionalFormatting sqref="G4">
    <cfRule type="expression" dxfId="18680" priority="469" stopIfTrue="1">
      <formula>$D$1&lt;G4</formula>
    </cfRule>
    <cfRule type="expression" dxfId="18679" priority="470" stopIfTrue="1">
      <formula>$D$1&gt;G4</formula>
    </cfRule>
  </conditionalFormatting>
  <conditionalFormatting sqref="G4">
    <cfRule type="expression" dxfId="18678" priority="467" stopIfTrue="1">
      <formula>$D$1&lt;G4</formula>
    </cfRule>
    <cfRule type="expression" dxfId="18677" priority="468" stopIfTrue="1">
      <formula>$D$1&gt;G4</formula>
    </cfRule>
  </conditionalFormatting>
  <conditionalFormatting sqref="G4">
    <cfRule type="expression" dxfId="18676" priority="465" stopIfTrue="1">
      <formula>$D$1&lt;G4</formula>
    </cfRule>
    <cfRule type="expression" dxfId="18675" priority="466" stopIfTrue="1">
      <formula>$D$1&gt;G4</formula>
    </cfRule>
  </conditionalFormatting>
  <conditionalFormatting sqref="G4">
    <cfRule type="expression" dxfId="18674" priority="463" stopIfTrue="1">
      <formula>$D$1&lt;G4</formula>
    </cfRule>
    <cfRule type="expression" dxfId="18673" priority="464" stopIfTrue="1">
      <formula>$D$1&gt;G4</formula>
    </cfRule>
  </conditionalFormatting>
  <conditionalFormatting sqref="G4">
    <cfRule type="expression" dxfId="18672" priority="461" stopIfTrue="1">
      <formula>$D$1&lt;G4</formula>
    </cfRule>
    <cfRule type="expression" dxfId="18671" priority="462" stopIfTrue="1">
      <formula>$D$1&gt;G4</formula>
    </cfRule>
  </conditionalFormatting>
  <conditionalFormatting sqref="G4">
    <cfRule type="expression" dxfId="18670" priority="459" stopIfTrue="1">
      <formula>$D$1&lt;G4</formula>
    </cfRule>
    <cfRule type="expression" dxfId="18669" priority="460" stopIfTrue="1">
      <formula>$D$1&gt;G4</formula>
    </cfRule>
  </conditionalFormatting>
  <conditionalFormatting sqref="G4">
    <cfRule type="expression" dxfId="18668" priority="457" stopIfTrue="1">
      <formula>$D$1&lt;G4</formula>
    </cfRule>
    <cfRule type="expression" dxfId="18667" priority="458" stopIfTrue="1">
      <formula>$D$1&gt;G4</formula>
    </cfRule>
  </conditionalFormatting>
  <conditionalFormatting sqref="G4">
    <cfRule type="expression" dxfId="18666" priority="451" stopIfTrue="1">
      <formula>$D$1&lt;G4</formula>
    </cfRule>
    <cfRule type="expression" dxfId="18665" priority="452" stopIfTrue="1">
      <formula>$D$1&gt;G4</formula>
    </cfRule>
  </conditionalFormatting>
  <conditionalFormatting sqref="G5">
    <cfRule type="cellIs" dxfId="18664" priority="446" stopIfTrue="1" operator="equal">
      <formula>5</formula>
    </cfRule>
    <cfRule type="cellIs" dxfId="18663" priority="447" stopIfTrue="1" operator="equal">
      <formula>4</formula>
    </cfRule>
    <cfRule type="cellIs" dxfId="18662" priority="448" stopIfTrue="1" operator="equal">
      <formula>3</formula>
    </cfRule>
  </conditionalFormatting>
  <conditionalFormatting sqref="G4">
    <cfRule type="expression" dxfId="18661" priority="444" stopIfTrue="1">
      <formula>$D$1&lt;G4</formula>
    </cfRule>
    <cfRule type="expression" dxfId="18660" priority="445" stopIfTrue="1">
      <formula>$D$1&gt;G4</formula>
    </cfRule>
  </conditionalFormatting>
  <conditionalFormatting sqref="G5">
    <cfRule type="cellIs" dxfId="18659" priority="441" stopIfTrue="1" operator="equal">
      <formula>5</formula>
    </cfRule>
    <cfRule type="cellIs" dxfId="18658" priority="442" stopIfTrue="1" operator="equal">
      <formula>4</formula>
    </cfRule>
    <cfRule type="cellIs" dxfId="18657" priority="443" stopIfTrue="1" operator="equal">
      <formula>3</formula>
    </cfRule>
  </conditionalFormatting>
  <conditionalFormatting sqref="G4">
    <cfRule type="expression" dxfId="18656" priority="421" stopIfTrue="1">
      <formula>$D$1&lt;G4</formula>
    </cfRule>
    <cfRule type="expression" dxfId="18655" priority="422" stopIfTrue="1">
      <formula>$D$1&gt;G4</formula>
    </cfRule>
  </conditionalFormatting>
  <conditionalFormatting sqref="G4">
    <cfRule type="expression" dxfId="18654" priority="419" stopIfTrue="1">
      <formula>$D$1&lt;G4</formula>
    </cfRule>
    <cfRule type="expression" dxfId="18653" priority="420" stopIfTrue="1">
      <formula>$D$1&gt;G4</formula>
    </cfRule>
  </conditionalFormatting>
  <conditionalFormatting sqref="G4">
    <cfRule type="expression" dxfId="18652" priority="417" stopIfTrue="1">
      <formula>$D$1&lt;G4</formula>
    </cfRule>
    <cfRule type="expression" dxfId="18651" priority="418" stopIfTrue="1">
      <formula>$D$1&gt;G4</formula>
    </cfRule>
  </conditionalFormatting>
  <conditionalFormatting sqref="G4">
    <cfRule type="expression" dxfId="18650" priority="415" stopIfTrue="1">
      <formula>$D$1&lt;G4</formula>
    </cfRule>
    <cfRule type="expression" dxfId="18649" priority="416" stopIfTrue="1">
      <formula>$D$1&gt;G4</formula>
    </cfRule>
  </conditionalFormatting>
  <conditionalFormatting sqref="G4">
    <cfRule type="expression" dxfId="18648" priority="413" stopIfTrue="1">
      <formula>$D$1&lt;G4</formula>
    </cfRule>
    <cfRule type="expression" dxfId="18647" priority="414" stopIfTrue="1">
      <formula>$D$1&gt;G4</formula>
    </cfRule>
  </conditionalFormatting>
  <conditionalFormatting sqref="G4">
    <cfRule type="expression" dxfId="18646" priority="411" stopIfTrue="1">
      <formula>$D$1&lt;G4</formula>
    </cfRule>
    <cfRule type="expression" dxfId="18645" priority="412" stopIfTrue="1">
      <formula>$D$1&gt;G4</formula>
    </cfRule>
  </conditionalFormatting>
  <conditionalFormatting sqref="G4">
    <cfRule type="expression" dxfId="18644" priority="409" stopIfTrue="1">
      <formula>$D$1&lt;G4</formula>
    </cfRule>
    <cfRule type="expression" dxfId="18643" priority="410" stopIfTrue="1">
      <formula>$D$1&gt;G4</formula>
    </cfRule>
  </conditionalFormatting>
  <conditionalFormatting sqref="I4">
    <cfRule type="expression" dxfId="18642" priority="399" stopIfTrue="1">
      <formula>$D$1&lt;I4</formula>
    </cfRule>
    <cfRule type="expression" dxfId="18641" priority="400" stopIfTrue="1">
      <formula>$D$1&gt;I4</formula>
    </cfRule>
  </conditionalFormatting>
  <conditionalFormatting sqref="H4">
    <cfRule type="expression" dxfId="18640" priority="383" stopIfTrue="1">
      <formula>$D$1&lt;H4</formula>
    </cfRule>
    <cfRule type="expression" dxfId="18639" priority="384" stopIfTrue="1">
      <formula>$D$1&gt;H4</formula>
    </cfRule>
  </conditionalFormatting>
  <conditionalFormatting sqref="H4">
    <cfRule type="expression" dxfId="18638" priority="352" stopIfTrue="1">
      <formula>$D$1&lt;H4</formula>
    </cfRule>
    <cfRule type="expression" dxfId="18637" priority="353" stopIfTrue="1">
      <formula>$D$1&gt;H4</formula>
    </cfRule>
  </conditionalFormatting>
  <conditionalFormatting sqref="J4">
    <cfRule type="expression" dxfId="18636" priority="350" stopIfTrue="1">
      <formula>$D$1&lt;J4</formula>
    </cfRule>
    <cfRule type="expression" dxfId="18635" priority="351" stopIfTrue="1">
      <formula>$D$1&gt;J4</formula>
    </cfRule>
  </conditionalFormatting>
  <conditionalFormatting sqref="H4">
    <cfRule type="expression" dxfId="18634" priority="362" stopIfTrue="1">
      <formula>$D$1&lt;H4</formula>
    </cfRule>
    <cfRule type="expression" dxfId="18633" priority="363" stopIfTrue="1">
      <formula>$D$1&gt;H4</formula>
    </cfRule>
  </conditionalFormatting>
  <conditionalFormatting sqref="J4">
    <cfRule type="expression" dxfId="18632" priority="338" stopIfTrue="1">
      <formula>$D$1&lt;J4</formula>
    </cfRule>
    <cfRule type="expression" dxfId="18631" priority="339" stopIfTrue="1">
      <formula>$D$1&gt;J4</formula>
    </cfRule>
  </conditionalFormatting>
  <conditionalFormatting sqref="J4">
    <cfRule type="expression" dxfId="18630" priority="336" stopIfTrue="1">
      <formula>$D$1&lt;J4</formula>
    </cfRule>
    <cfRule type="expression" dxfId="18629" priority="337" stopIfTrue="1">
      <formula>$D$1&gt;J4</formula>
    </cfRule>
  </conditionalFormatting>
  <conditionalFormatting sqref="J4">
    <cfRule type="expression" dxfId="18628" priority="332" stopIfTrue="1">
      <formula>$D$1&lt;J4</formula>
    </cfRule>
    <cfRule type="expression" dxfId="18627" priority="333" stopIfTrue="1">
      <formula>$D$1&gt;J4</formula>
    </cfRule>
  </conditionalFormatting>
  <conditionalFormatting sqref="J4">
    <cfRule type="expression" dxfId="18626" priority="348" stopIfTrue="1">
      <formula>$D$1&lt;J4</formula>
    </cfRule>
    <cfRule type="expression" dxfId="18625" priority="349" stopIfTrue="1">
      <formula>$D$1&gt;J4</formula>
    </cfRule>
  </conditionalFormatting>
  <conditionalFormatting sqref="J4">
    <cfRule type="expression" dxfId="18624" priority="346" stopIfTrue="1">
      <formula>$D$1&lt;J4</formula>
    </cfRule>
    <cfRule type="expression" dxfId="18623" priority="347" stopIfTrue="1">
      <formula>$D$1&gt;J4</formula>
    </cfRule>
  </conditionalFormatting>
  <conditionalFormatting sqref="J4">
    <cfRule type="expression" dxfId="18622" priority="344" stopIfTrue="1">
      <formula>$D$1&lt;J4</formula>
    </cfRule>
    <cfRule type="expression" dxfId="18621" priority="345" stopIfTrue="1">
      <formula>$D$1&gt;J4</formula>
    </cfRule>
  </conditionalFormatting>
  <conditionalFormatting sqref="J4">
    <cfRule type="expression" dxfId="18620" priority="342" stopIfTrue="1">
      <formula>$D$1&lt;J4</formula>
    </cfRule>
    <cfRule type="expression" dxfId="18619" priority="343" stopIfTrue="1">
      <formula>$D$1&gt;J4</formula>
    </cfRule>
  </conditionalFormatting>
  <conditionalFormatting sqref="J4">
    <cfRule type="expression" dxfId="18618" priority="340" stopIfTrue="1">
      <formula>$D$1&lt;J4</formula>
    </cfRule>
    <cfRule type="expression" dxfId="18617" priority="341" stopIfTrue="1">
      <formula>$D$1&gt;J4</formula>
    </cfRule>
  </conditionalFormatting>
  <conditionalFormatting sqref="J4">
    <cfRule type="expression" dxfId="18616" priority="334" stopIfTrue="1">
      <formula>$D$1&lt;J4</formula>
    </cfRule>
    <cfRule type="expression" dxfId="18615" priority="335" stopIfTrue="1">
      <formula>$D$1&gt;J4</formula>
    </cfRule>
  </conditionalFormatting>
  <conditionalFormatting sqref="J4">
    <cfRule type="expression" dxfId="18614" priority="330" stopIfTrue="1">
      <formula>$D$1&lt;J4</formula>
    </cfRule>
    <cfRule type="expression" dxfId="18613" priority="331" stopIfTrue="1">
      <formula>$D$1&gt;J4</formula>
    </cfRule>
  </conditionalFormatting>
  <conditionalFormatting sqref="J4">
    <cfRule type="expression" dxfId="18612" priority="328" stopIfTrue="1">
      <formula>$D$1&lt;J4</formula>
    </cfRule>
    <cfRule type="expression" dxfId="18611" priority="329" stopIfTrue="1">
      <formula>$D$1&gt;J4</formula>
    </cfRule>
  </conditionalFormatting>
  <conditionalFormatting sqref="J4">
    <cfRule type="expression" dxfId="18610" priority="326" stopIfTrue="1">
      <formula>$D$1&lt;J4</formula>
    </cfRule>
    <cfRule type="expression" dxfId="18609" priority="327" stopIfTrue="1">
      <formula>$D$1&gt;J4</formula>
    </cfRule>
  </conditionalFormatting>
  <conditionalFormatting sqref="J4">
    <cfRule type="expression" dxfId="18608" priority="324" stopIfTrue="1">
      <formula>$D$1&lt;J4</formula>
    </cfRule>
    <cfRule type="expression" dxfId="18607" priority="325" stopIfTrue="1">
      <formula>$D$1&gt;J4</formula>
    </cfRule>
  </conditionalFormatting>
  <conditionalFormatting sqref="J4">
    <cfRule type="expression" dxfId="18606" priority="285" stopIfTrue="1">
      <formula>$D$1&lt;J4</formula>
    </cfRule>
    <cfRule type="expression" dxfId="18605" priority="286" stopIfTrue="1">
      <formula>$D$1&gt;J4</formula>
    </cfRule>
  </conditionalFormatting>
  <conditionalFormatting sqref="J4">
    <cfRule type="expression" dxfId="18604" priority="295" stopIfTrue="1">
      <formula>$D$1&lt;J4</formula>
    </cfRule>
    <cfRule type="expression" dxfId="18603" priority="296" stopIfTrue="1">
      <formula>$D$1&gt;J4</formula>
    </cfRule>
  </conditionalFormatting>
  <conditionalFormatting sqref="L4">
    <cfRule type="expression" dxfId="18602" priority="228" stopIfTrue="1">
      <formula>$D$1&lt;L4</formula>
    </cfRule>
    <cfRule type="expression" dxfId="18601" priority="229" stopIfTrue="1">
      <formula>$D$1&gt;L4</formula>
    </cfRule>
  </conditionalFormatting>
  <conditionalFormatting sqref="L4">
    <cfRule type="expression" dxfId="18600" priority="224" stopIfTrue="1">
      <formula>$D$1&lt;L4</formula>
    </cfRule>
    <cfRule type="expression" dxfId="18599" priority="225" stopIfTrue="1">
      <formula>$D$1&gt;L4</formula>
    </cfRule>
  </conditionalFormatting>
  <conditionalFormatting sqref="L4">
    <cfRule type="expression" dxfId="18598" priority="226" stopIfTrue="1">
      <formula>$D$1&lt;L4</formula>
    </cfRule>
    <cfRule type="expression" dxfId="18597" priority="227" stopIfTrue="1">
      <formula>$D$1&gt;L4</formula>
    </cfRule>
  </conditionalFormatting>
  <conditionalFormatting sqref="L5">
    <cfRule type="expression" dxfId="18596" priority="214" stopIfTrue="1">
      <formula>$D$1&lt;L5</formula>
    </cfRule>
    <cfRule type="expression" dxfId="18595" priority="215" stopIfTrue="1">
      <formula>$D$1&gt;L5</formula>
    </cfRule>
  </conditionalFormatting>
  <conditionalFormatting sqref="L5">
    <cfRule type="expression" dxfId="18594" priority="212" stopIfTrue="1">
      <formula>$D$1&lt;L5</formula>
    </cfRule>
    <cfRule type="expression" dxfId="18593" priority="213" stopIfTrue="1">
      <formula>$D$1&gt;L5</formula>
    </cfRule>
  </conditionalFormatting>
  <conditionalFormatting sqref="M3">
    <cfRule type="expression" dxfId="18592" priority="193" stopIfTrue="1">
      <formula>$D$1&lt;M3</formula>
    </cfRule>
    <cfRule type="expression" dxfId="18591" priority="194" stopIfTrue="1">
      <formula>$D$1&gt;M3</formula>
    </cfRule>
  </conditionalFormatting>
  <conditionalFormatting sqref="M5">
    <cfRule type="expression" dxfId="18590" priority="183" stopIfTrue="1">
      <formula>$D$1&lt;M5</formula>
    </cfRule>
    <cfRule type="expression" dxfId="18589" priority="184" stopIfTrue="1">
      <formula>$D$1&gt;M5</formula>
    </cfRule>
  </conditionalFormatting>
  <conditionalFormatting sqref="M5">
    <cfRule type="expression" dxfId="18588" priority="181" stopIfTrue="1">
      <formula>$D$1&lt;M5</formula>
    </cfRule>
    <cfRule type="expression" dxfId="18587" priority="182" stopIfTrue="1">
      <formula>$D$1&gt;M5</formula>
    </cfRule>
  </conditionalFormatting>
  <conditionalFormatting sqref="M5">
    <cfRule type="expression" dxfId="18586" priority="179" stopIfTrue="1">
      <formula>$D$1&lt;M5</formula>
    </cfRule>
    <cfRule type="expression" dxfId="18585" priority="180" stopIfTrue="1">
      <formula>$D$1&gt;M5</formula>
    </cfRule>
  </conditionalFormatting>
  <conditionalFormatting sqref="M5">
    <cfRule type="expression" dxfId="18584" priority="177" stopIfTrue="1">
      <formula>$D$1&lt;M5</formula>
    </cfRule>
    <cfRule type="expression" dxfId="18583" priority="178" stopIfTrue="1">
      <formula>$D$1&gt;M5</formula>
    </cfRule>
  </conditionalFormatting>
  <conditionalFormatting sqref="M5">
    <cfRule type="expression" dxfId="18582" priority="175" stopIfTrue="1">
      <formula>$D$1&lt;M5</formula>
    </cfRule>
    <cfRule type="expression" dxfId="18581" priority="176" stopIfTrue="1">
      <formula>$D$1&gt;M5</formula>
    </cfRule>
  </conditionalFormatting>
  <conditionalFormatting sqref="M5">
    <cfRule type="expression" dxfId="18580" priority="149" stopIfTrue="1">
      <formula>$D$1&lt;M5</formula>
    </cfRule>
    <cfRule type="expression" dxfId="18579" priority="150" stopIfTrue="1">
      <formula>$D$1&gt;M5</formula>
    </cfRule>
  </conditionalFormatting>
  <conditionalFormatting sqref="M5">
    <cfRule type="expression" dxfId="18578" priority="187" stopIfTrue="1">
      <formula>$D$1&lt;M5</formula>
    </cfRule>
    <cfRule type="expression" dxfId="18577" priority="188" stopIfTrue="1">
      <formula>$D$1&gt;M5</formula>
    </cfRule>
  </conditionalFormatting>
  <conditionalFormatting sqref="M4">
    <cfRule type="expression" dxfId="18576" priority="189" stopIfTrue="1">
      <formula>$D$1&lt;M4</formula>
    </cfRule>
    <cfRule type="expression" dxfId="18575" priority="190" stopIfTrue="1">
      <formula>$D$1&gt;M4</formula>
    </cfRule>
  </conditionalFormatting>
  <conditionalFormatting sqref="M3">
    <cfRule type="expression" dxfId="18574" priority="195" stopIfTrue="1">
      <formula>$D$1&lt;M3</formula>
    </cfRule>
    <cfRule type="expression" dxfId="18573" priority="196" stopIfTrue="1">
      <formula>$D$1&gt;M3</formula>
    </cfRule>
  </conditionalFormatting>
  <conditionalFormatting sqref="M4">
    <cfRule type="expression" dxfId="18572" priority="191" stopIfTrue="1">
      <formula>$D$1&lt;M4</formula>
    </cfRule>
    <cfRule type="expression" dxfId="18571" priority="192" stopIfTrue="1">
      <formula>$D$1&gt;M4</formula>
    </cfRule>
  </conditionalFormatting>
  <conditionalFormatting sqref="M5">
    <cfRule type="expression" dxfId="18570" priority="185" stopIfTrue="1">
      <formula>$D$1&lt;M5</formula>
    </cfRule>
    <cfRule type="expression" dxfId="18569" priority="186" stopIfTrue="1">
      <formula>$D$1&gt;M5</formula>
    </cfRule>
  </conditionalFormatting>
  <conditionalFormatting sqref="M5">
    <cfRule type="expression" dxfId="18568" priority="165" stopIfTrue="1">
      <formula>$D$1&lt;M5</formula>
    </cfRule>
    <cfRule type="expression" dxfId="18567" priority="166" stopIfTrue="1">
      <formula>$D$1&gt;M5</formula>
    </cfRule>
  </conditionalFormatting>
  <conditionalFormatting sqref="M5">
    <cfRule type="expression" dxfId="18566" priority="155" stopIfTrue="1">
      <formula>$D$1&lt;M5</formula>
    </cfRule>
    <cfRule type="expression" dxfId="18565" priority="156" stopIfTrue="1">
      <formula>$D$1&gt;M5</formula>
    </cfRule>
  </conditionalFormatting>
  <conditionalFormatting sqref="M5">
    <cfRule type="expression" dxfId="18564" priority="153" stopIfTrue="1">
      <formula>$D$1&lt;M5</formula>
    </cfRule>
    <cfRule type="expression" dxfId="18563" priority="154" stopIfTrue="1">
      <formula>$D$1&gt;M5</formula>
    </cfRule>
  </conditionalFormatting>
  <conditionalFormatting sqref="M5">
    <cfRule type="expression" dxfId="18562" priority="151" stopIfTrue="1">
      <formula>$D$1&lt;M5</formula>
    </cfRule>
    <cfRule type="expression" dxfId="18561" priority="152" stopIfTrue="1">
      <formula>$D$1&gt;M5</formula>
    </cfRule>
  </conditionalFormatting>
  <conditionalFormatting sqref="M5">
    <cfRule type="expression" dxfId="18560" priority="147" stopIfTrue="1">
      <formula>$D$1&lt;M5</formula>
    </cfRule>
    <cfRule type="expression" dxfId="18559" priority="148" stopIfTrue="1">
      <formula>$D$1&gt;M5</formula>
    </cfRule>
  </conditionalFormatting>
  <conditionalFormatting sqref="M4">
    <cfRule type="expression" dxfId="18558" priority="145" stopIfTrue="1">
      <formula>$D$1&lt;M4</formula>
    </cfRule>
    <cfRule type="expression" dxfId="18557" priority="146" stopIfTrue="1">
      <formula>$D$1&gt;M4</formula>
    </cfRule>
  </conditionalFormatting>
  <conditionalFormatting sqref="M4">
    <cfRule type="expression" dxfId="18556" priority="143" stopIfTrue="1">
      <formula>$D$1&lt;M4</formula>
    </cfRule>
    <cfRule type="expression" dxfId="18555" priority="144" stopIfTrue="1">
      <formula>$D$1&gt;M4</formula>
    </cfRule>
  </conditionalFormatting>
  <conditionalFormatting sqref="M4">
    <cfRule type="expression" dxfId="18554" priority="141" stopIfTrue="1">
      <formula>$D$1&lt;M4</formula>
    </cfRule>
    <cfRule type="expression" dxfId="18553" priority="142" stopIfTrue="1">
      <formula>$D$1&gt;M4</formula>
    </cfRule>
  </conditionalFormatting>
  <conditionalFormatting sqref="M4">
    <cfRule type="expression" dxfId="18552" priority="139" stopIfTrue="1">
      <formula>$D$1&lt;M4</formula>
    </cfRule>
    <cfRule type="expression" dxfId="18551" priority="140" stopIfTrue="1">
      <formula>$D$1&gt;M4</formula>
    </cfRule>
  </conditionalFormatting>
  <conditionalFormatting sqref="M4">
    <cfRule type="expression" dxfId="18550" priority="112" stopIfTrue="1">
      <formula>$D$1&lt;M4</formula>
    </cfRule>
    <cfRule type="expression" dxfId="18549" priority="113" stopIfTrue="1">
      <formula>$D$1&gt;M4</formula>
    </cfRule>
  </conditionalFormatting>
  <conditionalFormatting sqref="M4">
    <cfRule type="expression" dxfId="18548" priority="102" stopIfTrue="1">
      <formula>$D$1&lt;M4</formula>
    </cfRule>
    <cfRule type="expression" dxfId="18547" priority="103" stopIfTrue="1">
      <formula>$D$1&gt;M4</formula>
    </cfRule>
  </conditionalFormatting>
  <conditionalFormatting sqref="M4">
    <cfRule type="expression" dxfId="18546" priority="100" stopIfTrue="1">
      <formula>$D$1&lt;M4</formula>
    </cfRule>
    <cfRule type="expression" dxfId="18545" priority="101" stopIfTrue="1">
      <formula>$D$1&gt;M4</formula>
    </cfRule>
  </conditionalFormatting>
  <conditionalFormatting sqref="M4">
    <cfRule type="expression" dxfId="18544" priority="98" stopIfTrue="1">
      <formula>$D$1&lt;M4</formula>
    </cfRule>
    <cfRule type="expression" dxfId="18543" priority="99" stopIfTrue="1">
      <formula>$D$1&gt;M4</formula>
    </cfRule>
  </conditionalFormatting>
  <conditionalFormatting sqref="O4">
    <cfRule type="expression" dxfId="18542" priority="88" stopIfTrue="1">
      <formula>$D$1&lt;O4</formula>
    </cfRule>
    <cfRule type="expression" dxfId="18541" priority="89" stopIfTrue="1">
      <formula>$D$1&gt;O4</formula>
    </cfRule>
  </conditionalFormatting>
  <conditionalFormatting sqref="O4">
    <cfRule type="expression" dxfId="18540" priority="70" stopIfTrue="1">
      <formula>$D$1&lt;O4</formula>
    </cfRule>
    <cfRule type="expression" dxfId="18539" priority="71" stopIfTrue="1">
      <formula>$D$1&gt;O4</formula>
    </cfRule>
  </conditionalFormatting>
  <conditionalFormatting sqref="O4">
    <cfRule type="expression" dxfId="18538" priority="28" stopIfTrue="1">
      <formula>$D$1&lt;O4</formula>
    </cfRule>
    <cfRule type="expression" dxfId="18537" priority="29" stopIfTrue="1">
      <formula>$D$1&gt;O4</formula>
    </cfRule>
  </conditionalFormatting>
  <conditionalFormatting sqref="F5">
    <cfRule type="expression" dxfId="18536" priority="18" stopIfTrue="1">
      <formula>$D$1&lt;F5</formula>
    </cfRule>
    <cfRule type="expression" dxfId="18535" priority="19" stopIfTrue="1">
      <formula>$D$1&gt;F5</formula>
    </cfRule>
  </conditionalFormatting>
  <conditionalFormatting sqref="F4">
    <cfRule type="expression" dxfId="18534" priority="11" stopIfTrue="1">
      <formula>$D$1&lt;F4</formula>
    </cfRule>
    <cfRule type="expression" dxfId="18533" priority="12" stopIfTrue="1">
      <formula>$D$1&gt;F4</formula>
    </cfRule>
  </conditionalFormatting>
  <conditionalFormatting sqref="F5">
    <cfRule type="cellIs" dxfId="18532" priority="8" stopIfTrue="1" operator="equal">
      <formula>5</formula>
    </cfRule>
    <cfRule type="cellIs" dxfId="18531" priority="9" stopIfTrue="1" operator="equal">
      <formula>4</formula>
    </cfRule>
    <cfRule type="cellIs" dxfId="18530" priority="10" stopIfTrue="1" operator="equal">
      <formula>3</formula>
    </cfRule>
  </conditionalFormatting>
  <conditionalFormatting sqref="F4">
    <cfRule type="expression" dxfId="18529" priority="6" stopIfTrue="1">
      <formula>$D$1&lt;F4</formula>
    </cfRule>
    <cfRule type="expression" dxfId="18528" priority="7" stopIfTrue="1">
      <formula>$D$1&gt;F4</formula>
    </cfRule>
  </conditionalFormatting>
  <conditionalFormatting sqref="F5">
    <cfRule type="cellIs" dxfId="18527" priority="3" stopIfTrue="1" operator="equal">
      <formula>5</formula>
    </cfRule>
    <cfRule type="cellIs" dxfId="18526" priority="4" stopIfTrue="1" operator="equal">
      <formula>4</formula>
    </cfRule>
    <cfRule type="cellIs" dxfId="18525" priority="5" stopIfTrue="1" operator="equal">
      <formula>3</formula>
    </cfRule>
  </conditionalFormatting>
  <conditionalFormatting sqref="F4">
    <cfRule type="expression" dxfId="18524" priority="1" stopIfTrue="1">
      <formula>$D$1&lt;F4</formula>
    </cfRule>
    <cfRule type="expression" dxfId="18523" priority="2" stopIfTrue="1">
      <formula>$D$1&gt;F4</formula>
    </cfRule>
  </conditionalFormatting>
  <conditionalFormatting sqref="C5 Y5 AI5 AG5 T5 P5">
    <cfRule type="cellIs" dxfId="18522" priority="695" stopIfTrue="1" operator="equal">
      <formula>5</formula>
    </cfRule>
    <cfRule type="cellIs" dxfId="18521" priority="696" stopIfTrue="1" operator="equal">
      <formula>4</formula>
    </cfRule>
    <cfRule type="cellIs" dxfId="18520" priority="697" stopIfTrue="1" operator="equal">
      <formula>3</formula>
    </cfRule>
  </conditionalFormatting>
  <conditionalFormatting sqref="Z5:AC5 W39:AF42 W38 R37:V44 F33:Q44 AG42:CB42 W43:AW44 R31:U36">
    <cfRule type="cellIs" dxfId="18519" priority="690" stopIfTrue="1" operator="equal">
      <formula>5</formula>
    </cfRule>
    <cfRule type="cellIs" dxfId="18518" priority="691" stopIfTrue="1" operator="equal">
      <formula>4</formula>
    </cfRule>
    <cfRule type="cellIs" dxfId="18517" priority="692" stopIfTrue="1" operator="equal">
      <formula>3</formula>
    </cfRule>
  </conditionalFormatting>
  <conditionalFormatting sqref="AE3:AJ4 T4:AC4 S3:AC3 P3:P4">
    <cfRule type="expression" dxfId="18516" priority="686" stopIfTrue="1">
      <formula>$D$1&lt;P3</formula>
    </cfRule>
    <cfRule type="expression" dxfId="18515" priority="687" stopIfTrue="1">
      <formula>$D$1&gt;P3</formula>
    </cfRule>
  </conditionalFormatting>
  <conditionalFormatting sqref="S5">
    <cfRule type="cellIs" dxfId="18514" priority="683" stopIfTrue="1" operator="equal">
      <formula>5</formula>
    </cfRule>
    <cfRule type="cellIs" dxfId="18513" priority="684" stopIfTrue="1" operator="equal">
      <formula>4</formula>
    </cfRule>
    <cfRule type="cellIs" dxfId="18512" priority="685" stopIfTrue="1" operator="equal">
      <formula>3</formula>
    </cfRule>
  </conditionalFormatting>
  <conditionalFormatting sqref="T5">
    <cfRule type="cellIs" dxfId="18511" priority="680" stopIfTrue="1" operator="equal">
      <formula>5</formula>
    </cfRule>
    <cfRule type="cellIs" dxfId="18510" priority="681" stopIfTrue="1" operator="equal">
      <formula>4</formula>
    </cfRule>
    <cfRule type="cellIs" dxfId="18509" priority="682" stopIfTrue="1" operator="equal">
      <formula>3</formula>
    </cfRule>
  </conditionalFormatting>
  <conditionalFormatting sqref="T3:T4">
    <cfRule type="expression" dxfId="18508" priority="678" stopIfTrue="1">
      <formula>$D$1&lt;T3</formula>
    </cfRule>
    <cfRule type="expression" dxfId="18507" priority="679" stopIfTrue="1">
      <formula>$D$1&gt;T3</formula>
    </cfRule>
  </conditionalFormatting>
  <conditionalFormatting sqref="S4">
    <cfRule type="expression" dxfId="18506" priority="676" stopIfTrue="1">
      <formula>$D$1&lt;S4</formula>
    </cfRule>
    <cfRule type="expression" dxfId="18505" priority="677" stopIfTrue="1">
      <formula>$D$1&gt;S4</formula>
    </cfRule>
  </conditionalFormatting>
  <conditionalFormatting sqref="S4">
    <cfRule type="expression" dxfId="18504" priority="674" stopIfTrue="1">
      <formula>$D$1&lt;S4</formula>
    </cfRule>
    <cfRule type="expression" dxfId="18503" priority="675" stopIfTrue="1">
      <formula>$D$1&gt;S4</formula>
    </cfRule>
  </conditionalFormatting>
  <conditionalFormatting sqref="S4">
    <cfRule type="expression" dxfId="18502" priority="670" stopIfTrue="1">
      <formula>$D$1&lt;S4</formula>
    </cfRule>
    <cfRule type="expression" dxfId="18501" priority="671" stopIfTrue="1">
      <formula>$D$1&gt;S4</formula>
    </cfRule>
  </conditionalFormatting>
  <conditionalFormatting sqref="S4">
    <cfRule type="expression" dxfId="18500" priority="668" stopIfTrue="1">
      <formula>$D$1&lt;S4</formula>
    </cfRule>
    <cfRule type="expression" dxfId="18499" priority="669" stopIfTrue="1">
      <formula>$D$1&gt;S4</formula>
    </cfRule>
  </conditionalFormatting>
  <conditionalFormatting sqref="S4">
    <cfRule type="expression" dxfId="18498" priority="666" stopIfTrue="1">
      <formula>$D$1&lt;S4</formula>
    </cfRule>
    <cfRule type="expression" dxfId="18497" priority="667" stopIfTrue="1">
      <formula>$D$1&gt;S4</formula>
    </cfRule>
  </conditionalFormatting>
  <conditionalFormatting sqref="P4">
    <cfRule type="expression" dxfId="18496" priority="621" stopIfTrue="1">
      <formula>$D$1&lt;P4</formula>
    </cfRule>
    <cfRule type="expression" dxfId="18495" priority="622" stopIfTrue="1">
      <formula>$D$1&gt;P4</formula>
    </cfRule>
  </conditionalFormatting>
  <conditionalFormatting sqref="R3">
    <cfRule type="expression" dxfId="18494" priority="661" stopIfTrue="1">
      <formula>$D$1&lt;R3</formula>
    </cfRule>
    <cfRule type="expression" dxfId="18493" priority="662" stopIfTrue="1">
      <formula>$D$1&gt;R3</formula>
    </cfRule>
  </conditionalFormatting>
  <conditionalFormatting sqref="R4">
    <cfRule type="expression" dxfId="18492" priority="659" stopIfTrue="1">
      <formula>$D$4&lt;R4</formula>
    </cfRule>
    <cfRule type="expression" dxfId="18491" priority="660" stopIfTrue="1">
      <formula>$D$4&gt;R4</formula>
    </cfRule>
  </conditionalFormatting>
  <conditionalFormatting sqref="R4">
    <cfRule type="expression" dxfId="18490" priority="657" stopIfTrue="1">
      <formula>$D$1&lt;R4</formula>
    </cfRule>
    <cfRule type="expression" dxfId="18489" priority="658" stopIfTrue="1">
      <formula>$D$1&gt;R4</formula>
    </cfRule>
  </conditionalFormatting>
  <conditionalFormatting sqref="R4">
    <cfRule type="expression" dxfId="18488" priority="655" stopIfTrue="1">
      <formula>$D$4&lt;R4</formula>
    </cfRule>
    <cfRule type="expression" dxfId="18487" priority="656" stopIfTrue="1">
      <formula>$D$4&gt;R4</formula>
    </cfRule>
  </conditionalFormatting>
  <conditionalFormatting sqref="R5">
    <cfRule type="cellIs" dxfId="18486" priority="652" stopIfTrue="1" operator="equal">
      <formula>5</formula>
    </cfRule>
    <cfRule type="cellIs" dxfId="18485" priority="653" stopIfTrue="1" operator="equal">
      <formula>4</formula>
    </cfRule>
    <cfRule type="cellIs" dxfId="18484" priority="654" stopIfTrue="1" operator="equal">
      <formula>3</formula>
    </cfRule>
  </conditionalFormatting>
  <conditionalFormatting sqref="P4">
    <cfRule type="expression" dxfId="18483" priority="611" stopIfTrue="1">
      <formula>$D$1&lt;P4</formula>
    </cfRule>
    <cfRule type="expression" dxfId="18482" priority="612" stopIfTrue="1">
      <formula>$D$1&gt;P4</formula>
    </cfRule>
  </conditionalFormatting>
  <conditionalFormatting sqref="P4">
    <cfRule type="expression" dxfId="18481" priority="601" stopIfTrue="1">
      <formula>$D$1&lt;P4</formula>
    </cfRule>
    <cfRule type="expression" dxfId="18480" priority="602" stopIfTrue="1">
      <formula>$D$1&gt;P4</formula>
    </cfRule>
  </conditionalFormatting>
  <conditionalFormatting sqref="I3">
    <cfRule type="expression" dxfId="18479" priority="506" stopIfTrue="1">
      <formula>$D$1&lt;I3</formula>
    </cfRule>
    <cfRule type="expression" dxfId="18478" priority="507" stopIfTrue="1">
      <formula>$D$1&gt;I3</formula>
    </cfRule>
  </conditionalFormatting>
  <conditionalFormatting sqref="K3">
    <cfRule type="expression" dxfId="18477" priority="504" stopIfTrue="1">
      <formula>$D$1&lt;K3</formula>
    </cfRule>
    <cfRule type="expression" dxfId="18476" priority="505" stopIfTrue="1">
      <formula>$D$1&gt;K3</formula>
    </cfRule>
  </conditionalFormatting>
  <conditionalFormatting sqref="P4">
    <cfRule type="expression" dxfId="18475" priority="542" stopIfTrue="1">
      <formula>$D$1&lt;P4</formula>
    </cfRule>
    <cfRule type="expression" dxfId="18474" priority="543" stopIfTrue="1">
      <formula>$D$1&gt;P4</formula>
    </cfRule>
  </conditionalFormatting>
  <conditionalFormatting sqref="P5">
    <cfRule type="cellIs" dxfId="18473" priority="641" stopIfTrue="1" operator="equal">
      <formula>5</formula>
    </cfRule>
    <cfRule type="cellIs" dxfId="18472" priority="642" stopIfTrue="1" operator="equal">
      <formula>4</formula>
    </cfRule>
    <cfRule type="cellIs" dxfId="18471" priority="643" stopIfTrue="1" operator="equal">
      <formula>3</formula>
    </cfRule>
  </conditionalFormatting>
  <conditionalFormatting sqref="P4">
    <cfRule type="expression" dxfId="18470" priority="639" stopIfTrue="1">
      <formula>$D$1&lt;P4</formula>
    </cfRule>
    <cfRule type="expression" dxfId="18469" priority="640" stopIfTrue="1">
      <formula>$D$1&gt;P4</formula>
    </cfRule>
  </conditionalFormatting>
  <conditionalFormatting sqref="P5">
    <cfRule type="cellIs" dxfId="18468" priority="636" stopIfTrue="1" operator="equal">
      <formula>5</formula>
    </cfRule>
    <cfRule type="cellIs" dxfId="18467" priority="637" stopIfTrue="1" operator="equal">
      <formula>4</formula>
    </cfRule>
    <cfRule type="cellIs" dxfId="18466" priority="638" stopIfTrue="1" operator="equal">
      <formula>3</formula>
    </cfRule>
  </conditionalFormatting>
  <conditionalFormatting sqref="P4">
    <cfRule type="expression" dxfId="18465" priority="634" stopIfTrue="1">
      <formula>$D$1&lt;P4</formula>
    </cfRule>
    <cfRule type="expression" dxfId="18464" priority="635" stopIfTrue="1">
      <formula>$D$1&gt;P4</formula>
    </cfRule>
  </conditionalFormatting>
  <conditionalFormatting sqref="P4">
    <cfRule type="expression" dxfId="18463" priority="630" stopIfTrue="1">
      <formula>$D$1&lt;P4</formula>
    </cfRule>
    <cfRule type="expression" dxfId="18462" priority="631" stopIfTrue="1">
      <formula>$D$1&gt;P4</formula>
    </cfRule>
  </conditionalFormatting>
  <conditionalFormatting sqref="J3">
    <cfRule type="expression" dxfId="18461" priority="524" stopIfTrue="1">
      <formula>$D$1&lt;J3</formula>
    </cfRule>
    <cfRule type="expression" dxfId="18460" priority="525" stopIfTrue="1">
      <formula>$D$1&gt;J3</formula>
    </cfRule>
  </conditionalFormatting>
  <conditionalFormatting sqref="K3">
    <cfRule type="expression" dxfId="18459" priority="514" stopIfTrue="1">
      <formula>$D$1&lt;K3</formula>
    </cfRule>
    <cfRule type="expression" dxfId="18458" priority="515" stopIfTrue="1">
      <formula>$D$1&gt;K3</formula>
    </cfRule>
  </conditionalFormatting>
  <conditionalFormatting sqref="H3">
    <cfRule type="expression" dxfId="18457" priority="512" stopIfTrue="1">
      <formula>$D$1&lt;H3</formula>
    </cfRule>
    <cfRule type="expression" dxfId="18456" priority="513" stopIfTrue="1">
      <formula>$D$1&gt;H3</formula>
    </cfRule>
  </conditionalFormatting>
  <conditionalFormatting sqref="H3">
    <cfRule type="expression" dxfId="18455" priority="510" stopIfTrue="1">
      <formula>$D$1&lt;H3</formula>
    </cfRule>
    <cfRule type="expression" dxfId="18454" priority="511" stopIfTrue="1">
      <formula>$D$1&gt;H3</formula>
    </cfRule>
  </conditionalFormatting>
  <conditionalFormatting sqref="H3">
    <cfRule type="expression" dxfId="18453" priority="508" stopIfTrue="1">
      <formula>$D$1&lt;H3</formula>
    </cfRule>
    <cfRule type="expression" dxfId="18452" priority="509" stopIfTrue="1">
      <formula>$D$1&gt;H3</formula>
    </cfRule>
  </conditionalFormatting>
  <conditionalFormatting sqref="I3">
    <cfRule type="expression" dxfId="18451" priority="502" stopIfTrue="1">
      <formula>$D$1&lt;I3</formula>
    </cfRule>
    <cfRule type="expression" dxfId="18450" priority="503" stopIfTrue="1">
      <formula>$D$1&gt;I3</formula>
    </cfRule>
  </conditionalFormatting>
  <conditionalFormatting sqref="N4">
    <cfRule type="expression" dxfId="18449" priority="484" stopIfTrue="1">
      <formula>$D$1&lt;N4</formula>
    </cfRule>
    <cfRule type="expression" dxfId="18448" priority="485" stopIfTrue="1">
      <formula>$D$1&gt;N4</formula>
    </cfRule>
  </conditionalFormatting>
  <conditionalFormatting sqref="G5">
    <cfRule type="cellIs" dxfId="18447" priority="481" stopIfTrue="1" operator="equal">
      <formula>5</formula>
    </cfRule>
    <cfRule type="cellIs" dxfId="18446" priority="482" stopIfTrue="1" operator="equal">
      <formula>4</formula>
    </cfRule>
    <cfRule type="cellIs" dxfId="18445" priority="483" stopIfTrue="1" operator="equal">
      <formula>3</formula>
    </cfRule>
  </conditionalFormatting>
  <conditionalFormatting sqref="G4">
    <cfRule type="expression" dxfId="18444" priority="474" stopIfTrue="1">
      <formula>$D$1&lt;G4</formula>
    </cfRule>
    <cfRule type="expression" dxfId="18443" priority="475" stopIfTrue="1">
      <formula>$D$1&gt;G4</formula>
    </cfRule>
  </conditionalFormatting>
  <conditionalFormatting sqref="G4">
    <cfRule type="expression" dxfId="18442" priority="439" stopIfTrue="1">
      <formula>$D$1&lt;G4</formula>
    </cfRule>
    <cfRule type="expression" dxfId="18441" priority="440" stopIfTrue="1">
      <formula>$D$1&gt;G4</formula>
    </cfRule>
  </conditionalFormatting>
  <conditionalFormatting sqref="G5">
    <cfRule type="cellIs" dxfId="18440" priority="436" stopIfTrue="1" operator="equal">
      <formula>5</formula>
    </cfRule>
    <cfRule type="cellIs" dxfId="18439" priority="437" stopIfTrue="1" operator="equal">
      <formula>4</formula>
    </cfRule>
    <cfRule type="cellIs" dxfId="18438" priority="438" stopIfTrue="1" operator="equal">
      <formula>3</formula>
    </cfRule>
  </conditionalFormatting>
  <conditionalFormatting sqref="G4">
    <cfRule type="expression" dxfId="18437" priority="434" stopIfTrue="1">
      <formula>$D$1&lt;G4</formula>
    </cfRule>
    <cfRule type="expression" dxfId="18436" priority="435" stopIfTrue="1">
      <formula>$D$1&gt;G4</formula>
    </cfRule>
  </conditionalFormatting>
  <conditionalFormatting sqref="H5">
    <cfRule type="expression" dxfId="18435" priority="371" stopIfTrue="1">
      <formula>$D$1&lt;H5</formula>
    </cfRule>
    <cfRule type="expression" dxfId="18434" priority="372" stopIfTrue="1">
      <formula>$D$1&gt;H5</formula>
    </cfRule>
  </conditionalFormatting>
  <conditionalFormatting sqref="P3">
    <cfRule type="expression" dxfId="18433" priority="628" stopIfTrue="1">
      <formula>$D$1&lt;P3</formula>
    </cfRule>
    <cfRule type="expression" dxfId="18432" priority="629" stopIfTrue="1">
      <formula>$D$1&gt;P3</formula>
    </cfRule>
  </conditionalFormatting>
  <conditionalFormatting sqref="J5">
    <cfRule type="cellIs" dxfId="18431" priority="303" stopIfTrue="1" operator="equal">
      <formula>5</formula>
    </cfRule>
    <cfRule type="cellIs" dxfId="18430" priority="304" stopIfTrue="1" operator="equal">
      <formula>4</formula>
    </cfRule>
    <cfRule type="cellIs" dxfId="18429" priority="305" stopIfTrue="1" operator="equal">
      <formula>3</formula>
    </cfRule>
  </conditionalFormatting>
  <conditionalFormatting sqref="P3">
    <cfRule type="expression" dxfId="18428" priority="626" stopIfTrue="1">
      <formula>$D$1&lt;P3</formula>
    </cfRule>
    <cfRule type="expression" dxfId="18427" priority="627" stopIfTrue="1">
      <formula>$D$1&gt;P3</formula>
    </cfRule>
  </conditionalFormatting>
  <conditionalFormatting sqref="K4">
    <cfRule type="expression" dxfId="18426" priority="245" stopIfTrue="1">
      <formula>$D$1&lt;K4</formula>
    </cfRule>
    <cfRule type="expression" dxfId="18425" priority="246" stopIfTrue="1">
      <formula>$D$1&gt;K4</formula>
    </cfRule>
  </conditionalFormatting>
  <conditionalFormatting sqref="K5">
    <cfRule type="cellIs" dxfId="18424" priority="230" stopIfTrue="1" operator="equal">
      <formula>5</formula>
    </cfRule>
    <cfRule type="cellIs" dxfId="18423" priority="231" stopIfTrue="1" operator="equal">
      <formula>4</formula>
    </cfRule>
    <cfRule type="cellIs" dxfId="18422" priority="232" stopIfTrue="1" operator="equal">
      <formula>3</formula>
    </cfRule>
  </conditionalFormatting>
  <conditionalFormatting sqref="L4">
    <cfRule type="expression" dxfId="18421" priority="218" stopIfTrue="1">
      <formula>$D$1&lt;L4</formula>
    </cfRule>
    <cfRule type="expression" dxfId="18420" priority="219" stopIfTrue="1">
      <formula>$D$1&gt;L4</formula>
    </cfRule>
  </conditionalFormatting>
  <conditionalFormatting sqref="L5">
    <cfRule type="expression" dxfId="18419" priority="216" stopIfTrue="1">
      <formula>$D$1&lt;L5</formula>
    </cfRule>
    <cfRule type="expression" dxfId="18418" priority="217" stopIfTrue="1">
      <formula>$D$1&gt;L5</formula>
    </cfRule>
  </conditionalFormatting>
  <conditionalFormatting sqref="L4">
    <cfRule type="expression" dxfId="18417" priority="202" stopIfTrue="1">
      <formula>$D$1&lt;L4</formula>
    </cfRule>
    <cfRule type="expression" dxfId="18416" priority="203" stopIfTrue="1">
      <formula>$D$1&gt;L4</formula>
    </cfRule>
  </conditionalFormatting>
  <conditionalFormatting sqref="P5">
    <cfRule type="cellIs" dxfId="18415" priority="623" stopIfTrue="1" operator="equal">
      <formula>5</formula>
    </cfRule>
    <cfRule type="cellIs" dxfId="18414" priority="624" stopIfTrue="1" operator="equal">
      <formula>4</formula>
    </cfRule>
    <cfRule type="cellIs" dxfId="18413" priority="625" stopIfTrue="1" operator="equal">
      <formula>3</formula>
    </cfRule>
  </conditionalFormatting>
  <conditionalFormatting sqref="P5">
    <cfRule type="cellIs" dxfId="18412" priority="618" stopIfTrue="1" operator="equal">
      <formula>5</formula>
    </cfRule>
    <cfRule type="cellIs" dxfId="18411" priority="619" stopIfTrue="1" operator="equal">
      <formula>4</formula>
    </cfRule>
    <cfRule type="cellIs" dxfId="18410" priority="620" stopIfTrue="1" operator="equal">
      <formula>3</formula>
    </cfRule>
  </conditionalFormatting>
  <conditionalFormatting sqref="P5">
    <cfRule type="cellIs" dxfId="18409" priority="613" stopIfTrue="1" operator="equal">
      <formula>5</formula>
    </cfRule>
    <cfRule type="cellIs" dxfId="18408" priority="614" stopIfTrue="1" operator="equal">
      <formula>4</formula>
    </cfRule>
    <cfRule type="cellIs" dxfId="18407" priority="615" stopIfTrue="1" operator="equal">
      <formula>3</formula>
    </cfRule>
  </conditionalFormatting>
  <conditionalFormatting sqref="P4">
    <cfRule type="expression" dxfId="18406" priority="588" stopIfTrue="1">
      <formula>$D$1&lt;P4</formula>
    </cfRule>
    <cfRule type="expression" dxfId="18405" priority="589" stopIfTrue="1">
      <formula>$D$1&gt;P4</formula>
    </cfRule>
  </conditionalFormatting>
  <conditionalFormatting sqref="P4">
    <cfRule type="expression" dxfId="18404" priority="586" stopIfTrue="1">
      <formula>$D$1&lt;P4</formula>
    </cfRule>
    <cfRule type="expression" dxfId="18403" priority="587" stopIfTrue="1">
      <formula>$D$1&gt;P4</formula>
    </cfRule>
  </conditionalFormatting>
  <conditionalFormatting sqref="P5">
    <cfRule type="cellIs" dxfId="18402" priority="558" stopIfTrue="1" operator="equal">
      <formula>5</formula>
    </cfRule>
    <cfRule type="cellIs" dxfId="18401" priority="559" stopIfTrue="1" operator="equal">
      <formula>4</formula>
    </cfRule>
    <cfRule type="cellIs" dxfId="18400" priority="560" stopIfTrue="1" operator="equal">
      <formula>3</formula>
    </cfRule>
  </conditionalFormatting>
  <conditionalFormatting sqref="P4">
    <cfRule type="expression" dxfId="18399" priority="554" stopIfTrue="1">
      <formula>$D$1&lt;P4</formula>
    </cfRule>
    <cfRule type="expression" dxfId="18398" priority="555" stopIfTrue="1">
      <formula>$D$1&gt;P4</formula>
    </cfRule>
  </conditionalFormatting>
  <conditionalFormatting sqref="P5">
    <cfRule type="cellIs" dxfId="18397" priority="608" stopIfTrue="1" operator="equal">
      <formula>5</formula>
    </cfRule>
    <cfRule type="cellIs" dxfId="18396" priority="609" stopIfTrue="1" operator="equal">
      <formula>4</formula>
    </cfRule>
    <cfRule type="cellIs" dxfId="18395" priority="610" stopIfTrue="1" operator="equal">
      <formula>3</formula>
    </cfRule>
  </conditionalFormatting>
  <conditionalFormatting sqref="P5">
    <cfRule type="cellIs" dxfId="18394" priority="603" stopIfTrue="1" operator="equal">
      <formula>5</formula>
    </cfRule>
    <cfRule type="cellIs" dxfId="18393" priority="604" stopIfTrue="1" operator="equal">
      <formula>4</formula>
    </cfRule>
    <cfRule type="cellIs" dxfId="18392" priority="605" stopIfTrue="1" operator="equal">
      <formula>3</formula>
    </cfRule>
  </conditionalFormatting>
  <conditionalFormatting sqref="P5">
    <cfRule type="cellIs" dxfId="18391" priority="598" stopIfTrue="1" operator="equal">
      <formula>5</formula>
    </cfRule>
    <cfRule type="cellIs" dxfId="18390" priority="599" stopIfTrue="1" operator="equal">
      <formula>4</formula>
    </cfRule>
    <cfRule type="cellIs" dxfId="18389" priority="600" stopIfTrue="1" operator="equal">
      <formula>3</formula>
    </cfRule>
  </conditionalFormatting>
  <conditionalFormatting sqref="P4">
    <cfRule type="expression" dxfId="18388" priority="590" stopIfTrue="1">
      <formula>$D$1&lt;P4</formula>
    </cfRule>
    <cfRule type="expression" dxfId="18387" priority="591" stopIfTrue="1">
      <formula>$D$1&gt;P4</formula>
    </cfRule>
  </conditionalFormatting>
  <conditionalFormatting sqref="P4">
    <cfRule type="expression" dxfId="18386" priority="584" stopIfTrue="1">
      <formula>$D$1&lt;P4</formula>
    </cfRule>
    <cfRule type="expression" dxfId="18385" priority="585" stopIfTrue="1">
      <formula>$D$1&gt;P4</formula>
    </cfRule>
  </conditionalFormatting>
  <conditionalFormatting sqref="P4">
    <cfRule type="expression" dxfId="18384" priority="580" stopIfTrue="1">
      <formula>$D$1&lt;P4</formula>
    </cfRule>
    <cfRule type="expression" dxfId="18383" priority="581" stopIfTrue="1">
      <formula>$D$1&gt;P4</formula>
    </cfRule>
  </conditionalFormatting>
  <conditionalFormatting sqref="P4">
    <cfRule type="expression" dxfId="18382" priority="578" stopIfTrue="1">
      <formula>$D$1&lt;P4</formula>
    </cfRule>
    <cfRule type="expression" dxfId="18381" priority="579" stopIfTrue="1">
      <formula>$D$1&gt;P4</formula>
    </cfRule>
  </conditionalFormatting>
  <conditionalFormatting sqref="P4">
    <cfRule type="expression" dxfId="18380" priority="576" stopIfTrue="1">
      <formula>$D$1&lt;P4</formula>
    </cfRule>
    <cfRule type="expression" dxfId="18379" priority="577" stopIfTrue="1">
      <formula>$D$1&gt;P4</formula>
    </cfRule>
  </conditionalFormatting>
  <conditionalFormatting sqref="P5">
    <cfRule type="cellIs" dxfId="18378" priority="573" stopIfTrue="1" operator="equal">
      <formula>5</formula>
    </cfRule>
    <cfRule type="cellIs" dxfId="18377" priority="574" stopIfTrue="1" operator="equal">
      <formula>4</formula>
    </cfRule>
    <cfRule type="cellIs" dxfId="18376" priority="575" stopIfTrue="1" operator="equal">
      <formula>3</formula>
    </cfRule>
  </conditionalFormatting>
  <conditionalFormatting sqref="P5">
    <cfRule type="cellIs" dxfId="18375" priority="568" stopIfTrue="1" operator="equal">
      <formula>5</formula>
    </cfRule>
    <cfRule type="cellIs" dxfId="18374" priority="569" stopIfTrue="1" operator="equal">
      <formula>4</formula>
    </cfRule>
    <cfRule type="cellIs" dxfId="18373" priority="570" stopIfTrue="1" operator="equal">
      <formula>3</formula>
    </cfRule>
  </conditionalFormatting>
  <conditionalFormatting sqref="P4">
    <cfRule type="expression" dxfId="18372" priority="566" stopIfTrue="1">
      <formula>$D$1&lt;P4</formula>
    </cfRule>
    <cfRule type="expression" dxfId="18371" priority="567" stopIfTrue="1">
      <formula>$D$1&gt;P4</formula>
    </cfRule>
  </conditionalFormatting>
  <conditionalFormatting sqref="P5">
    <cfRule type="cellIs" dxfId="18370" priority="563" stopIfTrue="1" operator="equal">
      <formula>5</formula>
    </cfRule>
    <cfRule type="cellIs" dxfId="18369" priority="564" stopIfTrue="1" operator="equal">
      <formula>4</formula>
    </cfRule>
    <cfRule type="cellIs" dxfId="18368" priority="565" stopIfTrue="1" operator="equal">
      <formula>3</formula>
    </cfRule>
  </conditionalFormatting>
  <conditionalFormatting sqref="P4">
    <cfRule type="expression" dxfId="18367" priority="556" stopIfTrue="1">
      <formula>$D$1&lt;P4</formula>
    </cfRule>
    <cfRule type="expression" dxfId="18366" priority="557" stopIfTrue="1">
      <formula>$D$1&gt;P4</formula>
    </cfRule>
  </conditionalFormatting>
  <conditionalFormatting sqref="P4">
    <cfRule type="expression" dxfId="18365" priority="552" stopIfTrue="1">
      <formula>$D$1&lt;P4</formula>
    </cfRule>
    <cfRule type="expression" dxfId="18364" priority="553" stopIfTrue="1">
      <formula>$D$1&gt;P4</formula>
    </cfRule>
  </conditionalFormatting>
  <conditionalFormatting sqref="P4">
    <cfRule type="expression" dxfId="18363" priority="550" stopIfTrue="1">
      <formula>$D$1&lt;P4</formula>
    </cfRule>
    <cfRule type="expression" dxfId="18362" priority="551" stopIfTrue="1">
      <formula>$D$1&gt;P4</formula>
    </cfRule>
  </conditionalFormatting>
  <conditionalFormatting sqref="P4">
    <cfRule type="expression" dxfId="18361" priority="548" stopIfTrue="1">
      <formula>$D$1&lt;P4</formula>
    </cfRule>
    <cfRule type="expression" dxfId="18360" priority="549" stopIfTrue="1">
      <formula>$D$1&gt;P4</formula>
    </cfRule>
  </conditionalFormatting>
  <conditionalFormatting sqref="P4">
    <cfRule type="expression" dxfId="18359" priority="546" stopIfTrue="1">
      <formula>$D$1&lt;P4</formula>
    </cfRule>
    <cfRule type="expression" dxfId="18358" priority="547" stopIfTrue="1">
      <formula>$D$1&gt;P4</formula>
    </cfRule>
  </conditionalFormatting>
  <conditionalFormatting sqref="P4">
    <cfRule type="expression" dxfId="18357" priority="544" stopIfTrue="1">
      <formula>$D$1&lt;P4</formula>
    </cfRule>
    <cfRule type="expression" dxfId="18356" priority="545" stopIfTrue="1">
      <formula>$D$1&gt;P4</formula>
    </cfRule>
  </conditionalFormatting>
  <conditionalFormatting sqref="P4">
    <cfRule type="expression" dxfId="18355" priority="540" stopIfTrue="1">
      <formula>$D$1&lt;P4</formula>
    </cfRule>
    <cfRule type="expression" dxfId="18354" priority="541" stopIfTrue="1">
      <formula>$D$1&gt;P4</formula>
    </cfRule>
  </conditionalFormatting>
  <conditionalFormatting sqref="P4">
    <cfRule type="expression" dxfId="18353" priority="538" stopIfTrue="1">
      <formula>$D$1&lt;P4</formula>
    </cfRule>
    <cfRule type="expression" dxfId="18352" priority="539" stopIfTrue="1">
      <formula>$D$1&gt;P4</formula>
    </cfRule>
  </conditionalFormatting>
  <conditionalFormatting sqref="P4">
    <cfRule type="expression" dxfId="18351" priority="536" stopIfTrue="1">
      <formula>$D$1&lt;P4</formula>
    </cfRule>
    <cfRule type="expression" dxfId="18350" priority="537" stopIfTrue="1">
      <formula>$D$1&gt;P4</formula>
    </cfRule>
  </conditionalFormatting>
  <conditionalFormatting sqref="O4">
    <cfRule type="expression" dxfId="18349" priority="26" stopIfTrue="1">
      <formula>$D$1&lt;O4</formula>
    </cfRule>
    <cfRule type="expression" dxfId="18348" priority="27" stopIfTrue="1">
      <formula>$D$1&gt;O4</formula>
    </cfRule>
  </conditionalFormatting>
  <conditionalFormatting sqref="O4">
    <cfRule type="expression" dxfId="18347" priority="65" stopIfTrue="1">
      <formula>$D$1&lt;O4</formula>
    </cfRule>
    <cfRule type="expression" dxfId="18346" priority="66" stopIfTrue="1">
      <formula>$D$1&gt;O4</formula>
    </cfRule>
  </conditionalFormatting>
  <conditionalFormatting sqref="O4">
    <cfRule type="expression" dxfId="18345" priority="50" stopIfTrue="1">
      <formula>$D$1&lt;O4</formula>
    </cfRule>
    <cfRule type="expression" dxfId="18344" priority="51" stopIfTrue="1">
      <formula>$D$1&gt;O4</formula>
    </cfRule>
  </conditionalFormatting>
  <conditionalFormatting sqref="O4">
    <cfRule type="expression" dxfId="18343" priority="40" stopIfTrue="1">
      <formula>$D$1&lt;O4</formula>
    </cfRule>
    <cfRule type="expression" dxfId="18342" priority="41" stopIfTrue="1">
      <formula>$D$1&gt;O4</formula>
    </cfRule>
  </conditionalFormatting>
  <conditionalFormatting sqref="O4">
    <cfRule type="expression" dxfId="18341" priority="30" stopIfTrue="1">
      <formula>$D$1&lt;O4</formula>
    </cfRule>
    <cfRule type="expression" dxfId="18340" priority="31" stopIfTrue="1">
      <formula>$D$1&gt;O4</formula>
    </cfRule>
  </conditionalFormatting>
  <conditionalFormatting sqref="F3">
    <cfRule type="expression" dxfId="18339" priority="24" stopIfTrue="1">
      <formula>$D$1&lt;F3</formula>
    </cfRule>
    <cfRule type="expression" dxfId="18338" priority="25" stopIfTrue="1">
      <formula>$D$1&gt;F3</formula>
    </cfRule>
  </conditionalFormatting>
  <conditionalFormatting sqref="F4">
    <cfRule type="expression" dxfId="18337" priority="22" stopIfTrue="1">
      <formula>$D$1&lt;F4</formula>
    </cfRule>
    <cfRule type="expression" dxfId="18336" priority="23" stopIfTrue="1">
      <formula>$D$1&gt;F4</formula>
    </cfRule>
  </conditionalFormatting>
  <conditionalFormatting sqref="L3">
    <cfRule type="expression" dxfId="18335" priority="528" stopIfTrue="1">
      <formula>$D$1&lt;L3</formula>
    </cfRule>
    <cfRule type="expression" dxfId="18334" priority="529" stopIfTrue="1">
      <formula>$D$1&gt;L3</formula>
    </cfRule>
  </conditionalFormatting>
  <conditionalFormatting sqref="H3:I3">
    <cfRule type="expression" dxfId="18333" priority="526" stopIfTrue="1">
      <formula>$D$1&lt;H3</formula>
    </cfRule>
    <cfRule type="expression" dxfId="18332" priority="527" stopIfTrue="1">
      <formula>$D$1&gt;H3</formula>
    </cfRule>
  </conditionalFormatting>
  <conditionalFormatting sqref="G3">
    <cfRule type="expression" dxfId="18331" priority="518" stopIfTrue="1">
      <formula>$D$1&lt;G3</formula>
    </cfRule>
    <cfRule type="expression" dxfId="18330" priority="519" stopIfTrue="1">
      <formula>$D$1&gt;G3</formula>
    </cfRule>
  </conditionalFormatting>
  <conditionalFormatting sqref="H3:L3 N3:O3">
    <cfRule type="expression" dxfId="18329" priority="534" stopIfTrue="1">
      <formula>$D$1&lt;H3</formula>
    </cfRule>
    <cfRule type="expression" dxfId="18328" priority="535" stopIfTrue="1">
      <formula>$D$1&gt;H3</formula>
    </cfRule>
  </conditionalFormatting>
  <conditionalFormatting sqref="H3:L3">
    <cfRule type="expression" dxfId="18327" priority="532" stopIfTrue="1">
      <formula>$D$1&lt;H3</formula>
    </cfRule>
    <cfRule type="expression" dxfId="18326" priority="533" stopIfTrue="1">
      <formula>$D$1&gt;H3</formula>
    </cfRule>
  </conditionalFormatting>
  <conditionalFormatting sqref="J3">
    <cfRule type="expression" dxfId="18325" priority="530" stopIfTrue="1">
      <formula>$D$1&lt;J3</formula>
    </cfRule>
    <cfRule type="expression" dxfId="18324" priority="531" stopIfTrue="1">
      <formula>$D$1&gt;J3</formula>
    </cfRule>
  </conditionalFormatting>
  <conditionalFormatting sqref="G3">
    <cfRule type="expression" dxfId="18323" priority="522" stopIfTrue="1">
      <formula>$D$1&lt;G3</formula>
    </cfRule>
    <cfRule type="expression" dxfId="18322" priority="523" stopIfTrue="1">
      <formula>$D$1&gt;G3</formula>
    </cfRule>
  </conditionalFormatting>
  <conditionalFormatting sqref="G3">
    <cfRule type="expression" dxfId="18321" priority="520" stopIfTrue="1">
      <formula>$D$1&lt;G3</formula>
    </cfRule>
    <cfRule type="expression" dxfId="18320" priority="521" stopIfTrue="1">
      <formula>$D$1&gt;G3</formula>
    </cfRule>
  </conditionalFormatting>
  <conditionalFormatting sqref="I5">
    <cfRule type="cellIs" dxfId="18319" priority="406" stopIfTrue="1" operator="equal">
      <formula>5</formula>
    </cfRule>
    <cfRule type="cellIs" dxfId="18318" priority="407" stopIfTrue="1" operator="equal">
      <formula>4</formula>
    </cfRule>
    <cfRule type="cellIs" dxfId="18317" priority="408" stopIfTrue="1" operator="equal">
      <formula>3</formula>
    </cfRule>
  </conditionalFormatting>
  <conditionalFormatting sqref="I4">
    <cfRule type="expression" dxfId="18316" priority="404" stopIfTrue="1">
      <formula>$D$1&lt;I4</formula>
    </cfRule>
    <cfRule type="expression" dxfId="18315" priority="405" stopIfTrue="1">
      <formula>$D$1&gt;I4</formula>
    </cfRule>
  </conditionalFormatting>
  <conditionalFormatting sqref="I4">
    <cfRule type="expression" dxfId="18314" priority="394" stopIfTrue="1">
      <formula>$D$1&lt;I4</formula>
    </cfRule>
    <cfRule type="expression" dxfId="18313" priority="395" stopIfTrue="1">
      <formula>$D$1&gt;I4</formula>
    </cfRule>
  </conditionalFormatting>
  <conditionalFormatting sqref="H4">
    <cfRule type="expression" dxfId="18312" priority="375" stopIfTrue="1">
      <formula>$D$1&lt;H4</formula>
    </cfRule>
    <cfRule type="expression" dxfId="18311" priority="376" stopIfTrue="1">
      <formula>$D$1&gt;H4</formula>
    </cfRule>
  </conditionalFormatting>
  <conditionalFormatting sqref="H4">
    <cfRule type="expression" dxfId="18310" priority="357" stopIfTrue="1">
      <formula>$D$1&lt;H4</formula>
    </cfRule>
    <cfRule type="expression" dxfId="18309" priority="358" stopIfTrue="1">
      <formula>$D$1&gt;H4</formula>
    </cfRule>
  </conditionalFormatting>
  <conditionalFormatting sqref="M5">
    <cfRule type="expression" dxfId="18308" priority="171" stopIfTrue="1">
      <formula>$D$1&lt;M5</formula>
    </cfRule>
    <cfRule type="expression" dxfId="18307" priority="172" stopIfTrue="1">
      <formula>$D$1&gt;M5</formula>
    </cfRule>
  </conditionalFormatting>
  <conditionalFormatting sqref="M4">
    <cfRule type="expression" dxfId="18306" priority="116" stopIfTrue="1">
      <formula>$D$1&lt;M4</formula>
    </cfRule>
    <cfRule type="expression" dxfId="18305" priority="117" stopIfTrue="1">
      <formula>$D$1&gt;M4</formula>
    </cfRule>
  </conditionalFormatting>
  <conditionalFormatting sqref="M5">
    <cfRule type="expression" dxfId="18304" priority="161" stopIfTrue="1">
      <formula>$D$1&lt;M5</formula>
    </cfRule>
    <cfRule type="expression" dxfId="18303" priority="162" stopIfTrue="1">
      <formula>$D$1&gt;M5</formula>
    </cfRule>
  </conditionalFormatting>
  <conditionalFormatting sqref="M4">
    <cfRule type="expression" dxfId="18302" priority="93" stopIfTrue="1">
      <formula>$D$1&lt;M4</formula>
    </cfRule>
    <cfRule type="expression" dxfId="18301" priority="94" stopIfTrue="1">
      <formula>$D$1&gt;M4</formula>
    </cfRule>
  </conditionalFormatting>
  <conditionalFormatting sqref="H4">
    <cfRule type="expression" dxfId="18300" priority="379" stopIfTrue="1">
      <formula>$D$1&lt;H4</formula>
    </cfRule>
    <cfRule type="expression" dxfId="18299" priority="380" stopIfTrue="1">
      <formula>$D$1&gt;H4</formula>
    </cfRule>
  </conditionalFormatting>
  <conditionalFormatting sqref="J5">
    <cfRule type="cellIs" dxfId="18298" priority="287" stopIfTrue="1" operator="equal">
      <formula>5</formula>
    </cfRule>
    <cfRule type="cellIs" dxfId="18297" priority="288" stopIfTrue="1" operator="equal">
      <formula>4</formula>
    </cfRule>
    <cfRule type="cellIs" dxfId="18296" priority="289" stopIfTrue="1" operator="equal">
      <formula>3</formula>
    </cfRule>
  </conditionalFormatting>
  <conditionalFormatting sqref="K4">
    <cfRule type="expression" dxfId="18295" priority="255" stopIfTrue="1">
      <formula>$D$1&lt;K4</formula>
    </cfRule>
    <cfRule type="expression" dxfId="18294" priority="256" stopIfTrue="1">
      <formula>$D$1&gt;K4</formula>
    </cfRule>
  </conditionalFormatting>
  <conditionalFormatting sqref="K4">
    <cfRule type="expression" dxfId="18293" priority="243" stopIfTrue="1">
      <formula>$D$1&lt;K4</formula>
    </cfRule>
    <cfRule type="expression" dxfId="18292" priority="244" stopIfTrue="1">
      <formula>$D$1&gt;K4</formula>
    </cfRule>
  </conditionalFormatting>
  <conditionalFormatting sqref="L4">
    <cfRule type="expression" dxfId="18291" priority="222" stopIfTrue="1">
      <formula>$D$1&lt;L4</formula>
    </cfRule>
    <cfRule type="expression" dxfId="18290" priority="223" stopIfTrue="1">
      <formula>$D$1&gt;L4</formula>
    </cfRule>
  </conditionalFormatting>
  <conditionalFormatting sqref="L4">
    <cfRule type="expression" dxfId="18289" priority="220" stopIfTrue="1">
      <formula>$D$1&lt;L4</formula>
    </cfRule>
    <cfRule type="expression" dxfId="18288" priority="221" stopIfTrue="1">
      <formula>$D$1&gt;L4</formula>
    </cfRule>
  </conditionalFormatting>
  <conditionalFormatting sqref="L4">
    <cfRule type="expression" dxfId="18287" priority="197" stopIfTrue="1">
      <formula>$D$1&lt;L4</formula>
    </cfRule>
    <cfRule type="expression" dxfId="18286" priority="198" stopIfTrue="1">
      <formula>$D$1&gt;L4</formula>
    </cfRule>
  </conditionalFormatting>
  <conditionalFormatting sqref="M4">
    <cfRule type="expression" dxfId="18285" priority="130" stopIfTrue="1">
      <formula>$D$1&lt;M4</formula>
    </cfRule>
    <cfRule type="expression" dxfId="18284" priority="131" stopIfTrue="1">
      <formula>$D$1&gt;M4</formula>
    </cfRule>
  </conditionalFormatting>
  <conditionalFormatting sqref="M4">
    <cfRule type="expression" dxfId="18283" priority="128" stopIfTrue="1">
      <formula>$D$1&lt;M4</formula>
    </cfRule>
    <cfRule type="expression" dxfId="18282" priority="129" stopIfTrue="1">
      <formula>$D$1&gt;M4</formula>
    </cfRule>
  </conditionalFormatting>
  <conditionalFormatting sqref="M4">
    <cfRule type="expression" dxfId="18281" priority="134" stopIfTrue="1">
      <formula>$D$1&lt;M4</formula>
    </cfRule>
    <cfRule type="expression" dxfId="18280" priority="135" stopIfTrue="1">
      <formula>$D$1&gt;M4</formula>
    </cfRule>
  </conditionalFormatting>
  <conditionalFormatting sqref="M4">
    <cfRule type="expression" dxfId="18279" priority="132" stopIfTrue="1">
      <formula>$D$1&lt;M4</formula>
    </cfRule>
    <cfRule type="expression" dxfId="18278" priority="133" stopIfTrue="1">
      <formula>$D$1&gt;M4</formula>
    </cfRule>
  </conditionalFormatting>
  <conditionalFormatting sqref="M4">
    <cfRule type="expression" dxfId="18277" priority="120" stopIfTrue="1">
      <formula>$D$1&lt;M4</formula>
    </cfRule>
    <cfRule type="expression" dxfId="18276" priority="121" stopIfTrue="1">
      <formula>$D$1&gt;M4</formula>
    </cfRule>
  </conditionalFormatting>
  <conditionalFormatting sqref="M4">
    <cfRule type="expression" dxfId="18275" priority="118" stopIfTrue="1">
      <formula>$D$1&lt;M4</formula>
    </cfRule>
    <cfRule type="expression" dxfId="18274" priority="119" stopIfTrue="1">
      <formula>$D$1&gt;M4</formula>
    </cfRule>
  </conditionalFormatting>
  <conditionalFormatting sqref="M4">
    <cfRule type="expression" dxfId="18273" priority="114" stopIfTrue="1">
      <formula>$D$1&lt;M4</formula>
    </cfRule>
    <cfRule type="expression" dxfId="18272" priority="115" stopIfTrue="1">
      <formula>$D$1&gt;M4</formula>
    </cfRule>
  </conditionalFormatting>
  <conditionalFormatting sqref="O4">
    <cfRule type="expression" dxfId="18271" priority="79" stopIfTrue="1">
      <formula>$D$1&lt;O4</formula>
    </cfRule>
    <cfRule type="expression" dxfId="18270" priority="80" stopIfTrue="1">
      <formula>$D$1&gt;O4</formula>
    </cfRule>
  </conditionalFormatting>
  <conditionalFormatting sqref="O4">
    <cfRule type="expression" dxfId="18269" priority="77" stopIfTrue="1">
      <formula>$D$1&lt;O4</formula>
    </cfRule>
    <cfRule type="expression" dxfId="18268" priority="78" stopIfTrue="1">
      <formula>$D$1&gt;O4</formula>
    </cfRule>
  </conditionalFormatting>
  <conditionalFormatting sqref="O4">
    <cfRule type="expression" dxfId="18267" priority="83" stopIfTrue="1">
      <formula>$D$1&lt;O4</formula>
    </cfRule>
    <cfRule type="expression" dxfId="18266" priority="84" stopIfTrue="1">
      <formula>$D$1&gt;O4</formula>
    </cfRule>
  </conditionalFormatting>
  <conditionalFormatting sqref="O4">
    <cfRule type="expression" dxfId="18265" priority="81" stopIfTrue="1">
      <formula>$D$1&lt;O4</formula>
    </cfRule>
    <cfRule type="expression" dxfId="18264" priority="82" stopIfTrue="1">
      <formula>$D$1&gt;O4</formula>
    </cfRule>
  </conditionalFormatting>
  <conditionalFormatting sqref="O4">
    <cfRule type="expression" dxfId="18263" priority="75" stopIfTrue="1">
      <formula>$D$1&lt;O4</formula>
    </cfRule>
    <cfRule type="expression" dxfId="18262" priority="76" stopIfTrue="1">
      <formula>$D$1&gt;O4</formula>
    </cfRule>
  </conditionalFormatting>
  <conditionalFormatting sqref="O4">
    <cfRule type="expression" dxfId="18261" priority="58" stopIfTrue="1">
      <formula>$D$1&lt;O4</formula>
    </cfRule>
    <cfRule type="expression" dxfId="18260" priority="59" stopIfTrue="1">
      <formula>$D$1&gt;O4</formula>
    </cfRule>
  </conditionalFormatting>
  <conditionalFormatting sqref="O4">
    <cfRule type="expression" dxfId="18259" priority="56" stopIfTrue="1">
      <formula>$D$1&lt;O4</formula>
    </cfRule>
    <cfRule type="expression" dxfId="18258" priority="57" stopIfTrue="1">
      <formula>$D$1&gt;O4</formula>
    </cfRule>
  </conditionalFormatting>
  <conditionalFormatting sqref="O4">
    <cfRule type="expression" dxfId="18257" priority="54" stopIfTrue="1">
      <formula>$D$1&lt;O4</formula>
    </cfRule>
    <cfRule type="expression" dxfId="18256" priority="55" stopIfTrue="1">
      <formula>$D$1&gt;O4</formula>
    </cfRule>
  </conditionalFormatting>
  <conditionalFormatting sqref="O4">
    <cfRule type="expression" dxfId="18255" priority="52" stopIfTrue="1">
      <formula>$D$1&lt;O4</formula>
    </cfRule>
    <cfRule type="expression" dxfId="18254" priority="53" stopIfTrue="1">
      <formula>$D$1&gt;O4</formula>
    </cfRule>
  </conditionalFormatting>
  <conditionalFormatting sqref="K3">
    <cfRule type="expression" dxfId="18253" priority="516" stopIfTrue="1">
      <formula>$D$1&lt;K3</formula>
    </cfRule>
    <cfRule type="expression" dxfId="18252" priority="517" stopIfTrue="1">
      <formula>$D$1&gt;K3</formula>
    </cfRule>
  </conditionalFormatting>
  <conditionalFormatting sqref="G4">
    <cfRule type="expression" dxfId="18251" priority="423" stopIfTrue="1">
      <formula>$D$1&lt;G4</formula>
    </cfRule>
    <cfRule type="expression" dxfId="18250" priority="424" stopIfTrue="1">
      <formula>$D$1&gt;G4</formula>
    </cfRule>
  </conditionalFormatting>
  <conditionalFormatting sqref="N4">
    <cfRule type="expression" dxfId="18249" priority="488" stopIfTrue="1">
      <formula>$D$1&lt;N4</formula>
    </cfRule>
    <cfRule type="expression" dxfId="18248" priority="489" stopIfTrue="1">
      <formula>$D$1&gt;N4</formula>
    </cfRule>
  </conditionalFormatting>
  <conditionalFormatting sqref="N4">
    <cfRule type="expression" dxfId="18247" priority="486" stopIfTrue="1">
      <formula>$D$1&lt;N4</formula>
    </cfRule>
    <cfRule type="expression" dxfId="18246" priority="487" stopIfTrue="1">
      <formula>$D$1&gt;N4</formula>
    </cfRule>
  </conditionalFormatting>
  <conditionalFormatting sqref="G5">
    <cfRule type="cellIs" dxfId="18245" priority="471" stopIfTrue="1" operator="equal">
      <formula>5</formula>
    </cfRule>
    <cfRule type="cellIs" dxfId="18244" priority="472" stopIfTrue="1" operator="equal">
      <formula>4</formula>
    </cfRule>
    <cfRule type="cellIs" dxfId="18243" priority="473" stopIfTrue="1" operator="equal">
      <formula>3</formula>
    </cfRule>
  </conditionalFormatting>
  <conditionalFormatting sqref="G5">
    <cfRule type="cellIs" dxfId="18242" priority="431" stopIfTrue="1" operator="equal">
      <formula>5</formula>
    </cfRule>
    <cfRule type="cellIs" dxfId="18241" priority="432" stopIfTrue="1" operator="equal">
      <formula>4</formula>
    </cfRule>
    <cfRule type="cellIs" dxfId="18240" priority="433" stopIfTrue="1" operator="equal">
      <formula>3</formula>
    </cfRule>
  </conditionalFormatting>
  <conditionalFormatting sqref="G4">
    <cfRule type="expression" dxfId="18239" priority="429" stopIfTrue="1">
      <formula>$D$1&lt;G4</formula>
    </cfRule>
    <cfRule type="expression" dxfId="18238" priority="430" stopIfTrue="1">
      <formula>$D$1&gt;G4</formula>
    </cfRule>
  </conditionalFormatting>
  <conditionalFormatting sqref="G4">
    <cfRule type="expression" dxfId="18237" priority="427" stopIfTrue="1">
      <formula>$D$1&lt;G4</formula>
    </cfRule>
    <cfRule type="expression" dxfId="18236" priority="428" stopIfTrue="1">
      <formula>$D$1&gt;G4</formula>
    </cfRule>
  </conditionalFormatting>
  <conditionalFormatting sqref="G4">
    <cfRule type="expression" dxfId="18235" priority="425" stopIfTrue="1">
      <formula>$D$1&lt;G4</formula>
    </cfRule>
    <cfRule type="expression" dxfId="18234" priority="426" stopIfTrue="1">
      <formula>$D$1&gt;G4</formula>
    </cfRule>
  </conditionalFormatting>
  <conditionalFormatting sqref="I5">
    <cfRule type="cellIs" dxfId="18233" priority="401" stopIfTrue="1" operator="equal">
      <formula>5</formula>
    </cfRule>
    <cfRule type="cellIs" dxfId="18232" priority="402" stopIfTrue="1" operator="equal">
      <formula>4</formula>
    </cfRule>
    <cfRule type="cellIs" dxfId="18231" priority="403" stopIfTrue="1" operator="equal">
      <formula>3</formula>
    </cfRule>
  </conditionalFormatting>
  <conditionalFormatting sqref="I5">
    <cfRule type="cellIs" dxfId="18230" priority="396" stopIfTrue="1" operator="equal">
      <formula>5</formula>
    </cfRule>
    <cfRule type="cellIs" dxfId="18229" priority="397" stopIfTrue="1" operator="equal">
      <formula>4</formula>
    </cfRule>
    <cfRule type="cellIs" dxfId="18228" priority="398" stopIfTrue="1" operator="equal">
      <formula>3</formula>
    </cfRule>
  </conditionalFormatting>
  <conditionalFormatting sqref="N5">
    <cfRule type="cellIs" dxfId="18227" priority="391" stopIfTrue="1" operator="equal">
      <formula>5</formula>
    </cfRule>
    <cfRule type="cellIs" dxfId="18226" priority="392" stopIfTrue="1" operator="equal">
      <formula>4</formula>
    </cfRule>
    <cfRule type="cellIs" dxfId="18225" priority="393" stopIfTrue="1" operator="equal">
      <formula>3</formula>
    </cfRule>
  </conditionalFormatting>
  <conditionalFormatting sqref="N5">
    <cfRule type="cellIs" dxfId="18224" priority="388" stopIfTrue="1" operator="equal">
      <formula>5</formula>
    </cfRule>
    <cfRule type="cellIs" dxfId="18223" priority="389" stopIfTrue="1" operator="equal">
      <formula>4</formula>
    </cfRule>
    <cfRule type="cellIs" dxfId="18222" priority="390" stopIfTrue="1" operator="equal">
      <formula>3</formula>
    </cfRule>
  </conditionalFormatting>
  <conditionalFormatting sqref="N5">
    <cfRule type="cellIs" dxfId="18221" priority="385" stopIfTrue="1" operator="equal">
      <formula>5</formula>
    </cfRule>
    <cfRule type="cellIs" dxfId="18220" priority="386" stopIfTrue="1" operator="equal">
      <formula>4</formula>
    </cfRule>
    <cfRule type="cellIs" dxfId="18219" priority="387" stopIfTrue="1" operator="equal">
      <formula>3</formula>
    </cfRule>
  </conditionalFormatting>
  <conditionalFormatting sqref="H5">
    <cfRule type="cellIs" dxfId="18218" priority="364" stopIfTrue="1" operator="equal">
      <formula>5</formula>
    </cfRule>
    <cfRule type="cellIs" dxfId="18217" priority="365" stopIfTrue="1" operator="equal">
      <formula>4</formula>
    </cfRule>
    <cfRule type="cellIs" dxfId="18216" priority="366" stopIfTrue="1" operator="equal">
      <formula>3</formula>
    </cfRule>
  </conditionalFormatting>
  <conditionalFormatting sqref="H4">
    <cfRule type="expression" dxfId="18215" priority="381" stopIfTrue="1">
      <formula>$D$1&lt;H4</formula>
    </cfRule>
    <cfRule type="expression" dxfId="18214" priority="382" stopIfTrue="1">
      <formula>$D$1&gt;H4</formula>
    </cfRule>
  </conditionalFormatting>
  <conditionalFormatting sqref="H4">
    <cfRule type="expression" dxfId="18213" priority="377" stopIfTrue="1">
      <formula>$D$1&lt;H4</formula>
    </cfRule>
    <cfRule type="expression" dxfId="18212" priority="378" stopIfTrue="1">
      <formula>$D$1&gt;H4</formula>
    </cfRule>
  </conditionalFormatting>
  <conditionalFormatting sqref="H4">
    <cfRule type="expression" dxfId="18211" priority="373" stopIfTrue="1">
      <formula>$D$1&lt;H4</formula>
    </cfRule>
    <cfRule type="expression" dxfId="18210" priority="374" stopIfTrue="1">
      <formula>$D$1&gt;H4</formula>
    </cfRule>
  </conditionalFormatting>
  <conditionalFormatting sqref="H5">
    <cfRule type="expression" dxfId="18209" priority="369" stopIfTrue="1">
      <formula>$D$1&lt;H5</formula>
    </cfRule>
    <cfRule type="expression" dxfId="18208" priority="370" stopIfTrue="1">
      <formula>$D$1&gt;H5</formula>
    </cfRule>
  </conditionalFormatting>
  <conditionalFormatting sqref="H5">
    <cfRule type="expression" dxfId="18207" priority="367" stopIfTrue="1">
      <formula>$D$1&lt;H5</formula>
    </cfRule>
    <cfRule type="expression" dxfId="18206" priority="368" stopIfTrue="1">
      <formula>$D$1&gt;H5</formula>
    </cfRule>
  </conditionalFormatting>
  <conditionalFormatting sqref="H5">
    <cfRule type="cellIs" dxfId="18205" priority="359" stopIfTrue="1" operator="equal">
      <formula>5</formula>
    </cfRule>
    <cfRule type="cellIs" dxfId="18204" priority="360" stopIfTrue="1" operator="equal">
      <formula>4</formula>
    </cfRule>
    <cfRule type="cellIs" dxfId="18203" priority="361" stopIfTrue="1" operator="equal">
      <formula>3</formula>
    </cfRule>
  </conditionalFormatting>
  <conditionalFormatting sqref="H5">
    <cfRule type="cellIs" dxfId="18202" priority="354" stopIfTrue="1" operator="equal">
      <formula>5</formula>
    </cfRule>
    <cfRule type="cellIs" dxfId="18201" priority="355" stopIfTrue="1" operator="equal">
      <formula>4</formula>
    </cfRule>
    <cfRule type="cellIs" dxfId="18200" priority="356" stopIfTrue="1" operator="equal">
      <formula>3</formula>
    </cfRule>
  </conditionalFormatting>
  <conditionalFormatting sqref="J5">
    <cfRule type="cellIs" dxfId="18199" priority="321" stopIfTrue="1" operator="equal">
      <formula>5</formula>
    </cfRule>
    <cfRule type="cellIs" dxfId="18198" priority="322" stopIfTrue="1" operator="equal">
      <formula>4</formula>
    </cfRule>
    <cfRule type="cellIs" dxfId="18197" priority="323" stopIfTrue="1" operator="equal">
      <formula>3</formula>
    </cfRule>
  </conditionalFormatting>
  <conditionalFormatting sqref="J5">
    <cfRule type="cellIs" dxfId="18196" priority="318" stopIfTrue="1" operator="equal">
      <formula>5</formula>
    </cfRule>
    <cfRule type="cellIs" dxfId="18195" priority="319" stopIfTrue="1" operator="equal">
      <formula>4</formula>
    </cfRule>
    <cfRule type="cellIs" dxfId="18194" priority="320" stopIfTrue="1" operator="equal">
      <formula>3</formula>
    </cfRule>
  </conditionalFormatting>
  <conditionalFormatting sqref="J5">
    <cfRule type="cellIs" dxfId="18193" priority="315" stopIfTrue="1" operator="equal">
      <formula>5</formula>
    </cfRule>
    <cfRule type="cellIs" dxfId="18192" priority="316" stopIfTrue="1" operator="equal">
      <formula>4</formula>
    </cfRule>
    <cfRule type="cellIs" dxfId="18191" priority="317" stopIfTrue="1" operator="equal">
      <formula>3</formula>
    </cfRule>
  </conditionalFormatting>
  <conditionalFormatting sqref="J5">
    <cfRule type="cellIs" dxfId="18190" priority="312" stopIfTrue="1" operator="equal">
      <formula>5</formula>
    </cfRule>
    <cfRule type="cellIs" dxfId="18189" priority="313" stopIfTrue="1" operator="equal">
      <formula>4</formula>
    </cfRule>
    <cfRule type="cellIs" dxfId="18188" priority="314" stopIfTrue="1" operator="equal">
      <formula>3</formula>
    </cfRule>
  </conditionalFormatting>
  <conditionalFormatting sqref="J5">
    <cfRule type="cellIs" dxfId="18187" priority="309" stopIfTrue="1" operator="equal">
      <formula>5</formula>
    </cfRule>
    <cfRule type="cellIs" dxfId="18186" priority="310" stopIfTrue="1" operator="equal">
      <formula>4</formula>
    </cfRule>
    <cfRule type="cellIs" dxfId="18185" priority="311" stopIfTrue="1" operator="equal">
      <formula>3</formula>
    </cfRule>
  </conditionalFormatting>
  <conditionalFormatting sqref="J5">
    <cfRule type="cellIs" dxfId="18184" priority="306" stopIfTrue="1" operator="equal">
      <formula>5</formula>
    </cfRule>
    <cfRule type="cellIs" dxfId="18183" priority="307" stopIfTrue="1" operator="equal">
      <formula>4</formula>
    </cfRule>
    <cfRule type="cellIs" dxfId="18182" priority="308" stopIfTrue="1" operator="equal">
      <formula>3</formula>
    </cfRule>
  </conditionalFormatting>
  <conditionalFormatting sqref="J5">
    <cfRule type="cellIs" dxfId="18181" priority="300" stopIfTrue="1" operator="equal">
      <formula>5</formula>
    </cfRule>
    <cfRule type="cellIs" dxfId="18180" priority="301" stopIfTrue="1" operator="equal">
      <formula>4</formula>
    </cfRule>
    <cfRule type="cellIs" dxfId="18179" priority="302" stopIfTrue="1" operator="equal">
      <formula>3</formula>
    </cfRule>
  </conditionalFormatting>
  <conditionalFormatting sqref="J5">
    <cfRule type="cellIs" dxfId="18178" priority="297" stopIfTrue="1" operator="equal">
      <formula>5</formula>
    </cfRule>
    <cfRule type="cellIs" dxfId="18177" priority="298" stopIfTrue="1" operator="equal">
      <formula>4</formula>
    </cfRule>
    <cfRule type="cellIs" dxfId="18176" priority="299" stopIfTrue="1" operator="equal">
      <formula>3</formula>
    </cfRule>
  </conditionalFormatting>
  <conditionalFormatting sqref="J5">
    <cfRule type="cellIs" dxfId="18175" priority="292" stopIfTrue="1" operator="equal">
      <formula>5</formula>
    </cfRule>
    <cfRule type="cellIs" dxfId="18174" priority="293" stopIfTrue="1" operator="equal">
      <formula>4</formula>
    </cfRule>
    <cfRule type="cellIs" dxfId="18173" priority="294" stopIfTrue="1" operator="equal">
      <formula>3</formula>
    </cfRule>
  </conditionalFormatting>
  <conditionalFormatting sqref="J4">
    <cfRule type="expression" dxfId="18172" priority="290" stopIfTrue="1">
      <formula>$D$1&lt;J4</formula>
    </cfRule>
    <cfRule type="expression" dxfId="18171" priority="291" stopIfTrue="1">
      <formula>$D$1&gt;J4</formula>
    </cfRule>
  </conditionalFormatting>
  <conditionalFormatting sqref="J5">
    <cfRule type="cellIs" dxfId="18170" priority="282" stopIfTrue="1" operator="equal">
      <formula>5</formula>
    </cfRule>
    <cfRule type="cellIs" dxfId="18169" priority="283" stopIfTrue="1" operator="equal">
      <formula>4</formula>
    </cfRule>
    <cfRule type="cellIs" dxfId="18168" priority="284" stopIfTrue="1" operator="equal">
      <formula>3</formula>
    </cfRule>
  </conditionalFormatting>
  <conditionalFormatting sqref="J4">
    <cfRule type="expression" dxfId="18167" priority="280" stopIfTrue="1">
      <formula>$D$1&lt;J4</formula>
    </cfRule>
    <cfRule type="expression" dxfId="18166" priority="281" stopIfTrue="1">
      <formula>$D$1&gt;J4</formula>
    </cfRule>
  </conditionalFormatting>
  <conditionalFormatting sqref="J5">
    <cfRule type="cellIs" dxfId="18165" priority="277" stopIfTrue="1" operator="equal">
      <formula>5</formula>
    </cfRule>
    <cfRule type="cellIs" dxfId="18164" priority="278" stopIfTrue="1" operator="equal">
      <formula>4</formula>
    </cfRule>
    <cfRule type="cellIs" dxfId="18163" priority="279" stopIfTrue="1" operator="equal">
      <formula>3</formula>
    </cfRule>
  </conditionalFormatting>
  <conditionalFormatting sqref="J4">
    <cfRule type="expression" dxfId="18162" priority="275" stopIfTrue="1">
      <formula>$D$1&lt;J4</formula>
    </cfRule>
    <cfRule type="expression" dxfId="18161" priority="276" stopIfTrue="1">
      <formula>$D$1&gt;J4</formula>
    </cfRule>
  </conditionalFormatting>
  <conditionalFormatting sqref="J4">
    <cfRule type="expression" dxfId="18160" priority="273" stopIfTrue="1">
      <formula>$D$1&lt;J4</formula>
    </cfRule>
    <cfRule type="expression" dxfId="18159" priority="274" stopIfTrue="1">
      <formula>$D$1&gt;J4</formula>
    </cfRule>
  </conditionalFormatting>
  <conditionalFormatting sqref="J5">
    <cfRule type="cellIs" dxfId="18158" priority="270" stopIfTrue="1" operator="equal">
      <formula>5</formula>
    </cfRule>
    <cfRule type="cellIs" dxfId="18157" priority="271" stopIfTrue="1" operator="equal">
      <formula>4</formula>
    </cfRule>
    <cfRule type="cellIs" dxfId="18156" priority="272" stopIfTrue="1" operator="equal">
      <formula>3</formula>
    </cfRule>
  </conditionalFormatting>
  <conditionalFormatting sqref="J4">
    <cfRule type="expression" dxfId="18155" priority="268" stopIfTrue="1">
      <formula>$D$1&lt;J4</formula>
    </cfRule>
    <cfRule type="expression" dxfId="18154" priority="269" stopIfTrue="1">
      <formula>$D$1&gt;J4</formula>
    </cfRule>
  </conditionalFormatting>
  <conditionalFormatting sqref="J5">
    <cfRule type="cellIs" dxfId="18153" priority="265" stopIfTrue="1" operator="equal">
      <formula>5</formula>
    </cfRule>
    <cfRule type="cellIs" dxfId="18152" priority="266" stopIfTrue="1" operator="equal">
      <formula>4</formula>
    </cfRule>
    <cfRule type="cellIs" dxfId="18151" priority="267" stopIfTrue="1" operator="equal">
      <formula>3</formula>
    </cfRule>
  </conditionalFormatting>
  <conditionalFormatting sqref="J4">
    <cfRule type="expression" dxfId="18150" priority="263" stopIfTrue="1">
      <formula>$D$1&lt;J4</formula>
    </cfRule>
    <cfRule type="expression" dxfId="18149" priority="264" stopIfTrue="1">
      <formula>$D$1&gt;J4</formula>
    </cfRule>
  </conditionalFormatting>
  <conditionalFormatting sqref="K4">
    <cfRule type="expression" dxfId="18148" priority="261" stopIfTrue="1">
      <formula>$D$1&lt;K4</formula>
    </cfRule>
    <cfRule type="expression" dxfId="18147" priority="262" stopIfTrue="1">
      <formula>$D$1&gt;K4</formula>
    </cfRule>
  </conditionalFormatting>
  <conditionalFormatting sqref="K4">
    <cfRule type="expression" dxfId="18146" priority="241" stopIfTrue="1">
      <formula>$D$1&lt;K4</formula>
    </cfRule>
    <cfRule type="expression" dxfId="18145" priority="242" stopIfTrue="1">
      <formula>$D$1&gt;K4</formula>
    </cfRule>
  </conditionalFormatting>
  <conditionalFormatting sqref="K4">
    <cfRule type="expression" dxfId="18144" priority="259" stopIfTrue="1">
      <formula>$D$1&lt;K4</formula>
    </cfRule>
    <cfRule type="expression" dxfId="18143" priority="260" stopIfTrue="1">
      <formula>$D$1&gt;K4</formula>
    </cfRule>
  </conditionalFormatting>
  <conditionalFormatting sqref="K4">
    <cfRule type="expression" dxfId="18142" priority="239" stopIfTrue="1">
      <formula>$D$1&lt;K4</formula>
    </cfRule>
    <cfRule type="expression" dxfId="18141" priority="240" stopIfTrue="1">
      <formula>$D$1&gt;K4</formula>
    </cfRule>
  </conditionalFormatting>
  <conditionalFormatting sqref="K4">
    <cfRule type="expression" dxfId="18140" priority="237" stopIfTrue="1">
      <formula>$D$1&lt;K4</formula>
    </cfRule>
    <cfRule type="expression" dxfId="18139" priority="238" stopIfTrue="1">
      <formula>$D$1&gt;K4</formula>
    </cfRule>
  </conditionalFormatting>
  <conditionalFormatting sqref="K4">
    <cfRule type="expression" dxfId="18138" priority="257" stopIfTrue="1">
      <formula>$D$1&lt;K4</formula>
    </cfRule>
    <cfRule type="expression" dxfId="18137" priority="258" stopIfTrue="1">
      <formula>$D$1&gt;K4</formula>
    </cfRule>
  </conditionalFormatting>
  <conditionalFormatting sqref="K4">
    <cfRule type="expression" dxfId="18136" priority="253" stopIfTrue="1">
      <formula>$D$1&lt;K4</formula>
    </cfRule>
    <cfRule type="expression" dxfId="18135" priority="254" stopIfTrue="1">
      <formula>$D$1&gt;K4</formula>
    </cfRule>
  </conditionalFormatting>
  <conditionalFormatting sqref="K4">
    <cfRule type="expression" dxfId="18134" priority="251" stopIfTrue="1">
      <formula>$D$1&lt;K4</formula>
    </cfRule>
    <cfRule type="expression" dxfId="18133" priority="252" stopIfTrue="1">
      <formula>$D$1&gt;K4</formula>
    </cfRule>
  </conditionalFormatting>
  <conditionalFormatting sqref="K4">
    <cfRule type="expression" dxfId="18132" priority="249" stopIfTrue="1">
      <formula>$D$1&lt;K4</formula>
    </cfRule>
    <cfRule type="expression" dxfId="18131" priority="250" stopIfTrue="1">
      <formula>$D$1&gt;K4</formula>
    </cfRule>
  </conditionalFormatting>
  <conditionalFormatting sqref="K4">
    <cfRule type="expression" dxfId="18130" priority="247" stopIfTrue="1">
      <formula>$D$1&lt;K4</formula>
    </cfRule>
    <cfRule type="expression" dxfId="18129" priority="248" stopIfTrue="1">
      <formula>$D$1&gt;K4</formula>
    </cfRule>
  </conditionalFormatting>
  <conditionalFormatting sqref="K4">
    <cfRule type="expression" dxfId="18128" priority="235" stopIfTrue="1">
      <formula>$D$1&lt;K4</formula>
    </cfRule>
    <cfRule type="expression" dxfId="18127" priority="236" stopIfTrue="1">
      <formula>$D$1&gt;K4</formula>
    </cfRule>
  </conditionalFormatting>
  <conditionalFormatting sqref="K4">
    <cfRule type="expression" dxfId="18126" priority="233" stopIfTrue="1">
      <formula>$D$1&lt;K4</formula>
    </cfRule>
    <cfRule type="expression" dxfId="18125" priority="234" stopIfTrue="1">
      <formula>$D$1&gt;K4</formula>
    </cfRule>
  </conditionalFormatting>
  <conditionalFormatting sqref="L4">
    <cfRule type="expression" dxfId="18124" priority="207" stopIfTrue="1">
      <formula>$D$1&lt;L4</formula>
    </cfRule>
    <cfRule type="expression" dxfId="18123" priority="208" stopIfTrue="1">
      <formula>$D$1&gt;L4</formula>
    </cfRule>
  </conditionalFormatting>
  <conditionalFormatting sqref="L5">
    <cfRule type="cellIs" dxfId="18122" priority="209" stopIfTrue="1" operator="equal">
      <formula>5</formula>
    </cfRule>
    <cfRule type="cellIs" dxfId="18121" priority="210" stopIfTrue="1" operator="equal">
      <formula>4</formula>
    </cfRule>
    <cfRule type="cellIs" dxfId="18120" priority="211" stopIfTrue="1" operator="equal">
      <formula>3</formula>
    </cfRule>
  </conditionalFormatting>
  <conditionalFormatting sqref="L5">
    <cfRule type="cellIs" dxfId="18119" priority="204" stopIfTrue="1" operator="equal">
      <formula>5</formula>
    </cfRule>
    <cfRule type="cellIs" dxfId="18118" priority="205" stopIfTrue="1" operator="equal">
      <formula>4</formula>
    </cfRule>
    <cfRule type="cellIs" dxfId="18117" priority="206" stopIfTrue="1" operator="equal">
      <formula>3</formula>
    </cfRule>
  </conditionalFormatting>
  <conditionalFormatting sqref="L5">
    <cfRule type="cellIs" dxfId="18116" priority="199" stopIfTrue="1" operator="equal">
      <formula>5</formula>
    </cfRule>
    <cfRule type="cellIs" dxfId="18115" priority="200" stopIfTrue="1" operator="equal">
      <formula>4</formula>
    </cfRule>
    <cfRule type="cellIs" dxfId="18114" priority="201" stopIfTrue="1" operator="equal">
      <formula>3</formula>
    </cfRule>
  </conditionalFormatting>
  <conditionalFormatting sqref="M5">
    <cfRule type="expression" dxfId="18113" priority="169" stopIfTrue="1">
      <formula>$D$1&lt;M5</formula>
    </cfRule>
    <cfRule type="expression" dxfId="18112" priority="170" stopIfTrue="1">
      <formula>$D$1&gt;M5</formula>
    </cfRule>
  </conditionalFormatting>
  <conditionalFormatting sqref="M5">
    <cfRule type="expression" dxfId="18111" priority="167" stopIfTrue="1">
      <formula>$D$1&lt;M5</formula>
    </cfRule>
    <cfRule type="expression" dxfId="18110" priority="168" stopIfTrue="1">
      <formula>$D$1&gt;M5</formula>
    </cfRule>
  </conditionalFormatting>
  <conditionalFormatting sqref="M5">
    <cfRule type="expression" dxfId="18109" priority="173" stopIfTrue="1">
      <formula>$D$1&lt;M5</formula>
    </cfRule>
    <cfRule type="expression" dxfId="18108" priority="174" stopIfTrue="1">
      <formula>$D$1&gt;M5</formula>
    </cfRule>
  </conditionalFormatting>
  <conditionalFormatting sqref="M5">
    <cfRule type="expression" dxfId="18107" priority="163" stopIfTrue="1">
      <formula>$D$1&lt;M5</formula>
    </cfRule>
    <cfRule type="expression" dxfId="18106" priority="164" stopIfTrue="1">
      <formula>$D$1&gt;M5</formula>
    </cfRule>
  </conditionalFormatting>
  <conditionalFormatting sqref="M5">
    <cfRule type="expression" dxfId="18105" priority="159" stopIfTrue="1">
      <formula>$D$1&lt;M5</formula>
    </cfRule>
    <cfRule type="expression" dxfId="18104" priority="160" stopIfTrue="1">
      <formula>$D$1&gt;M5</formula>
    </cfRule>
  </conditionalFormatting>
  <conditionalFormatting sqref="M5">
    <cfRule type="expression" dxfId="18103" priority="157" stopIfTrue="1">
      <formula>$D$1&lt;M5</formula>
    </cfRule>
    <cfRule type="expression" dxfId="18102" priority="158" stopIfTrue="1">
      <formula>$D$1&gt;M5</formula>
    </cfRule>
  </conditionalFormatting>
  <conditionalFormatting sqref="M5">
    <cfRule type="cellIs" dxfId="18101" priority="136" stopIfTrue="1" operator="equal">
      <formula>5</formula>
    </cfRule>
    <cfRule type="cellIs" dxfId="18100" priority="137" stopIfTrue="1" operator="equal">
      <formula>4</formula>
    </cfRule>
    <cfRule type="cellIs" dxfId="18099" priority="138" stopIfTrue="1" operator="equal">
      <formula>3</formula>
    </cfRule>
  </conditionalFormatting>
  <conditionalFormatting sqref="M5">
    <cfRule type="cellIs" dxfId="18098" priority="125" stopIfTrue="1" operator="equal">
      <formula>5</formula>
    </cfRule>
    <cfRule type="cellIs" dxfId="18097" priority="126" stopIfTrue="1" operator="equal">
      <formula>4</formula>
    </cfRule>
    <cfRule type="cellIs" dxfId="18096" priority="127" stopIfTrue="1" operator="equal">
      <formula>3</formula>
    </cfRule>
  </conditionalFormatting>
  <conditionalFormatting sqref="M5">
    <cfRule type="cellIs" dxfId="18095" priority="122" stopIfTrue="1" operator="equal">
      <formula>5</formula>
    </cfRule>
    <cfRule type="cellIs" dxfId="18094" priority="123" stopIfTrue="1" operator="equal">
      <formula>4</formula>
    </cfRule>
    <cfRule type="cellIs" dxfId="18093" priority="124" stopIfTrue="1" operator="equal">
      <formula>3</formula>
    </cfRule>
  </conditionalFormatting>
  <conditionalFormatting sqref="M4">
    <cfRule type="expression" dxfId="18092" priority="104" stopIfTrue="1">
      <formula>$D$1&lt;M4</formula>
    </cfRule>
    <cfRule type="expression" dxfId="18091" priority="105" stopIfTrue="1">
      <formula>$D$1&gt;M4</formula>
    </cfRule>
  </conditionalFormatting>
  <conditionalFormatting sqref="M4">
    <cfRule type="expression" dxfId="18090" priority="110" stopIfTrue="1">
      <formula>$D$1&lt;M4</formula>
    </cfRule>
    <cfRule type="expression" dxfId="18089" priority="111" stopIfTrue="1">
      <formula>$D$1&gt;M4</formula>
    </cfRule>
  </conditionalFormatting>
  <conditionalFormatting sqref="M4">
    <cfRule type="expression" dxfId="18088" priority="108" stopIfTrue="1">
      <formula>$D$1&lt;M4</formula>
    </cfRule>
    <cfRule type="expression" dxfId="18087" priority="109" stopIfTrue="1">
      <formula>$D$1&gt;M4</formula>
    </cfRule>
  </conditionalFormatting>
  <conditionalFormatting sqref="M4">
    <cfRule type="expression" dxfId="18086" priority="106" stopIfTrue="1">
      <formula>$D$1&lt;M4</formula>
    </cfRule>
    <cfRule type="expression" dxfId="18085" priority="107" stopIfTrue="1">
      <formula>$D$1&gt;M4</formula>
    </cfRule>
  </conditionalFormatting>
  <conditionalFormatting sqref="M5">
    <cfRule type="cellIs" dxfId="18084" priority="95" stopIfTrue="1" operator="equal">
      <formula>5</formula>
    </cfRule>
    <cfRule type="cellIs" dxfId="18083" priority="96" stopIfTrue="1" operator="equal">
      <formula>4</formula>
    </cfRule>
    <cfRule type="cellIs" dxfId="18082" priority="97" stopIfTrue="1" operator="equal">
      <formula>3</formula>
    </cfRule>
  </conditionalFormatting>
  <conditionalFormatting sqref="M5">
    <cfRule type="cellIs" dxfId="18081" priority="90" stopIfTrue="1" operator="equal">
      <formula>5</formula>
    </cfRule>
    <cfRule type="cellIs" dxfId="18080" priority="91" stopIfTrue="1" operator="equal">
      <formula>4</formula>
    </cfRule>
    <cfRule type="cellIs" dxfId="18079" priority="92" stopIfTrue="1" operator="equal">
      <formula>3</formula>
    </cfRule>
  </conditionalFormatting>
  <conditionalFormatting sqref="O4">
    <cfRule type="expression" dxfId="18078" priority="60" stopIfTrue="1">
      <formula>$D$1&lt;O4</formula>
    </cfRule>
    <cfRule type="expression" dxfId="18077" priority="61" stopIfTrue="1">
      <formula>$D$1&gt;O4</formula>
    </cfRule>
  </conditionalFormatting>
  <conditionalFormatting sqref="O5">
    <cfRule type="cellIs" dxfId="18076" priority="85" stopIfTrue="1" operator="equal">
      <formula>5</formula>
    </cfRule>
    <cfRule type="cellIs" dxfId="18075" priority="86" stopIfTrue="1" operator="equal">
      <formula>4</formula>
    </cfRule>
    <cfRule type="cellIs" dxfId="18074" priority="87" stopIfTrue="1" operator="equal">
      <formula>3</formula>
    </cfRule>
  </conditionalFormatting>
  <conditionalFormatting sqref="O5">
    <cfRule type="cellIs" dxfId="18073" priority="72" stopIfTrue="1" operator="equal">
      <formula>5</formula>
    </cfRule>
    <cfRule type="cellIs" dxfId="18072" priority="73" stopIfTrue="1" operator="equal">
      <formula>4</formula>
    </cfRule>
    <cfRule type="cellIs" dxfId="18071" priority="74" stopIfTrue="1" operator="equal">
      <formula>3</formula>
    </cfRule>
  </conditionalFormatting>
  <conditionalFormatting sqref="O5">
    <cfRule type="cellIs" dxfId="18070" priority="67" stopIfTrue="1" operator="equal">
      <formula>5</formula>
    </cfRule>
    <cfRule type="cellIs" dxfId="18069" priority="68" stopIfTrue="1" operator="equal">
      <formula>4</formula>
    </cfRule>
    <cfRule type="cellIs" dxfId="18068" priority="69" stopIfTrue="1" operator="equal">
      <formula>3</formula>
    </cfRule>
  </conditionalFormatting>
  <conditionalFormatting sqref="O5">
    <cfRule type="cellIs" dxfId="18067" priority="62" stopIfTrue="1" operator="equal">
      <formula>5</formula>
    </cfRule>
    <cfRule type="cellIs" dxfId="18066" priority="63" stopIfTrue="1" operator="equal">
      <formula>4</formula>
    </cfRule>
    <cfRule type="cellIs" dxfId="18065" priority="64" stopIfTrue="1" operator="equal">
      <formula>3</formula>
    </cfRule>
  </conditionalFormatting>
  <conditionalFormatting sqref="O4">
    <cfRule type="expression" dxfId="18064" priority="48" stopIfTrue="1">
      <formula>$D$1&lt;O4</formula>
    </cfRule>
    <cfRule type="expression" dxfId="18063" priority="49" stopIfTrue="1">
      <formula>$D$1&gt;O4</formula>
    </cfRule>
  </conditionalFormatting>
  <conditionalFormatting sqref="O4">
    <cfRule type="expression" dxfId="18062" priority="46" stopIfTrue="1">
      <formula>$D$1&lt;O4</formula>
    </cfRule>
    <cfRule type="expression" dxfId="18061" priority="47" stopIfTrue="1">
      <formula>$D$1&gt;O4</formula>
    </cfRule>
  </conditionalFormatting>
  <conditionalFormatting sqref="O4">
    <cfRule type="expression" dxfId="18060" priority="44" stopIfTrue="1">
      <formula>$D$1&lt;O4</formula>
    </cfRule>
    <cfRule type="expression" dxfId="18059" priority="45" stopIfTrue="1">
      <formula>$D$1&gt;O4</formula>
    </cfRule>
  </conditionalFormatting>
  <conditionalFormatting sqref="O4">
    <cfRule type="expression" dxfId="18058" priority="42" stopIfTrue="1">
      <formula>$D$1&lt;O4</formula>
    </cfRule>
    <cfRule type="expression" dxfId="18057" priority="43" stopIfTrue="1">
      <formula>$D$1&gt;O4</formula>
    </cfRule>
  </conditionalFormatting>
  <conditionalFormatting sqref="O4">
    <cfRule type="expression" dxfId="18056" priority="38" stopIfTrue="1">
      <formula>$D$1&lt;O4</formula>
    </cfRule>
    <cfRule type="expression" dxfId="18055" priority="39" stopIfTrue="1">
      <formula>$D$1&gt;O4</formula>
    </cfRule>
  </conditionalFormatting>
  <conditionalFormatting sqref="O4">
    <cfRule type="expression" dxfId="18054" priority="36" stopIfTrue="1">
      <formula>$D$1&lt;O4</formula>
    </cfRule>
    <cfRule type="expression" dxfId="18053" priority="37" stopIfTrue="1">
      <formula>$D$1&gt;O4</formula>
    </cfRule>
  </conditionalFormatting>
  <conditionalFormatting sqref="O4">
    <cfRule type="expression" dxfId="18052" priority="34" stopIfTrue="1">
      <formula>$D$1&lt;O4</formula>
    </cfRule>
    <cfRule type="expression" dxfId="18051" priority="35" stopIfTrue="1">
      <formula>$D$1&gt;O4</formula>
    </cfRule>
  </conditionalFormatting>
  <conditionalFormatting sqref="O4">
    <cfRule type="expression" dxfId="18050" priority="32" stopIfTrue="1">
      <formula>$D$1&lt;O4</formula>
    </cfRule>
    <cfRule type="expression" dxfId="18049" priority="33" stopIfTrue="1">
      <formula>$D$1&gt;O4</formula>
    </cfRule>
  </conditionalFormatting>
  <conditionalFormatting sqref="F5">
    <cfRule type="expression" dxfId="18048" priority="20" stopIfTrue="1">
      <formula>$D$1&lt;F5</formula>
    </cfRule>
    <cfRule type="expression" dxfId="18047" priority="21" stopIfTrue="1">
      <formula>$D$1&gt;F5</formula>
    </cfRule>
  </conditionalFormatting>
  <conditionalFormatting sqref="F5">
    <cfRule type="expression" dxfId="18046" priority="16" stopIfTrue="1">
      <formula>$D$1&lt;F5</formula>
    </cfRule>
    <cfRule type="expression" dxfId="18045" priority="17" stopIfTrue="1">
      <formula>$D$1&gt;F5</formula>
    </cfRule>
  </conditionalFormatting>
  <conditionalFormatting sqref="F5">
    <cfRule type="cellIs" dxfId="18044" priority="13" stopIfTrue="1" operator="equal">
      <formula>5</formula>
    </cfRule>
    <cfRule type="cellIs" dxfId="18043" priority="14" stopIfTrue="1" operator="equal">
      <formula>4</formula>
    </cfRule>
    <cfRule type="cellIs" dxfId="18042" priority="15" stopIfTrue="1" operator="equal">
      <formula>3</formula>
    </cfRule>
  </conditionalFormatting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3"/>
  <sheetViews>
    <sheetView view="pageBreakPreview" zoomScale="75" zoomScaleSheetLayoutView="75" workbookViewId="0">
      <pane ySplit="5" topLeftCell="A6" activePane="bottomLeft" state="frozen"/>
      <selection pane="bottomLeft" activeCell="F2" sqref="F2:O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2.28515625" style="13" customWidth="1"/>
    <col min="5" max="5" width="6.7109375" style="13" customWidth="1"/>
    <col min="6" max="10" width="7.140625" customWidth="1"/>
    <col min="11" max="11" width="7.140625" hidden="1" customWidth="1"/>
    <col min="12" max="15" width="7.140625" customWidth="1"/>
    <col min="16" max="16" width="6.85546875" hidden="1" customWidth="1"/>
    <col min="17" max="17" width="7.42578125" hidden="1" customWidth="1"/>
    <col min="18" max="21" width="6.5703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1" width="8" style="30" hidden="1" customWidth="1"/>
    <col min="92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 t="s">
        <v>41</v>
      </c>
      <c r="G2" s="734" t="s">
        <v>40</v>
      </c>
      <c r="H2" s="734"/>
      <c r="I2" s="734"/>
      <c r="J2" s="734"/>
      <c r="K2" s="734"/>
      <c r="L2" s="734"/>
      <c r="M2" s="734" t="s">
        <v>43</v>
      </c>
      <c r="N2" s="734"/>
      <c r="O2" s="734"/>
      <c r="P2" s="750"/>
      <c r="Q2" s="239"/>
      <c r="R2" s="301"/>
      <c r="S2" s="301"/>
      <c r="T2" s="302"/>
      <c r="U2" s="108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2451</v>
      </c>
      <c r="B3" s="723"/>
      <c r="C3" s="723"/>
      <c r="D3" s="196" t="s">
        <v>0</v>
      </c>
      <c r="E3" s="197"/>
      <c r="F3" s="153">
        <v>43122</v>
      </c>
      <c r="G3" s="153">
        <v>43118</v>
      </c>
      <c r="H3" s="153">
        <v>43096</v>
      </c>
      <c r="I3" s="153">
        <v>43090</v>
      </c>
      <c r="J3" s="153">
        <v>43115</v>
      </c>
      <c r="K3" s="153"/>
      <c r="L3" s="153">
        <v>43125</v>
      </c>
      <c r="M3" s="153">
        <v>43137</v>
      </c>
      <c r="N3" s="153">
        <v>43131</v>
      </c>
      <c r="O3" s="153">
        <v>43141</v>
      </c>
      <c r="P3" s="750"/>
      <c r="Q3" s="153"/>
      <c r="R3" s="153"/>
      <c r="S3" s="343"/>
      <c r="T3" s="343"/>
      <c r="U3" s="108"/>
      <c r="V3" s="33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723"/>
      <c r="B4" s="723"/>
      <c r="C4" s="723"/>
      <c r="D4" s="205" t="s">
        <v>1</v>
      </c>
      <c r="E4" s="197"/>
      <c r="F4" s="156" t="s">
        <v>500</v>
      </c>
      <c r="G4" s="206" t="s">
        <v>493</v>
      </c>
      <c r="H4" s="156" t="s">
        <v>497</v>
      </c>
      <c r="I4" s="156" t="s">
        <v>496</v>
      </c>
      <c r="J4" s="156" t="s">
        <v>451</v>
      </c>
      <c r="K4" s="206"/>
      <c r="L4" s="206" t="s">
        <v>502</v>
      </c>
      <c r="M4" s="243" t="s">
        <v>474</v>
      </c>
      <c r="N4" s="243" t="s">
        <v>479</v>
      </c>
      <c r="O4" s="243" t="s">
        <v>505</v>
      </c>
      <c r="P4" s="750"/>
      <c r="Q4" s="156"/>
      <c r="R4" s="343"/>
      <c r="S4" s="156"/>
      <c r="T4" s="382"/>
      <c r="U4" s="108"/>
      <c r="V4" s="332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499</v>
      </c>
      <c r="G5" s="246" t="s">
        <v>494</v>
      </c>
      <c r="H5" s="246" t="s">
        <v>491</v>
      </c>
      <c r="I5" s="246" t="s">
        <v>495</v>
      </c>
      <c r="J5" s="247" t="s">
        <v>498</v>
      </c>
      <c r="K5" s="279"/>
      <c r="L5" s="246" t="s">
        <v>501</v>
      </c>
      <c r="M5" s="247" t="s">
        <v>506</v>
      </c>
      <c r="N5" s="247" t="s">
        <v>486</v>
      </c>
      <c r="O5" s="247" t="s">
        <v>504</v>
      </c>
      <c r="P5" s="751"/>
      <c r="Q5" s="246"/>
      <c r="R5" s="246"/>
      <c r="S5" s="246"/>
      <c r="T5" s="158"/>
      <c r="U5" s="326"/>
      <c r="V5" s="333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5">
      <c r="A6" s="267">
        <v>1</v>
      </c>
      <c r="B6" s="230" t="s">
        <v>28</v>
      </c>
      <c r="C6" s="290" t="s">
        <v>34</v>
      </c>
      <c r="D6" s="292" t="s">
        <v>123</v>
      </c>
      <c r="E6" s="223">
        <v>2451</v>
      </c>
      <c r="F6" s="91" t="s">
        <v>41</v>
      </c>
      <c r="G6" s="91">
        <v>4</v>
      </c>
      <c r="H6" s="91">
        <v>4</v>
      </c>
      <c r="I6" s="91">
        <v>4</v>
      </c>
      <c r="J6" s="91">
        <v>5</v>
      </c>
      <c r="K6" s="91"/>
      <c r="L6" s="91">
        <v>5</v>
      </c>
      <c r="M6" s="91">
        <v>4</v>
      </c>
      <c r="N6" s="91">
        <v>5</v>
      </c>
      <c r="O6" s="91">
        <v>4</v>
      </c>
      <c r="P6" s="91"/>
      <c r="Q6" s="91"/>
      <c r="R6" s="91"/>
      <c r="S6" s="91"/>
      <c r="T6" s="91"/>
      <c r="U6" s="23"/>
      <c r="V6" s="35">
        <f t="shared" ref="V6:V36" si="0">IF(AC6&gt;0,IF(SUM(X6:Y6)/AC6&gt;0,2,IF(AND(SUM(X6:Y6)/AC6=0,Z6/AC6&gt;0),3,IF(AND((AB6/AC6+AA6/AC6)=1,AA6/AC6&gt;0),4,5))),0)</f>
        <v>4</v>
      </c>
      <c r="W6" s="248">
        <f t="shared" ref="W6:W33" si="1">COUNTIF(AG6:AV6,"б")</f>
        <v>0</v>
      </c>
      <c r="X6" s="248">
        <f t="shared" ref="X6:X16" si="2">COUNTIF(AG6:AV6,"д")</f>
        <v>0</v>
      </c>
      <c r="Y6" s="248">
        <f t="shared" ref="Y6:Y33" si="3">COUNTIF(AG6:AV6,2)+COUNTIF(AG6:AV6,"н")+COUNTIF(AG6:AV6,"д")</f>
        <v>0</v>
      </c>
      <c r="Z6" s="248">
        <f t="shared" ref="Z6:Z33" si="4">COUNTIF(AG6:AV6,Z$5)</f>
        <v>0</v>
      </c>
      <c r="AA6" s="248">
        <f t="shared" ref="AA6:AA33" si="5">COUNTIF(AG6:AV6,AA$5)</f>
        <v>5</v>
      </c>
      <c r="AB6" s="248">
        <f t="shared" ref="AB6:AB33" si="6">COUNTIF(AG6:AV6,AB$5)</f>
        <v>3</v>
      </c>
      <c r="AC6" s="248">
        <f t="shared" ref="AC6:AC37" si="7">SUM(X6:AB6)</f>
        <v>8</v>
      </c>
      <c r="AD6" s="249">
        <f>IF(ISERROR(((X6+Y6)*2+Z6*3+AA6*4+AB6*5)/SUM(X6,Y6:AB6)),"",((X6+Y6)*2+Z6*3+AA6*4+AB6*5)/SUM(X6,Y6:AB6))</f>
        <v>4.375</v>
      </c>
      <c r="AE6" s="250">
        <f t="shared" ref="AE6:AE33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4</v>
      </c>
      <c r="AI6" s="252">
        <f t="shared" si="9"/>
        <v>4</v>
      </c>
      <c r="AJ6" s="252">
        <f t="shared" si="9"/>
        <v>4</v>
      </c>
      <c r="AK6" s="252">
        <f t="shared" si="9"/>
        <v>5</v>
      </c>
      <c r="AL6" s="252" t="str">
        <f t="shared" si="9"/>
        <v/>
      </c>
      <c r="AM6" s="252">
        <f t="shared" si="9"/>
        <v>5</v>
      </c>
      <c r="AN6" s="252">
        <f t="shared" si="9"/>
        <v>4</v>
      </c>
      <c r="AO6" s="252">
        <f t="shared" si="9"/>
        <v>5</v>
      </c>
      <c r="AP6" s="252">
        <f t="shared" si="9"/>
        <v>4</v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6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5">
      <c r="A7" s="267">
        <v>2</v>
      </c>
      <c r="B7" s="230" t="s">
        <v>28</v>
      </c>
      <c r="C7" s="290" t="s">
        <v>34</v>
      </c>
      <c r="D7" s="292" t="s">
        <v>124</v>
      </c>
      <c r="E7" s="223">
        <v>2451</v>
      </c>
      <c r="F7" s="91" t="s">
        <v>41</v>
      </c>
      <c r="G7" s="91">
        <v>4</v>
      </c>
      <c r="H7" s="91">
        <v>4</v>
      </c>
      <c r="I7" s="91">
        <v>3</v>
      </c>
      <c r="J7" s="91">
        <v>5</v>
      </c>
      <c r="K7" s="91"/>
      <c r="L7" s="91">
        <v>4</v>
      </c>
      <c r="M7" s="91">
        <v>4</v>
      </c>
      <c r="N7" s="91">
        <v>4</v>
      </c>
      <c r="O7" s="91">
        <v>4</v>
      </c>
      <c r="P7" s="91"/>
      <c r="Q7" s="91"/>
      <c r="R7" s="91"/>
      <c r="S7" s="91"/>
      <c r="T7" s="91"/>
      <c r="U7" s="23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1</v>
      </c>
      <c r="AA7" s="248">
        <f t="shared" si="5"/>
        <v>6</v>
      </c>
      <c r="AB7" s="248">
        <f t="shared" si="6"/>
        <v>1</v>
      </c>
      <c r="AC7" s="248">
        <f t="shared" si="7"/>
        <v>8</v>
      </c>
      <c r="AD7" s="249">
        <f t="shared" ref="AD7:AD36" si="11">IF(ISERROR(((X7+Y7)*2+Z7*3+AA7*4+AB7*5)/SUM(X7,Y7:AB7)),"",((X7+Y7)*2+Z7*3+AA7*4+AB7*5)/SUM(X7,Y7:AB7))</f>
        <v>4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4</v>
      </c>
      <c r="AI7" s="252">
        <f t="shared" si="9"/>
        <v>4</v>
      </c>
      <c r="AJ7" s="252">
        <f t="shared" si="9"/>
        <v>3</v>
      </c>
      <c r="AK7" s="252">
        <f t="shared" si="9"/>
        <v>5</v>
      </c>
      <c r="AL7" s="252" t="str">
        <f t="shared" si="9"/>
        <v/>
      </c>
      <c r="AM7" s="252">
        <f t="shared" si="9"/>
        <v>4</v>
      </c>
      <c r="AN7" s="252">
        <f t="shared" si="9"/>
        <v>4</v>
      </c>
      <c r="AO7" s="252">
        <f t="shared" si="9"/>
        <v>4</v>
      </c>
      <c r="AP7" s="252">
        <f t="shared" si="9"/>
        <v>4</v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1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5">
      <c r="A8" s="267">
        <v>3</v>
      </c>
      <c r="B8" s="230" t="s">
        <v>28</v>
      </c>
      <c r="C8" s="290" t="s">
        <v>34</v>
      </c>
      <c r="D8" s="292" t="s">
        <v>125</v>
      </c>
      <c r="E8" s="223">
        <v>2451</v>
      </c>
      <c r="F8" s="91" t="s">
        <v>41</v>
      </c>
      <c r="G8" s="91">
        <v>4</v>
      </c>
      <c r="H8" s="91">
        <v>5</v>
      </c>
      <c r="I8" s="91">
        <v>4</v>
      </c>
      <c r="J8" s="91">
        <v>5</v>
      </c>
      <c r="K8" s="91"/>
      <c r="L8" s="91">
        <v>4</v>
      </c>
      <c r="M8" s="91">
        <v>3</v>
      </c>
      <c r="N8" s="91">
        <v>4</v>
      </c>
      <c r="O8" s="91">
        <v>3</v>
      </c>
      <c r="P8" s="91"/>
      <c r="Q8" s="91"/>
      <c r="R8" s="91"/>
      <c r="S8" s="91"/>
      <c r="T8" s="91"/>
      <c r="U8" s="23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2</v>
      </c>
      <c r="AA8" s="248">
        <f t="shared" si="5"/>
        <v>4</v>
      </c>
      <c r="AB8" s="248">
        <f t="shared" si="6"/>
        <v>2</v>
      </c>
      <c r="AC8" s="248">
        <f t="shared" si="7"/>
        <v>8</v>
      </c>
      <c r="AD8" s="249">
        <f t="shared" si="11"/>
        <v>4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4</v>
      </c>
      <c r="AI8" s="252">
        <f t="shared" si="9"/>
        <v>5</v>
      </c>
      <c r="AJ8" s="252">
        <f t="shared" si="9"/>
        <v>4</v>
      </c>
      <c r="AK8" s="252">
        <f t="shared" si="9"/>
        <v>5</v>
      </c>
      <c r="AL8" s="252" t="str">
        <f t="shared" si="9"/>
        <v/>
      </c>
      <c r="AM8" s="252">
        <f t="shared" si="9"/>
        <v>4</v>
      </c>
      <c r="AN8" s="252">
        <f t="shared" si="9"/>
        <v>3</v>
      </c>
      <c r="AO8" s="252">
        <f t="shared" si="9"/>
        <v>4</v>
      </c>
      <c r="AP8" s="252">
        <f t="shared" si="9"/>
        <v>3</v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1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5">
      <c r="A9" s="267">
        <v>4</v>
      </c>
      <c r="B9" s="230" t="s">
        <v>28</v>
      </c>
      <c r="C9" s="290" t="s">
        <v>34</v>
      </c>
      <c r="D9" s="292" t="s">
        <v>126</v>
      </c>
      <c r="E9" s="223">
        <v>2451</v>
      </c>
      <c r="F9" s="91" t="s">
        <v>41</v>
      </c>
      <c r="G9" s="91">
        <v>4</v>
      </c>
      <c r="H9" s="91">
        <v>4</v>
      </c>
      <c r="I9" s="91">
        <v>3</v>
      </c>
      <c r="J9" s="91">
        <v>5</v>
      </c>
      <c r="K9" s="91"/>
      <c r="L9" s="91">
        <v>3</v>
      </c>
      <c r="M9" s="91">
        <v>3</v>
      </c>
      <c r="N9" s="91">
        <v>4</v>
      </c>
      <c r="O9" s="91">
        <v>3</v>
      </c>
      <c r="P9" s="91"/>
      <c r="Q9" s="91"/>
      <c r="R9" s="91"/>
      <c r="S9" s="91"/>
      <c r="T9" s="91"/>
      <c r="U9" s="23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4</v>
      </c>
      <c r="AA9" s="248">
        <f t="shared" si="5"/>
        <v>3</v>
      </c>
      <c r="AB9" s="248">
        <f t="shared" si="6"/>
        <v>1</v>
      </c>
      <c r="AC9" s="248">
        <f t="shared" si="7"/>
        <v>8</v>
      </c>
      <c r="AD9" s="249">
        <f t="shared" si="11"/>
        <v>3.625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4</v>
      </c>
      <c r="AI9" s="252">
        <f t="shared" si="9"/>
        <v>4</v>
      </c>
      <c r="AJ9" s="252">
        <f t="shared" si="9"/>
        <v>3</v>
      </c>
      <c r="AK9" s="252">
        <f t="shared" si="9"/>
        <v>5</v>
      </c>
      <c r="AL9" s="252" t="str">
        <f t="shared" si="9"/>
        <v/>
      </c>
      <c r="AM9" s="252">
        <f t="shared" si="9"/>
        <v>3</v>
      </c>
      <c r="AN9" s="252">
        <f t="shared" si="9"/>
        <v>3</v>
      </c>
      <c r="AO9" s="252">
        <f t="shared" si="9"/>
        <v>4</v>
      </c>
      <c r="AP9" s="252">
        <f t="shared" si="9"/>
        <v>3</v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1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5">
      <c r="A10" s="267">
        <v>5</v>
      </c>
      <c r="B10" s="230" t="s">
        <v>28</v>
      </c>
      <c r="C10" s="290" t="s">
        <v>34</v>
      </c>
      <c r="D10" s="292" t="s">
        <v>127</v>
      </c>
      <c r="E10" s="223">
        <v>2451</v>
      </c>
      <c r="F10" s="91" t="s">
        <v>41</v>
      </c>
      <c r="G10" s="91">
        <v>4</v>
      </c>
      <c r="H10" s="91">
        <v>5</v>
      </c>
      <c r="I10" s="91">
        <v>3</v>
      </c>
      <c r="J10" s="91">
        <v>5</v>
      </c>
      <c r="K10" s="91"/>
      <c r="L10" s="91">
        <v>5</v>
      </c>
      <c r="M10" s="91">
        <v>3</v>
      </c>
      <c r="N10" s="91">
        <v>5</v>
      </c>
      <c r="O10" s="91">
        <v>4</v>
      </c>
      <c r="P10" s="91"/>
      <c r="Q10" s="91"/>
      <c r="R10" s="91"/>
      <c r="S10" s="91"/>
      <c r="T10" s="91"/>
      <c r="U10" s="23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2</v>
      </c>
      <c r="AA10" s="248">
        <f t="shared" si="5"/>
        <v>2</v>
      </c>
      <c r="AB10" s="248">
        <f t="shared" si="6"/>
        <v>4</v>
      </c>
      <c r="AC10" s="248">
        <f t="shared" si="7"/>
        <v>8</v>
      </c>
      <c r="AD10" s="249">
        <f t="shared" si="11"/>
        <v>4.25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4</v>
      </c>
      <c r="AI10" s="252">
        <f t="shared" si="9"/>
        <v>5</v>
      </c>
      <c r="AJ10" s="252">
        <f t="shared" si="9"/>
        <v>3</v>
      </c>
      <c r="AK10" s="252">
        <f t="shared" si="9"/>
        <v>5</v>
      </c>
      <c r="AL10" s="252" t="str">
        <f t="shared" si="9"/>
        <v/>
      </c>
      <c r="AM10" s="252">
        <f t="shared" si="9"/>
        <v>5</v>
      </c>
      <c r="AN10" s="252">
        <f t="shared" si="9"/>
        <v>3</v>
      </c>
      <c r="AO10" s="252">
        <f t="shared" si="9"/>
        <v>5</v>
      </c>
      <c r="AP10" s="252">
        <f t="shared" si="9"/>
        <v>4</v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1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5">
      <c r="A11" s="267">
        <v>6</v>
      </c>
      <c r="B11" s="230" t="s">
        <v>28</v>
      </c>
      <c r="C11" s="290" t="s">
        <v>35</v>
      </c>
      <c r="D11" s="292" t="s">
        <v>128</v>
      </c>
      <c r="E11" s="223">
        <v>2451</v>
      </c>
      <c r="F11" s="91" t="s">
        <v>41</v>
      </c>
      <c r="G11" s="91">
        <v>5</v>
      </c>
      <c r="H11" s="91">
        <v>5</v>
      </c>
      <c r="I11" s="91">
        <v>5</v>
      </c>
      <c r="J11" s="91">
        <v>5</v>
      </c>
      <c r="K11" s="91"/>
      <c r="L11" s="91">
        <v>5</v>
      </c>
      <c r="M11" s="91">
        <v>5</v>
      </c>
      <c r="N11" s="91">
        <v>5</v>
      </c>
      <c r="O11" s="91">
        <v>5</v>
      </c>
      <c r="P11" s="91"/>
      <c r="Q11" s="91"/>
      <c r="R11" s="91"/>
      <c r="S11" s="91"/>
      <c r="T11" s="91"/>
      <c r="U11" s="91"/>
      <c r="V11" s="35">
        <f t="shared" si="0"/>
        <v>5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0</v>
      </c>
      <c r="AB11" s="258">
        <f t="shared" si="6"/>
        <v>8</v>
      </c>
      <c r="AC11" s="248">
        <f t="shared" si="7"/>
        <v>8</v>
      </c>
      <c r="AD11" s="249">
        <f t="shared" si="11"/>
        <v>5</v>
      </c>
      <c r="AE11" s="259">
        <f t="shared" si="8"/>
        <v>0</v>
      </c>
      <c r="AG11" s="252" t="str">
        <f t="shared" si="9"/>
        <v>З</v>
      </c>
      <c r="AH11" s="252">
        <f t="shared" si="9"/>
        <v>5</v>
      </c>
      <c r="AI11" s="252">
        <f t="shared" si="9"/>
        <v>5</v>
      </c>
      <c r="AJ11" s="252">
        <f t="shared" si="9"/>
        <v>5</v>
      </c>
      <c r="AK11" s="252">
        <f t="shared" si="9"/>
        <v>5</v>
      </c>
      <c r="AL11" s="252" t="str">
        <f t="shared" si="9"/>
        <v/>
      </c>
      <c r="AM11" s="252">
        <f t="shared" si="9"/>
        <v>5</v>
      </c>
      <c r="AN11" s="252">
        <f t="shared" si="9"/>
        <v>5</v>
      </c>
      <c r="AO11" s="252">
        <f t="shared" si="9"/>
        <v>5</v>
      </c>
      <c r="AP11" s="252">
        <f t="shared" si="9"/>
        <v>5</v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230" t="s">
        <v>28</v>
      </c>
      <c r="C12" s="297" t="s">
        <v>34</v>
      </c>
      <c r="D12" s="298" t="s">
        <v>129</v>
      </c>
      <c r="E12" s="223">
        <v>2451</v>
      </c>
      <c r="F12" s="91" t="s">
        <v>41</v>
      </c>
      <c r="G12" s="91">
        <v>5</v>
      </c>
      <c r="H12" s="91">
        <v>5</v>
      </c>
      <c r="I12" s="91">
        <v>4</v>
      </c>
      <c r="J12" s="91">
        <v>5</v>
      </c>
      <c r="K12" s="91"/>
      <c r="L12" s="91">
        <v>5</v>
      </c>
      <c r="M12" s="91">
        <v>5</v>
      </c>
      <c r="N12" s="91">
        <v>5</v>
      </c>
      <c r="O12" s="91">
        <v>5</v>
      </c>
      <c r="P12" s="91"/>
      <c r="Q12" s="91"/>
      <c r="R12" s="91"/>
      <c r="S12" s="91"/>
      <c r="T12" s="91"/>
      <c r="U12" s="23"/>
      <c r="V12" s="35">
        <f t="shared" si="0"/>
        <v>4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0</v>
      </c>
      <c r="AA12" s="248">
        <f t="shared" si="5"/>
        <v>1</v>
      </c>
      <c r="AB12" s="248">
        <f t="shared" si="6"/>
        <v>7</v>
      </c>
      <c r="AC12" s="248">
        <f t="shared" si="7"/>
        <v>8</v>
      </c>
      <c r="AD12" s="249">
        <f t="shared" si="11"/>
        <v>4.875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5</v>
      </c>
      <c r="AI12" s="252">
        <f t="shared" si="9"/>
        <v>5</v>
      </c>
      <c r="AJ12" s="252">
        <f t="shared" si="9"/>
        <v>4</v>
      </c>
      <c r="AK12" s="252">
        <f t="shared" si="9"/>
        <v>5</v>
      </c>
      <c r="AL12" s="252" t="str">
        <f t="shared" si="9"/>
        <v/>
      </c>
      <c r="AM12" s="252">
        <f t="shared" si="9"/>
        <v>5</v>
      </c>
      <c r="AN12" s="252">
        <f t="shared" si="9"/>
        <v>5</v>
      </c>
      <c r="AO12" s="252">
        <f t="shared" si="9"/>
        <v>5</v>
      </c>
      <c r="AP12" s="252">
        <f t="shared" si="9"/>
        <v>5</v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5">
      <c r="A13" s="267">
        <v>8</v>
      </c>
      <c r="B13" s="230" t="s">
        <v>28</v>
      </c>
      <c r="C13" s="297" t="s">
        <v>34</v>
      </c>
      <c r="D13" s="298" t="s">
        <v>130</v>
      </c>
      <c r="E13" s="223">
        <v>2451</v>
      </c>
      <c r="F13" s="91" t="s">
        <v>41</v>
      </c>
      <c r="G13" s="91">
        <v>5</v>
      </c>
      <c r="H13" s="91">
        <v>5</v>
      </c>
      <c r="I13" s="91">
        <v>5</v>
      </c>
      <c r="J13" s="91">
        <v>5</v>
      </c>
      <c r="K13" s="91"/>
      <c r="L13" s="91">
        <v>5</v>
      </c>
      <c r="M13" s="91">
        <v>5</v>
      </c>
      <c r="N13" s="91">
        <v>5</v>
      </c>
      <c r="O13" s="91">
        <v>5</v>
      </c>
      <c r="P13" s="91"/>
      <c r="Q13" s="91"/>
      <c r="R13" s="91"/>
      <c r="S13" s="91"/>
      <c r="T13" s="91"/>
      <c r="U13" s="23"/>
      <c r="V13" s="35">
        <f t="shared" si="0"/>
        <v>5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0</v>
      </c>
      <c r="AA13" s="248">
        <f t="shared" si="5"/>
        <v>0</v>
      </c>
      <c r="AB13" s="248">
        <f t="shared" si="6"/>
        <v>8</v>
      </c>
      <c r="AC13" s="248">
        <f t="shared" si="7"/>
        <v>8</v>
      </c>
      <c r="AD13" s="249">
        <f t="shared" si="11"/>
        <v>5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5</v>
      </c>
      <c r="AI13" s="252">
        <f t="shared" si="9"/>
        <v>5</v>
      </c>
      <c r="AJ13" s="252">
        <f t="shared" si="9"/>
        <v>5</v>
      </c>
      <c r="AK13" s="252">
        <f t="shared" si="9"/>
        <v>5</v>
      </c>
      <c r="AL13" s="252" t="str">
        <f t="shared" si="9"/>
        <v/>
      </c>
      <c r="AM13" s="252">
        <f t="shared" si="9"/>
        <v>5</v>
      </c>
      <c r="AN13" s="252">
        <f t="shared" si="9"/>
        <v>5</v>
      </c>
      <c r="AO13" s="252">
        <f t="shared" si="9"/>
        <v>5</v>
      </c>
      <c r="AP13" s="252">
        <f t="shared" si="9"/>
        <v>5</v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1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5">
      <c r="A14" s="267">
        <v>9</v>
      </c>
      <c r="B14" s="228"/>
      <c r="C14" s="290" t="s">
        <v>34</v>
      </c>
      <c r="D14" s="292" t="s">
        <v>131</v>
      </c>
      <c r="E14" s="223">
        <v>2451</v>
      </c>
      <c r="F14" s="91" t="s">
        <v>41</v>
      </c>
      <c r="G14" s="91">
        <v>4</v>
      </c>
      <c r="H14" s="91">
        <v>5</v>
      </c>
      <c r="I14" s="91">
        <v>3</v>
      </c>
      <c r="J14" s="91">
        <v>5</v>
      </c>
      <c r="K14" s="91"/>
      <c r="L14" s="91">
        <v>3</v>
      </c>
      <c r="M14" s="91">
        <v>3</v>
      </c>
      <c r="N14" s="91">
        <v>5</v>
      </c>
      <c r="O14" s="91">
        <v>5</v>
      </c>
      <c r="P14" s="91"/>
      <c r="Q14" s="91"/>
      <c r="R14" s="91"/>
      <c r="S14" s="91"/>
      <c r="T14" s="91"/>
      <c r="U14" s="23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3</v>
      </c>
      <c r="AA14" s="92">
        <f t="shared" si="5"/>
        <v>1</v>
      </c>
      <c r="AB14" s="92">
        <f t="shared" si="6"/>
        <v>4</v>
      </c>
      <c r="AC14" s="92">
        <f t="shared" si="7"/>
        <v>8</v>
      </c>
      <c r="AD14" s="210">
        <f t="shared" si="11"/>
        <v>4.125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4</v>
      </c>
      <c r="AI14" s="252">
        <f t="shared" si="9"/>
        <v>5</v>
      </c>
      <c r="AJ14" s="252">
        <f t="shared" si="9"/>
        <v>3</v>
      </c>
      <c r="AK14" s="252">
        <f t="shared" si="9"/>
        <v>5</v>
      </c>
      <c r="AL14" s="252" t="str">
        <f t="shared" si="9"/>
        <v/>
      </c>
      <c r="AM14" s="252">
        <f t="shared" si="9"/>
        <v>3</v>
      </c>
      <c r="AN14" s="252">
        <f t="shared" si="9"/>
        <v>3</v>
      </c>
      <c r="AO14" s="252">
        <f t="shared" si="9"/>
        <v>5</v>
      </c>
      <c r="AP14" s="252">
        <f t="shared" si="9"/>
        <v>5</v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28"/>
      <c r="C15" s="297" t="s">
        <v>34</v>
      </c>
      <c r="D15" s="298" t="s">
        <v>132</v>
      </c>
      <c r="E15" s="223">
        <v>2451</v>
      </c>
      <c r="F15" s="91" t="s">
        <v>41</v>
      </c>
      <c r="G15" s="91">
        <v>5</v>
      </c>
      <c r="H15" s="91">
        <v>5</v>
      </c>
      <c r="I15" s="91">
        <v>5</v>
      </c>
      <c r="J15" s="91">
        <v>5</v>
      </c>
      <c r="K15" s="91"/>
      <c r="L15" s="91">
        <v>5</v>
      </c>
      <c r="M15" s="91">
        <v>4</v>
      </c>
      <c r="N15" s="91">
        <v>5</v>
      </c>
      <c r="O15" s="91">
        <v>5</v>
      </c>
      <c r="P15" s="91"/>
      <c r="Q15" s="91"/>
      <c r="R15" s="91"/>
      <c r="S15" s="91"/>
      <c r="T15" s="91"/>
      <c r="U15" s="23"/>
      <c r="V15" s="18">
        <f t="shared" si="0"/>
        <v>4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1</v>
      </c>
      <c r="AB15" s="92">
        <f t="shared" si="6"/>
        <v>7</v>
      </c>
      <c r="AC15" s="92">
        <f t="shared" si="7"/>
        <v>8</v>
      </c>
      <c r="AD15" s="210">
        <f t="shared" si="11"/>
        <v>4.875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5</v>
      </c>
      <c r="AI15" s="252">
        <f t="shared" si="9"/>
        <v>5</v>
      </c>
      <c r="AJ15" s="252">
        <f t="shared" si="9"/>
        <v>5</v>
      </c>
      <c r="AK15" s="252">
        <f t="shared" si="9"/>
        <v>5</v>
      </c>
      <c r="AL15" s="252" t="str">
        <f t="shared" si="9"/>
        <v/>
      </c>
      <c r="AM15" s="252">
        <f t="shared" si="9"/>
        <v>5</v>
      </c>
      <c r="AN15" s="252">
        <f t="shared" si="9"/>
        <v>4</v>
      </c>
      <c r="AO15" s="252">
        <f t="shared" si="9"/>
        <v>5</v>
      </c>
      <c r="AP15" s="252">
        <f t="shared" si="9"/>
        <v>5</v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267">
        <v>11</v>
      </c>
      <c r="B16" s="228"/>
      <c r="C16" s="290" t="s">
        <v>34</v>
      </c>
      <c r="D16" s="292" t="s">
        <v>133</v>
      </c>
      <c r="E16" s="223">
        <v>2451</v>
      </c>
      <c r="F16" s="91" t="s">
        <v>41</v>
      </c>
      <c r="G16" s="91">
        <v>4</v>
      </c>
      <c r="H16" s="91">
        <v>4</v>
      </c>
      <c r="I16" s="91">
        <v>3</v>
      </c>
      <c r="J16" s="91">
        <v>5</v>
      </c>
      <c r="K16" s="91"/>
      <c r="L16" s="91">
        <v>4</v>
      </c>
      <c r="M16" s="91">
        <v>3</v>
      </c>
      <c r="N16" s="91">
        <v>4</v>
      </c>
      <c r="O16" s="91">
        <v>4</v>
      </c>
      <c r="P16" s="91"/>
      <c r="Q16" s="91"/>
      <c r="R16" s="91"/>
      <c r="S16" s="91"/>
      <c r="T16" s="91"/>
      <c r="U16" s="23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2</v>
      </c>
      <c r="AA16" s="92">
        <f t="shared" si="5"/>
        <v>5</v>
      </c>
      <c r="AB16" s="92">
        <f t="shared" si="6"/>
        <v>1</v>
      </c>
      <c r="AC16" s="92">
        <f t="shared" si="7"/>
        <v>8</v>
      </c>
      <c r="AD16" s="210">
        <f t="shared" si="11"/>
        <v>3.875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4</v>
      </c>
      <c r="AI16" s="252">
        <f t="shared" si="9"/>
        <v>4</v>
      </c>
      <c r="AJ16" s="252">
        <f t="shared" si="9"/>
        <v>3</v>
      </c>
      <c r="AK16" s="252">
        <f t="shared" si="9"/>
        <v>5</v>
      </c>
      <c r="AL16" s="252" t="str">
        <f t="shared" si="9"/>
        <v/>
      </c>
      <c r="AM16" s="252">
        <f t="shared" si="9"/>
        <v>4</v>
      </c>
      <c r="AN16" s="252">
        <f t="shared" si="9"/>
        <v>3</v>
      </c>
      <c r="AO16" s="252">
        <f t="shared" si="9"/>
        <v>4</v>
      </c>
      <c r="AP16" s="252">
        <f t="shared" si="9"/>
        <v>4</v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267">
        <v>12</v>
      </c>
      <c r="B17" s="225"/>
      <c r="C17" s="290" t="s">
        <v>34</v>
      </c>
      <c r="D17" s="292" t="s">
        <v>134</v>
      </c>
      <c r="E17" s="223">
        <v>2451</v>
      </c>
      <c r="F17" s="91" t="s">
        <v>41</v>
      </c>
      <c r="G17" s="91">
        <v>4</v>
      </c>
      <c r="H17" s="91">
        <v>4</v>
      </c>
      <c r="I17" s="91">
        <v>4</v>
      </c>
      <c r="J17" s="91">
        <v>5</v>
      </c>
      <c r="K17" s="91"/>
      <c r="L17" s="91">
        <v>4</v>
      </c>
      <c r="M17" s="91">
        <v>3</v>
      </c>
      <c r="N17" s="91">
        <v>5</v>
      </c>
      <c r="O17" s="91">
        <v>3</v>
      </c>
      <c r="P17" s="91"/>
      <c r="Q17" s="91"/>
      <c r="R17" s="91"/>
      <c r="S17" s="91"/>
      <c r="T17" s="91"/>
      <c r="U17" s="23"/>
      <c r="V17" s="18">
        <f t="shared" si="0"/>
        <v>3</v>
      </c>
      <c r="W17" s="92">
        <f t="shared" si="1"/>
        <v>0</v>
      </c>
      <c r="X17" s="92">
        <f t="shared" ref="X17:X33" si="12">COUNTIF(AF17:AU17,"д")</f>
        <v>0</v>
      </c>
      <c r="Y17" s="92">
        <f t="shared" si="3"/>
        <v>0</v>
      </c>
      <c r="Z17" s="92">
        <f t="shared" si="4"/>
        <v>2</v>
      </c>
      <c r="AA17" s="92">
        <f t="shared" si="5"/>
        <v>4</v>
      </c>
      <c r="AB17" s="92">
        <f t="shared" si="6"/>
        <v>2</v>
      </c>
      <c r="AC17" s="92">
        <f t="shared" si="7"/>
        <v>8</v>
      </c>
      <c r="AD17" s="210">
        <f t="shared" si="11"/>
        <v>4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4</v>
      </c>
      <c r="AI17" s="252">
        <f t="shared" si="9"/>
        <v>4</v>
      </c>
      <c r="AJ17" s="252">
        <f t="shared" si="9"/>
        <v>4</v>
      </c>
      <c r="AK17" s="252">
        <f t="shared" si="9"/>
        <v>5</v>
      </c>
      <c r="AL17" s="252" t="str">
        <f t="shared" si="9"/>
        <v/>
      </c>
      <c r="AM17" s="252">
        <f t="shared" si="9"/>
        <v>4</v>
      </c>
      <c r="AN17" s="252">
        <f t="shared" si="9"/>
        <v>3</v>
      </c>
      <c r="AO17" s="252">
        <f t="shared" si="9"/>
        <v>5</v>
      </c>
      <c r="AP17" s="252">
        <f t="shared" si="9"/>
        <v>3</v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267">
        <v>13</v>
      </c>
      <c r="B18" s="163"/>
      <c r="C18" s="290" t="s">
        <v>34</v>
      </c>
      <c r="D18" s="292" t="s">
        <v>135</v>
      </c>
      <c r="E18" s="223">
        <v>2451</v>
      </c>
      <c r="F18" s="91" t="s">
        <v>41</v>
      </c>
      <c r="G18" s="91">
        <v>3</v>
      </c>
      <c r="H18" s="91">
        <v>5</v>
      </c>
      <c r="I18" s="91">
        <v>4</v>
      </c>
      <c r="J18" s="91">
        <v>4</v>
      </c>
      <c r="K18" s="91"/>
      <c r="L18" s="91">
        <v>3</v>
      </c>
      <c r="M18" s="91">
        <v>3</v>
      </c>
      <c r="N18" s="91">
        <v>4</v>
      </c>
      <c r="O18" s="91">
        <v>4</v>
      </c>
      <c r="P18" s="91"/>
      <c r="Q18" s="91"/>
      <c r="R18" s="91"/>
      <c r="S18" s="91"/>
      <c r="T18" s="91"/>
      <c r="U18" s="23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3</v>
      </c>
      <c r="AA18" s="92">
        <f t="shared" si="5"/>
        <v>4</v>
      </c>
      <c r="AB18" s="92">
        <f t="shared" si="6"/>
        <v>1</v>
      </c>
      <c r="AC18" s="92">
        <f t="shared" si="7"/>
        <v>8</v>
      </c>
      <c r="AD18" s="210">
        <f t="shared" si="11"/>
        <v>3.75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3</v>
      </c>
      <c r="AI18" s="252">
        <f t="shared" si="9"/>
        <v>5</v>
      </c>
      <c r="AJ18" s="252">
        <f t="shared" si="9"/>
        <v>4</v>
      </c>
      <c r="AK18" s="252">
        <f t="shared" si="9"/>
        <v>4</v>
      </c>
      <c r="AL18" s="252" t="str">
        <f t="shared" si="9"/>
        <v/>
      </c>
      <c r="AM18" s="252">
        <f t="shared" si="9"/>
        <v>3</v>
      </c>
      <c r="AN18" s="252">
        <f t="shared" si="9"/>
        <v>3</v>
      </c>
      <c r="AO18" s="252">
        <f t="shared" si="9"/>
        <v>4</v>
      </c>
      <c r="AP18" s="252">
        <f t="shared" si="9"/>
        <v>4</v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267">
        <v>14</v>
      </c>
      <c r="B19" s="163"/>
      <c r="C19" s="290" t="s">
        <v>443</v>
      </c>
      <c r="D19" s="324" t="s">
        <v>136</v>
      </c>
      <c r="E19" s="223">
        <v>2451</v>
      </c>
      <c r="F19" s="91" t="s">
        <v>41</v>
      </c>
      <c r="G19" s="91">
        <v>4</v>
      </c>
      <c r="H19" s="91">
        <v>4</v>
      </c>
      <c r="I19" s="91">
        <v>4</v>
      </c>
      <c r="J19" s="91">
        <v>5</v>
      </c>
      <c r="K19" s="91"/>
      <c r="L19" s="91">
        <v>4</v>
      </c>
      <c r="M19" s="91">
        <v>4</v>
      </c>
      <c r="N19" s="91">
        <v>5</v>
      </c>
      <c r="O19" s="91">
        <v>4</v>
      </c>
      <c r="P19" s="91"/>
      <c r="Q19" s="91"/>
      <c r="R19" s="91"/>
      <c r="S19" s="91"/>
      <c r="T19" s="91"/>
      <c r="U19" s="23"/>
      <c r="V19" s="18">
        <f t="shared" si="0"/>
        <v>4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6</v>
      </c>
      <c r="AB19" s="92">
        <f t="shared" si="6"/>
        <v>2</v>
      </c>
      <c r="AC19" s="92">
        <f t="shared" si="7"/>
        <v>8</v>
      </c>
      <c r="AD19" s="210">
        <f t="shared" si="11"/>
        <v>4.25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4</v>
      </c>
      <c r="AI19" s="252">
        <f t="shared" si="9"/>
        <v>4</v>
      </c>
      <c r="AJ19" s="252">
        <f t="shared" si="9"/>
        <v>4</v>
      </c>
      <c r="AK19" s="252">
        <f t="shared" si="9"/>
        <v>5</v>
      </c>
      <c r="AL19" s="252" t="str">
        <f t="shared" si="9"/>
        <v/>
      </c>
      <c r="AM19" s="252">
        <f t="shared" si="9"/>
        <v>4</v>
      </c>
      <c r="AN19" s="252">
        <f t="shared" si="9"/>
        <v>4</v>
      </c>
      <c r="AO19" s="252">
        <f t="shared" si="9"/>
        <v>5</v>
      </c>
      <c r="AP19" s="252">
        <f t="shared" si="9"/>
        <v>4</v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5">
      <c r="A20" s="267">
        <v>15</v>
      </c>
      <c r="B20" s="163"/>
      <c r="C20" s="297" t="s">
        <v>34</v>
      </c>
      <c r="D20" s="298" t="s">
        <v>137</v>
      </c>
      <c r="E20" s="223">
        <v>2451</v>
      </c>
      <c r="F20" s="91" t="s">
        <v>41</v>
      </c>
      <c r="G20" s="91">
        <v>5</v>
      </c>
      <c r="H20" s="91">
        <v>5</v>
      </c>
      <c r="I20" s="91">
        <v>5</v>
      </c>
      <c r="J20" s="91">
        <v>5</v>
      </c>
      <c r="K20" s="91"/>
      <c r="L20" s="91">
        <v>5</v>
      </c>
      <c r="M20" s="91">
        <v>5</v>
      </c>
      <c r="N20" s="91">
        <v>5</v>
      </c>
      <c r="O20" s="91">
        <v>5</v>
      </c>
      <c r="P20" s="91"/>
      <c r="Q20" s="91"/>
      <c r="R20" s="91"/>
      <c r="S20" s="91"/>
      <c r="T20" s="91"/>
      <c r="U20" s="23"/>
      <c r="V20" s="18">
        <f t="shared" si="0"/>
        <v>5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0</v>
      </c>
      <c r="AA20" s="92">
        <f t="shared" si="5"/>
        <v>0</v>
      </c>
      <c r="AB20" s="92">
        <f t="shared" si="6"/>
        <v>8</v>
      </c>
      <c r="AC20" s="92">
        <f t="shared" si="7"/>
        <v>8</v>
      </c>
      <c r="AD20" s="210">
        <f t="shared" si="11"/>
        <v>5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5</v>
      </c>
      <c r="AI20" s="252">
        <f t="shared" si="9"/>
        <v>5</v>
      </c>
      <c r="AJ20" s="252">
        <f t="shared" si="9"/>
        <v>5</v>
      </c>
      <c r="AK20" s="252">
        <f t="shared" si="9"/>
        <v>5</v>
      </c>
      <c r="AL20" s="252" t="str">
        <f t="shared" si="9"/>
        <v/>
      </c>
      <c r="AM20" s="252">
        <f t="shared" si="9"/>
        <v>5</v>
      </c>
      <c r="AN20" s="252">
        <f t="shared" si="9"/>
        <v>5</v>
      </c>
      <c r="AO20" s="252">
        <f t="shared" si="9"/>
        <v>5</v>
      </c>
      <c r="AP20" s="252">
        <f t="shared" si="9"/>
        <v>5</v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267">
        <v>16</v>
      </c>
      <c r="B21" s="163"/>
      <c r="C21" s="290" t="s">
        <v>34</v>
      </c>
      <c r="D21" s="292" t="s">
        <v>138</v>
      </c>
      <c r="E21" s="223">
        <v>2451</v>
      </c>
      <c r="F21" s="91" t="s">
        <v>41</v>
      </c>
      <c r="G21" s="91">
        <v>4</v>
      </c>
      <c r="H21" s="91">
        <v>5</v>
      </c>
      <c r="I21" s="91">
        <v>5</v>
      </c>
      <c r="J21" s="91">
        <v>5</v>
      </c>
      <c r="K21" s="91"/>
      <c r="L21" s="91">
        <v>5</v>
      </c>
      <c r="M21" s="91">
        <v>5</v>
      </c>
      <c r="N21" s="91">
        <v>5</v>
      </c>
      <c r="O21" s="91">
        <v>5</v>
      </c>
      <c r="P21" s="91"/>
      <c r="Q21" s="91"/>
      <c r="R21" s="91"/>
      <c r="S21" s="91"/>
      <c r="T21" s="91"/>
      <c r="U21" s="23"/>
      <c r="V21" s="18">
        <f t="shared" si="0"/>
        <v>4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0</v>
      </c>
      <c r="AA21" s="92">
        <f t="shared" si="5"/>
        <v>1</v>
      </c>
      <c r="AB21" s="92">
        <f t="shared" si="6"/>
        <v>7</v>
      </c>
      <c r="AC21" s="92">
        <f t="shared" si="7"/>
        <v>8</v>
      </c>
      <c r="AD21" s="210">
        <f t="shared" si="11"/>
        <v>4.875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4</v>
      </c>
      <c r="AI21" s="252">
        <f t="shared" si="9"/>
        <v>5</v>
      </c>
      <c r="AJ21" s="252">
        <f t="shared" si="9"/>
        <v>5</v>
      </c>
      <c r="AK21" s="252">
        <f t="shared" si="9"/>
        <v>5</v>
      </c>
      <c r="AL21" s="252" t="str">
        <f t="shared" si="9"/>
        <v/>
      </c>
      <c r="AM21" s="252">
        <f t="shared" si="9"/>
        <v>5</v>
      </c>
      <c r="AN21" s="252">
        <f t="shared" si="9"/>
        <v>5</v>
      </c>
      <c r="AO21" s="252">
        <f t="shared" si="9"/>
        <v>5</v>
      </c>
      <c r="AP21" s="252">
        <f t="shared" si="9"/>
        <v>5</v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5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267">
        <v>17</v>
      </c>
      <c r="B22" s="163"/>
      <c r="C22" s="290" t="s">
        <v>34</v>
      </c>
      <c r="D22" s="292" t="s">
        <v>139</v>
      </c>
      <c r="E22" s="223">
        <v>2451</v>
      </c>
      <c r="F22" s="91" t="s">
        <v>41</v>
      </c>
      <c r="G22" s="91">
        <v>4</v>
      </c>
      <c r="H22" s="91">
        <v>4</v>
      </c>
      <c r="I22" s="91">
        <v>4</v>
      </c>
      <c r="J22" s="91">
        <v>5</v>
      </c>
      <c r="K22" s="91"/>
      <c r="L22" s="91">
        <v>4</v>
      </c>
      <c r="M22" s="91">
        <v>4</v>
      </c>
      <c r="N22" s="91">
        <v>5</v>
      </c>
      <c r="O22" s="91">
        <v>4</v>
      </c>
      <c r="P22" s="91"/>
      <c r="Q22" s="91"/>
      <c r="R22" s="91"/>
      <c r="S22" s="91"/>
      <c r="T22" s="91"/>
      <c r="U22" s="23"/>
      <c r="V22" s="18">
        <f t="shared" si="0"/>
        <v>4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0</v>
      </c>
      <c r="AA22" s="92">
        <f t="shared" si="5"/>
        <v>6</v>
      </c>
      <c r="AB22" s="92">
        <f t="shared" si="6"/>
        <v>2</v>
      </c>
      <c r="AC22" s="92">
        <f t="shared" si="7"/>
        <v>8</v>
      </c>
      <c r="AD22" s="210">
        <f t="shared" si="11"/>
        <v>4.25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4</v>
      </c>
      <c r="AI22" s="252">
        <f t="shared" si="13"/>
        <v>4</v>
      </c>
      <c r="AJ22" s="252">
        <f t="shared" si="13"/>
        <v>4</v>
      </c>
      <c r="AK22" s="252">
        <f t="shared" si="13"/>
        <v>5</v>
      </c>
      <c r="AL22" s="252" t="str">
        <f t="shared" si="13"/>
        <v/>
      </c>
      <c r="AM22" s="252">
        <f t="shared" si="13"/>
        <v>4</v>
      </c>
      <c r="AN22" s="252">
        <f t="shared" si="13"/>
        <v>4</v>
      </c>
      <c r="AO22" s="252">
        <f t="shared" si="13"/>
        <v>5</v>
      </c>
      <c r="AP22" s="252">
        <f t="shared" si="13"/>
        <v>4</v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267">
        <v>18</v>
      </c>
      <c r="B23" s="163"/>
      <c r="C23" s="290" t="s">
        <v>34</v>
      </c>
      <c r="D23" s="292" t="s">
        <v>140</v>
      </c>
      <c r="E23" s="223">
        <v>2451</v>
      </c>
      <c r="F23" s="91" t="s">
        <v>41</v>
      </c>
      <c r="G23" s="91">
        <v>4</v>
      </c>
      <c r="H23" s="91">
        <v>4</v>
      </c>
      <c r="I23" s="91">
        <v>3</v>
      </c>
      <c r="J23" s="91">
        <v>5</v>
      </c>
      <c r="K23" s="91"/>
      <c r="L23" s="91">
        <v>4</v>
      </c>
      <c r="M23" s="91" t="s">
        <v>1321</v>
      </c>
      <c r="N23" s="91">
        <v>4</v>
      </c>
      <c r="O23" s="91">
        <v>3</v>
      </c>
      <c r="P23" s="91"/>
      <c r="Q23" s="91"/>
      <c r="R23" s="91"/>
      <c r="S23" s="91"/>
      <c r="T23" s="91"/>
      <c r="U23" s="23"/>
      <c r="V23" s="18">
        <f t="shared" si="0"/>
        <v>2</v>
      </c>
      <c r="W23" s="92">
        <f t="shared" si="1"/>
        <v>0</v>
      </c>
      <c r="X23" s="92">
        <f t="shared" si="12"/>
        <v>0</v>
      </c>
      <c r="Y23" s="92">
        <f t="shared" si="3"/>
        <v>1</v>
      </c>
      <c r="Z23" s="92">
        <f t="shared" si="4"/>
        <v>2</v>
      </c>
      <c r="AA23" s="92">
        <f t="shared" si="5"/>
        <v>4</v>
      </c>
      <c r="AB23" s="92">
        <f t="shared" si="6"/>
        <v>1</v>
      </c>
      <c r="AC23" s="92">
        <f t="shared" si="7"/>
        <v>8</v>
      </c>
      <c r="AD23" s="210">
        <f t="shared" si="11"/>
        <v>3.625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4</v>
      </c>
      <c r="AI23" s="252">
        <f t="shared" si="13"/>
        <v>4</v>
      </c>
      <c r="AJ23" s="252">
        <f t="shared" si="13"/>
        <v>3</v>
      </c>
      <c r="AK23" s="252">
        <f>IF(ISERROR(VALUE(LEFT(J23))),LEFT(J23),VALUE(LEFT(J23)))</f>
        <v>5</v>
      </c>
      <c r="AL23" s="252" t="str">
        <f t="shared" si="13"/>
        <v/>
      </c>
      <c r="AM23" s="252">
        <f t="shared" si="13"/>
        <v>4</v>
      </c>
      <c r="AN23" s="252">
        <f t="shared" si="13"/>
        <v>2</v>
      </c>
      <c r="AO23" s="252">
        <f t="shared" si="13"/>
        <v>4</v>
      </c>
      <c r="AP23" s="252">
        <f t="shared" si="13"/>
        <v>3</v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267">
        <v>19</v>
      </c>
      <c r="B24" s="163"/>
      <c r="C24" s="290" t="s">
        <v>35</v>
      </c>
      <c r="D24" s="292" t="s">
        <v>141</v>
      </c>
      <c r="E24" s="223">
        <v>2451</v>
      </c>
      <c r="F24" s="91" t="s">
        <v>41</v>
      </c>
      <c r="G24" s="91">
        <v>4</v>
      </c>
      <c r="H24" s="91">
        <v>5</v>
      </c>
      <c r="I24" s="91">
        <v>4</v>
      </c>
      <c r="J24" s="91">
        <v>5</v>
      </c>
      <c r="K24" s="91"/>
      <c r="L24" s="91">
        <v>4</v>
      </c>
      <c r="M24" s="91">
        <v>5</v>
      </c>
      <c r="N24" s="91">
        <v>5</v>
      </c>
      <c r="O24" s="91">
        <v>4</v>
      </c>
      <c r="P24" s="91"/>
      <c r="Q24" s="91"/>
      <c r="R24" s="91"/>
      <c r="S24" s="91"/>
      <c r="T24" s="91"/>
      <c r="U24" s="23"/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4</v>
      </c>
      <c r="AB24" s="92">
        <f t="shared" si="6"/>
        <v>4</v>
      </c>
      <c r="AC24" s="92">
        <f t="shared" si="7"/>
        <v>8</v>
      </c>
      <c r="AD24" s="210">
        <f t="shared" si="11"/>
        <v>4.5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4</v>
      </c>
      <c r="AI24" s="252">
        <f t="shared" si="13"/>
        <v>5</v>
      </c>
      <c r="AJ24" s="252">
        <f t="shared" si="13"/>
        <v>4</v>
      </c>
      <c r="AK24" s="252">
        <f>IF(ISERROR(VALUE(LEFT(J24))),LEFT(J24),VALUE(LEFT(J24)))</f>
        <v>5</v>
      </c>
      <c r="AL24" s="252" t="str">
        <f t="shared" si="13"/>
        <v/>
      </c>
      <c r="AM24" s="252">
        <f t="shared" si="13"/>
        <v>4</v>
      </c>
      <c r="AN24" s="252">
        <f t="shared" si="13"/>
        <v>5</v>
      </c>
      <c r="AO24" s="252">
        <f t="shared" si="13"/>
        <v>5</v>
      </c>
      <c r="AP24" s="252">
        <f t="shared" si="13"/>
        <v>4</v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267">
        <v>20</v>
      </c>
      <c r="B25" s="163"/>
      <c r="C25" s="290" t="s">
        <v>34</v>
      </c>
      <c r="D25" s="292" t="s">
        <v>142</v>
      </c>
      <c r="E25" s="223">
        <v>2451</v>
      </c>
      <c r="F25" s="91" t="s">
        <v>41</v>
      </c>
      <c r="G25" s="91">
        <v>4</v>
      </c>
      <c r="H25" s="91">
        <v>5</v>
      </c>
      <c r="I25" s="91">
        <v>5</v>
      </c>
      <c r="J25" s="91">
        <v>5</v>
      </c>
      <c r="K25" s="91"/>
      <c r="L25" s="91">
        <v>3</v>
      </c>
      <c r="M25" s="91">
        <v>4</v>
      </c>
      <c r="N25" s="91">
        <v>5</v>
      </c>
      <c r="O25" s="91">
        <v>5</v>
      </c>
      <c r="P25" s="91"/>
      <c r="Q25" s="91"/>
      <c r="R25" s="91"/>
      <c r="S25" s="91"/>
      <c r="T25" s="91"/>
      <c r="U25" s="23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1</v>
      </c>
      <c r="AA25" s="92">
        <f t="shared" si="5"/>
        <v>2</v>
      </c>
      <c r="AB25" s="92">
        <f t="shared" si="6"/>
        <v>5</v>
      </c>
      <c r="AC25" s="92">
        <f t="shared" si="7"/>
        <v>8</v>
      </c>
      <c r="AD25" s="210">
        <f t="shared" si="11"/>
        <v>4.5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4</v>
      </c>
      <c r="AI25" s="252">
        <f t="shared" si="13"/>
        <v>5</v>
      </c>
      <c r="AJ25" s="252">
        <f t="shared" si="13"/>
        <v>5</v>
      </c>
      <c r="AK25" s="252">
        <f>IF(ISERROR(VALUE(LEFT(J25))),LEFT(J25),VALUE(LEFT(J25)))</f>
        <v>5</v>
      </c>
      <c r="AL25" s="252" t="str">
        <f t="shared" si="13"/>
        <v/>
      </c>
      <c r="AM25" s="252">
        <f t="shared" si="13"/>
        <v>3</v>
      </c>
      <c r="AN25" s="252">
        <f t="shared" si="13"/>
        <v>4</v>
      </c>
      <c r="AO25" s="252">
        <f t="shared" si="13"/>
        <v>5</v>
      </c>
      <c r="AP25" s="252">
        <f t="shared" si="13"/>
        <v>5</v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267">
        <v>21</v>
      </c>
      <c r="B26" s="163"/>
      <c r="C26" s="290" t="s">
        <v>34</v>
      </c>
      <c r="D26" s="292" t="s">
        <v>143</v>
      </c>
      <c r="E26" s="223">
        <v>2451</v>
      </c>
      <c r="F26" s="91" t="s">
        <v>41</v>
      </c>
      <c r="G26" s="91">
        <v>3</v>
      </c>
      <c r="H26" s="91">
        <v>5</v>
      </c>
      <c r="I26" s="91">
        <v>4</v>
      </c>
      <c r="J26" s="91">
        <v>5</v>
      </c>
      <c r="K26" s="91"/>
      <c r="L26" s="91">
        <v>4</v>
      </c>
      <c r="M26" s="91">
        <v>4</v>
      </c>
      <c r="N26" s="91">
        <v>4</v>
      </c>
      <c r="O26" s="91">
        <v>4</v>
      </c>
      <c r="P26" s="91"/>
      <c r="Q26" s="91"/>
      <c r="R26" s="91"/>
      <c r="S26" s="91"/>
      <c r="T26" s="91"/>
      <c r="U26" s="23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5</v>
      </c>
      <c r="AB26" s="92">
        <f t="shared" si="6"/>
        <v>2</v>
      </c>
      <c r="AC26" s="92">
        <f t="shared" si="7"/>
        <v>8</v>
      </c>
      <c r="AD26" s="210">
        <f t="shared" si="11"/>
        <v>4.125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3</v>
      </c>
      <c r="AI26" s="252">
        <f t="shared" si="13"/>
        <v>5</v>
      </c>
      <c r="AJ26" s="252">
        <f t="shared" si="13"/>
        <v>4</v>
      </c>
      <c r="AK26" s="252">
        <f t="shared" si="13"/>
        <v>5</v>
      </c>
      <c r="AL26" s="252" t="str">
        <f t="shared" si="13"/>
        <v/>
      </c>
      <c r="AM26" s="252">
        <f t="shared" si="13"/>
        <v>4</v>
      </c>
      <c r="AN26" s="252">
        <f t="shared" si="13"/>
        <v>4</v>
      </c>
      <c r="AO26" s="252">
        <f t="shared" si="13"/>
        <v>4</v>
      </c>
      <c r="AP26" s="252">
        <f t="shared" si="13"/>
        <v>4</v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267">
        <v>22</v>
      </c>
      <c r="B27" s="163"/>
      <c r="C27" s="290" t="s">
        <v>34</v>
      </c>
      <c r="D27" s="292" t="s">
        <v>144</v>
      </c>
      <c r="E27" s="223">
        <v>2451</v>
      </c>
      <c r="F27" s="91" t="s">
        <v>41</v>
      </c>
      <c r="G27" s="91">
        <v>5</v>
      </c>
      <c r="H27" s="91">
        <v>4</v>
      </c>
      <c r="I27" s="91">
        <v>3</v>
      </c>
      <c r="J27" s="91">
        <v>5</v>
      </c>
      <c r="K27" s="91"/>
      <c r="L27" s="91">
        <v>4</v>
      </c>
      <c r="M27" s="91">
        <v>4</v>
      </c>
      <c r="N27" s="91">
        <v>4</v>
      </c>
      <c r="O27" s="91">
        <v>4</v>
      </c>
      <c r="P27" s="91"/>
      <c r="Q27" s="91"/>
      <c r="R27" s="91"/>
      <c r="S27" s="91"/>
      <c r="T27" s="91"/>
      <c r="U27" s="23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1</v>
      </c>
      <c r="AA27" s="92">
        <f t="shared" si="5"/>
        <v>5</v>
      </c>
      <c r="AB27" s="92">
        <f t="shared" si="6"/>
        <v>2</v>
      </c>
      <c r="AC27" s="92">
        <f t="shared" si="7"/>
        <v>8</v>
      </c>
      <c r="AD27" s="210">
        <f t="shared" si="11"/>
        <v>4.125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5</v>
      </c>
      <c r="AI27" s="252">
        <f t="shared" si="13"/>
        <v>4</v>
      </c>
      <c r="AJ27" s="252">
        <f t="shared" si="13"/>
        <v>3</v>
      </c>
      <c r="AK27" s="252">
        <f t="shared" si="13"/>
        <v>5</v>
      </c>
      <c r="AL27" s="252" t="str">
        <f t="shared" si="13"/>
        <v/>
      </c>
      <c r="AM27" s="252">
        <f t="shared" si="13"/>
        <v>4</v>
      </c>
      <c r="AN27" s="252">
        <f t="shared" si="13"/>
        <v>4</v>
      </c>
      <c r="AO27" s="252">
        <f t="shared" si="13"/>
        <v>4</v>
      </c>
      <c r="AP27" s="252">
        <f t="shared" si="13"/>
        <v>4</v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267">
        <v>23</v>
      </c>
      <c r="B28" s="163"/>
      <c r="C28" s="290" t="s">
        <v>34</v>
      </c>
      <c r="D28" s="292" t="s">
        <v>145</v>
      </c>
      <c r="E28" s="223">
        <v>2451</v>
      </c>
      <c r="F28" s="91" t="s">
        <v>41</v>
      </c>
      <c r="G28" s="91">
        <v>4</v>
      </c>
      <c r="H28" s="91">
        <v>5</v>
      </c>
      <c r="I28" s="91">
        <v>4</v>
      </c>
      <c r="J28" s="91">
        <v>5</v>
      </c>
      <c r="K28" s="91"/>
      <c r="L28" s="91">
        <v>3</v>
      </c>
      <c r="M28" s="91">
        <v>3</v>
      </c>
      <c r="N28" s="91">
        <v>3</v>
      </c>
      <c r="O28" s="91">
        <v>4</v>
      </c>
      <c r="P28" s="91"/>
      <c r="Q28" s="91"/>
      <c r="R28" s="91"/>
      <c r="S28" s="91"/>
      <c r="T28" s="91"/>
      <c r="U28" s="23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3</v>
      </c>
      <c r="AA28" s="92">
        <f t="shared" si="5"/>
        <v>3</v>
      </c>
      <c r="AB28" s="92">
        <f t="shared" si="6"/>
        <v>2</v>
      </c>
      <c r="AC28" s="92">
        <f t="shared" si="7"/>
        <v>8</v>
      </c>
      <c r="AD28" s="210">
        <f t="shared" si="11"/>
        <v>3.875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4</v>
      </c>
      <c r="AI28" s="252">
        <f t="shared" si="13"/>
        <v>5</v>
      </c>
      <c r="AJ28" s="252">
        <f t="shared" si="13"/>
        <v>4</v>
      </c>
      <c r="AK28" s="252">
        <f t="shared" si="13"/>
        <v>5</v>
      </c>
      <c r="AL28" s="252" t="str">
        <f t="shared" si="13"/>
        <v/>
      </c>
      <c r="AM28" s="252">
        <f t="shared" si="13"/>
        <v>3</v>
      </c>
      <c r="AN28" s="252">
        <f t="shared" si="13"/>
        <v>3</v>
      </c>
      <c r="AO28" s="252">
        <f t="shared" si="13"/>
        <v>3</v>
      </c>
      <c r="AP28" s="252">
        <f t="shared" si="13"/>
        <v>4</v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5">
      <c r="A29" s="267">
        <v>24</v>
      </c>
      <c r="B29" s="161"/>
      <c r="C29" s="297" t="s">
        <v>34</v>
      </c>
      <c r="D29" s="298" t="s">
        <v>146</v>
      </c>
      <c r="E29" s="223">
        <v>2451</v>
      </c>
      <c r="F29" s="91" t="s">
        <v>41</v>
      </c>
      <c r="G29" s="91">
        <v>5</v>
      </c>
      <c r="H29" s="91">
        <v>5</v>
      </c>
      <c r="I29" s="91">
        <v>5</v>
      </c>
      <c r="J29" s="91">
        <v>5</v>
      </c>
      <c r="K29" s="91"/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91"/>
      <c r="S29" s="91"/>
      <c r="T29" s="91"/>
      <c r="U29" s="23"/>
      <c r="V29" s="18">
        <f t="shared" si="0"/>
        <v>5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8</v>
      </c>
      <c r="AC29" s="92">
        <f t="shared" si="7"/>
        <v>8</v>
      </c>
      <c r="AD29" s="210">
        <f t="shared" si="11"/>
        <v>5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5</v>
      </c>
      <c r="AI29" s="252">
        <f t="shared" si="13"/>
        <v>5</v>
      </c>
      <c r="AJ29" s="252">
        <f t="shared" si="13"/>
        <v>5</v>
      </c>
      <c r="AK29" s="252">
        <f t="shared" si="13"/>
        <v>5</v>
      </c>
      <c r="AL29" s="252" t="str">
        <f t="shared" si="13"/>
        <v/>
      </c>
      <c r="AM29" s="252">
        <f t="shared" si="13"/>
        <v>5</v>
      </c>
      <c r="AN29" s="252">
        <f t="shared" si="13"/>
        <v>5</v>
      </c>
      <c r="AO29" s="252">
        <f t="shared" si="13"/>
        <v>5</v>
      </c>
      <c r="AP29" s="252">
        <f t="shared" si="13"/>
        <v>5</v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5">
      <c r="A30" s="267">
        <v>25</v>
      </c>
      <c r="B30" s="161"/>
      <c r="C30" s="290" t="s">
        <v>34</v>
      </c>
      <c r="D30" s="292" t="s">
        <v>147</v>
      </c>
      <c r="E30" s="223">
        <v>2451</v>
      </c>
      <c r="F30" s="91" t="s">
        <v>41</v>
      </c>
      <c r="G30" s="91">
        <v>5</v>
      </c>
      <c r="H30" s="91">
        <v>5</v>
      </c>
      <c r="I30" s="91">
        <v>5</v>
      </c>
      <c r="J30" s="91">
        <v>5</v>
      </c>
      <c r="K30" s="91"/>
      <c r="L30" s="91">
        <v>5</v>
      </c>
      <c r="M30" s="91">
        <v>5</v>
      </c>
      <c r="N30" s="91">
        <v>5</v>
      </c>
      <c r="O30" s="91">
        <v>5</v>
      </c>
      <c r="P30" s="91"/>
      <c r="Q30" s="91"/>
      <c r="R30" s="91"/>
      <c r="S30" s="91"/>
      <c r="T30" s="91"/>
      <c r="U30" s="23"/>
      <c r="V30" s="18">
        <f t="shared" si="0"/>
        <v>5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8</v>
      </c>
      <c r="AC30" s="92">
        <f t="shared" si="7"/>
        <v>8</v>
      </c>
      <c r="AD30" s="210">
        <f t="shared" si="11"/>
        <v>5</v>
      </c>
      <c r="AE30" s="16">
        <f t="shared" si="8"/>
        <v>0</v>
      </c>
      <c r="AF30" s="9"/>
      <c r="AG30" s="252" t="str">
        <f t="shared" si="13"/>
        <v>З</v>
      </c>
      <c r="AH30" s="252">
        <f t="shared" si="13"/>
        <v>5</v>
      </c>
      <c r="AI30" s="252">
        <f t="shared" si="13"/>
        <v>5</v>
      </c>
      <c r="AJ30" s="252">
        <f t="shared" si="13"/>
        <v>5</v>
      </c>
      <c r="AK30" s="252">
        <f t="shared" si="13"/>
        <v>5</v>
      </c>
      <c r="AL30" s="252" t="str">
        <f t="shared" si="13"/>
        <v/>
      </c>
      <c r="AM30" s="252">
        <f t="shared" si="13"/>
        <v>5</v>
      </c>
      <c r="AN30" s="252">
        <f t="shared" si="13"/>
        <v>5</v>
      </c>
      <c r="AO30" s="252">
        <f t="shared" si="13"/>
        <v>5</v>
      </c>
      <c r="AP30" s="252">
        <f t="shared" si="13"/>
        <v>5</v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5">
      <c r="A31" s="267">
        <v>26</v>
      </c>
      <c r="B31" s="161"/>
      <c r="C31" s="290" t="s">
        <v>34</v>
      </c>
      <c r="D31" s="292" t="s">
        <v>148</v>
      </c>
      <c r="E31" s="223">
        <v>2451</v>
      </c>
      <c r="F31" s="91" t="s">
        <v>41</v>
      </c>
      <c r="G31" s="91">
        <v>4</v>
      </c>
      <c r="H31" s="91">
        <v>5</v>
      </c>
      <c r="I31" s="91">
        <v>4</v>
      </c>
      <c r="J31" s="91">
        <v>5</v>
      </c>
      <c r="K31" s="91"/>
      <c r="L31" s="91">
        <v>3</v>
      </c>
      <c r="M31" s="91">
        <v>4</v>
      </c>
      <c r="N31" s="91">
        <v>5</v>
      </c>
      <c r="O31" s="91">
        <v>4</v>
      </c>
      <c r="P31" s="91"/>
      <c r="Q31" s="91"/>
      <c r="R31" s="91"/>
      <c r="S31" s="91"/>
      <c r="T31" s="91"/>
      <c r="U31" s="23"/>
      <c r="V31" s="18">
        <f t="shared" si="0"/>
        <v>3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1</v>
      </c>
      <c r="AA31" s="92">
        <f t="shared" si="5"/>
        <v>4</v>
      </c>
      <c r="AB31" s="92">
        <f t="shared" si="6"/>
        <v>3</v>
      </c>
      <c r="AC31" s="92">
        <f t="shared" si="7"/>
        <v>8</v>
      </c>
      <c r="AD31" s="210">
        <f t="shared" si="11"/>
        <v>4.25</v>
      </c>
      <c r="AE31" s="16">
        <f t="shared" si="8"/>
        <v>0</v>
      </c>
      <c r="AF31" s="9"/>
      <c r="AG31" s="252" t="str">
        <f t="shared" si="13"/>
        <v>З</v>
      </c>
      <c r="AH31" s="252">
        <f t="shared" si="13"/>
        <v>4</v>
      </c>
      <c r="AI31" s="252">
        <f t="shared" si="13"/>
        <v>5</v>
      </c>
      <c r="AJ31" s="252">
        <f t="shared" si="13"/>
        <v>4</v>
      </c>
      <c r="AK31" s="252">
        <f t="shared" si="13"/>
        <v>5</v>
      </c>
      <c r="AL31" s="252" t="str">
        <f t="shared" si="13"/>
        <v/>
      </c>
      <c r="AM31" s="252">
        <f t="shared" si="13"/>
        <v>3</v>
      </c>
      <c r="AN31" s="252">
        <f t="shared" si="13"/>
        <v>4</v>
      </c>
      <c r="AO31" s="252">
        <f t="shared" si="13"/>
        <v>5</v>
      </c>
      <c r="AP31" s="252">
        <f t="shared" si="13"/>
        <v>4</v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5">
      <c r="A32" s="267">
        <v>27</v>
      </c>
      <c r="B32" s="211"/>
      <c r="C32" s="290" t="s">
        <v>34</v>
      </c>
      <c r="D32" s="292" t="s">
        <v>149</v>
      </c>
      <c r="E32" s="223">
        <v>2451</v>
      </c>
      <c r="F32" s="91" t="s">
        <v>41</v>
      </c>
      <c r="G32" s="91">
        <v>3</v>
      </c>
      <c r="H32" s="91">
        <v>4</v>
      </c>
      <c r="I32" s="91">
        <v>3</v>
      </c>
      <c r="J32" s="91">
        <v>5</v>
      </c>
      <c r="K32" s="23"/>
      <c r="L32" s="91">
        <v>3</v>
      </c>
      <c r="M32" s="348">
        <v>3</v>
      </c>
      <c r="N32" s="348">
        <v>5</v>
      </c>
      <c r="O32" s="91">
        <v>5</v>
      </c>
      <c r="P32" s="91"/>
      <c r="Q32" s="91"/>
      <c r="R32" s="91"/>
      <c r="S32" s="91"/>
      <c r="T32" s="23"/>
      <c r="U32" s="23"/>
      <c r="V32" s="18">
        <f t="shared" si="0"/>
        <v>3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4</v>
      </c>
      <c r="AA32" s="92">
        <f t="shared" si="5"/>
        <v>1</v>
      </c>
      <c r="AB32" s="92">
        <f t="shared" si="6"/>
        <v>3</v>
      </c>
      <c r="AC32" s="92">
        <f t="shared" si="7"/>
        <v>8</v>
      </c>
      <c r="AD32" s="210">
        <f t="shared" si="11"/>
        <v>3.875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3</v>
      </c>
      <c r="AI32" s="17">
        <f t="shared" si="13"/>
        <v>4</v>
      </c>
      <c r="AJ32" s="17">
        <f t="shared" si="13"/>
        <v>3</v>
      </c>
      <c r="AK32" s="17">
        <f t="shared" si="13"/>
        <v>5</v>
      </c>
      <c r="AL32" s="17" t="str">
        <f t="shared" si="13"/>
        <v/>
      </c>
      <c r="AM32" s="17">
        <f t="shared" si="13"/>
        <v>3</v>
      </c>
      <c r="AN32" s="17">
        <f t="shared" si="13"/>
        <v>3</v>
      </c>
      <c r="AO32" s="17">
        <f t="shared" si="13"/>
        <v>5</v>
      </c>
      <c r="AP32" s="17">
        <f t="shared" si="13"/>
        <v>5</v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/>
      <c r="B33" s="212"/>
      <c r="C33" s="213"/>
      <c r="D33" s="294"/>
      <c r="E33" s="223"/>
      <c r="F33" s="91"/>
      <c r="G33" s="91"/>
      <c r="H33" s="91"/>
      <c r="I33" s="91"/>
      <c r="J33" s="91"/>
      <c r="K33" s="91"/>
      <c r="L33" s="94"/>
      <c r="M33" s="91"/>
      <c r="N33" s="91"/>
      <c r="O33" s="94"/>
      <c r="P33" s="91"/>
      <c r="Q33" s="94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>COUNTIF(AG34:AV34,"б")</f>
        <v>0</v>
      </c>
      <c r="X34" s="92">
        <f>COUNTIF(AF34:AU34,"д")</f>
        <v>0</v>
      </c>
      <c r="Y34" s="92">
        <f>COUNTIF(AG34:AV34,2)+COUNTIF(AG34:AV34,"н")+COUNTIF(AG34:AV34,"д")</f>
        <v>0</v>
      </c>
      <c r="Z34" s="92">
        <f>COUNTIF(AG34:AV34,Z$5)</f>
        <v>0</v>
      </c>
      <c r="AA34" s="92">
        <f>COUNTIF(AG34:AV34,AA$5)</f>
        <v>0</v>
      </c>
      <c r="AB34" s="92">
        <f>COUNTIF(AG34:AV34,AB$5)</f>
        <v>0</v>
      </c>
      <c r="AC34" s="92">
        <f t="shared" si="7"/>
        <v>0</v>
      </c>
      <c r="AD34" s="210" t="str">
        <f t="shared" si="11"/>
        <v/>
      </c>
      <c r="AE34" s="16">
        <f>IF(AX34=5,0.5,IF(AX34=4,0.25,IF(AX34&lt;=3,0)))</f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thickBot="1" x14ac:dyDescent="0.3">
      <c r="A36" s="109"/>
      <c r="B36" s="110"/>
      <c r="C36" s="110"/>
      <c r="D36" s="110"/>
      <c r="E36" s="27">
        <f>COUNTIF(E6:E35,"2451")</f>
        <v>27</v>
      </c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3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31">
        <f>IF(AX36=5,0.5,IF(AX36=4,0.25,IF(AX36&lt;=3,0)))</f>
        <v>0</v>
      </c>
      <c r="AF36" s="9"/>
      <c r="AG36" s="17" t="str">
        <f t="shared" ref="AG36:AV36" si="14">IF(ISERROR(VALUE(LEFT(F36))),LEFT(F36),VALUE(LEFT(F36)))</f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4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2.75" customHeight="1" x14ac:dyDescent="0.2">
      <c r="A37" s="215"/>
      <c r="B37" s="215"/>
      <c r="C37" s="82" t="s">
        <v>12</v>
      </c>
      <c r="D37" s="82"/>
      <c r="E37" s="27"/>
      <c r="F37" s="181" t="str">
        <f t="array" ref="F37:U44">AG37:AV44</f>
        <v xml:space="preserve"> </v>
      </c>
      <c r="G37" s="181">
        <v>4.1851851851851851</v>
      </c>
      <c r="H37" s="181">
        <v>4.6296296296296298</v>
      </c>
      <c r="I37" s="181">
        <v>4</v>
      </c>
      <c r="J37" s="181">
        <v>4.9629629629629628</v>
      </c>
      <c r="K37" s="181" t="str">
        <v xml:space="preserve"> </v>
      </c>
      <c r="L37" s="181">
        <v>4.1111111111111107</v>
      </c>
      <c r="M37" s="181">
        <v>3.8888888888888888</v>
      </c>
      <c r="N37" s="181">
        <v>4.6296296296296298</v>
      </c>
      <c r="O37" s="216">
        <v>4.2592592592592595</v>
      </c>
      <c r="P37" s="183" t="str">
        <v xml:space="preserve"> </v>
      </c>
      <c r="Q37" s="183" t="str">
        <v xml:space="preserve"> </v>
      </c>
      <c r="R37" s="183" t="str">
        <v xml:space="preserve"> </v>
      </c>
      <c r="S37" s="181" t="str">
        <v xml:space="preserve"> </v>
      </c>
      <c r="T37" s="181" t="str">
        <v xml:space="preserve"> </v>
      </c>
      <c r="U37" s="181" t="str">
        <v xml:space="preserve"> </v>
      </c>
      <c r="V37" s="18">
        <f>сводн.!T38</f>
        <v>3</v>
      </c>
      <c r="W37" s="92">
        <f>SUM(W6:W36)</f>
        <v>0</v>
      </c>
      <c r="X37" s="92">
        <f>SUM(X6:X36)</f>
        <v>0</v>
      </c>
      <c r="Y37" s="92">
        <f>SUM(Y6:Y36)-X37</f>
        <v>1</v>
      </c>
      <c r="Z37" s="92">
        <f>SUM(Z6:Z36)</f>
        <v>32</v>
      </c>
      <c r="AA37" s="92">
        <f>SUM(AA6:AA36)</f>
        <v>77</v>
      </c>
      <c r="AB37" s="92">
        <f>SUM(AB6:AB36)</f>
        <v>106</v>
      </c>
      <c r="AC37" s="92">
        <f t="shared" si="7"/>
        <v>216</v>
      </c>
      <c r="AD37" s="210">
        <f>IF(ISERROR(((X37+Y37)*2+Z37*3+AA37*4+AB37*5)/SUM(X37,Y37:AB37)),"",((X37+Y37)*2+Z37*3+AA37*4+AB37*5)/SUM(X37,Y37:AB37))</f>
        <v>4.333333333333333</v>
      </c>
      <c r="AE37" s="32"/>
      <c r="AF37" s="9"/>
      <c r="AG37" s="33" t="str">
        <f t="shared" ref="AG37:AV37" si="15">IF(COUNT(AG6:AG36)=0," ",SUM(AG6:AG36)/COUNT(AG6:AG36))</f>
        <v xml:space="preserve"> </v>
      </c>
      <c r="AH37" s="33">
        <f t="shared" si="15"/>
        <v>4.1851851851851851</v>
      </c>
      <c r="AI37" s="33">
        <f t="shared" si="15"/>
        <v>4.6296296296296298</v>
      </c>
      <c r="AJ37" s="33">
        <f t="shared" si="15"/>
        <v>4</v>
      </c>
      <c r="AK37" s="33">
        <f t="shared" si="15"/>
        <v>4.9629629629629628</v>
      </c>
      <c r="AL37" s="33" t="str">
        <f t="shared" si="15"/>
        <v xml:space="preserve"> </v>
      </c>
      <c r="AM37" s="33">
        <f t="shared" si="15"/>
        <v>4.1111111111111107</v>
      </c>
      <c r="AN37" s="33">
        <f t="shared" si="15"/>
        <v>3.8888888888888888</v>
      </c>
      <c r="AO37" s="33">
        <f t="shared" si="15"/>
        <v>4.6296296296296298</v>
      </c>
      <c r="AP37" s="33">
        <f t="shared" si="15"/>
        <v>4.2592592592592595</v>
      </c>
      <c r="AQ37" s="33" t="str">
        <f t="shared" si="15"/>
        <v xml:space="preserve"> </v>
      </c>
      <c r="AR37" s="33" t="str">
        <f t="shared" si="15"/>
        <v xml:space="preserve"> </v>
      </c>
      <c r="AS37" s="33" t="str">
        <f t="shared" si="15"/>
        <v xml:space="preserve"> </v>
      </c>
      <c r="AT37" s="33" t="str">
        <f t="shared" si="15"/>
        <v xml:space="preserve"> </v>
      </c>
      <c r="AU37" s="33" t="str">
        <f t="shared" si="15"/>
        <v xml:space="preserve"> </v>
      </c>
      <c r="AV37" s="34" t="str">
        <f t="shared" si="15"/>
        <v xml:space="preserve"> </v>
      </c>
      <c r="AW37" s="35"/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s="43" customFormat="1" x14ac:dyDescent="0.2">
      <c r="A38" s="184"/>
      <c r="B38" s="184"/>
      <c r="C38" s="186" t="s">
        <v>13</v>
      </c>
      <c r="D38" s="186"/>
      <c r="E38" s="187"/>
      <c r="F38" s="95" t="str">
        <v>0</v>
      </c>
      <c r="G38" s="95">
        <v>8</v>
      </c>
      <c r="H38" s="95">
        <v>17</v>
      </c>
      <c r="I38" s="95">
        <v>8</v>
      </c>
      <c r="J38" s="95">
        <v>26</v>
      </c>
      <c r="K38" s="95" t="str">
        <v>0</v>
      </c>
      <c r="L38" s="95">
        <v>10</v>
      </c>
      <c r="M38" s="95">
        <v>8</v>
      </c>
      <c r="N38" s="95">
        <v>18</v>
      </c>
      <c r="O38" s="96">
        <v>11</v>
      </c>
      <c r="P38" s="96" t="str">
        <v>0</v>
      </c>
      <c r="Q38" s="96" t="str">
        <v>0</v>
      </c>
      <c r="R38" s="96" t="str">
        <v>0</v>
      </c>
      <c r="S38" s="95" t="str">
        <v>0</v>
      </c>
      <c r="T38" s="95" t="str">
        <v>0</v>
      </c>
      <c r="U38" s="95" t="str">
        <v xml:space="preserve"> </v>
      </c>
      <c r="V38" s="217">
        <f>IF(COUNTIF(V6:V36,5)=0,"0",COUNTIF(V6:V36,5))</f>
        <v>5</v>
      </c>
      <c r="W38" s="177"/>
      <c r="X38" s="722">
        <f>SUM(X37:AB37)</f>
        <v>216</v>
      </c>
      <c r="Y38" s="722"/>
      <c r="Z38" s="722"/>
      <c r="AA38" s="722"/>
      <c r="AB38" s="722"/>
      <c r="AC38" s="286"/>
      <c r="AD38" s="210">
        <f>IF(ISERROR(((X38+Y38)*2+Z38*3+AA38*4+AB38*5)/SUM(X38,Y38:AB38)),"",((X38+Y38)*2+Z38*3+AA38*4+AB38*5)/SUM(X38,Y38:AB38))</f>
        <v>2</v>
      </c>
      <c r="AE38" s="36"/>
      <c r="AF38" s="37"/>
      <c r="AG38" s="38" t="str">
        <f t="shared" ref="AG38:AU38" si="16">IF(COUNTIF(AG6:AG36,5)=0,"0",COUNTIF(AG6:AG36,5))</f>
        <v>0</v>
      </c>
      <c r="AH38" s="38">
        <f t="shared" si="16"/>
        <v>8</v>
      </c>
      <c r="AI38" s="38">
        <f t="shared" si="16"/>
        <v>17</v>
      </c>
      <c r="AJ38" s="38">
        <f t="shared" si="16"/>
        <v>8</v>
      </c>
      <c r="AK38" s="38">
        <f t="shared" si="16"/>
        <v>26</v>
      </c>
      <c r="AL38" s="38" t="str">
        <f t="shared" si="16"/>
        <v>0</v>
      </c>
      <c r="AM38" s="38">
        <f t="shared" si="16"/>
        <v>10</v>
      </c>
      <c r="AN38" s="38">
        <f t="shared" si="16"/>
        <v>8</v>
      </c>
      <c r="AO38" s="38">
        <f t="shared" si="16"/>
        <v>18</v>
      </c>
      <c r="AP38" s="38">
        <f t="shared" si="16"/>
        <v>11</v>
      </c>
      <c r="AQ38" s="38" t="str">
        <f t="shared" si="16"/>
        <v>0</v>
      </c>
      <c r="AR38" s="38" t="str">
        <f t="shared" si="16"/>
        <v>0</v>
      </c>
      <c r="AS38" s="38" t="str">
        <f t="shared" si="16"/>
        <v>0</v>
      </c>
      <c r="AT38" s="38" t="str">
        <f t="shared" si="16"/>
        <v>0</v>
      </c>
      <c r="AU38" s="38" t="str">
        <f t="shared" si="16"/>
        <v>0</v>
      </c>
      <c r="AV38" s="39" t="str">
        <f>IF(COUNTIF(AV6:AV36,5)=0," ",COUNTIF(AV6:AV36,5))</f>
        <v xml:space="preserve"> </v>
      </c>
      <c r="AW38" s="38"/>
      <c r="AX38" s="40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37"/>
      <c r="CO38" s="37"/>
      <c r="CP38" s="37"/>
      <c r="CQ38" s="37"/>
      <c r="CR38" s="37"/>
      <c r="CS38" s="37"/>
      <c r="CT38" s="37"/>
      <c r="CU38" s="37"/>
      <c r="CV38" s="37"/>
      <c r="CW38" s="37"/>
      <c r="CX38" s="37"/>
      <c r="CY38" s="37"/>
      <c r="CZ38" s="37"/>
      <c r="DA38" s="37"/>
    </row>
    <row r="39" spans="1:157" s="51" customFormat="1" x14ac:dyDescent="0.2">
      <c r="A39" s="188"/>
      <c r="B39" s="188"/>
      <c r="C39" s="190" t="s">
        <v>14</v>
      </c>
      <c r="D39" s="190"/>
      <c r="E39" s="191"/>
      <c r="F39" s="97" t="str">
        <v>0</v>
      </c>
      <c r="G39" s="97">
        <v>16</v>
      </c>
      <c r="H39" s="97">
        <v>10</v>
      </c>
      <c r="I39" s="97">
        <v>11</v>
      </c>
      <c r="J39" s="97">
        <v>1</v>
      </c>
      <c r="K39" s="97" t="str">
        <v>0</v>
      </c>
      <c r="L39" s="97">
        <v>10</v>
      </c>
      <c r="M39" s="97">
        <v>9</v>
      </c>
      <c r="N39" s="97">
        <v>8</v>
      </c>
      <c r="O39" s="98">
        <v>12</v>
      </c>
      <c r="P39" s="98" t="str">
        <v>0</v>
      </c>
      <c r="Q39" s="98" t="str">
        <v>0</v>
      </c>
      <c r="R39" s="98" t="str">
        <v>0</v>
      </c>
      <c r="S39" s="97" t="str">
        <v>0</v>
      </c>
      <c r="T39" s="97" t="str">
        <v>0</v>
      </c>
      <c r="U39" s="97" t="str">
        <v xml:space="preserve"> </v>
      </c>
      <c r="V39" s="218">
        <f>IF(COUNTIF(V6:V36,4)=0,"0",COUNTIF(V6:V36,4))</f>
        <v>7</v>
      </c>
      <c r="W39" s="44"/>
      <c r="X39" s="44"/>
      <c r="Y39" s="44" t="str">
        <f>IF(COUNTIF(Y6:Y36,4)=0," ",COUNTIF(Y6:Y36,4))</f>
        <v xml:space="preserve"> </v>
      </c>
      <c r="Z39" s="44">
        <f>IF(COUNTIF(Z6:Z36,4)=0," ",COUNTIF(Z6:Z36,4))</f>
        <v>2</v>
      </c>
      <c r="AA39" s="44">
        <f>IF(COUNTIF(AA6:AA36,4)=0," ",COUNTIF(AA6:AA36,4))</f>
        <v>6</v>
      </c>
      <c r="AB39" s="44">
        <f>IF(COUNTIF(AB6:AB36,4)=0," ",COUNTIF(AB6:AB36,4))</f>
        <v>3</v>
      </c>
      <c r="AC39" s="44"/>
      <c r="AD39" s="44"/>
      <c r="AE39" s="45" t="str">
        <f>IF(COUNTIF(AE6:AE36,4)=0," ",COUNTIF(AE6:AE36,4))</f>
        <v xml:space="preserve"> </v>
      </c>
      <c r="AF39" s="44" t="str">
        <f>IF(COUNTIF(AF6:AF36,4)=0," ",COUNTIF(AF6:AF36,4))</f>
        <v xml:space="preserve"> </v>
      </c>
      <c r="AG39" s="44" t="str">
        <f t="shared" ref="AG39:AU39" si="17">IF(COUNTIF(AG6:AG36,4)=0,"0",COUNTIF(AG6:AG36,4))</f>
        <v>0</v>
      </c>
      <c r="AH39" s="44">
        <f t="shared" si="17"/>
        <v>16</v>
      </c>
      <c r="AI39" s="44">
        <f t="shared" si="17"/>
        <v>10</v>
      </c>
      <c r="AJ39" s="44">
        <f t="shared" si="17"/>
        <v>11</v>
      </c>
      <c r="AK39" s="44">
        <f t="shared" si="17"/>
        <v>1</v>
      </c>
      <c r="AL39" s="44" t="str">
        <f t="shared" si="17"/>
        <v>0</v>
      </c>
      <c r="AM39" s="44">
        <f t="shared" si="17"/>
        <v>10</v>
      </c>
      <c r="AN39" s="44">
        <f t="shared" si="17"/>
        <v>9</v>
      </c>
      <c r="AO39" s="44">
        <f t="shared" si="17"/>
        <v>8</v>
      </c>
      <c r="AP39" s="44">
        <f t="shared" si="17"/>
        <v>12</v>
      </c>
      <c r="AQ39" s="44" t="str">
        <f t="shared" si="17"/>
        <v>0</v>
      </c>
      <c r="AR39" s="44" t="str">
        <f t="shared" si="17"/>
        <v>0</v>
      </c>
      <c r="AS39" s="44" t="str">
        <f t="shared" si="17"/>
        <v>0</v>
      </c>
      <c r="AT39" s="44" t="str">
        <f t="shared" si="17"/>
        <v>0</v>
      </c>
      <c r="AU39" s="44" t="str">
        <f t="shared" si="17"/>
        <v>0</v>
      </c>
      <c r="AV39" s="46" t="str">
        <f>IF(COUNTIF(AV6:AV36,4)=0," ",COUNTIF(AV6:AV36,4))</f>
        <v xml:space="preserve"> </v>
      </c>
      <c r="AW39" s="44"/>
      <c r="AX39" s="47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</row>
    <row r="40" spans="1:157" s="59" customFormat="1" x14ac:dyDescent="0.2">
      <c r="A40" s="84"/>
      <c r="B40" s="84"/>
      <c r="C40" s="193" t="s">
        <v>15</v>
      </c>
      <c r="D40" s="193"/>
      <c r="E40" s="194"/>
      <c r="F40" s="99" t="str">
        <v>0</v>
      </c>
      <c r="G40" s="99">
        <v>3</v>
      </c>
      <c r="H40" s="99" t="str">
        <v>0</v>
      </c>
      <c r="I40" s="99">
        <v>8</v>
      </c>
      <c r="J40" s="99" t="str">
        <v>0</v>
      </c>
      <c r="K40" s="99" t="str">
        <v>0</v>
      </c>
      <c r="L40" s="99">
        <v>7</v>
      </c>
      <c r="M40" s="99">
        <v>9</v>
      </c>
      <c r="N40" s="99">
        <v>1</v>
      </c>
      <c r="O40" s="100">
        <v>4</v>
      </c>
      <c r="P40" s="100" t="str">
        <v>0</v>
      </c>
      <c r="Q40" s="100" t="str">
        <v>0</v>
      </c>
      <c r="R40" s="100" t="str">
        <v>0</v>
      </c>
      <c r="S40" s="99" t="str">
        <v>0</v>
      </c>
      <c r="T40" s="99" t="str">
        <v>0</v>
      </c>
      <c r="U40" s="99" t="str">
        <v xml:space="preserve"> </v>
      </c>
      <c r="V40" s="219">
        <f>IF(COUNTIF(V6:V36,3)=0,"0",COUNTIF(V6:V36,3))</f>
        <v>14</v>
      </c>
      <c r="W40" s="52"/>
      <c r="X40" s="52"/>
      <c r="Y40" s="52" t="str">
        <f>IF(COUNTIF(Y6:Y36,3)=0," ",COUNTIF(Y6:Y36,3))</f>
        <v xml:space="preserve"> </v>
      </c>
      <c r="Z40" s="52">
        <f>IF(COUNTIF(Z6:Z36,3)=0," ",COUNTIF(Z6:Z36,3))</f>
        <v>3</v>
      </c>
      <c r="AA40" s="52">
        <f>IF(COUNTIF(AA6:AA36,3)=0," ",COUNTIF(AA6:AA36,3))</f>
        <v>2</v>
      </c>
      <c r="AB40" s="52">
        <f>IF(COUNTIF(AB6:AB36,3)=0," ",COUNTIF(AB6:AB36,3))</f>
        <v>3</v>
      </c>
      <c r="AC40" s="52"/>
      <c r="AD40" s="52"/>
      <c r="AE40" s="53" t="str">
        <f>IF(COUNTIF(AE6:AE36,3)=0," ",COUNTIF(AE6:AE36,3))</f>
        <v xml:space="preserve"> </v>
      </c>
      <c r="AF40" s="52" t="str">
        <f>IF(COUNTIF(AF6:AF36,3)=0," ",COUNTIF(AF6:AF36,3))</f>
        <v xml:space="preserve"> </v>
      </c>
      <c r="AG40" s="52" t="str">
        <f t="shared" ref="AG40:AU40" si="18">IF(COUNTIF(AG6:AG36,3)=0,"0",COUNTIF(AG6:AG36,3))</f>
        <v>0</v>
      </c>
      <c r="AH40" s="52">
        <f t="shared" si="18"/>
        <v>3</v>
      </c>
      <c r="AI40" s="52" t="str">
        <f t="shared" si="18"/>
        <v>0</v>
      </c>
      <c r="AJ40" s="52">
        <f t="shared" si="18"/>
        <v>8</v>
      </c>
      <c r="AK40" s="52" t="str">
        <f t="shared" si="18"/>
        <v>0</v>
      </c>
      <c r="AL40" s="52" t="str">
        <f t="shared" si="18"/>
        <v>0</v>
      </c>
      <c r="AM40" s="52">
        <f t="shared" si="18"/>
        <v>7</v>
      </c>
      <c r="AN40" s="52">
        <f t="shared" si="18"/>
        <v>9</v>
      </c>
      <c r="AO40" s="52">
        <f t="shared" si="18"/>
        <v>1</v>
      </c>
      <c r="AP40" s="52">
        <f t="shared" si="18"/>
        <v>4</v>
      </c>
      <c r="AQ40" s="52" t="str">
        <f t="shared" si="18"/>
        <v>0</v>
      </c>
      <c r="AR40" s="52" t="str">
        <f t="shared" si="18"/>
        <v>0</v>
      </c>
      <c r="AS40" s="52" t="str">
        <f t="shared" si="18"/>
        <v>0</v>
      </c>
      <c r="AT40" s="52" t="str">
        <f t="shared" si="18"/>
        <v>0</v>
      </c>
      <c r="AU40" s="52" t="str">
        <f t="shared" si="18"/>
        <v>0</v>
      </c>
      <c r="AV40" s="54" t="str">
        <f>IF(COUNTIF(AV6:AV36,3)=0," ",COUNTIF(AV6:AV36,3))</f>
        <v xml:space="preserve"> </v>
      </c>
      <c r="AW40" s="52"/>
      <c r="AX40" s="55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M40" s="57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</row>
    <row r="41" spans="1:157" x14ac:dyDescent="0.2">
      <c r="A41" s="215"/>
      <c r="B41" s="215"/>
      <c r="C41" s="82" t="s">
        <v>16</v>
      </c>
      <c r="D41" s="82"/>
      <c r="E41" s="27"/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1</v>
      </c>
      <c r="N41" s="23">
        <v>0</v>
      </c>
      <c r="O41" s="24">
        <v>0</v>
      </c>
      <c r="P41" s="24">
        <v>0</v>
      </c>
      <c r="Q41" s="24">
        <v>0</v>
      </c>
      <c r="R41" s="24">
        <v>0</v>
      </c>
      <c r="S41" s="23">
        <v>0</v>
      </c>
      <c r="T41" s="23">
        <v>0</v>
      </c>
      <c r="U41" s="23">
        <v>0</v>
      </c>
      <c r="V41" s="35">
        <f>IF(COUNTIF(V6:V36,2)=0,"0",COUNTIF(V6:V36,2))</f>
        <v>1</v>
      </c>
      <c r="W41" s="35"/>
      <c r="X41" s="35"/>
      <c r="Y41" s="35" t="str">
        <f>IF(COUNTIF(Y6:Y36,2)=0," ",COUNTIF(Y6:Y36,2))</f>
        <v xml:space="preserve"> </v>
      </c>
      <c r="Z41" s="35">
        <f>IF(COUNTIF(Z6:Z36,2)=0," ",COUNTIF(Z6:Z36,2))</f>
        <v>5</v>
      </c>
      <c r="AA41" s="35">
        <f>IF(COUNTIF(AA6:AA36,2)=0," ",COUNTIF(AA6:AA36,2))</f>
        <v>2</v>
      </c>
      <c r="AB41" s="35">
        <f>IF(COUNTIF(AB6:AB36,2)=0," ",COUNTIF(AB6:AB36,2))</f>
        <v>7</v>
      </c>
      <c r="AC41" s="35"/>
      <c r="AD41" s="35"/>
      <c r="AE41" s="61" t="str">
        <f>IF(COUNTIF(AE6:AE36,2)=0," ",COUNTIF(AE6:AE36,2))</f>
        <v xml:space="preserve"> </v>
      </c>
      <c r="AF41" s="35" t="str">
        <f>IF(COUNTIF(AF6:AF36,2)=0," ",COUNTIF(AF6:AF36,2))</f>
        <v xml:space="preserve"> </v>
      </c>
      <c r="AG41" s="35">
        <f t="shared" ref="AG41:AV41" si="19">COUNTIF(AG6:AG35,2)+COUNTIF(AG6:AG35,"д")</f>
        <v>0</v>
      </c>
      <c r="AH41" s="35">
        <f t="shared" si="19"/>
        <v>0</v>
      </c>
      <c r="AI41" s="35">
        <f t="shared" si="19"/>
        <v>0</v>
      </c>
      <c r="AJ41" s="35">
        <f t="shared" si="19"/>
        <v>0</v>
      </c>
      <c r="AK41" s="35">
        <f t="shared" si="19"/>
        <v>0</v>
      </c>
      <c r="AL41" s="35">
        <f t="shared" si="19"/>
        <v>0</v>
      </c>
      <c r="AM41" s="35">
        <f t="shared" si="19"/>
        <v>0</v>
      </c>
      <c r="AN41" s="35">
        <f t="shared" si="19"/>
        <v>1</v>
      </c>
      <c r="AO41" s="35">
        <f t="shared" si="19"/>
        <v>0</v>
      </c>
      <c r="AP41" s="35">
        <f t="shared" si="19"/>
        <v>0</v>
      </c>
      <c r="AQ41" s="35">
        <f t="shared" si="19"/>
        <v>0</v>
      </c>
      <c r="AR41" s="35">
        <f t="shared" si="19"/>
        <v>0</v>
      </c>
      <c r="AS41" s="35">
        <f t="shared" si="19"/>
        <v>0</v>
      </c>
      <c r="AT41" s="35">
        <f t="shared" si="19"/>
        <v>0</v>
      </c>
      <c r="AU41" s="35">
        <f t="shared" si="19"/>
        <v>0</v>
      </c>
      <c r="AV41" s="35">
        <f t="shared" si="19"/>
        <v>0</v>
      </c>
      <c r="AW41" s="35"/>
      <c r="AX41" s="19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G41"/>
    </row>
    <row r="42" spans="1:157" x14ac:dyDescent="0.2">
      <c r="A42" s="215"/>
      <c r="B42" s="215"/>
      <c r="C42" s="82" t="s">
        <v>17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 t="shared" ref="V42:AB42" si="20">COUNTBLANK(V6:V26)</f>
        <v>0</v>
      </c>
      <c r="W42" s="35">
        <f t="shared" si="20"/>
        <v>0</v>
      </c>
      <c r="X42" s="35">
        <f t="shared" si="20"/>
        <v>0</v>
      </c>
      <c r="Y42" s="35">
        <f t="shared" si="20"/>
        <v>0</v>
      </c>
      <c r="Z42" s="35">
        <f t="shared" si="20"/>
        <v>0</v>
      </c>
      <c r="AA42" s="35">
        <f t="shared" si="20"/>
        <v>0</v>
      </c>
      <c r="AB42" s="35">
        <f t="shared" si="20"/>
        <v>0</v>
      </c>
      <c r="AC42" s="35"/>
      <c r="AD42" s="35">
        <f>COUNTBLANK(AD6:AD32)</f>
        <v>0</v>
      </c>
      <c r="AE42" s="61" t="str">
        <f>IF(COUNTIF(AE6:AE36,"б")=0," ",COUNTIF(AE6:AE36,"б"))</f>
        <v xml:space="preserve"> </v>
      </c>
      <c r="AF42" s="60">
        <f t="shared" ref="AF42:BK42" si="21">IF(COUNTIF(AF6:AF36,"б")=0+COUNTIF(AF6:AF36,"а")=0,"0",COUNTIF(AF6:AF36,"б")+COUNTIF(AF6:AF36,"а"))</f>
        <v>0</v>
      </c>
      <c r="AG42" s="60">
        <f t="shared" si="21"/>
        <v>0</v>
      </c>
      <c r="AH42" s="60">
        <f t="shared" si="21"/>
        <v>0</v>
      </c>
      <c r="AI42" s="60">
        <f t="shared" si="21"/>
        <v>0</v>
      </c>
      <c r="AJ42" s="60">
        <f t="shared" si="21"/>
        <v>0</v>
      </c>
      <c r="AK42" s="60">
        <f t="shared" si="21"/>
        <v>0</v>
      </c>
      <c r="AL42" s="60">
        <f t="shared" si="21"/>
        <v>0</v>
      </c>
      <c r="AM42" s="60">
        <f t="shared" si="21"/>
        <v>0</v>
      </c>
      <c r="AN42" s="60">
        <f t="shared" si="21"/>
        <v>0</v>
      </c>
      <c r="AO42" s="60">
        <f t="shared" si="21"/>
        <v>0</v>
      </c>
      <c r="AP42" s="60">
        <f t="shared" si="21"/>
        <v>0</v>
      </c>
      <c r="AQ42" s="60">
        <f t="shared" si="21"/>
        <v>0</v>
      </c>
      <c r="AR42" s="60">
        <f t="shared" si="21"/>
        <v>0</v>
      </c>
      <c r="AS42" s="60">
        <f t="shared" si="21"/>
        <v>0</v>
      </c>
      <c r="AT42" s="60">
        <f t="shared" si="21"/>
        <v>0</v>
      </c>
      <c r="AU42" s="60">
        <f t="shared" si="21"/>
        <v>0</v>
      </c>
      <c r="AV42" s="60">
        <f t="shared" si="21"/>
        <v>0</v>
      </c>
      <c r="AW42" s="60">
        <f t="shared" si="21"/>
        <v>0</v>
      </c>
      <c r="AX42" s="60">
        <f t="shared" si="21"/>
        <v>0</v>
      </c>
      <c r="AY42" s="60">
        <f t="shared" si="21"/>
        <v>0</v>
      </c>
      <c r="AZ42" s="60">
        <f t="shared" si="21"/>
        <v>0</v>
      </c>
      <c r="BA42" s="60">
        <f t="shared" si="21"/>
        <v>0</v>
      </c>
      <c r="BB42" s="60">
        <f t="shared" si="21"/>
        <v>0</v>
      </c>
      <c r="BC42" s="60">
        <f t="shared" si="21"/>
        <v>0</v>
      </c>
      <c r="BD42" s="60">
        <f t="shared" si="21"/>
        <v>0</v>
      </c>
      <c r="BE42" s="60">
        <f t="shared" si="21"/>
        <v>0</v>
      </c>
      <c r="BF42" s="60">
        <f t="shared" si="21"/>
        <v>0</v>
      </c>
      <c r="BG42" s="60">
        <f t="shared" si="21"/>
        <v>0</v>
      </c>
      <c r="BH42" s="60">
        <f t="shared" si="21"/>
        <v>0</v>
      </c>
      <c r="BI42" s="60">
        <f t="shared" si="21"/>
        <v>0</v>
      </c>
      <c r="BJ42" s="60">
        <f t="shared" si="21"/>
        <v>0</v>
      </c>
      <c r="BK42" s="60">
        <f t="shared" si="21"/>
        <v>0</v>
      </c>
      <c r="BL42" s="60">
        <f t="shared" ref="BL42:CB42" si="22">IF(COUNTIF(BL6:BL36,"б")=0+COUNTIF(BL6:BL36,"а")=0,"0",COUNTIF(BL6:BL36,"б")+COUNTIF(BL6:BL36,"а"))</f>
        <v>0</v>
      </c>
      <c r="BM42" s="60">
        <f t="shared" si="22"/>
        <v>0</v>
      </c>
      <c r="BN42" s="60">
        <f t="shared" si="22"/>
        <v>0</v>
      </c>
      <c r="BO42" s="60">
        <f t="shared" si="22"/>
        <v>0</v>
      </c>
      <c r="BP42" s="60">
        <f t="shared" si="22"/>
        <v>0</v>
      </c>
      <c r="BQ42" s="60">
        <f t="shared" si="22"/>
        <v>0</v>
      </c>
      <c r="BR42" s="60">
        <f t="shared" si="22"/>
        <v>0</v>
      </c>
      <c r="BS42" s="60">
        <f t="shared" si="22"/>
        <v>0</v>
      </c>
      <c r="BT42" s="60">
        <f t="shared" si="22"/>
        <v>0</v>
      </c>
      <c r="BU42" s="60">
        <f t="shared" si="22"/>
        <v>0</v>
      </c>
      <c r="BV42" s="60">
        <f t="shared" si="22"/>
        <v>0</v>
      </c>
      <c r="BW42" s="60">
        <f t="shared" si="22"/>
        <v>0</v>
      </c>
      <c r="BX42" s="60">
        <f t="shared" si="22"/>
        <v>0</v>
      </c>
      <c r="BY42" s="60">
        <f t="shared" si="22"/>
        <v>0</v>
      </c>
      <c r="BZ42" s="60">
        <f t="shared" si="22"/>
        <v>0</v>
      </c>
      <c r="CA42" s="60">
        <f t="shared" si="22"/>
        <v>0</v>
      </c>
      <c r="CB42" s="60">
        <f t="shared" si="22"/>
        <v>0</v>
      </c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</row>
    <row r="43" spans="1:157" x14ac:dyDescent="0.2">
      <c r="A43" s="215"/>
      <c r="B43" s="215"/>
      <c r="C43" s="82" t="s">
        <v>18</v>
      </c>
      <c r="D43" s="82"/>
      <c r="E43" s="27"/>
      <c r="F43" s="23">
        <v>27</v>
      </c>
      <c r="G43" s="23" t="str">
        <v>0</v>
      </c>
      <c r="H43" s="23" t="str">
        <v>0</v>
      </c>
      <c r="I43" s="23" t="str">
        <v>0</v>
      </c>
      <c r="J43" s="23" t="str">
        <v>0</v>
      </c>
      <c r="K43" s="23" t="str">
        <v>0</v>
      </c>
      <c r="L43" s="23" t="str">
        <v>0</v>
      </c>
      <c r="M43" s="23" t="str">
        <v>0</v>
      </c>
      <c r="N43" s="23" t="str">
        <v>0</v>
      </c>
      <c r="O43" s="24" t="str">
        <v>0</v>
      </c>
      <c r="P43" s="24" t="str">
        <v>0</v>
      </c>
      <c r="Q43" s="24" t="str">
        <v>0</v>
      </c>
      <c r="R43" s="24" t="str">
        <v>0</v>
      </c>
      <c r="S43" s="23" t="str">
        <v>0</v>
      </c>
      <c r="T43" s="23" t="str">
        <v>0</v>
      </c>
      <c r="U43" s="23" t="str">
        <v>0</v>
      </c>
      <c r="V43" s="35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61" t="str">
        <f>IF(COUNTIF(AE6:AE36,"з")=0," ",COUNTIF(AE6:AE36,"з"))</f>
        <v xml:space="preserve"> </v>
      </c>
      <c r="AF43" s="35" t="str">
        <f>IF(COUNTIF(AF6:AF36,"з")=0," ",COUNTIF(AF6:AF36,"з"))</f>
        <v xml:space="preserve"> </v>
      </c>
      <c r="AG43" s="35">
        <f t="shared" ref="AG43:AW43" si="23">IF(COUNTIF(AG6:AG36,"з")=0,"0",COUNTIF(AG6:AG36,"з"))</f>
        <v>27</v>
      </c>
      <c r="AH43" s="35" t="str">
        <f t="shared" si="23"/>
        <v>0</v>
      </c>
      <c r="AI43" s="35" t="str">
        <f t="shared" si="23"/>
        <v>0</v>
      </c>
      <c r="AJ43" s="35" t="str">
        <f t="shared" si="23"/>
        <v>0</v>
      </c>
      <c r="AK43" s="35" t="str">
        <f t="shared" si="23"/>
        <v>0</v>
      </c>
      <c r="AL43" s="35" t="str">
        <f t="shared" si="23"/>
        <v>0</v>
      </c>
      <c r="AM43" s="35" t="str">
        <f t="shared" si="23"/>
        <v>0</v>
      </c>
      <c r="AN43" s="35" t="str">
        <f t="shared" si="23"/>
        <v>0</v>
      </c>
      <c r="AO43" s="35" t="str">
        <f t="shared" si="23"/>
        <v>0</v>
      </c>
      <c r="AP43" s="35" t="str">
        <f t="shared" si="23"/>
        <v>0</v>
      </c>
      <c r="AQ43" s="35" t="str">
        <f t="shared" si="23"/>
        <v>0</v>
      </c>
      <c r="AR43" s="35" t="str">
        <f t="shared" si="23"/>
        <v>0</v>
      </c>
      <c r="AS43" s="35" t="str">
        <f t="shared" si="23"/>
        <v>0</v>
      </c>
      <c r="AT43" s="35" t="str">
        <f t="shared" si="23"/>
        <v>0</v>
      </c>
      <c r="AU43" s="35" t="str">
        <f t="shared" si="23"/>
        <v>0</v>
      </c>
      <c r="AV43" s="35" t="str">
        <f t="shared" si="23"/>
        <v>0</v>
      </c>
      <c r="AW43" s="35" t="str">
        <f t="shared" si="23"/>
        <v>0</v>
      </c>
      <c r="AX43" s="11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s="30" customFormat="1" x14ac:dyDescent="0.2">
      <c r="A44" s="215"/>
      <c r="B44" s="215"/>
      <c r="C44" s="82" t="s">
        <v>19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61" t="str">
        <f>IF(COUNTIF(AE6:AE36,"н")=0," ",COUNTIF(AE6:AE36,"н"))</f>
        <v xml:space="preserve"> </v>
      </c>
      <c r="AF44" s="35" t="str">
        <f>IF(COUNTIF(AF6:AF36,"н")=0," ",COUNTIF(AF6:AF36,"н"))</f>
        <v xml:space="preserve"> </v>
      </c>
      <c r="AG44" s="35" t="str">
        <f t="shared" ref="AG44:AW44" si="24">IF(COUNTIF(AG6:AG36,"н")=0,"0",COUNTIF(AG6:AG36,"н"))</f>
        <v>0</v>
      </c>
      <c r="AH44" s="35" t="str">
        <f t="shared" si="24"/>
        <v>0</v>
      </c>
      <c r="AI44" s="35" t="str">
        <f t="shared" si="24"/>
        <v>0</v>
      </c>
      <c r="AJ44" s="35" t="str">
        <f t="shared" si="24"/>
        <v>0</v>
      </c>
      <c r="AK44" s="35" t="str">
        <f t="shared" si="24"/>
        <v>0</v>
      </c>
      <c r="AL44" s="35" t="str">
        <f t="shared" si="24"/>
        <v>0</v>
      </c>
      <c r="AM44" s="35" t="str">
        <f t="shared" si="24"/>
        <v>0</v>
      </c>
      <c r="AN44" s="35" t="str">
        <f t="shared" si="24"/>
        <v>0</v>
      </c>
      <c r="AO44" s="35" t="str">
        <f t="shared" si="24"/>
        <v>0</v>
      </c>
      <c r="AP44" s="35" t="str">
        <f t="shared" si="24"/>
        <v>0</v>
      </c>
      <c r="AQ44" s="35" t="str">
        <f t="shared" si="24"/>
        <v>0</v>
      </c>
      <c r="AR44" s="35" t="str">
        <f t="shared" si="24"/>
        <v>0</v>
      </c>
      <c r="AS44" s="35" t="str">
        <f t="shared" si="24"/>
        <v>0</v>
      </c>
      <c r="AT44" s="35" t="str">
        <f t="shared" si="24"/>
        <v>0</v>
      </c>
      <c r="AU44" s="35" t="str">
        <f t="shared" si="24"/>
        <v>0</v>
      </c>
      <c r="AV44" s="35" t="str">
        <f t="shared" si="24"/>
        <v>0</v>
      </c>
      <c r="AW44" s="35" t="str">
        <f t="shared" si="24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</row>
    <row r="45" spans="1:157" x14ac:dyDescent="0.2"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287"/>
      <c r="X45" s="287"/>
      <c r="Y45" s="287"/>
      <c r="Z45" s="287"/>
      <c r="AA45" s="287"/>
      <c r="AB45" s="287"/>
      <c r="AC45" s="287"/>
      <c r="AD45" s="287"/>
      <c r="AE45" s="9"/>
      <c r="AF45" s="9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 t="str">
        <f>IF(COUNTIF(AI6:AI39,"н")=0,"0",COUNTIF(AI6:AI39,"н"))</f>
        <v>0</v>
      </c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87"/>
      <c r="X52" s="287"/>
      <c r="Y52" s="287"/>
      <c r="Z52" s="287"/>
      <c r="AA52" s="287"/>
      <c r="AB52" s="287"/>
      <c r="AC52" s="287"/>
      <c r="AD52" s="28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87"/>
      <c r="X53" s="287"/>
      <c r="Y53" s="287"/>
      <c r="Z53" s="287"/>
      <c r="AA53" s="287"/>
      <c r="AB53" s="287"/>
      <c r="AC53" s="287"/>
      <c r="AD53" s="28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</sheetData>
  <mergeCells count="9">
    <mergeCell ref="BP3:CE3"/>
    <mergeCell ref="X38:AB38"/>
    <mergeCell ref="A3:C4"/>
    <mergeCell ref="AD3:AD5"/>
    <mergeCell ref="AG3:AW3"/>
    <mergeCell ref="AX3:BM3"/>
    <mergeCell ref="P2:P5"/>
    <mergeCell ref="G2:L2"/>
    <mergeCell ref="M2:O2"/>
  </mergeCells>
  <conditionalFormatting sqref="C5 Y5 AI5 AG5">
    <cfRule type="cellIs" dxfId="18041" priority="2616" stopIfTrue="1" operator="equal">
      <formula>5</formula>
    </cfRule>
    <cfRule type="cellIs" dxfId="18040" priority="2617" stopIfTrue="1" operator="equal">
      <formula>4</formula>
    </cfRule>
    <cfRule type="cellIs" dxfId="18039" priority="2618" stopIfTrue="1" operator="equal">
      <formula>3</formula>
    </cfRule>
  </conditionalFormatting>
  <conditionalFormatting sqref="E6:E44">
    <cfRule type="cellIs" dxfId="18038" priority="2614" stopIfTrue="1" operator="equal">
      <formula>4</formula>
    </cfRule>
    <cfRule type="cellIs" dxfId="18037" priority="2615" stopIfTrue="1" operator="equal">
      <formula>3</formula>
    </cfRule>
  </conditionalFormatting>
  <conditionalFormatting sqref="Z5:AC5 W39:AF42 W38 F33:V44 AG42:CB42 W43:AW44 G6:P6 H25:H31 J25:P31 I25:I32 S6:V32 O32:P32 N6:Q31 H7:P24 G7:G31 AE6:AE38 AG6:AW41">
    <cfRule type="cellIs" dxfId="18036" priority="2611" stopIfTrue="1" operator="equal">
      <formula>5</formula>
    </cfRule>
    <cfRule type="cellIs" dxfId="18035" priority="2612" stopIfTrue="1" operator="equal">
      <formula>4</formula>
    </cfRule>
    <cfRule type="cellIs" dxfId="18034" priority="2613" stopIfTrue="1" operator="equal">
      <formula>3</formula>
    </cfRule>
  </conditionalFormatting>
  <conditionalFormatting sqref="AF6:AF36">
    <cfRule type="expression" dxfId="18033" priority="2609" stopIfTrue="1">
      <formula>VALUE(RIGHT(AF6))&gt;AE6</formula>
    </cfRule>
    <cfRule type="expression" dxfId="18032" priority="2610" stopIfTrue="1">
      <formula>EXACT(RIGHT(AF6,3),"зач")</formula>
    </cfRule>
  </conditionalFormatting>
  <conditionalFormatting sqref="AE3:AJ4 V3:AC4">
    <cfRule type="expression" dxfId="18031" priority="2607" stopIfTrue="1">
      <formula>$D$1&lt;V3</formula>
    </cfRule>
    <cfRule type="expression" dxfId="18030" priority="2608" stopIfTrue="1">
      <formula>$D$1&gt;V3</formula>
    </cfRule>
  </conditionalFormatting>
  <conditionalFormatting sqref="F6:F32">
    <cfRule type="cellIs" dxfId="18029" priority="2551" stopIfTrue="1" operator="equal">
      <formula>5</formula>
    </cfRule>
    <cfRule type="cellIs" dxfId="18028" priority="2552" stopIfTrue="1" operator="equal">
      <formula>4</formula>
    </cfRule>
    <cfRule type="cellIs" dxfId="18027" priority="2553" stopIfTrue="1" operator="equal">
      <formula>3</formula>
    </cfRule>
  </conditionalFormatting>
  <conditionalFormatting sqref="K32">
    <cfRule type="cellIs" dxfId="18026" priority="2490" stopIfTrue="1" operator="equal">
      <formula>5</formula>
    </cfRule>
    <cfRule type="cellIs" dxfId="18025" priority="2491" stopIfTrue="1" operator="equal">
      <formula>4</formula>
    </cfRule>
    <cfRule type="cellIs" dxfId="18024" priority="2492" stopIfTrue="1" operator="equal">
      <formula>3</formula>
    </cfRule>
  </conditionalFormatting>
  <conditionalFormatting sqref="G32">
    <cfRule type="cellIs" dxfId="18023" priority="2404" stopIfTrue="1" operator="equal">
      <formula>5</formula>
    </cfRule>
    <cfRule type="cellIs" dxfId="18022" priority="2405" stopIfTrue="1" operator="equal">
      <formula>4</formula>
    </cfRule>
    <cfRule type="cellIs" dxfId="18021" priority="2406" stopIfTrue="1" operator="equal">
      <formula>3</formula>
    </cfRule>
  </conditionalFormatting>
  <conditionalFormatting sqref="J32">
    <cfRule type="cellIs" dxfId="18020" priority="2398" stopIfTrue="1" operator="equal">
      <formula>5</formula>
    </cfRule>
    <cfRule type="cellIs" dxfId="18019" priority="2399" stopIfTrue="1" operator="equal">
      <formula>4</formula>
    </cfRule>
    <cfRule type="cellIs" dxfId="18018" priority="2400" stopIfTrue="1" operator="equal">
      <formula>3</formula>
    </cfRule>
  </conditionalFormatting>
  <conditionalFormatting sqref="H32">
    <cfRule type="cellIs" dxfId="18017" priority="2395" stopIfTrue="1" operator="equal">
      <formula>5</formula>
    </cfRule>
    <cfRule type="cellIs" dxfId="18016" priority="2396" stopIfTrue="1" operator="equal">
      <formula>4</formula>
    </cfRule>
    <cfRule type="cellIs" dxfId="18015" priority="2397" stopIfTrue="1" operator="equal">
      <formula>3</formula>
    </cfRule>
  </conditionalFormatting>
  <conditionalFormatting sqref="L32">
    <cfRule type="cellIs" dxfId="18014" priority="2392" stopIfTrue="1" operator="equal">
      <formula>5</formula>
    </cfRule>
    <cfRule type="cellIs" dxfId="18013" priority="2393" stopIfTrue="1" operator="equal">
      <formula>4</formula>
    </cfRule>
    <cfRule type="cellIs" dxfId="18012" priority="2394" stopIfTrue="1" operator="equal">
      <formula>3</formula>
    </cfRule>
  </conditionalFormatting>
  <conditionalFormatting sqref="N32">
    <cfRule type="cellIs" dxfId="18011" priority="2389" stopIfTrue="1" operator="equal">
      <formula>5</formula>
    </cfRule>
    <cfRule type="cellIs" dxfId="18010" priority="2390" stopIfTrue="1" operator="equal">
      <formula>4</formula>
    </cfRule>
    <cfRule type="cellIs" dxfId="18009" priority="2391" stopIfTrue="1" operator="equal">
      <formula>3</formula>
    </cfRule>
  </conditionalFormatting>
  <conditionalFormatting sqref="Q5">
    <cfRule type="cellIs" dxfId="18008" priority="1943" stopIfTrue="1" operator="equal">
      <formula>5</formula>
    </cfRule>
    <cfRule type="cellIs" dxfId="18007" priority="1944" stopIfTrue="1" operator="equal">
      <formula>4</formula>
    </cfRule>
    <cfRule type="cellIs" dxfId="18006" priority="1945" stopIfTrue="1" operator="equal">
      <formula>3</formula>
    </cfRule>
  </conditionalFormatting>
  <conditionalFormatting sqref="Q4">
    <cfRule type="expression" dxfId="18005" priority="1941" stopIfTrue="1">
      <formula>$D$1&lt;Q4</formula>
    </cfRule>
    <cfRule type="expression" dxfId="18004" priority="1942" stopIfTrue="1">
      <formula>$D$1&gt;Q4</formula>
    </cfRule>
  </conditionalFormatting>
  <conditionalFormatting sqref="Q4">
    <cfRule type="expression" dxfId="18003" priority="1939" stopIfTrue="1">
      <formula>$D$1&lt;Q4</formula>
    </cfRule>
    <cfRule type="expression" dxfId="18002" priority="1940" stopIfTrue="1">
      <formula>$D$1&gt;Q4</formula>
    </cfRule>
  </conditionalFormatting>
  <conditionalFormatting sqref="Q5">
    <cfRule type="cellIs" dxfId="18001" priority="1916" stopIfTrue="1" operator="equal">
      <formula>5</formula>
    </cfRule>
    <cfRule type="cellIs" dxfId="18000" priority="1917" stopIfTrue="1" operator="equal">
      <formula>4</formula>
    </cfRule>
    <cfRule type="cellIs" dxfId="17999" priority="1918" stopIfTrue="1" operator="equal">
      <formula>3</formula>
    </cfRule>
  </conditionalFormatting>
  <conditionalFormatting sqref="P32">
    <cfRule type="cellIs" dxfId="17998" priority="2342" stopIfTrue="1" operator="equal">
      <formula>5</formula>
    </cfRule>
    <cfRule type="cellIs" dxfId="17997" priority="2343" stopIfTrue="1" operator="equal">
      <formula>4</formula>
    </cfRule>
    <cfRule type="cellIs" dxfId="17996" priority="2344" stopIfTrue="1" operator="equal">
      <formula>3</formula>
    </cfRule>
  </conditionalFormatting>
  <conditionalFormatting sqref="Q32:R32 Q6:S31">
    <cfRule type="cellIs" dxfId="17995" priority="2330" stopIfTrue="1" operator="equal">
      <formula>5</formula>
    </cfRule>
    <cfRule type="cellIs" dxfId="17994" priority="2331" stopIfTrue="1" operator="equal">
      <formula>4</formula>
    </cfRule>
    <cfRule type="cellIs" dxfId="17993" priority="2332" stopIfTrue="1" operator="equal">
      <formula>3</formula>
    </cfRule>
  </conditionalFormatting>
  <conditionalFormatting sqref="R32">
    <cfRule type="cellIs" dxfId="17992" priority="2301" stopIfTrue="1" operator="equal">
      <formula>5</formula>
    </cfRule>
    <cfRule type="cellIs" dxfId="17991" priority="2302" stopIfTrue="1" operator="equal">
      <formula>4</formula>
    </cfRule>
    <cfRule type="cellIs" dxfId="17990" priority="2303" stopIfTrue="1" operator="equal">
      <formula>3</formula>
    </cfRule>
  </conditionalFormatting>
  <conditionalFormatting sqref="S4">
    <cfRule type="expression" dxfId="17989" priority="1861" stopIfTrue="1">
      <formula>$D$1&lt;S4</formula>
    </cfRule>
    <cfRule type="expression" dxfId="17988" priority="1862" stopIfTrue="1">
      <formula>$D$1&gt;S4</formula>
    </cfRule>
  </conditionalFormatting>
  <conditionalFormatting sqref="R4">
    <cfRule type="expression" dxfId="17987" priority="1868" stopIfTrue="1">
      <formula>$D$1&lt;R4</formula>
    </cfRule>
    <cfRule type="expression" dxfId="17986" priority="1869" stopIfTrue="1">
      <formula>$D$1&gt;R4</formula>
    </cfRule>
  </conditionalFormatting>
  <conditionalFormatting sqref="O32">
    <cfRule type="cellIs" dxfId="17985" priority="2287" stopIfTrue="1" operator="equal">
      <formula>5</formula>
    </cfRule>
    <cfRule type="cellIs" dxfId="17984" priority="2288" stopIfTrue="1" operator="equal">
      <formula>4</formula>
    </cfRule>
    <cfRule type="cellIs" dxfId="17983" priority="2289" stopIfTrue="1" operator="equal">
      <formula>3</formula>
    </cfRule>
  </conditionalFormatting>
  <conditionalFormatting sqref="S5">
    <cfRule type="cellIs" dxfId="17982" priority="1849" stopIfTrue="1" operator="equal">
      <formula>5</formula>
    </cfRule>
    <cfRule type="cellIs" dxfId="17981" priority="1850" stopIfTrue="1" operator="equal">
      <formula>4</formula>
    </cfRule>
    <cfRule type="cellIs" dxfId="17980" priority="1851" stopIfTrue="1" operator="equal">
      <formula>3</formula>
    </cfRule>
  </conditionalFormatting>
  <conditionalFormatting sqref="S4">
    <cfRule type="expression" dxfId="17979" priority="1845" stopIfTrue="1">
      <formula>$D$1&lt;S4</formula>
    </cfRule>
    <cfRule type="expression" dxfId="17978" priority="1846" stopIfTrue="1">
      <formula>$D$1&gt;S4</formula>
    </cfRule>
  </conditionalFormatting>
  <conditionalFormatting sqref="Q32">
    <cfRule type="cellIs" dxfId="17977" priority="2262" stopIfTrue="1" operator="equal">
      <formula>5</formula>
    </cfRule>
    <cfRule type="cellIs" dxfId="17976" priority="2263" stopIfTrue="1" operator="equal">
      <formula>4</formula>
    </cfRule>
    <cfRule type="cellIs" dxfId="17975" priority="2264" stopIfTrue="1" operator="equal">
      <formula>3</formula>
    </cfRule>
  </conditionalFormatting>
  <conditionalFormatting sqref="S4">
    <cfRule type="expression" dxfId="17974" priority="1807" stopIfTrue="1">
      <formula>$D$1&lt;S4</formula>
    </cfRule>
    <cfRule type="expression" dxfId="17973" priority="1808" stopIfTrue="1">
      <formula>$D$1&gt;S4</formula>
    </cfRule>
  </conditionalFormatting>
  <conditionalFormatting sqref="S4">
    <cfRule type="expression" dxfId="17972" priority="1803" stopIfTrue="1">
      <formula>$D$1&lt;S4</formula>
    </cfRule>
    <cfRule type="expression" dxfId="17971" priority="1804" stopIfTrue="1">
      <formula>$D$1&gt;S4</formula>
    </cfRule>
  </conditionalFormatting>
  <conditionalFormatting sqref="S32">
    <cfRule type="cellIs" dxfId="17970" priority="2224" stopIfTrue="1" operator="equal">
      <formula>5</formula>
    </cfRule>
    <cfRule type="cellIs" dxfId="17969" priority="2225" stopIfTrue="1" operator="equal">
      <formula>4</formula>
    </cfRule>
    <cfRule type="cellIs" dxfId="17968" priority="2226" stopIfTrue="1" operator="equal">
      <formula>3</formula>
    </cfRule>
  </conditionalFormatting>
  <conditionalFormatting sqref="S4">
    <cfRule type="expression" dxfId="17967" priority="1788" stopIfTrue="1">
      <formula>$D$1&lt;S4</formula>
    </cfRule>
    <cfRule type="expression" dxfId="17966" priority="1789" stopIfTrue="1">
      <formula>$D$1&gt;S4</formula>
    </cfRule>
  </conditionalFormatting>
  <conditionalFormatting sqref="S5">
    <cfRule type="cellIs" dxfId="17965" priority="1785" stopIfTrue="1" operator="equal">
      <formula>5</formula>
    </cfRule>
    <cfRule type="cellIs" dxfId="17964" priority="1786" stopIfTrue="1" operator="equal">
      <formula>4</formula>
    </cfRule>
    <cfRule type="cellIs" dxfId="17963" priority="1787" stopIfTrue="1" operator="equal">
      <formula>3</formula>
    </cfRule>
  </conditionalFormatting>
  <conditionalFormatting sqref="S4">
    <cfRule type="expression" dxfId="17962" priority="1759" stopIfTrue="1">
      <formula>$D$1&lt;S4</formula>
    </cfRule>
    <cfRule type="expression" dxfId="17961" priority="1760" stopIfTrue="1">
      <formula>$D$1&gt;S4</formula>
    </cfRule>
  </conditionalFormatting>
  <conditionalFormatting sqref="T5">
    <cfRule type="cellIs" dxfId="17960" priority="2177" stopIfTrue="1" operator="equal">
      <formula>5</formula>
    </cfRule>
    <cfRule type="cellIs" dxfId="17959" priority="2178" stopIfTrue="1" operator="equal">
      <formula>4</formula>
    </cfRule>
    <cfRule type="cellIs" dxfId="17958" priority="2179" stopIfTrue="1" operator="equal">
      <formula>3</formula>
    </cfRule>
  </conditionalFormatting>
  <conditionalFormatting sqref="Q3 S3:T3 T4">
    <cfRule type="expression" dxfId="17957" priority="2180" stopIfTrue="1">
      <formula>$D$1&lt;Q3</formula>
    </cfRule>
    <cfRule type="expression" dxfId="17956" priority="2181" stopIfTrue="1">
      <formula>$D$1&gt;Q3</formula>
    </cfRule>
  </conditionalFormatting>
  <conditionalFormatting sqref="K3">
    <cfRule type="expression" dxfId="17955" priority="618" stopIfTrue="1">
      <formula>$D$1&lt;K3</formula>
    </cfRule>
    <cfRule type="expression" dxfId="17954" priority="619" stopIfTrue="1">
      <formula>$D$1&gt;K3</formula>
    </cfRule>
  </conditionalFormatting>
  <conditionalFormatting sqref="T5">
    <cfRule type="cellIs" dxfId="17953" priority="2172" stopIfTrue="1" operator="equal">
      <formula>5</formula>
    </cfRule>
    <cfRule type="cellIs" dxfId="17952" priority="2173" stopIfTrue="1" operator="equal">
      <formula>4</formula>
    </cfRule>
    <cfRule type="cellIs" dxfId="17951" priority="2174" stopIfTrue="1" operator="equal">
      <formula>3</formula>
    </cfRule>
  </conditionalFormatting>
  <conditionalFormatting sqref="T4">
    <cfRule type="expression" dxfId="17950" priority="2170" stopIfTrue="1">
      <formula>$D$1&lt;T4</formula>
    </cfRule>
    <cfRule type="expression" dxfId="17949" priority="2171" stopIfTrue="1">
      <formula>$D$1&gt;T4</formula>
    </cfRule>
  </conditionalFormatting>
  <conditionalFormatting sqref="G3">
    <cfRule type="expression" dxfId="17948" priority="550" stopIfTrue="1">
      <formula>$D$1&lt;G3</formula>
    </cfRule>
    <cfRule type="expression" dxfId="17947" priority="551" stopIfTrue="1">
      <formula>$D$1&gt;G3</formula>
    </cfRule>
  </conditionalFormatting>
  <conditionalFormatting sqref="M4">
    <cfRule type="expression" dxfId="17946" priority="568" stopIfTrue="1">
      <formula>$D$1&lt;M4</formula>
    </cfRule>
    <cfRule type="expression" dxfId="17945" priority="569" stopIfTrue="1">
      <formula>$D$1&gt;M4</formula>
    </cfRule>
  </conditionalFormatting>
  <conditionalFormatting sqref="M4">
    <cfRule type="expression" dxfId="17944" priority="566" stopIfTrue="1">
      <formula>$D$1&lt;M4</formula>
    </cfRule>
    <cfRule type="expression" dxfId="17943" priority="567" stopIfTrue="1">
      <formula>$D$1&gt;M4</formula>
    </cfRule>
  </conditionalFormatting>
  <conditionalFormatting sqref="M4">
    <cfRule type="expression" dxfId="17942" priority="564" stopIfTrue="1">
      <formula>$D$1&lt;M4</formula>
    </cfRule>
    <cfRule type="expression" dxfId="17941" priority="565" stopIfTrue="1">
      <formula>$D$1&gt;M4</formula>
    </cfRule>
  </conditionalFormatting>
  <conditionalFormatting sqref="G3">
    <cfRule type="expression" dxfId="17940" priority="554" stopIfTrue="1">
      <formula>$D$1&lt;G3</formula>
    </cfRule>
    <cfRule type="expression" dxfId="17939" priority="555" stopIfTrue="1">
      <formula>$D$1&gt;G3</formula>
    </cfRule>
  </conditionalFormatting>
  <conditionalFormatting sqref="G3">
    <cfRule type="expression" dxfId="17938" priority="552" stopIfTrue="1">
      <formula>$D$1&lt;G3</formula>
    </cfRule>
    <cfRule type="expression" dxfId="17937" priority="553" stopIfTrue="1">
      <formula>$D$1&gt;G3</formula>
    </cfRule>
  </conditionalFormatting>
  <conditionalFormatting sqref="G4">
    <cfRule type="expression" dxfId="17936" priority="510" stopIfTrue="1">
      <formula>$D$1&lt;G4</formula>
    </cfRule>
    <cfRule type="expression" dxfId="17935" priority="511" stopIfTrue="1">
      <formula>$D$1&gt;G4</formula>
    </cfRule>
  </conditionalFormatting>
  <conditionalFormatting sqref="G4">
    <cfRule type="expression" dxfId="17934" priority="500" stopIfTrue="1">
      <formula>$D$1&lt;G4</formula>
    </cfRule>
    <cfRule type="expression" dxfId="17933" priority="501" stopIfTrue="1">
      <formula>$D$1&gt;G4</formula>
    </cfRule>
  </conditionalFormatting>
  <conditionalFormatting sqref="I3">
    <cfRule type="expression" dxfId="17932" priority="407" stopIfTrue="1">
      <formula>$D$1&lt;I3</formula>
    </cfRule>
    <cfRule type="expression" dxfId="17931" priority="408" stopIfTrue="1">
      <formula>$D$1&gt;I3</formula>
    </cfRule>
  </conditionalFormatting>
  <conditionalFormatting sqref="I3">
    <cfRule type="expression" dxfId="17930" priority="405" stopIfTrue="1">
      <formula>$D$1&lt;I3</formula>
    </cfRule>
    <cfRule type="expression" dxfId="17929" priority="406" stopIfTrue="1">
      <formula>$D$1&gt;I3</formula>
    </cfRule>
  </conditionalFormatting>
  <conditionalFormatting sqref="Q4">
    <cfRule type="expression" dxfId="17928" priority="1937" stopIfTrue="1">
      <formula>$D$1&lt;Q4</formula>
    </cfRule>
    <cfRule type="expression" dxfId="17927" priority="1938" stopIfTrue="1">
      <formula>$D$1&gt;Q4</formula>
    </cfRule>
  </conditionalFormatting>
  <conditionalFormatting sqref="Q5">
    <cfRule type="cellIs" dxfId="17926" priority="1934" stopIfTrue="1" operator="equal">
      <formula>5</formula>
    </cfRule>
    <cfRule type="cellIs" dxfId="17925" priority="1935" stopIfTrue="1" operator="equal">
      <formula>4</formula>
    </cfRule>
    <cfRule type="cellIs" dxfId="17924" priority="1936" stopIfTrue="1" operator="equal">
      <formula>3</formula>
    </cfRule>
  </conditionalFormatting>
  <conditionalFormatting sqref="Q4">
    <cfRule type="expression" dxfId="17923" priority="1932" stopIfTrue="1">
      <formula>$D$1&lt;Q4</formula>
    </cfRule>
    <cfRule type="expression" dxfId="17922" priority="1933" stopIfTrue="1">
      <formula>$D$1&gt;Q4</formula>
    </cfRule>
  </conditionalFormatting>
  <conditionalFormatting sqref="Q5">
    <cfRule type="cellIs" dxfId="17921" priority="1929" stopIfTrue="1" operator="equal">
      <formula>5</formula>
    </cfRule>
    <cfRule type="cellIs" dxfId="17920" priority="1930" stopIfTrue="1" operator="equal">
      <formula>4</formula>
    </cfRule>
    <cfRule type="cellIs" dxfId="17919" priority="1931" stopIfTrue="1" operator="equal">
      <formula>3</formula>
    </cfRule>
  </conditionalFormatting>
  <conditionalFormatting sqref="Q4">
    <cfRule type="expression" dxfId="17918" priority="1896" stopIfTrue="1">
      <formula>$D$1&lt;Q4</formula>
    </cfRule>
    <cfRule type="expression" dxfId="17917" priority="1897" stopIfTrue="1">
      <formula>$D$1&gt;Q4</formula>
    </cfRule>
  </conditionalFormatting>
  <conditionalFormatting sqref="Q5">
    <cfRule type="cellIs" dxfId="17916" priority="1926" stopIfTrue="1" operator="equal">
      <formula>5</formula>
    </cfRule>
    <cfRule type="cellIs" dxfId="17915" priority="1927" stopIfTrue="1" operator="equal">
      <formula>4</formula>
    </cfRule>
    <cfRule type="cellIs" dxfId="17914" priority="1928" stopIfTrue="1" operator="equal">
      <formula>3</formula>
    </cfRule>
  </conditionalFormatting>
  <conditionalFormatting sqref="Q4">
    <cfRule type="expression" dxfId="17913" priority="1924" stopIfTrue="1">
      <formula>$D$1&lt;Q4</formula>
    </cfRule>
    <cfRule type="expression" dxfId="17912" priority="1925" stopIfTrue="1">
      <formula>$D$1&gt;Q4</formula>
    </cfRule>
  </conditionalFormatting>
  <conditionalFormatting sqref="Q5">
    <cfRule type="cellIs" dxfId="17911" priority="1921" stopIfTrue="1" operator="equal">
      <formula>5</formula>
    </cfRule>
    <cfRule type="cellIs" dxfId="17910" priority="1922" stopIfTrue="1" operator="equal">
      <formula>4</formula>
    </cfRule>
    <cfRule type="cellIs" dxfId="17909" priority="1923" stopIfTrue="1" operator="equal">
      <formula>3</formula>
    </cfRule>
  </conditionalFormatting>
  <conditionalFormatting sqref="Q4">
    <cfRule type="expression" dxfId="17908" priority="1919" stopIfTrue="1">
      <formula>$D$1&lt;Q4</formula>
    </cfRule>
    <cfRule type="expression" dxfId="17907" priority="1920" stopIfTrue="1">
      <formula>$D$1&gt;Q4</formula>
    </cfRule>
  </conditionalFormatting>
  <conditionalFormatting sqref="Q4">
    <cfRule type="expression" dxfId="17906" priority="1914" stopIfTrue="1">
      <formula>$D$1&lt;Q4</formula>
    </cfRule>
    <cfRule type="expression" dxfId="17905" priority="1915" stopIfTrue="1">
      <formula>$D$1&gt;Q4</formula>
    </cfRule>
  </conditionalFormatting>
  <conditionalFormatting sqref="Q4">
    <cfRule type="expression" dxfId="17904" priority="1912" stopIfTrue="1">
      <formula>$D$1&lt;Q4</formula>
    </cfRule>
    <cfRule type="expression" dxfId="17903" priority="1913" stopIfTrue="1">
      <formula>$D$1&gt;Q4</formula>
    </cfRule>
  </conditionalFormatting>
  <conditionalFormatting sqref="Q4">
    <cfRule type="expression" dxfId="17902" priority="1910" stopIfTrue="1">
      <formula>$D$1&lt;Q4</formula>
    </cfRule>
    <cfRule type="expression" dxfId="17901" priority="1911" stopIfTrue="1">
      <formula>$D$1&gt;Q4</formula>
    </cfRule>
  </conditionalFormatting>
  <conditionalFormatting sqref="Q4">
    <cfRule type="expression" dxfId="17900" priority="1908" stopIfTrue="1">
      <formula>$D$1&lt;Q4</formula>
    </cfRule>
    <cfRule type="expression" dxfId="17899" priority="1909" stopIfTrue="1">
      <formula>$D$1&gt;Q4</formula>
    </cfRule>
  </conditionalFormatting>
  <conditionalFormatting sqref="Q4">
    <cfRule type="expression" dxfId="17898" priority="1906" stopIfTrue="1">
      <formula>$D$1&lt;Q4</formula>
    </cfRule>
    <cfRule type="expression" dxfId="17897" priority="1907" stopIfTrue="1">
      <formula>$D$1&gt;Q4</formula>
    </cfRule>
  </conditionalFormatting>
  <conditionalFormatting sqref="Q4">
    <cfRule type="expression" dxfId="17896" priority="1904" stopIfTrue="1">
      <formula>$D$1&lt;Q4</formula>
    </cfRule>
    <cfRule type="expression" dxfId="17895" priority="1905" stopIfTrue="1">
      <formula>$D$1&gt;Q4</formula>
    </cfRule>
  </conditionalFormatting>
  <conditionalFormatting sqref="Q4">
    <cfRule type="expression" dxfId="17894" priority="1902" stopIfTrue="1">
      <formula>$D$1&lt;Q4</formula>
    </cfRule>
    <cfRule type="expression" dxfId="17893" priority="1903" stopIfTrue="1">
      <formula>$D$1&gt;Q4</formula>
    </cfRule>
  </conditionalFormatting>
  <conditionalFormatting sqref="Q4">
    <cfRule type="expression" dxfId="17892" priority="1900" stopIfTrue="1">
      <formula>$D$1&lt;Q4</formula>
    </cfRule>
    <cfRule type="expression" dxfId="17891" priority="1901" stopIfTrue="1">
      <formula>$D$1&gt;Q4</formula>
    </cfRule>
  </conditionalFormatting>
  <conditionalFormatting sqref="Q4">
    <cfRule type="expression" dxfId="17890" priority="1898" stopIfTrue="1">
      <formula>$D$1&lt;Q4</formula>
    </cfRule>
    <cfRule type="expression" dxfId="17889" priority="1899" stopIfTrue="1">
      <formula>$D$1&gt;Q4</formula>
    </cfRule>
  </conditionalFormatting>
  <conditionalFormatting sqref="R5">
    <cfRule type="cellIs" dxfId="17888" priority="1893" stopIfTrue="1" operator="equal">
      <formula>5</formula>
    </cfRule>
    <cfRule type="cellIs" dxfId="17887" priority="1894" stopIfTrue="1" operator="equal">
      <formula>4</formula>
    </cfRule>
    <cfRule type="cellIs" dxfId="17886" priority="1895" stopIfTrue="1" operator="equal">
      <formula>3</formula>
    </cfRule>
  </conditionalFormatting>
  <conditionalFormatting sqref="R3:R4">
    <cfRule type="expression" dxfId="17885" priority="1891" stopIfTrue="1">
      <formula>$D$1&lt;R3</formula>
    </cfRule>
    <cfRule type="expression" dxfId="17884" priority="1892" stopIfTrue="1">
      <formula>$D$1&gt;R3</formula>
    </cfRule>
  </conditionalFormatting>
  <conditionalFormatting sqref="R4">
    <cfRule type="expression" dxfId="17883" priority="1889" stopIfTrue="1">
      <formula>$D$1&lt;R4</formula>
    </cfRule>
    <cfRule type="expression" dxfId="17882" priority="1890" stopIfTrue="1">
      <formula>$D$1&gt;R4</formula>
    </cfRule>
  </conditionalFormatting>
  <conditionalFormatting sqref="R4">
    <cfRule type="expression" dxfId="17881" priority="1887" stopIfTrue="1">
      <formula>$D$1&lt;R4</formula>
    </cfRule>
    <cfRule type="expression" dxfId="17880" priority="1888" stopIfTrue="1">
      <formula>$D$1&gt;R4</formula>
    </cfRule>
  </conditionalFormatting>
  <conditionalFormatting sqref="R5">
    <cfRule type="cellIs" dxfId="17879" priority="1884" stopIfTrue="1" operator="equal">
      <formula>5</formula>
    </cfRule>
    <cfRule type="cellIs" dxfId="17878" priority="1885" stopIfTrue="1" operator="equal">
      <formula>4</formula>
    </cfRule>
    <cfRule type="cellIs" dxfId="17877" priority="1886" stopIfTrue="1" operator="equal">
      <formula>3</formula>
    </cfRule>
  </conditionalFormatting>
  <conditionalFormatting sqref="R4">
    <cfRule type="expression" dxfId="17876" priority="1882" stopIfTrue="1">
      <formula>$D$1&lt;R4</formula>
    </cfRule>
    <cfRule type="expression" dxfId="17875" priority="1883" stopIfTrue="1">
      <formula>$D$1&gt;R4</formula>
    </cfRule>
  </conditionalFormatting>
  <conditionalFormatting sqref="R5">
    <cfRule type="cellIs" dxfId="17874" priority="1879" stopIfTrue="1" operator="equal">
      <formula>5</formula>
    </cfRule>
    <cfRule type="cellIs" dxfId="17873" priority="1880" stopIfTrue="1" operator="equal">
      <formula>4</formula>
    </cfRule>
    <cfRule type="cellIs" dxfId="17872" priority="1881" stopIfTrue="1" operator="equal">
      <formula>3</formula>
    </cfRule>
  </conditionalFormatting>
  <conditionalFormatting sqref="R4">
    <cfRule type="expression" dxfId="17871" priority="1877" stopIfTrue="1">
      <formula>$D$1&lt;R4</formula>
    </cfRule>
    <cfRule type="expression" dxfId="17870" priority="1878" stopIfTrue="1">
      <formula>$D$1&gt;R4</formula>
    </cfRule>
  </conditionalFormatting>
  <conditionalFormatting sqref="R4">
    <cfRule type="expression" dxfId="17869" priority="1875" stopIfTrue="1">
      <formula>$D$1&lt;R4</formula>
    </cfRule>
    <cfRule type="expression" dxfId="17868" priority="1876" stopIfTrue="1">
      <formula>$D$1&gt;R4</formula>
    </cfRule>
  </conditionalFormatting>
  <conditionalFormatting sqref="R4">
    <cfRule type="expression" dxfId="17867" priority="1873" stopIfTrue="1">
      <formula>$D$1&lt;R4</formula>
    </cfRule>
    <cfRule type="expression" dxfId="17866" priority="1874" stopIfTrue="1">
      <formula>$D$1&gt;R4</formula>
    </cfRule>
  </conditionalFormatting>
  <conditionalFormatting sqref="R5">
    <cfRule type="cellIs" dxfId="17865" priority="1870" stopIfTrue="1" operator="equal">
      <formula>5</formula>
    </cfRule>
    <cfRule type="cellIs" dxfId="17864" priority="1871" stopIfTrue="1" operator="equal">
      <formula>4</formula>
    </cfRule>
    <cfRule type="cellIs" dxfId="17863" priority="1872" stopIfTrue="1" operator="equal">
      <formula>3</formula>
    </cfRule>
  </conditionalFormatting>
  <conditionalFormatting sqref="S4">
    <cfRule type="expression" dxfId="17862" priority="1866" stopIfTrue="1">
      <formula>$D$1&lt;S4</formula>
    </cfRule>
    <cfRule type="expression" dxfId="17861" priority="1867" stopIfTrue="1">
      <formula>$D$1&gt;S4</formula>
    </cfRule>
  </conditionalFormatting>
  <conditionalFormatting sqref="S5">
    <cfRule type="cellIs" dxfId="17860" priority="1863" stopIfTrue="1" operator="equal">
      <formula>5</formula>
    </cfRule>
    <cfRule type="cellIs" dxfId="17859" priority="1864" stopIfTrue="1" operator="equal">
      <formula>4</formula>
    </cfRule>
    <cfRule type="cellIs" dxfId="17858" priority="1865" stopIfTrue="1" operator="equal">
      <formula>3</formula>
    </cfRule>
  </conditionalFormatting>
  <conditionalFormatting sqref="S4">
    <cfRule type="expression" dxfId="17857" priority="1859" stopIfTrue="1">
      <formula>$D$1&lt;S4</formula>
    </cfRule>
    <cfRule type="expression" dxfId="17856" priority="1860" stopIfTrue="1">
      <formula>$D$1&gt;S4</formula>
    </cfRule>
  </conditionalFormatting>
  <conditionalFormatting sqref="S4">
    <cfRule type="expression" dxfId="17855" priority="1857" stopIfTrue="1">
      <formula>$D$1&lt;S4</formula>
    </cfRule>
    <cfRule type="expression" dxfId="17854" priority="1858" stopIfTrue="1">
      <formula>$D$1&gt;S4</formula>
    </cfRule>
  </conditionalFormatting>
  <conditionalFormatting sqref="S5">
    <cfRule type="cellIs" dxfId="17853" priority="1854" stopIfTrue="1" operator="equal">
      <formula>5</formula>
    </cfRule>
    <cfRule type="cellIs" dxfId="17852" priority="1855" stopIfTrue="1" operator="equal">
      <formula>4</formula>
    </cfRule>
    <cfRule type="cellIs" dxfId="17851" priority="1856" stopIfTrue="1" operator="equal">
      <formula>3</formula>
    </cfRule>
  </conditionalFormatting>
  <conditionalFormatting sqref="S4">
    <cfRule type="expression" dxfId="17850" priority="1852" stopIfTrue="1">
      <formula>$D$1&lt;S4</formula>
    </cfRule>
    <cfRule type="expression" dxfId="17849" priority="1853" stopIfTrue="1">
      <formula>$D$1&gt;S4</formula>
    </cfRule>
  </conditionalFormatting>
  <conditionalFormatting sqref="S4">
    <cfRule type="expression" dxfId="17848" priority="1847" stopIfTrue="1">
      <formula>$D$1&lt;S4</formula>
    </cfRule>
    <cfRule type="expression" dxfId="17847" priority="1848" stopIfTrue="1">
      <formula>$D$1&gt;S4</formula>
    </cfRule>
  </conditionalFormatting>
  <conditionalFormatting sqref="S4">
    <cfRule type="expression" dxfId="17846" priority="1843" stopIfTrue="1">
      <formula>$D$1&lt;S4</formula>
    </cfRule>
    <cfRule type="expression" dxfId="17845" priority="1844" stopIfTrue="1">
      <formula>$D$1&gt;S4</formula>
    </cfRule>
  </conditionalFormatting>
  <conditionalFormatting sqref="S5">
    <cfRule type="cellIs" dxfId="17844" priority="1840" stopIfTrue="1" operator="equal">
      <formula>5</formula>
    </cfRule>
    <cfRule type="cellIs" dxfId="17843" priority="1841" stopIfTrue="1" operator="equal">
      <formula>4</formula>
    </cfRule>
    <cfRule type="cellIs" dxfId="17842" priority="1842" stopIfTrue="1" operator="equal">
      <formula>3</formula>
    </cfRule>
  </conditionalFormatting>
  <conditionalFormatting sqref="S4">
    <cfRule type="expression" dxfId="17841" priority="1838" stopIfTrue="1">
      <formula>$D$1&lt;S4</formula>
    </cfRule>
    <cfRule type="expression" dxfId="17840" priority="1839" stopIfTrue="1">
      <formula>$D$1&gt;S4</formula>
    </cfRule>
  </conditionalFormatting>
  <conditionalFormatting sqref="S5">
    <cfRule type="cellIs" dxfId="17839" priority="1835" stopIfTrue="1" operator="equal">
      <formula>5</formula>
    </cfRule>
    <cfRule type="cellIs" dxfId="17838" priority="1836" stopIfTrue="1" operator="equal">
      <formula>4</formula>
    </cfRule>
    <cfRule type="cellIs" dxfId="17837" priority="1837" stopIfTrue="1" operator="equal">
      <formula>3</formula>
    </cfRule>
  </conditionalFormatting>
  <conditionalFormatting sqref="S4">
    <cfRule type="expression" dxfId="17836" priority="1833" stopIfTrue="1">
      <formula>$D$1&lt;S4</formula>
    </cfRule>
    <cfRule type="expression" dxfId="17835" priority="1834" stopIfTrue="1">
      <formula>$D$1&gt;S4</formula>
    </cfRule>
  </conditionalFormatting>
  <conditionalFormatting sqref="S5">
    <cfRule type="cellIs" dxfId="17834" priority="1830" stopIfTrue="1" operator="equal">
      <formula>5</formula>
    </cfRule>
    <cfRule type="cellIs" dxfId="17833" priority="1831" stopIfTrue="1" operator="equal">
      <formula>4</formula>
    </cfRule>
    <cfRule type="cellIs" dxfId="17832" priority="1832" stopIfTrue="1" operator="equal">
      <formula>3</formula>
    </cfRule>
  </conditionalFormatting>
  <conditionalFormatting sqref="S4">
    <cfRule type="expression" dxfId="17831" priority="1828" stopIfTrue="1">
      <formula>$D$1&lt;S4</formula>
    </cfRule>
    <cfRule type="expression" dxfId="17830" priority="1829" stopIfTrue="1">
      <formula>$D$1&gt;S4</formula>
    </cfRule>
  </conditionalFormatting>
  <conditionalFormatting sqref="S4">
    <cfRule type="expression" dxfId="17829" priority="1773" stopIfTrue="1">
      <formula>$D$1&lt;S4</formula>
    </cfRule>
    <cfRule type="expression" dxfId="17828" priority="1774" stopIfTrue="1">
      <formula>$D$1&gt;S4</formula>
    </cfRule>
  </conditionalFormatting>
  <conditionalFormatting sqref="S4">
    <cfRule type="expression" dxfId="17827" priority="1761" stopIfTrue="1">
      <formula>$D$1&lt;S4</formula>
    </cfRule>
    <cfRule type="expression" dxfId="17826" priority="1762" stopIfTrue="1">
      <formula>$D$1&gt;S4</formula>
    </cfRule>
  </conditionalFormatting>
  <conditionalFormatting sqref="S4">
    <cfRule type="expression" dxfId="17825" priority="1805" stopIfTrue="1">
      <formula>$D$1&lt;S4</formula>
    </cfRule>
    <cfRule type="expression" dxfId="17824" priority="1806" stopIfTrue="1">
      <formula>$D$1&gt;S4</formula>
    </cfRule>
  </conditionalFormatting>
  <conditionalFormatting sqref="S4">
    <cfRule type="expression" dxfId="17823" priority="1778" stopIfTrue="1">
      <formula>$D$1&lt;S4</formula>
    </cfRule>
    <cfRule type="expression" dxfId="17822" priority="1779" stopIfTrue="1">
      <formula>$D$1&gt;S4</formula>
    </cfRule>
  </conditionalFormatting>
  <conditionalFormatting sqref="S5">
    <cfRule type="cellIs" dxfId="17821" priority="1775" stopIfTrue="1" operator="equal">
      <formula>5</formula>
    </cfRule>
    <cfRule type="cellIs" dxfId="17820" priority="1776" stopIfTrue="1" operator="equal">
      <formula>4</formula>
    </cfRule>
    <cfRule type="cellIs" dxfId="17819" priority="1777" stopIfTrue="1" operator="equal">
      <formula>3</formula>
    </cfRule>
  </conditionalFormatting>
  <conditionalFormatting sqref="S4">
    <cfRule type="expression" dxfId="17818" priority="1771" stopIfTrue="1">
      <formula>$D$1&lt;S4</formula>
    </cfRule>
    <cfRule type="expression" dxfId="17817" priority="1772" stopIfTrue="1">
      <formula>$D$1&gt;S4</formula>
    </cfRule>
  </conditionalFormatting>
  <conditionalFormatting sqref="S5">
    <cfRule type="cellIs" dxfId="17816" priority="1825" stopIfTrue="1" operator="equal">
      <formula>5</formula>
    </cfRule>
    <cfRule type="cellIs" dxfId="17815" priority="1826" stopIfTrue="1" operator="equal">
      <formula>4</formula>
    </cfRule>
    <cfRule type="cellIs" dxfId="17814" priority="1827" stopIfTrue="1" operator="equal">
      <formula>3</formula>
    </cfRule>
  </conditionalFormatting>
  <conditionalFormatting sqref="S4">
    <cfRule type="expression" dxfId="17813" priority="1823" stopIfTrue="1">
      <formula>$D$1&lt;S4</formula>
    </cfRule>
    <cfRule type="expression" dxfId="17812" priority="1824" stopIfTrue="1">
      <formula>$D$1&gt;S4</formula>
    </cfRule>
  </conditionalFormatting>
  <conditionalFormatting sqref="S5">
    <cfRule type="cellIs" dxfId="17811" priority="1820" stopIfTrue="1" operator="equal">
      <formula>5</formula>
    </cfRule>
    <cfRule type="cellIs" dxfId="17810" priority="1821" stopIfTrue="1" operator="equal">
      <formula>4</formula>
    </cfRule>
    <cfRule type="cellIs" dxfId="17809" priority="1822" stopIfTrue="1" operator="equal">
      <formula>3</formula>
    </cfRule>
  </conditionalFormatting>
  <conditionalFormatting sqref="S4">
    <cfRule type="expression" dxfId="17808" priority="1818" stopIfTrue="1">
      <formula>$D$1&lt;S4</formula>
    </cfRule>
    <cfRule type="expression" dxfId="17807" priority="1819" stopIfTrue="1">
      <formula>$D$1&gt;S4</formula>
    </cfRule>
  </conditionalFormatting>
  <conditionalFormatting sqref="S5">
    <cfRule type="cellIs" dxfId="17806" priority="1815" stopIfTrue="1" operator="equal">
      <formula>5</formula>
    </cfRule>
    <cfRule type="cellIs" dxfId="17805" priority="1816" stopIfTrue="1" operator="equal">
      <formula>4</formula>
    </cfRule>
    <cfRule type="cellIs" dxfId="17804" priority="1817" stopIfTrue="1" operator="equal">
      <formula>3</formula>
    </cfRule>
  </conditionalFormatting>
  <conditionalFormatting sqref="S4">
    <cfRule type="expression" dxfId="17803" priority="1813" stopIfTrue="1">
      <formula>$D$1&lt;S4</formula>
    </cfRule>
    <cfRule type="expression" dxfId="17802" priority="1814" stopIfTrue="1">
      <formula>$D$1&gt;S4</formula>
    </cfRule>
  </conditionalFormatting>
  <conditionalFormatting sqref="S4">
    <cfRule type="expression" dxfId="17801" priority="1811" stopIfTrue="1">
      <formula>$D$1&lt;S4</formula>
    </cfRule>
    <cfRule type="expression" dxfId="17800" priority="1812" stopIfTrue="1">
      <formula>$D$1&gt;S4</formula>
    </cfRule>
  </conditionalFormatting>
  <conditionalFormatting sqref="S4">
    <cfRule type="expression" dxfId="17799" priority="1809" stopIfTrue="1">
      <formula>$D$1&lt;S4</formula>
    </cfRule>
    <cfRule type="expression" dxfId="17798" priority="1810" stopIfTrue="1">
      <formula>$D$1&gt;S4</formula>
    </cfRule>
  </conditionalFormatting>
  <conditionalFormatting sqref="S4">
    <cfRule type="expression" dxfId="17797" priority="1801" stopIfTrue="1">
      <formula>$D$1&lt;S4</formula>
    </cfRule>
    <cfRule type="expression" dxfId="17796" priority="1802" stopIfTrue="1">
      <formula>$D$1&gt;S4</formula>
    </cfRule>
  </conditionalFormatting>
  <conditionalFormatting sqref="S4">
    <cfRule type="expression" dxfId="17795" priority="1799" stopIfTrue="1">
      <formula>$D$1&lt;S4</formula>
    </cfRule>
    <cfRule type="expression" dxfId="17794" priority="1800" stopIfTrue="1">
      <formula>$D$1&gt;S4</formula>
    </cfRule>
  </conditionalFormatting>
  <conditionalFormatting sqref="S4">
    <cfRule type="expression" dxfId="17793" priority="1797" stopIfTrue="1">
      <formula>$D$1&lt;S4</formula>
    </cfRule>
    <cfRule type="expression" dxfId="17792" priority="1798" stopIfTrue="1">
      <formula>$D$1&gt;S4</formula>
    </cfRule>
  </conditionalFormatting>
  <conditionalFormatting sqref="S4">
    <cfRule type="expression" dxfId="17791" priority="1795" stopIfTrue="1">
      <formula>$D$1&lt;S4</formula>
    </cfRule>
    <cfRule type="expression" dxfId="17790" priority="1796" stopIfTrue="1">
      <formula>$D$1&gt;S4</formula>
    </cfRule>
  </conditionalFormatting>
  <conditionalFormatting sqref="S4">
    <cfRule type="expression" dxfId="17789" priority="1793" stopIfTrue="1">
      <formula>$D$1&lt;S4</formula>
    </cfRule>
    <cfRule type="expression" dxfId="17788" priority="1794" stopIfTrue="1">
      <formula>$D$1&gt;S4</formula>
    </cfRule>
  </conditionalFormatting>
  <conditionalFormatting sqref="S5">
    <cfRule type="cellIs" dxfId="17787" priority="1790" stopIfTrue="1" operator="equal">
      <formula>5</formula>
    </cfRule>
    <cfRule type="cellIs" dxfId="17786" priority="1791" stopIfTrue="1" operator="equal">
      <formula>4</formula>
    </cfRule>
    <cfRule type="cellIs" dxfId="17785" priority="1792" stopIfTrue="1" operator="equal">
      <formula>3</formula>
    </cfRule>
  </conditionalFormatting>
  <conditionalFormatting sqref="S4">
    <cfRule type="expression" dxfId="17784" priority="1783" stopIfTrue="1">
      <formula>$D$1&lt;S4</formula>
    </cfRule>
    <cfRule type="expression" dxfId="17783" priority="1784" stopIfTrue="1">
      <formula>$D$1&gt;S4</formula>
    </cfRule>
  </conditionalFormatting>
  <conditionalFormatting sqref="S5">
    <cfRule type="cellIs" dxfId="17782" priority="1780" stopIfTrue="1" operator="equal">
      <formula>5</formula>
    </cfRule>
    <cfRule type="cellIs" dxfId="17781" priority="1781" stopIfTrue="1" operator="equal">
      <formula>4</formula>
    </cfRule>
    <cfRule type="cellIs" dxfId="17780" priority="1782" stopIfTrue="1" operator="equal">
      <formula>3</formula>
    </cfRule>
  </conditionalFormatting>
  <conditionalFormatting sqref="S4">
    <cfRule type="expression" dxfId="17779" priority="1769" stopIfTrue="1">
      <formula>$D$1&lt;S4</formula>
    </cfRule>
    <cfRule type="expression" dxfId="17778" priority="1770" stopIfTrue="1">
      <formula>$D$1&gt;S4</formula>
    </cfRule>
  </conditionalFormatting>
  <conditionalFormatting sqref="S4">
    <cfRule type="expression" dxfId="17777" priority="1767" stopIfTrue="1">
      <formula>$D$1&lt;S4</formula>
    </cfRule>
    <cfRule type="expression" dxfId="17776" priority="1768" stopIfTrue="1">
      <formula>$D$1&gt;S4</formula>
    </cfRule>
  </conditionalFormatting>
  <conditionalFormatting sqref="S4">
    <cfRule type="expression" dxfId="17775" priority="1765" stopIfTrue="1">
      <formula>$D$1&lt;S4</formula>
    </cfRule>
    <cfRule type="expression" dxfId="17774" priority="1766" stopIfTrue="1">
      <formula>$D$1&gt;S4</formula>
    </cfRule>
  </conditionalFormatting>
  <conditionalFormatting sqref="S4">
    <cfRule type="expression" dxfId="17773" priority="1763" stopIfTrue="1">
      <formula>$D$1&lt;S4</formula>
    </cfRule>
    <cfRule type="expression" dxfId="17772" priority="1764" stopIfTrue="1">
      <formula>$D$1&gt;S4</formula>
    </cfRule>
  </conditionalFormatting>
  <conditionalFormatting sqref="S4">
    <cfRule type="expression" dxfId="17771" priority="1757" stopIfTrue="1">
      <formula>$D$1&lt;S4</formula>
    </cfRule>
    <cfRule type="expression" dxfId="17770" priority="1758" stopIfTrue="1">
      <formula>$D$1&gt;S4</formula>
    </cfRule>
  </conditionalFormatting>
  <conditionalFormatting sqref="S4">
    <cfRule type="expression" dxfId="17769" priority="1755" stopIfTrue="1">
      <formula>$D$1&lt;S4</formula>
    </cfRule>
    <cfRule type="expression" dxfId="17768" priority="1756" stopIfTrue="1">
      <formula>$D$1&gt;S4</formula>
    </cfRule>
  </conditionalFormatting>
  <conditionalFormatting sqref="S4">
    <cfRule type="expression" dxfId="17767" priority="1753" stopIfTrue="1">
      <formula>$D$1&lt;S4</formula>
    </cfRule>
    <cfRule type="expression" dxfId="17766" priority="1754" stopIfTrue="1">
      <formula>$D$1&gt;S4</formula>
    </cfRule>
  </conditionalFormatting>
  <conditionalFormatting sqref="N4">
    <cfRule type="expression" dxfId="17765" priority="116" stopIfTrue="1">
      <formula>$D$1&lt;N4</formula>
    </cfRule>
    <cfRule type="expression" dxfId="17764" priority="117" stopIfTrue="1">
      <formula>$D$1&gt;N4</formula>
    </cfRule>
  </conditionalFormatting>
  <conditionalFormatting sqref="N4">
    <cfRule type="expression" dxfId="17763" priority="107" stopIfTrue="1">
      <formula>$D$1&lt;N4</formula>
    </cfRule>
    <cfRule type="expression" dxfId="17762" priority="108" stopIfTrue="1">
      <formula>$D$1&gt;N4</formula>
    </cfRule>
  </conditionalFormatting>
  <conditionalFormatting sqref="O5">
    <cfRule type="expression" dxfId="17761" priority="86" stopIfTrue="1">
      <formula>$D$1&lt;O5</formula>
    </cfRule>
    <cfRule type="expression" dxfId="17760" priority="87" stopIfTrue="1">
      <formula>$D$1&gt;O5</formula>
    </cfRule>
  </conditionalFormatting>
  <conditionalFormatting sqref="O5">
    <cfRule type="expression" dxfId="17759" priority="76" stopIfTrue="1">
      <formula>$D$1&lt;O5</formula>
    </cfRule>
    <cfRule type="expression" dxfId="17758" priority="77" stopIfTrue="1">
      <formula>$D$1&gt;O5</formula>
    </cfRule>
  </conditionalFormatting>
  <conditionalFormatting sqref="O4">
    <cfRule type="expression" dxfId="17757" priority="9" stopIfTrue="1">
      <formula>$D$1&lt;O4</formula>
    </cfRule>
    <cfRule type="expression" dxfId="17756" priority="10" stopIfTrue="1">
      <formula>$D$1&gt;O4</formula>
    </cfRule>
  </conditionalFormatting>
  <conditionalFormatting sqref="O4">
    <cfRule type="expression" dxfId="17755" priority="45" stopIfTrue="1">
      <formula>$D$1&lt;O4</formula>
    </cfRule>
    <cfRule type="expression" dxfId="17754" priority="46" stopIfTrue="1">
      <formula>$D$1&gt;O4</formula>
    </cfRule>
  </conditionalFormatting>
  <conditionalFormatting sqref="O4">
    <cfRule type="expression" dxfId="17753" priority="17" stopIfTrue="1">
      <formula>$D$1&lt;O4</formula>
    </cfRule>
    <cfRule type="expression" dxfId="17752" priority="18" stopIfTrue="1">
      <formula>$D$1&gt;O4</formula>
    </cfRule>
  </conditionalFormatting>
  <conditionalFormatting sqref="O4">
    <cfRule type="expression" dxfId="17751" priority="15" stopIfTrue="1">
      <formula>$D$1&lt;O4</formula>
    </cfRule>
    <cfRule type="expression" dxfId="17750" priority="16" stopIfTrue="1">
      <formula>$D$1&gt;O4</formula>
    </cfRule>
  </conditionalFormatting>
  <conditionalFormatting sqref="O4">
    <cfRule type="expression" dxfId="17749" priority="13" stopIfTrue="1">
      <formula>$D$1&lt;O4</formula>
    </cfRule>
    <cfRule type="expression" dxfId="17748" priority="14" stopIfTrue="1">
      <formula>$D$1&gt;O4</formula>
    </cfRule>
  </conditionalFormatting>
  <conditionalFormatting sqref="O4">
    <cfRule type="expression" dxfId="17747" priority="11" stopIfTrue="1">
      <formula>$D$1&lt;O4</formula>
    </cfRule>
    <cfRule type="expression" dxfId="17746" priority="12" stopIfTrue="1">
      <formula>$D$1&gt;O4</formula>
    </cfRule>
  </conditionalFormatting>
  <conditionalFormatting sqref="L4">
    <cfRule type="expression" dxfId="17745" priority="176" stopIfTrue="1">
      <formula>$D$1&lt;L4</formula>
    </cfRule>
    <cfRule type="expression" dxfId="17744" priority="177" stopIfTrue="1">
      <formula>$D$1&gt;L4</formula>
    </cfRule>
  </conditionalFormatting>
  <conditionalFormatting sqref="G4">
    <cfRule type="expression" dxfId="17743" priority="479" stopIfTrue="1">
      <formula>$D$1&lt;G4</formula>
    </cfRule>
    <cfRule type="expression" dxfId="17742" priority="480" stopIfTrue="1">
      <formula>$D$1&gt;G4</formula>
    </cfRule>
  </conditionalFormatting>
  <conditionalFormatting sqref="H3">
    <cfRule type="expression" dxfId="17741" priority="632" stopIfTrue="1">
      <formula>$D$1&lt;H3</formula>
    </cfRule>
    <cfRule type="expression" dxfId="17740" priority="633" stopIfTrue="1">
      <formula>$D$1&gt;H3</formula>
    </cfRule>
  </conditionalFormatting>
  <conditionalFormatting sqref="H3">
    <cfRule type="expression" dxfId="17739" priority="622" stopIfTrue="1">
      <formula>$D$1&lt;H3</formula>
    </cfRule>
    <cfRule type="expression" dxfId="17738" priority="623" stopIfTrue="1">
      <formula>$D$1&gt;H3</formula>
    </cfRule>
  </conditionalFormatting>
  <conditionalFormatting sqref="H3">
    <cfRule type="expression" dxfId="17737" priority="620" stopIfTrue="1">
      <formula>$D$1&lt;H3</formula>
    </cfRule>
    <cfRule type="expression" dxfId="17736" priority="621" stopIfTrue="1">
      <formula>$D$1&gt;H3</formula>
    </cfRule>
  </conditionalFormatting>
  <conditionalFormatting sqref="M4">
    <cfRule type="expression" dxfId="17735" priority="616" stopIfTrue="1">
      <formula>$D$1&lt;M4</formula>
    </cfRule>
    <cfRule type="expression" dxfId="17734" priority="617" stopIfTrue="1">
      <formula>$D$1&gt;M4</formula>
    </cfRule>
  </conditionalFormatting>
  <conditionalFormatting sqref="M4">
    <cfRule type="expression" dxfId="17733" priority="614" stopIfTrue="1">
      <formula>$D$1&lt;M4</formula>
    </cfRule>
    <cfRule type="expression" dxfId="17732" priority="615" stopIfTrue="1">
      <formula>$D$1&gt;M4</formula>
    </cfRule>
  </conditionalFormatting>
  <conditionalFormatting sqref="M4">
    <cfRule type="expression" dxfId="17731" priority="612" stopIfTrue="1">
      <formula>$D$1&lt;M4</formula>
    </cfRule>
    <cfRule type="expression" dxfId="17730" priority="613" stopIfTrue="1">
      <formula>$D$1&gt;M4</formula>
    </cfRule>
  </conditionalFormatting>
  <conditionalFormatting sqref="M4">
    <cfRule type="expression" dxfId="17729" priority="610" stopIfTrue="1">
      <formula>$D$1&lt;M4</formula>
    </cfRule>
    <cfRule type="expression" dxfId="17728" priority="611" stopIfTrue="1">
      <formula>$D$1&gt;M4</formula>
    </cfRule>
  </conditionalFormatting>
  <conditionalFormatting sqref="G4">
    <cfRule type="expression" dxfId="17727" priority="533" stopIfTrue="1">
      <formula>$D$1&lt;G4</formula>
    </cfRule>
    <cfRule type="expression" dxfId="17726" priority="534" stopIfTrue="1">
      <formula>$D$1&gt;G4</formula>
    </cfRule>
  </conditionalFormatting>
  <conditionalFormatting sqref="G4">
    <cfRule type="expression" dxfId="17725" priority="531" stopIfTrue="1">
      <formula>$D$1&lt;G4</formula>
    </cfRule>
    <cfRule type="expression" dxfId="17724" priority="532" stopIfTrue="1">
      <formula>$D$1&gt;G4</formula>
    </cfRule>
  </conditionalFormatting>
  <conditionalFormatting sqref="G4">
    <cfRule type="expression" dxfId="17723" priority="529" stopIfTrue="1">
      <formula>$D$1&lt;G4</formula>
    </cfRule>
    <cfRule type="expression" dxfId="17722" priority="530" stopIfTrue="1">
      <formula>$D$1&gt;G4</formula>
    </cfRule>
  </conditionalFormatting>
  <conditionalFormatting sqref="G4">
    <cfRule type="expression" dxfId="17721" priority="519" stopIfTrue="1">
      <formula>$D$1&lt;G4</formula>
    </cfRule>
    <cfRule type="expression" dxfId="17720" priority="520" stopIfTrue="1">
      <formula>$D$1&gt;G4</formula>
    </cfRule>
  </conditionalFormatting>
  <conditionalFormatting sqref="G4">
    <cfRule type="expression" dxfId="17719" priority="489" stopIfTrue="1">
      <formula>$D$1&lt;G4</formula>
    </cfRule>
    <cfRule type="expression" dxfId="17718" priority="490" stopIfTrue="1">
      <formula>$D$1&gt;G4</formula>
    </cfRule>
  </conditionalFormatting>
  <conditionalFormatting sqref="F5">
    <cfRule type="expression" dxfId="17717" priority="434" stopIfTrue="1">
      <formula>$D$1&lt;F5</formula>
    </cfRule>
    <cfRule type="expression" dxfId="17716" priority="435" stopIfTrue="1">
      <formula>$D$1&gt;F5</formula>
    </cfRule>
  </conditionalFormatting>
  <conditionalFormatting sqref="F5">
    <cfRule type="expression" dxfId="17715" priority="432" stopIfTrue="1">
      <formula>$D$1&lt;F5</formula>
    </cfRule>
    <cfRule type="expression" dxfId="17714" priority="433" stopIfTrue="1">
      <formula>$D$1&gt;F5</formula>
    </cfRule>
  </conditionalFormatting>
  <conditionalFormatting sqref="F4">
    <cfRule type="expression" dxfId="17713" priority="422" stopIfTrue="1">
      <formula>$D$1&lt;F4</formula>
    </cfRule>
    <cfRule type="expression" dxfId="17712" priority="423" stopIfTrue="1">
      <formula>$D$1&gt;F4</formula>
    </cfRule>
  </conditionalFormatting>
  <conditionalFormatting sqref="I4">
    <cfRule type="expression" dxfId="17711" priority="395" stopIfTrue="1">
      <formula>$D$1&lt;I4</formula>
    </cfRule>
    <cfRule type="expression" dxfId="17710" priority="396" stopIfTrue="1">
      <formula>$D$1&gt;I4</formula>
    </cfRule>
  </conditionalFormatting>
  <conditionalFormatting sqref="J3">
    <cfRule type="expression" dxfId="17709" priority="356" stopIfTrue="1">
      <formula>$D$1&lt;J3</formula>
    </cfRule>
    <cfRule type="expression" dxfId="17708" priority="357" stopIfTrue="1">
      <formula>$D$1&gt;J3</formula>
    </cfRule>
  </conditionalFormatting>
  <conditionalFormatting sqref="J5">
    <cfRule type="cellIs" dxfId="17707" priority="298" stopIfTrue="1" operator="equal">
      <formula>5</formula>
    </cfRule>
    <cfRule type="cellIs" dxfId="17706" priority="299" stopIfTrue="1" operator="equal">
      <formula>4</formula>
    </cfRule>
    <cfRule type="cellIs" dxfId="17705" priority="300" stopIfTrue="1" operator="equal">
      <formula>3</formula>
    </cfRule>
  </conditionalFormatting>
  <conditionalFormatting sqref="L4">
    <cfRule type="expression" dxfId="17704" priority="190" stopIfTrue="1">
      <formula>$D$1&lt;L4</formula>
    </cfRule>
    <cfRule type="expression" dxfId="17703" priority="191" stopIfTrue="1">
      <formula>$D$1&gt;L4</formula>
    </cfRule>
  </conditionalFormatting>
  <conditionalFormatting sqref="K5">
    <cfRule type="cellIs" dxfId="17702" priority="252" stopIfTrue="1" operator="equal">
      <formula>5</formula>
    </cfRule>
    <cfRule type="cellIs" dxfId="17701" priority="253" stopIfTrue="1" operator="equal">
      <formula>4</formula>
    </cfRule>
    <cfRule type="cellIs" dxfId="17700" priority="254" stopIfTrue="1" operator="equal">
      <formula>3</formula>
    </cfRule>
  </conditionalFormatting>
  <conditionalFormatting sqref="K4">
    <cfRule type="expression" dxfId="17699" priority="216" stopIfTrue="1">
      <formula>$D$1&lt;K4</formula>
    </cfRule>
    <cfRule type="expression" dxfId="17698" priority="217" stopIfTrue="1">
      <formula>$D$1&gt;K4</formula>
    </cfRule>
  </conditionalFormatting>
  <conditionalFormatting sqref="K4">
    <cfRule type="expression" dxfId="17697" priority="206" stopIfTrue="1">
      <formula>$D$1&lt;K4</formula>
    </cfRule>
    <cfRule type="expression" dxfId="17696" priority="207" stopIfTrue="1">
      <formula>$D$1&gt;K4</formula>
    </cfRule>
  </conditionalFormatting>
  <conditionalFormatting sqref="K4">
    <cfRule type="expression" dxfId="17695" priority="204" stopIfTrue="1">
      <formula>$D$1&lt;K4</formula>
    </cfRule>
    <cfRule type="expression" dxfId="17694" priority="205" stopIfTrue="1">
      <formula>$D$1&gt;K4</formula>
    </cfRule>
  </conditionalFormatting>
  <conditionalFormatting sqref="L4">
    <cfRule type="expression" dxfId="17693" priority="166" stopIfTrue="1">
      <formula>$D$1&lt;L4</formula>
    </cfRule>
    <cfRule type="expression" dxfId="17692" priority="167" stopIfTrue="1">
      <formula>$D$1&gt;L4</formula>
    </cfRule>
  </conditionalFormatting>
  <conditionalFormatting sqref="N4">
    <cfRule type="expression" dxfId="17691" priority="126" stopIfTrue="1">
      <formula>$D$1&lt;N4</formula>
    </cfRule>
    <cfRule type="expression" dxfId="17690" priority="127" stopIfTrue="1">
      <formula>$D$1&gt;N4</formula>
    </cfRule>
  </conditionalFormatting>
  <conditionalFormatting sqref="O5">
    <cfRule type="expression" dxfId="17689" priority="84" stopIfTrue="1">
      <formula>$D$1&lt;O5</formula>
    </cfRule>
    <cfRule type="expression" dxfId="17688" priority="85" stopIfTrue="1">
      <formula>$D$1&gt;O5</formula>
    </cfRule>
  </conditionalFormatting>
  <conditionalFormatting sqref="O5">
    <cfRule type="expression" dxfId="17687" priority="82" stopIfTrue="1">
      <formula>$D$1&lt;O5</formula>
    </cfRule>
    <cfRule type="expression" dxfId="17686" priority="83" stopIfTrue="1">
      <formula>$D$1&gt;O5</formula>
    </cfRule>
  </conditionalFormatting>
  <conditionalFormatting sqref="O5">
    <cfRule type="expression" dxfId="17685" priority="80" stopIfTrue="1">
      <formula>$D$1&lt;O5</formula>
    </cfRule>
    <cfRule type="expression" dxfId="17684" priority="81" stopIfTrue="1">
      <formula>$D$1&gt;O5</formula>
    </cfRule>
  </conditionalFormatting>
  <conditionalFormatting sqref="O5">
    <cfRule type="expression" dxfId="17683" priority="78" stopIfTrue="1">
      <formula>$D$1&lt;O5</formula>
    </cfRule>
    <cfRule type="expression" dxfId="17682" priority="79" stopIfTrue="1">
      <formula>$D$1&gt;O5</formula>
    </cfRule>
  </conditionalFormatting>
  <conditionalFormatting sqref="O4">
    <cfRule type="expression" dxfId="17681" priority="50" stopIfTrue="1">
      <formula>$D$1&lt;O4</formula>
    </cfRule>
    <cfRule type="expression" dxfId="17680" priority="51" stopIfTrue="1">
      <formula>$D$1&gt;O4</formula>
    </cfRule>
  </conditionalFormatting>
  <conditionalFormatting sqref="O5">
    <cfRule type="cellIs" dxfId="17679" priority="47" stopIfTrue="1" operator="equal">
      <formula>5</formula>
    </cfRule>
    <cfRule type="cellIs" dxfId="17678" priority="48" stopIfTrue="1" operator="equal">
      <formula>4</formula>
    </cfRule>
    <cfRule type="cellIs" dxfId="17677" priority="49" stopIfTrue="1" operator="equal">
      <formula>3</formula>
    </cfRule>
  </conditionalFormatting>
  <conditionalFormatting sqref="H3 K3:O3">
    <cfRule type="expression" dxfId="17676" priority="638" stopIfTrue="1">
      <formula>$D$1&lt;H3</formula>
    </cfRule>
    <cfRule type="expression" dxfId="17675" priority="639" stopIfTrue="1">
      <formula>$D$1&gt;H3</formula>
    </cfRule>
  </conditionalFormatting>
  <conditionalFormatting sqref="H3 K3:L3">
    <cfRule type="expression" dxfId="17674" priority="636" stopIfTrue="1">
      <formula>$D$1&lt;H3</formula>
    </cfRule>
    <cfRule type="expression" dxfId="17673" priority="637" stopIfTrue="1">
      <formula>$D$1&gt;H3</formula>
    </cfRule>
  </conditionalFormatting>
  <conditionalFormatting sqref="L3:M3">
    <cfRule type="expression" dxfId="17672" priority="634" stopIfTrue="1">
      <formula>$D$1&lt;L3</formula>
    </cfRule>
    <cfRule type="expression" dxfId="17671" priority="635" stopIfTrue="1">
      <formula>$D$1&gt;L3</formula>
    </cfRule>
  </conditionalFormatting>
  <conditionalFormatting sqref="K3">
    <cfRule type="expression" dxfId="17670" priority="628" stopIfTrue="1">
      <formula>$D$1&lt;K3</formula>
    </cfRule>
    <cfRule type="expression" dxfId="17669" priority="629" stopIfTrue="1">
      <formula>$D$1&gt;K3</formula>
    </cfRule>
  </conditionalFormatting>
  <conditionalFormatting sqref="K3">
    <cfRule type="expression" dxfId="17668" priority="626" stopIfTrue="1">
      <formula>$D$1&lt;K3</formula>
    </cfRule>
    <cfRule type="expression" dxfId="17667" priority="627" stopIfTrue="1">
      <formula>$D$1&gt;K3</formula>
    </cfRule>
  </conditionalFormatting>
  <conditionalFormatting sqref="H3">
    <cfRule type="expression" dxfId="17666" priority="624" stopIfTrue="1">
      <formula>$D$1&lt;H3</formula>
    </cfRule>
    <cfRule type="expression" dxfId="17665" priority="625" stopIfTrue="1">
      <formula>$D$1&gt;H3</formula>
    </cfRule>
  </conditionalFormatting>
  <conditionalFormatting sqref="M4">
    <cfRule type="expression" dxfId="17664" priority="600" stopIfTrue="1">
      <formula>$D$1&lt;M4</formula>
    </cfRule>
    <cfRule type="expression" dxfId="17663" priority="601" stopIfTrue="1">
      <formula>$D$1&gt;M4</formula>
    </cfRule>
  </conditionalFormatting>
  <conditionalFormatting sqref="M4">
    <cfRule type="expression" dxfId="17662" priority="598" stopIfTrue="1">
      <formula>$D$1&lt;M4</formula>
    </cfRule>
    <cfRule type="expression" dxfId="17661" priority="599" stopIfTrue="1">
      <formula>$D$1&gt;M4</formula>
    </cfRule>
  </conditionalFormatting>
  <conditionalFormatting sqref="M4">
    <cfRule type="expression" dxfId="17660" priority="596" stopIfTrue="1">
      <formula>$D$1&lt;M4</formula>
    </cfRule>
    <cfRule type="expression" dxfId="17659" priority="597" stopIfTrue="1">
      <formula>$D$1&gt;M4</formula>
    </cfRule>
  </conditionalFormatting>
  <conditionalFormatting sqref="M4">
    <cfRule type="expression" dxfId="17658" priority="594" stopIfTrue="1">
      <formula>$D$1&lt;M4</formula>
    </cfRule>
    <cfRule type="expression" dxfId="17657" priority="595" stopIfTrue="1">
      <formula>$D$1&gt;M4</formula>
    </cfRule>
  </conditionalFormatting>
  <conditionalFormatting sqref="M4">
    <cfRule type="expression" dxfId="17656" priority="578" stopIfTrue="1">
      <formula>$D$1&lt;M4</formula>
    </cfRule>
    <cfRule type="expression" dxfId="17655" priority="579" stopIfTrue="1">
      <formula>$D$1&gt;M4</formula>
    </cfRule>
  </conditionalFormatting>
  <conditionalFormatting sqref="M5">
    <cfRule type="cellIs" dxfId="17654" priority="607" stopIfTrue="1" operator="equal">
      <formula>5</formula>
    </cfRule>
    <cfRule type="cellIs" dxfId="17653" priority="608" stopIfTrue="1" operator="equal">
      <formula>4</formula>
    </cfRule>
    <cfRule type="cellIs" dxfId="17652" priority="609" stopIfTrue="1" operator="equal">
      <formula>3</formula>
    </cfRule>
  </conditionalFormatting>
  <conditionalFormatting sqref="M5">
    <cfRule type="cellIs" dxfId="17651" priority="591" stopIfTrue="1" operator="equal">
      <formula>5</formula>
    </cfRule>
    <cfRule type="cellIs" dxfId="17650" priority="592" stopIfTrue="1" operator="equal">
      <formula>4</formula>
    </cfRule>
    <cfRule type="cellIs" dxfId="17649" priority="593" stopIfTrue="1" operator="equal">
      <formula>3</formula>
    </cfRule>
  </conditionalFormatting>
  <conditionalFormatting sqref="M5">
    <cfRule type="cellIs" dxfId="17648" priority="588" stopIfTrue="1" operator="equal">
      <formula>5</formula>
    </cfRule>
    <cfRule type="cellIs" dxfId="17647" priority="589" stopIfTrue="1" operator="equal">
      <formula>4</formula>
    </cfRule>
    <cfRule type="cellIs" dxfId="17646" priority="590" stopIfTrue="1" operator="equal">
      <formula>3</formula>
    </cfRule>
  </conditionalFormatting>
  <conditionalFormatting sqref="M4">
    <cfRule type="expression" dxfId="17645" priority="570" stopIfTrue="1">
      <formula>$D$1&lt;M4</formula>
    </cfRule>
    <cfRule type="expression" dxfId="17644" priority="571" stopIfTrue="1">
      <formula>$D$1&gt;M4</formula>
    </cfRule>
  </conditionalFormatting>
  <conditionalFormatting sqref="M4">
    <cfRule type="expression" dxfId="17643" priority="586" stopIfTrue="1">
      <formula>$D$1&lt;M4</formula>
    </cfRule>
    <cfRule type="expression" dxfId="17642" priority="587" stopIfTrue="1">
      <formula>$D$1&gt;M4</formula>
    </cfRule>
  </conditionalFormatting>
  <conditionalFormatting sqref="M4">
    <cfRule type="expression" dxfId="17641" priority="584" stopIfTrue="1">
      <formula>$D$1&lt;M4</formula>
    </cfRule>
    <cfRule type="expression" dxfId="17640" priority="585" stopIfTrue="1">
      <formula>$D$1&gt;M4</formula>
    </cfRule>
  </conditionalFormatting>
  <conditionalFormatting sqref="M4">
    <cfRule type="expression" dxfId="17639" priority="582" stopIfTrue="1">
      <formula>$D$1&lt;M4</formula>
    </cfRule>
    <cfRule type="expression" dxfId="17638" priority="583" stopIfTrue="1">
      <formula>$D$1&gt;M4</formula>
    </cfRule>
  </conditionalFormatting>
  <conditionalFormatting sqref="M4">
    <cfRule type="expression" dxfId="17637" priority="580" stopIfTrue="1">
      <formula>$D$1&lt;M4</formula>
    </cfRule>
    <cfRule type="expression" dxfId="17636" priority="581" stopIfTrue="1">
      <formula>$D$1&gt;M4</formula>
    </cfRule>
  </conditionalFormatting>
  <conditionalFormatting sqref="M4">
    <cfRule type="expression" dxfId="17635" priority="576" stopIfTrue="1">
      <formula>$D$1&lt;M4</formula>
    </cfRule>
    <cfRule type="expression" dxfId="17634" priority="577" stopIfTrue="1">
      <formula>$D$1&gt;M4</formula>
    </cfRule>
  </conditionalFormatting>
  <conditionalFormatting sqref="M4">
    <cfRule type="expression" dxfId="17633" priority="574" stopIfTrue="1">
      <formula>$D$1&lt;M4</formula>
    </cfRule>
    <cfRule type="expression" dxfId="17632" priority="575" stopIfTrue="1">
      <formula>$D$1&gt;M4</formula>
    </cfRule>
  </conditionalFormatting>
  <conditionalFormatting sqref="M4">
    <cfRule type="expression" dxfId="17631" priority="572" stopIfTrue="1">
      <formula>$D$1&lt;M4</formula>
    </cfRule>
    <cfRule type="expression" dxfId="17630" priority="573" stopIfTrue="1">
      <formula>$D$1&gt;M4</formula>
    </cfRule>
  </conditionalFormatting>
  <conditionalFormatting sqref="M5">
    <cfRule type="cellIs" dxfId="17629" priority="561" stopIfTrue="1" operator="equal">
      <formula>5</formula>
    </cfRule>
    <cfRule type="cellIs" dxfId="17628" priority="562" stopIfTrue="1" operator="equal">
      <formula>4</formula>
    </cfRule>
    <cfRule type="cellIs" dxfId="17627" priority="563" stopIfTrue="1" operator="equal">
      <formula>3</formula>
    </cfRule>
  </conditionalFormatting>
  <conditionalFormatting sqref="M4">
    <cfRule type="expression" dxfId="17626" priority="559" stopIfTrue="1">
      <formula>$D$1&lt;M4</formula>
    </cfRule>
    <cfRule type="expression" dxfId="17625" priority="560" stopIfTrue="1">
      <formula>$D$1&gt;M4</formula>
    </cfRule>
  </conditionalFormatting>
  <conditionalFormatting sqref="M5">
    <cfRule type="cellIs" dxfId="17624" priority="556" stopIfTrue="1" operator="equal">
      <formula>5</formula>
    </cfRule>
    <cfRule type="cellIs" dxfId="17623" priority="557" stopIfTrue="1" operator="equal">
      <formula>4</formula>
    </cfRule>
    <cfRule type="cellIs" dxfId="17622" priority="558" stopIfTrue="1" operator="equal">
      <formula>3</formula>
    </cfRule>
  </conditionalFormatting>
  <conditionalFormatting sqref="G5">
    <cfRule type="cellIs" dxfId="17621" priority="512" stopIfTrue="1" operator="equal">
      <formula>5</formula>
    </cfRule>
    <cfRule type="cellIs" dxfId="17620" priority="513" stopIfTrue="1" operator="equal">
      <formula>4</formula>
    </cfRule>
    <cfRule type="cellIs" dxfId="17619" priority="514" stopIfTrue="1" operator="equal">
      <formula>3</formula>
    </cfRule>
  </conditionalFormatting>
  <conditionalFormatting sqref="G5">
    <cfRule type="cellIs" dxfId="17618" priority="497" stopIfTrue="1" operator="equal">
      <formula>5</formula>
    </cfRule>
    <cfRule type="cellIs" dxfId="17617" priority="498" stopIfTrue="1" operator="equal">
      <formula>4</formula>
    </cfRule>
    <cfRule type="cellIs" dxfId="17616" priority="499" stopIfTrue="1" operator="equal">
      <formula>3</formula>
    </cfRule>
  </conditionalFormatting>
  <conditionalFormatting sqref="G5">
    <cfRule type="cellIs" dxfId="17615" priority="542" stopIfTrue="1" operator="equal">
      <formula>5</formula>
    </cfRule>
    <cfRule type="cellIs" dxfId="17614" priority="543" stopIfTrue="1" operator="equal">
      <formula>4</formula>
    </cfRule>
    <cfRule type="cellIs" dxfId="17613" priority="544" stopIfTrue="1" operator="equal">
      <formula>3</formula>
    </cfRule>
  </conditionalFormatting>
  <conditionalFormatting sqref="G4">
    <cfRule type="expression" dxfId="17612" priority="523" stopIfTrue="1">
      <formula>$D$1&lt;G4</formula>
    </cfRule>
    <cfRule type="expression" dxfId="17611" priority="524" stopIfTrue="1">
      <formula>$D$1&gt;G4</formula>
    </cfRule>
  </conditionalFormatting>
  <conditionalFormatting sqref="G4">
    <cfRule type="expression" dxfId="17610" priority="521" stopIfTrue="1">
      <formula>$D$1&lt;G4</formula>
    </cfRule>
    <cfRule type="expression" dxfId="17609" priority="522" stopIfTrue="1">
      <formula>$D$1&gt;G4</formula>
    </cfRule>
  </conditionalFormatting>
  <conditionalFormatting sqref="G4">
    <cfRule type="expression" dxfId="17608" priority="517" stopIfTrue="1">
      <formula>$D$1&lt;G4</formula>
    </cfRule>
    <cfRule type="expression" dxfId="17607" priority="518" stopIfTrue="1">
      <formula>$D$1&gt;G4</formula>
    </cfRule>
  </conditionalFormatting>
  <conditionalFormatting sqref="G4">
    <cfRule type="expression" dxfId="17606" priority="515" stopIfTrue="1">
      <formula>$D$1&lt;G4</formula>
    </cfRule>
    <cfRule type="expression" dxfId="17605" priority="516" stopIfTrue="1">
      <formula>$D$1&gt;G4</formula>
    </cfRule>
  </conditionalFormatting>
  <conditionalFormatting sqref="G5">
    <cfRule type="cellIs" dxfId="17604" priority="547" stopIfTrue="1" operator="equal">
      <formula>5</formula>
    </cfRule>
    <cfRule type="cellIs" dxfId="17603" priority="548" stopIfTrue="1" operator="equal">
      <formula>4</formula>
    </cfRule>
    <cfRule type="cellIs" dxfId="17602" priority="549" stopIfTrue="1" operator="equal">
      <formula>3</formula>
    </cfRule>
  </conditionalFormatting>
  <conditionalFormatting sqref="G4">
    <cfRule type="expression" dxfId="17601" priority="545" stopIfTrue="1">
      <formula>$D$1&lt;G4</formula>
    </cfRule>
    <cfRule type="expression" dxfId="17600" priority="546" stopIfTrue="1">
      <formula>$D$1&gt;G4</formula>
    </cfRule>
  </conditionalFormatting>
  <conditionalFormatting sqref="G4">
    <cfRule type="expression" dxfId="17599" priority="540" stopIfTrue="1">
      <formula>$D$1&lt;G4</formula>
    </cfRule>
    <cfRule type="expression" dxfId="17598" priority="541" stopIfTrue="1">
      <formula>$D$1&gt;G4</formula>
    </cfRule>
  </conditionalFormatting>
  <conditionalFormatting sqref="G5">
    <cfRule type="cellIs" dxfId="17597" priority="537" stopIfTrue="1" operator="equal">
      <formula>5</formula>
    </cfRule>
    <cfRule type="cellIs" dxfId="17596" priority="538" stopIfTrue="1" operator="equal">
      <formula>4</formula>
    </cfRule>
    <cfRule type="cellIs" dxfId="17595" priority="539" stopIfTrue="1" operator="equal">
      <formula>3</formula>
    </cfRule>
  </conditionalFormatting>
  <conditionalFormatting sqref="G4">
    <cfRule type="expression" dxfId="17594" priority="535" stopIfTrue="1">
      <formula>$D$1&lt;G4</formula>
    </cfRule>
    <cfRule type="expression" dxfId="17593" priority="536" stopIfTrue="1">
      <formula>$D$1&gt;G4</formula>
    </cfRule>
  </conditionalFormatting>
  <conditionalFormatting sqref="G4">
    <cfRule type="expression" dxfId="17592" priority="527" stopIfTrue="1">
      <formula>$D$1&lt;G4</formula>
    </cfRule>
    <cfRule type="expression" dxfId="17591" priority="528" stopIfTrue="1">
      <formula>$D$1&gt;G4</formula>
    </cfRule>
  </conditionalFormatting>
  <conditionalFormatting sqref="G4">
    <cfRule type="expression" dxfId="17590" priority="525" stopIfTrue="1">
      <formula>$D$1&lt;G4</formula>
    </cfRule>
    <cfRule type="expression" dxfId="17589" priority="526" stopIfTrue="1">
      <formula>$D$1&gt;G4</formula>
    </cfRule>
  </conditionalFormatting>
  <conditionalFormatting sqref="G5">
    <cfRule type="cellIs" dxfId="17588" priority="507" stopIfTrue="1" operator="equal">
      <formula>5</formula>
    </cfRule>
    <cfRule type="cellIs" dxfId="17587" priority="508" stopIfTrue="1" operator="equal">
      <formula>4</formula>
    </cfRule>
    <cfRule type="cellIs" dxfId="17586" priority="509" stopIfTrue="1" operator="equal">
      <formula>3</formula>
    </cfRule>
  </conditionalFormatting>
  <conditionalFormatting sqref="G4">
    <cfRule type="expression" dxfId="17585" priority="505" stopIfTrue="1">
      <formula>$D$1&lt;G4</formula>
    </cfRule>
    <cfRule type="expression" dxfId="17584" priority="506" stopIfTrue="1">
      <formula>$D$1&gt;G4</formula>
    </cfRule>
  </conditionalFormatting>
  <conditionalFormatting sqref="G5">
    <cfRule type="cellIs" dxfId="17583" priority="502" stopIfTrue="1" operator="equal">
      <formula>5</formula>
    </cfRule>
    <cfRule type="cellIs" dxfId="17582" priority="503" stopIfTrue="1" operator="equal">
      <formula>4</formula>
    </cfRule>
    <cfRule type="cellIs" dxfId="17581" priority="504" stopIfTrue="1" operator="equal">
      <formula>3</formula>
    </cfRule>
  </conditionalFormatting>
  <conditionalFormatting sqref="G4">
    <cfRule type="expression" dxfId="17580" priority="495" stopIfTrue="1">
      <formula>$D$1&lt;G4</formula>
    </cfRule>
    <cfRule type="expression" dxfId="17579" priority="496" stopIfTrue="1">
      <formula>$D$1&gt;G4</formula>
    </cfRule>
  </conditionalFormatting>
  <conditionalFormatting sqref="G4">
    <cfRule type="expression" dxfId="17578" priority="493" stopIfTrue="1">
      <formula>$D$1&lt;G4</formula>
    </cfRule>
    <cfRule type="expression" dxfId="17577" priority="494" stopIfTrue="1">
      <formula>$D$1&gt;G4</formula>
    </cfRule>
  </conditionalFormatting>
  <conditionalFormatting sqref="G4">
    <cfRule type="expression" dxfId="17576" priority="491" stopIfTrue="1">
      <formula>$D$1&lt;G4</formula>
    </cfRule>
    <cfRule type="expression" dxfId="17575" priority="492" stopIfTrue="1">
      <formula>$D$1&gt;G4</formula>
    </cfRule>
  </conditionalFormatting>
  <conditionalFormatting sqref="G4">
    <cfRule type="expression" dxfId="17574" priority="487" stopIfTrue="1">
      <formula>$D$1&lt;G4</formula>
    </cfRule>
    <cfRule type="expression" dxfId="17573" priority="488" stopIfTrue="1">
      <formula>$D$1&gt;G4</formula>
    </cfRule>
  </conditionalFormatting>
  <conditionalFormatting sqref="G4">
    <cfRule type="expression" dxfId="17572" priority="485" stopIfTrue="1">
      <formula>$D$1&lt;G4</formula>
    </cfRule>
    <cfRule type="expression" dxfId="17571" priority="486" stopIfTrue="1">
      <formula>$D$1&gt;G4</formula>
    </cfRule>
  </conditionalFormatting>
  <conditionalFormatting sqref="G4">
    <cfRule type="expression" dxfId="17570" priority="483" stopIfTrue="1">
      <formula>$D$1&lt;G4</formula>
    </cfRule>
    <cfRule type="expression" dxfId="17569" priority="484" stopIfTrue="1">
      <formula>$D$1&gt;G4</formula>
    </cfRule>
  </conditionalFormatting>
  <conditionalFormatting sqref="G4">
    <cfRule type="expression" dxfId="17568" priority="481" stopIfTrue="1">
      <formula>$D$1&lt;G4</formula>
    </cfRule>
    <cfRule type="expression" dxfId="17567" priority="482" stopIfTrue="1">
      <formula>$D$1&gt;G4</formula>
    </cfRule>
  </conditionalFormatting>
  <conditionalFormatting sqref="G4">
    <cfRule type="expression" dxfId="17566" priority="477" stopIfTrue="1">
      <formula>$D$1&lt;G4</formula>
    </cfRule>
    <cfRule type="expression" dxfId="17565" priority="478" stopIfTrue="1">
      <formula>$D$1&gt;G4</formula>
    </cfRule>
  </conditionalFormatting>
  <conditionalFormatting sqref="G4">
    <cfRule type="expression" dxfId="17564" priority="475" stopIfTrue="1">
      <formula>$D$1&lt;G4</formula>
    </cfRule>
    <cfRule type="expression" dxfId="17563" priority="476" stopIfTrue="1">
      <formula>$D$1&gt;G4</formula>
    </cfRule>
  </conditionalFormatting>
  <conditionalFormatting sqref="H4">
    <cfRule type="expression" dxfId="17562" priority="473" stopIfTrue="1">
      <formula>$D$1&lt;H4</formula>
    </cfRule>
    <cfRule type="expression" dxfId="17561" priority="474" stopIfTrue="1">
      <formula>$D$1&gt;H4</formula>
    </cfRule>
  </conditionalFormatting>
  <conditionalFormatting sqref="H4">
    <cfRule type="expression" dxfId="17560" priority="471" stopIfTrue="1">
      <formula>$D$1&lt;H4</formula>
    </cfRule>
    <cfRule type="expression" dxfId="17559" priority="472" stopIfTrue="1">
      <formula>$D$1&gt;H4</formula>
    </cfRule>
  </conditionalFormatting>
  <conditionalFormatting sqref="H4">
    <cfRule type="expression" dxfId="17558" priority="469" stopIfTrue="1">
      <formula>$D$1&lt;H4</formula>
    </cfRule>
    <cfRule type="expression" dxfId="17557" priority="470" stopIfTrue="1">
      <formula>$D$1&gt;H4</formula>
    </cfRule>
  </conditionalFormatting>
  <conditionalFormatting sqref="H4">
    <cfRule type="expression" dxfId="17556" priority="465" stopIfTrue="1">
      <formula>$D$1&lt;H4</formula>
    </cfRule>
    <cfRule type="expression" dxfId="17555" priority="466" stopIfTrue="1">
      <formula>$D$1&gt;H4</formula>
    </cfRule>
  </conditionalFormatting>
  <conditionalFormatting sqref="H4">
    <cfRule type="expression" dxfId="17554" priority="467" stopIfTrue="1">
      <formula>$D$1&lt;H4</formula>
    </cfRule>
    <cfRule type="expression" dxfId="17553" priority="468" stopIfTrue="1">
      <formula>$D$1&gt;H4</formula>
    </cfRule>
  </conditionalFormatting>
  <conditionalFormatting sqref="H4">
    <cfRule type="expression" dxfId="17552" priority="463" stopIfTrue="1">
      <formula>$D$1&lt;H4</formula>
    </cfRule>
    <cfRule type="expression" dxfId="17551" priority="464" stopIfTrue="1">
      <formula>$D$1&gt;H4</formula>
    </cfRule>
  </conditionalFormatting>
  <conditionalFormatting sqref="H5">
    <cfRule type="expression" dxfId="17550" priority="461" stopIfTrue="1">
      <formula>$D$1&lt;H5</formula>
    </cfRule>
    <cfRule type="expression" dxfId="17549" priority="462" stopIfTrue="1">
      <formula>$D$1&gt;H5</formula>
    </cfRule>
  </conditionalFormatting>
  <conditionalFormatting sqref="H5">
    <cfRule type="expression" dxfId="17548" priority="459" stopIfTrue="1">
      <formula>$D$1&lt;H5</formula>
    </cfRule>
    <cfRule type="expression" dxfId="17547" priority="460" stopIfTrue="1">
      <formula>$D$1&gt;H5</formula>
    </cfRule>
  </conditionalFormatting>
  <conditionalFormatting sqref="H5">
    <cfRule type="expression" dxfId="17546" priority="457" stopIfTrue="1">
      <formula>$D$1&lt;H5</formula>
    </cfRule>
    <cfRule type="expression" dxfId="17545" priority="458" stopIfTrue="1">
      <formula>$D$1&gt;H5</formula>
    </cfRule>
  </conditionalFormatting>
  <conditionalFormatting sqref="H4">
    <cfRule type="expression" dxfId="17544" priority="452" stopIfTrue="1">
      <formula>$D$1&lt;H4</formula>
    </cfRule>
    <cfRule type="expression" dxfId="17543" priority="453" stopIfTrue="1">
      <formula>$D$1&gt;H4</formula>
    </cfRule>
  </conditionalFormatting>
  <conditionalFormatting sqref="H5">
    <cfRule type="cellIs" dxfId="17542" priority="454" stopIfTrue="1" operator="equal">
      <formula>5</formula>
    </cfRule>
    <cfRule type="cellIs" dxfId="17541" priority="455" stopIfTrue="1" operator="equal">
      <formula>4</formula>
    </cfRule>
    <cfRule type="cellIs" dxfId="17540" priority="456" stopIfTrue="1" operator="equal">
      <formula>3</formula>
    </cfRule>
  </conditionalFormatting>
  <conditionalFormatting sqref="H5">
    <cfRule type="cellIs" dxfId="17539" priority="449" stopIfTrue="1" operator="equal">
      <formula>5</formula>
    </cfRule>
    <cfRule type="cellIs" dxfId="17538" priority="450" stopIfTrue="1" operator="equal">
      <formula>4</formula>
    </cfRule>
    <cfRule type="cellIs" dxfId="17537" priority="451" stopIfTrue="1" operator="equal">
      <formula>3</formula>
    </cfRule>
  </conditionalFormatting>
  <conditionalFormatting sqref="H4">
    <cfRule type="expression" dxfId="17536" priority="447" stopIfTrue="1">
      <formula>$D$1&lt;H4</formula>
    </cfRule>
    <cfRule type="expression" dxfId="17535" priority="448" stopIfTrue="1">
      <formula>$D$1&gt;H4</formula>
    </cfRule>
  </conditionalFormatting>
  <conditionalFormatting sqref="H5">
    <cfRule type="cellIs" dxfId="17534" priority="444" stopIfTrue="1" operator="equal">
      <formula>5</formula>
    </cfRule>
    <cfRule type="cellIs" dxfId="17533" priority="445" stopIfTrue="1" operator="equal">
      <formula>4</formula>
    </cfRule>
    <cfRule type="cellIs" dxfId="17532" priority="446" stopIfTrue="1" operator="equal">
      <formula>3</formula>
    </cfRule>
  </conditionalFormatting>
  <conditionalFormatting sqref="H4">
    <cfRule type="expression" dxfId="17531" priority="442" stopIfTrue="1">
      <formula>$D$1&lt;H4</formula>
    </cfRule>
    <cfRule type="expression" dxfId="17530" priority="443" stopIfTrue="1">
      <formula>$D$1&gt;H4</formula>
    </cfRule>
  </conditionalFormatting>
  <conditionalFormatting sqref="F3">
    <cfRule type="expression" dxfId="17529" priority="440" stopIfTrue="1">
      <formula>$D$1&lt;F3</formula>
    </cfRule>
    <cfRule type="expression" dxfId="17528" priority="441" stopIfTrue="1">
      <formula>$D$1&gt;F3</formula>
    </cfRule>
  </conditionalFormatting>
  <conditionalFormatting sqref="F4">
    <cfRule type="expression" dxfId="17527" priority="438" stopIfTrue="1">
      <formula>$D$1&lt;F4</formula>
    </cfRule>
    <cfRule type="expression" dxfId="17526" priority="439" stopIfTrue="1">
      <formula>$D$1&gt;F4</formula>
    </cfRule>
  </conditionalFormatting>
  <conditionalFormatting sqref="F5">
    <cfRule type="expression" dxfId="17525" priority="436" stopIfTrue="1">
      <formula>$D$1&lt;F5</formula>
    </cfRule>
    <cfRule type="expression" dxfId="17524" priority="437" stopIfTrue="1">
      <formula>$D$1&gt;F5</formula>
    </cfRule>
  </conditionalFormatting>
  <conditionalFormatting sqref="F5">
    <cfRule type="cellIs" dxfId="17523" priority="429" stopIfTrue="1" operator="equal">
      <formula>5</formula>
    </cfRule>
    <cfRule type="cellIs" dxfId="17522" priority="430" stopIfTrue="1" operator="equal">
      <formula>4</formula>
    </cfRule>
    <cfRule type="cellIs" dxfId="17521" priority="431" stopIfTrue="1" operator="equal">
      <formula>3</formula>
    </cfRule>
  </conditionalFormatting>
  <conditionalFormatting sqref="F4">
    <cfRule type="expression" dxfId="17520" priority="427" stopIfTrue="1">
      <formula>$D$1&lt;F4</formula>
    </cfRule>
    <cfRule type="expression" dxfId="17519" priority="428" stopIfTrue="1">
      <formula>$D$1&gt;F4</formula>
    </cfRule>
  </conditionalFormatting>
  <conditionalFormatting sqref="F5">
    <cfRule type="cellIs" dxfId="17518" priority="424" stopIfTrue="1" operator="equal">
      <formula>5</formula>
    </cfRule>
    <cfRule type="cellIs" dxfId="17517" priority="425" stopIfTrue="1" operator="equal">
      <formula>4</formula>
    </cfRule>
    <cfRule type="cellIs" dxfId="17516" priority="426" stopIfTrue="1" operator="equal">
      <formula>3</formula>
    </cfRule>
  </conditionalFormatting>
  <conditionalFormatting sqref="F5">
    <cfRule type="cellIs" dxfId="17515" priority="419" stopIfTrue="1" operator="equal">
      <formula>5</formula>
    </cfRule>
    <cfRule type="cellIs" dxfId="17514" priority="420" stopIfTrue="1" operator="equal">
      <formula>4</formula>
    </cfRule>
    <cfRule type="cellIs" dxfId="17513" priority="421" stopIfTrue="1" operator="equal">
      <formula>3</formula>
    </cfRule>
  </conditionalFormatting>
  <conditionalFormatting sqref="F4">
    <cfRule type="expression" dxfId="17512" priority="417" stopIfTrue="1">
      <formula>$D$1&lt;F4</formula>
    </cfRule>
    <cfRule type="expression" dxfId="17511" priority="418" stopIfTrue="1">
      <formula>$D$1&gt;F4</formula>
    </cfRule>
  </conditionalFormatting>
  <conditionalFormatting sqref="I3">
    <cfRule type="expression" dxfId="17510" priority="415" stopIfTrue="1">
      <formula>$D$1&lt;I3</formula>
    </cfRule>
    <cfRule type="expression" dxfId="17509" priority="416" stopIfTrue="1">
      <formula>$D$1&gt;I3</formula>
    </cfRule>
  </conditionalFormatting>
  <conditionalFormatting sqref="I3">
    <cfRule type="expression" dxfId="17508" priority="413" stopIfTrue="1">
      <formula>$D$1&lt;I3</formula>
    </cfRule>
    <cfRule type="expression" dxfId="17507" priority="414" stopIfTrue="1">
      <formula>$D$1&gt;I3</formula>
    </cfRule>
  </conditionalFormatting>
  <conditionalFormatting sqref="I3">
    <cfRule type="expression" dxfId="17506" priority="411" stopIfTrue="1">
      <formula>$D$1&lt;I3</formula>
    </cfRule>
    <cfRule type="expression" dxfId="17505" priority="412" stopIfTrue="1">
      <formula>$D$1&gt;I3</formula>
    </cfRule>
  </conditionalFormatting>
  <conditionalFormatting sqref="I3">
    <cfRule type="expression" dxfId="17504" priority="409" stopIfTrue="1">
      <formula>$D$1&lt;I3</formula>
    </cfRule>
    <cfRule type="expression" dxfId="17503" priority="410" stopIfTrue="1">
      <formula>$D$1&gt;I3</formula>
    </cfRule>
  </conditionalFormatting>
  <conditionalFormatting sqref="I3">
    <cfRule type="expression" dxfId="17502" priority="401" stopIfTrue="1">
      <formula>$D$1&lt;I3</formula>
    </cfRule>
    <cfRule type="expression" dxfId="17501" priority="402" stopIfTrue="1">
      <formula>$D$1&gt;I3</formula>
    </cfRule>
  </conditionalFormatting>
  <conditionalFormatting sqref="I3">
    <cfRule type="expression" dxfId="17500" priority="403" stopIfTrue="1">
      <formula>$D$1&lt;I3</formula>
    </cfRule>
    <cfRule type="expression" dxfId="17499" priority="404" stopIfTrue="1">
      <formula>$D$1&gt;I3</formula>
    </cfRule>
  </conditionalFormatting>
  <conditionalFormatting sqref="I3">
    <cfRule type="expression" dxfId="17498" priority="399" stopIfTrue="1">
      <formula>$D$1&lt;I3</formula>
    </cfRule>
    <cfRule type="expression" dxfId="17497" priority="400" stopIfTrue="1">
      <formula>$D$1&gt;I3</formula>
    </cfRule>
  </conditionalFormatting>
  <conditionalFormatting sqref="I3">
    <cfRule type="expression" dxfId="17496" priority="397" stopIfTrue="1">
      <formula>$D$1&lt;I3</formula>
    </cfRule>
    <cfRule type="expression" dxfId="17495" priority="398" stopIfTrue="1">
      <formula>$D$1&gt;I3</formula>
    </cfRule>
  </conditionalFormatting>
  <conditionalFormatting sqref="I4">
    <cfRule type="expression" dxfId="17494" priority="393" stopIfTrue="1">
      <formula>$D$1&lt;I4</formula>
    </cfRule>
    <cfRule type="expression" dxfId="17493" priority="394" stopIfTrue="1">
      <formula>$D$1&gt;I4</formula>
    </cfRule>
  </conditionalFormatting>
  <conditionalFormatting sqref="I4">
    <cfRule type="expression" dxfId="17492" priority="391" stopIfTrue="1">
      <formula>$D$1&lt;I4</formula>
    </cfRule>
    <cfRule type="expression" dxfId="17491" priority="392" stopIfTrue="1">
      <formula>$D$1&gt;I4</formula>
    </cfRule>
  </conditionalFormatting>
  <conditionalFormatting sqref="I4">
    <cfRule type="expression" dxfId="17490" priority="387" stopIfTrue="1">
      <formula>$D$1&lt;I4</formula>
    </cfRule>
    <cfRule type="expression" dxfId="17489" priority="388" stopIfTrue="1">
      <formula>$D$1&gt;I4</formula>
    </cfRule>
  </conditionalFormatting>
  <conditionalFormatting sqref="I4">
    <cfRule type="expression" dxfId="17488" priority="389" stopIfTrue="1">
      <formula>$D$1&lt;I4</formula>
    </cfRule>
    <cfRule type="expression" dxfId="17487" priority="390" stopIfTrue="1">
      <formula>$D$1&gt;I4</formula>
    </cfRule>
  </conditionalFormatting>
  <conditionalFormatting sqref="I4">
    <cfRule type="expression" dxfId="17486" priority="385" stopIfTrue="1">
      <formula>$D$1&lt;I4</formula>
    </cfRule>
    <cfRule type="expression" dxfId="17485" priority="386" stopIfTrue="1">
      <formula>$D$1&gt;I4</formula>
    </cfRule>
  </conditionalFormatting>
  <conditionalFormatting sqref="I5">
    <cfRule type="expression" dxfId="17484" priority="383" stopIfTrue="1">
      <formula>$D$1&lt;I5</formula>
    </cfRule>
    <cfRule type="expression" dxfId="17483" priority="384" stopIfTrue="1">
      <formula>$D$1&gt;I5</formula>
    </cfRule>
  </conditionalFormatting>
  <conditionalFormatting sqref="I5">
    <cfRule type="expression" dxfId="17482" priority="381" stopIfTrue="1">
      <formula>$D$1&lt;I5</formula>
    </cfRule>
    <cfRule type="expression" dxfId="17481" priority="382" stopIfTrue="1">
      <formula>$D$1&gt;I5</formula>
    </cfRule>
  </conditionalFormatting>
  <conditionalFormatting sqref="I5">
    <cfRule type="expression" dxfId="17480" priority="379" stopIfTrue="1">
      <formula>$D$1&lt;I5</formula>
    </cfRule>
    <cfRule type="expression" dxfId="17479" priority="380" stopIfTrue="1">
      <formula>$D$1&gt;I5</formula>
    </cfRule>
  </conditionalFormatting>
  <conditionalFormatting sqref="I4">
    <cfRule type="expression" dxfId="17478" priority="374" stopIfTrue="1">
      <formula>$D$1&lt;I4</formula>
    </cfRule>
    <cfRule type="expression" dxfId="17477" priority="375" stopIfTrue="1">
      <formula>$D$1&gt;I4</formula>
    </cfRule>
  </conditionalFormatting>
  <conditionalFormatting sqref="I5">
    <cfRule type="cellIs" dxfId="17476" priority="376" stopIfTrue="1" operator="equal">
      <formula>5</formula>
    </cfRule>
    <cfRule type="cellIs" dxfId="17475" priority="377" stopIfTrue="1" operator="equal">
      <formula>4</formula>
    </cfRule>
    <cfRule type="cellIs" dxfId="17474" priority="378" stopIfTrue="1" operator="equal">
      <formula>3</formula>
    </cfRule>
  </conditionalFormatting>
  <conditionalFormatting sqref="I5">
    <cfRule type="cellIs" dxfId="17473" priority="371" stopIfTrue="1" operator="equal">
      <formula>5</formula>
    </cfRule>
    <cfRule type="cellIs" dxfId="17472" priority="372" stopIfTrue="1" operator="equal">
      <formula>4</formula>
    </cfRule>
    <cfRule type="cellIs" dxfId="17471" priority="373" stopIfTrue="1" operator="equal">
      <formula>3</formula>
    </cfRule>
  </conditionalFormatting>
  <conditionalFormatting sqref="I4">
    <cfRule type="expression" dxfId="17470" priority="369" stopIfTrue="1">
      <formula>$D$1&lt;I4</formula>
    </cfRule>
    <cfRule type="expression" dxfId="17469" priority="370" stopIfTrue="1">
      <formula>$D$1&gt;I4</formula>
    </cfRule>
  </conditionalFormatting>
  <conditionalFormatting sqref="I5">
    <cfRule type="cellIs" dxfId="17468" priority="366" stopIfTrue="1" operator="equal">
      <formula>5</formula>
    </cfRule>
    <cfRule type="cellIs" dxfId="17467" priority="367" stopIfTrue="1" operator="equal">
      <formula>4</formula>
    </cfRule>
    <cfRule type="cellIs" dxfId="17466" priority="368" stopIfTrue="1" operator="equal">
      <formula>3</formula>
    </cfRule>
  </conditionalFormatting>
  <conditionalFormatting sqref="I4">
    <cfRule type="expression" dxfId="17465" priority="364" stopIfTrue="1">
      <formula>$D$1&lt;I4</formula>
    </cfRule>
    <cfRule type="expression" dxfId="17464" priority="365" stopIfTrue="1">
      <formula>$D$1&gt;I4</formula>
    </cfRule>
  </conditionalFormatting>
  <conditionalFormatting sqref="J3">
    <cfRule type="expression" dxfId="17463" priority="362" stopIfTrue="1">
      <formula>$D$1&lt;J3</formula>
    </cfRule>
    <cfRule type="expression" dxfId="17462" priority="363" stopIfTrue="1">
      <formula>$D$1&gt;J3</formula>
    </cfRule>
  </conditionalFormatting>
  <conditionalFormatting sqref="J3">
    <cfRule type="expression" dxfId="17461" priority="360" stopIfTrue="1">
      <formula>$D$1&lt;J3</formula>
    </cfRule>
    <cfRule type="expression" dxfId="17460" priority="361" stopIfTrue="1">
      <formula>$D$1&gt;J3</formula>
    </cfRule>
  </conditionalFormatting>
  <conditionalFormatting sqref="J3">
    <cfRule type="expression" dxfId="17459" priority="358" stopIfTrue="1">
      <formula>$D$1&lt;J3</formula>
    </cfRule>
    <cfRule type="expression" dxfId="17458" priority="359" stopIfTrue="1">
      <formula>$D$1&gt;J3</formula>
    </cfRule>
  </conditionalFormatting>
  <conditionalFormatting sqref="J4">
    <cfRule type="expression" dxfId="17457" priority="354" stopIfTrue="1">
      <formula>$D$1&lt;J4</formula>
    </cfRule>
    <cfRule type="expression" dxfId="17456" priority="355" stopIfTrue="1">
      <formula>$D$1&gt;J4</formula>
    </cfRule>
  </conditionalFormatting>
  <conditionalFormatting sqref="J4">
    <cfRule type="expression" dxfId="17455" priority="352" stopIfTrue="1">
      <formula>$D$1&lt;J4</formula>
    </cfRule>
    <cfRule type="expression" dxfId="17454" priority="353" stopIfTrue="1">
      <formula>$D$1&gt;J4</formula>
    </cfRule>
  </conditionalFormatting>
  <conditionalFormatting sqref="J4">
    <cfRule type="expression" dxfId="17453" priority="350" stopIfTrue="1">
      <formula>$D$1&lt;J4</formula>
    </cfRule>
    <cfRule type="expression" dxfId="17452" priority="351" stopIfTrue="1">
      <formula>$D$1&gt;J4</formula>
    </cfRule>
  </conditionalFormatting>
  <conditionalFormatting sqref="J4">
    <cfRule type="expression" dxfId="17451" priority="348" stopIfTrue="1">
      <formula>$D$1&lt;J4</formula>
    </cfRule>
    <cfRule type="expression" dxfId="17450" priority="349" stopIfTrue="1">
      <formula>$D$1&gt;J4</formula>
    </cfRule>
  </conditionalFormatting>
  <conditionalFormatting sqref="J4">
    <cfRule type="expression" dxfId="17449" priority="346" stopIfTrue="1">
      <formula>$D$1&lt;J4</formula>
    </cfRule>
    <cfRule type="expression" dxfId="17448" priority="347" stopIfTrue="1">
      <formula>$D$1&gt;J4</formula>
    </cfRule>
  </conditionalFormatting>
  <conditionalFormatting sqref="J4">
    <cfRule type="expression" dxfId="17447" priority="344" stopIfTrue="1">
      <formula>$D$1&lt;J4</formula>
    </cfRule>
    <cfRule type="expression" dxfId="17446" priority="345" stopIfTrue="1">
      <formula>$D$1&gt;J4</formula>
    </cfRule>
  </conditionalFormatting>
  <conditionalFormatting sqref="J4">
    <cfRule type="expression" dxfId="17445" priority="342" stopIfTrue="1">
      <formula>$D$1&lt;J4</formula>
    </cfRule>
    <cfRule type="expression" dxfId="17444" priority="343" stopIfTrue="1">
      <formula>$D$1&gt;J4</formula>
    </cfRule>
  </conditionalFormatting>
  <conditionalFormatting sqref="J4">
    <cfRule type="expression" dxfId="17443" priority="340" stopIfTrue="1">
      <formula>$D$1&lt;J4</formula>
    </cfRule>
    <cfRule type="expression" dxfId="17442" priority="341" stopIfTrue="1">
      <formula>$D$1&gt;J4</formula>
    </cfRule>
  </conditionalFormatting>
  <conditionalFormatting sqref="J5">
    <cfRule type="cellIs" dxfId="17441" priority="337" stopIfTrue="1" operator="equal">
      <formula>5</formula>
    </cfRule>
    <cfRule type="cellIs" dxfId="17440" priority="338" stopIfTrue="1" operator="equal">
      <formula>4</formula>
    </cfRule>
    <cfRule type="cellIs" dxfId="17439" priority="339" stopIfTrue="1" operator="equal">
      <formula>3</formula>
    </cfRule>
  </conditionalFormatting>
  <conditionalFormatting sqref="J5">
    <cfRule type="cellIs" dxfId="17438" priority="334" stopIfTrue="1" operator="equal">
      <formula>5</formula>
    </cfRule>
    <cfRule type="cellIs" dxfId="17437" priority="335" stopIfTrue="1" operator="equal">
      <formula>4</formula>
    </cfRule>
    <cfRule type="cellIs" dxfId="17436" priority="336" stopIfTrue="1" operator="equal">
      <formula>3</formula>
    </cfRule>
  </conditionalFormatting>
  <conditionalFormatting sqref="J5">
    <cfRule type="cellIs" dxfId="17435" priority="331" stopIfTrue="1" operator="equal">
      <formula>5</formula>
    </cfRule>
    <cfRule type="cellIs" dxfId="17434" priority="332" stopIfTrue="1" operator="equal">
      <formula>4</formula>
    </cfRule>
    <cfRule type="cellIs" dxfId="17433" priority="333" stopIfTrue="1" operator="equal">
      <formula>3</formula>
    </cfRule>
  </conditionalFormatting>
  <conditionalFormatting sqref="J5">
    <cfRule type="cellIs" dxfId="17432" priority="328" stopIfTrue="1" operator="equal">
      <formula>5</formula>
    </cfRule>
    <cfRule type="cellIs" dxfId="17431" priority="329" stopIfTrue="1" operator="equal">
      <formula>4</formula>
    </cfRule>
    <cfRule type="cellIs" dxfId="17430" priority="330" stopIfTrue="1" operator="equal">
      <formula>3</formula>
    </cfRule>
  </conditionalFormatting>
  <conditionalFormatting sqref="J5">
    <cfRule type="cellIs" dxfId="17429" priority="325" stopIfTrue="1" operator="equal">
      <formula>5</formula>
    </cfRule>
    <cfRule type="cellIs" dxfId="17428" priority="326" stopIfTrue="1" operator="equal">
      <formula>4</formula>
    </cfRule>
    <cfRule type="cellIs" dxfId="17427" priority="327" stopIfTrue="1" operator="equal">
      <formula>3</formula>
    </cfRule>
  </conditionalFormatting>
  <conditionalFormatting sqref="J5">
    <cfRule type="cellIs" dxfId="17426" priority="322" stopIfTrue="1" operator="equal">
      <formula>5</formula>
    </cfRule>
    <cfRule type="cellIs" dxfId="17425" priority="323" stopIfTrue="1" operator="equal">
      <formula>4</formula>
    </cfRule>
    <cfRule type="cellIs" dxfId="17424" priority="324" stopIfTrue="1" operator="equal">
      <formula>3</formula>
    </cfRule>
  </conditionalFormatting>
  <conditionalFormatting sqref="J5">
    <cfRule type="cellIs" dxfId="17423" priority="319" stopIfTrue="1" operator="equal">
      <formula>5</formula>
    </cfRule>
    <cfRule type="cellIs" dxfId="17422" priority="320" stopIfTrue="1" operator="equal">
      <formula>4</formula>
    </cfRule>
    <cfRule type="cellIs" dxfId="17421" priority="321" stopIfTrue="1" operator="equal">
      <formula>3</formula>
    </cfRule>
  </conditionalFormatting>
  <conditionalFormatting sqref="J5">
    <cfRule type="cellIs" dxfId="17420" priority="316" stopIfTrue="1" operator="equal">
      <formula>5</formula>
    </cfRule>
    <cfRule type="cellIs" dxfId="17419" priority="317" stopIfTrue="1" operator="equal">
      <formula>4</formula>
    </cfRule>
    <cfRule type="cellIs" dxfId="17418" priority="318" stopIfTrue="1" operator="equal">
      <formula>3</formula>
    </cfRule>
  </conditionalFormatting>
  <conditionalFormatting sqref="J5">
    <cfRule type="cellIs" dxfId="17417" priority="313" stopIfTrue="1" operator="equal">
      <formula>5</formula>
    </cfRule>
    <cfRule type="cellIs" dxfId="17416" priority="314" stopIfTrue="1" operator="equal">
      <formula>4</formula>
    </cfRule>
    <cfRule type="cellIs" dxfId="17415" priority="315" stopIfTrue="1" operator="equal">
      <formula>3</formula>
    </cfRule>
  </conditionalFormatting>
  <conditionalFormatting sqref="J5">
    <cfRule type="cellIs" dxfId="17414" priority="310" stopIfTrue="1" operator="equal">
      <formula>5</formula>
    </cfRule>
    <cfRule type="cellIs" dxfId="17413" priority="311" stopIfTrue="1" operator="equal">
      <formula>4</formula>
    </cfRule>
    <cfRule type="cellIs" dxfId="17412" priority="312" stopIfTrue="1" operator="equal">
      <formula>3</formula>
    </cfRule>
  </conditionalFormatting>
  <conditionalFormatting sqref="J5">
    <cfRule type="cellIs" dxfId="17411" priority="307" stopIfTrue="1" operator="equal">
      <formula>5</formula>
    </cfRule>
    <cfRule type="cellIs" dxfId="17410" priority="308" stopIfTrue="1" operator="equal">
      <formula>4</formula>
    </cfRule>
    <cfRule type="cellIs" dxfId="17409" priority="309" stopIfTrue="1" operator="equal">
      <formula>3</formula>
    </cfRule>
  </conditionalFormatting>
  <conditionalFormatting sqref="J5">
    <cfRule type="cellIs" dxfId="17408" priority="304" stopIfTrue="1" operator="equal">
      <formula>5</formula>
    </cfRule>
    <cfRule type="cellIs" dxfId="17407" priority="305" stopIfTrue="1" operator="equal">
      <formula>4</formula>
    </cfRule>
    <cfRule type="cellIs" dxfId="17406" priority="306" stopIfTrue="1" operator="equal">
      <formula>3</formula>
    </cfRule>
  </conditionalFormatting>
  <conditionalFormatting sqref="J5">
    <cfRule type="cellIs" dxfId="17405" priority="301" stopIfTrue="1" operator="equal">
      <formula>5</formula>
    </cfRule>
    <cfRule type="cellIs" dxfId="17404" priority="302" stopIfTrue="1" operator="equal">
      <formula>4</formula>
    </cfRule>
    <cfRule type="cellIs" dxfId="17403" priority="303" stopIfTrue="1" operator="equal">
      <formula>3</formula>
    </cfRule>
  </conditionalFormatting>
  <conditionalFormatting sqref="J5">
    <cfRule type="cellIs" dxfId="17402" priority="295" stopIfTrue="1" operator="equal">
      <formula>5</formula>
    </cfRule>
    <cfRule type="cellIs" dxfId="17401" priority="296" stopIfTrue="1" operator="equal">
      <formula>4</formula>
    </cfRule>
    <cfRule type="cellIs" dxfId="17400" priority="297" stopIfTrue="1" operator="equal">
      <formula>3</formula>
    </cfRule>
  </conditionalFormatting>
  <conditionalFormatting sqref="J5">
    <cfRule type="cellIs" dxfId="17399" priority="292" stopIfTrue="1" operator="equal">
      <formula>5</formula>
    </cfRule>
    <cfRule type="cellIs" dxfId="17398" priority="293" stopIfTrue="1" operator="equal">
      <formula>4</formula>
    </cfRule>
    <cfRule type="cellIs" dxfId="17397" priority="294" stopIfTrue="1" operator="equal">
      <formula>3</formula>
    </cfRule>
  </conditionalFormatting>
  <conditionalFormatting sqref="J5">
    <cfRule type="cellIs" dxfId="17396" priority="289" stopIfTrue="1" operator="equal">
      <formula>5</formula>
    </cfRule>
    <cfRule type="cellIs" dxfId="17395" priority="290" stopIfTrue="1" operator="equal">
      <formula>4</formula>
    </cfRule>
    <cfRule type="cellIs" dxfId="17394" priority="291" stopIfTrue="1" operator="equal">
      <formula>3</formula>
    </cfRule>
  </conditionalFormatting>
  <conditionalFormatting sqref="J5">
    <cfRule type="cellIs" dxfId="17393" priority="286" stopIfTrue="1" operator="equal">
      <formula>5</formula>
    </cfRule>
    <cfRule type="cellIs" dxfId="17392" priority="287" stopIfTrue="1" operator="equal">
      <formula>4</formula>
    </cfRule>
    <cfRule type="cellIs" dxfId="17391" priority="288" stopIfTrue="1" operator="equal">
      <formula>3</formula>
    </cfRule>
  </conditionalFormatting>
  <conditionalFormatting sqref="J5">
    <cfRule type="cellIs" dxfId="17390" priority="283" stopIfTrue="1" operator="equal">
      <formula>5</formula>
    </cfRule>
    <cfRule type="cellIs" dxfId="17389" priority="284" stopIfTrue="1" operator="equal">
      <formula>4</formula>
    </cfRule>
    <cfRule type="cellIs" dxfId="17388" priority="285" stopIfTrue="1" operator="equal">
      <formula>3</formula>
    </cfRule>
  </conditionalFormatting>
  <conditionalFormatting sqref="K4">
    <cfRule type="expression" dxfId="17387" priority="211" stopIfTrue="1">
      <formula>$D$1&lt;K4</formula>
    </cfRule>
    <cfRule type="expression" dxfId="17386" priority="212" stopIfTrue="1">
      <formula>$D$1&gt;K4</formula>
    </cfRule>
  </conditionalFormatting>
  <conditionalFormatting sqref="K4">
    <cfRule type="expression" dxfId="17385" priority="199" stopIfTrue="1">
      <formula>$D$1&lt;K4</formula>
    </cfRule>
    <cfRule type="expression" dxfId="17384" priority="200" stopIfTrue="1">
      <formula>$D$1&gt;K4</formula>
    </cfRule>
  </conditionalFormatting>
  <conditionalFormatting sqref="K5">
    <cfRule type="cellIs" dxfId="17383" priority="201" stopIfTrue="1" operator="equal">
      <formula>5</formula>
    </cfRule>
    <cfRule type="cellIs" dxfId="17382" priority="202" stopIfTrue="1" operator="equal">
      <formula>4</formula>
    </cfRule>
    <cfRule type="cellIs" dxfId="17381" priority="203" stopIfTrue="1" operator="equal">
      <formula>3</formula>
    </cfRule>
  </conditionalFormatting>
  <conditionalFormatting sqref="K5">
    <cfRule type="cellIs" dxfId="17380" priority="196" stopIfTrue="1" operator="equal">
      <formula>5</formula>
    </cfRule>
    <cfRule type="cellIs" dxfId="17379" priority="197" stopIfTrue="1" operator="equal">
      <formula>4</formula>
    </cfRule>
    <cfRule type="cellIs" dxfId="17378" priority="198" stopIfTrue="1" operator="equal">
      <formula>3</formula>
    </cfRule>
  </conditionalFormatting>
  <conditionalFormatting sqref="K4">
    <cfRule type="expression" dxfId="17377" priority="194" stopIfTrue="1">
      <formula>$D$1&lt;K4</formula>
    </cfRule>
    <cfRule type="expression" dxfId="17376" priority="195" stopIfTrue="1">
      <formula>$D$1&gt;K4</formula>
    </cfRule>
  </conditionalFormatting>
  <conditionalFormatting sqref="K4">
    <cfRule type="expression" dxfId="17375" priority="281" stopIfTrue="1">
      <formula>$D$1&lt;K4</formula>
    </cfRule>
    <cfRule type="expression" dxfId="17374" priority="282" stopIfTrue="1">
      <formula>$D$1&gt;K4</formula>
    </cfRule>
  </conditionalFormatting>
  <conditionalFormatting sqref="K4">
    <cfRule type="expression" dxfId="17373" priority="279" stopIfTrue="1">
      <formula>$D$1&lt;K4</formula>
    </cfRule>
    <cfRule type="expression" dxfId="17372" priority="280" stopIfTrue="1">
      <formula>$D$1&gt;K4</formula>
    </cfRule>
  </conditionalFormatting>
  <conditionalFormatting sqref="K4">
    <cfRule type="expression" dxfId="17371" priority="277" stopIfTrue="1">
      <formula>$D$1&lt;K4</formula>
    </cfRule>
    <cfRule type="expression" dxfId="17370" priority="278" stopIfTrue="1">
      <formula>$D$1&gt;K4</formula>
    </cfRule>
  </conditionalFormatting>
  <conditionalFormatting sqref="K4">
    <cfRule type="expression" dxfId="17369" priority="275" stopIfTrue="1">
      <formula>$D$1&lt;K4</formula>
    </cfRule>
    <cfRule type="expression" dxfId="17368" priority="276" stopIfTrue="1">
      <formula>$D$1&gt;K4</formula>
    </cfRule>
  </conditionalFormatting>
  <conditionalFormatting sqref="K4">
    <cfRule type="expression" dxfId="17367" priority="273" stopIfTrue="1">
      <formula>$D$1&lt;K4</formula>
    </cfRule>
    <cfRule type="expression" dxfId="17366" priority="274" stopIfTrue="1">
      <formula>$D$1&gt;K4</formula>
    </cfRule>
  </conditionalFormatting>
  <conditionalFormatting sqref="K4">
    <cfRule type="expression" dxfId="17365" priority="271" stopIfTrue="1">
      <formula>$D$1&lt;K4</formula>
    </cfRule>
    <cfRule type="expression" dxfId="17364" priority="272" stopIfTrue="1">
      <formula>$D$1&gt;K4</formula>
    </cfRule>
  </conditionalFormatting>
  <conditionalFormatting sqref="K4">
    <cfRule type="expression" dxfId="17363" priority="269" stopIfTrue="1">
      <formula>$D$1&lt;K4</formula>
    </cfRule>
    <cfRule type="expression" dxfId="17362" priority="270" stopIfTrue="1">
      <formula>$D$1&gt;K4</formula>
    </cfRule>
  </conditionalFormatting>
  <conditionalFormatting sqref="K4">
    <cfRule type="expression" dxfId="17361" priority="267" stopIfTrue="1">
      <formula>$D$1&lt;K4</formula>
    </cfRule>
    <cfRule type="expression" dxfId="17360" priority="268" stopIfTrue="1">
      <formula>$D$1&gt;K4</formula>
    </cfRule>
  </conditionalFormatting>
  <conditionalFormatting sqref="K4">
    <cfRule type="expression" dxfId="17359" priority="265" stopIfTrue="1">
      <formula>$D$1&lt;K4</formula>
    </cfRule>
    <cfRule type="expression" dxfId="17358" priority="266" stopIfTrue="1">
      <formula>$D$1&gt;K4</formula>
    </cfRule>
  </conditionalFormatting>
  <conditionalFormatting sqref="K4">
    <cfRule type="expression" dxfId="17357" priority="263" stopIfTrue="1">
      <formula>$D$1&lt;K4</formula>
    </cfRule>
    <cfRule type="expression" dxfId="17356" priority="264" stopIfTrue="1">
      <formula>$D$1&gt;K4</formula>
    </cfRule>
  </conditionalFormatting>
  <conditionalFormatting sqref="K4">
    <cfRule type="expression" dxfId="17355" priority="261" stopIfTrue="1">
      <formula>$D$1&lt;K4</formula>
    </cfRule>
    <cfRule type="expression" dxfId="17354" priority="262" stopIfTrue="1">
      <formula>$D$1&gt;K4</formula>
    </cfRule>
  </conditionalFormatting>
  <conditionalFormatting sqref="K4">
    <cfRule type="expression" dxfId="17353" priority="259" stopIfTrue="1">
      <formula>$D$1&lt;K4</formula>
    </cfRule>
    <cfRule type="expression" dxfId="17352" priority="260" stopIfTrue="1">
      <formula>$D$1&gt;K4</formula>
    </cfRule>
  </conditionalFormatting>
  <conditionalFormatting sqref="K4">
    <cfRule type="expression" dxfId="17351" priority="257" stopIfTrue="1">
      <formula>$D$1&lt;K4</formula>
    </cfRule>
    <cfRule type="expression" dxfId="17350" priority="258" stopIfTrue="1">
      <formula>$D$1&gt;K4</formula>
    </cfRule>
  </conditionalFormatting>
  <conditionalFormatting sqref="K4">
    <cfRule type="expression" dxfId="17349" priority="255" stopIfTrue="1">
      <formula>$D$1&lt;K4</formula>
    </cfRule>
    <cfRule type="expression" dxfId="17348" priority="256" stopIfTrue="1">
      <formula>$D$1&gt;K4</formula>
    </cfRule>
  </conditionalFormatting>
  <conditionalFormatting sqref="K5">
    <cfRule type="cellIs" dxfId="17347" priority="249" stopIfTrue="1" operator="equal">
      <formula>5</formula>
    </cfRule>
    <cfRule type="cellIs" dxfId="17346" priority="250" stopIfTrue="1" operator="equal">
      <formula>4</formula>
    </cfRule>
    <cfRule type="cellIs" dxfId="17345" priority="251" stopIfTrue="1" operator="equal">
      <formula>3</formula>
    </cfRule>
  </conditionalFormatting>
  <conditionalFormatting sqref="K5">
    <cfRule type="cellIs" dxfId="17344" priority="246" stopIfTrue="1" operator="equal">
      <formula>5</formula>
    </cfRule>
    <cfRule type="cellIs" dxfId="17343" priority="247" stopIfTrue="1" operator="equal">
      <formula>4</formula>
    </cfRule>
    <cfRule type="cellIs" dxfId="17342" priority="248" stopIfTrue="1" operator="equal">
      <formula>3</formula>
    </cfRule>
  </conditionalFormatting>
  <conditionalFormatting sqref="K5">
    <cfRule type="cellIs" dxfId="17341" priority="243" stopIfTrue="1" operator="equal">
      <formula>5</formula>
    </cfRule>
    <cfRule type="cellIs" dxfId="17340" priority="244" stopIfTrue="1" operator="equal">
      <formula>4</formula>
    </cfRule>
    <cfRule type="cellIs" dxfId="17339" priority="245" stopIfTrue="1" operator="equal">
      <formula>3</formula>
    </cfRule>
  </conditionalFormatting>
  <conditionalFormatting sqref="K5">
    <cfRule type="cellIs" dxfId="17338" priority="240" stopIfTrue="1" operator="equal">
      <formula>5</formula>
    </cfRule>
    <cfRule type="cellIs" dxfId="17337" priority="241" stopIfTrue="1" operator="equal">
      <formula>4</formula>
    </cfRule>
    <cfRule type="cellIs" dxfId="17336" priority="242" stopIfTrue="1" operator="equal">
      <formula>3</formula>
    </cfRule>
  </conditionalFormatting>
  <conditionalFormatting sqref="K5">
    <cfRule type="cellIs" dxfId="17335" priority="237" stopIfTrue="1" operator="equal">
      <formula>5</formula>
    </cfRule>
    <cfRule type="cellIs" dxfId="17334" priority="238" stopIfTrue="1" operator="equal">
      <formula>4</formula>
    </cfRule>
    <cfRule type="cellIs" dxfId="17333" priority="239" stopIfTrue="1" operator="equal">
      <formula>3</formula>
    </cfRule>
  </conditionalFormatting>
  <conditionalFormatting sqref="K5">
    <cfRule type="cellIs" dxfId="17332" priority="234" stopIfTrue="1" operator="equal">
      <formula>5</formula>
    </cfRule>
    <cfRule type="cellIs" dxfId="17331" priority="235" stopIfTrue="1" operator="equal">
      <formula>4</formula>
    </cfRule>
    <cfRule type="cellIs" dxfId="17330" priority="236" stopIfTrue="1" operator="equal">
      <formula>3</formula>
    </cfRule>
  </conditionalFormatting>
  <conditionalFormatting sqref="K5">
    <cfRule type="cellIs" dxfId="17329" priority="231" stopIfTrue="1" operator="equal">
      <formula>5</formula>
    </cfRule>
    <cfRule type="cellIs" dxfId="17328" priority="232" stopIfTrue="1" operator="equal">
      <formula>4</formula>
    </cfRule>
    <cfRule type="cellIs" dxfId="17327" priority="233" stopIfTrue="1" operator="equal">
      <formula>3</formula>
    </cfRule>
  </conditionalFormatting>
  <conditionalFormatting sqref="K5">
    <cfRule type="cellIs" dxfId="17326" priority="228" stopIfTrue="1" operator="equal">
      <formula>5</formula>
    </cfRule>
    <cfRule type="cellIs" dxfId="17325" priority="229" stopIfTrue="1" operator="equal">
      <formula>4</formula>
    </cfRule>
    <cfRule type="cellIs" dxfId="17324" priority="230" stopIfTrue="1" operator="equal">
      <formula>3</formula>
    </cfRule>
  </conditionalFormatting>
  <conditionalFormatting sqref="K4">
    <cfRule type="expression" dxfId="17323" priority="226" stopIfTrue="1">
      <formula>$D$1&lt;K4</formula>
    </cfRule>
    <cfRule type="expression" dxfId="17322" priority="227" stopIfTrue="1">
      <formula>$D$1&gt;K4</formula>
    </cfRule>
  </conditionalFormatting>
  <conditionalFormatting sqref="K5">
    <cfRule type="cellIs" dxfId="17321" priority="223" stopIfTrue="1" operator="equal">
      <formula>5</formula>
    </cfRule>
    <cfRule type="cellIs" dxfId="17320" priority="224" stopIfTrue="1" operator="equal">
      <formula>4</formula>
    </cfRule>
    <cfRule type="cellIs" dxfId="17319" priority="225" stopIfTrue="1" operator="equal">
      <formula>3</formula>
    </cfRule>
  </conditionalFormatting>
  <conditionalFormatting sqref="K4">
    <cfRule type="expression" dxfId="17318" priority="221" stopIfTrue="1">
      <formula>$D$1&lt;K4</formula>
    </cfRule>
    <cfRule type="expression" dxfId="17317" priority="222" stopIfTrue="1">
      <formula>$D$1&gt;K4</formula>
    </cfRule>
  </conditionalFormatting>
  <conditionalFormatting sqref="K5">
    <cfRule type="cellIs" dxfId="17316" priority="218" stopIfTrue="1" operator="equal">
      <formula>5</formula>
    </cfRule>
    <cfRule type="cellIs" dxfId="17315" priority="219" stopIfTrue="1" operator="equal">
      <formula>4</formula>
    </cfRule>
    <cfRule type="cellIs" dxfId="17314" priority="220" stopIfTrue="1" operator="equal">
      <formula>3</formula>
    </cfRule>
  </conditionalFormatting>
  <conditionalFormatting sqref="K5">
    <cfRule type="cellIs" dxfId="17313" priority="213" stopIfTrue="1" operator="equal">
      <formula>5</formula>
    </cfRule>
    <cfRule type="cellIs" dxfId="17312" priority="214" stopIfTrue="1" operator="equal">
      <formula>4</formula>
    </cfRule>
    <cfRule type="cellIs" dxfId="17311" priority="215" stopIfTrue="1" operator="equal">
      <formula>3</formula>
    </cfRule>
  </conditionalFormatting>
  <conditionalFormatting sqref="K5">
    <cfRule type="cellIs" dxfId="17310" priority="208" stopIfTrue="1" operator="equal">
      <formula>5</formula>
    </cfRule>
    <cfRule type="cellIs" dxfId="17309" priority="209" stopIfTrue="1" operator="equal">
      <formula>4</formula>
    </cfRule>
    <cfRule type="cellIs" dxfId="17308" priority="210" stopIfTrue="1" operator="equal">
      <formula>3</formula>
    </cfRule>
  </conditionalFormatting>
  <conditionalFormatting sqref="L4">
    <cfRule type="expression" dxfId="17307" priority="192" stopIfTrue="1">
      <formula>$D$1&lt;L4</formula>
    </cfRule>
    <cfRule type="expression" dxfId="17306" priority="193" stopIfTrue="1">
      <formula>$D$1&gt;L4</formula>
    </cfRule>
  </conditionalFormatting>
  <conditionalFormatting sqref="L4">
    <cfRule type="expression" dxfId="17305" priority="172" stopIfTrue="1">
      <formula>$D$1&lt;L4</formula>
    </cfRule>
    <cfRule type="expression" dxfId="17304" priority="173" stopIfTrue="1">
      <formula>$D$1&gt;L4</formula>
    </cfRule>
  </conditionalFormatting>
  <conditionalFormatting sqref="L5">
    <cfRule type="cellIs" dxfId="17303" priority="161" stopIfTrue="1" operator="equal">
      <formula>5</formula>
    </cfRule>
    <cfRule type="cellIs" dxfId="17302" priority="162" stopIfTrue="1" operator="equal">
      <formula>4</formula>
    </cfRule>
    <cfRule type="cellIs" dxfId="17301" priority="163" stopIfTrue="1" operator="equal">
      <formula>3</formula>
    </cfRule>
  </conditionalFormatting>
  <conditionalFormatting sqref="L4">
    <cfRule type="expression" dxfId="17300" priority="170" stopIfTrue="1">
      <formula>$D$1&lt;L4</formula>
    </cfRule>
    <cfRule type="expression" dxfId="17299" priority="171" stopIfTrue="1">
      <formula>$D$1&gt;L4</formula>
    </cfRule>
  </conditionalFormatting>
  <conditionalFormatting sqref="L4">
    <cfRule type="expression" dxfId="17298" priority="168" stopIfTrue="1">
      <formula>$D$1&lt;L4</formula>
    </cfRule>
    <cfRule type="expression" dxfId="17297" priority="169" stopIfTrue="1">
      <formula>$D$1&gt;L4</formula>
    </cfRule>
  </conditionalFormatting>
  <conditionalFormatting sqref="L4">
    <cfRule type="expression" dxfId="17296" priority="188" stopIfTrue="1">
      <formula>$D$1&lt;L4</formula>
    </cfRule>
    <cfRule type="expression" dxfId="17295" priority="189" stopIfTrue="1">
      <formula>$D$1&gt;L4</formula>
    </cfRule>
  </conditionalFormatting>
  <conditionalFormatting sqref="L4">
    <cfRule type="expression" dxfId="17294" priority="186" stopIfTrue="1">
      <formula>$D$1&lt;L4</formula>
    </cfRule>
    <cfRule type="expression" dxfId="17293" priority="187" stopIfTrue="1">
      <formula>$D$1&gt;L4</formula>
    </cfRule>
  </conditionalFormatting>
  <conditionalFormatting sqref="L4">
    <cfRule type="expression" dxfId="17292" priority="184" stopIfTrue="1">
      <formula>$D$1&lt;L4</formula>
    </cfRule>
    <cfRule type="expression" dxfId="17291" priority="185" stopIfTrue="1">
      <formula>$D$1&gt;L4</formula>
    </cfRule>
  </conditionalFormatting>
  <conditionalFormatting sqref="L4">
    <cfRule type="expression" dxfId="17290" priority="182" stopIfTrue="1">
      <formula>$D$1&lt;L4</formula>
    </cfRule>
    <cfRule type="expression" dxfId="17289" priority="183" stopIfTrue="1">
      <formula>$D$1&gt;L4</formula>
    </cfRule>
  </conditionalFormatting>
  <conditionalFormatting sqref="L4">
    <cfRule type="expression" dxfId="17288" priority="180" stopIfTrue="1">
      <formula>$D$1&lt;L4</formula>
    </cfRule>
    <cfRule type="expression" dxfId="17287" priority="181" stopIfTrue="1">
      <formula>$D$1&gt;L4</formula>
    </cfRule>
  </conditionalFormatting>
  <conditionalFormatting sqref="L4">
    <cfRule type="expression" dxfId="17286" priority="178" stopIfTrue="1">
      <formula>$D$1&lt;L4</formula>
    </cfRule>
    <cfRule type="expression" dxfId="17285" priority="179" stopIfTrue="1">
      <formula>$D$1&gt;L4</formula>
    </cfRule>
  </conditionalFormatting>
  <conditionalFormatting sqref="L4">
    <cfRule type="expression" dxfId="17284" priority="174" stopIfTrue="1">
      <formula>$D$1&lt;L4</formula>
    </cfRule>
    <cfRule type="expression" dxfId="17283" priority="175" stopIfTrue="1">
      <formula>$D$1&gt;L4</formula>
    </cfRule>
  </conditionalFormatting>
  <conditionalFormatting sqref="L4">
    <cfRule type="expression" dxfId="17282" priority="164" stopIfTrue="1">
      <formula>$D$1&lt;L4</formula>
    </cfRule>
    <cfRule type="expression" dxfId="17281" priority="165" stopIfTrue="1">
      <formula>$D$1&gt;L4</formula>
    </cfRule>
  </conditionalFormatting>
  <conditionalFormatting sqref="N4">
    <cfRule type="expression" dxfId="17280" priority="159" stopIfTrue="1">
      <formula>$D$1&lt;N4</formula>
    </cfRule>
    <cfRule type="expression" dxfId="17279" priority="160" stopIfTrue="1">
      <formula>$D$1&gt;N4</formula>
    </cfRule>
  </conditionalFormatting>
  <conditionalFormatting sqref="N4">
    <cfRule type="expression" dxfId="17278" priority="157" stopIfTrue="1">
      <formula>$D$1&lt;N4</formula>
    </cfRule>
    <cfRule type="expression" dxfId="17277" priority="158" stopIfTrue="1">
      <formula>$D$1&gt;N4</formula>
    </cfRule>
  </conditionalFormatting>
  <conditionalFormatting sqref="N4">
    <cfRule type="expression" dxfId="17276" priority="155" stopIfTrue="1">
      <formula>$D$1&lt;N4</formula>
    </cfRule>
    <cfRule type="expression" dxfId="17275" priority="156" stopIfTrue="1">
      <formula>$D$1&gt;N4</formula>
    </cfRule>
  </conditionalFormatting>
  <conditionalFormatting sqref="N4">
    <cfRule type="expression" dxfId="17274" priority="153" stopIfTrue="1">
      <formula>$D$1&lt;N4</formula>
    </cfRule>
    <cfRule type="expression" dxfId="17273" priority="154" stopIfTrue="1">
      <formula>$D$1&gt;N4</formula>
    </cfRule>
  </conditionalFormatting>
  <conditionalFormatting sqref="N5">
    <cfRule type="cellIs" dxfId="17272" priority="150" stopIfTrue="1" operator="equal">
      <formula>5</formula>
    </cfRule>
    <cfRule type="cellIs" dxfId="17271" priority="151" stopIfTrue="1" operator="equal">
      <formula>4</formula>
    </cfRule>
    <cfRule type="cellIs" dxfId="17270" priority="152" stopIfTrue="1" operator="equal">
      <formula>3</formula>
    </cfRule>
  </conditionalFormatting>
  <conditionalFormatting sqref="N4">
    <cfRule type="expression" dxfId="17269" priority="148" stopIfTrue="1">
      <formula>$D$1&lt;N4</formula>
    </cfRule>
    <cfRule type="expression" dxfId="17268" priority="149" stopIfTrue="1">
      <formula>$D$1&gt;N4</formula>
    </cfRule>
  </conditionalFormatting>
  <conditionalFormatting sqref="N4">
    <cfRule type="expression" dxfId="17267" priority="146" stopIfTrue="1">
      <formula>$D$1&lt;N4</formula>
    </cfRule>
    <cfRule type="expression" dxfId="17266" priority="147" stopIfTrue="1">
      <formula>$D$1&gt;N4</formula>
    </cfRule>
  </conditionalFormatting>
  <conditionalFormatting sqref="N4">
    <cfRule type="expression" dxfId="17265" priority="144" stopIfTrue="1">
      <formula>$D$1&lt;N4</formula>
    </cfRule>
    <cfRule type="expression" dxfId="17264" priority="145" stopIfTrue="1">
      <formula>$D$1&gt;N4</formula>
    </cfRule>
  </conditionalFormatting>
  <conditionalFormatting sqref="N4">
    <cfRule type="expression" dxfId="17263" priority="142" stopIfTrue="1">
      <formula>$D$1&lt;N4</formula>
    </cfRule>
    <cfRule type="expression" dxfId="17262" priority="143" stopIfTrue="1">
      <formula>$D$1&gt;N4</formula>
    </cfRule>
  </conditionalFormatting>
  <conditionalFormatting sqref="N5">
    <cfRule type="cellIs" dxfId="17261" priority="139" stopIfTrue="1" operator="equal">
      <formula>5</formula>
    </cfRule>
    <cfRule type="cellIs" dxfId="17260" priority="140" stopIfTrue="1" operator="equal">
      <formula>4</formula>
    </cfRule>
    <cfRule type="cellIs" dxfId="17259" priority="141" stopIfTrue="1" operator="equal">
      <formula>3</formula>
    </cfRule>
  </conditionalFormatting>
  <conditionalFormatting sqref="N5">
    <cfRule type="cellIs" dxfId="17258" priority="136" stopIfTrue="1" operator="equal">
      <formula>5</formula>
    </cfRule>
    <cfRule type="cellIs" dxfId="17257" priority="137" stopIfTrue="1" operator="equal">
      <formula>4</formula>
    </cfRule>
    <cfRule type="cellIs" dxfId="17256" priority="138" stopIfTrue="1" operator="equal">
      <formula>3</formula>
    </cfRule>
  </conditionalFormatting>
  <conditionalFormatting sqref="N4">
    <cfRule type="expression" dxfId="17255" priority="118" stopIfTrue="1">
      <formula>$D$1&lt;N4</formula>
    </cfRule>
    <cfRule type="expression" dxfId="17254" priority="119" stopIfTrue="1">
      <formula>$D$1&gt;N4</formula>
    </cfRule>
  </conditionalFormatting>
  <conditionalFormatting sqref="N4">
    <cfRule type="expression" dxfId="17253" priority="112" stopIfTrue="1">
      <formula>$D$1&lt;N4</formula>
    </cfRule>
    <cfRule type="expression" dxfId="17252" priority="113" stopIfTrue="1">
      <formula>$D$1&gt;N4</formula>
    </cfRule>
  </conditionalFormatting>
  <conditionalFormatting sqref="N4">
    <cfRule type="expression" dxfId="17251" priority="134" stopIfTrue="1">
      <formula>$D$1&lt;N4</formula>
    </cfRule>
    <cfRule type="expression" dxfId="17250" priority="135" stopIfTrue="1">
      <formula>$D$1&gt;N4</formula>
    </cfRule>
  </conditionalFormatting>
  <conditionalFormatting sqref="N4">
    <cfRule type="expression" dxfId="17249" priority="132" stopIfTrue="1">
      <formula>$D$1&lt;N4</formula>
    </cfRule>
    <cfRule type="expression" dxfId="17248" priority="133" stopIfTrue="1">
      <formula>$D$1&gt;N4</formula>
    </cfRule>
  </conditionalFormatting>
  <conditionalFormatting sqref="N4">
    <cfRule type="expression" dxfId="17247" priority="130" stopIfTrue="1">
      <formula>$D$1&lt;N4</formula>
    </cfRule>
    <cfRule type="expression" dxfId="17246" priority="131" stopIfTrue="1">
      <formula>$D$1&gt;N4</formula>
    </cfRule>
  </conditionalFormatting>
  <conditionalFormatting sqref="N4">
    <cfRule type="expression" dxfId="17245" priority="128" stopIfTrue="1">
      <formula>$D$1&lt;N4</formula>
    </cfRule>
    <cfRule type="expression" dxfId="17244" priority="129" stopIfTrue="1">
      <formula>$D$1&gt;N4</formula>
    </cfRule>
  </conditionalFormatting>
  <conditionalFormatting sqref="N4">
    <cfRule type="expression" dxfId="17243" priority="124" stopIfTrue="1">
      <formula>$D$1&lt;N4</formula>
    </cfRule>
    <cfRule type="expression" dxfId="17242" priority="125" stopIfTrue="1">
      <formula>$D$1&gt;N4</formula>
    </cfRule>
  </conditionalFormatting>
  <conditionalFormatting sqref="N4">
    <cfRule type="expression" dxfId="17241" priority="122" stopIfTrue="1">
      <formula>$D$1&lt;N4</formula>
    </cfRule>
    <cfRule type="expression" dxfId="17240" priority="123" stopIfTrue="1">
      <formula>$D$1&gt;N4</formula>
    </cfRule>
  </conditionalFormatting>
  <conditionalFormatting sqref="N4">
    <cfRule type="expression" dxfId="17239" priority="120" stopIfTrue="1">
      <formula>$D$1&lt;N4</formula>
    </cfRule>
    <cfRule type="expression" dxfId="17238" priority="121" stopIfTrue="1">
      <formula>$D$1&gt;N4</formula>
    </cfRule>
  </conditionalFormatting>
  <conditionalFormatting sqref="N4">
    <cfRule type="expression" dxfId="17237" priority="114" stopIfTrue="1">
      <formula>$D$1&lt;N4</formula>
    </cfRule>
    <cfRule type="expression" dxfId="17236" priority="115" stopIfTrue="1">
      <formula>$D$1&gt;N4</formula>
    </cfRule>
  </conditionalFormatting>
  <conditionalFormatting sqref="N5">
    <cfRule type="cellIs" dxfId="17235" priority="109" stopIfTrue="1" operator="equal">
      <formula>5</formula>
    </cfRule>
    <cfRule type="cellIs" dxfId="17234" priority="110" stopIfTrue="1" operator="equal">
      <formula>4</formula>
    </cfRule>
    <cfRule type="cellIs" dxfId="17233" priority="111" stopIfTrue="1" operator="equal">
      <formula>3</formula>
    </cfRule>
  </conditionalFormatting>
  <conditionalFormatting sqref="N5">
    <cfRule type="cellIs" dxfId="17232" priority="104" stopIfTrue="1" operator="equal">
      <formula>5</formula>
    </cfRule>
    <cfRule type="cellIs" dxfId="17231" priority="105" stopIfTrue="1" operator="equal">
      <formula>4</formula>
    </cfRule>
    <cfRule type="cellIs" dxfId="17230" priority="106" stopIfTrue="1" operator="equal">
      <formula>3</formula>
    </cfRule>
  </conditionalFormatting>
  <conditionalFormatting sqref="O4">
    <cfRule type="expression" dxfId="17229" priority="102" stopIfTrue="1">
      <formula>$D$1&lt;O4</formula>
    </cfRule>
    <cfRule type="expression" dxfId="17228" priority="103" stopIfTrue="1">
      <formula>$D$1&gt;O4</formula>
    </cfRule>
  </conditionalFormatting>
  <conditionalFormatting sqref="O4">
    <cfRule type="expression" dxfId="17227" priority="100" stopIfTrue="1">
      <formula>$D$1&lt;O4</formula>
    </cfRule>
    <cfRule type="expression" dxfId="17226" priority="101" stopIfTrue="1">
      <formula>$D$1&gt;O4</formula>
    </cfRule>
  </conditionalFormatting>
  <conditionalFormatting sqref="O5">
    <cfRule type="expression" dxfId="17225" priority="98" stopIfTrue="1">
      <formula>$D$1&lt;O5</formula>
    </cfRule>
    <cfRule type="expression" dxfId="17224" priority="99" stopIfTrue="1">
      <formula>$D$1&gt;O5</formula>
    </cfRule>
  </conditionalFormatting>
  <conditionalFormatting sqref="O5">
    <cfRule type="expression" dxfId="17223" priority="96" stopIfTrue="1">
      <formula>$D$1&lt;O5</formula>
    </cfRule>
    <cfRule type="expression" dxfId="17222" priority="97" stopIfTrue="1">
      <formula>$D$1&gt;O5</formula>
    </cfRule>
  </conditionalFormatting>
  <conditionalFormatting sqref="O5">
    <cfRule type="expression" dxfId="17221" priority="94" stopIfTrue="1">
      <formula>$D$1&lt;O5</formula>
    </cfRule>
    <cfRule type="expression" dxfId="17220" priority="95" stopIfTrue="1">
      <formula>$D$1&gt;O5</formula>
    </cfRule>
  </conditionalFormatting>
  <conditionalFormatting sqref="O5">
    <cfRule type="expression" dxfId="17219" priority="92" stopIfTrue="1">
      <formula>$D$1&lt;O5</formula>
    </cfRule>
    <cfRule type="expression" dxfId="17218" priority="93" stopIfTrue="1">
      <formula>$D$1&gt;O5</formula>
    </cfRule>
  </conditionalFormatting>
  <conditionalFormatting sqref="O5">
    <cfRule type="expression" dxfId="17217" priority="90" stopIfTrue="1">
      <formula>$D$1&lt;O5</formula>
    </cfRule>
    <cfRule type="expression" dxfId="17216" priority="91" stopIfTrue="1">
      <formula>$D$1&gt;O5</formula>
    </cfRule>
  </conditionalFormatting>
  <conditionalFormatting sqref="O5">
    <cfRule type="expression" dxfId="17215" priority="88" stopIfTrue="1">
      <formula>$D$1&lt;O5</formula>
    </cfRule>
    <cfRule type="expression" dxfId="17214" priority="89" stopIfTrue="1">
      <formula>$D$1&gt;O5</formula>
    </cfRule>
  </conditionalFormatting>
  <conditionalFormatting sqref="O5">
    <cfRule type="expression" dxfId="17213" priority="66" stopIfTrue="1">
      <formula>$D$1&lt;O5</formula>
    </cfRule>
    <cfRule type="expression" dxfId="17212" priority="67" stopIfTrue="1">
      <formula>$D$1&gt;O5</formula>
    </cfRule>
  </conditionalFormatting>
  <conditionalFormatting sqref="O5">
    <cfRule type="expression" dxfId="17211" priority="64" stopIfTrue="1">
      <formula>$D$1&lt;O5</formula>
    </cfRule>
    <cfRule type="expression" dxfId="17210" priority="65" stopIfTrue="1">
      <formula>$D$1&gt;O5</formula>
    </cfRule>
  </conditionalFormatting>
  <conditionalFormatting sqref="O5">
    <cfRule type="expression" dxfId="17209" priority="60" stopIfTrue="1">
      <formula>$D$1&lt;O5</formula>
    </cfRule>
    <cfRule type="expression" dxfId="17208" priority="61" stopIfTrue="1">
      <formula>$D$1&gt;O5</formula>
    </cfRule>
  </conditionalFormatting>
  <conditionalFormatting sqref="O5">
    <cfRule type="expression" dxfId="17207" priority="74" stopIfTrue="1">
      <formula>$D$1&lt;O5</formula>
    </cfRule>
    <cfRule type="expression" dxfId="17206" priority="75" stopIfTrue="1">
      <formula>$D$1&gt;O5</formula>
    </cfRule>
  </conditionalFormatting>
  <conditionalFormatting sqref="O5">
    <cfRule type="expression" dxfId="17205" priority="72" stopIfTrue="1">
      <formula>$D$1&lt;O5</formula>
    </cfRule>
    <cfRule type="expression" dxfId="17204" priority="73" stopIfTrue="1">
      <formula>$D$1&gt;O5</formula>
    </cfRule>
  </conditionalFormatting>
  <conditionalFormatting sqref="O5">
    <cfRule type="expression" dxfId="17203" priority="70" stopIfTrue="1">
      <formula>$D$1&lt;O5</formula>
    </cfRule>
    <cfRule type="expression" dxfId="17202" priority="71" stopIfTrue="1">
      <formula>$D$1&gt;O5</formula>
    </cfRule>
  </conditionalFormatting>
  <conditionalFormatting sqref="O5">
    <cfRule type="expression" dxfId="17201" priority="68" stopIfTrue="1">
      <formula>$D$1&lt;O5</formula>
    </cfRule>
    <cfRule type="expression" dxfId="17200" priority="69" stopIfTrue="1">
      <formula>$D$1&gt;O5</formula>
    </cfRule>
  </conditionalFormatting>
  <conditionalFormatting sqref="O5">
    <cfRule type="expression" dxfId="17199" priority="62" stopIfTrue="1">
      <formula>$D$1&lt;O5</formula>
    </cfRule>
    <cfRule type="expression" dxfId="17198" priority="63" stopIfTrue="1">
      <formula>$D$1&gt;O5</formula>
    </cfRule>
  </conditionalFormatting>
  <conditionalFormatting sqref="O5">
    <cfRule type="expression" dxfId="17197" priority="58" stopIfTrue="1">
      <formula>$D$1&lt;O5</formula>
    </cfRule>
    <cfRule type="expression" dxfId="17196" priority="59" stopIfTrue="1">
      <formula>$D$1&gt;O5</formula>
    </cfRule>
  </conditionalFormatting>
  <conditionalFormatting sqref="O4">
    <cfRule type="expression" dxfId="17195" priority="56" stopIfTrue="1">
      <formula>$D$1&lt;O4</formula>
    </cfRule>
    <cfRule type="expression" dxfId="17194" priority="57" stopIfTrue="1">
      <formula>$D$1&gt;O4</formula>
    </cfRule>
  </conditionalFormatting>
  <conditionalFormatting sqref="O4">
    <cfRule type="expression" dxfId="17193" priority="54" stopIfTrue="1">
      <formula>$D$1&lt;O4</formula>
    </cfRule>
    <cfRule type="expression" dxfId="17192" priority="55" stopIfTrue="1">
      <formula>$D$1&gt;O4</formula>
    </cfRule>
  </conditionalFormatting>
  <conditionalFormatting sqref="O4">
    <cfRule type="expression" dxfId="17191" priority="52" stopIfTrue="1">
      <formula>$D$1&lt;O4</formula>
    </cfRule>
    <cfRule type="expression" dxfId="17190" priority="53" stopIfTrue="1">
      <formula>$D$1&gt;O4</formula>
    </cfRule>
  </conditionalFormatting>
  <conditionalFormatting sqref="O4">
    <cfRule type="expression" dxfId="17189" priority="43" stopIfTrue="1">
      <formula>$D$1&lt;O4</formula>
    </cfRule>
    <cfRule type="expression" dxfId="17188" priority="44" stopIfTrue="1">
      <formula>$D$1&gt;O4</formula>
    </cfRule>
  </conditionalFormatting>
  <conditionalFormatting sqref="O4">
    <cfRule type="expression" dxfId="17187" priority="41" stopIfTrue="1">
      <formula>$D$1&lt;O4</formula>
    </cfRule>
    <cfRule type="expression" dxfId="17186" priority="42" stopIfTrue="1">
      <formula>$D$1&gt;O4</formula>
    </cfRule>
  </conditionalFormatting>
  <conditionalFormatting sqref="O4">
    <cfRule type="expression" dxfId="17185" priority="39" stopIfTrue="1">
      <formula>$D$1&lt;O4</formula>
    </cfRule>
    <cfRule type="expression" dxfId="17184" priority="40" stopIfTrue="1">
      <formula>$D$1&gt;O4</formula>
    </cfRule>
  </conditionalFormatting>
  <conditionalFormatting sqref="O5">
    <cfRule type="cellIs" dxfId="17183" priority="36" stopIfTrue="1" operator="equal">
      <formula>5</formula>
    </cfRule>
    <cfRule type="cellIs" dxfId="17182" priority="37" stopIfTrue="1" operator="equal">
      <formula>4</formula>
    </cfRule>
    <cfRule type="cellIs" dxfId="17181" priority="38" stopIfTrue="1" operator="equal">
      <formula>3</formula>
    </cfRule>
  </conditionalFormatting>
  <conditionalFormatting sqref="O5">
    <cfRule type="cellIs" dxfId="17180" priority="33" stopIfTrue="1" operator="equal">
      <formula>5</formula>
    </cfRule>
    <cfRule type="cellIs" dxfId="17179" priority="34" stopIfTrue="1" operator="equal">
      <formula>4</formula>
    </cfRule>
    <cfRule type="cellIs" dxfId="17178" priority="35" stopIfTrue="1" operator="equal">
      <formula>3</formula>
    </cfRule>
  </conditionalFormatting>
  <conditionalFormatting sqref="O4">
    <cfRule type="expression" dxfId="17177" priority="31" stopIfTrue="1">
      <formula>$D$1&lt;O4</formula>
    </cfRule>
    <cfRule type="expression" dxfId="17176" priority="32" stopIfTrue="1">
      <formula>$D$1&gt;O4</formula>
    </cfRule>
  </conditionalFormatting>
  <conditionalFormatting sqref="O4">
    <cfRule type="expression" dxfId="17175" priority="29" stopIfTrue="1">
      <formula>$D$1&lt;O4</formula>
    </cfRule>
    <cfRule type="expression" dxfId="17174" priority="30" stopIfTrue="1">
      <formula>$D$1&gt;O4</formula>
    </cfRule>
  </conditionalFormatting>
  <conditionalFormatting sqref="O4">
    <cfRule type="expression" dxfId="17173" priority="27" stopIfTrue="1">
      <formula>$D$1&lt;O4</formula>
    </cfRule>
    <cfRule type="expression" dxfId="17172" priority="28" stopIfTrue="1">
      <formula>$D$1&gt;O4</formula>
    </cfRule>
  </conditionalFormatting>
  <conditionalFormatting sqref="O4">
    <cfRule type="expression" dxfId="17171" priority="25" stopIfTrue="1">
      <formula>$D$1&lt;O4</formula>
    </cfRule>
    <cfRule type="expression" dxfId="17170" priority="26" stopIfTrue="1">
      <formula>$D$1&gt;O4</formula>
    </cfRule>
  </conditionalFormatting>
  <conditionalFormatting sqref="O4">
    <cfRule type="expression" dxfId="17169" priority="23" stopIfTrue="1">
      <formula>$D$1&lt;O4</formula>
    </cfRule>
    <cfRule type="expression" dxfId="17168" priority="24" stopIfTrue="1">
      <formula>$D$1&gt;O4</formula>
    </cfRule>
  </conditionalFormatting>
  <conditionalFormatting sqref="O4">
    <cfRule type="expression" dxfId="17167" priority="21" stopIfTrue="1">
      <formula>$D$1&lt;O4</formula>
    </cfRule>
    <cfRule type="expression" dxfId="17166" priority="22" stopIfTrue="1">
      <formula>$D$1&gt;O4</formula>
    </cfRule>
  </conditionalFormatting>
  <conditionalFormatting sqref="O4">
    <cfRule type="expression" dxfId="17165" priority="19" stopIfTrue="1">
      <formula>$D$1&lt;O4</formula>
    </cfRule>
    <cfRule type="expression" dxfId="17164" priority="20" stopIfTrue="1">
      <formula>$D$1&gt;O4</formula>
    </cfRule>
  </conditionalFormatting>
  <conditionalFormatting sqref="O5">
    <cfRule type="cellIs" dxfId="17163" priority="6" stopIfTrue="1" operator="equal">
      <formula>5</formula>
    </cfRule>
    <cfRule type="cellIs" dxfId="17162" priority="7" stopIfTrue="1" operator="equal">
      <formula>4</formula>
    </cfRule>
    <cfRule type="cellIs" dxfId="17161" priority="8" stopIfTrue="1" operator="equal">
      <formula>3</formula>
    </cfRule>
  </conditionalFormatting>
  <conditionalFormatting sqref="O4">
    <cfRule type="expression" dxfId="17160" priority="4" stopIfTrue="1">
      <formula>$D$1&lt;O4</formula>
    </cfRule>
    <cfRule type="expression" dxfId="17159" priority="5" stopIfTrue="1">
      <formula>$D$1&gt;O4</formula>
    </cfRule>
  </conditionalFormatting>
  <conditionalFormatting sqref="O5">
    <cfRule type="cellIs" dxfId="17158" priority="1" stopIfTrue="1" operator="equal">
      <formula>5</formula>
    </cfRule>
    <cfRule type="cellIs" dxfId="17157" priority="2" stopIfTrue="1" operator="equal">
      <formula>4</formula>
    </cfRule>
    <cfRule type="cellIs" dxfId="17156" priority="3" stopIfTrue="1" operator="equal">
      <formula>3</formula>
    </cfRule>
  </conditionalFormatting>
  <pageMargins left="0.7" right="0.7" top="0.75" bottom="0.75" header="0.3" footer="0.3"/>
  <pageSetup paperSize="9" scale="62" orientation="portrait" r:id="rId1"/>
  <colBreaks count="1" manualBreakCount="1">
    <brk id="30" max="44" man="1"/>
  </col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SheetLayoutView="70" workbookViewId="0">
      <pane ySplit="5" topLeftCell="A6" activePane="bottomLeft" state="frozen"/>
      <selection pane="bottomLeft" activeCell="F2" sqref="F2:O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50.28515625" style="13" customWidth="1"/>
    <col min="5" max="5" width="6.42578125" style="13" customWidth="1"/>
    <col min="6" max="9" width="7.5703125" customWidth="1"/>
    <col min="10" max="10" width="7.5703125" hidden="1" customWidth="1"/>
    <col min="11" max="15" width="7.5703125" customWidth="1"/>
    <col min="16" max="16" width="7.140625" hidden="1" customWidth="1"/>
    <col min="17" max="17" width="5.85546875" hidden="1" customWidth="1"/>
    <col min="18" max="18" width="6.42578125" hidden="1" customWidth="1"/>
    <col min="19" max="19" width="6.285156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9" width="8" style="30" hidden="1" customWidth="1"/>
    <col min="90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customHeight="1" thickBot="1" x14ac:dyDescent="0.3">
      <c r="A2" s="1"/>
      <c r="B2" s="1"/>
      <c r="C2" s="2"/>
      <c r="D2" s="3"/>
      <c r="E2" s="4"/>
      <c r="F2" s="341" t="s">
        <v>41</v>
      </c>
      <c r="G2" s="734" t="s">
        <v>40</v>
      </c>
      <c r="H2" s="734"/>
      <c r="I2" s="734"/>
      <c r="J2" s="734"/>
      <c r="K2" s="734"/>
      <c r="L2" s="734"/>
      <c r="M2" s="734" t="s">
        <v>43</v>
      </c>
      <c r="N2" s="734"/>
      <c r="O2" s="734"/>
      <c r="P2" s="301"/>
      <c r="Q2" s="108"/>
      <c r="R2" s="108"/>
      <c r="S2" s="307"/>
      <c r="T2" s="306" t="s">
        <v>42</v>
      </c>
      <c r="U2" s="304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2441</v>
      </c>
      <c r="B3" s="723"/>
      <c r="C3" s="723"/>
      <c r="D3" s="196" t="s">
        <v>0</v>
      </c>
      <c r="E3" s="197"/>
      <c r="F3" s="153">
        <v>43120</v>
      </c>
      <c r="G3" s="153">
        <v>43113</v>
      </c>
      <c r="H3" s="153">
        <v>43124</v>
      </c>
      <c r="I3" s="153">
        <v>43094</v>
      </c>
      <c r="J3" s="153"/>
      <c r="K3" s="153">
        <v>43125</v>
      </c>
      <c r="L3" s="153">
        <v>43115</v>
      </c>
      <c r="M3" s="153">
        <v>43136</v>
      </c>
      <c r="N3" s="153">
        <v>43131</v>
      </c>
      <c r="O3" s="153">
        <v>43140</v>
      </c>
      <c r="P3" s="153"/>
      <c r="Q3" s="108"/>
      <c r="R3" s="108"/>
      <c r="S3" s="198"/>
      <c r="T3" s="153"/>
      <c r="U3" s="153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500</v>
      </c>
      <c r="G4" s="206" t="s">
        <v>493</v>
      </c>
      <c r="H4" s="156" t="s">
        <v>496</v>
      </c>
      <c r="I4" s="156" t="s">
        <v>497</v>
      </c>
      <c r="J4" s="206"/>
      <c r="K4" s="206" t="s">
        <v>502</v>
      </c>
      <c r="L4" s="156" t="s">
        <v>451</v>
      </c>
      <c r="M4" s="243" t="s">
        <v>505</v>
      </c>
      <c r="N4" s="206" t="s">
        <v>479</v>
      </c>
      <c r="O4" s="243" t="s">
        <v>474</v>
      </c>
      <c r="P4" s="243"/>
      <c r="Q4" s="282"/>
      <c r="R4" s="282"/>
      <c r="S4" s="243"/>
      <c r="T4" s="282"/>
      <c r="U4" s="282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9.5" x14ac:dyDescent="0.2">
      <c r="A5" s="264" t="s">
        <v>44</v>
      </c>
      <c r="B5" s="158" t="s">
        <v>2</v>
      </c>
      <c r="C5" s="342" t="s">
        <v>27</v>
      </c>
      <c r="D5" s="264" t="s">
        <v>3</v>
      </c>
      <c r="E5" s="159" t="s">
        <v>4</v>
      </c>
      <c r="F5" s="246" t="s">
        <v>499</v>
      </c>
      <c r="G5" s="246" t="s">
        <v>494</v>
      </c>
      <c r="H5" s="246" t="s">
        <v>495</v>
      </c>
      <c r="I5" s="246" t="s">
        <v>491</v>
      </c>
      <c r="J5" s="279"/>
      <c r="K5" s="246" t="s">
        <v>501</v>
      </c>
      <c r="L5" s="247" t="s">
        <v>498</v>
      </c>
      <c r="M5" s="247" t="s">
        <v>504</v>
      </c>
      <c r="N5" s="246" t="s">
        <v>486</v>
      </c>
      <c r="O5" s="247" t="s">
        <v>506</v>
      </c>
      <c r="P5" s="247"/>
      <c r="Q5" s="246"/>
      <c r="R5" s="246"/>
      <c r="S5" s="262"/>
      <c r="T5" s="246"/>
      <c r="U5" s="246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9.5" customHeight="1" x14ac:dyDescent="0.2">
      <c r="A6" s="268">
        <v>1</v>
      </c>
      <c r="B6" s="228" t="s">
        <v>28</v>
      </c>
      <c r="C6" s="276" t="s">
        <v>34</v>
      </c>
      <c r="D6" s="299" t="s">
        <v>54</v>
      </c>
      <c r="E6" s="345">
        <v>2441</v>
      </c>
      <c r="F6" s="91" t="s">
        <v>41</v>
      </c>
      <c r="G6" s="91">
        <v>3</v>
      </c>
      <c r="H6" s="91">
        <v>4</v>
      </c>
      <c r="I6" s="91">
        <v>3</v>
      </c>
      <c r="J6" s="91"/>
      <c r="K6" s="91">
        <v>4</v>
      </c>
      <c r="L6" s="91">
        <v>5</v>
      </c>
      <c r="M6" s="91" t="s">
        <v>1321</v>
      </c>
      <c r="N6" s="91">
        <v>4</v>
      </c>
      <c r="O6" s="91">
        <v>3</v>
      </c>
      <c r="P6" s="91"/>
      <c r="Q6" s="91"/>
      <c r="R6" s="91"/>
      <c r="S6" s="91"/>
      <c r="T6" s="91"/>
      <c r="U6" s="91"/>
      <c r="V6" s="35">
        <f t="shared" ref="V6:V37" si="0">IF(AC6&gt;0,IF(SUM(X6:Y6)/AC6&gt;0,2,IF(AND(SUM(X6:Y6)/AC6=0,Z6/AC6&gt;0),3,IF(AND((AB6/AC6+AA6/AC6)=1,AA6/AC6&gt;0),4,5))),0)</f>
        <v>2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1</v>
      </c>
      <c r="Z6" s="248">
        <f t="shared" ref="Z6:Z34" si="4">COUNTIF(AG6:AV6,Z$5)</f>
        <v>3</v>
      </c>
      <c r="AA6" s="248">
        <f t="shared" ref="AA6:AA34" si="5">COUNTIF(AG6:AV6,AA$5)</f>
        <v>3</v>
      </c>
      <c r="AB6" s="248">
        <f t="shared" ref="AB6:AB34" si="6">COUNTIF(AG6:AV6,AB$5)</f>
        <v>1</v>
      </c>
      <c r="AC6" s="248">
        <f t="shared" ref="AC6:AC38" si="7">SUM(X6:AB6)</f>
        <v>8</v>
      </c>
      <c r="AD6" s="249">
        <f>IF(ISERROR(((X6+Y6)*2+Z6*3+AA6*4+AB6*5)/SUM(X6,Y6:AB6)),"",((X6+Y6)*2+Z6*3+AA6*4+AB6*5)/SUM(X6,Y6:AB6))</f>
        <v>3.5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3</v>
      </c>
      <c r="AI6" s="252">
        <f t="shared" si="9"/>
        <v>4</v>
      </c>
      <c r="AJ6" s="252">
        <f t="shared" si="9"/>
        <v>3</v>
      </c>
      <c r="AK6" s="252" t="str">
        <f t="shared" si="9"/>
        <v/>
      </c>
      <c r="AL6" s="252">
        <f t="shared" si="9"/>
        <v>4</v>
      </c>
      <c r="AM6" s="252">
        <f t="shared" si="9"/>
        <v>5</v>
      </c>
      <c r="AN6" s="252">
        <f t="shared" si="9"/>
        <v>2</v>
      </c>
      <c r="AO6" s="252">
        <f t="shared" si="9"/>
        <v>4</v>
      </c>
      <c r="AP6" s="252">
        <f t="shared" si="9"/>
        <v>3</v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9.5" customHeight="1" x14ac:dyDescent="0.2">
      <c r="A7" s="268">
        <v>2</v>
      </c>
      <c r="B7" s="228" t="s">
        <v>28</v>
      </c>
      <c r="C7" s="276" t="s">
        <v>35</v>
      </c>
      <c r="D7" s="299" t="s">
        <v>55</v>
      </c>
      <c r="E7" s="345">
        <v>2441</v>
      </c>
      <c r="F7" s="91" t="s">
        <v>41</v>
      </c>
      <c r="G7" s="91">
        <v>5</v>
      </c>
      <c r="H7" s="91">
        <v>5</v>
      </c>
      <c r="I7" s="91">
        <v>4</v>
      </c>
      <c r="J7" s="91"/>
      <c r="K7" s="91">
        <v>4</v>
      </c>
      <c r="L7" s="91">
        <v>5</v>
      </c>
      <c r="M7" s="91">
        <v>4</v>
      </c>
      <c r="N7" s="91">
        <v>5</v>
      </c>
      <c r="O7" s="91">
        <v>4</v>
      </c>
      <c r="P7" s="91"/>
      <c r="Q7" s="91"/>
      <c r="R7" s="91"/>
      <c r="S7" s="91"/>
      <c r="T7" s="91"/>
      <c r="U7" s="91"/>
      <c r="V7" s="35">
        <f t="shared" si="0"/>
        <v>4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0</v>
      </c>
      <c r="AA7" s="248">
        <f t="shared" si="5"/>
        <v>4</v>
      </c>
      <c r="AB7" s="248">
        <f t="shared" si="6"/>
        <v>4</v>
      </c>
      <c r="AC7" s="248">
        <f t="shared" si="7"/>
        <v>8</v>
      </c>
      <c r="AD7" s="249">
        <f t="shared" ref="AD7:AD37" si="11">IF(ISERROR(((X7+Y7)*2+Z7*3+AA7*4+AB7*5)/SUM(X7,Y7:AB7)),"",((X7+Y7)*2+Z7*3+AA7*4+AB7*5)/SUM(X7,Y7:AB7))</f>
        <v>4.5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5</v>
      </c>
      <c r="AI7" s="252">
        <f t="shared" si="9"/>
        <v>5</v>
      </c>
      <c r="AJ7" s="252">
        <f t="shared" si="9"/>
        <v>4</v>
      </c>
      <c r="AK7" s="252" t="str">
        <f t="shared" si="9"/>
        <v/>
      </c>
      <c r="AL7" s="252">
        <f t="shared" si="9"/>
        <v>4</v>
      </c>
      <c r="AM7" s="252">
        <f t="shared" si="9"/>
        <v>5</v>
      </c>
      <c r="AN7" s="252">
        <f t="shared" si="9"/>
        <v>4</v>
      </c>
      <c r="AO7" s="252">
        <f t="shared" si="9"/>
        <v>5</v>
      </c>
      <c r="AP7" s="252">
        <f t="shared" si="9"/>
        <v>4</v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1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9.5" customHeight="1" x14ac:dyDescent="0.2">
      <c r="A8" s="267">
        <v>3</v>
      </c>
      <c r="B8" s="230" t="s">
        <v>28</v>
      </c>
      <c r="C8" s="290" t="s">
        <v>34</v>
      </c>
      <c r="D8" s="299" t="s">
        <v>56</v>
      </c>
      <c r="E8" s="223">
        <v>2441</v>
      </c>
      <c r="F8" s="91" t="s">
        <v>41</v>
      </c>
      <c r="G8" s="91">
        <v>4</v>
      </c>
      <c r="H8" s="91">
        <v>3</v>
      </c>
      <c r="I8" s="91">
        <v>4</v>
      </c>
      <c r="J8" s="91"/>
      <c r="K8" s="91">
        <v>4</v>
      </c>
      <c r="L8" s="91">
        <v>5</v>
      </c>
      <c r="M8" s="91">
        <v>3</v>
      </c>
      <c r="N8" s="91">
        <v>4</v>
      </c>
      <c r="O8" s="91">
        <v>3</v>
      </c>
      <c r="P8" s="91"/>
      <c r="Q8" s="91"/>
      <c r="R8" s="91"/>
      <c r="S8" s="91"/>
      <c r="T8" s="91"/>
      <c r="U8" s="91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3</v>
      </c>
      <c r="AA8" s="248">
        <f t="shared" si="5"/>
        <v>4</v>
      </c>
      <c r="AB8" s="248">
        <f t="shared" si="6"/>
        <v>1</v>
      </c>
      <c r="AC8" s="248">
        <f t="shared" si="7"/>
        <v>8</v>
      </c>
      <c r="AD8" s="249">
        <f t="shared" si="11"/>
        <v>3.75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4</v>
      </c>
      <c r="AI8" s="252">
        <f t="shared" si="9"/>
        <v>3</v>
      </c>
      <c r="AJ8" s="252">
        <f t="shared" si="9"/>
        <v>4</v>
      </c>
      <c r="AK8" s="252" t="str">
        <f t="shared" si="9"/>
        <v/>
      </c>
      <c r="AL8" s="252">
        <f t="shared" si="9"/>
        <v>4</v>
      </c>
      <c r="AM8" s="252">
        <f t="shared" si="9"/>
        <v>5</v>
      </c>
      <c r="AN8" s="252">
        <f t="shared" si="9"/>
        <v>3</v>
      </c>
      <c r="AO8" s="252">
        <f t="shared" si="9"/>
        <v>4</v>
      </c>
      <c r="AP8" s="252">
        <f t="shared" si="9"/>
        <v>3</v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1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9.5" customHeight="1" x14ac:dyDescent="0.2">
      <c r="A9" s="267">
        <v>4</v>
      </c>
      <c r="B9" s="230" t="s">
        <v>28</v>
      </c>
      <c r="C9" s="297" t="s">
        <v>34</v>
      </c>
      <c r="D9" s="309" t="s">
        <v>57</v>
      </c>
      <c r="E9" s="223">
        <v>2441</v>
      </c>
      <c r="F9" s="91" t="s">
        <v>41</v>
      </c>
      <c r="G9" s="91">
        <v>5</v>
      </c>
      <c r="H9" s="91">
        <v>5</v>
      </c>
      <c r="I9" s="91">
        <v>5</v>
      </c>
      <c r="J9" s="91"/>
      <c r="K9" s="91">
        <v>5</v>
      </c>
      <c r="L9" s="91">
        <v>5</v>
      </c>
      <c r="M9" s="91">
        <v>5</v>
      </c>
      <c r="N9" s="91">
        <v>5</v>
      </c>
      <c r="O9" s="91">
        <v>5</v>
      </c>
      <c r="P9" s="91"/>
      <c r="Q9" s="91"/>
      <c r="R9" s="91"/>
      <c r="S9" s="91"/>
      <c r="T9" s="91"/>
      <c r="U9" s="91"/>
      <c r="V9" s="35">
        <f t="shared" si="0"/>
        <v>5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0</v>
      </c>
      <c r="AA9" s="248">
        <f t="shared" si="5"/>
        <v>0</v>
      </c>
      <c r="AB9" s="248">
        <f t="shared" si="6"/>
        <v>8</v>
      </c>
      <c r="AC9" s="248">
        <f t="shared" si="7"/>
        <v>8</v>
      </c>
      <c r="AD9" s="249">
        <f t="shared" si="11"/>
        <v>5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5</v>
      </c>
      <c r="AI9" s="252">
        <f t="shared" si="9"/>
        <v>5</v>
      </c>
      <c r="AJ9" s="252">
        <f t="shared" si="9"/>
        <v>5</v>
      </c>
      <c r="AK9" s="252" t="str">
        <f t="shared" si="9"/>
        <v/>
      </c>
      <c r="AL9" s="252">
        <f t="shared" si="9"/>
        <v>5</v>
      </c>
      <c r="AM9" s="252">
        <f t="shared" si="9"/>
        <v>5</v>
      </c>
      <c r="AN9" s="252">
        <f t="shared" si="9"/>
        <v>5</v>
      </c>
      <c r="AO9" s="252">
        <f t="shared" si="9"/>
        <v>5</v>
      </c>
      <c r="AP9" s="252">
        <f t="shared" si="9"/>
        <v>5</v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1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9.5" customHeight="1" x14ac:dyDescent="0.2">
      <c r="A10" s="267">
        <v>5</v>
      </c>
      <c r="B10" s="230" t="s">
        <v>28</v>
      </c>
      <c r="C10" s="290" t="s">
        <v>35</v>
      </c>
      <c r="D10" s="299" t="s">
        <v>58</v>
      </c>
      <c r="E10" s="223">
        <v>2441</v>
      </c>
      <c r="F10" s="91" t="s">
        <v>41</v>
      </c>
      <c r="G10" s="91">
        <v>5</v>
      </c>
      <c r="H10" s="91">
        <v>5</v>
      </c>
      <c r="I10" s="91">
        <v>5</v>
      </c>
      <c r="J10" s="91"/>
      <c r="K10" s="91">
        <v>4</v>
      </c>
      <c r="L10" s="91">
        <v>5</v>
      </c>
      <c r="M10" s="91">
        <v>5</v>
      </c>
      <c r="N10" s="91">
        <v>5</v>
      </c>
      <c r="O10" s="91">
        <v>5</v>
      </c>
      <c r="P10" s="91"/>
      <c r="Q10" s="91"/>
      <c r="R10" s="91"/>
      <c r="S10" s="91"/>
      <c r="T10" s="91"/>
      <c r="U10" s="91"/>
      <c r="V10" s="35">
        <f t="shared" si="0"/>
        <v>4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0</v>
      </c>
      <c r="AA10" s="248">
        <f t="shared" si="5"/>
        <v>1</v>
      </c>
      <c r="AB10" s="248">
        <f t="shared" si="6"/>
        <v>7</v>
      </c>
      <c r="AC10" s="248">
        <f t="shared" si="7"/>
        <v>8</v>
      </c>
      <c r="AD10" s="249">
        <f t="shared" si="11"/>
        <v>4.875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5</v>
      </c>
      <c r="AI10" s="252">
        <f t="shared" si="9"/>
        <v>5</v>
      </c>
      <c r="AJ10" s="252">
        <f t="shared" si="9"/>
        <v>5</v>
      </c>
      <c r="AK10" s="252" t="str">
        <f t="shared" si="9"/>
        <v/>
      </c>
      <c r="AL10" s="252">
        <f t="shared" si="9"/>
        <v>4</v>
      </c>
      <c r="AM10" s="252">
        <f t="shared" si="9"/>
        <v>5</v>
      </c>
      <c r="AN10" s="252">
        <f t="shared" si="9"/>
        <v>5</v>
      </c>
      <c r="AO10" s="252">
        <f t="shared" si="9"/>
        <v>5</v>
      </c>
      <c r="AP10" s="252">
        <f t="shared" si="9"/>
        <v>5</v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1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9.5" customHeight="1" x14ac:dyDescent="0.2">
      <c r="A11" s="267">
        <v>6</v>
      </c>
      <c r="B11" s="230" t="s">
        <v>28</v>
      </c>
      <c r="C11" s="290" t="s">
        <v>34</v>
      </c>
      <c r="D11" s="299" t="s">
        <v>59</v>
      </c>
      <c r="E11" s="223">
        <v>2441</v>
      </c>
      <c r="F11" s="91" t="s">
        <v>41</v>
      </c>
      <c r="G11" s="91">
        <v>4</v>
      </c>
      <c r="H11" s="91">
        <v>4</v>
      </c>
      <c r="I11" s="91">
        <v>4</v>
      </c>
      <c r="J11" s="91"/>
      <c r="K11" s="91">
        <v>4</v>
      </c>
      <c r="L11" s="91">
        <v>5</v>
      </c>
      <c r="M11" s="91">
        <v>4</v>
      </c>
      <c r="N11" s="91">
        <v>5</v>
      </c>
      <c r="O11" s="91">
        <v>3</v>
      </c>
      <c r="P11" s="91"/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1</v>
      </c>
      <c r="AA11" s="258">
        <f t="shared" si="5"/>
        <v>5</v>
      </c>
      <c r="AB11" s="258">
        <f t="shared" si="6"/>
        <v>2</v>
      </c>
      <c r="AC11" s="248">
        <f t="shared" si="7"/>
        <v>8</v>
      </c>
      <c r="AD11" s="249">
        <f t="shared" si="11"/>
        <v>4.125</v>
      </c>
      <c r="AE11" s="259">
        <f t="shared" si="8"/>
        <v>0</v>
      </c>
      <c r="AG11" s="252" t="str">
        <f t="shared" si="9"/>
        <v>З</v>
      </c>
      <c r="AH11" s="252">
        <f t="shared" si="9"/>
        <v>4</v>
      </c>
      <c r="AI11" s="252">
        <f t="shared" si="9"/>
        <v>4</v>
      </c>
      <c r="AJ11" s="252">
        <f t="shared" si="9"/>
        <v>4</v>
      </c>
      <c r="AK11" s="252" t="str">
        <f t="shared" si="9"/>
        <v/>
      </c>
      <c r="AL11" s="252">
        <f t="shared" si="9"/>
        <v>4</v>
      </c>
      <c r="AM11" s="252">
        <f t="shared" si="9"/>
        <v>5</v>
      </c>
      <c r="AN11" s="252">
        <f t="shared" si="9"/>
        <v>4</v>
      </c>
      <c r="AO11" s="252">
        <f t="shared" si="9"/>
        <v>5</v>
      </c>
      <c r="AP11" s="252">
        <f t="shared" si="9"/>
        <v>3</v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9.5" customHeight="1" x14ac:dyDescent="0.2">
      <c r="A12" s="267">
        <v>7</v>
      </c>
      <c r="B12" s="230" t="s">
        <v>28</v>
      </c>
      <c r="C12" s="290" t="s">
        <v>34</v>
      </c>
      <c r="D12" s="299" t="s">
        <v>60</v>
      </c>
      <c r="E12" s="223">
        <v>2441</v>
      </c>
      <c r="F12" s="91" t="s">
        <v>41</v>
      </c>
      <c r="G12" s="91">
        <v>3</v>
      </c>
      <c r="H12" s="91">
        <v>3</v>
      </c>
      <c r="I12" s="91">
        <v>3</v>
      </c>
      <c r="J12" s="91"/>
      <c r="K12" s="91">
        <v>3</v>
      </c>
      <c r="L12" s="91">
        <v>5</v>
      </c>
      <c r="M12" s="91">
        <v>5</v>
      </c>
      <c r="N12" s="91">
        <v>4</v>
      </c>
      <c r="O12" s="91">
        <v>3</v>
      </c>
      <c r="P12" s="91"/>
      <c r="Q12" s="91"/>
      <c r="R12" s="91"/>
      <c r="S12" s="91"/>
      <c r="T12" s="91"/>
      <c r="U12" s="91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5</v>
      </c>
      <c r="AA12" s="248">
        <f t="shared" si="5"/>
        <v>1</v>
      </c>
      <c r="AB12" s="248">
        <f t="shared" si="6"/>
        <v>2</v>
      </c>
      <c r="AC12" s="248">
        <f t="shared" si="7"/>
        <v>8</v>
      </c>
      <c r="AD12" s="249">
        <f t="shared" si="11"/>
        <v>3.625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3</v>
      </c>
      <c r="AI12" s="252">
        <f t="shared" si="9"/>
        <v>3</v>
      </c>
      <c r="AJ12" s="252">
        <f t="shared" si="9"/>
        <v>3</v>
      </c>
      <c r="AK12" s="252" t="str">
        <f t="shared" si="9"/>
        <v/>
      </c>
      <c r="AL12" s="252">
        <f t="shared" si="9"/>
        <v>3</v>
      </c>
      <c r="AM12" s="252">
        <f t="shared" si="9"/>
        <v>5</v>
      </c>
      <c r="AN12" s="252">
        <f t="shared" si="9"/>
        <v>5</v>
      </c>
      <c r="AO12" s="252">
        <f t="shared" si="9"/>
        <v>4</v>
      </c>
      <c r="AP12" s="252">
        <f t="shared" si="9"/>
        <v>3</v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9.5" customHeight="1" x14ac:dyDescent="0.2">
      <c r="A13" s="267">
        <v>8</v>
      </c>
      <c r="B13" s="230" t="s">
        <v>28</v>
      </c>
      <c r="C13" s="290" t="s">
        <v>34</v>
      </c>
      <c r="D13" s="299" t="s">
        <v>61</v>
      </c>
      <c r="E13" s="223">
        <v>2441</v>
      </c>
      <c r="F13" s="91" t="s">
        <v>41</v>
      </c>
      <c r="G13" s="91">
        <v>3</v>
      </c>
      <c r="H13" s="91">
        <v>4</v>
      </c>
      <c r="I13" s="91">
        <v>3</v>
      </c>
      <c r="J13" s="91"/>
      <c r="K13" s="91">
        <v>3</v>
      </c>
      <c r="L13" s="91">
        <v>5</v>
      </c>
      <c r="M13" s="91">
        <v>5</v>
      </c>
      <c r="N13" s="91">
        <v>4</v>
      </c>
      <c r="O13" s="91">
        <v>3</v>
      </c>
      <c r="P13" s="91"/>
      <c r="Q13" s="91"/>
      <c r="R13" s="91"/>
      <c r="S13" s="91"/>
      <c r="T13" s="91"/>
      <c r="U13" s="91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4</v>
      </c>
      <c r="AA13" s="248">
        <f t="shared" si="5"/>
        <v>2</v>
      </c>
      <c r="AB13" s="248">
        <f t="shared" si="6"/>
        <v>2</v>
      </c>
      <c r="AC13" s="248">
        <f t="shared" si="7"/>
        <v>8</v>
      </c>
      <c r="AD13" s="249">
        <f t="shared" si="11"/>
        <v>3.75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3</v>
      </c>
      <c r="AI13" s="252">
        <f t="shared" si="9"/>
        <v>4</v>
      </c>
      <c r="AJ13" s="252">
        <f t="shared" si="9"/>
        <v>3</v>
      </c>
      <c r="AK13" s="252" t="str">
        <f t="shared" si="9"/>
        <v/>
      </c>
      <c r="AL13" s="252">
        <f t="shared" si="9"/>
        <v>3</v>
      </c>
      <c r="AM13" s="252">
        <f t="shared" si="9"/>
        <v>5</v>
      </c>
      <c r="AN13" s="252">
        <f t="shared" si="9"/>
        <v>5</v>
      </c>
      <c r="AO13" s="252">
        <f t="shared" si="9"/>
        <v>4</v>
      </c>
      <c r="AP13" s="252">
        <f t="shared" si="9"/>
        <v>3</v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1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9.5" customHeight="1" x14ac:dyDescent="0.2">
      <c r="A14" s="267">
        <v>9</v>
      </c>
      <c r="B14" s="228"/>
      <c r="C14" s="297" t="s">
        <v>443</v>
      </c>
      <c r="D14" s="309" t="s">
        <v>62</v>
      </c>
      <c r="E14" s="223">
        <v>2441</v>
      </c>
      <c r="F14" s="91" t="s">
        <v>41</v>
      </c>
      <c r="G14" s="91">
        <v>5</v>
      </c>
      <c r="H14" s="91">
        <v>4</v>
      </c>
      <c r="I14" s="91">
        <v>5</v>
      </c>
      <c r="J14" s="91"/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/>
      <c r="Q14" s="91"/>
      <c r="R14" s="94"/>
      <c r="S14" s="91"/>
      <c r="T14" s="91"/>
      <c r="U14" s="91"/>
      <c r="V14" s="18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1</v>
      </c>
      <c r="AB14" s="92">
        <f t="shared" si="6"/>
        <v>7</v>
      </c>
      <c r="AC14" s="92">
        <f t="shared" si="7"/>
        <v>8</v>
      </c>
      <c r="AD14" s="210">
        <f t="shared" si="11"/>
        <v>4.875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5</v>
      </c>
      <c r="AI14" s="252">
        <f t="shared" si="9"/>
        <v>4</v>
      </c>
      <c r="AJ14" s="252">
        <f t="shared" si="9"/>
        <v>5</v>
      </c>
      <c r="AK14" s="252" t="str">
        <f t="shared" si="9"/>
        <v/>
      </c>
      <c r="AL14" s="252">
        <f t="shared" si="9"/>
        <v>5</v>
      </c>
      <c r="AM14" s="252">
        <f t="shared" si="9"/>
        <v>5</v>
      </c>
      <c r="AN14" s="252">
        <f t="shared" si="9"/>
        <v>5</v>
      </c>
      <c r="AO14" s="252">
        <f t="shared" si="9"/>
        <v>5</v>
      </c>
      <c r="AP14" s="252">
        <f t="shared" si="9"/>
        <v>5</v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267">
        <v>10</v>
      </c>
      <c r="B15" s="228"/>
      <c r="C15" s="297" t="s">
        <v>34</v>
      </c>
      <c r="D15" s="309" t="s">
        <v>63</v>
      </c>
      <c r="E15" s="223">
        <v>2441</v>
      </c>
      <c r="F15" s="91" t="s">
        <v>41</v>
      </c>
      <c r="G15" s="91">
        <v>5</v>
      </c>
      <c r="H15" s="91">
        <v>5</v>
      </c>
      <c r="I15" s="91">
        <v>5</v>
      </c>
      <c r="J15" s="91"/>
      <c r="K15" s="91">
        <v>5</v>
      </c>
      <c r="L15" s="91">
        <v>5</v>
      </c>
      <c r="M15" s="91">
        <v>5</v>
      </c>
      <c r="N15" s="91">
        <v>5</v>
      </c>
      <c r="O15" s="91">
        <v>5</v>
      </c>
      <c r="P15" s="91"/>
      <c r="Q15" s="91"/>
      <c r="R15" s="94"/>
      <c r="S15" s="91"/>
      <c r="T15" s="91"/>
      <c r="U15" s="91"/>
      <c r="V15" s="18">
        <f t="shared" si="0"/>
        <v>5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0</v>
      </c>
      <c r="AB15" s="92">
        <f t="shared" si="6"/>
        <v>8</v>
      </c>
      <c r="AC15" s="92">
        <f t="shared" si="7"/>
        <v>8</v>
      </c>
      <c r="AD15" s="210">
        <f t="shared" si="11"/>
        <v>5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5</v>
      </c>
      <c r="AI15" s="252">
        <f t="shared" si="9"/>
        <v>5</v>
      </c>
      <c r="AJ15" s="252">
        <f t="shared" si="9"/>
        <v>5</v>
      </c>
      <c r="AK15" s="252" t="str">
        <f t="shared" si="9"/>
        <v/>
      </c>
      <c r="AL15" s="252">
        <f t="shared" si="9"/>
        <v>5</v>
      </c>
      <c r="AM15" s="252">
        <f t="shared" si="9"/>
        <v>5</v>
      </c>
      <c r="AN15" s="252">
        <f t="shared" si="9"/>
        <v>5</v>
      </c>
      <c r="AO15" s="252">
        <f t="shared" si="9"/>
        <v>5</v>
      </c>
      <c r="AP15" s="252">
        <f t="shared" si="9"/>
        <v>5</v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267">
        <v>11</v>
      </c>
      <c r="B16" s="228"/>
      <c r="C16" s="290" t="s">
        <v>34</v>
      </c>
      <c r="D16" s="299" t="s">
        <v>64</v>
      </c>
      <c r="E16" s="223">
        <v>2441</v>
      </c>
      <c r="F16" s="91" t="s">
        <v>41</v>
      </c>
      <c r="G16" s="91">
        <v>3</v>
      </c>
      <c r="H16" s="91">
        <v>3</v>
      </c>
      <c r="I16" s="91">
        <v>4</v>
      </c>
      <c r="J16" s="91"/>
      <c r="K16" s="91">
        <v>3</v>
      </c>
      <c r="L16" s="91">
        <v>5</v>
      </c>
      <c r="M16" s="91">
        <v>3</v>
      </c>
      <c r="N16" s="91">
        <v>4</v>
      </c>
      <c r="O16" s="91">
        <v>3</v>
      </c>
      <c r="P16" s="91"/>
      <c r="Q16" s="91"/>
      <c r="R16" s="94"/>
      <c r="S16" s="91"/>
      <c r="T16" s="91"/>
      <c r="U16" s="91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5</v>
      </c>
      <c r="AA16" s="92">
        <f t="shared" si="5"/>
        <v>2</v>
      </c>
      <c r="AB16" s="92">
        <f t="shared" si="6"/>
        <v>1</v>
      </c>
      <c r="AC16" s="92">
        <f t="shared" si="7"/>
        <v>8</v>
      </c>
      <c r="AD16" s="210">
        <f t="shared" si="11"/>
        <v>3.5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3</v>
      </c>
      <c r="AI16" s="252">
        <f t="shared" si="9"/>
        <v>3</v>
      </c>
      <c r="AJ16" s="252">
        <f t="shared" si="9"/>
        <v>4</v>
      </c>
      <c r="AK16" s="252" t="str">
        <f t="shared" si="9"/>
        <v/>
      </c>
      <c r="AL16" s="252">
        <f t="shared" si="9"/>
        <v>3</v>
      </c>
      <c r="AM16" s="252">
        <f t="shared" si="9"/>
        <v>5</v>
      </c>
      <c r="AN16" s="252">
        <f t="shared" si="9"/>
        <v>3</v>
      </c>
      <c r="AO16" s="252">
        <f t="shared" si="9"/>
        <v>4</v>
      </c>
      <c r="AP16" s="252">
        <f t="shared" si="9"/>
        <v>3</v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267">
        <v>12</v>
      </c>
      <c r="B17" s="225"/>
      <c r="C17" s="290" t="s">
        <v>34</v>
      </c>
      <c r="D17" s="299" t="s">
        <v>65</v>
      </c>
      <c r="E17" s="223">
        <v>2441</v>
      </c>
      <c r="F17" s="91" t="s">
        <v>41</v>
      </c>
      <c r="G17" s="91">
        <v>3</v>
      </c>
      <c r="H17" s="91">
        <v>4</v>
      </c>
      <c r="I17" s="91">
        <v>5</v>
      </c>
      <c r="J17" s="91"/>
      <c r="K17" s="91">
        <v>4</v>
      </c>
      <c r="L17" s="91">
        <v>5</v>
      </c>
      <c r="M17" s="91">
        <v>3</v>
      </c>
      <c r="N17" s="91">
        <v>4</v>
      </c>
      <c r="O17" s="91">
        <v>5</v>
      </c>
      <c r="P17" s="91"/>
      <c r="Q17" s="91"/>
      <c r="R17" s="94"/>
      <c r="S17" s="91"/>
      <c r="T17" s="91"/>
      <c r="U17" s="91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2</v>
      </c>
      <c r="AA17" s="92">
        <f t="shared" si="5"/>
        <v>3</v>
      </c>
      <c r="AB17" s="92">
        <f t="shared" si="6"/>
        <v>3</v>
      </c>
      <c r="AC17" s="92">
        <f t="shared" si="7"/>
        <v>8</v>
      </c>
      <c r="AD17" s="210">
        <f t="shared" si="11"/>
        <v>4.125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3</v>
      </c>
      <c r="AI17" s="252">
        <f t="shared" si="9"/>
        <v>4</v>
      </c>
      <c r="AJ17" s="252">
        <f t="shared" si="9"/>
        <v>5</v>
      </c>
      <c r="AK17" s="252" t="str">
        <f t="shared" si="9"/>
        <v/>
      </c>
      <c r="AL17" s="252">
        <f t="shared" si="9"/>
        <v>4</v>
      </c>
      <c r="AM17" s="252">
        <f t="shared" si="9"/>
        <v>5</v>
      </c>
      <c r="AN17" s="252">
        <f t="shared" si="9"/>
        <v>3</v>
      </c>
      <c r="AO17" s="252">
        <f t="shared" si="9"/>
        <v>4</v>
      </c>
      <c r="AP17" s="252">
        <f t="shared" si="9"/>
        <v>5</v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267">
        <v>13</v>
      </c>
      <c r="B18" s="163"/>
      <c r="C18" s="290" t="s">
        <v>34</v>
      </c>
      <c r="D18" s="299" t="s">
        <v>66</v>
      </c>
      <c r="E18" s="223">
        <v>2441</v>
      </c>
      <c r="F18" s="91" t="s">
        <v>41</v>
      </c>
      <c r="G18" s="91">
        <v>4</v>
      </c>
      <c r="H18" s="91">
        <v>4</v>
      </c>
      <c r="I18" s="91">
        <v>3</v>
      </c>
      <c r="J18" s="91"/>
      <c r="K18" s="91">
        <v>4</v>
      </c>
      <c r="L18" s="91">
        <v>5</v>
      </c>
      <c r="M18" s="91">
        <v>4</v>
      </c>
      <c r="N18" s="91">
        <v>4</v>
      </c>
      <c r="O18" s="91">
        <v>3</v>
      </c>
      <c r="P18" s="91"/>
      <c r="Q18" s="91"/>
      <c r="R18" s="94"/>
      <c r="S18" s="91"/>
      <c r="T18" s="91"/>
      <c r="U18" s="91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2</v>
      </c>
      <c r="AA18" s="92">
        <f t="shared" si="5"/>
        <v>5</v>
      </c>
      <c r="AB18" s="92">
        <f t="shared" si="6"/>
        <v>1</v>
      </c>
      <c r="AC18" s="92">
        <f t="shared" si="7"/>
        <v>8</v>
      </c>
      <c r="AD18" s="210">
        <f t="shared" si="11"/>
        <v>3.875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4</v>
      </c>
      <c r="AI18" s="252">
        <f t="shared" si="9"/>
        <v>4</v>
      </c>
      <c r="AJ18" s="252">
        <f t="shared" si="9"/>
        <v>3</v>
      </c>
      <c r="AK18" s="252" t="str">
        <f t="shared" si="9"/>
        <v/>
      </c>
      <c r="AL18" s="252">
        <f t="shared" si="9"/>
        <v>4</v>
      </c>
      <c r="AM18" s="252">
        <f t="shared" si="9"/>
        <v>5</v>
      </c>
      <c r="AN18" s="252">
        <f t="shared" si="9"/>
        <v>4</v>
      </c>
      <c r="AO18" s="252">
        <f t="shared" si="9"/>
        <v>4</v>
      </c>
      <c r="AP18" s="252">
        <f t="shared" si="9"/>
        <v>3</v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267">
        <v>14</v>
      </c>
      <c r="B19" s="163"/>
      <c r="C19" s="290" t="s">
        <v>34</v>
      </c>
      <c r="D19" s="299" t="s">
        <v>67</v>
      </c>
      <c r="E19" s="223">
        <v>2441</v>
      </c>
      <c r="F19" s="91" t="s">
        <v>41</v>
      </c>
      <c r="G19" s="91">
        <v>4</v>
      </c>
      <c r="H19" s="91">
        <v>3</v>
      </c>
      <c r="I19" s="91">
        <v>4</v>
      </c>
      <c r="J19" s="91"/>
      <c r="K19" s="91">
        <v>4</v>
      </c>
      <c r="L19" s="91">
        <v>5</v>
      </c>
      <c r="M19" s="91">
        <v>4</v>
      </c>
      <c r="N19" s="91">
        <v>4</v>
      </c>
      <c r="O19" s="91">
        <v>4</v>
      </c>
      <c r="P19" s="91"/>
      <c r="Q19" s="91"/>
      <c r="R19" s="91"/>
      <c r="S19" s="91"/>
      <c r="T19" s="91"/>
      <c r="U19" s="91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1</v>
      </c>
      <c r="AA19" s="92">
        <f t="shared" si="5"/>
        <v>6</v>
      </c>
      <c r="AB19" s="92">
        <f t="shared" si="6"/>
        <v>1</v>
      </c>
      <c r="AC19" s="92">
        <f t="shared" si="7"/>
        <v>8</v>
      </c>
      <c r="AD19" s="210">
        <f t="shared" si="11"/>
        <v>4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4</v>
      </c>
      <c r="AI19" s="252">
        <f t="shared" si="9"/>
        <v>3</v>
      </c>
      <c r="AJ19" s="252">
        <f t="shared" si="9"/>
        <v>4</v>
      </c>
      <c r="AK19" s="252" t="str">
        <f t="shared" si="9"/>
        <v/>
      </c>
      <c r="AL19" s="252">
        <f t="shared" si="9"/>
        <v>4</v>
      </c>
      <c r="AM19" s="252">
        <f t="shared" si="9"/>
        <v>5</v>
      </c>
      <c r="AN19" s="252">
        <f t="shared" si="9"/>
        <v>4</v>
      </c>
      <c r="AO19" s="252">
        <f t="shared" si="9"/>
        <v>4</v>
      </c>
      <c r="AP19" s="252">
        <f t="shared" si="9"/>
        <v>4</v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267">
        <v>15</v>
      </c>
      <c r="B20" s="163"/>
      <c r="C20" s="290" t="s">
        <v>34</v>
      </c>
      <c r="D20" s="299" t="s">
        <v>68</v>
      </c>
      <c r="E20" s="223">
        <v>2441</v>
      </c>
      <c r="F20" s="91" t="s">
        <v>41</v>
      </c>
      <c r="G20" s="91">
        <v>3</v>
      </c>
      <c r="H20" s="91">
        <v>3</v>
      </c>
      <c r="I20" s="91">
        <v>3</v>
      </c>
      <c r="J20" s="91"/>
      <c r="K20" s="91">
        <v>3</v>
      </c>
      <c r="L20" s="91">
        <v>5</v>
      </c>
      <c r="M20" s="91">
        <v>4</v>
      </c>
      <c r="N20" s="91">
        <v>4</v>
      </c>
      <c r="O20" s="91">
        <v>3</v>
      </c>
      <c r="P20" s="91"/>
      <c r="Q20" s="91"/>
      <c r="R20" s="94"/>
      <c r="S20" s="91"/>
      <c r="T20" s="91"/>
      <c r="U20" s="91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5</v>
      </c>
      <c r="AA20" s="92">
        <f t="shared" si="5"/>
        <v>2</v>
      </c>
      <c r="AB20" s="92">
        <f t="shared" si="6"/>
        <v>1</v>
      </c>
      <c r="AC20" s="92">
        <f t="shared" si="7"/>
        <v>8</v>
      </c>
      <c r="AD20" s="210">
        <f t="shared" si="11"/>
        <v>3.5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3</v>
      </c>
      <c r="AI20" s="252">
        <f t="shared" si="9"/>
        <v>3</v>
      </c>
      <c r="AJ20" s="252">
        <f t="shared" si="9"/>
        <v>3</v>
      </c>
      <c r="AK20" s="252" t="str">
        <f t="shared" si="9"/>
        <v/>
      </c>
      <c r="AL20" s="252">
        <f t="shared" si="9"/>
        <v>3</v>
      </c>
      <c r="AM20" s="252">
        <f t="shared" si="9"/>
        <v>5</v>
      </c>
      <c r="AN20" s="252">
        <f t="shared" si="9"/>
        <v>4</v>
      </c>
      <c r="AO20" s="252">
        <f t="shared" si="9"/>
        <v>4</v>
      </c>
      <c r="AP20" s="252">
        <f t="shared" si="9"/>
        <v>3</v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267">
        <v>16</v>
      </c>
      <c r="B21" s="163"/>
      <c r="C21" s="297" t="s">
        <v>34</v>
      </c>
      <c r="D21" s="309" t="s">
        <v>69</v>
      </c>
      <c r="E21" s="223">
        <v>2441</v>
      </c>
      <c r="F21" s="91" t="s">
        <v>41</v>
      </c>
      <c r="G21" s="91">
        <v>5</v>
      </c>
      <c r="H21" s="91">
        <v>5</v>
      </c>
      <c r="I21" s="91">
        <v>5</v>
      </c>
      <c r="J21" s="91"/>
      <c r="K21" s="91">
        <v>5</v>
      </c>
      <c r="L21" s="91">
        <v>5</v>
      </c>
      <c r="M21" s="91">
        <v>5</v>
      </c>
      <c r="N21" s="91">
        <v>5</v>
      </c>
      <c r="O21" s="91">
        <v>5</v>
      </c>
      <c r="P21" s="91"/>
      <c r="Q21" s="91"/>
      <c r="R21" s="94"/>
      <c r="S21" s="91"/>
      <c r="T21" s="91"/>
      <c r="U21" s="91"/>
      <c r="V21" s="18">
        <f t="shared" si="0"/>
        <v>5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0</v>
      </c>
      <c r="AA21" s="92">
        <f t="shared" si="5"/>
        <v>0</v>
      </c>
      <c r="AB21" s="92">
        <f t="shared" si="6"/>
        <v>8</v>
      </c>
      <c r="AC21" s="92">
        <f t="shared" si="7"/>
        <v>8</v>
      </c>
      <c r="AD21" s="210">
        <f t="shared" si="11"/>
        <v>5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5</v>
      </c>
      <c r="AI21" s="252">
        <f t="shared" si="9"/>
        <v>5</v>
      </c>
      <c r="AJ21" s="252">
        <f t="shared" si="9"/>
        <v>5</v>
      </c>
      <c r="AK21" s="252" t="str">
        <f t="shared" si="9"/>
        <v/>
      </c>
      <c r="AL21" s="252">
        <f t="shared" si="9"/>
        <v>5</v>
      </c>
      <c r="AM21" s="252">
        <f t="shared" si="9"/>
        <v>5</v>
      </c>
      <c r="AN21" s="252">
        <f t="shared" si="9"/>
        <v>5</v>
      </c>
      <c r="AO21" s="252">
        <f t="shared" si="9"/>
        <v>5</v>
      </c>
      <c r="AP21" s="252">
        <f t="shared" si="9"/>
        <v>5</v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267">
        <v>17</v>
      </c>
      <c r="B22" s="163"/>
      <c r="C22" s="290" t="s">
        <v>443</v>
      </c>
      <c r="D22" s="299" t="s">
        <v>70</v>
      </c>
      <c r="E22" s="223">
        <v>2441</v>
      </c>
      <c r="F22" s="91" t="s">
        <v>41</v>
      </c>
      <c r="G22" s="91">
        <v>4</v>
      </c>
      <c r="H22" s="91">
        <v>3</v>
      </c>
      <c r="I22" s="91">
        <v>3</v>
      </c>
      <c r="J22" s="91"/>
      <c r="K22" s="91">
        <v>4</v>
      </c>
      <c r="L22" s="91">
        <v>5</v>
      </c>
      <c r="M22" s="91">
        <v>4</v>
      </c>
      <c r="N22" s="91">
        <v>5</v>
      </c>
      <c r="O22" s="91">
        <v>3</v>
      </c>
      <c r="P22" s="91"/>
      <c r="Q22" s="91"/>
      <c r="R22" s="94"/>
      <c r="S22" s="91"/>
      <c r="T22" s="91"/>
      <c r="U22" s="91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3</v>
      </c>
      <c r="AA22" s="92">
        <f t="shared" si="5"/>
        <v>3</v>
      </c>
      <c r="AB22" s="92">
        <f t="shared" si="6"/>
        <v>2</v>
      </c>
      <c r="AC22" s="92">
        <f t="shared" si="7"/>
        <v>8</v>
      </c>
      <c r="AD22" s="210">
        <f t="shared" si="11"/>
        <v>3.875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4</v>
      </c>
      <c r="AI22" s="252">
        <f t="shared" si="13"/>
        <v>3</v>
      </c>
      <c r="AJ22" s="252">
        <f t="shared" si="13"/>
        <v>3</v>
      </c>
      <c r="AK22" s="252" t="str">
        <f t="shared" si="13"/>
        <v/>
      </c>
      <c r="AL22" s="252">
        <f t="shared" si="13"/>
        <v>4</v>
      </c>
      <c r="AM22" s="252">
        <f t="shared" si="13"/>
        <v>5</v>
      </c>
      <c r="AN22" s="252">
        <f t="shared" si="13"/>
        <v>4</v>
      </c>
      <c r="AO22" s="252">
        <f t="shared" si="13"/>
        <v>5</v>
      </c>
      <c r="AP22" s="252">
        <f t="shared" si="13"/>
        <v>3</v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267">
        <v>18</v>
      </c>
      <c r="B23" s="163"/>
      <c r="C23" s="290" t="s">
        <v>34</v>
      </c>
      <c r="D23" s="299" t="s">
        <v>71</v>
      </c>
      <c r="E23" s="223">
        <v>2441</v>
      </c>
      <c r="F23" s="91" t="s">
        <v>41</v>
      </c>
      <c r="G23" s="91">
        <v>5</v>
      </c>
      <c r="H23" s="91">
        <v>5</v>
      </c>
      <c r="I23" s="91">
        <v>5</v>
      </c>
      <c r="J23" s="91"/>
      <c r="K23" s="91">
        <v>5</v>
      </c>
      <c r="L23" s="91">
        <v>5</v>
      </c>
      <c r="M23" s="91">
        <v>5</v>
      </c>
      <c r="N23" s="91">
        <v>5</v>
      </c>
      <c r="O23" s="91">
        <v>4</v>
      </c>
      <c r="P23" s="91"/>
      <c r="Q23" s="91"/>
      <c r="R23" s="94"/>
      <c r="S23" s="91"/>
      <c r="T23" s="91"/>
      <c r="U23" s="91"/>
      <c r="V23" s="18">
        <f t="shared" si="0"/>
        <v>4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0</v>
      </c>
      <c r="AA23" s="92">
        <f t="shared" si="5"/>
        <v>1</v>
      </c>
      <c r="AB23" s="92">
        <f t="shared" si="6"/>
        <v>7</v>
      </c>
      <c r="AC23" s="92">
        <f t="shared" si="7"/>
        <v>8</v>
      </c>
      <c r="AD23" s="210">
        <f t="shared" si="11"/>
        <v>4.875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5</v>
      </c>
      <c r="AI23" s="252">
        <f t="shared" si="13"/>
        <v>5</v>
      </c>
      <c r="AJ23" s="252">
        <f t="shared" si="13"/>
        <v>5</v>
      </c>
      <c r="AK23" s="252" t="str">
        <f t="shared" si="13"/>
        <v/>
      </c>
      <c r="AL23" s="252">
        <f t="shared" si="13"/>
        <v>5</v>
      </c>
      <c r="AM23" s="252">
        <f t="shared" si="13"/>
        <v>5</v>
      </c>
      <c r="AN23" s="252">
        <f t="shared" si="13"/>
        <v>5</v>
      </c>
      <c r="AO23" s="252">
        <f t="shared" si="13"/>
        <v>5</v>
      </c>
      <c r="AP23" s="252">
        <f t="shared" si="13"/>
        <v>4</v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267">
        <v>19</v>
      </c>
      <c r="B24" s="163"/>
      <c r="C24" s="290" t="s">
        <v>34</v>
      </c>
      <c r="D24" s="299" t="s">
        <v>72</v>
      </c>
      <c r="E24" s="223">
        <v>2441</v>
      </c>
      <c r="F24" s="91" t="s">
        <v>41</v>
      </c>
      <c r="G24" s="91">
        <v>3</v>
      </c>
      <c r="H24" s="91">
        <v>3</v>
      </c>
      <c r="I24" s="91">
        <v>3</v>
      </c>
      <c r="J24" s="91"/>
      <c r="K24" s="91">
        <v>3</v>
      </c>
      <c r="L24" s="91">
        <v>5</v>
      </c>
      <c r="M24" s="91">
        <v>5</v>
      </c>
      <c r="N24" s="91">
        <v>5</v>
      </c>
      <c r="O24" s="91">
        <v>3</v>
      </c>
      <c r="P24" s="91"/>
      <c r="Q24" s="91"/>
      <c r="R24" s="94"/>
      <c r="S24" s="91"/>
      <c r="T24" s="91"/>
      <c r="U24" s="91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5</v>
      </c>
      <c r="AA24" s="92">
        <f t="shared" si="5"/>
        <v>0</v>
      </c>
      <c r="AB24" s="92">
        <f t="shared" si="6"/>
        <v>3</v>
      </c>
      <c r="AC24" s="92">
        <f t="shared" si="7"/>
        <v>8</v>
      </c>
      <c r="AD24" s="210">
        <f t="shared" si="11"/>
        <v>3.75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3</v>
      </c>
      <c r="AI24" s="252">
        <f t="shared" si="13"/>
        <v>3</v>
      </c>
      <c r="AJ24" s="252">
        <f t="shared" si="13"/>
        <v>3</v>
      </c>
      <c r="AK24" s="252" t="str">
        <f t="shared" si="13"/>
        <v/>
      </c>
      <c r="AL24" s="252">
        <f t="shared" si="13"/>
        <v>3</v>
      </c>
      <c r="AM24" s="252">
        <f t="shared" si="13"/>
        <v>5</v>
      </c>
      <c r="AN24" s="252">
        <f t="shared" si="13"/>
        <v>5</v>
      </c>
      <c r="AO24" s="252">
        <f t="shared" si="13"/>
        <v>5</v>
      </c>
      <c r="AP24" s="252">
        <f t="shared" si="13"/>
        <v>3</v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267">
        <v>20</v>
      </c>
      <c r="B25" s="163"/>
      <c r="C25" s="290" t="s">
        <v>34</v>
      </c>
      <c r="D25" s="299" t="s">
        <v>73</v>
      </c>
      <c r="E25" s="223">
        <v>2441</v>
      </c>
      <c r="F25" s="91" t="s">
        <v>41</v>
      </c>
      <c r="G25" s="91">
        <v>4</v>
      </c>
      <c r="H25" s="91">
        <v>3</v>
      </c>
      <c r="I25" s="91">
        <v>4</v>
      </c>
      <c r="J25" s="91"/>
      <c r="K25" s="91">
        <v>4</v>
      </c>
      <c r="L25" s="91">
        <v>5</v>
      </c>
      <c r="M25" s="91">
        <v>3</v>
      </c>
      <c r="N25" s="91">
        <v>5</v>
      </c>
      <c r="O25" s="91">
        <v>3</v>
      </c>
      <c r="P25" s="91"/>
      <c r="Q25" s="91"/>
      <c r="R25" s="94"/>
      <c r="S25" s="91"/>
      <c r="T25" s="91"/>
      <c r="U25" s="91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3</v>
      </c>
      <c r="AA25" s="92">
        <f t="shared" si="5"/>
        <v>3</v>
      </c>
      <c r="AB25" s="92">
        <f t="shared" si="6"/>
        <v>2</v>
      </c>
      <c r="AC25" s="92">
        <f t="shared" si="7"/>
        <v>8</v>
      </c>
      <c r="AD25" s="210">
        <f t="shared" si="11"/>
        <v>3.875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4</v>
      </c>
      <c r="AI25" s="252">
        <f t="shared" si="13"/>
        <v>3</v>
      </c>
      <c r="AJ25" s="252">
        <f t="shared" si="13"/>
        <v>4</v>
      </c>
      <c r="AK25" s="252" t="str">
        <f t="shared" si="13"/>
        <v/>
      </c>
      <c r="AL25" s="252">
        <f t="shared" si="13"/>
        <v>4</v>
      </c>
      <c r="AM25" s="252">
        <f t="shared" si="13"/>
        <v>5</v>
      </c>
      <c r="AN25" s="252">
        <f t="shared" si="13"/>
        <v>3</v>
      </c>
      <c r="AO25" s="252">
        <f t="shared" si="13"/>
        <v>5</v>
      </c>
      <c r="AP25" s="252">
        <f t="shared" si="13"/>
        <v>3</v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267">
        <v>21</v>
      </c>
      <c r="B26" s="163"/>
      <c r="C26" s="297" t="s">
        <v>34</v>
      </c>
      <c r="D26" s="309" t="s">
        <v>74</v>
      </c>
      <c r="E26" s="223">
        <v>2441</v>
      </c>
      <c r="F26" s="91" t="s">
        <v>41</v>
      </c>
      <c r="G26" s="91">
        <v>5</v>
      </c>
      <c r="H26" s="91">
        <v>3</v>
      </c>
      <c r="I26" s="91">
        <v>5</v>
      </c>
      <c r="J26" s="91"/>
      <c r="K26" s="91">
        <v>5</v>
      </c>
      <c r="L26" s="91">
        <v>5</v>
      </c>
      <c r="M26" s="91">
        <v>5</v>
      </c>
      <c r="N26" s="91">
        <v>5</v>
      </c>
      <c r="O26" s="91">
        <v>4</v>
      </c>
      <c r="P26" s="91"/>
      <c r="Q26" s="91"/>
      <c r="R26" s="94"/>
      <c r="S26" s="91"/>
      <c r="T26" s="91"/>
      <c r="U26" s="91"/>
      <c r="V26" s="18">
        <f t="shared" si="0"/>
        <v>3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1</v>
      </c>
      <c r="AA26" s="92">
        <f t="shared" si="5"/>
        <v>1</v>
      </c>
      <c r="AB26" s="92">
        <f t="shared" si="6"/>
        <v>6</v>
      </c>
      <c r="AC26" s="92">
        <f t="shared" si="7"/>
        <v>8</v>
      </c>
      <c r="AD26" s="210">
        <f t="shared" si="11"/>
        <v>4.625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5</v>
      </c>
      <c r="AI26" s="252">
        <f t="shared" si="13"/>
        <v>3</v>
      </c>
      <c r="AJ26" s="252">
        <f t="shared" si="13"/>
        <v>5</v>
      </c>
      <c r="AK26" s="252" t="str">
        <f t="shared" si="13"/>
        <v/>
      </c>
      <c r="AL26" s="252">
        <f t="shared" si="13"/>
        <v>5</v>
      </c>
      <c r="AM26" s="252">
        <f t="shared" si="13"/>
        <v>5</v>
      </c>
      <c r="AN26" s="252">
        <f t="shared" si="13"/>
        <v>5</v>
      </c>
      <c r="AO26" s="252">
        <f t="shared" si="13"/>
        <v>5</v>
      </c>
      <c r="AP26" s="252">
        <f t="shared" si="13"/>
        <v>4</v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267">
        <v>22</v>
      </c>
      <c r="B27" s="163"/>
      <c r="C27" s="290" t="s">
        <v>34</v>
      </c>
      <c r="D27" s="299" t="s">
        <v>75</v>
      </c>
      <c r="E27" s="223">
        <v>2441</v>
      </c>
      <c r="F27" s="91" t="s">
        <v>41</v>
      </c>
      <c r="G27" s="91">
        <v>3</v>
      </c>
      <c r="H27" s="91">
        <v>4</v>
      </c>
      <c r="I27" s="91">
        <v>3</v>
      </c>
      <c r="J27" s="91"/>
      <c r="K27" s="91">
        <v>3</v>
      </c>
      <c r="L27" s="91">
        <v>5</v>
      </c>
      <c r="M27" s="91">
        <v>3</v>
      </c>
      <c r="N27" s="91">
        <v>4</v>
      </c>
      <c r="O27" s="91">
        <v>3</v>
      </c>
      <c r="P27" s="91"/>
      <c r="Q27" s="91"/>
      <c r="R27" s="94"/>
      <c r="S27" s="91"/>
      <c r="T27" s="91"/>
      <c r="U27" s="91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5</v>
      </c>
      <c r="AA27" s="92">
        <f t="shared" si="5"/>
        <v>2</v>
      </c>
      <c r="AB27" s="92">
        <f t="shared" si="6"/>
        <v>1</v>
      </c>
      <c r="AC27" s="92">
        <f t="shared" si="7"/>
        <v>8</v>
      </c>
      <c r="AD27" s="210">
        <f t="shared" si="11"/>
        <v>3.5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3</v>
      </c>
      <c r="AI27" s="252">
        <f t="shared" si="13"/>
        <v>4</v>
      </c>
      <c r="AJ27" s="252">
        <f t="shared" si="13"/>
        <v>3</v>
      </c>
      <c r="AK27" s="252" t="str">
        <f t="shared" si="13"/>
        <v/>
      </c>
      <c r="AL27" s="252">
        <f t="shared" si="13"/>
        <v>3</v>
      </c>
      <c r="AM27" s="252">
        <f t="shared" si="13"/>
        <v>5</v>
      </c>
      <c r="AN27" s="252">
        <f t="shared" si="13"/>
        <v>3</v>
      </c>
      <c r="AO27" s="252">
        <f t="shared" si="13"/>
        <v>4</v>
      </c>
      <c r="AP27" s="252">
        <f t="shared" si="13"/>
        <v>3</v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267">
        <v>23</v>
      </c>
      <c r="B28" s="163"/>
      <c r="C28" s="290" t="s">
        <v>443</v>
      </c>
      <c r="D28" s="299" t="s">
        <v>76</v>
      </c>
      <c r="E28" s="223">
        <v>2441</v>
      </c>
      <c r="F28" s="91" t="s">
        <v>41</v>
      </c>
      <c r="G28" s="91">
        <v>4</v>
      </c>
      <c r="H28" s="91">
        <v>4</v>
      </c>
      <c r="I28" s="91">
        <v>3</v>
      </c>
      <c r="J28" s="91"/>
      <c r="K28" s="91">
        <v>4</v>
      </c>
      <c r="L28" s="91">
        <v>5</v>
      </c>
      <c r="M28" s="91">
        <v>4</v>
      </c>
      <c r="N28" s="91">
        <v>4</v>
      </c>
      <c r="O28" s="91">
        <v>3</v>
      </c>
      <c r="P28" s="91"/>
      <c r="Q28" s="91"/>
      <c r="R28" s="94"/>
      <c r="S28" s="91"/>
      <c r="T28" s="91"/>
      <c r="U28" s="91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2</v>
      </c>
      <c r="AA28" s="92">
        <f t="shared" si="5"/>
        <v>5</v>
      </c>
      <c r="AB28" s="92">
        <f t="shared" si="6"/>
        <v>1</v>
      </c>
      <c r="AC28" s="92">
        <f t="shared" si="7"/>
        <v>8</v>
      </c>
      <c r="AD28" s="210">
        <f t="shared" si="11"/>
        <v>3.875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4</v>
      </c>
      <c r="AI28" s="252">
        <f t="shared" si="13"/>
        <v>4</v>
      </c>
      <c r="AJ28" s="252">
        <f t="shared" si="13"/>
        <v>3</v>
      </c>
      <c r="AK28" s="252" t="str">
        <f t="shared" si="13"/>
        <v/>
      </c>
      <c r="AL28" s="252">
        <f t="shared" si="13"/>
        <v>4</v>
      </c>
      <c r="AM28" s="252">
        <f t="shared" si="13"/>
        <v>5</v>
      </c>
      <c r="AN28" s="252">
        <f t="shared" si="13"/>
        <v>4</v>
      </c>
      <c r="AO28" s="252">
        <f t="shared" si="13"/>
        <v>4</v>
      </c>
      <c r="AP28" s="252">
        <f t="shared" si="13"/>
        <v>3</v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267">
        <v>24</v>
      </c>
      <c r="B29" s="161"/>
      <c r="C29" s="290" t="s">
        <v>34</v>
      </c>
      <c r="D29" s="299" t="s">
        <v>77</v>
      </c>
      <c r="E29" s="223">
        <v>2441</v>
      </c>
      <c r="F29" s="91" t="s">
        <v>41</v>
      </c>
      <c r="G29" s="91">
        <v>5</v>
      </c>
      <c r="H29" s="91">
        <v>4</v>
      </c>
      <c r="I29" s="91">
        <v>5</v>
      </c>
      <c r="J29" s="91"/>
      <c r="K29" s="91">
        <v>4</v>
      </c>
      <c r="L29" s="91">
        <v>5</v>
      </c>
      <c r="M29" s="91">
        <v>5</v>
      </c>
      <c r="N29" s="91">
        <v>5</v>
      </c>
      <c r="O29" s="91">
        <v>4</v>
      </c>
      <c r="P29" s="91"/>
      <c r="Q29" s="91"/>
      <c r="R29" s="94"/>
      <c r="S29" s="91"/>
      <c r="T29" s="91"/>
      <c r="U29" s="91"/>
      <c r="V29" s="18">
        <f t="shared" si="0"/>
        <v>4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3</v>
      </c>
      <c r="AB29" s="92">
        <f t="shared" si="6"/>
        <v>5</v>
      </c>
      <c r="AC29" s="92">
        <f t="shared" si="7"/>
        <v>8</v>
      </c>
      <c r="AD29" s="210">
        <f t="shared" si="11"/>
        <v>4.625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5</v>
      </c>
      <c r="AI29" s="252">
        <f t="shared" si="13"/>
        <v>4</v>
      </c>
      <c r="AJ29" s="252">
        <f t="shared" si="13"/>
        <v>5</v>
      </c>
      <c r="AK29" s="252" t="str">
        <f t="shared" si="13"/>
        <v/>
      </c>
      <c r="AL29" s="252">
        <f t="shared" si="13"/>
        <v>4</v>
      </c>
      <c r="AM29" s="252">
        <f t="shared" si="13"/>
        <v>5</v>
      </c>
      <c r="AN29" s="252">
        <f t="shared" si="13"/>
        <v>5</v>
      </c>
      <c r="AO29" s="252">
        <f t="shared" si="13"/>
        <v>5</v>
      </c>
      <c r="AP29" s="252">
        <f t="shared" si="13"/>
        <v>4</v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67">
        <v>25</v>
      </c>
      <c r="B30" s="161"/>
      <c r="C30" s="290" t="s">
        <v>34</v>
      </c>
      <c r="D30" s="299" t="s">
        <v>78</v>
      </c>
      <c r="E30" s="223">
        <v>2441</v>
      </c>
      <c r="F30" s="91" t="s">
        <v>41</v>
      </c>
      <c r="G30" s="91">
        <v>5</v>
      </c>
      <c r="H30" s="91">
        <v>4</v>
      </c>
      <c r="I30" s="91">
        <v>5</v>
      </c>
      <c r="J30" s="91"/>
      <c r="K30" s="91">
        <v>4</v>
      </c>
      <c r="L30" s="91">
        <v>5</v>
      </c>
      <c r="M30" s="91">
        <v>4</v>
      </c>
      <c r="N30" s="91">
        <v>5</v>
      </c>
      <c r="O30" s="91">
        <v>4</v>
      </c>
      <c r="P30" s="91"/>
      <c r="Q30" s="91"/>
      <c r="R30" s="94"/>
      <c r="S30" s="91"/>
      <c r="T30" s="91"/>
      <c r="U30" s="91"/>
      <c r="V30" s="18">
        <f t="shared" si="0"/>
        <v>4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4</v>
      </c>
      <c r="AB30" s="92">
        <f t="shared" si="6"/>
        <v>4</v>
      </c>
      <c r="AC30" s="92">
        <f t="shared" si="7"/>
        <v>8</v>
      </c>
      <c r="AD30" s="210">
        <f t="shared" si="11"/>
        <v>4.5</v>
      </c>
      <c r="AE30" s="16">
        <f t="shared" si="8"/>
        <v>0</v>
      </c>
      <c r="AF30" s="9"/>
      <c r="AG30" s="252" t="str">
        <f t="shared" si="13"/>
        <v>З</v>
      </c>
      <c r="AH30" s="252">
        <f t="shared" si="13"/>
        <v>5</v>
      </c>
      <c r="AI30" s="252">
        <f t="shared" si="13"/>
        <v>4</v>
      </c>
      <c r="AJ30" s="252">
        <f t="shared" si="13"/>
        <v>5</v>
      </c>
      <c r="AK30" s="252" t="str">
        <f t="shared" si="13"/>
        <v/>
      </c>
      <c r="AL30" s="252">
        <f t="shared" si="13"/>
        <v>4</v>
      </c>
      <c r="AM30" s="252">
        <f t="shared" si="13"/>
        <v>5</v>
      </c>
      <c r="AN30" s="252">
        <f t="shared" si="13"/>
        <v>4</v>
      </c>
      <c r="AO30" s="252">
        <f t="shared" si="13"/>
        <v>5</v>
      </c>
      <c r="AP30" s="252">
        <f t="shared" si="13"/>
        <v>4</v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67">
        <v>26</v>
      </c>
      <c r="B31" s="161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/>
      <c r="B32" s="211"/>
      <c r="C32" s="211"/>
      <c r="D32" s="291"/>
      <c r="E32" s="223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/>
      <c r="B33" s="211"/>
      <c r="C33" s="211"/>
      <c r="D33" s="211"/>
      <c r="E33" s="223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09"/>
      <c r="B37" s="110"/>
      <c r="C37" s="110"/>
      <c r="D37" s="110"/>
      <c r="E37" s="27">
        <f>COUNTIF(E6:E36,"2441")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4.08</v>
      </c>
      <c r="H38" s="181">
        <v>3.88</v>
      </c>
      <c r="I38" s="181">
        <v>4.04</v>
      </c>
      <c r="J38" s="181" t="str">
        <v xml:space="preserve"> </v>
      </c>
      <c r="K38" s="181">
        <v>4</v>
      </c>
      <c r="L38" s="181">
        <v>5</v>
      </c>
      <c r="M38" s="181">
        <v>4.16</v>
      </c>
      <c r="N38" s="181">
        <v>4.5599999999999996</v>
      </c>
      <c r="O38" s="216">
        <v>3.72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сводн.!T39</f>
        <v>3</v>
      </c>
      <c r="W38" s="92">
        <f>SUM(W6:W37)</f>
        <v>0</v>
      </c>
      <c r="X38" s="92">
        <f>SUM(X6:X37)</f>
        <v>0</v>
      </c>
      <c r="Y38" s="92">
        <f>SUM(Y6:Y37)-X38</f>
        <v>1</v>
      </c>
      <c r="Z38" s="92">
        <f>SUM(Z6:Z37)</f>
        <v>50</v>
      </c>
      <c r="AA38" s="92">
        <f>SUM(AA6:AA37)</f>
        <v>61</v>
      </c>
      <c r="AB38" s="92">
        <f>SUM(AB6:AB37)</f>
        <v>88</v>
      </c>
      <c r="AC38" s="92">
        <f t="shared" si="7"/>
        <v>200</v>
      </c>
      <c r="AD38" s="210">
        <f>IF(ISERROR(((X38+Y38)*2+Z38*3+AA38*4+AB38*5)/SUM(X38,Y38:AB38)),"",((X38+Y38)*2+Z38*3+AA38*4+AB38*5)/SUM(X38,Y38:AB38))</f>
        <v>4.18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4.08</v>
      </c>
      <c r="AI38" s="33">
        <f t="shared" si="15"/>
        <v>3.88</v>
      </c>
      <c r="AJ38" s="33">
        <f t="shared" si="15"/>
        <v>4.04</v>
      </c>
      <c r="AK38" s="33" t="str">
        <f t="shared" si="15"/>
        <v xml:space="preserve"> </v>
      </c>
      <c r="AL38" s="33">
        <f t="shared" si="15"/>
        <v>4</v>
      </c>
      <c r="AM38" s="33">
        <f t="shared" si="15"/>
        <v>5</v>
      </c>
      <c r="AN38" s="33">
        <f t="shared" si="15"/>
        <v>4.16</v>
      </c>
      <c r="AO38" s="33">
        <f t="shared" si="15"/>
        <v>4.5599999999999996</v>
      </c>
      <c r="AP38" s="33">
        <f t="shared" si="15"/>
        <v>3.72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10</v>
      </c>
      <c r="H39" s="95">
        <v>6</v>
      </c>
      <c r="I39" s="95">
        <v>10</v>
      </c>
      <c r="J39" s="95" t="str">
        <v>0</v>
      </c>
      <c r="K39" s="95">
        <v>6</v>
      </c>
      <c r="L39" s="95">
        <v>25</v>
      </c>
      <c r="M39" s="95">
        <v>11</v>
      </c>
      <c r="N39" s="95">
        <v>14</v>
      </c>
      <c r="O39" s="96">
        <v>6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>
        <f>IF(COUNTIF(V6:V37,5)=0,"0",COUNTIF(V6:V37,5))</f>
        <v>3</v>
      </c>
      <c r="W39" s="177"/>
      <c r="X39" s="722">
        <f>SUM(X38:AB38)</f>
        <v>200</v>
      </c>
      <c r="Y39" s="722"/>
      <c r="Z39" s="722"/>
      <c r="AA39" s="722"/>
      <c r="AB39" s="722"/>
      <c r="AC39" s="286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10</v>
      </c>
      <c r="AI39" s="38">
        <f t="shared" si="16"/>
        <v>6</v>
      </c>
      <c r="AJ39" s="38">
        <f t="shared" si="16"/>
        <v>10</v>
      </c>
      <c r="AK39" s="38" t="str">
        <f t="shared" si="16"/>
        <v>0</v>
      </c>
      <c r="AL39" s="38">
        <f t="shared" si="16"/>
        <v>6</v>
      </c>
      <c r="AM39" s="38">
        <f t="shared" si="16"/>
        <v>25</v>
      </c>
      <c r="AN39" s="38">
        <f t="shared" si="16"/>
        <v>11</v>
      </c>
      <c r="AO39" s="38">
        <f t="shared" si="16"/>
        <v>14</v>
      </c>
      <c r="AP39" s="38">
        <f t="shared" si="16"/>
        <v>6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7</v>
      </c>
      <c r="H40" s="97">
        <v>10</v>
      </c>
      <c r="I40" s="97">
        <v>6</v>
      </c>
      <c r="J40" s="97" t="str">
        <v>0</v>
      </c>
      <c r="K40" s="97">
        <v>13</v>
      </c>
      <c r="L40" s="97" t="str">
        <v>0</v>
      </c>
      <c r="M40" s="97">
        <v>8</v>
      </c>
      <c r="N40" s="97">
        <v>11</v>
      </c>
      <c r="O40" s="98">
        <v>6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3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7</v>
      </c>
      <c r="AI40" s="44">
        <f t="shared" si="17"/>
        <v>10</v>
      </c>
      <c r="AJ40" s="44">
        <f t="shared" si="17"/>
        <v>6</v>
      </c>
      <c r="AK40" s="44" t="str">
        <f t="shared" si="17"/>
        <v>0</v>
      </c>
      <c r="AL40" s="44">
        <f t="shared" si="17"/>
        <v>13</v>
      </c>
      <c r="AM40" s="44" t="str">
        <f t="shared" si="17"/>
        <v>0</v>
      </c>
      <c r="AN40" s="44">
        <f t="shared" si="17"/>
        <v>8</v>
      </c>
      <c r="AO40" s="44">
        <f t="shared" si="17"/>
        <v>11</v>
      </c>
      <c r="AP40" s="44">
        <f t="shared" si="17"/>
        <v>6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8</v>
      </c>
      <c r="H41" s="99">
        <v>9</v>
      </c>
      <c r="I41" s="99">
        <v>9</v>
      </c>
      <c r="J41" s="99" t="str">
        <v>0</v>
      </c>
      <c r="K41" s="99">
        <v>6</v>
      </c>
      <c r="L41" s="99" t="str">
        <v>0</v>
      </c>
      <c r="M41" s="99">
        <v>5</v>
      </c>
      <c r="N41" s="99" t="str">
        <v>0</v>
      </c>
      <c r="O41" s="100">
        <v>13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5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8</v>
      </c>
      <c r="AI41" s="52">
        <f t="shared" si="18"/>
        <v>9</v>
      </c>
      <c r="AJ41" s="52">
        <f t="shared" si="18"/>
        <v>9</v>
      </c>
      <c r="AK41" s="52" t="str">
        <f t="shared" si="18"/>
        <v>0</v>
      </c>
      <c r="AL41" s="52">
        <f t="shared" si="18"/>
        <v>6</v>
      </c>
      <c r="AM41" s="52" t="str">
        <f t="shared" si="18"/>
        <v>0</v>
      </c>
      <c r="AN41" s="52">
        <f t="shared" si="18"/>
        <v>5</v>
      </c>
      <c r="AO41" s="52" t="str">
        <f t="shared" si="18"/>
        <v>0</v>
      </c>
      <c r="AP41" s="52">
        <f t="shared" si="18"/>
        <v>13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1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4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1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25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87"/>
      <c r="X52" s="287"/>
      <c r="Y52" s="287"/>
      <c r="Z52" s="287"/>
      <c r="AA52" s="287"/>
      <c r="AB52" s="287"/>
      <c r="AC52" s="287"/>
      <c r="AD52" s="28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87"/>
      <c r="X53" s="287"/>
      <c r="Y53" s="287"/>
      <c r="Z53" s="287"/>
      <c r="AA53" s="287"/>
      <c r="AB53" s="287"/>
      <c r="AC53" s="287"/>
      <c r="AD53" s="28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87"/>
      <c r="X54" s="287"/>
      <c r="Y54" s="287"/>
      <c r="Z54" s="287"/>
      <c r="AA54" s="287"/>
      <c r="AB54" s="287"/>
      <c r="AC54" s="287"/>
      <c r="AD54" s="28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G2:L2"/>
    <mergeCell ref="M2:O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17155" priority="4061" stopIfTrue="1" operator="equal">
      <formula>5</formula>
    </cfRule>
    <cfRule type="cellIs" dxfId="17154" priority="4062" stopIfTrue="1" operator="equal">
      <formula>4</formula>
    </cfRule>
    <cfRule type="cellIs" dxfId="17153" priority="4063" stopIfTrue="1" operator="equal">
      <formula>3</formula>
    </cfRule>
  </conditionalFormatting>
  <conditionalFormatting sqref="E6:E45">
    <cfRule type="cellIs" dxfId="17152" priority="4059" stopIfTrue="1" operator="equal">
      <formula>4</formula>
    </cfRule>
    <cfRule type="cellIs" dxfId="17151" priority="4060" stopIfTrue="1" operator="equal">
      <formula>3</formula>
    </cfRule>
  </conditionalFormatting>
  <conditionalFormatting sqref="Z5:AC5 W40:AF43 AE6:AE39 W39 R31:V45 F34:Q45 AG43:CB43 W44:AW45 AG6:AW42 R6:S30 V6:V30 G6:Q31">
    <cfRule type="cellIs" dxfId="17150" priority="4056" stopIfTrue="1" operator="equal">
      <formula>5</formula>
    </cfRule>
    <cfRule type="cellIs" dxfId="17149" priority="4057" stopIfTrue="1" operator="equal">
      <formula>4</formula>
    </cfRule>
    <cfRule type="cellIs" dxfId="17148" priority="4058" stopIfTrue="1" operator="equal">
      <formula>3</formula>
    </cfRule>
  </conditionalFormatting>
  <conditionalFormatting sqref="AF6:AF37">
    <cfRule type="expression" dxfId="17147" priority="4054" stopIfTrue="1">
      <formula>VALUE(RIGHT(AF6))&gt;AE6</formula>
    </cfRule>
    <cfRule type="expression" dxfId="17146" priority="4055" stopIfTrue="1">
      <formula>EXACT(RIGHT(AF6,3),"зач")</formula>
    </cfRule>
  </conditionalFormatting>
  <conditionalFormatting sqref="AE3:AJ4 V3:AC4 S3">
    <cfRule type="expression" dxfId="17145" priority="4052" stopIfTrue="1">
      <formula>$D$1&lt;S3</formula>
    </cfRule>
    <cfRule type="expression" dxfId="17144" priority="4053" stopIfTrue="1">
      <formula>$D$1&gt;S3</formula>
    </cfRule>
  </conditionalFormatting>
  <conditionalFormatting sqref="F6:F31">
    <cfRule type="cellIs" dxfId="17143" priority="3994" stopIfTrue="1" operator="equal">
      <formula>5</formula>
    </cfRule>
    <cfRule type="cellIs" dxfId="17142" priority="3995" stopIfTrue="1" operator="equal">
      <formula>4</formula>
    </cfRule>
    <cfRule type="cellIs" dxfId="17141" priority="3996" stopIfTrue="1" operator="equal">
      <formula>3</formula>
    </cfRule>
  </conditionalFormatting>
  <conditionalFormatting sqref="S4">
    <cfRule type="expression" dxfId="17140" priority="3936" stopIfTrue="1">
      <formula>$D$1&lt;S4</formula>
    </cfRule>
    <cfRule type="expression" dxfId="17139" priority="3937" stopIfTrue="1">
      <formula>$D$1&gt;S4</formula>
    </cfRule>
  </conditionalFormatting>
  <conditionalFormatting sqref="S5">
    <cfRule type="cellIs" dxfId="17138" priority="3923" stopIfTrue="1" operator="equal">
      <formula>5</formula>
    </cfRule>
    <cfRule type="cellIs" dxfId="17137" priority="3924" stopIfTrue="1" operator="equal">
      <formula>4</formula>
    </cfRule>
    <cfRule type="cellIs" dxfId="17136" priority="3925" stopIfTrue="1" operator="equal">
      <formula>3</formula>
    </cfRule>
  </conditionalFormatting>
  <conditionalFormatting sqref="S4">
    <cfRule type="expression" dxfId="17135" priority="3921" stopIfTrue="1">
      <formula>$D$1&lt;S4</formula>
    </cfRule>
    <cfRule type="expression" dxfId="17134" priority="3922" stopIfTrue="1">
      <formula>$D$1&gt;S4</formula>
    </cfRule>
  </conditionalFormatting>
  <conditionalFormatting sqref="T6:U30">
    <cfRule type="cellIs" dxfId="17133" priority="3753" stopIfTrue="1" operator="equal">
      <formula>5</formula>
    </cfRule>
    <cfRule type="cellIs" dxfId="17132" priority="3754" stopIfTrue="1" operator="equal">
      <formula>4</formula>
    </cfRule>
    <cfRule type="cellIs" dxfId="17131" priority="3755" stopIfTrue="1" operator="equal">
      <formula>3</formula>
    </cfRule>
  </conditionalFormatting>
  <conditionalFormatting sqref="T3">
    <cfRule type="expression" dxfId="17130" priority="3751" stopIfTrue="1">
      <formula>$D$4&lt;T3</formula>
    </cfRule>
    <cfRule type="expression" dxfId="17129" priority="3752" stopIfTrue="1">
      <formula>$D$4&gt;T3</formula>
    </cfRule>
  </conditionalFormatting>
  <conditionalFormatting sqref="T3">
    <cfRule type="expression" dxfId="17128" priority="3749" stopIfTrue="1">
      <formula>$D$1&lt;T3</formula>
    </cfRule>
    <cfRule type="expression" dxfId="17127" priority="3750" stopIfTrue="1">
      <formula>$D$1&gt;T3</formula>
    </cfRule>
  </conditionalFormatting>
  <conditionalFormatting sqref="T4">
    <cfRule type="expression" dxfId="17126" priority="3745" stopIfTrue="1">
      <formula>$D$1&lt;T4</formula>
    </cfRule>
    <cfRule type="expression" dxfId="17125" priority="3746" stopIfTrue="1">
      <formula>$D$1&gt;T4</formula>
    </cfRule>
  </conditionalFormatting>
  <conditionalFormatting sqref="T4">
    <cfRule type="expression" dxfId="17124" priority="3747" stopIfTrue="1">
      <formula>$D$4&lt;T4</formula>
    </cfRule>
    <cfRule type="expression" dxfId="17123" priority="3748" stopIfTrue="1">
      <formula>$D$4&gt;T4</formula>
    </cfRule>
  </conditionalFormatting>
  <conditionalFormatting sqref="T4">
    <cfRule type="expression" dxfId="17122" priority="3743" stopIfTrue="1">
      <formula>$D$4&lt;T4</formula>
    </cfRule>
    <cfRule type="expression" dxfId="17121" priority="3744" stopIfTrue="1">
      <formula>$D$4&gt;T4</formula>
    </cfRule>
  </conditionalFormatting>
  <conditionalFormatting sqref="T5">
    <cfRule type="cellIs" dxfId="17120" priority="3740" stopIfTrue="1" operator="equal">
      <formula>5</formula>
    </cfRule>
    <cfRule type="cellIs" dxfId="17119" priority="3741" stopIfTrue="1" operator="equal">
      <formula>4</formula>
    </cfRule>
    <cfRule type="cellIs" dxfId="17118" priority="3742" stopIfTrue="1" operator="equal">
      <formula>3</formula>
    </cfRule>
  </conditionalFormatting>
  <conditionalFormatting sqref="U3">
    <cfRule type="expression" dxfId="17117" priority="3736" stopIfTrue="1">
      <formula>$D$1&lt;U3</formula>
    </cfRule>
    <cfRule type="expression" dxfId="17116" priority="3737" stopIfTrue="1">
      <formula>$D$1&gt;U3</formula>
    </cfRule>
  </conditionalFormatting>
  <conditionalFormatting sqref="U3">
    <cfRule type="expression" dxfId="17115" priority="3738" stopIfTrue="1">
      <formula>$D$4&lt;U3</formula>
    </cfRule>
    <cfRule type="expression" dxfId="17114" priority="3739" stopIfTrue="1">
      <formula>$D$4&gt;U3</formula>
    </cfRule>
  </conditionalFormatting>
  <conditionalFormatting sqref="U4">
    <cfRule type="expression" dxfId="17113" priority="3734" stopIfTrue="1">
      <formula>$D$4&lt;U4</formula>
    </cfRule>
    <cfRule type="expression" dxfId="17112" priority="3735" stopIfTrue="1">
      <formula>$D$4&gt;U4</formula>
    </cfRule>
  </conditionalFormatting>
  <conditionalFormatting sqref="U4">
    <cfRule type="expression" dxfId="17111" priority="3732" stopIfTrue="1">
      <formula>$D$1&lt;U4</formula>
    </cfRule>
    <cfRule type="expression" dxfId="17110" priority="3733" stopIfTrue="1">
      <formula>$D$1&gt;U4</formula>
    </cfRule>
  </conditionalFormatting>
  <conditionalFormatting sqref="U4">
    <cfRule type="expression" dxfId="17109" priority="3730" stopIfTrue="1">
      <formula>$D$4&lt;U4</formula>
    </cfRule>
    <cfRule type="expression" dxfId="17108" priority="3731" stopIfTrue="1">
      <formula>$D$4&gt;U4</formula>
    </cfRule>
  </conditionalFormatting>
  <conditionalFormatting sqref="U5">
    <cfRule type="cellIs" dxfId="17107" priority="3727" stopIfTrue="1" operator="equal">
      <formula>5</formula>
    </cfRule>
    <cfRule type="cellIs" dxfId="17106" priority="3728" stopIfTrue="1" operator="equal">
      <formula>4</formula>
    </cfRule>
    <cfRule type="cellIs" dxfId="17105" priority="3729" stopIfTrue="1" operator="equal">
      <formula>3</formula>
    </cfRule>
  </conditionalFormatting>
  <conditionalFormatting sqref="N4">
    <cfRule type="expression" dxfId="17104" priority="141" stopIfTrue="1">
      <formula>$D$1&lt;N4</formula>
    </cfRule>
    <cfRule type="expression" dxfId="17103" priority="142" stopIfTrue="1">
      <formula>$D$1&gt;N4</formula>
    </cfRule>
  </conditionalFormatting>
  <conditionalFormatting sqref="Q4">
    <cfRule type="expression" dxfId="17102" priority="3681" stopIfTrue="1">
      <formula>$D$1&lt;Q4</formula>
    </cfRule>
    <cfRule type="expression" dxfId="17101" priority="3682" stopIfTrue="1">
      <formula>$D$1&gt;Q4</formula>
    </cfRule>
  </conditionalFormatting>
  <conditionalFormatting sqref="Q4">
    <cfRule type="expression" dxfId="17100" priority="3683" stopIfTrue="1">
      <formula>$D$4&lt;Q4</formula>
    </cfRule>
    <cfRule type="expression" dxfId="17099" priority="3684" stopIfTrue="1">
      <formula>$D$4&gt;Q4</formula>
    </cfRule>
  </conditionalFormatting>
  <conditionalFormatting sqref="Q4">
    <cfRule type="expression" dxfId="17098" priority="3679" stopIfTrue="1">
      <formula>$D$4&lt;Q4</formula>
    </cfRule>
    <cfRule type="expression" dxfId="17097" priority="3680" stopIfTrue="1">
      <formula>$D$4&gt;Q4</formula>
    </cfRule>
  </conditionalFormatting>
  <conditionalFormatting sqref="Q5">
    <cfRule type="cellIs" dxfId="17096" priority="3676" stopIfTrue="1" operator="equal">
      <formula>5</formula>
    </cfRule>
    <cfRule type="cellIs" dxfId="17095" priority="3677" stopIfTrue="1" operator="equal">
      <formula>4</formula>
    </cfRule>
    <cfRule type="cellIs" dxfId="17094" priority="3678" stopIfTrue="1" operator="equal">
      <formula>3</formula>
    </cfRule>
  </conditionalFormatting>
  <conditionalFormatting sqref="R4">
    <cfRule type="expression" dxfId="17093" priority="3674" stopIfTrue="1">
      <formula>$D$4&lt;R4</formula>
    </cfRule>
    <cfRule type="expression" dxfId="17092" priority="3675" stopIfTrue="1">
      <formula>$D$4&gt;R4</formula>
    </cfRule>
  </conditionalFormatting>
  <conditionalFormatting sqref="R4">
    <cfRule type="expression" dxfId="17091" priority="3672" stopIfTrue="1">
      <formula>$D$1&lt;R4</formula>
    </cfRule>
    <cfRule type="expression" dxfId="17090" priority="3673" stopIfTrue="1">
      <formula>$D$1&gt;R4</formula>
    </cfRule>
  </conditionalFormatting>
  <conditionalFormatting sqref="R4">
    <cfRule type="expression" dxfId="17089" priority="3670" stopIfTrue="1">
      <formula>$D$4&lt;R4</formula>
    </cfRule>
    <cfRule type="expression" dxfId="17088" priority="3671" stopIfTrue="1">
      <formula>$D$4&gt;R4</formula>
    </cfRule>
  </conditionalFormatting>
  <conditionalFormatting sqref="R5">
    <cfRule type="cellIs" dxfId="17087" priority="3667" stopIfTrue="1" operator="equal">
      <formula>5</formula>
    </cfRule>
    <cfRule type="cellIs" dxfId="17086" priority="3668" stopIfTrue="1" operator="equal">
      <formula>4</formula>
    </cfRule>
    <cfRule type="cellIs" dxfId="17085" priority="3669" stopIfTrue="1" operator="equal">
      <formula>3</formula>
    </cfRule>
  </conditionalFormatting>
  <conditionalFormatting sqref="O5">
    <cfRule type="cellIs" dxfId="17084" priority="941" stopIfTrue="1" operator="equal">
      <formula>5</formula>
    </cfRule>
    <cfRule type="cellIs" dxfId="17083" priority="942" stopIfTrue="1" operator="equal">
      <formula>4</formula>
    </cfRule>
    <cfRule type="cellIs" dxfId="17082" priority="943" stopIfTrue="1" operator="equal">
      <formula>3</formula>
    </cfRule>
  </conditionalFormatting>
  <conditionalFormatting sqref="K4">
    <cfRule type="expression" dxfId="17081" priority="1084" stopIfTrue="1">
      <formula>$D$1&lt;K4</formula>
    </cfRule>
    <cfRule type="expression" dxfId="17080" priority="1085" stopIfTrue="1">
      <formula>$D$1&gt;K4</formula>
    </cfRule>
  </conditionalFormatting>
  <conditionalFormatting sqref="L3">
    <cfRule type="expression" dxfId="17079" priority="1064" stopIfTrue="1">
      <formula>$D$1&lt;L3</formula>
    </cfRule>
    <cfRule type="expression" dxfId="17078" priority="1065" stopIfTrue="1">
      <formula>$D$1&gt;L3</formula>
    </cfRule>
  </conditionalFormatting>
  <conditionalFormatting sqref="L4">
    <cfRule type="expression" dxfId="17077" priority="1034" stopIfTrue="1">
      <formula>$D$1&lt;L4</formula>
    </cfRule>
    <cfRule type="expression" dxfId="17076" priority="1035" stopIfTrue="1">
      <formula>$D$1&gt;L4</formula>
    </cfRule>
  </conditionalFormatting>
  <conditionalFormatting sqref="M4">
    <cfRule type="expression" dxfId="17075" priority="1015" stopIfTrue="1">
      <formula>$D$1&lt;M4</formula>
    </cfRule>
    <cfRule type="expression" dxfId="17074" priority="1016" stopIfTrue="1">
      <formula>$D$1&gt;M4</formula>
    </cfRule>
  </conditionalFormatting>
  <conditionalFormatting sqref="M4">
    <cfRule type="expression" dxfId="17073" priority="1013" stopIfTrue="1">
      <formula>$D$1&lt;M4</formula>
    </cfRule>
    <cfRule type="expression" dxfId="17072" priority="1014" stopIfTrue="1">
      <formula>$D$1&gt;M4</formula>
    </cfRule>
  </conditionalFormatting>
  <conditionalFormatting sqref="M5">
    <cfRule type="cellIs" dxfId="17071" priority="1005" stopIfTrue="1" operator="equal">
      <formula>5</formula>
    </cfRule>
    <cfRule type="cellIs" dxfId="17070" priority="1006" stopIfTrue="1" operator="equal">
      <formula>4</formula>
    </cfRule>
    <cfRule type="cellIs" dxfId="17069" priority="1007" stopIfTrue="1" operator="equal">
      <formula>3</formula>
    </cfRule>
  </conditionalFormatting>
  <conditionalFormatting sqref="M5">
    <cfRule type="cellIs" dxfId="17068" priority="993" stopIfTrue="1" operator="equal">
      <formula>5</formula>
    </cfRule>
    <cfRule type="cellIs" dxfId="17067" priority="994" stopIfTrue="1" operator="equal">
      <formula>4</formula>
    </cfRule>
    <cfRule type="cellIs" dxfId="17066" priority="995" stopIfTrue="1" operator="equal">
      <formula>3</formula>
    </cfRule>
  </conditionalFormatting>
  <conditionalFormatting sqref="O5">
    <cfRule type="cellIs" dxfId="17065" priority="951" stopIfTrue="1" operator="equal">
      <formula>5</formula>
    </cfRule>
    <cfRule type="cellIs" dxfId="17064" priority="952" stopIfTrue="1" operator="equal">
      <formula>4</formula>
    </cfRule>
    <cfRule type="cellIs" dxfId="17063" priority="953" stopIfTrue="1" operator="equal">
      <formula>3</formula>
    </cfRule>
  </conditionalFormatting>
  <conditionalFormatting sqref="O4">
    <cfRule type="expression" dxfId="17062" priority="949" stopIfTrue="1">
      <formula>$D$1&lt;O4</formula>
    </cfRule>
    <cfRule type="expression" dxfId="17061" priority="950" stopIfTrue="1">
      <formula>$D$1&gt;O4</formula>
    </cfRule>
  </conditionalFormatting>
  <conditionalFormatting sqref="O5">
    <cfRule type="cellIs" dxfId="17060" priority="946" stopIfTrue="1" operator="equal">
      <formula>5</formula>
    </cfRule>
    <cfRule type="cellIs" dxfId="17059" priority="947" stopIfTrue="1" operator="equal">
      <formula>4</formula>
    </cfRule>
    <cfRule type="cellIs" dxfId="17058" priority="948" stopIfTrue="1" operator="equal">
      <formula>3</formula>
    </cfRule>
  </conditionalFormatting>
  <conditionalFormatting sqref="O4">
    <cfRule type="expression" dxfId="17057" priority="944" stopIfTrue="1">
      <formula>$D$1&lt;O4</formula>
    </cfRule>
    <cfRule type="expression" dxfId="17056" priority="945" stopIfTrue="1">
      <formula>$D$1&gt;O4</formula>
    </cfRule>
  </conditionalFormatting>
  <conditionalFormatting sqref="O4">
    <cfRule type="expression" dxfId="17055" priority="939" stopIfTrue="1">
      <formula>$D$1&lt;O4</formula>
    </cfRule>
    <cfRule type="expression" dxfId="17054" priority="940" stopIfTrue="1">
      <formula>$D$1&gt;O4</formula>
    </cfRule>
  </conditionalFormatting>
  <conditionalFormatting sqref="O4">
    <cfRule type="expression" dxfId="17053" priority="780" stopIfTrue="1">
      <formula>$D$1&lt;O4</formula>
    </cfRule>
    <cfRule type="expression" dxfId="17052" priority="781" stopIfTrue="1">
      <formula>$D$1&gt;O4</formula>
    </cfRule>
  </conditionalFormatting>
  <conditionalFormatting sqref="O4">
    <cfRule type="expression" dxfId="17051" priority="889" stopIfTrue="1">
      <formula>$D$1&lt;O4</formula>
    </cfRule>
    <cfRule type="expression" dxfId="17050" priority="890" stopIfTrue="1">
      <formula>$D$1&gt;O4</formula>
    </cfRule>
  </conditionalFormatting>
  <conditionalFormatting sqref="O4">
    <cfRule type="expression" dxfId="17049" priority="782" stopIfTrue="1">
      <formula>$D$1&lt;O4</formula>
    </cfRule>
    <cfRule type="expression" dxfId="17048" priority="783" stopIfTrue="1">
      <formula>$D$1&gt;O4</formula>
    </cfRule>
  </conditionalFormatting>
  <conditionalFormatting sqref="O4">
    <cfRule type="expression" dxfId="17047" priority="857" stopIfTrue="1">
      <formula>$D$1&lt;O4</formula>
    </cfRule>
    <cfRule type="expression" dxfId="17046" priority="858" stopIfTrue="1">
      <formula>$D$1&gt;O4</formula>
    </cfRule>
  </conditionalFormatting>
  <conditionalFormatting sqref="G4">
    <cfRule type="expression" dxfId="17045" priority="575" stopIfTrue="1">
      <formula>$D$1&lt;G4</formula>
    </cfRule>
    <cfRule type="expression" dxfId="17044" priority="576" stopIfTrue="1">
      <formula>$D$1&gt;G4</formula>
    </cfRule>
  </conditionalFormatting>
  <conditionalFormatting sqref="M4">
    <cfRule type="expression" dxfId="17043" priority="650" stopIfTrue="1">
      <formula>$D$1&lt;M4</formula>
    </cfRule>
    <cfRule type="expression" dxfId="17042" priority="651" stopIfTrue="1">
      <formula>$D$1&gt;M4</formula>
    </cfRule>
  </conditionalFormatting>
  <conditionalFormatting sqref="M4">
    <cfRule type="expression" dxfId="17041" priority="646" stopIfTrue="1">
      <formula>$D$1&lt;M4</formula>
    </cfRule>
    <cfRule type="expression" dxfId="17040" priority="647" stopIfTrue="1">
      <formula>$D$1&gt;M4</formula>
    </cfRule>
  </conditionalFormatting>
  <conditionalFormatting sqref="O4">
    <cfRule type="expression" dxfId="17039" priority="820" stopIfTrue="1">
      <formula>$D$1&lt;O4</formula>
    </cfRule>
    <cfRule type="expression" dxfId="17038" priority="821" stopIfTrue="1">
      <formula>$D$1&gt;O4</formula>
    </cfRule>
  </conditionalFormatting>
  <conditionalFormatting sqref="O4">
    <cfRule type="expression" dxfId="17037" priority="770" stopIfTrue="1">
      <formula>$D$1&lt;O4</formula>
    </cfRule>
    <cfRule type="expression" dxfId="17036" priority="771" stopIfTrue="1">
      <formula>$D$1&gt;O4</formula>
    </cfRule>
  </conditionalFormatting>
  <conditionalFormatting sqref="P4">
    <cfRule type="expression" dxfId="17035" priority="757" stopIfTrue="1">
      <formula>$D$1&lt;P4</formula>
    </cfRule>
    <cfRule type="expression" dxfId="17034" priority="758" stopIfTrue="1">
      <formula>$D$1&gt;P4</formula>
    </cfRule>
  </conditionalFormatting>
  <conditionalFormatting sqref="P4">
    <cfRule type="expression" dxfId="17033" priority="755" stopIfTrue="1">
      <formula>$D$1&lt;P4</formula>
    </cfRule>
    <cfRule type="expression" dxfId="17032" priority="756" stopIfTrue="1">
      <formula>$D$1&gt;P4</formula>
    </cfRule>
  </conditionalFormatting>
  <conditionalFormatting sqref="P4">
    <cfRule type="expression" dxfId="17031" priority="753" stopIfTrue="1">
      <formula>$D$1&lt;P4</formula>
    </cfRule>
    <cfRule type="expression" dxfId="17030" priority="754" stopIfTrue="1">
      <formula>$D$1&gt;P4</formula>
    </cfRule>
  </conditionalFormatting>
  <conditionalFormatting sqref="P4">
    <cfRule type="expression" dxfId="17029" priority="751" stopIfTrue="1">
      <formula>$D$1&lt;P4</formula>
    </cfRule>
    <cfRule type="expression" dxfId="17028" priority="752" stopIfTrue="1">
      <formula>$D$1&gt;P4</formula>
    </cfRule>
  </conditionalFormatting>
  <conditionalFormatting sqref="P4">
    <cfRule type="expression" dxfId="17027" priority="737" stopIfTrue="1">
      <formula>$D$1&lt;P4</formula>
    </cfRule>
    <cfRule type="expression" dxfId="17026" priority="738" stopIfTrue="1">
      <formula>$D$1&gt;P4</formula>
    </cfRule>
  </conditionalFormatting>
  <conditionalFormatting sqref="P4">
    <cfRule type="expression" dxfId="17025" priority="727" stopIfTrue="1">
      <formula>$D$1&lt;P4</formula>
    </cfRule>
    <cfRule type="expression" dxfId="17024" priority="728" stopIfTrue="1">
      <formula>$D$1&gt;P4</formula>
    </cfRule>
  </conditionalFormatting>
  <conditionalFormatting sqref="P4">
    <cfRule type="expression" dxfId="17023" priority="725" stopIfTrue="1">
      <formula>$D$1&lt;P4</formula>
    </cfRule>
    <cfRule type="expression" dxfId="17022" priority="726" stopIfTrue="1">
      <formula>$D$1&gt;P4</formula>
    </cfRule>
  </conditionalFormatting>
  <conditionalFormatting sqref="P4">
    <cfRule type="expression" dxfId="17021" priority="723" stopIfTrue="1">
      <formula>$D$1&lt;P4</formula>
    </cfRule>
    <cfRule type="expression" dxfId="17020" priority="724" stopIfTrue="1">
      <formula>$D$1&gt;P4</formula>
    </cfRule>
  </conditionalFormatting>
  <conditionalFormatting sqref="P4">
    <cfRule type="expression" dxfId="17019" priority="721" stopIfTrue="1">
      <formula>$D$1&lt;P4</formula>
    </cfRule>
    <cfRule type="expression" dxfId="17018" priority="722" stopIfTrue="1">
      <formula>$D$1&gt;P4</formula>
    </cfRule>
  </conditionalFormatting>
  <conditionalFormatting sqref="I3">
    <cfRule type="expression" dxfId="17017" priority="711" stopIfTrue="1">
      <formula>$D$1&lt;I3</formula>
    </cfRule>
    <cfRule type="expression" dxfId="17016" priority="712" stopIfTrue="1">
      <formula>$D$1&gt;I3</formula>
    </cfRule>
  </conditionalFormatting>
  <conditionalFormatting sqref="I3">
    <cfRule type="expression" dxfId="17015" priority="709" stopIfTrue="1">
      <formula>$D$1&lt;I3</formula>
    </cfRule>
    <cfRule type="expression" dxfId="17014" priority="710" stopIfTrue="1">
      <formula>$D$1&gt;I3</formula>
    </cfRule>
  </conditionalFormatting>
  <conditionalFormatting sqref="M4">
    <cfRule type="expression" dxfId="17013" priority="707" stopIfTrue="1">
      <formula>$D$1&lt;M4</formula>
    </cfRule>
    <cfRule type="expression" dxfId="17012" priority="708" stopIfTrue="1">
      <formula>$D$1&gt;M4</formula>
    </cfRule>
  </conditionalFormatting>
  <conditionalFormatting sqref="M5">
    <cfRule type="expression" dxfId="17011" priority="697" stopIfTrue="1">
      <formula>$D$1&lt;M5</formula>
    </cfRule>
    <cfRule type="expression" dxfId="17010" priority="698" stopIfTrue="1">
      <formula>$D$1&gt;M5</formula>
    </cfRule>
  </conditionalFormatting>
  <conditionalFormatting sqref="M5">
    <cfRule type="expression" dxfId="17009" priority="687" stopIfTrue="1">
      <formula>$D$1&lt;M5</formula>
    </cfRule>
    <cfRule type="expression" dxfId="17008" priority="688" stopIfTrue="1">
      <formula>$D$1&gt;M5</formula>
    </cfRule>
  </conditionalFormatting>
  <conditionalFormatting sqref="G4">
    <cfRule type="expression" dxfId="17007" priority="565" stopIfTrue="1">
      <formula>$D$1&lt;G4</formula>
    </cfRule>
    <cfRule type="expression" dxfId="17006" priority="566" stopIfTrue="1">
      <formula>$D$1&gt;G4</formula>
    </cfRule>
  </conditionalFormatting>
  <conditionalFormatting sqref="M5">
    <cfRule type="cellIs" dxfId="17005" priority="652" stopIfTrue="1" operator="equal">
      <formula>5</formula>
    </cfRule>
    <cfRule type="cellIs" dxfId="17004" priority="653" stopIfTrue="1" operator="equal">
      <formula>4</formula>
    </cfRule>
    <cfRule type="cellIs" dxfId="17003" priority="654" stopIfTrue="1" operator="equal">
      <formula>3</formula>
    </cfRule>
  </conditionalFormatting>
  <conditionalFormatting sqref="M4">
    <cfRule type="expression" dxfId="17002" priority="648" stopIfTrue="1">
      <formula>$D$1&lt;M4</formula>
    </cfRule>
    <cfRule type="expression" dxfId="17001" priority="649" stopIfTrue="1">
      <formula>$D$1&gt;M4</formula>
    </cfRule>
  </conditionalFormatting>
  <conditionalFormatting sqref="M4">
    <cfRule type="expression" dxfId="17000" priority="644" stopIfTrue="1">
      <formula>$D$1&lt;M4</formula>
    </cfRule>
    <cfRule type="expression" dxfId="16999" priority="645" stopIfTrue="1">
      <formula>$D$1&gt;M4</formula>
    </cfRule>
  </conditionalFormatting>
  <conditionalFormatting sqref="M4">
    <cfRule type="expression" dxfId="16998" priority="636" stopIfTrue="1">
      <formula>$D$1&lt;M4</formula>
    </cfRule>
    <cfRule type="expression" dxfId="16997" priority="637" stopIfTrue="1">
      <formula>$D$1&gt;M4</formula>
    </cfRule>
  </conditionalFormatting>
  <conditionalFormatting sqref="G4">
    <cfRule type="expression" dxfId="16996" priority="581" stopIfTrue="1">
      <formula>$D$1&lt;G4</formula>
    </cfRule>
    <cfRule type="expression" dxfId="16995" priority="582" stopIfTrue="1">
      <formula>$D$1&gt;G4</formula>
    </cfRule>
  </conditionalFormatting>
  <conditionalFormatting sqref="G4">
    <cfRule type="expression" dxfId="16994" priority="579" stopIfTrue="1">
      <formula>$D$1&lt;G4</formula>
    </cfRule>
    <cfRule type="expression" dxfId="16993" priority="580" stopIfTrue="1">
      <formula>$D$1&gt;G4</formula>
    </cfRule>
  </conditionalFormatting>
  <conditionalFormatting sqref="G4">
    <cfRule type="expression" dxfId="16992" priority="577" stopIfTrue="1">
      <formula>$D$1&lt;G4</formula>
    </cfRule>
    <cfRule type="expression" dxfId="16991" priority="578" stopIfTrue="1">
      <formula>$D$1&gt;G4</formula>
    </cfRule>
  </conditionalFormatting>
  <conditionalFormatting sqref="G4">
    <cfRule type="expression" dxfId="16990" priority="573" stopIfTrue="1">
      <formula>$D$1&lt;G4</formula>
    </cfRule>
    <cfRule type="expression" dxfId="16989" priority="574" stopIfTrue="1">
      <formula>$D$1&gt;G4</formula>
    </cfRule>
  </conditionalFormatting>
  <conditionalFormatting sqref="G4">
    <cfRule type="expression" dxfId="16988" priority="571" stopIfTrue="1">
      <formula>$D$1&lt;G4</formula>
    </cfRule>
    <cfRule type="expression" dxfId="16987" priority="572" stopIfTrue="1">
      <formula>$D$1&gt;G4</formula>
    </cfRule>
  </conditionalFormatting>
  <conditionalFormatting sqref="G4">
    <cfRule type="expression" dxfId="16986" priority="569" stopIfTrue="1">
      <formula>$D$1&lt;G4</formula>
    </cfRule>
    <cfRule type="expression" dxfId="16985" priority="570" stopIfTrue="1">
      <formula>$D$1&gt;G4</formula>
    </cfRule>
  </conditionalFormatting>
  <conditionalFormatting sqref="G4">
    <cfRule type="expression" dxfId="16984" priority="567" stopIfTrue="1">
      <formula>$D$1&lt;G4</formula>
    </cfRule>
    <cfRule type="expression" dxfId="16983" priority="568" stopIfTrue="1">
      <formula>$D$1&gt;G4</formula>
    </cfRule>
  </conditionalFormatting>
  <conditionalFormatting sqref="G4">
    <cfRule type="expression" dxfId="16982" priority="537" stopIfTrue="1">
      <formula>$D$1&lt;G4</formula>
    </cfRule>
    <cfRule type="expression" dxfId="16981" priority="538" stopIfTrue="1">
      <formula>$D$1&gt;G4</formula>
    </cfRule>
  </conditionalFormatting>
  <conditionalFormatting sqref="G4">
    <cfRule type="expression" dxfId="16980" priority="535" stopIfTrue="1">
      <formula>$D$1&lt;G4</formula>
    </cfRule>
    <cfRule type="expression" dxfId="16979" priority="536" stopIfTrue="1">
      <formula>$D$1&gt;G4</formula>
    </cfRule>
  </conditionalFormatting>
  <conditionalFormatting sqref="G4">
    <cfRule type="expression" dxfId="16978" priority="533" stopIfTrue="1">
      <formula>$D$1&lt;G4</formula>
    </cfRule>
    <cfRule type="expression" dxfId="16977" priority="534" stopIfTrue="1">
      <formula>$D$1&gt;G4</formula>
    </cfRule>
  </conditionalFormatting>
  <conditionalFormatting sqref="G4">
    <cfRule type="expression" dxfId="16976" priority="531" stopIfTrue="1">
      <formula>$D$1&lt;G4</formula>
    </cfRule>
    <cfRule type="expression" dxfId="16975" priority="532" stopIfTrue="1">
      <formula>$D$1&gt;G4</formula>
    </cfRule>
  </conditionalFormatting>
  <conditionalFormatting sqref="G4">
    <cfRule type="expression" dxfId="16974" priority="529" stopIfTrue="1">
      <formula>$D$1&lt;G4</formula>
    </cfRule>
    <cfRule type="expression" dxfId="16973" priority="530" stopIfTrue="1">
      <formula>$D$1&gt;G4</formula>
    </cfRule>
  </conditionalFormatting>
  <conditionalFormatting sqref="H4">
    <cfRule type="expression" dxfId="16972" priority="513" stopIfTrue="1">
      <formula>$D$1&lt;H4</formula>
    </cfRule>
    <cfRule type="expression" dxfId="16971" priority="514" stopIfTrue="1">
      <formula>$D$1&gt;H4</formula>
    </cfRule>
  </conditionalFormatting>
  <conditionalFormatting sqref="G4">
    <cfRule type="expression" dxfId="16970" priority="527" stopIfTrue="1">
      <formula>$D$1&lt;G4</formula>
    </cfRule>
    <cfRule type="expression" dxfId="16969" priority="528" stopIfTrue="1">
      <formula>$D$1&gt;G4</formula>
    </cfRule>
  </conditionalFormatting>
  <conditionalFormatting sqref="G4">
    <cfRule type="expression" dxfId="16968" priority="525" stopIfTrue="1">
      <formula>$D$1&lt;G4</formula>
    </cfRule>
    <cfRule type="expression" dxfId="16967" priority="526" stopIfTrue="1">
      <formula>$D$1&gt;G4</formula>
    </cfRule>
  </conditionalFormatting>
  <conditionalFormatting sqref="H4">
    <cfRule type="expression" dxfId="16966" priority="523" stopIfTrue="1">
      <formula>$D$1&lt;H4</formula>
    </cfRule>
    <cfRule type="expression" dxfId="16965" priority="524" stopIfTrue="1">
      <formula>$D$1&gt;H4</formula>
    </cfRule>
  </conditionalFormatting>
  <conditionalFormatting sqref="I4">
    <cfRule type="expression" dxfId="16964" priority="484" stopIfTrue="1">
      <formula>$D$1&lt;I4</formula>
    </cfRule>
    <cfRule type="expression" dxfId="16963" priority="485" stopIfTrue="1">
      <formula>$D$1&gt;I4</formula>
    </cfRule>
  </conditionalFormatting>
  <conditionalFormatting sqref="I5">
    <cfRule type="expression" dxfId="16962" priority="474" stopIfTrue="1">
      <formula>$D$1&lt;I5</formula>
    </cfRule>
    <cfRule type="expression" dxfId="16961" priority="475" stopIfTrue="1">
      <formula>$D$1&gt;I5</formula>
    </cfRule>
  </conditionalFormatting>
  <conditionalFormatting sqref="I4">
    <cfRule type="expression" dxfId="16960" priority="464" stopIfTrue="1">
      <formula>$D$1&lt;I4</formula>
    </cfRule>
    <cfRule type="expression" dxfId="16959" priority="465" stopIfTrue="1">
      <formula>$D$1&gt;I4</formula>
    </cfRule>
  </conditionalFormatting>
  <conditionalFormatting sqref="J3">
    <cfRule type="expression" dxfId="16958" priority="451" stopIfTrue="1">
      <formula>$D$1&lt;J3</formula>
    </cfRule>
    <cfRule type="expression" dxfId="16957" priority="452" stopIfTrue="1">
      <formula>$D$1&gt;J3</formula>
    </cfRule>
  </conditionalFormatting>
  <conditionalFormatting sqref="J3">
    <cfRule type="expression" dxfId="16956" priority="449" stopIfTrue="1">
      <formula>$D$1&lt;J3</formula>
    </cfRule>
    <cfRule type="expression" dxfId="16955" priority="450" stopIfTrue="1">
      <formula>$D$1&gt;J3</formula>
    </cfRule>
  </conditionalFormatting>
  <conditionalFormatting sqref="J4">
    <cfRule type="expression" dxfId="16954" priority="447" stopIfTrue="1">
      <formula>$D$1&lt;J4</formula>
    </cfRule>
    <cfRule type="expression" dxfId="16953" priority="448" stopIfTrue="1">
      <formula>$D$1&gt;J4</formula>
    </cfRule>
  </conditionalFormatting>
  <conditionalFormatting sqref="J4">
    <cfRule type="expression" dxfId="16952" priority="437" stopIfTrue="1">
      <formula>$D$1&lt;J4</formula>
    </cfRule>
    <cfRule type="expression" dxfId="16951" priority="438" stopIfTrue="1">
      <formula>$D$1&gt;J4</formula>
    </cfRule>
  </conditionalFormatting>
  <conditionalFormatting sqref="J4">
    <cfRule type="expression" dxfId="16950" priority="425" stopIfTrue="1">
      <formula>$D$1&lt;J4</formula>
    </cfRule>
    <cfRule type="expression" dxfId="16949" priority="426" stopIfTrue="1">
      <formula>$D$1&gt;J4</formula>
    </cfRule>
  </conditionalFormatting>
  <conditionalFormatting sqref="J5">
    <cfRule type="cellIs" dxfId="16948" priority="412" stopIfTrue="1" operator="equal">
      <formula>5</formula>
    </cfRule>
    <cfRule type="cellIs" dxfId="16947" priority="413" stopIfTrue="1" operator="equal">
      <formula>4</formula>
    </cfRule>
    <cfRule type="cellIs" dxfId="16946" priority="414" stopIfTrue="1" operator="equal">
      <formula>3</formula>
    </cfRule>
  </conditionalFormatting>
  <conditionalFormatting sqref="J4">
    <cfRule type="expression" dxfId="16945" priority="392" stopIfTrue="1">
      <formula>$D$1&lt;J4</formula>
    </cfRule>
    <cfRule type="expression" dxfId="16944" priority="393" stopIfTrue="1">
      <formula>$D$1&gt;J4</formula>
    </cfRule>
  </conditionalFormatting>
  <conditionalFormatting sqref="J4">
    <cfRule type="expression" dxfId="16943" priority="377" stopIfTrue="1">
      <formula>$D$1&lt;J4</formula>
    </cfRule>
    <cfRule type="expression" dxfId="16942" priority="378" stopIfTrue="1">
      <formula>$D$1&gt;J4</formula>
    </cfRule>
  </conditionalFormatting>
  <conditionalFormatting sqref="J4">
    <cfRule type="expression" dxfId="16941" priority="365" stopIfTrue="1">
      <formula>$D$1&lt;J4</formula>
    </cfRule>
    <cfRule type="expression" dxfId="16940" priority="366" stopIfTrue="1">
      <formula>$D$1&gt;J4</formula>
    </cfRule>
  </conditionalFormatting>
  <conditionalFormatting sqref="J4">
    <cfRule type="expression" dxfId="16939" priority="360" stopIfTrue="1">
      <formula>$D$1&lt;J4</formula>
    </cfRule>
    <cfRule type="expression" dxfId="16938" priority="361" stopIfTrue="1">
      <formula>$D$1&gt;J4</formula>
    </cfRule>
  </conditionalFormatting>
  <conditionalFormatting sqref="N4">
    <cfRule type="expression" dxfId="16937" priority="225" stopIfTrue="1">
      <formula>$D$1&lt;N4</formula>
    </cfRule>
    <cfRule type="expression" dxfId="16936" priority="226" stopIfTrue="1">
      <formula>$D$1&gt;N4</formula>
    </cfRule>
  </conditionalFormatting>
  <conditionalFormatting sqref="K3">
    <cfRule type="expression" dxfId="16935" priority="348" stopIfTrue="1">
      <formula>$D$1&lt;K3</formula>
    </cfRule>
    <cfRule type="expression" dxfId="16934" priority="349" stopIfTrue="1">
      <formula>$D$1&gt;K3</formula>
    </cfRule>
  </conditionalFormatting>
  <conditionalFormatting sqref="K4">
    <cfRule type="expression" dxfId="16933" priority="336" stopIfTrue="1">
      <formula>$D$1&lt;K4</formula>
    </cfRule>
    <cfRule type="expression" dxfId="16932" priority="337" stopIfTrue="1">
      <formula>$D$1&gt;K4</formula>
    </cfRule>
  </conditionalFormatting>
  <conditionalFormatting sqref="L4">
    <cfRule type="expression" dxfId="16931" priority="307" stopIfTrue="1">
      <formula>$D$1&lt;L4</formula>
    </cfRule>
    <cfRule type="expression" dxfId="16930" priority="308" stopIfTrue="1">
      <formula>$D$1&gt;L4</formula>
    </cfRule>
  </conditionalFormatting>
  <conditionalFormatting sqref="L5">
    <cfRule type="cellIs" dxfId="16929" priority="287" stopIfTrue="1" operator="equal">
      <formula>5</formula>
    </cfRule>
    <cfRule type="cellIs" dxfId="16928" priority="288" stopIfTrue="1" operator="equal">
      <formula>4</formula>
    </cfRule>
    <cfRule type="cellIs" dxfId="16927" priority="289" stopIfTrue="1" operator="equal">
      <formula>3</formula>
    </cfRule>
  </conditionalFormatting>
  <conditionalFormatting sqref="L5">
    <cfRule type="cellIs" dxfId="16926" priority="275" stopIfTrue="1" operator="equal">
      <formula>5</formula>
    </cfRule>
    <cfRule type="cellIs" dxfId="16925" priority="276" stopIfTrue="1" operator="equal">
      <formula>4</formula>
    </cfRule>
    <cfRule type="cellIs" dxfId="16924" priority="277" stopIfTrue="1" operator="equal">
      <formula>3</formula>
    </cfRule>
  </conditionalFormatting>
  <conditionalFormatting sqref="L5">
    <cfRule type="cellIs" dxfId="16923" priority="242" stopIfTrue="1" operator="equal">
      <formula>5</formula>
    </cfRule>
    <cfRule type="cellIs" dxfId="16922" priority="243" stopIfTrue="1" operator="equal">
      <formula>4</formula>
    </cfRule>
    <cfRule type="cellIs" dxfId="16921" priority="244" stopIfTrue="1" operator="equal">
      <formula>3</formula>
    </cfRule>
  </conditionalFormatting>
  <conditionalFormatting sqref="N4">
    <cfRule type="expression" dxfId="16920" priority="218" stopIfTrue="1">
      <formula>$D$1&lt;N4</formula>
    </cfRule>
    <cfRule type="expression" dxfId="16919" priority="219" stopIfTrue="1">
      <formula>$D$1&gt;N4</formula>
    </cfRule>
  </conditionalFormatting>
  <conditionalFormatting sqref="N4">
    <cfRule type="expression" dxfId="16918" priority="76" stopIfTrue="1">
      <formula>$D$1&lt;N4</formula>
    </cfRule>
    <cfRule type="expression" dxfId="16917" priority="77" stopIfTrue="1">
      <formula>$D$1&gt;N4</formula>
    </cfRule>
  </conditionalFormatting>
  <conditionalFormatting sqref="N4">
    <cfRule type="expression" dxfId="16916" priority="93" stopIfTrue="1">
      <formula>$D$1&lt;N4</formula>
    </cfRule>
    <cfRule type="expression" dxfId="16915" priority="94" stopIfTrue="1">
      <formula>$D$1&gt;N4</formula>
    </cfRule>
  </conditionalFormatting>
  <conditionalFormatting sqref="N4">
    <cfRule type="expression" dxfId="16914" priority="91" stopIfTrue="1">
      <formula>$D$1&lt;N4</formula>
    </cfRule>
    <cfRule type="expression" dxfId="16913" priority="92" stopIfTrue="1">
      <formula>$D$1&gt;N4</formula>
    </cfRule>
  </conditionalFormatting>
  <conditionalFormatting sqref="N4">
    <cfRule type="expression" dxfId="16912" priority="103" stopIfTrue="1">
      <formula>$D$1&lt;N4</formula>
    </cfRule>
    <cfRule type="expression" dxfId="16911" priority="104" stopIfTrue="1">
      <formula>$D$1&gt;N4</formula>
    </cfRule>
  </conditionalFormatting>
  <conditionalFormatting sqref="K4">
    <cfRule type="expression" dxfId="16910" priority="1089" stopIfTrue="1">
      <formula>$D$1&lt;K4</formula>
    </cfRule>
    <cfRule type="expression" dxfId="16909" priority="1090" stopIfTrue="1">
      <formula>$D$1&gt;K4</formula>
    </cfRule>
  </conditionalFormatting>
  <conditionalFormatting sqref="K5">
    <cfRule type="cellIs" dxfId="16908" priority="1086" stopIfTrue="1" operator="equal">
      <formula>5</formula>
    </cfRule>
    <cfRule type="cellIs" dxfId="16907" priority="1087" stopIfTrue="1" operator="equal">
      <formula>4</formula>
    </cfRule>
    <cfRule type="cellIs" dxfId="16906" priority="1088" stopIfTrue="1" operator="equal">
      <formula>3</formula>
    </cfRule>
  </conditionalFormatting>
  <conditionalFormatting sqref="K4">
    <cfRule type="expression" dxfId="16905" priority="1077" stopIfTrue="1">
      <formula>$D$1&lt;K4</formula>
    </cfRule>
    <cfRule type="expression" dxfId="16904" priority="1078" stopIfTrue="1">
      <formula>$D$1&gt;K4</formula>
    </cfRule>
  </conditionalFormatting>
  <conditionalFormatting sqref="L3">
    <cfRule type="expression" dxfId="16903" priority="1066" stopIfTrue="1">
      <formula>$D$1&lt;L3</formula>
    </cfRule>
    <cfRule type="expression" dxfId="16902" priority="1067" stopIfTrue="1">
      <formula>$D$1&gt;L3</formula>
    </cfRule>
  </conditionalFormatting>
  <conditionalFormatting sqref="L3">
    <cfRule type="expression" dxfId="16901" priority="1062" stopIfTrue="1">
      <formula>$D$1&lt;L3</formula>
    </cfRule>
    <cfRule type="expression" dxfId="16900" priority="1063" stopIfTrue="1">
      <formula>$D$1&gt;L3</formula>
    </cfRule>
  </conditionalFormatting>
  <conditionalFormatting sqref="L4">
    <cfRule type="expression" dxfId="16899" priority="1048" stopIfTrue="1">
      <formula>$D$1&lt;L4</formula>
    </cfRule>
    <cfRule type="expression" dxfId="16898" priority="1049" stopIfTrue="1">
      <formula>$D$1&gt;L4</formula>
    </cfRule>
  </conditionalFormatting>
  <conditionalFormatting sqref="L4">
    <cfRule type="expression" dxfId="16897" priority="1046" stopIfTrue="1">
      <formula>$D$1&lt;L4</formula>
    </cfRule>
    <cfRule type="expression" dxfId="16896" priority="1047" stopIfTrue="1">
      <formula>$D$1&gt;L4</formula>
    </cfRule>
  </conditionalFormatting>
  <conditionalFormatting sqref="L4">
    <cfRule type="expression" dxfId="16895" priority="1044" stopIfTrue="1">
      <formula>$D$1&lt;L4</formula>
    </cfRule>
    <cfRule type="expression" dxfId="16894" priority="1045" stopIfTrue="1">
      <formula>$D$1&gt;L4</formula>
    </cfRule>
  </conditionalFormatting>
  <conditionalFormatting sqref="N5">
    <cfRule type="cellIs" dxfId="16893" priority="88" stopIfTrue="1" operator="equal">
      <formula>5</formula>
    </cfRule>
    <cfRule type="cellIs" dxfId="16892" priority="89" stopIfTrue="1" operator="equal">
      <formula>4</formula>
    </cfRule>
    <cfRule type="cellIs" dxfId="16891" priority="90" stopIfTrue="1" operator="equal">
      <formula>3</formula>
    </cfRule>
  </conditionalFormatting>
  <conditionalFormatting sqref="N4">
    <cfRule type="expression" dxfId="16890" priority="86" stopIfTrue="1">
      <formula>$D$1&lt;N4</formula>
    </cfRule>
    <cfRule type="expression" dxfId="16889" priority="87" stopIfTrue="1">
      <formula>$D$1&gt;N4</formula>
    </cfRule>
  </conditionalFormatting>
  <conditionalFormatting sqref="O4">
    <cfRule type="expression" dxfId="16888" priority="9" stopIfTrue="1">
      <formula>$D$1&lt;O4</formula>
    </cfRule>
    <cfRule type="expression" dxfId="16887" priority="10" stopIfTrue="1">
      <formula>$D$1&gt;O4</formula>
    </cfRule>
  </conditionalFormatting>
  <conditionalFormatting sqref="O4">
    <cfRule type="expression" dxfId="16886" priority="45" stopIfTrue="1">
      <formula>$D$1&lt;O4</formula>
    </cfRule>
    <cfRule type="expression" dxfId="16885" priority="46" stopIfTrue="1">
      <formula>$D$1&gt;O4</formula>
    </cfRule>
  </conditionalFormatting>
  <conditionalFormatting sqref="O4">
    <cfRule type="expression" dxfId="16884" priority="17" stopIfTrue="1">
      <formula>$D$1&lt;O4</formula>
    </cfRule>
    <cfRule type="expression" dxfId="16883" priority="18" stopIfTrue="1">
      <formula>$D$1&gt;O4</formula>
    </cfRule>
  </conditionalFormatting>
  <conditionalFormatting sqref="O4">
    <cfRule type="expression" dxfId="16882" priority="15" stopIfTrue="1">
      <formula>$D$1&lt;O4</formula>
    </cfRule>
    <cfRule type="expression" dxfId="16881" priority="16" stopIfTrue="1">
      <formula>$D$1&gt;O4</formula>
    </cfRule>
  </conditionalFormatting>
  <conditionalFormatting sqref="O4">
    <cfRule type="expression" dxfId="16880" priority="13" stopIfTrue="1">
      <formula>$D$1&lt;O4</formula>
    </cfRule>
    <cfRule type="expression" dxfId="16879" priority="14" stopIfTrue="1">
      <formula>$D$1&gt;O4</formula>
    </cfRule>
  </conditionalFormatting>
  <conditionalFormatting sqref="O4">
    <cfRule type="expression" dxfId="16878" priority="11" stopIfTrue="1">
      <formula>$D$1&lt;O4</formula>
    </cfRule>
    <cfRule type="expression" dxfId="16877" priority="12" stopIfTrue="1">
      <formula>$D$1&gt;O4</formula>
    </cfRule>
  </conditionalFormatting>
  <conditionalFormatting sqref="O4">
    <cfRule type="expression" dxfId="16876" priority="50" stopIfTrue="1">
      <formula>$D$1&lt;O4</formula>
    </cfRule>
    <cfRule type="expression" dxfId="16875" priority="51" stopIfTrue="1">
      <formula>$D$1&gt;O4</formula>
    </cfRule>
  </conditionalFormatting>
  <conditionalFormatting sqref="O5">
    <cfRule type="cellIs" dxfId="16874" priority="47" stopIfTrue="1" operator="equal">
      <formula>5</formula>
    </cfRule>
    <cfRule type="cellIs" dxfId="16873" priority="48" stopIfTrue="1" operator="equal">
      <formula>4</formula>
    </cfRule>
    <cfRule type="cellIs" dxfId="16872" priority="49" stopIfTrue="1" operator="equal">
      <formula>3</formula>
    </cfRule>
  </conditionalFormatting>
  <conditionalFormatting sqref="H3:J3 L3:P3">
    <cfRule type="expression" dxfId="16871" priority="1469" stopIfTrue="1">
      <formula>$D$1&lt;H3</formula>
    </cfRule>
    <cfRule type="expression" dxfId="16870" priority="1470" stopIfTrue="1">
      <formula>$D$1&gt;H3</formula>
    </cfRule>
  </conditionalFormatting>
  <conditionalFormatting sqref="G3">
    <cfRule type="expression" dxfId="16869" priority="1467" stopIfTrue="1">
      <formula>$D$1&lt;G3</formula>
    </cfRule>
    <cfRule type="expression" dxfId="16868" priority="1468" stopIfTrue="1">
      <formula>$D$1&gt;G3</formula>
    </cfRule>
  </conditionalFormatting>
  <conditionalFormatting sqref="G3">
    <cfRule type="expression" dxfId="16867" priority="1465" stopIfTrue="1">
      <formula>$D$1&lt;G3</formula>
    </cfRule>
    <cfRule type="expression" dxfId="16866" priority="1466" stopIfTrue="1">
      <formula>$D$1&gt;G3</formula>
    </cfRule>
  </conditionalFormatting>
  <conditionalFormatting sqref="L3:N3">
    <cfRule type="expression" dxfId="16865" priority="1463" stopIfTrue="1">
      <formula>$D$1&lt;L3</formula>
    </cfRule>
    <cfRule type="expression" dxfId="16864" priority="1464" stopIfTrue="1">
      <formula>$D$1&gt;L3</formula>
    </cfRule>
  </conditionalFormatting>
  <conditionalFormatting sqref="G3">
    <cfRule type="expression" dxfId="16863" priority="1461" stopIfTrue="1">
      <formula>$D$1&lt;G3</formula>
    </cfRule>
    <cfRule type="expression" dxfId="16862" priority="1462" stopIfTrue="1">
      <formula>$D$1&gt;G3</formula>
    </cfRule>
  </conditionalFormatting>
  <conditionalFormatting sqref="J3">
    <cfRule type="expression" dxfId="16861" priority="1459" stopIfTrue="1">
      <formula>$D$1&lt;J3</formula>
    </cfRule>
    <cfRule type="expression" dxfId="16860" priority="1460" stopIfTrue="1">
      <formula>$D$1&gt;J3</formula>
    </cfRule>
  </conditionalFormatting>
  <conditionalFormatting sqref="J3">
    <cfRule type="expression" dxfId="16859" priority="1457" stopIfTrue="1">
      <formula>$D$1&lt;J3</formula>
    </cfRule>
    <cfRule type="expression" dxfId="16858" priority="1458" stopIfTrue="1">
      <formula>$D$1&gt;J3</formula>
    </cfRule>
  </conditionalFormatting>
  <conditionalFormatting sqref="G4 N4">
    <cfRule type="expression" dxfId="16857" priority="1455" stopIfTrue="1">
      <formula>$D$1&lt;G4</formula>
    </cfRule>
    <cfRule type="expression" dxfId="16856" priority="1456" stopIfTrue="1">
      <formula>$D$1&gt;G4</formula>
    </cfRule>
  </conditionalFormatting>
  <conditionalFormatting sqref="G4">
    <cfRule type="expression" dxfId="16855" priority="1453" stopIfTrue="1">
      <formula>$D$1&lt;G4</formula>
    </cfRule>
    <cfRule type="expression" dxfId="16854" priority="1454" stopIfTrue="1">
      <formula>$D$1&gt;G4</formula>
    </cfRule>
  </conditionalFormatting>
  <conditionalFormatting sqref="N4">
    <cfRule type="expression" dxfId="16853" priority="1451" stopIfTrue="1">
      <formula>$D$1&lt;N4</formula>
    </cfRule>
    <cfRule type="expression" dxfId="16852" priority="1452" stopIfTrue="1">
      <formula>$D$1&gt;N4</formula>
    </cfRule>
  </conditionalFormatting>
  <conditionalFormatting sqref="G4">
    <cfRule type="expression" dxfId="16851" priority="1449" stopIfTrue="1">
      <formula>$D$1&lt;G4</formula>
    </cfRule>
    <cfRule type="expression" dxfId="16850" priority="1450" stopIfTrue="1">
      <formula>$D$1&gt;G4</formula>
    </cfRule>
  </conditionalFormatting>
  <conditionalFormatting sqref="N5">
    <cfRule type="expression" dxfId="16849" priority="1447" stopIfTrue="1">
      <formula>$D$1&lt;N5</formula>
    </cfRule>
    <cfRule type="expression" dxfId="16848" priority="1448" stopIfTrue="1">
      <formula>$D$1&gt;N5</formula>
    </cfRule>
  </conditionalFormatting>
  <conditionalFormatting sqref="G5">
    <cfRule type="expression" dxfId="16847" priority="1439" stopIfTrue="1">
      <formula>$D$4&lt;G5</formula>
    </cfRule>
    <cfRule type="expression" dxfId="16846" priority="1440" stopIfTrue="1">
      <formula>$D$4&gt;G5</formula>
    </cfRule>
  </conditionalFormatting>
  <conditionalFormatting sqref="N5">
    <cfRule type="expression" dxfId="16845" priority="1445" stopIfTrue="1">
      <formula>$D$1&lt;N5</formula>
    </cfRule>
    <cfRule type="expression" dxfId="16844" priority="1446" stopIfTrue="1">
      <formula>$D$1&gt;N5</formula>
    </cfRule>
  </conditionalFormatting>
  <conditionalFormatting sqref="N5">
    <cfRule type="expression" dxfId="16843" priority="1443" stopIfTrue="1">
      <formula>$D$1&lt;N5</formula>
    </cfRule>
    <cfRule type="expression" dxfId="16842" priority="1444" stopIfTrue="1">
      <formula>$D$1&gt;N5</formula>
    </cfRule>
  </conditionalFormatting>
  <conditionalFormatting sqref="N5">
    <cfRule type="expression" dxfId="16841" priority="1429" stopIfTrue="1">
      <formula>$D$1&lt;N5</formula>
    </cfRule>
    <cfRule type="expression" dxfId="16840" priority="1430" stopIfTrue="1">
      <formula>$D$1&gt;N5</formula>
    </cfRule>
  </conditionalFormatting>
  <conditionalFormatting sqref="N5">
    <cfRule type="expression" dxfId="16839" priority="1427" stopIfTrue="1">
      <formula>$D$1&lt;N5</formula>
    </cfRule>
    <cfRule type="expression" dxfId="16838" priority="1428" stopIfTrue="1">
      <formula>$D$1&gt;N5</formula>
    </cfRule>
  </conditionalFormatting>
  <conditionalFormatting sqref="N5">
    <cfRule type="expression" dxfId="16837" priority="1425" stopIfTrue="1">
      <formula>$D$1&lt;N5</formula>
    </cfRule>
    <cfRule type="expression" dxfId="16836" priority="1426" stopIfTrue="1">
      <formula>$D$1&gt;N5</formula>
    </cfRule>
  </conditionalFormatting>
  <conditionalFormatting sqref="N5">
    <cfRule type="expression" dxfId="16835" priority="1441" stopIfTrue="1">
      <formula>$D$1&lt;N5</formula>
    </cfRule>
    <cfRule type="expression" dxfId="16834" priority="1442" stopIfTrue="1">
      <formula>$D$1&gt;N5</formula>
    </cfRule>
  </conditionalFormatting>
  <conditionalFormatting sqref="N5">
    <cfRule type="expression" dxfId="16833" priority="1437" stopIfTrue="1">
      <formula>$D$1&lt;N5</formula>
    </cfRule>
    <cfRule type="expression" dxfId="16832" priority="1438" stopIfTrue="1">
      <formula>$D$1&gt;N5</formula>
    </cfRule>
  </conditionalFormatting>
  <conditionalFormatting sqref="N5">
    <cfRule type="expression" dxfId="16831" priority="1435" stopIfTrue="1">
      <formula>$D$1&lt;N5</formula>
    </cfRule>
    <cfRule type="expression" dxfId="16830" priority="1436" stopIfTrue="1">
      <formula>$D$1&gt;N5</formula>
    </cfRule>
  </conditionalFormatting>
  <conditionalFormatting sqref="N5">
    <cfRule type="expression" dxfId="16829" priority="1433" stopIfTrue="1">
      <formula>$D$1&lt;N5</formula>
    </cfRule>
    <cfRule type="expression" dxfId="16828" priority="1434" stopIfTrue="1">
      <formula>$D$1&gt;N5</formula>
    </cfRule>
  </conditionalFormatting>
  <conditionalFormatting sqref="N5">
    <cfRule type="expression" dxfId="16827" priority="1431" stopIfTrue="1">
      <formula>$D$1&lt;N5</formula>
    </cfRule>
    <cfRule type="expression" dxfId="16826" priority="1432" stopIfTrue="1">
      <formula>$D$1&gt;N5</formula>
    </cfRule>
  </conditionalFormatting>
  <conditionalFormatting sqref="N5">
    <cfRule type="expression" dxfId="16825" priority="1413" stopIfTrue="1">
      <formula>$D$1&lt;N5</formula>
    </cfRule>
    <cfRule type="expression" dxfId="16824" priority="1414" stopIfTrue="1">
      <formula>$D$1&gt;N5</formula>
    </cfRule>
  </conditionalFormatting>
  <conditionalFormatting sqref="N5">
    <cfRule type="expression" dxfId="16823" priority="1411" stopIfTrue="1">
      <formula>$D$1&lt;N5</formula>
    </cfRule>
    <cfRule type="expression" dxfId="16822" priority="1412" stopIfTrue="1">
      <formula>$D$1&gt;N5</formula>
    </cfRule>
  </conditionalFormatting>
  <conditionalFormatting sqref="N5">
    <cfRule type="expression" dxfId="16821" priority="1407" stopIfTrue="1">
      <formula>$D$1&lt;N5</formula>
    </cfRule>
    <cfRule type="expression" dxfId="16820" priority="1408" stopIfTrue="1">
      <formula>$D$1&gt;N5</formula>
    </cfRule>
  </conditionalFormatting>
  <conditionalFormatting sqref="N5">
    <cfRule type="expression" dxfId="16819" priority="1423" stopIfTrue="1">
      <formula>$D$1&lt;N5</formula>
    </cfRule>
    <cfRule type="expression" dxfId="16818" priority="1424" stopIfTrue="1">
      <formula>$D$1&gt;N5</formula>
    </cfRule>
  </conditionalFormatting>
  <conditionalFormatting sqref="N5">
    <cfRule type="expression" dxfId="16817" priority="1421" stopIfTrue="1">
      <formula>$D$1&lt;N5</formula>
    </cfRule>
    <cfRule type="expression" dxfId="16816" priority="1422" stopIfTrue="1">
      <formula>$D$1&gt;N5</formula>
    </cfRule>
  </conditionalFormatting>
  <conditionalFormatting sqref="N5">
    <cfRule type="expression" dxfId="16815" priority="1419" stopIfTrue="1">
      <formula>$D$1&lt;N5</formula>
    </cfRule>
    <cfRule type="expression" dxfId="16814" priority="1420" stopIfTrue="1">
      <formula>$D$1&gt;N5</formula>
    </cfRule>
  </conditionalFormatting>
  <conditionalFormatting sqref="N5">
    <cfRule type="expression" dxfId="16813" priority="1417" stopIfTrue="1">
      <formula>$D$1&lt;N5</formula>
    </cfRule>
    <cfRule type="expression" dxfId="16812" priority="1418" stopIfTrue="1">
      <formula>$D$1&gt;N5</formula>
    </cfRule>
  </conditionalFormatting>
  <conditionalFormatting sqref="N5">
    <cfRule type="expression" dxfId="16811" priority="1415" stopIfTrue="1">
      <formula>$D$1&lt;N5</formula>
    </cfRule>
    <cfRule type="expression" dxfId="16810" priority="1416" stopIfTrue="1">
      <formula>$D$1&gt;N5</formula>
    </cfRule>
  </conditionalFormatting>
  <conditionalFormatting sqref="N5">
    <cfRule type="expression" dxfId="16809" priority="1409" stopIfTrue="1">
      <formula>$D$1&lt;N5</formula>
    </cfRule>
    <cfRule type="expression" dxfId="16808" priority="1410" stopIfTrue="1">
      <formula>$D$1&gt;N5</formula>
    </cfRule>
  </conditionalFormatting>
  <conditionalFormatting sqref="N5">
    <cfRule type="expression" dxfId="16807" priority="1405" stopIfTrue="1">
      <formula>$D$1&lt;N5</formula>
    </cfRule>
    <cfRule type="expression" dxfId="16806" priority="1406" stopIfTrue="1">
      <formula>$D$1&gt;N5</formula>
    </cfRule>
  </conditionalFormatting>
  <conditionalFormatting sqref="N4">
    <cfRule type="expression" dxfId="16805" priority="1403" stopIfTrue="1">
      <formula>$D$1&lt;N4</formula>
    </cfRule>
    <cfRule type="expression" dxfId="16804" priority="1404" stopIfTrue="1">
      <formula>$D$1&gt;N4</formula>
    </cfRule>
  </conditionalFormatting>
  <conditionalFormatting sqref="G4">
    <cfRule type="expression" dxfId="16803" priority="1389" stopIfTrue="1">
      <formula>$D$4&lt;G4</formula>
    </cfRule>
    <cfRule type="expression" dxfId="16802" priority="1390" stopIfTrue="1">
      <formula>$D$4&gt;G4</formula>
    </cfRule>
  </conditionalFormatting>
  <conditionalFormatting sqref="N4">
    <cfRule type="expression" dxfId="16801" priority="1401" stopIfTrue="1">
      <formula>$D$1&lt;N4</formula>
    </cfRule>
    <cfRule type="expression" dxfId="16800" priority="1402" stopIfTrue="1">
      <formula>$D$1&gt;N4</formula>
    </cfRule>
  </conditionalFormatting>
  <conditionalFormatting sqref="N4">
    <cfRule type="expression" dxfId="16799" priority="1399" stopIfTrue="1">
      <formula>$D$1&lt;N4</formula>
    </cfRule>
    <cfRule type="expression" dxfId="16798" priority="1400" stopIfTrue="1">
      <formula>$D$1&gt;N4</formula>
    </cfRule>
  </conditionalFormatting>
  <conditionalFormatting sqref="N4">
    <cfRule type="expression" dxfId="16797" priority="1397" stopIfTrue="1">
      <formula>$D$1&lt;N4</formula>
    </cfRule>
    <cfRule type="expression" dxfId="16796" priority="1398" stopIfTrue="1">
      <formula>$D$1&gt;N4</formula>
    </cfRule>
  </conditionalFormatting>
  <conditionalFormatting sqref="N5">
    <cfRule type="cellIs" dxfId="16795" priority="1394" stopIfTrue="1" operator="equal">
      <formula>5</formula>
    </cfRule>
    <cfRule type="cellIs" dxfId="16794" priority="1395" stopIfTrue="1" operator="equal">
      <formula>4</formula>
    </cfRule>
    <cfRule type="cellIs" dxfId="16793" priority="1396" stopIfTrue="1" operator="equal">
      <formula>3</formula>
    </cfRule>
  </conditionalFormatting>
  <conditionalFormatting sqref="G5">
    <cfRule type="cellIs" dxfId="16792" priority="1391" stopIfTrue="1" operator="equal">
      <formula>5</formula>
    </cfRule>
    <cfRule type="cellIs" dxfId="16791" priority="1392" stopIfTrue="1" operator="equal">
      <formula>4</formula>
    </cfRule>
    <cfRule type="cellIs" dxfId="16790" priority="1393" stopIfTrue="1" operator="equal">
      <formula>3</formula>
    </cfRule>
  </conditionalFormatting>
  <conditionalFormatting sqref="N4">
    <cfRule type="expression" dxfId="16789" priority="1387" stopIfTrue="1">
      <formula>$D$1&lt;N4</formula>
    </cfRule>
    <cfRule type="expression" dxfId="16788" priority="1388" stopIfTrue="1">
      <formula>$D$1&gt;N4</formula>
    </cfRule>
  </conditionalFormatting>
  <conditionalFormatting sqref="N4">
    <cfRule type="expression" dxfId="16787" priority="1385" stopIfTrue="1">
      <formula>$D$1&lt;N4</formula>
    </cfRule>
    <cfRule type="expression" dxfId="16786" priority="1386" stopIfTrue="1">
      <formula>$D$1&gt;N4</formula>
    </cfRule>
  </conditionalFormatting>
  <conditionalFormatting sqref="N4">
    <cfRule type="expression" dxfId="16785" priority="1383" stopIfTrue="1">
      <formula>$D$1&lt;N4</formula>
    </cfRule>
    <cfRule type="expression" dxfId="16784" priority="1384" stopIfTrue="1">
      <formula>$D$1&gt;N4</formula>
    </cfRule>
  </conditionalFormatting>
  <conditionalFormatting sqref="N4">
    <cfRule type="expression" dxfId="16783" priority="1381" stopIfTrue="1">
      <formula>$D$1&lt;N4</formula>
    </cfRule>
    <cfRule type="expression" dxfId="16782" priority="1382" stopIfTrue="1">
      <formula>$D$1&gt;N4</formula>
    </cfRule>
  </conditionalFormatting>
  <conditionalFormatting sqref="N5">
    <cfRule type="cellIs" dxfId="16781" priority="1378" stopIfTrue="1" operator="equal">
      <formula>5</formula>
    </cfRule>
    <cfRule type="cellIs" dxfId="16780" priority="1379" stopIfTrue="1" operator="equal">
      <formula>4</formula>
    </cfRule>
    <cfRule type="cellIs" dxfId="16779" priority="1380" stopIfTrue="1" operator="equal">
      <formula>3</formula>
    </cfRule>
  </conditionalFormatting>
  <conditionalFormatting sqref="N5">
    <cfRule type="cellIs" dxfId="16778" priority="1375" stopIfTrue="1" operator="equal">
      <formula>5</formula>
    </cfRule>
    <cfRule type="cellIs" dxfId="16777" priority="1376" stopIfTrue="1" operator="equal">
      <formula>4</formula>
    </cfRule>
    <cfRule type="cellIs" dxfId="16776" priority="1377" stopIfTrue="1" operator="equal">
      <formula>3</formula>
    </cfRule>
  </conditionalFormatting>
  <conditionalFormatting sqref="N4">
    <cfRule type="expression" dxfId="16775" priority="1357" stopIfTrue="1">
      <formula>$D$1&lt;N4</formula>
    </cfRule>
    <cfRule type="expression" dxfId="16774" priority="1358" stopIfTrue="1">
      <formula>$D$1&gt;N4</formula>
    </cfRule>
  </conditionalFormatting>
  <conditionalFormatting sqref="N4">
    <cfRule type="expression" dxfId="16773" priority="1355" stopIfTrue="1">
      <formula>$D$1&lt;N4</formula>
    </cfRule>
    <cfRule type="expression" dxfId="16772" priority="1356" stopIfTrue="1">
      <formula>$D$1&gt;N4</formula>
    </cfRule>
  </conditionalFormatting>
  <conditionalFormatting sqref="N4">
    <cfRule type="expression" dxfId="16771" priority="1351" stopIfTrue="1">
      <formula>$D$1&lt;N4</formula>
    </cfRule>
    <cfRule type="expression" dxfId="16770" priority="1352" stopIfTrue="1">
      <formula>$D$1&gt;N4</formula>
    </cfRule>
  </conditionalFormatting>
  <conditionalFormatting sqref="N4">
    <cfRule type="expression" dxfId="16769" priority="1373" stopIfTrue="1">
      <formula>$D$1&lt;N4</formula>
    </cfRule>
    <cfRule type="expression" dxfId="16768" priority="1374" stopIfTrue="1">
      <formula>$D$1&gt;N4</formula>
    </cfRule>
  </conditionalFormatting>
  <conditionalFormatting sqref="N4">
    <cfRule type="expression" dxfId="16767" priority="1371" stopIfTrue="1">
      <formula>$D$1&lt;N4</formula>
    </cfRule>
    <cfRule type="expression" dxfId="16766" priority="1372" stopIfTrue="1">
      <formula>$D$1&gt;N4</formula>
    </cfRule>
  </conditionalFormatting>
  <conditionalFormatting sqref="N4">
    <cfRule type="expression" dxfId="16765" priority="1369" stopIfTrue="1">
      <formula>$D$1&lt;N4</formula>
    </cfRule>
    <cfRule type="expression" dxfId="16764" priority="1370" stopIfTrue="1">
      <formula>$D$1&gt;N4</formula>
    </cfRule>
  </conditionalFormatting>
  <conditionalFormatting sqref="N4">
    <cfRule type="expression" dxfId="16763" priority="1367" stopIfTrue="1">
      <formula>$D$1&lt;N4</formula>
    </cfRule>
    <cfRule type="expression" dxfId="16762" priority="1368" stopIfTrue="1">
      <formula>$D$1&gt;N4</formula>
    </cfRule>
  </conditionalFormatting>
  <conditionalFormatting sqref="N4">
    <cfRule type="expression" dxfId="16761" priority="1365" stopIfTrue="1">
      <formula>$D$1&lt;N4</formula>
    </cfRule>
    <cfRule type="expression" dxfId="16760" priority="1366" stopIfTrue="1">
      <formula>$D$1&gt;N4</formula>
    </cfRule>
  </conditionalFormatting>
  <conditionalFormatting sqref="N4">
    <cfRule type="expression" dxfId="16759" priority="1363" stopIfTrue="1">
      <formula>$D$1&lt;N4</formula>
    </cfRule>
    <cfRule type="expression" dxfId="16758" priority="1364" stopIfTrue="1">
      <formula>$D$1&gt;N4</formula>
    </cfRule>
  </conditionalFormatting>
  <conditionalFormatting sqref="N4">
    <cfRule type="expression" dxfId="16757" priority="1361" stopIfTrue="1">
      <formula>$D$1&lt;N4</formula>
    </cfRule>
    <cfRule type="expression" dxfId="16756" priority="1362" stopIfTrue="1">
      <formula>$D$1&gt;N4</formula>
    </cfRule>
  </conditionalFormatting>
  <conditionalFormatting sqref="N4">
    <cfRule type="expression" dxfId="16755" priority="1359" stopIfTrue="1">
      <formula>$D$1&lt;N4</formula>
    </cfRule>
    <cfRule type="expression" dxfId="16754" priority="1360" stopIfTrue="1">
      <formula>$D$1&gt;N4</formula>
    </cfRule>
  </conditionalFormatting>
  <conditionalFormatting sqref="N4">
    <cfRule type="expression" dxfId="16753" priority="1353" stopIfTrue="1">
      <formula>$D$1&lt;N4</formula>
    </cfRule>
    <cfRule type="expression" dxfId="16752" priority="1354" stopIfTrue="1">
      <formula>$D$1&gt;N4</formula>
    </cfRule>
  </conditionalFormatting>
  <conditionalFormatting sqref="N5">
    <cfRule type="cellIs" dxfId="16751" priority="1348" stopIfTrue="1" operator="equal">
      <formula>5</formula>
    </cfRule>
    <cfRule type="cellIs" dxfId="16750" priority="1349" stopIfTrue="1" operator="equal">
      <formula>4</formula>
    </cfRule>
    <cfRule type="cellIs" dxfId="16749" priority="1350" stopIfTrue="1" operator="equal">
      <formula>3</formula>
    </cfRule>
  </conditionalFormatting>
  <conditionalFormatting sqref="N4">
    <cfRule type="expression" dxfId="16748" priority="1346" stopIfTrue="1">
      <formula>$D$1&lt;N4</formula>
    </cfRule>
    <cfRule type="expression" dxfId="16747" priority="1347" stopIfTrue="1">
      <formula>$D$1&gt;N4</formula>
    </cfRule>
  </conditionalFormatting>
  <conditionalFormatting sqref="N5">
    <cfRule type="cellIs" dxfId="16746" priority="1343" stopIfTrue="1" operator="equal">
      <formula>5</formula>
    </cfRule>
    <cfRule type="cellIs" dxfId="16745" priority="1344" stopIfTrue="1" operator="equal">
      <formula>4</formula>
    </cfRule>
    <cfRule type="cellIs" dxfId="16744" priority="1345" stopIfTrue="1" operator="equal">
      <formula>3</formula>
    </cfRule>
  </conditionalFormatting>
  <conditionalFormatting sqref="H5">
    <cfRule type="cellIs" dxfId="16743" priority="1334" stopIfTrue="1" operator="equal">
      <formula>5</formula>
    </cfRule>
    <cfRule type="cellIs" dxfId="16742" priority="1335" stopIfTrue="1" operator="equal">
      <formula>4</formula>
    </cfRule>
    <cfRule type="cellIs" dxfId="16741" priority="1336" stopIfTrue="1" operator="equal">
      <formula>3</formula>
    </cfRule>
  </conditionalFormatting>
  <conditionalFormatting sqref="H3">
    <cfRule type="expression" dxfId="16740" priority="1341" stopIfTrue="1">
      <formula>$D$1&lt;H3</formula>
    </cfRule>
    <cfRule type="expression" dxfId="16739" priority="1342" stopIfTrue="1">
      <formula>$D$1&gt;H3</formula>
    </cfRule>
  </conditionalFormatting>
  <conditionalFormatting sqref="H3">
    <cfRule type="expression" dxfId="16738" priority="1339" stopIfTrue="1">
      <formula>$D$1&lt;H3</formula>
    </cfRule>
    <cfRule type="expression" dxfId="16737" priority="1340" stopIfTrue="1">
      <formula>$D$1&gt;H3</formula>
    </cfRule>
  </conditionalFormatting>
  <conditionalFormatting sqref="H3">
    <cfRule type="expression" dxfId="16736" priority="1337" stopIfTrue="1">
      <formula>$D$1&lt;H3</formula>
    </cfRule>
    <cfRule type="expression" dxfId="16735" priority="1338" stopIfTrue="1">
      <formula>$D$1&gt;H3</formula>
    </cfRule>
  </conditionalFormatting>
  <conditionalFormatting sqref="H5">
    <cfRule type="cellIs" dxfId="16734" priority="1329" stopIfTrue="1" operator="equal">
      <formula>5</formula>
    </cfRule>
    <cfRule type="cellIs" dxfId="16733" priority="1330" stopIfTrue="1" operator="equal">
      <formula>4</formula>
    </cfRule>
    <cfRule type="cellIs" dxfId="16732" priority="1331" stopIfTrue="1" operator="equal">
      <formula>3</formula>
    </cfRule>
  </conditionalFormatting>
  <conditionalFormatting sqref="H4">
    <cfRule type="expression" dxfId="16731" priority="1320" stopIfTrue="1">
      <formula>$D$1&lt;H4</formula>
    </cfRule>
    <cfRule type="expression" dxfId="16730" priority="1321" stopIfTrue="1">
      <formula>$D$1&gt;H4</formula>
    </cfRule>
  </conditionalFormatting>
  <conditionalFormatting sqref="H4">
    <cfRule type="expression" dxfId="16729" priority="1310" stopIfTrue="1">
      <formula>$D$1&lt;H4</formula>
    </cfRule>
    <cfRule type="expression" dxfId="16728" priority="1311" stopIfTrue="1">
      <formula>$D$1&gt;H4</formula>
    </cfRule>
  </conditionalFormatting>
  <conditionalFormatting sqref="H4">
    <cfRule type="expression" dxfId="16727" priority="1308" stopIfTrue="1">
      <formula>$D$1&lt;H4</formula>
    </cfRule>
    <cfRule type="expression" dxfId="16726" priority="1309" stopIfTrue="1">
      <formula>$D$1&gt;H4</formula>
    </cfRule>
  </conditionalFormatting>
  <conditionalFormatting sqref="H4">
    <cfRule type="expression" dxfId="16725" priority="1306" stopIfTrue="1">
      <formula>$D$1&lt;H4</formula>
    </cfRule>
    <cfRule type="expression" dxfId="16724" priority="1307" stopIfTrue="1">
      <formula>$D$1&gt;H4</formula>
    </cfRule>
  </conditionalFormatting>
  <conditionalFormatting sqref="H4">
    <cfRule type="expression" dxfId="16723" priority="1304" stopIfTrue="1">
      <formula>$D$1&lt;H4</formula>
    </cfRule>
    <cfRule type="expression" dxfId="16722" priority="1305" stopIfTrue="1">
      <formula>$D$1&gt;H4</formula>
    </cfRule>
  </conditionalFormatting>
  <conditionalFormatting sqref="H4">
    <cfRule type="expression" dxfId="16721" priority="1302" stopIfTrue="1">
      <formula>$D$1&lt;H4</formula>
    </cfRule>
    <cfRule type="expression" dxfId="16720" priority="1303" stopIfTrue="1">
      <formula>$D$1&gt;H4</formula>
    </cfRule>
  </conditionalFormatting>
  <conditionalFormatting sqref="H4">
    <cfRule type="expression" dxfId="16719" priority="1276" stopIfTrue="1">
      <formula>$D$1&lt;H4</formula>
    </cfRule>
    <cfRule type="expression" dxfId="16718" priority="1277" stopIfTrue="1">
      <formula>$D$1&gt;H4</formula>
    </cfRule>
  </conditionalFormatting>
  <conditionalFormatting sqref="H4">
    <cfRule type="expression" dxfId="16717" priority="1332" stopIfTrue="1">
      <formula>$D$1&lt;H4</formula>
    </cfRule>
    <cfRule type="expression" dxfId="16716" priority="1333" stopIfTrue="1">
      <formula>$D$1&gt;H4</formula>
    </cfRule>
  </conditionalFormatting>
  <conditionalFormatting sqref="H4">
    <cfRule type="expression" dxfId="16715" priority="1327" stopIfTrue="1">
      <formula>$D$1&lt;H4</formula>
    </cfRule>
    <cfRule type="expression" dxfId="16714" priority="1328" stopIfTrue="1">
      <formula>$D$1&gt;H4</formula>
    </cfRule>
  </conditionalFormatting>
  <conditionalFormatting sqref="H5">
    <cfRule type="cellIs" dxfId="16713" priority="1324" stopIfTrue="1" operator="equal">
      <formula>5</formula>
    </cfRule>
    <cfRule type="cellIs" dxfId="16712" priority="1325" stopIfTrue="1" operator="equal">
      <formula>4</formula>
    </cfRule>
    <cfRule type="cellIs" dxfId="16711" priority="1326" stopIfTrue="1" operator="equal">
      <formula>3</formula>
    </cfRule>
  </conditionalFormatting>
  <conditionalFormatting sqref="H4">
    <cfRule type="expression" dxfId="16710" priority="1322" stopIfTrue="1">
      <formula>$D$1&lt;H4</formula>
    </cfRule>
    <cfRule type="expression" dxfId="16709" priority="1323" stopIfTrue="1">
      <formula>$D$1&gt;H4</formula>
    </cfRule>
  </conditionalFormatting>
  <conditionalFormatting sqref="H4">
    <cfRule type="expression" dxfId="16708" priority="1318" stopIfTrue="1">
      <formula>$D$1&lt;H4</formula>
    </cfRule>
    <cfRule type="expression" dxfId="16707" priority="1319" stopIfTrue="1">
      <formula>$D$1&gt;H4</formula>
    </cfRule>
  </conditionalFormatting>
  <conditionalFormatting sqref="H4">
    <cfRule type="expression" dxfId="16706" priority="1316" stopIfTrue="1">
      <formula>$D$1&lt;H4</formula>
    </cfRule>
    <cfRule type="expression" dxfId="16705" priority="1317" stopIfTrue="1">
      <formula>$D$1&gt;H4</formula>
    </cfRule>
  </conditionalFormatting>
  <conditionalFormatting sqref="H4">
    <cfRule type="expression" dxfId="16704" priority="1314" stopIfTrue="1">
      <formula>$D$1&lt;H4</formula>
    </cfRule>
    <cfRule type="expression" dxfId="16703" priority="1315" stopIfTrue="1">
      <formula>$D$1&gt;H4</formula>
    </cfRule>
  </conditionalFormatting>
  <conditionalFormatting sqref="H4">
    <cfRule type="expression" dxfId="16702" priority="1312" stopIfTrue="1">
      <formula>$D$1&lt;H4</formula>
    </cfRule>
    <cfRule type="expression" dxfId="16701" priority="1313" stopIfTrue="1">
      <formula>$D$1&gt;H4</formula>
    </cfRule>
  </conditionalFormatting>
  <conditionalFormatting sqref="H5">
    <cfRule type="cellIs" dxfId="16700" priority="1299" stopIfTrue="1" operator="equal">
      <formula>5</formula>
    </cfRule>
    <cfRule type="cellIs" dxfId="16699" priority="1300" stopIfTrue="1" operator="equal">
      <formula>4</formula>
    </cfRule>
    <cfRule type="cellIs" dxfId="16698" priority="1301" stopIfTrue="1" operator="equal">
      <formula>3</formula>
    </cfRule>
  </conditionalFormatting>
  <conditionalFormatting sqref="H4">
    <cfRule type="expression" dxfId="16697" priority="1297" stopIfTrue="1">
      <formula>$D$1&lt;H4</formula>
    </cfRule>
    <cfRule type="expression" dxfId="16696" priority="1298" stopIfTrue="1">
      <formula>$D$1&gt;H4</formula>
    </cfRule>
  </conditionalFormatting>
  <conditionalFormatting sqref="H5">
    <cfRule type="cellIs" dxfId="16695" priority="1294" stopIfTrue="1" operator="equal">
      <formula>5</formula>
    </cfRule>
    <cfRule type="cellIs" dxfId="16694" priority="1295" stopIfTrue="1" operator="equal">
      <formula>4</formula>
    </cfRule>
    <cfRule type="cellIs" dxfId="16693" priority="1296" stopIfTrue="1" operator="equal">
      <formula>3</formula>
    </cfRule>
  </conditionalFormatting>
  <conditionalFormatting sqref="H4">
    <cfRule type="expression" dxfId="16692" priority="1292" stopIfTrue="1">
      <formula>$D$1&lt;H4</formula>
    </cfRule>
    <cfRule type="expression" dxfId="16691" priority="1293" stopIfTrue="1">
      <formula>$D$1&gt;H4</formula>
    </cfRule>
  </conditionalFormatting>
  <conditionalFormatting sqref="H5">
    <cfRule type="cellIs" dxfId="16690" priority="1289" stopIfTrue="1" operator="equal">
      <formula>5</formula>
    </cfRule>
    <cfRule type="cellIs" dxfId="16689" priority="1290" stopIfTrue="1" operator="equal">
      <formula>4</formula>
    </cfRule>
    <cfRule type="cellIs" dxfId="16688" priority="1291" stopIfTrue="1" operator="equal">
      <formula>3</formula>
    </cfRule>
  </conditionalFormatting>
  <conditionalFormatting sqref="H4">
    <cfRule type="expression" dxfId="16687" priority="1287" stopIfTrue="1">
      <formula>$D$1&lt;H4</formula>
    </cfRule>
    <cfRule type="expression" dxfId="16686" priority="1288" stopIfTrue="1">
      <formula>$D$1&gt;H4</formula>
    </cfRule>
  </conditionalFormatting>
  <conditionalFormatting sqref="H5">
    <cfRule type="cellIs" dxfId="16685" priority="1284" stopIfTrue="1" operator="equal">
      <formula>5</formula>
    </cfRule>
    <cfRule type="cellIs" dxfId="16684" priority="1285" stopIfTrue="1" operator="equal">
      <formula>4</formula>
    </cfRule>
    <cfRule type="cellIs" dxfId="16683" priority="1286" stopIfTrue="1" operator="equal">
      <formula>3</formula>
    </cfRule>
  </conditionalFormatting>
  <conditionalFormatting sqref="H4">
    <cfRule type="expression" dxfId="16682" priority="1282" stopIfTrue="1">
      <formula>$D$1&lt;H4</formula>
    </cfRule>
    <cfRule type="expression" dxfId="16681" priority="1283" stopIfTrue="1">
      <formula>$D$1&gt;H4</formula>
    </cfRule>
  </conditionalFormatting>
  <conditionalFormatting sqref="H4">
    <cfRule type="expression" dxfId="16680" priority="1280" stopIfTrue="1">
      <formula>$D$1&lt;H4</formula>
    </cfRule>
    <cfRule type="expression" dxfId="16679" priority="1281" stopIfTrue="1">
      <formula>$D$1&gt;H4</formula>
    </cfRule>
  </conditionalFormatting>
  <conditionalFormatting sqref="H4">
    <cfRule type="expression" dxfId="16678" priority="1278" stopIfTrue="1">
      <formula>$D$1&lt;H4</formula>
    </cfRule>
    <cfRule type="expression" dxfId="16677" priority="1279" stopIfTrue="1">
      <formula>$D$1&gt;H4</formula>
    </cfRule>
  </conditionalFormatting>
  <conditionalFormatting sqref="H4">
    <cfRule type="expression" dxfId="16676" priority="1274" stopIfTrue="1">
      <formula>$D$1&lt;H4</formula>
    </cfRule>
    <cfRule type="expression" dxfId="16675" priority="1275" stopIfTrue="1">
      <formula>$D$1&gt;H4</formula>
    </cfRule>
  </conditionalFormatting>
  <conditionalFormatting sqref="H4">
    <cfRule type="expression" dxfId="16674" priority="1272" stopIfTrue="1">
      <formula>$D$1&lt;H4</formula>
    </cfRule>
    <cfRule type="expression" dxfId="16673" priority="1273" stopIfTrue="1">
      <formula>$D$1&gt;H4</formula>
    </cfRule>
  </conditionalFormatting>
  <conditionalFormatting sqref="H4">
    <cfRule type="expression" dxfId="16672" priority="1270" stopIfTrue="1">
      <formula>$D$1&lt;H4</formula>
    </cfRule>
    <cfRule type="expression" dxfId="16671" priority="1271" stopIfTrue="1">
      <formula>$D$1&gt;H4</formula>
    </cfRule>
  </conditionalFormatting>
  <conditionalFormatting sqref="H4">
    <cfRule type="expression" dxfId="16670" priority="1268" stopIfTrue="1">
      <formula>$D$1&lt;H4</formula>
    </cfRule>
    <cfRule type="expression" dxfId="16669" priority="1269" stopIfTrue="1">
      <formula>$D$1&gt;H4</formula>
    </cfRule>
  </conditionalFormatting>
  <conditionalFormatting sqref="H4">
    <cfRule type="expression" dxfId="16668" priority="1266" stopIfTrue="1">
      <formula>$D$1&lt;H4</formula>
    </cfRule>
    <cfRule type="expression" dxfId="16667" priority="1267" stopIfTrue="1">
      <formula>$D$1&gt;H4</formula>
    </cfRule>
  </conditionalFormatting>
  <conditionalFormatting sqref="H4">
    <cfRule type="expression" dxfId="16666" priority="1264" stopIfTrue="1">
      <formula>$D$1&lt;H4</formula>
    </cfRule>
    <cfRule type="expression" dxfId="16665" priority="1265" stopIfTrue="1">
      <formula>$D$1&gt;H4</formula>
    </cfRule>
  </conditionalFormatting>
  <conditionalFormatting sqref="H4">
    <cfRule type="expression" dxfId="16664" priority="1262" stopIfTrue="1">
      <formula>$D$1&lt;H4</formula>
    </cfRule>
    <cfRule type="expression" dxfId="16663" priority="1263" stopIfTrue="1">
      <formula>$D$1&gt;H4</formula>
    </cfRule>
  </conditionalFormatting>
  <conditionalFormatting sqref="I4">
    <cfRule type="expression" dxfId="16662" priority="1260" stopIfTrue="1">
      <formula>$D$1&lt;I4</formula>
    </cfRule>
    <cfRule type="expression" dxfId="16661" priority="1261" stopIfTrue="1">
      <formula>$D$1&gt;I4</formula>
    </cfRule>
  </conditionalFormatting>
  <conditionalFormatting sqref="I4">
    <cfRule type="expression" dxfId="16660" priority="1258" stopIfTrue="1">
      <formula>$D$1&lt;I4</formula>
    </cfRule>
    <cfRule type="expression" dxfId="16659" priority="1259" stopIfTrue="1">
      <formula>$D$1&gt;I4</formula>
    </cfRule>
  </conditionalFormatting>
  <conditionalFormatting sqref="I4">
    <cfRule type="expression" dxfId="16658" priority="1256" stopIfTrue="1">
      <formula>$D$1&lt;I4</formula>
    </cfRule>
    <cfRule type="expression" dxfId="16657" priority="1257" stopIfTrue="1">
      <formula>$D$1&gt;I4</formula>
    </cfRule>
  </conditionalFormatting>
  <conditionalFormatting sqref="I4">
    <cfRule type="expression" dxfId="16656" priority="1252" stopIfTrue="1">
      <formula>$D$1&lt;I4</formula>
    </cfRule>
    <cfRule type="expression" dxfId="16655" priority="1253" stopIfTrue="1">
      <formula>$D$1&gt;I4</formula>
    </cfRule>
  </conditionalFormatting>
  <conditionalFormatting sqref="I4">
    <cfRule type="expression" dxfId="16654" priority="1254" stopIfTrue="1">
      <formula>$D$1&lt;I4</formula>
    </cfRule>
    <cfRule type="expression" dxfId="16653" priority="1255" stopIfTrue="1">
      <formula>$D$1&gt;I4</formula>
    </cfRule>
  </conditionalFormatting>
  <conditionalFormatting sqref="I4">
    <cfRule type="expression" dxfId="16652" priority="1250" stopIfTrue="1">
      <formula>$D$1&lt;I4</formula>
    </cfRule>
    <cfRule type="expression" dxfId="16651" priority="1251" stopIfTrue="1">
      <formula>$D$1&gt;I4</formula>
    </cfRule>
  </conditionalFormatting>
  <conditionalFormatting sqref="I5">
    <cfRule type="expression" dxfId="16650" priority="1248" stopIfTrue="1">
      <formula>$D$1&lt;I5</formula>
    </cfRule>
    <cfRule type="expression" dxfId="16649" priority="1249" stopIfTrue="1">
      <formula>$D$1&gt;I5</formula>
    </cfRule>
  </conditionalFormatting>
  <conditionalFormatting sqref="I5">
    <cfRule type="expression" dxfId="16648" priority="1246" stopIfTrue="1">
      <formula>$D$1&lt;I5</formula>
    </cfRule>
    <cfRule type="expression" dxfId="16647" priority="1247" stopIfTrue="1">
      <formula>$D$1&gt;I5</formula>
    </cfRule>
  </conditionalFormatting>
  <conditionalFormatting sqref="I5">
    <cfRule type="expression" dxfId="16646" priority="1244" stopIfTrue="1">
      <formula>$D$1&lt;I5</formula>
    </cfRule>
    <cfRule type="expression" dxfId="16645" priority="1245" stopIfTrue="1">
      <formula>$D$1&gt;I5</formula>
    </cfRule>
  </conditionalFormatting>
  <conditionalFormatting sqref="I4">
    <cfRule type="expression" dxfId="16644" priority="1239" stopIfTrue="1">
      <formula>$D$1&lt;I4</formula>
    </cfRule>
    <cfRule type="expression" dxfId="16643" priority="1240" stopIfTrue="1">
      <formula>$D$1&gt;I4</formula>
    </cfRule>
  </conditionalFormatting>
  <conditionalFormatting sqref="I5">
    <cfRule type="cellIs" dxfId="16642" priority="1241" stopIfTrue="1" operator="equal">
      <formula>5</formula>
    </cfRule>
    <cfRule type="cellIs" dxfId="16641" priority="1242" stopIfTrue="1" operator="equal">
      <formula>4</formula>
    </cfRule>
    <cfRule type="cellIs" dxfId="16640" priority="1243" stopIfTrue="1" operator="equal">
      <formula>3</formula>
    </cfRule>
  </conditionalFormatting>
  <conditionalFormatting sqref="I5">
    <cfRule type="cellIs" dxfId="16639" priority="1236" stopIfTrue="1" operator="equal">
      <formula>5</formula>
    </cfRule>
    <cfRule type="cellIs" dxfId="16638" priority="1237" stopIfTrue="1" operator="equal">
      <formula>4</formula>
    </cfRule>
    <cfRule type="cellIs" dxfId="16637" priority="1238" stopIfTrue="1" operator="equal">
      <formula>3</formula>
    </cfRule>
  </conditionalFormatting>
  <conditionalFormatting sqref="I4">
    <cfRule type="expression" dxfId="16636" priority="1234" stopIfTrue="1">
      <formula>$D$1&lt;I4</formula>
    </cfRule>
    <cfRule type="expression" dxfId="16635" priority="1235" stopIfTrue="1">
      <formula>$D$1&gt;I4</formula>
    </cfRule>
  </conditionalFormatting>
  <conditionalFormatting sqref="I5">
    <cfRule type="cellIs" dxfId="16634" priority="1231" stopIfTrue="1" operator="equal">
      <formula>5</formula>
    </cfRule>
    <cfRule type="cellIs" dxfId="16633" priority="1232" stopIfTrue="1" operator="equal">
      <formula>4</formula>
    </cfRule>
    <cfRule type="cellIs" dxfId="16632" priority="1233" stopIfTrue="1" operator="equal">
      <formula>3</formula>
    </cfRule>
  </conditionalFormatting>
  <conditionalFormatting sqref="I4">
    <cfRule type="expression" dxfId="16631" priority="1229" stopIfTrue="1">
      <formula>$D$1&lt;I4</formula>
    </cfRule>
    <cfRule type="expression" dxfId="16630" priority="1230" stopIfTrue="1">
      <formula>$D$1&gt;I4</formula>
    </cfRule>
  </conditionalFormatting>
  <conditionalFormatting sqref="L3">
    <cfRule type="expression" dxfId="16629" priority="1070" stopIfTrue="1">
      <formula>$D$1&lt;L3</formula>
    </cfRule>
    <cfRule type="expression" dxfId="16628" priority="1071" stopIfTrue="1">
      <formula>$D$1&gt;L3</formula>
    </cfRule>
  </conditionalFormatting>
  <conditionalFormatting sqref="L3">
    <cfRule type="expression" dxfId="16627" priority="1060" stopIfTrue="1">
      <formula>$D$1&lt;L3</formula>
    </cfRule>
    <cfRule type="expression" dxfId="16626" priority="1061" stopIfTrue="1">
      <formula>$D$1&gt;L3</formula>
    </cfRule>
  </conditionalFormatting>
  <conditionalFormatting sqref="J4">
    <cfRule type="expression" dxfId="16625" priority="1227" stopIfTrue="1">
      <formula>$D$1&lt;J4</formula>
    </cfRule>
    <cfRule type="expression" dxfId="16624" priority="1228" stopIfTrue="1">
      <formula>$D$1&gt;J4</formula>
    </cfRule>
  </conditionalFormatting>
  <conditionalFormatting sqref="J4">
    <cfRule type="expression" dxfId="16623" priority="1225" stopIfTrue="1">
      <formula>$D$1&lt;J4</formula>
    </cfRule>
    <cfRule type="expression" dxfId="16622" priority="1226" stopIfTrue="1">
      <formula>$D$1&gt;J4</formula>
    </cfRule>
  </conditionalFormatting>
  <conditionalFormatting sqref="J4">
    <cfRule type="expression" dxfId="16621" priority="1223" stopIfTrue="1">
      <formula>$D$1&lt;J4</formula>
    </cfRule>
    <cfRule type="expression" dxfId="16620" priority="1224" stopIfTrue="1">
      <formula>$D$1&gt;J4</formula>
    </cfRule>
  </conditionalFormatting>
  <conditionalFormatting sqref="J4">
    <cfRule type="expression" dxfId="16619" priority="1219" stopIfTrue="1">
      <formula>$D$1&lt;J4</formula>
    </cfRule>
    <cfRule type="expression" dxfId="16618" priority="1220" stopIfTrue="1">
      <formula>$D$1&gt;J4</formula>
    </cfRule>
  </conditionalFormatting>
  <conditionalFormatting sqref="J4">
    <cfRule type="expression" dxfId="16617" priority="1221" stopIfTrue="1">
      <formula>$D$1&lt;J4</formula>
    </cfRule>
    <cfRule type="expression" dxfId="16616" priority="1222" stopIfTrue="1">
      <formula>$D$1&gt;J4</formula>
    </cfRule>
  </conditionalFormatting>
  <conditionalFormatting sqref="J4">
    <cfRule type="expression" dxfId="16615" priority="1217" stopIfTrue="1">
      <formula>$D$1&lt;J4</formula>
    </cfRule>
    <cfRule type="expression" dxfId="16614" priority="1218" stopIfTrue="1">
      <formula>$D$1&gt;J4</formula>
    </cfRule>
  </conditionalFormatting>
  <conditionalFormatting sqref="J5">
    <cfRule type="expression" dxfId="16613" priority="1215" stopIfTrue="1">
      <formula>$D$1&lt;J5</formula>
    </cfRule>
    <cfRule type="expression" dxfId="16612" priority="1216" stopIfTrue="1">
      <formula>$D$1&gt;J5</formula>
    </cfRule>
  </conditionalFormatting>
  <conditionalFormatting sqref="J5">
    <cfRule type="expression" dxfId="16611" priority="1213" stopIfTrue="1">
      <formula>$D$1&lt;J5</formula>
    </cfRule>
    <cfRule type="expression" dxfId="16610" priority="1214" stopIfTrue="1">
      <formula>$D$1&gt;J5</formula>
    </cfRule>
  </conditionalFormatting>
  <conditionalFormatting sqref="J5">
    <cfRule type="expression" dxfId="16609" priority="1211" stopIfTrue="1">
      <formula>$D$1&lt;J5</formula>
    </cfRule>
    <cfRule type="expression" dxfId="16608" priority="1212" stopIfTrue="1">
      <formula>$D$1&gt;J5</formula>
    </cfRule>
  </conditionalFormatting>
  <conditionalFormatting sqref="J4">
    <cfRule type="expression" dxfId="16607" priority="1206" stopIfTrue="1">
      <formula>$D$1&lt;J4</formula>
    </cfRule>
    <cfRule type="expression" dxfId="16606" priority="1207" stopIfTrue="1">
      <formula>$D$1&gt;J4</formula>
    </cfRule>
  </conditionalFormatting>
  <conditionalFormatting sqref="J5">
    <cfRule type="cellIs" dxfId="16605" priority="1208" stopIfTrue="1" operator="equal">
      <formula>5</formula>
    </cfRule>
    <cfRule type="cellIs" dxfId="16604" priority="1209" stopIfTrue="1" operator="equal">
      <formula>4</formula>
    </cfRule>
    <cfRule type="cellIs" dxfId="16603" priority="1210" stopIfTrue="1" operator="equal">
      <formula>3</formula>
    </cfRule>
  </conditionalFormatting>
  <conditionalFormatting sqref="J5">
    <cfRule type="cellIs" dxfId="16602" priority="1203" stopIfTrue="1" operator="equal">
      <formula>5</formula>
    </cfRule>
    <cfRule type="cellIs" dxfId="16601" priority="1204" stopIfTrue="1" operator="equal">
      <formula>4</formula>
    </cfRule>
    <cfRule type="cellIs" dxfId="16600" priority="1205" stopIfTrue="1" operator="equal">
      <formula>3</formula>
    </cfRule>
  </conditionalFormatting>
  <conditionalFormatting sqref="J4">
    <cfRule type="expression" dxfId="16599" priority="1201" stopIfTrue="1">
      <formula>$D$1&lt;J4</formula>
    </cfRule>
    <cfRule type="expression" dxfId="16598" priority="1202" stopIfTrue="1">
      <formula>$D$1&gt;J4</formula>
    </cfRule>
  </conditionalFormatting>
  <conditionalFormatting sqref="J5">
    <cfRule type="cellIs" dxfId="16597" priority="1198" stopIfTrue="1" operator="equal">
      <formula>5</formula>
    </cfRule>
    <cfRule type="cellIs" dxfId="16596" priority="1199" stopIfTrue="1" operator="equal">
      <formula>4</formula>
    </cfRule>
    <cfRule type="cellIs" dxfId="16595" priority="1200" stopIfTrue="1" operator="equal">
      <formula>3</formula>
    </cfRule>
  </conditionalFormatting>
  <conditionalFormatting sqref="J4">
    <cfRule type="expression" dxfId="16594" priority="1196" stopIfTrue="1">
      <formula>$D$1&lt;J4</formula>
    </cfRule>
    <cfRule type="expression" dxfId="16593" priority="1197" stopIfTrue="1">
      <formula>$D$1&gt;J4</formula>
    </cfRule>
  </conditionalFormatting>
  <conditionalFormatting sqref="F3">
    <cfRule type="expression" dxfId="16592" priority="1194" stopIfTrue="1">
      <formula>$D$1&lt;F3</formula>
    </cfRule>
    <cfRule type="expression" dxfId="16591" priority="1195" stopIfTrue="1">
      <formula>$D$1&gt;F3</formula>
    </cfRule>
  </conditionalFormatting>
  <conditionalFormatting sqref="F4">
    <cfRule type="expression" dxfId="16590" priority="1192" stopIfTrue="1">
      <formula>$D$1&lt;F4</formula>
    </cfRule>
    <cfRule type="expression" dxfId="16589" priority="1193" stopIfTrue="1">
      <formula>$D$1&gt;F4</formula>
    </cfRule>
  </conditionalFormatting>
  <conditionalFormatting sqref="F5">
    <cfRule type="expression" dxfId="16588" priority="1188" stopIfTrue="1">
      <formula>$D$1&lt;F5</formula>
    </cfRule>
    <cfRule type="expression" dxfId="16587" priority="1189" stopIfTrue="1">
      <formula>$D$1&gt;F5</formula>
    </cfRule>
  </conditionalFormatting>
  <conditionalFormatting sqref="F5">
    <cfRule type="expression" dxfId="16586" priority="1190" stopIfTrue="1">
      <formula>$D$1&lt;F5</formula>
    </cfRule>
    <cfRule type="expression" dxfId="16585" priority="1191" stopIfTrue="1">
      <formula>$D$1&gt;F5</formula>
    </cfRule>
  </conditionalFormatting>
  <conditionalFormatting sqref="F5">
    <cfRule type="expression" dxfId="16584" priority="1186" stopIfTrue="1">
      <formula>$D$1&lt;F5</formula>
    </cfRule>
    <cfRule type="expression" dxfId="16583" priority="1187" stopIfTrue="1">
      <formula>$D$1&gt;F5</formula>
    </cfRule>
  </conditionalFormatting>
  <conditionalFormatting sqref="F4">
    <cfRule type="expression" dxfId="16582" priority="1176" stopIfTrue="1">
      <formula>$D$1&lt;F4</formula>
    </cfRule>
    <cfRule type="expression" dxfId="16581" priority="1177" stopIfTrue="1">
      <formula>$D$1&gt;F4</formula>
    </cfRule>
  </conditionalFormatting>
  <conditionalFormatting sqref="F5">
    <cfRule type="cellIs" dxfId="16580" priority="1183" stopIfTrue="1" operator="equal">
      <formula>5</formula>
    </cfRule>
    <cfRule type="cellIs" dxfId="16579" priority="1184" stopIfTrue="1" operator="equal">
      <formula>4</formula>
    </cfRule>
    <cfRule type="cellIs" dxfId="16578" priority="1185" stopIfTrue="1" operator="equal">
      <formula>3</formula>
    </cfRule>
  </conditionalFormatting>
  <conditionalFormatting sqref="F4">
    <cfRule type="expression" dxfId="16577" priority="1181" stopIfTrue="1">
      <formula>$D$1&lt;F4</formula>
    </cfRule>
    <cfRule type="expression" dxfId="16576" priority="1182" stopIfTrue="1">
      <formula>$D$1&gt;F4</formula>
    </cfRule>
  </conditionalFormatting>
  <conditionalFormatting sqref="F5">
    <cfRule type="cellIs" dxfId="16575" priority="1178" stopIfTrue="1" operator="equal">
      <formula>5</formula>
    </cfRule>
    <cfRule type="cellIs" dxfId="16574" priority="1179" stopIfTrue="1" operator="equal">
      <formula>4</formula>
    </cfRule>
    <cfRule type="cellIs" dxfId="16573" priority="1180" stopIfTrue="1" operator="equal">
      <formula>3</formula>
    </cfRule>
  </conditionalFormatting>
  <conditionalFormatting sqref="F5">
    <cfRule type="cellIs" dxfId="16572" priority="1173" stopIfTrue="1" operator="equal">
      <formula>5</formula>
    </cfRule>
    <cfRule type="cellIs" dxfId="16571" priority="1174" stopIfTrue="1" operator="equal">
      <formula>4</formula>
    </cfRule>
    <cfRule type="cellIs" dxfId="16570" priority="1175" stopIfTrue="1" operator="equal">
      <formula>3</formula>
    </cfRule>
  </conditionalFormatting>
  <conditionalFormatting sqref="F4">
    <cfRule type="expression" dxfId="16569" priority="1171" stopIfTrue="1">
      <formula>$D$1&lt;F4</formula>
    </cfRule>
    <cfRule type="expression" dxfId="16568" priority="1172" stopIfTrue="1">
      <formula>$D$1&gt;F4</formula>
    </cfRule>
  </conditionalFormatting>
  <conditionalFormatting sqref="K3">
    <cfRule type="expression" dxfId="16567" priority="1169" stopIfTrue="1">
      <formula>$D$1&lt;K3</formula>
    </cfRule>
    <cfRule type="expression" dxfId="16566" priority="1170" stopIfTrue="1">
      <formula>$D$1&gt;K3</formula>
    </cfRule>
  </conditionalFormatting>
  <conditionalFormatting sqref="K3">
    <cfRule type="expression" dxfId="16565" priority="1167" stopIfTrue="1">
      <formula>$D$1&lt;K3</formula>
    </cfRule>
    <cfRule type="expression" dxfId="16564" priority="1168" stopIfTrue="1">
      <formula>$D$1&gt;K3</formula>
    </cfRule>
  </conditionalFormatting>
  <conditionalFormatting sqref="K3">
    <cfRule type="expression" dxfId="16563" priority="1165" stopIfTrue="1">
      <formula>$D$1&lt;K3</formula>
    </cfRule>
    <cfRule type="expression" dxfId="16562" priority="1166" stopIfTrue="1">
      <formula>$D$1&gt;K3</formula>
    </cfRule>
  </conditionalFormatting>
  <conditionalFormatting sqref="K3">
    <cfRule type="expression" dxfId="16561" priority="1163" stopIfTrue="1">
      <formula>$D$1&lt;K3</formula>
    </cfRule>
    <cfRule type="expression" dxfId="16560" priority="1164" stopIfTrue="1">
      <formula>$D$1&gt;K3</formula>
    </cfRule>
  </conditionalFormatting>
  <conditionalFormatting sqref="K3">
    <cfRule type="expression" dxfId="16559" priority="1161" stopIfTrue="1">
      <formula>$D$1&lt;K3</formula>
    </cfRule>
    <cfRule type="expression" dxfId="16558" priority="1162" stopIfTrue="1">
      <formula>$D$1&gt;K3</formula>
    </cfRule>
  </conditionalFormatting>
  <conditionalFormatting sqref="K4">
    <cfRule type="expression" dxfId="16557" priority="1159" stopIfTrue="1">
      <formula>$D$1&lt;K4</formula>
    </cfRule>
    <cfRule type="expression" dxfId="16556" priority="1160" stopIfTrue="1">
      <formula>$D$1&gt;K4</formula>
    </cfRule>
  </conditionalFormatting>
  <conditionalFormatting sqref="K4">
    <cfRule type="expression" dxfId="16555" priority="1157" stopIfTrue="1">
      <formula>$D$1&lt;K4</formula>
    </cfRule>
    <cfRule type="expression" dxfId="16554" priority="1158" stopIfTrue="1">
      <formula>$D$1&gt;K4</formula>
    </cfRule>
  </conditionalFormatting>
  <conditionalFormatting sqref="K4">
    <cfRule type="expression" dxfId="16553" priority="1155" stopIfTrue="1">
      <formula>$D$1&lt;K4</formula>
    </cfRule>
    <cfRule type="expression" dxfId="16552" priority="1156" stopIfTrue="1">
      <formula>$D$1&gt;K4</formula>
    </cfRule>
  </conditionalFormatting>
  <conditionalFormatting sqref="K4">
    <cfRule type="expression" dxfId="16551" priority="1153" stopIfTrue="1">
      <formula>$D$1&lt;K4</formula>
    </cfRule>
    <cfRule type="expression" dxfId="16550" priority="1154" stopIfTrue="1">
      <formula>$D$1&gt;K4</formula>
    </cfRule>
  </conditionalFormatting>
  <conditionalFormatting sqref="K4">
    <cfRule type="expression" dxfId="16549" priority="1151" stopIfTrue="1">
      <formula>$D$1&lt;K4</formula>
    </cfRule>
    <cfRule type="expression" dxfId="16548" priority="1152" stopIfTrue="1">
      <formula>$D$1&gt;K4</formula>
    </cfRule>
  </conditionalFormatting>
  <conditionalFormatting sqref="K4">
    <cfRule type="expression" dxfId="16547" priority="1149" stopIfTrue="1">
      <formula>$D$1&lt;K4</formula>
    </cfRule>
    <cfRule type="expression" dxfId="16546" priority="1150" stopIfTrue="1">
      <formula>$D$1&gt;K4</formula>
    </cfRule>
  </conditionalFormatting>
  <conditionalFormatting sqref="K4">
    <cfRule type="expression" dxfId="16545" priority="1147" stopIfTrue="1">
      <formula>$D$1&lt;K4</formula>
    </cfRule>
    <cfRule type="expression" dxfId="16544" priority="1148" stopIfTrue="1">
      <formula>$D$1&gt;K4</formula>
    </cfRule>
  </conditionalFormatting>
  <conditionalFormatting sqref="K4">
    <cfRule type="expression" dxfId="16543" priority="1145" stopIfTrue="1">
      <formula>$D$1&lt;K4</formula>
    </cfRule>
    <cfRule type="expression" dxfId="16542" priority="1146" stopIfTrue="1">
      <formula>$D$1&gt;K4</formula>
    </cfRule>
  </conditionalFormatting>
  <conditionalFormatting sqref="K4">
    <cfRule type="expression" dxfId="16541" priority="1143" stopIfTrue="1">
      <formula>$D$1&lt;K4</formula>
    </cfRule>
    <cfRule type="expression" dxfId="16540" priority="1144" stopIfTrue="1">
      <formula>$D$1&gt;K4</formula>
    </cfRule>
  </conditionalFormatting>
  <conditionalFormatting sqref="K4">
    <cfRule type="expression" dxfId="16539" priority="1141" stopIfTrue="1">
      <formula>$D$1&lt;K4</formula>
    </cfRule>
    <cfRule type="expression" dxfId="16538" priority="1142" stopIfTrue="1">
      <formula>$D$1&gt;K4</formula>
    </cfRule>
  </conditionalFormatting>
  <conditionalFormatting sqref="K4">
    <cfRule type="expression" dxfId="16537" priority="1139" stopIfTrue="1">
      <formula>$D$1&lt;K4</formula>
    </cfRule>
    <cfRule type="expression" dxfId="16536" priority="1140" stopIfTrue="1">
      <formula>$D$1&gt;K4</formula>
    </cfRule>
  </conditionalFormatting>
  <conditionalFormatting sqref="K4">
    <cfRule type="expression" dxfId="16535" priority="1137" stopIfTrue="1">
      <formula>$D$1&lt;K4</formula>
    </cfRule>
    <cfRule type="expression" dxfId="16534" priority="1138" stopIfTrue="1">
      <formula>$D$1&gt;K4</formula>
    </cfRule>
  </conditionalFormatting>
  <conditionalFormatting sqref="K4">
    <cfRule type="expression" dxfId="16533" priority="1135" stopIfTrue="1">
      <formula>$D$1&lt;K4</formula>
    </cfRule>
    <cfRule type="expression" dxfId="16532" priority="1136" stopIfTrue="1">
      <formula>$D$1&gt;K4</formula>
    </cfRule>
  </conditionalFormatting>
  <conditionalFormatting sqref="K4">
    <cfRule type="expression" dxfId="16531" priority="1133" stopIfTrue="1">
      <formula>$D$1&lt;K4</formula>
    </cfRule>
    <cfRule type="expression" dxfId="16530" priority="1134" stopIfTrue="1">
      <formula>$D$1&gt;K4</formula>
    </cfRule>
  </conditionalFormatting>
  <conditionalFormatting sqref="K5">
    <cfRule type="cellIs" dxfId="16529" priority="1130" stopIfTrue="1" operator="equal">
      <formula>5</formula>
    </cfRule>
    <cfRule type="cellIs" dxfId="16528" priority="1131" stopIfTrue="1" operator="equal">
      <formula>4</formula>
    </cfRule>
    <cfRule type="cellIs" dxfId="16527" priority="1132" stopIfTrue="1" operator="equal">
      <formula>3</formula>
    </cfRule>
  </conditionalFormatting>
  <conditionalFormatting sqref="K5">
    <cfRule type="cellIs" dxfId="16526" priority="1127" stopIfTrue="1" operator="equal">
      <formula>5</formula>
    </cfRule>
    <cfRule type="cellIs" dxfId="16525" priority="1128" stopIfTrue="1" operator="equal">
      <formula>4</formula>
    </cfRule>
    <cfRule type="cellIs" dxfId="16524" priority="1129" stopIfTrue="1" operator="equal">
      <formula>3</formula>
    </cfRule>
  </conditionalFormatting>
  <conditionalFormatting sqref="K5">
    <cfRule type="cellIs" dxfId="16523" priority="1124" stopIfTrue="1" operator="equal">
      <formula>5</formula>
    </cfRule>
    <cfRule type="cellIs" dxfId="16522" priority="1125" stopIfTrue="1" operator="equal">
      <formula>4</formula>
    </cfRule>
    <cfRule type="cellIs" dxfId="16521" priority="1126" stopIfTrue="1" operator="equal">
      <formula>3</formula>
    </cfRule>
  </conditionalFormatting>
  <conditionalFormatting sqref="K5">
    <cfRule type="cellIs" dxfId="16520" priority="1121" stopIfTrue="1" operator="equal">
      <formula>5</formula>
    </cfRule>
    <cfRule type="cellIs" dxfId="16519" priority="1122" stopIfTrue="1" operator="equal">
      <formula>4</formula>
    </cfRule>
    <cfRule type="cellIs" dxfId="16518" priority="1123" stopIfTrue="1" operator="equal">
      <formula>3</formula>
    </cfRule>
  </conditionalFormatting>
  <conditionalFormatting sqref="K5">
    <cfRule type="cellIs" dxfId="16517" priority="1118" stopIfTrue="1" operator="equal">
      <formula>5</formula>
    </cfRule>
    <cfRule type="cellIs" dxfId="16516" priority="1119" stopIfTrue="1" operator="equal">
      <formula>4</formula>
    </cfRule>
    <cfRule type="cellIs" dxfId="16515" priority="1120" stopIfTrue="1" operator="equal">
      <formula>3</formula>
    </cfRule>
  </conditionalFormatting>
  <conditionalFormatting sqref="K5">
    <cfRule type="cellIs" dxfId="16514" priority="1115" stopIfTrue="1" operator="equal">
      <formula>5</formula>
    </cfRule>
    <cfRule type="cellIs" dxfId="16513" priority="1116" stopIfTrue="1" operator="equal">
      <formula>4</formula>
    </cfRule>
    <cfRule type="cellIs" dxfId="16512" priority="1117" stopIfTrue="1" operator="equal">
      <formula>3</formula>
    </cfRule>
  </conditionalFormatting>
  <conditionalFormatting sqref="K5">
    <cfRule type="cellIs" dxfId="16511" priority="1112" stopIfTrue="1" operator="equal">
      <formula>5</formula>
    </cfRule>
    <cfRule type="cellIs" dxfId="16510" priority="1113" stopIfTrue="1" operator="equal">
      <formula>4</formula>
    </cfRule>
    <cfRule type="cellIs" dxfId="16509" priority="1114" stopIfTrue="1" operator="equal">
      <formula>3</formula>
    </cfRule>
  </conditionalFormatting>
  <conditionalFormatting sqref="K5">
    <cfRule type="cellIs" dxfId="16508" priority="1109" stopIfTrue="1" operator="equal">
      <formula>5</formula>
    </cfRule>
    <cfRule type="cellIs" dxfId="16507" priority="1110" stopIfTrue="1" operator="equal">
      <formula>4</formula>
    </cfRule>
    <cfRule type="cellIs" dxfId="16506" priority="1111" stopIfTrue="1" operator="equal">
      <formula>3</formula>
    </cfRule>
  </conditionalFormatting>
  <conditionalFormatting sqref="K5">
    <cfRule type="cellIs" dxfId="16505" priority="1106" stopIfTrue="1" operator="equal">
      <formula>5</formula>
    </cfRule>
    <cfRule type="cellIs" dxfId="16504" priority="1107" stopIfTrue="1" operator="equal">
      <formula>4</formula>
    </cfRule>
    <cfRule type="cellIs" dxfId="16503" priority="1108" stopIfTrue="1" operator="equal">
      <formula>3</formula>
    </cfRule>
  </conditionalFormatting>
  <conditionalFormatting sqref="K4">
    <cfRule type="expression" dxfId="16502" priority="1104" stopIfTrue="1">
      <formula>$D$1&lt;K4</formula>
    </cfRule>
    <cfRule type="expression" dxfId="16501" priority="1105" stopIfTrue="1">
      <formula>$D$1&gt;K4</formula>
    </cfRule>
  </conditionalFormatting>
  <conditionalFormatting sqref="K5">
    <cfRule type="cellIs" dxfId="16500" priority="1101" stopIfTrue="1" operator="equal">
      <formula>5</formula>
    </cfRule>
    <cfRule type="cellIs" dxfId="16499" priority="1102" stopIfTrue="1" operator="equal">
      <formula>4</formula>
    </cfRule>
    <cfRule type="cellIs" dxfId="16498" priority="1103" stopIfTrue="1" operator="equal">
      <formula>3</formula>
    </cfRule>
  </conditionalFormatting>
  <conditionalFormatting sqref="K4">
    <cfRule type="expression" dxfId="16497" priority="1099" stopIfTrue="1">
      <formula>$D$1&lt;K4</formula>
    </cfRule>
    <cfRule type="expression" dxfId="16496" priority="1100" stopIfTrue="1">
      <formula>$D$1&gt;K4</formula>
    </cfRule>
  </conditionalFormatting>
  <conditionalFormatting sqref="K5">
    <cfRule type="cellIs" dxfId="16495" priority="1096" stopIfTrue="1" operator="equal">
      <formula>5</formula>
    </cfRule>
    <cfRule type="cellIs" dxfId="16494" priority="1097" stopIfTrue="1" operator="equal">
      <formula>4</formula>
    </cfRule>
    <cfRule type="cellIs" dxfId="16493" priority="1098" stopIfTrue="1" operator="equal">
      <formula>3</formula>
    </cfRule>
  </conditionalFormatting>
  <conditionalFormatting sqref="K4">
    <cfRule type="expression" dxfId="16492" priority="1094" stopIfTrue="1">
      <formula>$D$1&lt;K4</formula>
    </cfRule>
    <cfRule type="expression" dxfId="16491" priority="1095" stopIfTrue="1">
      <formula>$D$1&gt;K4</formula>
    </cfRule>
  </conditionalFormatting>
  <conditionalFormatting sqref="K5">
    <cfRule type="cellIs" dxfId="16490" priority="1091" stopIfTrue="1" operator="equal">
      <formula>5</formula>
    </cfRule>
    <cfRule type="cellIs" dxfId="16489" priority="1092" stopIfTrue="1" operator="equal">
      <formula>4</formula>
    </cfRule>
    <cfRule type="cellIs" dxfId="16488" priority="1093" stopIfTrue="1" operator="equal">
      <formula>3</formula>
    </cfRule>
  </conditionalFormatting>
  <conditionalFormatting sqref="K4">
    <cfRule type="expression" dxfId="16487" priority="1082" stopIfTrue="1">
      <formula>$D$1&lt;K4</formula>
    </cfRule>
    <cfRule type="expression" dxfId="16486" priority="1083" stopIfTrue="1">
      <formula>$D$1&gt;K4</formula>
    </cfRule>
  </conditionalFormatting>
  <conditionalFormatting sqref="K5">
    <cfRule type="cellIs" dxfId="16485" priority="1079" stopIfTrue="1" operator="equal">
      <formula>5</formula>
    </cfRule>
    <cfRule type="cellIs" dxfId="16484" priority="1080" stopIfTrue="1" operator="equal">
      <formula>4</formula>
    </cfRule>
    <cfRule type="cellIs" dxfId="16483" priority="1081" stopIfTrue="1" operator="equal">
      <formula>3</formula>
    </cfRule>
  </conditionalFormatting>
  <conditionalFormatting sqref="K5">
    <cfRule type="cellIs" dxfId="16482" priority="1074" stopIfTrue="1" operator="equal">
      <formula>5</formula>
    </cfRule>
    <cfRule type="cellIs" dxfId="16481" priority="1075" stopIfTrue="1" operator="equal">
      <formula>4</formula>
    </cfRule>
    <cfRule type="cellIs" dxfId="16480" priority="1076" stopIfTrue="1" operator="equal">
      <formula>3</formula>
    </cfRule>
  </conditionalFormatting>
  <conditionalFormatting sqref="K4">
    <cfRule type="expression" dxfId="16479" priority="1072" stopIfTrue="1">
      <formula>$D$1&lt;K4</formula>
    </cfRule>
    <cfRule type="expression" dxfId="16478" priority="1073" stopIfTrue="1">
      <formula>$D$1&gt;K4</formula>
    </cfRule>
  </conditionalFormatting>
  <conditionalFormatting sqref="L3">
    <cfRule type="expression" dxfId="16477" priority="1068" stopIfTrue="1">
      <formula>$D$1&lt;L3</formula>
    </cfRule>
    <cfRule type="expression" dxfId="16476" priority="1069" stopIfTrue="1">
      <formula>$D$1&gt;L3</formula>
    </cfRule>
  </conditionalFormatting>
  <conditionalFormatting sqref="L4">
    <cfRule type="expression" dxfId="16475" priority="1058" stopIfTrue="1">
      <formula>$D$1&lt;L4</formula>
    </cfRule>
    <cfRule type="expression" dxfId="16474" priority="1059" stopIfTrue="1">
      <formula>$D$1&gt;L4</formula>
    </cfRule>
  </conditionalFormatting>
  <conditionalFormatting sqref="L4">
    <cfRule type="expression" dxfId="16473" priority="1038" stopIfTrue="1">
      <formula>$D$1&lt;L4</formula>
    </cfRule>
    <cfRule type="expression" dxfId="16472" priority="1039" stopIfTrue="1">
      <formula>$D$1&gt;L4</formula>
    </cfRule>
  </conditionalFormatting>
  <conditionalFormatting sqref="L5">
    <cfRule type="cellIs" dxfId="16471" priority="1027" stopIfTrue="1" operator="equal">
      <formula>5</formula>
    </cfRule>
    <cfRule type="cellIs" dxfId="16470" priority="1028" stopIfTrue="1" operator="equal">
      <formula>4</formula>
    </cfRule>
    <cfRule type="cellIs" dxfId="16469" priority="1029" stopIfTrue="1" operator="equal">
      <formula>3</formula>
    </cfRule>
  </conditionalFormatting>
  <conditionalFormatting sqref="L4">
    <cfRule type="expression" dxfId="16468" priority="1056" stopIfTrue="1">
      <formula>$D$1&lt;L4</formula>
    </cfRule>
    <cfRule type="expression" dxfId="16467" priority="1057" stopIfTrue="1">
      <formula>$D$1&gt;L4</formula>
    </cfRule>
  </conditionalFormatting>
  <conditionalFormatting sqref="L4">
    <cfRule type="expression" dxfId="16466" priority="1036" stopIfTrue="1">
      <formula>$D$1&lt;L4</formula>
    </cfRule>
    <cfRule type="expression" dxfId="16465" priority="1037" stopIfTrue="1">
      <formula>$D$1&gt;L4</formula>
    </cfRule>
  </conditionalFormatting>
  <conditionalFormatting sqref="L4">
    <cfRule type="expression" dxfId="16464" priority="1054" stopIfTrue="1">
      <formula>$D$1&lt;L4</formula>
    </cfRule>
    <cfRule type="expression" dxfId="16463" priority="1055" stopIfTrue="1">
      <formula>$D$1&gt;L4</formula>
    </cfRule>
  </conditionalFormatting>
  <conditionalFormatting sqref="L4">
    <cfRule type="expression" dxfId="16462" priority="1052" stopIfTrue="1">
      <formula>$D$1&lt;L4</formula>
    </cfRule>
    <cfRule type="expression" dxfId="16461" priority="1053" stopIfTrue="1">
      <formula>$D$1&gt;L4</formula>
    </cfRule>
  </conditionalFormatting>
  <conditionalFormatting sqref="L4">
    <cfRule type="expression" dxfId="16460" priority="1050" stopIfTrue="1">
      <formula>$D$1&lt;L4</formula>
    </cfRule>
    <cfRule type="expression" dxfId="16459" priority="1051" stopIfTrue="1">
      <formula>$D$1&gt;L4</formula>
    </cfRule>
  </conditionalFormatting>
  <conditionalFormatting sqref="L4">
    <cfRule type="expression" dxfId="16458" priority="1042" stopIfTrue="1">
      <formula>$D$1&lt;L4</formula>
    </cfRule>
    <cfRule type="expression" dxfId="16457" priority="1043" stopIfTrue="1">
      <formula>$D$1&gt;L4</formula>
    </cfRule>
  </conditionalFormatting>
  <conditionalFormatting sqref="L4">
    <cfRule type="expression" dxfId="16456" priority="1040" stopIfTrue="1">
      <formula>$D$1&lt;L4</formula>
    </cfRule>
    <cfRule type="expression" dxfId="16455" priority="1041" stopIfTrue="1">
      <formula>$D$1&gt;L4</formula>
    </cfRule>
  </conditionalFormatting>
  <conditionalFormatting sqref="L4">
    <cfRule type="expression" dxfId="16454" priority="1032" stopIfTrue="1">
      <formula>$D$1&lt;L4</formula>
    </cfRule>
    <cfRule type="expression" dxfId="16453" priority="1033" stopIfTrue="1">
      <formula>$D$1&gt;L4</formula>
    </cfRule>
  </conditionalFormatting>
  <conditionalFormatting sqref="L4">
    <cfRule type="expression" dxfId="16452" priority="1030" stopIfTrue="1">
      <formula>$D$1&lt;L4</formula>
    </cfRule>
    <cfRule type="expression" dxfId="16451" priority="1031" stopIfTrue="1">
      <formula>$D$1&gt;L4</formula>
    </cfRule>
  </conditionalFormatting>
  <conditionalFormatting sqref="M4">
    <cfRule type="expression" dxfId="16450" priority="1025" stopIfTrue="1">
      <formula>$D$1&lt;M4</formula>
    </cfRule>
    <cfRule type="expression" dxfId="16449" priority="1026" stopIfTrue="1">
      <formula>$D$1&gt;M4</formula>
    </cfRule>
  </conditionalFormatting>
  <conditionalFormatting sqref="M4">
    <cfRule type="expression" dxfId="16448" priority="1023" stopIfTrue="1">
      <formula>$D$1&lt;M4</formula>
    </cfRule>
    <cfRule type="expression" dxfId="16447" priority="1024" stopIfTrue="1">
      <formula>$D$1&gt;M4</formula>
    </cfRule>
  </conditionalFormatting>
  <conditionalFormatting sqref="M4">
    <cfRule type="expression" dxfId="16446" priority="1021" stopIfTrue="1">
      <formula>$D$1&lt;M4</formula>
    </cfRule>
    <cfRule type="expression" dxfId="16445" priority="1022" stopIfTrue="1">
      <formula>$D$1&gt;M4</formula>
    </cfRule>
  </conditionalFormatting>
  <conditionalFormatting sqref="M4">
    <cfRule type="expression" dxfId="16444" priority="1019" stopIfTrue="1">
      <formula>$D$1&lt;M4</formula>
    </cfRule>
    <cfRule type="expression" dxfId="16443" priority="1020" stopIfTrue="1">
      <formula>$D$1&gt;M4</formula>
    </cfRule>
  </conditionalFormatting>
  <conditionalFormatting sqref="M4">
    <cfRule type="expression" dxfId="16442" priority="1017" stopIfTrue="1">
      <formula>$D$1&lt;M4</formula>
    </cfRule>
    <cfRule type="expression" dxfId="16441" priority="1018" stopIfTrue="1">
      <formula>$D$1&gt;M4</formula>
    </cfRule>
  </conditionalFormatting>
  <conditionalFormatting sqref="M4">
    <cfRule type="expression" dxfId="16440" priority="1011" stopIfTrue="1">
      <formula>$D$1&lt;M4</formula>
    </cfRule>
    <cfRule type="expression" dxfId="16439" priority="1012" stopIfTrue="1">
      <formula>$D$1&gt;M4</formula>
    </cfRule>
  </conditionalFormatting>
  <conditionalFormatting sqref="M5">
    <cfRule type="cellIs" dxfId="16438" priority="1008" stopIfTrue="1" operator="equal">
      <formula>5</formula>
    </cfRule>
    <cfRule type="cellIs" dxfId="16437" priority="1009" stopIfTrue="1" operator="equal">
      <formula>4</formula>
    </cfRule>
    <cfRule type="cellIs" dxfId="16436" priority="1010" stopIfTrue="1" operator="equal">
      <formula>3</formula>
    </cfRule>
  </conditionalFormatting>
  <conditionalFormatting sqref="M5">
    <cfRule type="cellIs" dxfId="16435" priority="1002" stopIfTrue="1" operator="equal">
      <formula>5</formula>
    </cfRule>
    <cfRule type="cellIs" dxfId="16434" priority="1003" stopIfTrue="1" operator="equal">
      <formula>4</formula>
    </cfRule>
    <cfRule type="cellIs" dxfId="16433" priority="1004" stopIfTrue="1" operator="equal">
      <formula>3</formula>
    </cfRule>
  </conditionalFormatting>
  <conditionalFormatting sqref="M5">
    <cfRule type="cellIs" dxfId="16432" priority="999" stopIfTrue="1" operator="equal">
      <formula>5</formula>
    </cfRule>
    <cfRule type="cellIs" dxfId="16431" priority="1000" stopIfTrue="1" operator="equal">
      <formula>4</formula>
    </cfRule>
    <cfRule type="cellIs" dxfId="16430" priority="1001" stopIfTrue="1" operator="equal">
      <formula>3</formula>
    </cfRule>
  </conditionalFormatting>
  <conditionalFormatting sqref="M5">
    <cfRule type="cellIs" dxfId="16429" priority="996" stopIfTrue="1" operator="equal">
      <formula>5</formula>
    </cfRule>
    <cfRule type="cellIs" dxfId="16428" priority="997" stopIfTrue="1" operator="equal">
      <formula>4</formula>
    </cfRule>
    <cfRule type="cellIs" dxfId="16427" priority="998" stopIfTrue="1" operator="equal">
      <formula>3</formula>
    </cfRule>
  </conditionalFormatting>
  <conditionalFormatting sqref="M5">
    <cfRule type="cellIs" dxfId="16426" priority="990" stopIfTrue="1" operator="equal">
      <formula>5</formula>
    </cfRule>
    <cfRule type="cellIs" dxfId="16425" priority="991" stopIfTrue="1" operator="equal">
      <formula>4</formula>
    </cfRule>
    <cfRule type="cellIs" dxfId="16424" priority="992" stopIfTrue="1" operator="equal">
      <formula>3</formula>
    </cfRule>
  </conditionalFormatting>
  <conditionalFormatting sqref="M5">
    <cfRule type="cellIs" dxfId="16423" priority="987" stopIfTrue="1" operator="equal">
      <formula>5</formula>
    </cfRule>
    <cfRule type="cellIs" dxfId="16422" priority="988" stopIfTrue="1" operator="equal">
      <formula>4</formula>
    </cfRule>
    <cfRule type="cellIs" dxfId="16421" priority="989" stopIfTrue="1" operator="equal">
      <formula>3</formula>
    </cfRule>
  </conditionalFormatting>
  <conditionalFormatting sqref="M5">
    <cfRule type="cellIs" dxfId="16420" priority="984" stopIfTrue="1" operator="equal">
      <formula>5</formula>
    </cfRule>
    <cfRule type="cellIs" dxfId="16419" priority="985" stopIfTrue="1" operator="equal">
      <formula>4</formula>
    </cfRule>
    <cfRule type="cellIs" dxfId="16418" priority="986" stopIfTrue="1" operator="equal">
      <formula>3</formula>
    </cfRule>
  </conditionalFormatting>
  <conditionalFormatting sqref="M5">
    <cfRule type="cellIs" dxfId="16417" priority="981" stopIfTrue="1" operator="equal">
      <formula>5</formula>
    </cfRule>
    <cfRule type="cellIs" dxfId="16416" priority="982" stopIfTrue="1" operator="equal">
      <formula>4</formula>
    </cfRule>
    <cfRule type="cellIs" dxfId="16415" priority="983" stopIfTrue="1" operator="equal">
      <formula>3</formula>
    </cfRule>
  </conditionalFormatting>
  <conditionalFormatting sqref="M5">
    <cfRule type="cellIs" dxfId="16414" priority="978" stopIfTrue="1" operator="equal">
      <formula>5</formula>
    </cfRule>
    <cfRule type="cellIs" dxfId="16413" priority="979" stopIfTrue="1" operator="equal">
      <formula>4</formula>
    </cfRule>
    <cfRule type="cellIs" dxfId="16412" priority="980" stopIfTrue="1" operator="equal">
      <formula>3</formula>
    </cfRule>
  </conditionalFormatting>
  <conditionalFormatting sqref="M5">
    <cfRule type="cellIs" dxfId="16411" priority="975" stopIfTrue="1" operator="equal">
      <formula>5</formula>
    </cfRule>
    <cfRule type="cellIs" dxfId="16410" priority="976" stopIfTrue="1" operator="equal">
      <formula>4</formula>
    </cfRule>
    <cfRule type="cellIs" dxfId="16409" priority="977" stopIfTrue="1" operator="equal">
      <formula>3</formula>
    </cfRule>
  </conditionalFormatting>
  <conditionalFormatting sqref="M5">
    <cfRule type="cellIs" dxfId="16408" priority="972" stopIfTrue="1" operator="equal">
      <formula>5</formula>
    </cfRule>
    <cfRule type="cellIs" dxfId="16407" priority="973" stopIfTrue="1" operator="equal">
      <formula>4</formula>
    </cfRule>
    <cfRule type="cellIs" dxfId="16406" priority="974" stopIfTrue="1" operator="equal">
      <formula>3</formula>
    </cfRule>
  </conditionalFormatting>
  <conditionalFormatting sqref="M5">
    <cfRule type="cellIs" dxfId="16405" priority="969" stopIfTrue="1" operator="equal">
      <formula>5</formula>
    </cfRule>
    <cfRule type="cellIs" dxfId="16404" priority="970" stopIfTrue="1" operator="equal">
      <formula>4</formula>
    </cfRule>
    <cfRule type="cellIs" dxfId="16403" priority="971" stopIfTrue="1" operator="equal">
      <formula>3</formula>
    </cfRule>
  </conditionalFormatting>
  <conditionalFormatting sqref="M5">
    <cfRule type="cellIs" dxfId="16402" priority="966" stopIfTrue="1" operator="equal">
      <formula>5</formula>
    </cfRule>
    <cfRule type="cellIs" dxfId="16401" priority="967" stopIfTrue="1" operator="equal">
      <formula>4</formula>
    </cfRule>
    <cfRule type="cellIs" dxfId="16400" priority="968" stopIfTrue="1" operator="equal">
      <formula>3</formula>
    </cfRule>
  </conditionalFormatting>
  <conditionalFormatting sqref="M5">
    <cfRule type="cellIs" dxfId="16399" priority="963" stopIfTrue="1" operator="equal">
      <formula>5</formula>
    </cfRule>
    <cfRule type="cellIs" dxfId="16398" priority="964" stopIfTrue="1" operator="equal">
      <formula>4</formula>
    </cfRule>
    <cfRule type="cellIs" dxfId="16397" priority="965" stopIfTrue="1" operator="equal">
      <formula>3</formula>
    </cfRule>
  </conditionalFormatting>
  <conditionalFormatting sqref="M5">
    <cfRule type="cellIs" dxfId="16396" priority="960" stopIfTrue="1" operator="equal">
      <formula>5</formula>
    </cfRule>
    <cfRule type="cellIs" dxfId="16395" priority="961" stopIfTrue="1" operator="equal">
      <formula>4</formula>
    </cfRule>
    <cfRule type="cellIs" dxfId="16394" priority="962" stopIfTrue="1" operator="equal">
      <formula>3</formula>
    </cfRule>
  </conditionalFormatting>
  <conditionalFormatting sqref="M5">
    <cfRule type="cellIs" dxfId="16393" priority="957" stopIfTrue="1" operator="equal">
      <formula>5</formula>
    </cfRule>
    <cfRule type="cellIs" dxfId="16392" priority="958" stopIfTrue="1" operator="equal">
      <formula>4</formula>
    </cfRule>
    <cfRule type="cellIs" dxfId="16391" priority="959" stopIfTrue="1" operator="equal">
      <formula>3</formula>
    </cfRule>
  </conditionalFormatting>
  <conditionalFormatting sqref="M5">
    <cfRule type="cellIs" dxfId="16390" priority="954" stopIfTrue="1" operator="equal">
      <formula>5</formula>
    </cfRule>
    <cfRule type="cellIs" dxfId="16389" priority="955" stopIfTrue="1" operator="equal">
      <formula>4</formula>
    </cfRule>
    <cfRule type="cellIs" dxfId="16388" priority="956" stopIfTrue="1" operator="equal">
      <formula>3</formula>
    </cfRule>
  </conditionalFormatting>
  <conditionalFormatting sqref="O4">
    <cfRule type="expression" dxfId="16387" priority="778" stopIfTrue="1">
      <formula>$D$1&lt;O4</formula>
    </cfRule>
    <cfRule type="expression" dxfId="16386" priority="779" stopIfTrue="1">
      <formula>$D$1&gt;O4</formula>
    </cfRule>
  </conditionalFormatting>
  <conditionalFormatting sqref="O4">
    <cfRule type="expression" dxfId="16385" priority="776" stopIfTrue="1">
      <formula>$D$1&lt;O4</formula>
    </cfRule>
    <cfRule type="expression" dxfId="16384" priority="777" stopIfTrue="1">
      <formula>$D$1&gt;O4</formula>
    </cfRule>
  </conditionalFormatting>
  <conditionalFormatting sqref="O4">
    <cfRule type="expression" dxfId="16383" priority="930" stopIfTrue="1">
      <formula>$D$1&lt;O4</formula>
    </cfRule>
    <cfRule type="expression" dxfId="16382" priority="931" stopIfTrue="1">
      <formula>$D$1&gt;O4</formula>
    </cfRule>
  </conditionalFormatting>
  <conditionalFormatting sqref="O4">
    <cfRule type="expression" dxfId="16381" priority="923" stopIfTrue="1">
      <formula>$D$1&lt;O4</formula>
    </cfRule>
    <cfRule type="expression" dxfId="16380" priority="924" stopIfTrue="1">
      <formula>$D$1&gt;O4</formula>
    </cfRule>
  </conditionalFormatting>
  <conditionalFormatting sqref="O5">
    <cfRule type="cellIs" dxfId="16379" priority="920" stopIfTrue="1" operator="equal">
      <formula>5</formula>
    </cfRule>
    <cfRule type="cellIs" dxfId="16378" priority="921" stopIfTrue="1" operator="equal">
      <formula>4</formula>
    </cfRule>
    <cfRule type="cellIs" dxfId="16377" priority="922" stopIfTrue="1" operator="equal">
      <formula>3</formula>
    </cfRule>
  </conditionalFormatting>
  <conditionalFormatting sqref="O4">
    <cfRule type="expression" dxfId="16376" priority="918" stopIfTrue="1">
      <formula>$D$1&lt;O4</formula>
    </cfRule>
    <cfRule type="expression" dxfId="16375" priority="919" stopIfTrue="1">
      <formula>$D$1&gt;O4</formula>
    </cfRule>
  </conditionalFormatting>
  <conditionalFormatting sqref="O5">
    <cfRule type="cellIs" dxfId="16374" priority="915" stopIfTrue="1" operator="equal">
      <formula>5</formula>
    </cfRule>
    <cfRule type="cellIs" dxfId="16373" priority="916" stopIfTrue="1" operator="equal">
      <formula>4</formula>
    </cfRule>
    <cfRule type="cellIs" dxfId="16372" priority="917" stopIfTrue="1" operator="equal">
      <formula>3</formula>
    </cfRule>
  </conditionalFormatting>
  <conditionalFormatting sqref="O4">
    <cfRule type="expression" dxfId="16371" priority="913" stopIfTrue="1">
      <formula>$D$1&lt;O4</formula>
    </cfRule>
    <cfRule type="expression" dxfId="16370" priority="914" stopIfTrue="1">
      <formula>$D$1&gt;O4</formula>
    </cfRule>
  </conditionalFormatting>
  <conditionalFormatting sqref="O5">
    <cfRule type="cellIs" dxfId="16369" priority="910" stopIfTrue="1" operator="equal">
      <formula>5</formula>
    </cfRule>
    <cfRule type="cellIs" dxfId="16368" priority="911" stopIfTrue="1" operator="equal">
      <formula>4</formula>
    </cfRule>
    <cfRule type="cellIs" dxfId="16367" priority="912" stopIfTrue="1" operator="equal">
      <formula>3</formula>
    </cfRule>
  </conditionalFormatting>
  <conditionalFormatting sqref="O4">
    <cfRule type="expression" dxfId="16366" priority="908" stopIfTrue="1">
      <formula>$D$1&lt;O4</formula>
    </cfRule>
    <cfRule type="expression" dxfId="16365" priority="909" stopIfTrue="1">
      <formula>$D$1&gt;O4</formula>
    </cfRule>
  </conditionalFormatting>
  <conditionalFormatting sqref="O4">
    <cfRule type="expression" dxfId="16364" priority="906" stopIfTrue="1">
      <formula>$D$1&lt;O4</formula>
    </cfRule>
    <cfRule type="expression" dxfId="16363" priority="907" stopIfTrue="1">
      <formula>$D$1&gt;O4</formula>
    </cfRule>
  </conditionalFormatting>
  <conditionalFormatting sqref="O5">
    <cfRule type="cellIs" dxfId="16362" priority="903" stopIfTrue="1" operator="equal">
      <formula>5</formula>
    </cfRule>
    <cfRule type="cellIs" dxfId="16361" priority="904" stopIfTrue="1" operator="equal">
      <formula>4</formula>
    </cfRule>
    <cfRule type="cellIs" dxfId="16360" priority="905" stopIfTrue="1" operator="equal">
      <formula>3</formula>
    </cfRule>
  </conditionalFormatting>
  <conditionalFormatting sqref="O4">
    <cfRule type="expression" dxfId="16359" priority="901" stopIfTrue="1">
      <formula>$D$1&lt;O4</formula>
    </cfRule>
    <cfRule type="expression" dxfId="16358" priority="902" stopIfTrue="1">
      <formula>$D$1&gt;O4</formula>
    </cfRule>
  </conditionalFormatting>
  <conditionalFormatting sqref="O5">
    <cfRule type="cellIs" dxfId="16357" priority="898" stopIfTrue="1" operator="equal">
      <formula>5</formula>
    </cfRule>
    <cfRule type="cellIs" dxfId="16356" priority="899" stopIfTrue="1" operator="equal">
      <formula>4</formula>
    </cfRule>
    <cfRule type="cellIs" dxfId="16355" priority="900" stopIfTrue="1" operator="equal">
      <formula>3</formula>
    </cfRule>
  </conditionalFormatting>
  <conditionalFormatting sqref="O4">
    <cfRule type="expression" dxfId="16354" priority="896" stopIfTrue="1">
      <formula>$D$1&lt;O4</formula>
    </cfRule>
    <cfRule type="expression" dxfId="16353" priority="897" stopIfTrue="1">
      <formula>$D$1&gt;O4</formula>
    </cfRule>
  </conditionalFormatting>
  <conditionalFormatting sqref="O5">
    <cfRule type="cellIs" dxfId="16352" priority="893" stopIfTrue="1" operator="equal">
      <formula>5</formula>
    </cfRule>
    <cfRule type="cellIs" dxfId="16351" priority="894" stopIfTrue="1" operator="equal">
      <formula>4</formula>
    </cfRule>
    <cfRule type="cellIs" dxfId="16350" priority="895" stopIfTrue="1" operator="equal">
      <formula>3</formula>
    </cfRule>
  </conditionalFormatting>
  <conditionalFormatting sqref="O4">
    <cfRule type="expression" dxfId="16349" priority="891" stopIfTrue="1">
      <formula>$D$1&lt;O4</formula>
    </cfRule>
    <cfRule type="expression" dxfId="16348" priority="892" stopIfTrue="1">
      <formula>$D$1&gt;O4</formula>
    </cfRule>
  </conditionalFormatting>
  <conditionalFormatting sqref="O4">
    <cfRule type="expression" dxfId="16347" priority="887" stopIfTrue="1">
      <formula>$D$1&lt;O4</formula>
    </cfRule>
    <cfRule type="expression" dxfId="16346" priority="888" stopIfTrue="1">
      <formula>$D$1&gt;O4</formula>
    </cfRule>
  </conditionalFormatting>
  <conditionalFormatting sqref="O4">
    <cfRule type="expression" dxfId="16345" priority="885" stopIfTrue="1">
      <formula>$D$1&lt;O4</formula>
    </cfRule>
    <cfRule type="expression" dxfId="16344" priority="886" stopIfTrue="1">
      <formula>$D$1&gt;O4</formula>
    </cfRule>
  </conditionalFormatting>
  <conditionalFormatting sqref="O4">
    <cfRule type="expression" dxfId="16343" priority="883" stopIfTrue="1">
      <formula>$D$1&lt;O4</formula>
    </cfRule>
    <cfRule type="expression" dxfId="16342" priority="884" stopIfTrue="1">
      <formula>$D$1&gt;O4</formula>
    </cfRule>
  </conditionalFormatting>
  <conditionalFormatting sqref="O4">
    <cfRule type="expression" dxfId="16341" priority="881" stopIfTrue="1">
      <formula>$D$1&lt;O4</formula>
    </cfRule>
    <cfRule type="expression" dxfId="16340" priority="882" stopIfTrue="1">
      <formula>$D$1&gt;O4</formula>
    </cfRule>
  </conditionalFormatting>
  <conditionalFormatting sqref="O4">
    <cfRule type="expression" dxfId="16339" priority="879" stopIfTrue="1">
      <formula>$D$1&lt;O4</formula>
    </cfRule>
    <cfRule type="expression" dxfId="16338" priority="880" stopIfTrue="1">
      <formula>$D$1&gt;O4</formula>
    </cfRule>
  </conditionalFormatting>
  <conditionalFormatting sqref="O4">
    <cfRule type="expression" dxfId="16337" priority="877" stopIfTrue="1">
      <formula>$D$1&lt;O4</formula>
    </cfRule>
    <cfRule type="expression" dxfId="16336" priority="878" stopIfTrue="1">
      <formula>$D$1&gt;O4</formula>
    </cfRule>
  </conditionalFormatting>
  <conditionalFormatting sqref="O4">
    <cfRule type="expression" dxfId="16335" priority="875" stopIfTrue="1">
      <formula>$D$1&lt;O4</formula>
    </cfRule>
    <cfRule type="expression" dxfId="16334" priority="876" stopIfTrue="1">
      <formula>$D$1&gt;O4</formula>
    </cfRule>
  </conditionalFormatting>
  <conditionalFormatting sqref="O4">
    <cfRule type="expression" dxfId="16333" priority="873" stopIfTrue="1">
      <formula>$D$1&lt;O4</formula>
    </cfRule>
    <cfRule type="expression" dxfId="16332" priority="874" stopIfTrue="1">
      <formula>$D$1&gt;O4</formula>
    </cfRule>
  </conditionalFormatting>
  <conditionalFormatting sqref="O5">
    <cfRule type="cellIs" dxfId="16331" priority="870" stopIfTrue="1" operator="equal">
      <formula>5</formula>
    </cfRule>
    <cfRule type="cellIs" dxfId="16330" priority="871" stopIfTrue="1" operator="equal">
      <formula>4</formula>
    </cfRule>
    <cfRule type="cellIs" dxfId="16329" priority="872" stopIfTrue="1" operator="equal">
      <formula>3</formula>
    </cfRule>
  </conditionalFormatting>
  <conditionalFormatting sqref="O4">
    <cfRule type="expression" dxfId="16328" priority="868" stopIfTrue="1">
      <formula>$D$1&lt;O4</formula>
    </cfRule>
    <cfRule type="expression" dxfId="16327" priority="869" stopIfTrue="1">
      <formula>$D$1&gt;O4</formula>
    </cfRule>
  </conditionalFormatting>
  <conditionalFormatting sqref="O5">
    <cfRule type="cellIs" dxfId="16326" priority="865" stopIfTrue="1" operator="equal">
      <formula>5</formula>
    </cfRule>
    <cfRule type="cellIs" dxfId="16325" priority="866" stopIfTrue="1" operator="equal">
      <formula>4</formula>
    </cfRule>
    <cfRule type="cellIs" dxfId="16324" priority="867" stopIfTrue="1" operator="equal">
      <formula>3</formula>
    </cfRule>
  </conditionalFormatting>
  <conditionalFormatting sqref="O4">
    <cfRule type="expression" dxfId="16323" priority="863" stopIfTrue="1">
      <formula>$D$1&lt;O4</formula>
    </cfRule>
    <cfRule type="expression" dxfId="16322" priority="864" stopIfTrue="1">
      <formula>$D$1&gt;O4</formula>
    </cfRule>
  </conditionalFormatting>
  <conditionalFormatting sqref="O4">
    <cfRule type="expression" dxfId="16321" priority="861" stopIfTrue="1">
      <formula>$D$1&lt;O4</formula>
    </cfRule>
    <cfRule type="expression" dxfId="16320" priority="862" stopIfTrue="1">
      <formula>$D$1&gt;O4</formula>
    </cfRule>
  </conditionalFormatting>
  <conditionalFormatting sqref="O4">
    <cfRule type="expression" dxfId="16319" priority="859" stopIfTrue="1">
      <formula>$D$1&lt;O4</formula>
    </cfRule>
    <cfRule type="expression" dxfId="16318" priority="860" stopIfTrue="1">
      <formula>$D$1&gt;O4</formula>
    </cfRule>
  </conditionalFormatting>
  <conditionalFormatting sqref="O4">
    <cfRule type="expression" dxfId="16317" priority="855" stopIfTrue="1">
      <formula>$D$1&lt;O4</formula>
    </cfRule>
    <cfRule type="expression" dxfId="16316" priority="856" stopIfTrue="1">
      <formula>$D$1&gt;O4</formula>
    </cfRule>
  </conditionalFormatting>
  <conditionalFormatting sqref="O4">
    <cfRule type="expression" dxfId="16315" priority="853" stopIfTrue="1">
      <formula>$D$1&lt;O4</formula>
    </cfRule>
    <cfRule type="expression" dxfId="16314" priority="854" stopIfTrue="1">
      <formula>$D$1&gt;O4</formula>
    </cfRule>
  </conditionalFormatting>
  <conditionalFormatting sqref="O4">
    <cfRule type="expression" dxfId="16313" priority="851" stopIfTrue="1">
      <formula>$D$1&lt;O4</formula>
    </cfRule>
    <cfRule type="expression" dxfId="16312" priority="852" stopIfTrue="1">
      <formula>$D$1&gt;O4</formula>
    </cfRule>
  </conditionalFormatting>
  <conditionalFormatting sqref="O4">
    <cfRule type="expression" dxfId="16311" priority="849" stopIfTrue="1">
      <formula>$D$1&lt;O4</formula>
    </cfRule>
    <cfRule type="expression" dxfId="16310" priority="850" stopIfTrue="1">
      <formula>$D$1&gt;O4</formula>
    </cfRule>
  </conditionalFormatting>
  <conditionalFormatting sqref="O5">
    <cfRule type="cellIs" dxfId="16309" priority="846" stopIfTrue="1" operator="equal">
      <formula>5</formula>
    </cfRule>
    <cfRule type="cellIs" dxfId="16308" priority="847" stopIfTrue="1" operator="equal">
      <formula>4</formula>
    </cfRule>
    <cfRule type="cellIs" dxfId="16307" priority="848" stopIfTrue="1" operator="equal">
      <formula>3</formula>
    </cfRule>
  </conditionalFormatting>
  <conditionalFormatting sqref="O4">
    <cfRule type="expression" dxfId="16306" priority="844" stopIfTrue="1">
      <formula>$D$1&lt;O4</formula>
    </cfRule>
    <cfRule type="expression" dxfId="16305" priority="845" stopIfTrue="1">
      <formula>$D$1&gt;O4</formula>
    </cfRule>
  </conditionalFormatting>
  <conditionalFormatting sqref="O5">
    <cfRule type="cellIs" dxfId="16304" priority="841" stopIfTrue="1" operator="equal">
      <formula>5</formula>
    </cfRule>
    <cfRule type="cellIs" dxfId="16303" priority="842" stopIfTrue="1" operator="equal">
      <formula>4</formula>
    </cfRule>
    <cfRule type="cellIs" dxfId="16302" priority="843" stopIfTrue="1" operator="equal">
      <formula>3</formula>
    </cfRule>
  </conditionalFormatting>
  <conditionalFormatting sqref="O4">
    <cfRule type="expression" dxfId="16301" priority="839" stopIfTrue="1">
      <formula>$D$1&lt;O4</formula>
    </cfRule>
    <cfRule type="expression" dxfId="16300" priority="840" stopIfTrue="1">
      <formula>$D$1&gt;O4</formula>
    </cfRule>
  </conditionalFormatting>
  <conditionalFormatting sqref="O4">
    <cfRule type="expression" dxfId="16299" priority="837" stopIfTrue="1">
      <formula>$D$1&lt;O4</formula>
    </cfRule>
    <cfRule type="expression" dxfId="16298" priority="838" stopIfTrue="1">
      <formula>$D$1&gt;O4</formula>
    </cfRule>
  </conditionalFormatting>
  <conditionalFormatting sqref="O5">
    <cfRule type="cellIs" dxfId="16297" priority="834" stopIfTrue="1" operator="equal">
      <formula>5</formula>
    </cfRule>
    <cfRule type="cellIs" dxfId="16296" priority="835" stopIfTrue="1" operator="equal">
      <formula>4</formula>
    </cfRule>
    <cfRule type="cellIs" dxfId="16295" priority="836" stopIfTrue="1" operator="equal">
      <formula>3</formula>
    </cfRule>
  </conditionalFormatting>
  <conditionalFormatting sqref="O4">
    <cfRule type="expression" dxfId="16294" priority="832" stopIfTrue="1">
      <formula>$D$1&lt;O4</formula>
    </cfRule>
    <cfRule type="expression" dxfId="16293" priority="833" stopIfTrue="1">
      <formula>$D$1&gt;O4</formula>
    </cfRule>
  </conditionalFormatting>
  <conditionalFormatting sqref="O5">
    <cfRule type="cellIs" dxfId="16292" priority="829" stopIfTrue="1" operator="equal">
      <formula>5</formula>
    </cfRule>
    <cfRule type="cellIs" dxfId="16291" priority="830" stopIfTrue="1" operator="equal">
      <formula>4</formula>
    </cfRule>
    <cfRule type="cellIs" dxfId="16290" priority="831" stopIfTrue="1" operator="equal">
      <formula>3</formula>
    </cfRule>
  </conditionalFormatting>
  <conditionalFormatting sqref="O4">
    <cfRule type="expression" dxfId="16289" priority="827" stopIfTrue="1">
      <formula>$D$1&lt;O4</formula>
    </cfRule>
    <cfRule type="expression" dxfId="16288" priority="828" stopIfTrue="1">
      <formula>$D$1&gt;O4</formula>
    </cfRule>
  </conditionalFormatting>
  <conditionalFormatting sqref="O4">
    <cfRule type="expression" dxfId="16287" priority="825" stopIfTrue="1">
      <formula>$D$1&lt;O4</formula>
    </cfRule>
    <cfRule type="expression" dxfId="16286" priority="826" stopIfTrue="1">
      <formula>$D$1&gt;O4</formula>
    </cfRule>
  </conditionalFormatting>
  <conditionalFormatting sqref="O4">
    <cfRule type="expression" dxfId="16285" priority="815" stopIfTrue="1">
      <formula>$D$1&lt;O4</formula>
    </cfRule>
    <cfRule type="expression" dxfId="16284" priority="816" stopIfTrue="1">
      <formula>$D$1&gt;O4</formula>
    </cfRule>
  </conditionalFormatting>
  <conditionalFormatting sqref="O5">
    <cfRule type="cellIs" dxfId="16283" priority="822" stopIfTrue="1" operator="equal">
      <formula>5</formula>
    </cfRule>
    <cfRule type="cellIs" dxfId="16282" priority="823" stopIfTrue="1" operator="equal">
      <formula>4</formula>
    </cfRule>
    <cfRule type="cellIs" dxfId="16281" priority="824" stopIfTrue="1" operator="equal">
      <formula>3</formula>
    </cfRule>
  </conditionalFormatting>
  <conditionalFormatting sqref="O5">
    <cfRule type="cellIs" dxfId="16280" priority="817" stopIfTrue="1" operator="equal">
      <formula>5</formula>
    </cfRule>
    <cfRule type="cellIs" dxfId="16279" priority="818" stopIfTrue="1" operator="equal">
      <formula>4</formula>
    </cfRule>
    <cfRule type="cellIs" dxfId="16278" priority="819" stopIfTrue="1" operator="equal">
      <formula>3</formula>
    </cfRule>
  </conditionalFormatting>
  <conditionalFormatting sqref="O5">
    <cfRule type="cellIs" dxfId="16277" priority="812" stopIfTrue="1" operator="equal">
      <formula>5</formula>
    </cfRule>
    <cfRule type="cellIs" dxfId="16276" priority="813" stopIfTrue="1" operator="equal">
      <formula>4</formula>
    </cfRule>
    <cfRule type="cellIs" dxfId="16275" priority="814" stopIfTrue="1" operator="equal">
      <formula>3</formula>
    </cfRule>
  </conditionalFormatting>
  <conditionalFormatting sqref="O4">
    <cfRule type="expression" dxfId="16274" priority="810" stopIfTrue="1">
      <formula>$D$1&lt;O4</formula>
    </cfRule>
    <cfRule type="expression" dxfId="16273" priority="811" stopIfTrue="1">
      <formula>$D$1&gt;O4</formula>
    </cfRule>
  </conditionalFormatting>
  <conditionalFormatting sqref="O5">
    <cfRule type="cellIs" dxfId="16272" priority="807" stopIfTrue="1" operator="equal">
      <formula>5</formula>
    </cfRule>
    <cfRule type="cellIs" dxfId="16271" priority="808" stopIfTrue="1" operator="equal">
      <formula>4</formula>
    </cfRule>
    <cfRule type="cellIs" dxfId="16270" priority="809" stopIfTrue="1" operator="equal">
      <formula>3</formula>
    </cfRule>
  </conditionalFormatting>
  <conditionalFormatting sqref="O4">
    <cfRule type="expression" dxfId="16269" priority="805" stopIfTrue="1">
      <formula>$D$1&lt;O4</formula>
    </cfRule>
    <cfRule type="expression" dxfId="16268" priority="806" stopIfTrue="1">
      <formula>$D$1&gt;O4</formula>
    </cfRule>
  </conditionalFormatting>
  <conditionalFormatting sqref="O4">
    <cfRule type="expression" dxfId="16267" priority="803" stopIfTrue="1">
      <formula>$D$1&lt;O4</formula>
    </cfRule>
    <cfRule type="expression" dxfId="16266" priority="804" stopIfTrue="1">
      <formula>$D$1&gt;O4</formula>
    </cfRule>
  </conditionalFormatting>
  <conditionalFormatting sqref="O5">
    <cfRule type="cellIs" dxfId="16265" priority="800" stopIfTrue="1" operator="equal">
      <formula>5</formula>
    </cfRule>
    <cfRule type="cellIs" dxfId="16264" priority="801" stopIfTrue="1" operator="equal">
      <formula>4</formula>
    </cfRule>
    <cfRule type="cellIs" dxfId="16263" priority="802" stopIfTrue="1" operator="equal">
      <formula>3</formula>
    </cfRule>
  </conditionalFormatting>
  <conditionalFormatting sqref="O4">
    <cfRule type="expression" dxfId="16262" priority="798" stopIfTrue="1">
      <formula>$D$1&lt;O4</formula>
    </cfRule>
    <cfRule type="expression" dxfId="16261" priority="799" stopIfTrue="1">
      <formula>$D$1&gt;O4</formula>
    </cfRule>
  </conditionalFormatting>
  <conditionalFormatting sqref="O5">
    <cfRule type="cellIs" dxfId="16260" priority="795" stopIfTrue="1" operator="equal">
      <formula>5</formula>
    </cfRule>
    <cfRule type="cellIs" dxfId="16259" priority="796" stopIfTrue="1" operator="equal">
      <formula>4</formula>
    </cfRule>
    <cfRule type="cellIs" dxfId="16258" priority="797" stopIfTrue="1" operator="equal">
      <formula>3</formula>
    </cfRule>
  </conditionalFormatting>
  <conditionalFormatting sqref="O4">
    <cfRule type="expression" dxfId="16257" priority="793" stopIfTrue="1">
      <formula>$D$1&lt;O4</formula>
    </cfRule>
    <cfRule type="expression" dxfId="16256" priority="794" stopIfTrue="1">
      <formula>$D$1&gt;O4</formula>
    </cfRule>
  </conditionalFormatting>
  <conditionalFormatting sqref="O5">
    <cfRule type="cellIs" dxfId="16255" priority="790" stopIfTrue="1" operator="equal">
      <formula>5</formula>
    </cfRule>
    <cfRule type="cellIs" dxfId="16254" priority="791" stopIfTrue="1" operator="equal">
      <formula>4</formula>
    </cfRule>
    <cfRule type="cellIs" dxfId="16253" priority="792" stopIfTrue="1" operator="equal">
      <formula>3</formula>
    </cfRule>
  </conditionalFormatting>
  <conditionalFormatting sqref="O4">
    <cfRule type="expression" dxfId="16252" priority="788" stopIfTrue="1">
      <formula>$D$1&lt;O4</formula>
    </cfRule>
    <cfRule type="expression" dxfId="16251" priority="789" stopIfTrue="1">
      <formula>$D$1&gt;O4</formula>
    </cfRule>
  </conditionalFormatting>
  <conditionalFormatting sqref="O4">
    <cfRule type="expression" dxfId="16250" priority="786" stopIfTrue="1">
      <formula>$D$1&lt;O4</formula>
    </cfRule>
    <cfRule type="expression" dxfId="16249" priority="787" stopIfTrue="1">
      <formula>$D$1&gt;O4</formula>
    </cfRule>
  </conditionalFormatting>
  <conditionalFormatting sqref="O4">
    <cfRule type="expression" dxfId="16248" priority="784" stopIfTrue="1">
      <formula>$D$1&lt;O4</formula>
    </cfRule>
    <cfRule type="expression" dxfId="16247" priority="785" stopIfTrue="1">
      <formula>$D$1&gt;O4</formula>
    </cfRule>
  </conditionalFormatting>
  <conditionalFormatting sqref="O4">
    <cfRule type="expression" dxfId="16246" priority="774" stopIfTrue="1">
      <formula>$D$1&lt;O4</formula>
    </cfRule>
    <cfRule type="expression" dxfId="16245" priority="775" stopIfTrue="1">
      <formula>$D$1&gt;O4</formula>
    </cfRule>
  </conditionalFormatting>
  <conditionalFormatting sqref="O4">
    <cfRule type="expression" dxfId="16244" priority="772" stopIfTrue="1">
      <formula>$D$1&lt;O4</formula>
    </cfRule>
    <cfRule type="expression" dxfId="16243" priority="773" stopIfTrue="1">
      <formula>$D$1&gt;O4</formula>
    </cfRule>
  </conditionalFormatting>
  <conditionalFormatting sqref="O4">
    <cfRule type="expression" dxfId="16242" priority="937" stopIfTrue="1">
      <formula>$D$1&lt;O4</formula>
    </cfRule>
    <cfRule type="expression" dxfId="16241" priority="938" stopIfTrue="1">
      <formula>$D$1&gt;O4</formula>
    </cfRule>
  </conditionalFormatting>
  <conditionalFormatting sqref="O5">
    <cfRule type="cellIs" dxfId="16240" priority="934" stopIfTrue="1" operator="equal">
      <formula>5</formula>
    </cfRule>
    <cfRule type="cellIs" dxfId="16239" priority="935" stopIfTrue="1" operator="equal">
      <formula>4</formula>
    </cfRule>
    <cfRule type="cellIs" dxfId="16238" priority="936" stopIfTrue="1" operator="equal">
      <formula>3</formula>
    </cfRule>
  </conditionalFormatting>
  <conditionalFormatting sqref="O4">
    <cfRule type="expression" dxfId="16237" priority="932" stopIfTrue="1">
      <formula>$D$1&lt;O4</formula>
    </cfRule>
    <cfRule type="expression" dxfId="16236" priority="933" stopIfTrue="1">
      <formula>$D$1&gt;O4</formula>
    </cfRule>
  </conditionalFormatting>
  <conditionalFormatting sqref="O4">
    <cfRule type="expression" dxfId="16235" priority="928" stopIfTrue="1">
      <formula>$D$1&lt;O4</formula>
    </cfRule>
    <cfRule type="expression" dxfId="16234" priority="929" stopIfTrue="1">
      <formula>$D$1&gt;O4</formula>
    </cfRule>
  </conditionalFormatting>
  <conditionalFormatting sqref="O5">
    <cfRule type="cellIs" dxfId="16233" priority="925" stopIfTrue="1" operator="equal">
      <formula>5</formula>
    </cfRule>
    <cfRule type="cellIs" dxfId="16232" priority="926" stopIfTrue="1" operator="equal">
      <formula>4</formula>
    </cfRule>
    <cfRule type="cellIs" dxfId="16231" priority="927" stopIfTrue="1" operator="equal">
      <formula>3</formula>
    </cfRule>
  </conditionalFormatting>
  <conditionalFormatting sqref="P4">
    <cfRule type="expression" dxfId="16230" priority="768" stopIfTrue="1">
      <formula>$D$1&lt;P4</formula>
    </cfRule>
    <cfRule type="expression" dxfId="16229" priority="769" stopIfTrue="1">
      <formula>$D$1&gt;P4</formula>
    </cfRule>
  </conditionalFormatting>
  <conditionalFormatting sqref="P4">
    <cfRule type="expression" dxfId="16228" priority="766" stopIfTrue="1">
      <formula>$D$1&lt;P4</formula>
    </cfRule>
    <cfRule type="expression" dxfId="16227" priority="767" stopIfTrue="1">
      <formula>$D$1&gt;P4</formula>
    </cfRule>
  </conditionalFormatting>
  <conditionalFormatting sqref="P4">
    <cfRule type="expression" dxfId="16226" priority="764" stopIfTrue="1">
      <formula>$D$1&lt;P4</formula>
    </cfRule>
    <cfRule type="expression" dxfId="16225" priority="765" stopIfTrue="1">
      <formula>$D$1&gt;P4</formula>
    </cfRule>
  </conditionalFormatting>
  <conditionalFormatting sqref="P4">
    <cfRule type="expression" dxfId="16224" priority="762" stopIfTrue="1">
      <formula>$D$1&lt;P4</formula>
    </cfRule>
    <cfRule type="expression" dxfId="16223" priority="763" stopIfTrue="1">
      <formula>$D$1&gt;P4</formula>
    </cfRule>
  </conditionalFormatting>
  <conditionalFormatting sqref="P4">
    <cfRule type="expression" dxfId="16222" priority="735" stopIfTrue="1">
      <formula>$D$1&lt;P4</formula>
    </cfRule>
    <cfRule type="expression" dxfId="16221" priority="736" stopIfTrue="1">
      <formula>$D$1&gt;P4</formula>
    </cfRule>
  </conditionalFormatting>
  <conditionalFormatting sqref="P5">
    <cfRule type="cellIs" dxfId="16220" priority="759" stopIfTrue="1" operator="equal">
      <formula>5</formula>
    </cfRule>
    <cfRule type="cellIs" dxfId="16219" priority="760" stopIfTrue="1" operator="equal">
      <formula>4</formula>
    </cfRule>
    <cfRule type="cellIs" dxfId="16218" priority="761" stopIfTrue="1" operator="equal">
      <formula>3</formula>
    </cfRule>
  </conditionalFormatting>
  <conditionalFormatting sqref="P5">
    <cfRule type="cellIs" dxfId="16217" priority="748" stopIfTrue="1" operator="equal">
      <formula>5</formula>
    </cfRule>
    <cfRule type="cellIs" dxfId="16216" priority="749" stopIfTrue="1" operator="equal">
      <formula>4</formula>
    </cfRule>
    <cfRule type="cellIs" dxfId="16215" priority="750" stopIfTrue="1" operator="equal">
      <formula>3</formula>
    </cfRule>
  </conditionalFormatting>
  <conditionalFormatting sqref="P5">
    <cfRule type="cellIs" dxfId="16214" priority="745" stopIfTrue="1" operator="equal">
      <formula>5</formula>
    </cfRule>
    <cfRule type="cellIs" dxfId="16213" priority="746" stopIfTrue="1" operator="equal">
      <formula>4</formula>
    </cfRule>
    <cfRule type="cellIs" dxfId="16212" priority="747" stopIfTrue="1" operator="equal">
      <formula>3</formula>
    </cfRule>
  </conditionalFormatting>
  <conditionalFormatting sqref="P4">
    <cfRule type="expression" dxfId="16211" priority="743" stopIfTrue="1">
      <formula>$D$1&lt;P4</formula>
    </cfRule>
    <cfRule type="expression" dxfId="16210" priority="744" stopIfTrue="1">
      <formula>$D$1&gt;P4</formula>
    </cfRule>
  </conditionalFormatting>
  <conditionalFormatting sqref="P4">
    <cfRule type="expression" dxfId="16209" priority="741" stopIfTrue="1">
      <formula>$D$1&lt;P4</formula>
    </cfRule>
    <cfRule type="expression" dxfId="16208" priority="742" stopIfTrue="1">
      <formula>$D$1&gt;P4</formula>
    </cfRule>
  </conditionalFormatting>
  <conditionalFormatting sqref="P4">
    <cfRule type="expression" dxfId="16207" priority="739" stopIfTrue="1">
      <formula>$D$1&lt;P4</formula>
    </cfRule>
    <cfRule type="expression" dxfId="16206" priority="740" stopIfTrue="1">
      <formula>$D$1&gt;P4</formula>
    </cfRule>
  </conditionalFormatting>
  <conditionalFormatting sqref="P4">
    <cfRule type="expression" dxfId="16205" priority="733" stopIfTrue="1">
      <formula>$D$1&lt;P4</formula>
    </cfRule>
    <cfRule type="expression" dxfId="16204" priority="734" stopIfTrue="1">
      <formula>$D$1&gt;P4</formula>
    </cfRule>
  </conditionalFormatting>
  <conditionalFormatting sqref="P4">
    <cfRule type="expression" dxfId="16203" priority="731" stopIfTrue="1">
      <formula>$D$1&lt;P4</formula>
    </cfRule>
    <cfRule type="expression" dxfId="16202" priority="732" stopIfTrue="1">
      <formula>$D$1&gt;P4</formula>
    </cfRule>
  </conditionalFormatting>
  <conditionalFormatting sqref="P4">
    <cfRule type="expression" dxfId="16201" priority="729" stopIfTrue="1">
      <formula>$D$1&lt;P4</formula>
    </cfRule>
    <cfRule type="expression" dxfId="16200" priority="730" stopIfTrue="1">
      <formula>$D$1&gt;P4</formula>
    </cfRule>
  </conditionalFormatting>
  <conditionalFormatting sqref="P5">
    <cfRule type="cellIs" dxfId="16199" priority="718" stopIfTrue="1" operator="equal">
      <formula>5</formula>
    </cfRule>
    <cfRule type="cellIs" dxfId="16198" priority="719" stopIfTrue="1" operator="equal">
      <formula>4</formula>
    </cfRule>
    <cfRule type="cellIs" dxfId="16197" priority="720" stopIfTrue="1" operator="equal">
      <formula>3</formula>
    </cfRule>
  </conditionalFormatting>
  <conditionalFormatting sqref="P4">
    <cfRule type="expression" dxfId="16196" priority="716" stopIfTrue="1">
      <formula>$D$1&lt;P4</formula>
    </cfRule>
    <cfRule type="expression" dxfId="16195" priority="717" stopIfTrue="1">
      <formula>$D$1&gt;P4</formula>
    </cfRule>
  </conditionalFormatting>
  <conditionalFormatting sqref="P5">
    <cfRule type="cellIs" dxfId="16194" priority="713" stopIfTrue="1" operator="equal">
      <formula>5</formula>
    </cfRule>
    <cfRule type="cellIs" dxfId="16193" priority="714" stopIfTrue="1" operator="equal">
      <formula>4</formula>
    </cfRule>
    <cfRule type="cellIs" dxfId="16192" priority="715" stopIfTrue="1" operator="equal">
      <formula>3</formula>
    </cfRule>
  </conditionalFormatting>
  <conditionalFormatting sqref="M4">
    <cfRule type="expression" dxfId="16191" priority="705" stopIfTrue="1">
      <formula>$D$1&lt;M4</formula>
    </cfRule>
    <cfRule type="expression" dxfId="16190" priority="706" stopIfTrue="1">
      <formula>$D$1&gt;M4</formula>
    </cfRule>
  </conditionalFormatting>
  <conditionalFormatting sqref="M5">
    <cfRule type="expression" dxfId="16189" priority="703" stopIfTrue="1">
      <formula>$D$1&lt;M5</formula>
    </cfRule>
    <cfRule type="expression" dxfId="16188" priority="704" stopIfTrue="1">
      <formula>$D$1&gt;M5</formula>
    </cfRule>
  </conditionalFormatting>
  <conditionalFormatting sqref="M5">
    <cfRule type="expression" dxfId="16187" priority="701" stopIfTrue="1">
      <formula>$D$1&lt;M5</formula>
    </cfRule>
    <cfRule type="expression" dxfId="16186" priority="702" stopIfTrue="1">
      <formula>$D$1&gt;M5</formula>
    </cfRule>
  </conditionalFormatting>
  <conditionalFormatting sqref="M5">
    <cfRule type="expression" dxfId="16185" priority="699" stopIfTrue="1">
      <formula>$D$1&lt;M5</formula>
    </cfRule>
    <cfRule type="expression" dxfId="16184" priority="700" stopIfTrue="1">
      <formula>$D$1&gt;M5</formula>
    </cfRule>
  </conditionalFormatting>
  <conditionalFormatting sqref="M5">
    <cfRule type="expression" dxfId="16183" priority="685" stopIfTrue="1">
      <formula>$D$1&lt;M5</formula>
    </cfRule>
    <cfRule type="expression" dxfId="16182" priority="686" stopIfTrue="1">
      <formula>$D$1&gt;M5</formula>
    </cfRule>
  </conditionalFormatting>
  <conditionalFormatting sqref="M5">
    <cfRule type="expression" dxfId="16181" priority="683" stopIfTrue="1">
      <formula>$D$1&lt;M5</formula>
    </cfRule>
    <cfRule type="expression" dxfId="16180" priority="684" stopIfTrue="1">
      <formula>$D$1&gt;M5</formula>
    </cfRule>
  </conditionalFormatting>
  <conditionalFormatting sqref="M5">
    <cfRule type="expression" dxfId="16179" priority="695" stopIfTrue="1">
      <formula>$D$1&lt;M5</formula>
    </cfRule>
    <cfRule type="expression" dxfId="16178" priority="696" stopIfTrue="1">
      <formula>$D$1&gt;M5</formula>
    </cfRule>
  </conditionalFormatting>
  <conditionalFormatting sqref="M5">
    <cfRule type="expression" dxfId="16177" priority="693" stopIfTrue="1">
      <formula>$D$1&lt;M5</formula>
    </cfRule>
    <cfRule type="expression" dxfId="16176" priority="694" stopIfTrue="1">
      <formula>$D$1&gt;M5</formula>
    </cfRule>
  </conditionalFormatting>
  <conditionalFormatting sqref="M5">
    <cfRule type="expression" dxfId="16175" priority="691" stopIfTrue="1">
      <formula>$D$1&lt;M5</formula>
    </cfRule>
    <cfRule type="expression" dxfId="16174" priority="692" stopIfTrue="1">
      <formula>$D$1&gt;M5</formula>
    </cfRule>
  </conditionalFormatting>
  <conditionalFormatting sqref="M5">
    <cfRule type="expression" dxfId="16173" priority="689" stopIfTrue="1">
      <formula>$D$1&lt;M5</formula>
    </cfRule>
    <cfRule type="expression" dxfId="16172" priority="690" stopIfTrue="1">
      <formula>$D$1&gt;M5</formula>
    </cfRule>
  </conditionalFormatting>
  <conditionalFormatting sqref="M5">
    <cfRule type="expression" dxfId="16171" priority="671" stopIfTrue="1">
      <formula>$D$1&lt;M5</formula>
    </cfRule>
    <cfRule type="expression" dxfId="16170" priority="672" stopIfTrue="1">
      <formula>$D$1&gt;M5</formula>
    </cfRule>
  </conditionalFormatting>
  <conditionalFormatting sqref="M5">
    <cfRule type="expression" dxfId="16169" priority="669" stopIfTrue="1">
      <formula>$D$1&lt;M5</formula>
    </cfRule>
    <cfRule type="expression" dxfId="16168" priority="670" stopIfTrue="1">
      <formula>$D$1&gt;M5</formula>
    </cfRule>
  </conditionalFormatting>
  <conditionalFormatting sqref="M5">
    <cfRule type="expression" dxfId="16167" priority="665" stopIfTrue="1">
      <formula>$D$1&lt;M5</formula>
    </cfRule>
    <cfRule type="expression" dxfId="16166" priority="666" stopIfTrue="1">
      <formula>$D$1&gt;M5</formula>
    </cfRule>
  </conditionalFormatting>
  <conditionalFormatting sqref="M5">
    <cfRule type="expression" dxfId="16165" priority="681" stopIfTrue="1">
      <formula>$D$1&lt;M5</formula>
    </cfRule>
    <cfRule type="expression" dxfId="16164" priority="682" stopIfTrue="1">
      <formula>$D$1&gt;M5</formula>
    </cfRule>
  </conditionalFormatting>
  <conditionalFormatting sqref="M5">
    <cfRule type="expression" dxfId="16163" priority="679" stopIfTrue="1">
      <formula>$D$1&lt;M5</formula>
    </cfRule>
    <cfRule type="expression" dxfId="16162" priority="680" stopIfTrue="1">
      <formula>$D$1&gt;M5</formula>
    </cfRule>
  </conditionalFormatting>
  <conditionalFormatting sqref="M5">
    <cfRule type="expression" dxfId="16161" priority="677" stopIfTrue="1">
      <formula>$D$1&lt;M5</formula>
    </cfRule>
    <cfRule type="expression" dxfId="16160" priority="678" stopIfTrue="1">
      <formula>$D$1&gt;M5</formula>
    </cfRule>
  </conditionalFormatting>
  <conditionalFormatting sqref="M5">
    <cfRule type="expression" dxfId="16159" priority="675" stopIfTrue="1">
      <formula>$D$1&lt;M5</formula>
    </cfRule>
    <cfRule type="expression" dxfId="16158" priority="676" stopIfTrue="1">
      <formula>$D$1&gt;M5</formula>
    </cfRule>
  </conditionalFormatting>
  <conditionalFormatting sqref="M5">
    <cfRule type="expression" dxfId="16157" priority="673" stopIfTrue="1">
      <formula>$D$1&lt;M5</formula>
    </cfRule>
    <cfRule type="expression" dxfId="16156" priority="674" stopIfTrue="1">
      <formula>$D$1&gt;M5</formula>
    </cfRule>
  </conditionalFormatting>
  <conditionalFormatting sqref="M5">
    <cfRule type="expression" dxfId="16155" priority="667" stopIfTrue="1">
      <formula>$D$1&lt;M5</formula>
    </cfRule>
    <cfRule type="expression" dxfId="16154" priority="668" stopIfTrue="1">
      <formula>$D$1&gt;M5</formula>
    </cfRule>
  </conditionalFormatting>
  <conditionalFormatting sqref="M5">
    <cfRule type="expression" dxfId="16153" priority="663" stopIfTrue="1">
      <formula>$D$1&lt;M5</formula>
    </cfRule>
    <cfRule type="expression" dxfId="16152" priority="664" stopIfTrue="1">
      <formula>$D$1&gt;M5</formula>
    </cfRule>
  </conditionalFormatting>
  <conditionalFormatting sqref="M4">
    <cfRule type="expression" dxfId="16151" priority="661" stopIfTrue="1">
      <formula>$D$1&lt;M4</formula>
    </cfRule>
    <cfRule type="expression" dxfId="16150" priority="662" stopIfTrue="1">
      <formula>$D$1&gt;M4</formula>
    </cfRule>
  </conditionalFormatting>
  <conditionalFormatting sqref="M4">
    <cfRule type="expression" dxfId="16149" priority="659" stopIfTrue="1">
      <formula>$D$1&lt;M4</formula>
    </cfRule>
    <cfRule type="expression" dxfId="16148" priority="660" stopIfTrue="1">
      <formula>$D$1&gt;M4</formula>
    </cfRule>
  </conditionalFormatting>
  <conditionalFormatting sqref="M4">
    <cfRule type="expression" dxfId="16147" priority="657" stopIfTrue="1">
      <formula>$D$1&lt;M4</formula>
    </cfRule>
    <cfRule type="expression" dxfId="16146" priority="658" stopIfTrue="1">
      <formula>$D$1&gt;M4</formula>
    </cfRule>
  </conditionalFormatting>
  <conditionalFormatting sqref="M4">
    <cfRule type="expression" dxfId="16145" priority="655" stopIfTrue="1">
      <formula>$D$1&lt;M4</formula>
    </cfRule>
    <cfRule type="expression" dxfId="16144" priority="656" stopIfTrue="1">
      <formula>$D$1&gt;M4</formula>
    </cfRule>
  </conditionalFormatting>
  <conditionalFormatting sqref="M5">
    <cfRule type="cellIs" dxfId="16143" priority="641" stopIfTrue="1" operator="equal">
      <formula>5</formula>
    </cfRule>
    <cfRule type="cellIs" dxfId="16142" priority="642" stopIfTrue="1" operator="equal">
      <formula>4</formula>
    </cfRule>
    <cfRule type="cellIs" dxfId="16141" priority="643" stopIfTrue="1" operator="equal">
      <formula>3</formula>
    </cfRule>
  </conditionalFormatting>
  <conditionalFormatting sqref="M5">
    <cfRule type="cellIs" dxfId="16140" priority="638" stopIfTrue="1" operator="equal">
      <formula>5</formula>
    </cfRule>
    <cfRule type="cellIs" dxfId="16139" priority="639" stopIfTrue="1" operator="equal">
      <formula>4</formula>
    </cfRule>
    <cfRule type="cellIs" dxfId="16138" priority="640" stopIfTrue="1" operator="equal">
      <formula>3</formula>
    </cfRule>
  </conditionalFormatting>
  <conditionalFormatting sqref="M4">
    <cfRule type="expression" dxfId="16137" priority="620" stopIfTrue="1">
      <formula>$D$1&lt;M4</formula>
    </cfRule>
    <cfRule type="expression" dxfId="16136" priority="621" stopIfTrue="1">
      <formula>$D$1&gt;M4</formula>
    </cfRule>
  </conditionalFormatting>
  <conditionalFormatting sqref="M4">
    <cfRule type="expression" dxfId="16135" priority="618" stopIfTrue="1">
      <formula>$D$1&lt;M4</formula>
    </cfRule>
    <cfRule type="expression" dxfId="16134" priority="619" stopIfTrue="1">
      <formula>$D$1&gt;M4</formula>
    </cfRule>
  </conditionalFormatting>
  <conditionalFormatting sqref="M4">
    <cfRule type="expression" dxfId="16133" priority="614" stopIfTrue="1">
      <formula>$D$1&lt;M4</formula>
    </cfRule>
    <cfRule type="expression" dxfId="16132" priority="615" stopIfTrue="1">
      <formula>$D$1&gt;M4</formula>
    </cfRule>
  </conditionalFormatting>
  <conditionalFormatting sqref="M4">
    <cfRule type="expression" dxfId="16131" priority="634" stopIfTrue="1">
      <formula>$D$1&lt;M4</formula>
    </cfRule>
    <cfRule type="expression" dxfId="16130" priority="635" stopIfTrue="1">
      <formula>$D$1&gt;M4</formula>
    </cfRule>
  </conditionalFormatting>
  <conditionalFormatting sqref="M4">
    <cfRule type="expression" dxfId="16129" priority="632" stopIfTrue="1">
      <formula>$D$1&lt;M4</formula>
    </cfRule>
    <cfRule type="expression" dxfId="16128" priority="633" stopIfTrue="1">
      <formula>$D$1&gt;M4</formula>
    </cfRule>
  </conditionalFormatting>
  <conditionalFormatting sqref="M4">
    <cfRule type="expression" dxfId="16127" priority="630" stopIfTrue="1">
      <formula>$D$1&lt;M4</formula>
    </cfRule>
    <cfRule type="expression" dxfId="16126" priority="631" stopIfTrue="1">
      <formula>$D$1&gt;M4</formula>
    </cfRule>
  </conditionalFormatting>
  <conditionalFormatting sqref="M4">
    <cfRule type="expression" dxfId="16125" priority="628" stopIfTrue="1">
      <formula>$D$1&lt;M4</formula>
    </cfRule>
    <cfRule type="expression" dxfId="16124" priority="629" stopIfTrue="1">
      <formula>$D$1&gt;M4</formula>
    </cfRule>
  </conditionalFormatting>
  <conditionalFormatting sqref="M4">
    <cfRule type="expression" dxfId="16123" priority="626" stopIfTrue="1">
      <formula>$D$1&lt;M4</formula>
    </cfRule>
    <cfRule type="expression" dxfId="16122" priority="627" stopIfTrue="1">
      <formula>$D$1&gt;M4</formula>
    </cfRule>
  </conditionalFormatting>
  <conditionalFormatting sqref="M4">
    <cfRule type="expression" dxfId="16121" priority="624" stopIfTrue="1">
      <formula>$D$1&lt;M4</formula>
    </cfRule>
    <cfRule type="expression" dxfId="16120" priority="625" stopIfTrue="1">
      <formula>$D$1&gt;M4</formula>
    </cfRule>
  </conditionalFormatting>
  <conditionalFormatting sqref="M4">
    <cfRule type="expression" dxfId="16119" priority="622" stopIfTrue="1">
      <formula>$D$1&lt;M4</formula>
    </cfRule>
    <cfRule type="expression" dxfId="16118" priority="623" stopIfTrue="1">
      <formula>$D$1&gt;M4</formula>
    </cfRule>
  </conditionalFormatting>
  <conditionalFormatting sqref="M4">
    <cfRule type="expression" dxfId="16117" priority="616" stopIfTrue="1">
      <formula>$D$1&lt;M4</formula>
    </cfRule>
    <cfRule type="expression" dxfId="16116" priority="617" stopIfTrue="1">
      <formula>$D$1&gt;M4</formula>
    </cfRule>
  </conditionalFormatting>
  <conditionalFormatting sqref="M5">
    <cfRule type="cellIs" dxfId="16115" priority="611" stopIfTrue="1" operator="equal">
      <formula>5</formula>
    </cfRule>
    <cfRule type="cellIs" dxfId="16114" priority="612" stopIfTrue="1" operator="equal">
      <formula>4</formula>
    </cfRule>
    <cfRule type="cellIs" dxfId="16113" priority="613" stopIfTrue="1" operator="equal">
      <formula>3</formula>
    </cfRule>
  </conditionalFormatting>
  <conditionalFormatting sqref="M4">
    <cfRule type="expression" dxfId="16112" priority="609" stopIfTrue="1">
      <formula>$D$1&lt;M4</formula>
    </cfRule>
    <cfRule type="expression" dxfId="16111" priority="610" stopIfTrue="1">
      <formula>$D$1&gt;M4</formula>
    </cfRule>
  </conditionalFormatting>
  <conditionalFormatting sqref="M5">
    <cfRule type="cellIs" dxfId="16110" priority="606" stopIfTrue="1" operator="equal">
      <formula>5</formula>
    </cfRule>
    <cfRule type="cellIs" dxfId="16109" priority="607" stopIfTrue="1" operator="equal">
      <formula>4</formula>
    </cfRule>
    <cfRule type="cellIs" dxfId="16108" priority="608" stopIfTrue="1" operator="equal">
      <formula>3</formula>
    </cfRule>
  </conditionalFormatting>
  <conditionalFormatting sqref="G5">
    <cfRule type="cellIs" dxfId="16107" priority="597" stopIfTrue="1" operator="equal">
      <formula>5</formula>
    </cfRule>
    <cfRule type="cellIs" dxfId="16106" priority="598" stopIfTrue="1" operator="equal">
      <formula>4</formula>
    </cfRule>
    <cfRule type="cellIs" dxfId="16105" priority="599" stopIfTrue="1" operator="equal">
      <formula>3</formula>
    </cfRule>
  </conditionalFormatting>
  <conditionalFormatting sqref="G3">
    <cfRule type="expression" dxfId="16104" priority="604" stopIfTrue="1">
      <formula>$D$1&lt;G3</formula>
    </cfRule>
    <cfRule type="expression" dxfId="16103" priority="605" stopIfTrue="1">
      <formula>$D$1&gt;G3</formula>
    </cfRule>
  </conditionalFormatting>
  <conditionalFormatting sqref="G3">
    <cfRule type="expression" dxfId="16102" priority="602" stopIfTrue="1">
      <formula>$D$1&lt;G3</formula>
    </cfRule>
    <cfRule type="expression" dxfId="16101" priority="603" stopIfTrue="1">
      <formula>$D$1&gt;G3</formula>
    </cfRule>
  </conditionalFormatting>
  <conditionalFormatting sqref="G3">
    <cfRule type="expression" dxfId="16100" priority="600" stopIfTrue="1">
      <formula>$D$1&lt;G3</formula>
    </cfRule>
    <cfRule type="expression" dxfId="16099" priority="601" stopIfTrue="1">
      <formula>$D$1&gt;G3</formula>
    </cfRule>
  </conditionalFormatting>
  <conditionalFormatting sqref="G5">
    <cfRule type="cellIs" dxfId="16098" priority="592" stopIfTrue="1" operator="equal">
      <formula>5</formula>
    </cfRule>
    <cfRule type="cellIs" dxfId="16097" priority="593" stopIfTrue="1" operator="equal">
      <formula>4</formula>
    </cfRule>
    <cfRule type="cellIs" dxfId="16096" priority="594" stopIfTrue="1" operator="equal">
      <formula>3</formula>
    </cfRule>
  </conditionalFormatting>
  <conditionalFormatting sqref="G4">
    <cfRule type="expression" dxfId="16095" priority="583" stopIfTrue="1">
      <formula>$D$1&lt;G4</formula>
    </cfRule>
    <cfRule type="expression" dxfId="16094" priority="584" stopIfTrue="1">
      <formula>$D$1&gt;G4</formula>
    </cfRule>
  </conditionalFormatting>
  <conditionalFormatting sqref="G4">
    <cfRule type="expression" dxfId="16093" priority="539" stopIfTrue="1">
      <formula>$D$1&lt;G4</formula>
    </cfRule>
    <cfRule type="expression" dxfId="16092" priority="540" stopIfTrue="1">
      <formula>$D$1&gt;G4</formula>
    </cfRule>
  </conditionalFormatting>
  <conditionalFormatting sqref="G4">
    <cfRule type="expression" dxfId="16091" priority="595" stopIfTrue="1">
      <formula>$D$1&lt;G4</formula>
    </cfRule>
    <cfRule type="expression" dxfId="16090" priority="596" stopIfTrue="1">
      <formula>$D$1&gt;G4</formula>
    </cfRule>
  </conditionalFormatting>
  <conditionalFormatting sqref="G4">
    <cfRule type="expression" dxfId="16089" priority="590" stopIfTrue="1">
      <formula>$D$1&lt;G4</formula>
    </cfRule>
    <cfRule type="expression" dxfId="16088" priority="591" stopIfTrue="1">
      <formula>$D$1&gt;G4</formula>
    </cfRule>
  </conditionalFormatting>
  <conditionalFormatting sqref="G5">
    <cfRule type="cellIs" dxfId="16087" priority="587" stopIfTrue="1" operator="equal">
      <formula>5</formula>
    </cfRule>
    <cfRule type="cellIs" dxfId="16086" priority="588" stopIfTrue="1" operator="equal">
      <formula>4</formula>
    </cfRule>
    <cfRule type="cellIs" dxfId="16085" priority="589" stopIfTrue="1" operator="equal">
      <formula>3</formula>
    </cfRule>
  </conditionalFormatting>
  <conditionalFormatting sqref="G4">
    <cfRule type="expression" dxfId="16084" priority="585" stopIfTrue="1">
      <formula>$D$1&lt;G4</formula>
    </cfRule>
    <cfRule type="expression" dxfId="16083" priority="586" stopIfTrue="1">
      <formula>$D$1&gt;G4</formula>
    </cfRule>
  </conditionalFormatting>
  <conditionalFormatting sqref="G5">
    <cfRule type="cellIs" dxfId="16082" priority="562" stopIfTrue="1" operator="equal">
      <formula>5</formula>
    </cfRule>
    <cfRule type="cellIs" dxfId="16081" priority="563" stopIfTrue="1" operator="equal">
      <formula>4</formula>
    </cfRule>
    <cfRule type="cellIs" dxfId="16080" priority="564" stopIfTrue="1" operator="equal">
      <formula>3</formula>
    </cfRule>
  </conditionalFormatting>
  <conditionalFormatting sqref="G4">
    <cfRule type="expression" dxfId="16079" priority="560" stopIfTrue="1">
      <formula>$D$1&lt;G4</formula>
    </cfRule>
    <cfRule type="expression" dxfId="16078" priority="561" stopIfTrue="1">
      <formula>$D$1&gt;G4</formula>
    </cfRule>
  </conditionalFormatting>
  <conditionalFormatting sqref="G5">
    <cfRule type="cellIs" dxfId="16077" priority="557" stopIfTrue="1" operator="equal">
      <formula>5</formula>
    </cfRule>
    <cfRule type="cellIs" dxfId="16076" priority="558" stopIfTrue="1" operator="equal">
      <formula>4</formula>
    </cfRule>
    <cfRule type="cellIs" dxfId="16075" priority="559" stopIfTrue="1" operator="equal">
      <formula>3</formula>
    </cfRule>
  </conditionalFormatting>
  <conditionalFormatting sqref="G4">
    <cfRule type="expression" dxfId="16074" priority="555" stopIfTrue="1">
      <formula>$D$1&lt;G4</formula>
    </cfRule>
    <cfRule type="expression" dxfId="16073" priority="556" stopIfTrue="1">
      <formula>$D$1&gt;G4</formula>
    </cfRule>
  </conditionalFormatting>
  <conditionalFormatting sqref="G5">
    <cfRule type="cellIs" dxfId="16072" priority="552" stopIfTrue="1" operator="equal">
      <formula>5</formula>
    </cfRule>
    <cfRule type="cellIs" dxfId="16071" priority="553" stopIfTrue="1" operator="equal">
      <formula>4</formula>
    </cfRule>
    <cfRule type="cellIs" dxfId="16070" priority="554" stopIfTrue="1" operator="equal">
      <formula>3</formula>
    </cfRule>
  </conditionalFormatting>
  <conditionalFormatting sqref="G4">
    <cfRule type="expression" dxfId="16069" priority="550" stopIfTrue="1">
      <formula>$D$1&lt;G4</formula>
    </cfRule>
    <cfRule type="expression" dxfId="16068" priority="551" stopIfTrue="1">
      <formula>$D$1&gt;G4</formula>
    </cfRule>
  </conditionalFormatting>
  <conditionalFormatting sqref="G5">
    <cfRule type="cellIs" dxfId="16067" priority="547" stopIfTrue="1" operator="equal">
      <formula>5</formula>
    </cfRule>
    <cfRule type="cellIs" dxfId="16066" priority="548" stopIfTrue="1" operator="equal">
      <formula>4</formula>
    </cfRule>
    <cfRule type="cellIs" dxfId="16065" priority="549" stopIfTrue="1" operator="equal">
      <formula>3</formula>
    </cfRule>
  </conditionalFormatting>
  <conditionalFormatting sqref="G4">
    <cfRule type="expression" dxfId="16064" priority="545" stopIfTrue="1">
      <formula>$D$1&lt;G4</formula>
    </cfRule>
    <cfRule type="expression" dxfId="16063" priority="546" stopIfTrue="1">
      <formula>$D$1&gt;G4</formula>
    </cfRule>
  </conditionalFormatting>
  <conditionalFormatting sqref="G4">
    <cfRule type="expression" dxfId="16062" priority="543" stopIfTrue="1">
      <formula>$D$1&lt;G4</formula>
    </cfRule>
    <cfRule type="expression" dxfId="16061" priority="544" stopIfTrue="1">
      <formula>$D$1&gt;G4</formula>
    </cfRule>
  </conditionalFormatting>
  <conditionalFormatting sqref="G4">
    <cfRule type="expression" dxfId="16060" priority="541" stopIfTrue="1">
      <formula>$D$1&lt;G4</formula>
    </cfRule>
    <cfRule type="expression" dxfId="16059" priority="542" stopIfTrue="1">
      <formula>$D$1&gt;G4</formula>
    </cfRule>
  </conditionalFormatting>
  <conditionalFormatting sqref="H4">
    <cfRule type="expression" dxfId="16058" priority="521" stopIfTrue="1">
      <formula>$D$1&lt;H4</formula>
    </cfRule>
    <cfRule type="expression" dxfId="16057" priority="522" stopIfTrue="1">
      <formula>$D$1&gt;H4</formula>
    </cfRule>
  </conditionalFormatting>
  <conditionalFormatting sqref="H4">
    <cfRule type="expression" dxfId="16056" priority="519" stopIfTrue="1">
      <formula>$D$1&lt;H4</formula>
    </cfRule>
    <cfRule type="expression" dxfId="16055" priority="520" stopIfTrue="1">
      <formula>$D$1&gt;H4</formula>
    </cfRule>
  </conditionalFormatting>
  <conditionalFormatting sqref="H4">
    <cfRule type="expression" dxfId="16054" priority="515" stopIfTrue="1">
      <formula>$D$1&lt;H4</formula>
    </cfRule>
    <cfRule type="expression" dxfId="16053" priority="516" stopIfTrue="1">
      <formula>$D$1&gt;H4</formula>
    </cfRule>
  </conditionalFormatting>
  <conditionalFormatting sqref="H4">
    <cfRule type="expression" dxfId="16052" priority="517" stopIfTrue="1">
      <formula>$D$1&lt;H4</formula>
    </cfRule>
    <cfRule type="expression" dxfId="16051" priority="518" stopIfTrue="1">
      <formula>$D$1&gt;H4</formula>
    </cfRule>
  </conditionalFormatting>
  <conditionalFormatting sqref="H5">
    <cfRule type="expression" dxfId="16050" priority="511" stopIfTrue="1">
      <formula>$D$1&lt;H5</formula>
    </cfRule>
    <cfRule type="expression" dxfId="16049" priority="512" stopIfTrue="1">
      <formula>$D$1&gt;H5</formula>
    </cfRule>
  </conditionalFormatting>
  <conditionalFormatting sqref="H5">
    <cfRule type="expression" dxfId="16048" priority="509" stopIfTrue="1">
      <formula>$D$1&lt;H5</formula>
    </cfRule>
    <cfRule type="expression" dxfId="16047" priority="510" stopIfTrue="1">
      <formula>$D$1&gt;H5</formula>
    </cfRule>
  </conditionalFormatting>
  <conditionalFormatting sqref="H5">
    <cfRule type="expression" dxfId="16046" priority="507" stopIfTrue="1">
      <formula>$D$1&lt;H5</formula>
    </cfRule>
    <cfRule type="expression" dxfId="16045" priority="508" stopIfTrue="1">
      <formula>$D$1&gt;H5</formula>
    </cfRule>
  </conditionalFormatting>
  <conditionalFormatting sqref="H4">
    <cfRule type="expression" dxfId="16044" priority="502" stopIfTrue="1">
      <formula>$D$1&lt;H4</formula>
    </cfRule>
    <cfRule type="expression" dxfId="16043" priority="503" stopIfTrue="1">
      <formula>$D$1&gt;H4</formula>
    </cfRule>
  </conditionalFormatting>
  <conditionalFormatting sqref="H5">
    <cfRule type="cellIs" dxfId="16042" priority="504" stopIfTrue="1" operator="equal">
      <formula>5</formula>
    </cfRule>
    <cfRule type="cellIs" dxfId="16041" priority="505" stopIfTrue="1" operator="equal">
      <formula>4</formula>
    </cfRule>
    <cfRule type="cellIs" dxfId="16040" priority="506" stopIfTrue="1" operator="equal">
      <formula>3</formula>
    </cfRule>
  </conditionalFormatting>
  <conditionalFormatting sqref="H5">
    <cfRule type="cellIs" dxfId="16039" priority="499" stopIfTrue="1" operator="equal">
      <formula>5</formula>
    </cfRule>
    <cfRule type="cellIs" dxfId="16038" priority="500" stopIfTrue="1" operator="equal">
      <formula>4</formula>
    </cfRule>
    <cfRule type="cellIs" dxfId="16037" priority="501" stopIfTrue="1" operator="equal">
      <formula>3</formula>
    </cfRule>
  </conditionalFormatting>
  <conditionalFormatting sqref="H4">
    <cfRule type="expression" dxfId="16036" priority="497" stopIfTrue="1">
      <formula>$D$1&lt;H4</formula>
    </cfRule>
    <cfRule type="expression" dxfId="16035" priority="498" stopIfTrue="1">
      <formula>$D$1&gt;H4</formula>
    </cfRule>
  </conditionalFormatting>
  <conditionalFormatting sqref="H5">
    <cfRule type="cellIs" dxfId="16034" priority="494" stopIfTrue="1" operator="equal">
      <formula>5</formula>
    </cfRule>
    <cfRule type="cellIs" dxfId="16033" priority="495" stopIfTrue="1" operator="equal">
      <formula>4</formula>
    </cfRule>
    <cfRule type="cellIs" dxfId="16032" priority="496" stopIfTrue="1" operator="equal">
      <formula>3</formula>
    </cfRule>
  </conditionalFormatting>
  <conditionalFormatting sqref="H4">
    <cfRule type="expression" dxfId="16031" priority="492" stopIfTrue="1">
      <formula>$D$1&lt;H4</formula>
    </cfRule>
    <cfRule type="expression" dxfId="16030" priority="493" stopIfTrue="1">
      <formula>$D$1&gt;H4</formula>
    </cfRule>
  </conditionalFormatting>
  <conditionalFormatting sqref="K3">
    <cfRule type="expression" dxfId="16029" priority="358" stopIfTrue="1">
      <formula>$D$1&lt;K3</formula>
    </cfRule>
    <cfRule type="expression" dxfId="16028" priority="359" stopIfTrue="1">
      <formula>$D$1&gt;K3</formula>
    </cfRule>
  </conditionalFormatting>
  <conditionalFormatting sqref="I4">
    <cfRule type="expression" dxfId="16027" priority="490" stopIfTrue="1">
      <formula>$D$1&lt;I4</formula>
    </cfRule>
    <cfRule type="expression" dxfId="16026" priority="491" stopIfTrue="1">
      <formula>$D$1&gt;I4</formula>
    </cfRule>
  </conditionalFormatting>
  <conditionalFormatting sqref="I4">
    <cfRule type="expression" dxfId="16025" priority="488" stopIfTrue="1">
      <formula>$D$1&lt;I4</formula>
    </cfRule>
    <cfRule type="expression" dxfId="16024" priority="489" stopIfTrue="1">
      <formula>$D$1&gt;I4</formula>
    </cfRule>
  </conditionalFormatting>
  <conditionalFormatting sqref="I4">
    <cfRule type="expression" dxfId="16023" priority="486" stopIfTrue="1">
      <formula>$D$1&lt;I4</formula>
    </cfRule>
    <cfRule type="expression" dxfId="16022" priority="487" stopIfTrue="1">
      <formula>$D$1&gt;I4</formula>
    </cfRule>
  </conditionalFormatting>
  <conditionalFormatting sqref="I4">
    <cfRule type="expression" dxfId="16021" priority="482" stopIfTrue="1">
      <formula>$D$1&lt;I4</formula>
    </cfRule>
    <cfRule type="expression" dxfId="16020" priority="483" stopIfTrue="1">
      <formula>$D$1&gt;I4</formula>
    </cfRule>
  </conditionalFormatting>
  <conditionalFormatting sqref="I4">
    <cfRule type="expression" dxfId="16019" priority="480" stopIfTrue="1">
      <formula>$D$1&lt;I4</formula>
    </cfRule>
    <cfRule type="expression" dxfId="16018" priority="481" stopIfTrue="1">
      <formula>$D$1&gt;I4</formula>
    </cfRule>
  </conditionalFormatting>
  <conditionalFormatting sqref="I5">
    <cfRule type="expression" dxfId="16017" priority="478" stopIfTrue="1">
      <formula>$D$1&lt;I5</formula>
    </cfRule>
    <cfRule type="expression" dxfId="16016" priority="479" stopIfTrue="1">
      <formula>$D$1&gt;I5</formula>
    </cfRule>
  </conditionalFormatting>
  <conditionalFormatting sqref="I5">
    <cfRule type="expression" dxfId="16015" priority="476" stopIfTrue="1">
      <formula>$D$1&lt;I5</formula>
    </cfRule>
    <cfRule type="expression" dxfId="16014" priority="477" stopIfTrue="1">
      <formula>$D$1&gt;I5</formula>
    </cfRule>
  </conditionalFormatting>
  <conditionalFormatting sqref="I4">
    <cfRule type="expression" dxfId="16013" priority="469" stopIfTrue="1">
      <formula>$D$1&lt;I4</formula>
    </cfRule>
    <cfRule type="expression" dxfId="16012" priority="470" stopIfTrue="1">
      <formula>$D$1&gt;I4</formula>
    </cfRule>
  </conditionalFormatting>
  <conditionalFormatting sqref="I5">
    <cfRule type="cellIs" dxfId="16011" priority="471" stopIfTrue="1" operator="equal">
      <formula>5</formula>
    </cfRule>
    <cfRule type="cellIs" dxfId="16010" priority="472" stopIfTrue="1" operator="equal">
      <formula>4</formula>
    </cfRule>
    <cfRule type="cellIs" dxfId="16009" priority="473" stopIfTrue="1" operator="equal">
      <formula>3</formula>
    </cfRule>
  </conditionalFormatting>
  <conditionalFormatting sqref="I5">
    <cfRule type="cellIs" dxfId="16008" priority="466" stopIfTrue="1" operator="equal">
      <formula>5</formula>
    </cfRule>
    <cfRule type="cellIs" dxfId="16007" priority="467" stopIfTrue="1" operator="equal">
      <formula>4</formula>
    </cfRule>
    <cfRule type="cellIs" dxfId="16006" priority="468" stopIfTrue="1" operator="equal">
      <formula>3</formula>
    </cfRule>
  </conditionalFormatting>
  <conditionalFormatting sqref="I5">
    <cfRule type="cellIs" dxfId="16005" priority="461" stopIfTrue="1" operator="equal">
      <formula>5</formula>
    </cfRule>
    <cfRule type="cellIs" dxfId="16004" priority="462" stopIfTrue="1" operator="equal">
      <formula>4</formula>
    </cfRule>
    <cfRule type="cellIs" dxfId="16003" priority="463" stopIfTrue="1" operator="equal">
      <formula>3</formula>
    </cfRule>
  </conditionalFormatting>
  <conditionalFormatting sqref="I4">
    <cfRule type="expression" dxfId="16002" priority="459" stopIfTrue="1">
      <formula>$D$1&lt;I4</formula>
    </cfRule>
    <cfRule type="expression" dxfId="16001" priority="460" stopIfTrue="1">
      <formula>$D$1&gt;I4</formula>
    </cfRule>
  </conditionalFormatting>
  <conditionalFormatting sqref="J3">
    <cfRule type="expression" dxfId="16000" priority="457" stopIfTrue="1">
      <formula>$D$1&lt;J3</formula>
    </cfRule>
    <cfRule type="expression" dxfId="15999" priority="458" stopIfTrue="1">
      <formula>$D$1&gt;J3</formula>
    </cfRule>
  </conditionalFormatting>
  <conditionalFormatting sqref="J3">
    <cfRule type="expression" dxfId="15998" priority="455" stopIfTrue="1">
      <formula>$D$1&lt;J3</formula>
    </cfRule>
    <cfRule type="expression" dxfId="15997" priority="456" stopIfTrue="1">
      <formula>$D$1&gt;J3</formula>
    </cfRule>
  </conditionalFormatting>
  <conditionalFormatting sqref="J3">
    <cfRule type="expression" dxfId="15996" priority="453" stopIfTrue="1">
      <formula>$D$1&lt;J3</formula>
    </cfRule>
    <cfRule type="expression" dxfId="15995" priority="454" stopIfTrue="1">
      <formula>$D$1&gt;J3</formula>
    </cfRule>
  </conditionalFormatting>
  <conditionalFormatting sqref="J4">
    <cfRule type="expression" dxfId="15994" priority="445" stopIfTrue="1">
      <formula>$D$1&lt;J4</formula>
    </cfRule>
    <cfRule type="expression" dxfId="15993" priority="446" stopIfTrue="1">
      <formula>$D$1&gt;J4</formula>
    </cfRule>
  </conditionalFormatting>
  <conditionalFormatting sqref="J4">
    <cfRule type="expression" dxfId="15992" priority="443" stopIfTrue="1">
      <formula>$D$1&lt;J4</formula>
    </cfRule>
    <cfRule type="expression" dxfId="15991" priority="444" stopIfTrue="1">
      <formula>$D$1&gt;J4</formula>
    </cfRule>
  </conditionalFormatting>
  <conditionalFormatting sqref="J4">
    <cfRule type="expression" dxfId="15990" priority="441" stopIfTrue="1">
      <formula>$D$1&lt;J4</formula>
    </cfRule>
    <cfRule type="expression" dxfId="15989" priority="442" stopIfTrue="1">
      <formula>$D$1&gt;J4</formula>
    </cfRule>
  </conditionalFormatting>
  <conditionalFormatting sqref="J4">
    <cfRule type="expression" dxfId="15988" priority="439" stopIfTrue="1">
      <formula>$D$1&lt;J4</formula>
    </cfRule>
    <cfRule type="expression" dxfId="15987" priority="440" stopIfTrue="1">
      <formula>$D$1&gt;J4</formula>
    </cfRule>
  </conditionalFormatting>
  <conditionalFormatting sqref="J4">
    <cfRule type="expression" dxfId="15986" priority="435" stopIfTrue="1">
      <formula>$D$1&lt;J4</formula>
    </cfRule>
    <cfRule type="expression" dxfId="15985" priority="436" stopIfTrue="1">
      <formula>$D$1&gt;J4</formula>
    </cfRule>
  </conditionalFormatting>
  <conditionalFormatting sqref="J4">
    <cfRule type="expression" dxfId="15984" priority="433" stopIfTrue="1">
      <formula>$D$1&lt;J4</formula>
    </cfRule>
    <cfRule type="expression" dxfId="15983" priority="434" stopIfTrue="1">
      <formula>$D$1&gt;J4</formula>
    </cfRule>
  </conditionalFormatting>
  <conditionalFormatting sqref="J4">
    <cfRule type="expression" dxfId="15982" priority="431" stopIfTrue="1">
      <formula>$D$1&lt;J4</formula>
    </cfRule>
    <cfRule type="expression" dxfId="15981" priority="432" stopIfTrue="1">
      <formula>$D$1&gt;J4</formula>
    </cfRule>
  </conditionalFormatting>
  <conditionalFormatting sqref="J4">
    <cfRule type="expression" dxfId="15980" priority="429" stopIfTrue="1">
      <formula>$D$1&lt;J4</formula>
    </cfRule>
    <cfRule type="expression" dxfId="15979" priority="430" stopIfTrue="1">
      <formula>$D$1&gt;J4</formula>
    </cfRule>
  </conditionalFormatting>
  <conditionalFormatting sqref="J4">
    <cfRule type="expression" dxfId="15978" priority="427" stopIfTrue="1">
      <formula>$D$1&lt;J4</formula>
    </cfRule>
    <cfRule type="expression" dxfId="15977" priority="428" stopIfTrue="1">
      <formula>$D$1&gt;J4</formula>
    </cfRule>
  </conditionalFormatting>
  <conditionalFormatting sqref="J4">
    <cfRule type="expression" dxfId="15976" priority="423" stopIfTrue="1">
      <formula>$D$1&lt;J4</formula>
    </cfRule>
    <cfRule type="expression" dxfId="15975" priority="424" stopIfTrue="1">
      <formula>$D$1&gt;J4</formula>
    </cfRule>
  </conditionalFormatting>
  <conditionalFormatting sqref="J4">
    <cfRule type="expression" dxfId="15974" priority="421" stopIfTrue="1">
      <formula>$D$1&lt;J4</formula>
    </cfRule>
    <cfRule type="expression" dxfId="15973" priority="422" stopIfTrue="1">
      <formula>$D$1&gt;J4</formula>
    </cfRule>
  </conditionalFormatting>
  <conditionalFormatting sqref="J5">
    <cfRule type="cellIs" dxfId="15972" priority="418" stopIfTrue="1" operator="equal">
      <formula>5</formula>
    </cfRule>
    <cfRule type="cellIs" dxfId="15971" priority="419" stopIfTrue="1" operator="equal">
      <formula>4</formula>
    </cfRule>
    <cfRule type="cellIs" dxfId="15970" priority="420" stopIfTrue="1" operator="equal">
      <formula>3</formula>
    </cfRule>
  </conditionalFormatting>
  <conditionalFormatting sqref="J5">
    <cfRule type="cellIs" dxfId="15969" priority="415" stopIfTrue="1" operator="equal">
      <formula>5</formula>
    </cfRule>
    <cfRule type="cellIs" dxfId="15968" priority="416" stopIfTrue="1" operator="equal">
      <formula>4</formula>
    </cfRule>
    <cfRule type="cellIs" dxfId="15967" priority="417" stopIfTrue="1" operator="equal">
      <formula>3</formula>
    </cfRule>
  </conditionalFormatting>
  <conditionalFormatting sqref="J5">
    <cfRule type="cellIs" dxfId="15966" priority="409" stopIfTrue="1" operator="equal">
      <formula>5</formula>
    </cfRule>
    <cfRule type="cellIs" dxfId="15965" priority="410" stopIfTrue="1" operator="equal">
      <formula>4</formula>
    </cfRule>
    <cfRule type="cellIs" dxfId="15964" priority="411" stopIfTrue="1" operator="equal">
      <formula>3</formula>
    </cfRule>
  </conditionalFormatting>
  <conditionalFormatting sqref="J5">
    <cfRule type="cellIs" dxfId="15963" priority="406" stopIfTrue="1" operator="equal">
      <formula>5</formula>
    </cfRule>
    <cfRule type="cellIs" dxfId="15962" priority="407" stopIfTrue="1" operator="equal">
      <formula>4</formula>
    </cfRule>
    <cfRule type="cellIs" dxfId="15961" priority="408" stopIfTrue="1" operator="equal">
      <formula>3</formula>
    </cfRule>
  </conditionalFormatting>
  <conditionalFormatting sqref="J5">
    <cfRule type="cellIs" dxfId="15960" priority="403" stopIfTrue="1" operator="equal">
      <formula>5</formula>
    </cfRule>
    <cfRule type="cellIs" dxfId="15959" priority="404" stopIfTrue="1" operator="equal">
      <formula>4</formula>
    </cfRule>
    <cfRule type="cellIs" dxfId="15958" priority="405" stopIfTrue="1" operator="equal">
      <formula>3</formula>
    </cfRule>
  </conditionalFormatting>
  <conditionalFormatting sqref="J5">
    <cfRule type="cellIs" dxfId="15957" priority="400" stopIfTrue="1" operator="equal">
      <formula>5</formula>
    </cfRule>
    <cfRule type="cellIs" dxfId="15956" priority="401" stopIfTrue="1" operator="equal">
      <formula>4</formula>
    </cfRule>
    <cfRule type="cellIs" dxfId="15955" priority="402" stopIfTrue="1" operator="equal">
      <formula>3</formula>
    </cfRule>
  </conditionalFormatting>
  <conditionalFormatting sqref="J5">
    <cfRule type="cellIs" dxfId="15954" priority="397" stopIfTrue="1" operator="equal">
      <formula>5</formula>
    </cfRule>
    <cfRule type="cellIs" dxfId="15953" priority="398" stopIfTrue="1" operator="equal">
      <formula>4</formula>
    </cfRule>
    <cfRule type="cellIs" dxfId="15952" priority="399" stopIfTrue="1" operator="equal">
      <formula>3</formula>
    </cfRule>
  </conditionalFormatting>
  <conditionalFormatting sqref="J5">
    <cfRule type="cellIs" dxfId="15951" priority="394" stopIfTrue="1" operator="equal">
      <formula>5</formula>
    </cfRule>
    <cfRule type="cellIs" dxfId="15950" priority="395" stopIfTrue="1" operator="equal">
      <formula>4</formula>
    </cfRule>
    <cfRule type="cellIs" dxfId="15949" priority="396" stopIfTrue="1" operator="equal">
      <formula>3</formula>
    </cfRule>
  </conditionalFormatting>
  <conditionalFormatting sqref="J5">
    <cfRule type="cellIs" dxfId="15948" priority="389" stopIfTrue="1" operator="equal">
      <formula>5</formula>
    </cfRule>
    <cfRule type="cellIs" dxfId="15947" priority="390" stopIfTrue="1" operator="equal">
      <formula>4</formula>
    </cfRule>
    <cfRule type="cellIs" dxfId="15946" priority="391" stopIfTrue="1" operator="equal">
      <formula>3</formula>
    </cfRule>
  </conditionalFormatting>
  <conditionalFormatting sqref="J4">
    <cfRule type="expression" dxfId="15945" priority="387" stopIfTrue="1">
      <formula>$D$1&lt;J4</formula>
    </cfRule>
    <cfRule type="expression" dxfId="15944" priority="388" stopIfTrue="1">
      <formula>$D$1&gt;J4</formula>
    </cfRule>
  </conditionalFormatting>
  <conditionalFormatting sqref="J5">
    <cfRule type="cellIs" dxfId="15943" priority="384" stopIfTrue="1" operator="equal">
      <formula>5</formula>
    </cfRule>
    <cfRule type="cellIs" dxfId="15942" priority="385" stopIfTrue="1" operator="equal">
      <formula>4</formula>
    </cfRule>
    <cfRule type="cellIs" dxfId="15941" priority="386" stopIfTrue="1" operator="equal">
      <formula>3</formula>
    </cfRule>
  </conditionalFormatting>
  <conditionalFormatting sqref="J4">
    <cfRule type="expression" dxfId="15940" priority="382" stopIfTrue="1">
      <formula>$D$1&lt;J4</formula>
    </cfRule>
    <cfRule type="expression" dxfId="15939" priority="383" stopIfTrue="1">
      <formula>$D$1&gt;J4</formula>
    </cfRule>
  </conditionalFormatting>
  <conditionalFormatting sqref="J5">
    <cfRule type="cellIs" dxfId="15938" priority="379" stopIfTrue="1" operator="equal">
      <formula>5</formula>
    </cfRule>
    <cfRule type="cellIs" dxfId="15937" priority="380" stopIfTrue="1" operator="equal">
      <formula>4</formula>
    </cfRule>
    <cfRule type="cellIs" dxfId="15936" priority="381" stopIfTrue="1" operator="equal">
      <formula>3</formula>
    </cfRule>
  </conditionalFormatting>
  <conditionalFormatting sqref="J5">
    <cfRule type="cellIs" dxfId="15935" priority="374" stopIfTrue="1" operator="equal">
      <formula>5</formula>
    </cfRule>
    <cfRule type="cellIs" dxfId="15934" priority="375" stopIfTrue="1" operator="equal">
      <formula>4</formula>
    </cfRule>
    <cfRule type="cellIs" dxfId="15933" priority="376" stopIfTrue="1" operator="equal">
      <formula>3</formula>
    </cfRule>
  </conditionalFormatting>
  <conditionalFormatting sqref="J4">
    <cfRule type="expression" dxfId="15932" priority="372" stopIfTrue="1">
      <formula>$D$1&lt;J4</formula>
    </cfRule>
    <cfRule type="expression" dxfId="15931" priority="373" stopIfTrue="1">
      <formula>$D$1&gt;J4</formula>
    </cfRule>
  </conditionalFormatting>
  <conditionalFormatting sqref="J4">
    <cfRule type="expression" dxfId="15930" priority="370" stopIfTrue="1">
      <formula>$D$1&lt;J4</formula>
    </cfRule>
    <cfRule type="expression" dxfId="15929" priority="371" stopIfTrue="1">
      <formula>$D$1&gt;J4</formula>
    </cfRule>
  </conditionalFormatting>
  <conditionalFormatting sqref="J5">
    <cfRule type="cellIs" dxfId="15928" priority="367" stopIfTrue="1" operator="equal">
      <formula>5</formula>
    </cfRule>
    <cfRule type="cellIs" dxfId="15927" priority="368" stopIfTrue="1" operator="equal">
      <formula>4</formula>
    </cfRule>
    <cfRule type="cellIs" dxfId="15926" priority="369" stopIfTrue="1" operator="equal">
      <formula>3</formula>
    </cfRule>
  </conditionalFormatting>
  <conditionalFormatting sqref="J5">
    <cfRule type="cellIs" dxfId="15925" priority="362" stopIfTrue="1" operator="equal">
      <formula>5</formula>
    </cfRule>
    <cfRule type="cellIs" dxfId="15924" priority="363" stopIfTrue="1" operator="equal">
      <formula>4</formula>
    </cfRule>
    <cfRule type="cellIs" dxfId="15923" priority="364" stopIfTrue="1" operator="equal">
      <formula>3</formula>
    </cfRule>
  </conditionalFormatting>
  <conditionalFormatting sqref="K3">
    <cfRule type="expression" dxfId="15922" priority="356" stopIfTrue="1">
      <formula>$D$1&lt;K3</formula>
    </cfRule>
    <cfRule type="expression" dxfId="15921" priority="357" stopIfTrue="1">
      <formula>$D$1&gt;K3</formula>
    </cfRule>
  </conditionalFormatting>
  <conditionalFormatting sqref="K3">
    <cfRule type="expression" dxfId="15920" priority="354" stopIfTrue="1">
      <formula>$D$1&lt;K3</formula>
    </cfRule>
    <cfRule type="expression" dxfId="15919" priority="355" stopIfTrue="1">
      <formula>$D$1&gt;K3</formula>
    </cfRule>
  </conditionalFormatting>
  <conditionalFormatting sqref="K3">
    <cfRule type="expression" dxfId="15918" priority="352" stopIfTrue="1">
      <formula>$D$1&lt;K3</formula>
    </cfRule>
    <cfRule type="expression" dxfId="15917" priority="353" stopIfTrue="1">
      <formula>$D$1&gt;K3</formula>
    </cfRule>
  </conditionalFormatting>
  <conditionalFormatting sqref="K4">
    <cfRule type="expression" dxfId="15916" priority="346" stopIfTrue="1">
      <formula>$D$1&lt;K4</formula>
    </cfRule>
    <cfRule type="expression" dxfId="15915" priority="347" stopIfTrue="1">
      <formula>$D$1&gt;K4</formula>
    </cfRule>
  </conditionalFormatting>
  <conditionalFormatting sqref="K4">
    <cfRule type="expression" dxfId="15914" priority="326" stopIfTrue="1">
      <formula>$D$1&lt;K4</formula>
    </cfRule>
    <cfRule type="expression" dxfId="15913" priority="327" stopIfTrue="1">
      <formula>$D$1&gt;K4</formula>
    </cfRule>
  </conditionalFormatting>
  <conditionalFormatting sqref="K3">
    <cfRule type="expression" dxfId="15912" priority="350" stopIfTrue="1">
      <formula>$D$1&lt;K3</formula>
    </cfRule>
    <cfRule type="expression" dxfId="15911" priority="351" stopIfTrue="1">
      <formula>$D$1&gt;K3</formula>
    </cfRule>
  </conditionalFormatting>
  <conditionalFormatting sqref="K5">
    <cfRule type="cellIs" dxfId="15910" priority="315" stopIfTrue="1" operator="equal">
      <formula>5</formula>
    </cfRule>
    <cfRule type="cellIs" dxfId="15909" priority="316" stopIfTrue="1" operator="equal">
      <formula>4</formula>
    </cfRule>
    <cfRule type="cellIs" dxfId="15908" priority="317" stopIfTrue="1" operator="equal">
      <formula>3</formula>
    </cfRule>
  </conditionalFormatting>
  <conditionalFormatting sqref="K4">
    <cfRule type="expression" dxfId="15907" priority="344" stopIfTrue="1">
      <formula>$D$1&lt;K4</formula>
    </cfRule>
    <cfRule type="expression" dxfId="15906" priority="345" stopIfTrue="1">
      <formula>$D$1&gt;K4</formula>
    </cfRule>
  </conditionalFormatting>
  <conditionalFormatting sqref="K4">
    <cfRule type="expression" dxfId="15905" priority="324" stopIfTrue="1">
      <formula>$D$1&lt;K4</formula>
    </cfRule>
    <cfRule type="expression" dxfId="15904" priority="325" stopIfTrue="1">
      <formula>$D$1&gt;K4</formula>
    </cfRule>
  </conditionalFormatting>
  <conditionalFormatting sqref="K4">
    <cfRule type="expression" dxfId="15903" priority="322" stopIfTrue="1">
      <formula>$D$1&lt;K4</formula>
    </cfRule>
    <cfRule type="expression" dxfId="15902" priority="323" stopIfTrue="1">
      <formula>$D$1&gt;K4</formula>
    </cfRule>
  </conditionalFormatting>
  <conditionalFormatting sqref="K4">
    <cfRule type="expression" dxfId="15901" priority="342" stopIfTrue="1">
      <formula>$D$1&lt;K4</formula>
    </cfRule>
    <cfRule type="expression" dxfId="15900" priority="343" stopIfTrue="1">
      <formula>$D$1&gt;K4</formula>
    </cfRule>
  </conditionalFormatting>
  <conditionalFormatting sqref="K4">
    <cfRule type="expression" dxfId="15899" priority="340" stopIfTrue="1">
      <formula>$D$1&lt;K4</formula>
    </cfRule>
    <cfRule type="expression" dxfId="15898" priority="341" stopIfTrue="1">
      <formula>$D$1&gt;K4</formula>
    </cfRule>
  </conditionalFormatting>
  <conditionalFormatting sqref="K4">
    <cfRule type="expression" dxfId="15897" priority="338" stopIfTrue="1">
      <formula>$D$1&lt;K4</formula>
    </cfRule>
    <cfRule type="expression" dxfId="15896" priority="339" stopIfTrue="1">
      <formula>$D$1&gt;K4</formula>
    </cfRule>
  </conditionalFormatting>
  <conditionalFormatting sqref="K4">
    <cfRule type="expression" dxfId="15895" priority="334" stopIfTrue="1">
      <formula>$D$1&lt;K4</formula>
    </cfRule>
    <cfRule type="expression" dxfId="15894" priority="335" stopIfTrue="1">
      <formula>$D$1&gt;K4</formula>
    </cfRule>
  </conditionalFormatting>
  <conditionalFormatting sqref="K4">
    <cfRule type="expression" dxfId="15893" priority="332" stopIfTrue="1">
      <formula>$D$1&lt;K4</formula>
    </cfRule>
    <cfRule type="expression" dxfId="15892" priority="333" stopIfTrue="1">
      <formula>$D$1&gt;K4</formula>
    </cfRule>
  </conditionalFormatting>
  <conditionalFormatting sqref="K4">
    <cfRule type="expression" dxfId="15891" priority="330" stopIfTrue="1">
      <formula>$D$1&lt;K4</formula>
    </cfRule>
    <cfRule type="expression" dxfId="15890" priority="331" stopIfTrue="1">
      <formula>$D$1&gt;K4</formula>
    </cfRule>
  </conditionalFormatting>
  <conditionalFormatting sqref="K4">
    <cfRule type="expression" dxfId="15889" priority="328" stopIfTrue="1">
      <formula>$D$1&lt;K4</formula>
    </cfRule>
    <cfRule type="expression" dxfId="15888" priority="329" stopIfTrue="1">
      <formula>$D$1&gt;K4</formula>
    </cfRule>
  </conditionalFormatting>
  <conditionalFormatting sqref="K4">
    <cfRule type="expression" dxfId="15887" priority="320" stopIfTrue="1">
      <formula>$D$1&lt;K4</formula>
    </cfRule>
    <cfRule type="expression" dxfId="15886" priority="321" stopIfTrue="1">
      <formula>$D$1&gt;K4</formula>
    </cfRule>
  </conditionalFormatting>
  <conditionalFormatting sqref="K4">
    <cfRule type="expression" dxfId="15885" priority="318" stopIfTrue="1">
      <formula>$D$1&lt;K4</formula>
    </cfRule>
    <cfRule type="expression" dxfId="15884" priority="319" stopIfTrue="1">
      <formula>$D$1&gt;K4</formula>
    </cfRule>
  </conditionalFormatting>
  <conditionalFormatting sqref="L4">
    <cfRule type="expression" dxfId="15883" priority="313" stopIfTrue="1">
      <formula>$D$1&lt;L4</formula>
    </cfRule>
    <cfRule type="expression" dxfId="15882" priority="314" stopIfTrue="1">
      <formula>$D$1&gt;L4</formula>
    </cfRule>
  </conditionalFormatting>
  <conditionalFormatting sqref="L4">
    <cfRule type="expression" dxfId="15881" priority="311" stopIfTrue="1">
      <formula>$D$1&lt;L4</formula>
    </cfRule>
    <cfRule type="expression" dxfId="15880" priority="312" stopIfTrue="1">
      <formula>$D$1&gt;L4</formula>
    </cfRule>
  </conditionalFormatting>
  <conditionalFormatting sqref="L4">
    <cfRule type="expression" dxfId="15879" priority="309" stopIfTrue="1">
      <formula>$D$1&lt;L4</formula>
    </cfRule>
    <cfRule type="expression" dxfId="15878" priority="310" stopIfTrue="1">
      <formula>$D$1&gt;L4</formula>
    </cfRule>
  </conditionalFormatting>
  <conditionalFormatting sqref="L4">
    <cfRule type="expression" dxfId="15877" priority="305" stopIfTrue="1">
      <formula>$D$1&lt;L4</formula>
    </cfRule>
    <cfRule type="expression" dxfId="15876" priority="306" stopIfTrue="1">
      <formula>$D$1&gt;L4</formula>
    </cfRule>
  </conditionalFormatting>
  <conditionalFormatting sqref="L4">
    <cfRule type="expression" dxfId="15875" priority="303" stopIfTrue="1">
      <formula>$D$1&lt;L4</formula>
    </cfRule>
    <cfRule type="expression" dxfId="15874" priority="304" stopIfTrue="1">
      <formula>$D$1&gt;L4</formula>
    </cfRule>
  </conditionalFormatting>
  <conditionalFormatting sqref="L4">
    <cfRule type="expression" dxfId="15873" priority="301" stopIfTrue="1">
      <formula>$D$1&lt;L4</formula>
    </cfRule>
    <cfRule type="expression" dxfId="15872" priority="302" stopIfTrue="1">
      <formula>$D$1&gt;L4</formula>
    </cfRule>
  </conditionalFormatting>
  <conditionalFormatting sqref="L4">
    <cfRule type="expression" dxfId="15871" priority="299" stopIfTrue="1">
      <formula>$D$1&lt;L4</formula>
    </cfRule>
    <cfRule type="expression" dxfId="15870" priority="300" stopIfTrue="1">
      <formula>$D$1&gt;L4</formula>
    </cfRule>
  </conditionalFormatting>
  <conditionalFormatting sqref="L5">
    <cfRule type="cellIs" dxfId="15869" priority="296" stopIfTrue="1" operator="equal">
      <formula>5</formula>
    </cfRule>
    <cfRule type="cellIs" dxfId="15868" priority="297" stopIfTrue="1" operator="equal">
      <formula>4</formula>
    </cfRule>
    <cfRule type="cellIs" dxfId="15867" priority="298" stopIfTrue="1" operator="equal">
      <formula>3</formula>
    </cfRule>
  </conditionalFormatting>
  <conditionalFormatting sqref="L5">
    <cfRule type="cellIs" dxfId="15866" priority="293" stopIfTrue="1" operator="equal">
      <formula>5</formula>
    </cfRule>
    <cfRule type="cellIs" dxfId="15865" priority="294" stopIfTrue="1" operator="equal">
      <formula>4</formula>
    </cfRule>
    <cfRule type="cellIs" dxfId="15864" priority="295" stopIfTrue="1" operator="equal">
      <formula>3</formula>
    </cfRule>
  </conditionalFormatting>
  <conditionalFormatting sqref="L5">
    <cfRule type="cellIs" dxfId="15863" priority="290" stopIfTrue="1" operator="equal">
      <formula>5</formula>
    </cfRule>
    <cfRule type="cellIs" dxfId="15862" priority="291" stopIfTrue="1" operator="equal">
      <formula>4</formula>
    </cfRule>
    <cfRule type="cellIs" dxfId="15861" priority="292" stopIfTrue="1" operator="equal">
      <formula>3</formula>
    </cfRule>
  </conditionalFormatting>
  <conditionalFormatting sqref="L5">
    <cfRule type="cellIs" dxfId="15860" priority="284" stopIfTrue="1" operator="equal">
      <formula>5</formula>
    </cfRule>
    <cfRule type="cellIs" dxfId="15859" priority="285" stopIfTrue="1" operator="equal">
      <formula>4</formula>
    </cfRule>
    <cfRule type="cellIs" dxfId="15858" priority="286" stopIfTrue="1" operator="equal">
      <formula>3</formula>
    </cfRule>
  </conditionalFormatting>
  <conditionalFormatting sqref="L5">
    <cfRule type="cellIs" dxfId="15857" priority="281" stopIfTrue="1" operator="equal">
      <formula>5</formula>
    </cfRule>
    <cfRule type="cellIs" dxfId="15856" priority="282" stopIfTrue="1" operator="equal">
      <formula>4</formula>
    </cfRule>
    <cfRule type="cellIs" dxfId="15855" priority="283" stopIfTrue="1" operator="equal">
      <formula>3</formula>
    </cfRule>
  </conditionalFormatting>
  <conditionalFormatting sqref="L5">
    <cfRule type="cellIs" dxfId="15854" priority="278" stopIfTrue="1" operator="equal">
      <formula>5</formula>
    </cfRule>
    <cfRule type="cellIs" dxfId="15853" priority="279" stopIfTrue="1" operator="equal">
      <formula>4</formula>
    </cfRule>
    <cfRule type="cellIs" dxfId="15852" priority="280" stopIfTrue="1" operator="equal">
      <formula>3</formula>
    </cfRule>
  </conditionalFormatting>
  <conditionalFormatting sqref="L5">
    <cfRule type="cellIs" dxfId="15851" priority="272" stopIfTrue="1" operator="equal">
      <formula>5</formula>
    </cfRule>
    <cfRule type="cellIs" dxfId="15850" priority="273" stopIfTrue="1" operator="equal">
      <formula>4</formula>
    </cfRule>
    <cfRule type="cellIs" dxfId="15849" priority="274" stopIfTrue="1" operator="equal">
      <formula>3</formula>
    </cfRule>
  </conditionalFormatting>
  <conditionalFormatting sqref="L5">
    <cfRule type="cellIs" dxfId="15848" priority="269" stopIfTrue="1" operator="equal">
      <formula>5</formula>
    </cfRule>
    <cfRule type="cellIs" dxfId="15847" priority="270" stopIfTrue="1" operator="equal">
      <formula>4</formula>
    </cfRule>
    <cfRule type="cellIs" dxfId="15846" priority="271" stopIfTrue="1" operator="equal">
      <formula>3</formula>
    </cfRule>
  </conditionalFormatting>
  <conditionalFormatting sqref="L5">
    <cfRule type="cellIs" dxfId="15845" priority="266" stopIfTrue="1" operator="equal">
      <formula>5</formula>
    </cfRule>
    <cfRule type="cellIs" dxfId="15844" priority="267" stopIfTrue="1" operator="equal">
      <formula>4</formula>
    </cfRule>
    <cfRule type="cellIs" dxfId="15843" priority="268" stopIfTrue="1" operator="equal">
      <formula>3</formula>
    </cfRule>
  </conditionalFormatting>
  <conditionalFormatting sqref="L5">
    <cfRule type="cellIs" dxfId="15842" priority="263" stopIfTrue="1" operator="equal">
      <formula>5</formula>
    </cfRule>
    <cfRule type="cellIs" dxfId="15841" priority="264" stopIfTrue="1" operator="equal">
      <formula>4</formula>
    </cfRule>
    <cfRule type="cellIs" dxfId="15840" priority="265" stopIfTrue="1" operator="equal">
      <formula>3</formula>
    </cfRule>
  </conditionalFormatting>
  <conditionalFormatting sqref="L5">
    <cfRule type="cellIs" dxfId="15839" priority="260" stopIfTrue="1" operator="equal">
      <formula>5</formula>
    </cfRule>
    <cfRule type="cellIs" dxfId="15838" priority="261" stopIfTrue="1" operator="equal">
      <formula>4</formula>
    </cfRule>
    <cfRule type="cellIs" dxfId="15837" priority="262" stopIfTrue="1" operator="equal">
      <formula>3</formula>
    </cfRule>
  </conditionalFormatting>
  <conditionalFormatting sqref="L5">
    <cfRule type="cellIs" dxfId="15836" priority="257" stopIfTrue="1" operator="equal">
      <formula>5</formula>
    </cfRule>
    <cfRule type="cellIs" dxfId="15835" priority="258" stopIfTrue="1" operator="equal">
      <formula>4</formula>
    </cfRule>
    <cfRule type="cellIs" dxfId="15834" priority="259" stopIfTrue="1" operator="equal">
      <formula>3</formula>
    </cfRule>
  </conditionalFormatting>
  <conditionalFormatting sqref="L5">
    <cfRule type="cellIs" dxfId="15833" priority="254" stopIfTrue="1" operator="equal">
      <formula>5</formula>
    </cfRule>
    <cfRule type="cellIs" dxfId="15832" priority="255" stopIfTrue="1" operator="equal">
      <formula>4</formula>
    </cfRule>
    <cfRule type="cellIs" dxfId="15831" priority="256" stopIfTrue="1" operator="equal">
      <formula>3</formula>
    </cfRule>
  </conditionalFormatting>
  <conditionalFormatting sqref="L5">
    <cfRule type="cellIs" dxfId="15830" priority="251" stopIfTrue="1" operator="equal">
      <formula>5</formula>
    </cfRule>
    <cfRule type="cellIs" dxfId="15829" priority="252" stopIfTrue="1" operator="equal">
      <formula>4</formula>
    </cfRule>
    <cfRule type="cellIs" dxfId="15828" priority="253" stopIfTrue="1" operator="equal">
      <formula>3</formula>
    </cfRule>
  </conditionalFormatting>
  <conditionalFormatting sqref="L5">
    <cfRule type="cellIs" dxfId="15827" priority="248" stopIfTrue="1" operator="equal">
      <formula>5</formula>
    </cfRule>
    <cfRule type="cellIs" dxfId="15826" priority="249" stopIfTrue="1" operator="equal">
      <formula>4</formula>
    </cfRule>
    <cfRule type="cellIs" dxfId="15825" priority="250" stopIfTrue="1" operator="equal">
      <formula>3</formula>
    </cfRule>
  </conditionalFormatting>
  <conditionalFormatting sqref="L5">
    <cfRule type="cellIs" dxfId="15824" priority="245" stopIfTrue="1" operator="equal">
      <formula>5</formula>
    </cfRule>
    <cfRule type="cellIs" dxfId="15823" priority="246" stopIfTrue="1" operator="equal">
      <formula>4</formula>
    </cfRule>
    <cfRule type="cellIs" dxfId="15822" priority="247" stopIfTrue="1" operator="equal">
      <formula>3</formula>
    </cfRule>
  </conditionalFormatting>
  <conditionalFormatting sqref="N4">
    <cfRule type="expression" dxfId="15821" priority="66" stopIfTrue="1">
      <formula>$D$1&lt;N4</formula>
    </cfRule>
    <cfRule type="expression" dxfId="15820" priority="67" stopIfTrue="1">
      <formula>$D$1&gt;N4</formula>
    </cfRule>
  </conditionalFormatting>
  <conditionalFormatting sqref="N4">
    <cfRule type="expression" dxfId="15819" priority="64" stopIfTrue="1">
      <formula>$D$1&lt;N4</formula>
    </cfRule>
    <cfRule type="expression" dxfId="15818" priority="65" stopIfTrue="1">
      <formula>$D$1&gt;N4</formula>
    </cfRule>
  </conditionalFormatting>
  <conditionalFormatting sqref="N4">
    <cfRule type="expression" dxfId="15817" priority="232" stopIfTrue="1">
      <formula>$D$1&lt;N4</formula>
    </cfRule>
    <cfRule type="expression" dxfId="15816" priority="233" stopIfTrue="1">
      <formula>$D$1&gt;N4</formula>
    </cfRule>
  </conditionalFormatting>
  <conditionalFormatting sqref="N5">
    <cfRule type="cellIs" dxfId="15815" priority="229" stopIfTrue="1" operator="equal">
      <formula>5</formula>
    </cfRule>
    <cfRule type="cellIs" dxfId="15814" priority="230" stopIfTrue="1" operator="equal">
      <formula>4</formula>
    </cfRule>
    <cfRule type="cellIs" dxfId="15813" priority="231" stopIfTrue="1" operator="equal">
      <formula>3</formula>
    </cfRule>
  </conditionalFormatting>
  <conditionalFormatting sqref="N4">
    <cfRule type="expression" dxfId="15812" priority="227" stopIfTrue="1">
      <formula>$D$1&lt;N4</formula>
    </cfRule>
    <cfRule type="expression" dxfId="15811" priority="228" stopIfTrue="1">
      <formula>$D$1&gt;N4</formula>
    </cfRule>
  </conditionalFormatting>
  <conditionalFormatting sqref="N4">
    <cfRule type="expression" dxfId="15810" priority="211" stopIfTrue="1">
      <formula>$D$1&lt;N4</formula>
    </cfRule>
    <cfRule type="expression" dxfId="15809" priority="212" stopIfTrue="1">
      <formula>$D$1&gt;N4</formula>
    </cfRule>
  </conditionalFormatting>
  <conditionalFormatting sqref="N5">
    <cfRule type="cellIs" dxfId="15808" priority="208" stopIfTrue="1" operator="equal">
      <formula>5</formula>
    </cfRule>
    <cfRule type="cellIs" dxfId="15807" priority="209" stopIfTrue="1" operator="equal">
      <formula>4</formula>
    </cfRule>
    <cfRule type="cellIs" dxfId="15806" priority="210" stopIfTrue="1" operator="equal">
      <formula>3</formula>
    </cfRule>
  </conditionalFormatting>
  <conditionalFormatting sqref="N4">
    <cfRule type="expression" dxfId="15805" priority="206" stopIfTrue="1">
      <formula>$D$1&lt;N4</formula>
    </cfRule>
    <cfRule type="expression" dxfId="15804" priority="207" stopIfTrue="1">
      <formula>$D$1&gt;N4</formula>
    </cfRule>
  </conditionalFormatting>
  <conditionalFormatting sqref="N5">
    <cfRule type="cellIs" dxfId="15803" priority="203" stopIfTrue="1" operator="equal">
      <formula>5</formula>
    </cfRule>
    <cfRule type="cellIs" dxfId="15802" priority="204" stopIfTrue="1" operator="equal">
      <formula>4</formula>
    </cfRule>
    <cfRule type="cellIs" dxfId="15801" priority="205" stopIfTrue="1" operator="equal">
      <formula>3</formula>
    </cfRule>
  </conditionalFormatting>
  <conditionalFormatting sqref="N4">
    <cfRule type="expression" dxfId="15800" priority="201" stopIfTrue="1">
      <formula>$D$1&lt;N4</formula>
    </cfRule>
    <cfRule type="expression" dxfId="15799" priority="202" stopIfTrue="1">
      <formula>$D$1&gt;N4</formula>
    </cfRule>
  </conditionalFormatting>
  <conditionalFormatting sqref="N5">
    <cfRule type="cellIs" dxfId="15798" priority="198" stopIfTrue="1" operator="equal">
      <formula>5</formula>
    </cfRule>
    <cfRule type="cellIs" dxfId="15797" priority="199" stopIfTrue="1" operator="equal">
      <formula>4</formula>
    </cfRule>
    <cfRule type="cellIs" dxfId="15796" priority="200" stopIfTrue="1" operator="equal">
      <formula>3</formula>
    </cfRule>
  </conditionalFormatting>
  <conditionalFormatting sqref="N4">
    <cfRule type="expression" dxfId="15795" priority="196" stopIfTrue="1">
      <formula>$D$1&lt;N4</formula>
    </cfRule>
    <cfRule type="expression" dxfId="15794" priority="197" stopIfTrue="1">
      <formula>$D$1&gt;N4</formula>
    </cfRule>
  </conditionalFormatting>
  <conditionalFormatting sqref="N4">
    <cfRule type="expression" dxfId="15793" priority="194" stopIfTrue="1">
      <formula>$D$1&lt;N4</formula>
    </cfRule>
    <cfRule type="expression" dxfId="15792" priority="195" stopIfTrue="1">
      <formula>$D$1&gt;N4</formula>
    </cfRule>
  </conditionalFormatting>
  <conditionalFormatting sqref="N5">
    <cfRule type="cellIs" dxfId="15791" priority="191" stopIfTrue="1" operator="equal">
      <formula>5</formula>
    </cfRule>
    <cfRule type="cellIs" dxfId="15790" priority="192" stopIfTrue="1" operator="equal">
      <formula>4</formula>
    </cfRule>
    <cfRule type="cellIs" dxfId="15789" priority="193" stopIfTrue="1" operator="equal">
      <formula>3</formula>
    </cfRule>
  </conditionalFormatting>
  <conditionalFormatting sqref="N4">
    <cfRule type="expression" dxfId="15788" priority="189" stopIfTrue="1">
      <formula>$D$1&lt;N4</formula>
    </cfRule>
    <cfRule type="expression" dxfId="15787" priority="190" stopIfTrue="1">
      <formula>$D$1&gt;N4</formula>
    </cfRule>
  </conditionalFormatting>
  <conditionalFormatting sqref="N5">
    <cfRule type="cellIs" dxfId="15786" priority="186" stopIfTrue="1" operator="equal">
      <formula>5</formula>
    </cfRule>
    <cfRule type="cellIs" dxfId="15785" priority="187" stopIfTrue="1" operator="equal">
      <formula>4</formula>
    </cfRule>
    <cfRule type="cellIs" dxfId="15784" priority="188" stopIfTrue="1" operator="equal">
      <formula>3</formula>
    </cfRule>
  </conditionalFormatting>
  <conditionalFormatting sqref="N4">
    <cfRule type="expression" dxfId="15783" priority="184" stopIfTrue="1">
      <formula>$D$1&lt;N4</formula>
    </cfRule>
    <cfRule type="expression" dxfId="15782" priority="185" stopIfTrue="1">
      <formula>$D$1&gt;N4</formula>
    </cfRule>
  </conditionalFormatting>
  <conditionalFormatting sqref="N5">
    <cfRule type="cellIs" dxfId="15781" priority="181" stopIfTrue="1" operator="equal">
      <formula>5</formula>
    </cfRule>
    <cfRule type="cellIs" dxfId="15780" priority="182" stopIfTrue="1" operator="equal">
      <formula>4</formula>
    </cfRule>
    <cfRule type="cellIs" dxfId="15779" priority="183" stopIfTrue="1" operator="equal">
      <formula>3</formula>
    </cfRule>
  </conditionalFormatting>
  <conditionalFormatting sqref="N4">
    <cfRule type="expression" dxfId="15778" priority="179" stopIfTrue="1">
      <formula>$D$1&lt;N4</formula>
    </cfRule>
    <cfRule type="expression" dxfId="15777" priority="180" stopIfTrue="1">
      <formula>$D$1&gt;N4</formula>
    </cfRule>
  </conditionalFormatting>
  <conditionalFormatting sqref="N4">
    <cfRule type="expression" dxfId="15776" priority="177" stopIfTrue="1">
      <formula>$D$1&lt;N4</formula>
    </cfRule>
    <cfRule type="expression" dxfId="15775" priority="178" stopIfTrue="1">
      <formula>$D$1&gt;N4</formula>
    </cfRule>
  </conditionalFormatting>
  <conditionalFormatting sqref="N4">
    <cfRule type="expression" dxfId="15774" priority="175" stopIfTrue="1">
      <formula>$D$1&lt;N4</formula>
    </cfRule>
    <cfRule type="expression" dxfId="15773" priority="176" stopIfTrue="1">
      <formula>$D$1&gt;N4</formula>
    </cfRule>
  </conditionalFormatting>
  <conditionalFormatting sqref="N4">
    <cfRule type="expression" dxfId="15772" priority="173" stopIfTrue="1">
      <formula>$D$1&lt;N4</formula>
    </cfRule>
    <cfRule type="expression" dxfId="15771" priority="174" stopIfTrue="1">
      <formula>$D$1&gt;N4</formula>
    </cfRule>
  </conditionalFormatting>
  <conditionalFormatting sqref="N4">
    <cfRule type="expression" dxfId="15770" priority="171" stopIfTrue="1">
      <formula>$D$1&lt;N4</formula>
    </cfRule>
    <cfRule type="expression" dxfId="15769" priority="172" stopIfTrue="1">
      <formula>$D$1&gt;N4</formula>
    </cfRule>
  </conditionalFormatting>
  <conditionalFormatting sqref="N4">
    <cfRule type="expression" dxfId="15768" priority="169" stopIfTrue="1">
      <formula>$D$1&lt;N4</formula>
    </cfRule>
    <cfRule type="expression" dxfId="15767" priority="170" stopIfTrue="1">
      <formula>$D$1&gt;N4</formula>
    </cfRule>
  </conditionalFormatting>
  <conditionalFormatting sqref="N4">
    <cfRule type="expression" dxfId="15766" priority="167" stopIfTrue="1">
      <formula>$D$1&lt;N4</formula>
    </cfRule>
    <cfRule type="expression" dxfId="15765" priority="168" stopIfTrue="1">
      <formula>$D$1&gt;N4</formula>
    </cfRule>
  </conditionalFormatting>
  <conditionalFormatting sqref="N4">
    <cfRule type="expression" dxfId="15764" priority="165" stopIfTrue="1">
      <formula>$D$1&lt;N4</formula>
    </cfRule>
    <cfRule type="expression" dxfId="15763" priority="166" stopIfTrue="1">
      <formula>$D$1&gt;N4</formula>
    </cfRule>
  </conditionalFormatting>
  <conditionalFormatting sqref="N4">
    <cfRule type="expression" dxfId="15762" priority="163" stopIfTrue="1">
      <formula>$D$1&lt;N4</formula>
    </cfRule>
    <cfRule type="expression" dxfId="15761" priority="164" stopIfTrue="1">
      <formula>$D$1&gt;N4</formula>
    </cfRule>
  </conditionalFormatting>
  <conditionalFormatting sqref="N4">
    <cfRule type="expression" dxfId="15760" priority="161" stopIfTrue="1">
      <formula>$D$1&lt;N4</formula>
    </cfRule>
    <cfRule type="expression" dxfId="15759" priority="162" stopIfTrue="1">
      <formula>$D$1&gt;N4</formula>
    </cfRule>
  </conditionalFormatting>
  <conditionalFormatting sqref="N5">
    <cfRule type="cellIs" dxfId="15758" priority="158" stopIfTrue="1" operator="equal">
      <formula>5</formula>
    </cfRule>
    <cfRule type="cellIs" dxfId="15757" priority="159" stopIfTrue="1" operator="equal">
      <formula>4</formula>
    </cfRule>
    <cfRule type="cellIs" dxfId="15756" priority="160" stopIfTrue="1" operator="equal">
      <formula>3</formula>
    </cfRule>
  </conditionalFormatting>
  <conditionalFormatting sqref="N4">
    <cfRule type="expression" dxfId="15755" priority="156" stopIfTrue="1">
      <formula>$D$1&lt;N4</formula>
    </cfRule>
    <cfRule type="expression" dxfId="15754" priority="157" stopIfTrue="1">
      <formula>$D$1&gt;N4</formula>
    </cfRule>
  </conditionalFormatting>
  <conditionalFormatting sqref="N5">
    <cfRule type="cellIs" dxfId="15753" priority="153" stopIfTrue="1" operator="equal">
      <formula>5</formula>
    </cfRule>
    <cfRule type="cellIs" dxfId="15752" priority="154" stopIfTrue="1" operator="equal">
      <formula>4</formula>
    </cfRule>
    <cfRule type="cellIs" dxfId="15751" priority="155" stopIfTrue="1" operator="equal">
      <formula>3</formula>
    </cfRule>
  </conditionalFormatting>
  <conditionalFormatting sqref="N4">
    <cfRule type="expression" dxfId="15750" priority="151" stopIfTrue="1">
      <formula>$D$1&lt;N4</formula>
    </cfRule>
    <cfRule type="expression" dxfId="15749" priority="152" stopIfTrue="1">
      <formula>$D$1&gt;N4</formula>
    </cfRule>
  </conditionalFormatting>
  <conditionalFormatting sqref="N4">
    <cfRule type="expression" dxfId="15748" priority="149" stopIfTrue="1">
      <formula>$D$1&lt;N4</formula>
    </cfRule>
    <cfRule type="expression" dxfId="15747" priority="150" stopIfTrue="1">
      <formula>$D$1&gt;N4</formula>
    </cfRule>
  </conditionalFormatting>
  <conditionalFormatting sqref="N4">
    <cfRule type="expression" dxfId="15746" priority="147" stopIfTrue="1">
      <formula>$D$1&lt;N4</formula>
    </cfRule>
    <cfRule type="expression" dxfId="15745" priority="148" stopIfTrue="1">
      <formula>$D$1&gt;N4</formula>
    </cfRule>
  </conditionalFormatting>
  <conditionalFormatting sqref="N4">
    <cfRule type="expression" dxfId="15744" priority="145" stopIfTrue="1">
      <formula>$D$1&lt;N4</formula>
    </cfRule>
    <cfRule type="expression" dxfId="15743" priority="146" stopIfTrue="1">
      <formula>$D$1&gt;N4</formula>
    </cfRule>
  </conditionalFormatting>
  <conditionalFormatting sqref="N4">
    <cfRule type="expression" dxfId="15742" priority="143" stopIfTrue="1">
      <formula>$D$1&lt;N4</formula>
    </cfRule>
    <cfRule type="expression" dxfId="15741" priority="144" stopIfTrue="1">
      <formula>$D$1&gt;N4</formula>
    </cfRule>
  </conditionalFormatting>
  <conditionalFormatting sqref="N4">
    <cfRule type="expression" dxfId="15740" priority="139" stopIfTrue="1">
      <formula>$D$1&lt;N4</formula>
    </cfRule>
    <cfRule type="expression" dxfId="15739" priority="140" stopIfTrue="1">
      <formula>$D$1&gt;N4</formula>
    </cfRule>
  </conditionalFormatting>
  <conditionalFormatting sqref="N4">
    <cfRule type="expression" dxfId="15738" priority="137" stopIfTrue="1">
      <formula>$D$1&lt;N4</formula>
    </cfRule>
    <cfRule type="expression" dxfId="15737" priority="138" stopIfTrue="1">
      <formula>$D$1&gt;N4</formula>
    </cfRule>
  </conditionalFormatting>
  <conditionalFormatting sqref="N5">
    <cfRule type="cellIs" dxfId="15736" priority="134" stopIfTrue="1" operator="equal">
      <formula>5</formula>
    </cfRule>
    <cfRule type="cellIs" dxfId="15735" priority="135" stopIfTrue="1" operator="equal">
      <formula>4</formula>
    </cfRule>
    <cfRule type="cellIs" dxfId="15734" priority="136" stopIfTrue="1" operator="equal">
      <formula>3</formula>
    </cfRule>
  </conditionalFormatting>
  <conditionalFormatting sqref="N4">
    <cfRule type="expression" dxfId="15733" priority="132" stopIfTrue="1">
      <formula>$D$1&lt;N4</formula>
    </cfRule>
    <cfRule type="expression" dxfId="15732" priority="133" stopIfTrue="1">
      <formula>$D$1&gt;N4</formula>
    </cfRule>
  </conditionalFormatting>
  <conditionalFormatting sqref="N5">
    <cfRule type="cellIs" dxfId="15731" priority="129" stopIfTrue="1" operator="equal">
      <formula>5</formula>
    </cfRule>
    <cfRule type="cellIs" dxfId="15730" priority="130" stopIfTrue="1" operator="equal">
      <formula>4</formula>
    </cfRule>
    <cfRule type="cellIs" dxfId="15729" priority="131" stopIfTrue="1" operator="equal">
      <formula>3</formula>
    </cfRule>
  </conditionalFormatting>
  <conditionalFormatting sqref="N4">
    <cfRule type="expression" dxfId="15728" priority="127" stopIfTrue="1">
      <formula>$D$1&lt;N4</formula>
    </cfRule>
    <cfRule type="expression" dxfId="15727" priority="128" stopIfTrue="1">
      <formula>$D$1&gt;N4</formula>
    </cfRule>
  </conditionalFormatting>
  <conditionalFormatting sqref="N4">
    <cfRule type="expression" dxfId="15726" priority="125" stopIfTrue="1">
      <formula>$D$1&lt;N4</formula>
    </cfRule>
    <cfRule type="expression" dxfId="15725" priority="126" stopIfTrue="1">
      <formula>$D$1&gt;N4</formula>
    </cfRule>
  </conditionalFormatting>
  <conditionalFormatting sqref="N5">
    <cfRule type="cellIs" dxfId="15724" priority="122" stopIfTrue="1" operator="equal">
      <formula>5</formula>
    </cfRule>
    <cfRule type="cellIs" dxfId="15723" priority="123" stopIfTrue="1" operator="equal">
      <formula>4</formula>
    </cfRule>
    <cfRule type="cellIs" dxfId="15722" priority="124" stopIfTrue="1" operator="equal">
      <formula>3</formula>
    </cfRule>
  </conditionalFormatting>
  <conditionalFormatting sqref="N4">
    <cfRule type="expression" dxfId="15721" priority="120" stopIfTrue="1">
      <formula>$D$1&lt;N4</formula>
    </cfRule>
    <cfRule type="expression" dxfId="15720" priority="121" stopIfTrue="1">
      <formula>$D$1&gt;N4</formula>
    </cfRule>
  </conditionalFormatting>
  <conditionalFormatting sqref="N5">
    <cfRule type="cellIs" dxfId="15719" priority="117" stopIfTrue="1" operator="equal">
      <formula>5</formula>
    </cfRule>
    <cfRule type="cellIs" dxfId="15718" priority="118" stopIfTrue="1" operator="equal">
      <formula>4</formula>
    </cfRule>
    <cfRule type="cellIs" dxfId="15717" priority="119" stopIfTrue="1" operator="equal">
      <formula>3</formula>
    </cfRule>
  </conditionalFormatting>
  <conditionalFormatting sqref="N4">
    <cfRule type="expression" dxfId="15716" priority="115" stopIfTrue="1">
      <formula>$D$1&lt;N4</formula>
    </cfRule>
    <cfRule type="expression" dxfId="15715" priority="116" stopIfTrue="1">
      <formula>$D$1&gt;N4</formula>
    </cfRule>
  </conditionalFormatting>
  <conditionalFormatting sqref="N4">
    <cfRule type="expression" dxfId="15714" priority="113" stopIfTrue="1">
      <formula>$D$1&lt;N4</formula>
    </cfRule>
    <cfRule type="expression" dxfId="15713" priority="114" stopIfTrue="1">
      <formula>$D$1&gt;N4</formula>
    </cfRule>
  </conditionalFormatting>
  <conditionalFormatting sqref="N5">
    <cfRule type="cellIs" dxfId="15712" priority="110" stopIfTrue="1" operator="equal">
      <formula>5</formula>
    </cfRule>
    <cfRule type="cellIs" dxfId="15711" priority="111" stopIfTrue="1" operator="equal">
      <formula>4</formula>
    </cfRule>
    <cfRule type="cellIs" dxfId="15710" priority="112" stopIfTrue="1" operator="equal">
      <formula>3</formula>
    </cfRule>
  </conditionalFormatting>
  <conditionalFormatting sqref="N4">
    <cfRule type="expression" dxfId="15709" priority="108" stopIfTrue="1">
      <formula>$D$1&lt;N4</formula>
    </cfRule>
    <cfRule type="expression" dxfId="15708" priority="109" stopIfTrue="1">
      <formula>$D$1&gt;N4</formula>
    </cfRule>
  </conditionalFormatting>
  <conditionalFormatting sqref="N5">
    <cfRule type="cellIs" dxfId="15707" priority="105" stopIfTrue="1" operator="equal">
      <formula>5</formula>
    </cfRule>
    <cfRule type="cellIs" dxfId="15706" priority="106" stopIfTrue="1" operator="equal">
      <formula>4</formula>
    </cfRule>
    <cfRule type="cellIs" dxfId="15705" priority="107" stopIfTrue="1" operator="equal">
      <formula>3</formula>
    </cfRule>
  </conditionalFormatting>
  <conditionalFormatting sqref="N5">
    <cfRule type="cellIs" dxfId="15704" priority="100" stopIfTrue="1" operator="equal">
      <formula>5</formula>
    </cfRule>
    <cfRule type="cellIs" dxfId="15703" priority="101" stopIfTrue="1" operator="equal">
      <formula>4</formula>
    </cfRule>
    <cfRule type="cellIs" dxfId="15702" priority="102" stopIfTrue="1" operator="equal">
      <formula>3</formula>
    </cfRule>
  </conditionalFormatting>
  <conditionalFormatting sqref="N4">
    <cfRule type="expression" dxfId="15701" priority="98" stopIfTrue="1">
      <formula>$D$1&lt;N4</formula>
    </cfRule>
    <cfRule type="expression" dxfId="15700" priority="99" stopIfTrue="1">
      <formula>$D$1&gt;N4</formula>
    </cfRule>
  </conditionalFormatting>
  <conditionalFormatting sqref="N5">
    <cfRule type="cellIs" dxfId="15699" priority="95" stopIfTrue="1" operator="equal">
      <formula>5</formula>
    </cfRule>
    <cfRule type="cellIs" dxfId="15698" priority="96" stopIfTrue="1" operator="equal">
      <formula>4</formula>
    </cfRule>
    <cfRule type="cellIs" dxfId="15697" priority="97" stopIfTrue="1" operator="equal">
      <formula>3</formula>
    </cfRule>
  </conditionalFormatting>
  <conditionalFormatting sqref="N5">
    <cfRule type="cellIs" dxfId="15696" priority="83" stopIfTrue="1" operator="equal">
      <formula>5</formula>
    </cfRule>
    <cfRule type="cellIs" dxfId="15695" priority="84" stopIfTrue="1" operator="equal">
      <formula>4</formula>
    </cfRule>
    <cfRule type="cellIs" dxfId="15694" priority="85" stopIfTrue="1" operator="equal">
      <formula>3</formula>
    </cfRule>
  </conditionalFormatting>
  <conditionalFormatting sqref="N4">
    <cfRule type="expression" dxfId="15693" priority="81" stopIfTrue="1">
      <formula>$D$1&lt;N4</formula>
    </cfRule>
    <cfRule type="expression" dxfId="15692" priority="82" stopIfTrue="1">
      <formula>$D$1&gt;N4</formula>
    </cfRule>
  </conditionalFormatting>
  <conditionalFormatting sqref="N5">
    <cfRule type="cellIs" dxfId="15691" priority="78" stopIfTrue="1" operator="equal">
      <formula>5</formula>
    </cfRule>
    <cfRule type="cellIs" dxfId="15690" priority="79" stopIfTrue="1" operator="equal">
      <formula>4</formula>
    </cfRule>
    <cfRule type="cellIs" dxfId="15689" priority="80" stopIfTrue="1" operator="equal">
      <formula>3</formula>
    </cfRule>
  </conditionalFormatting>
  <conditionalFormatting sqref="N4">
    <cfRule type="expression" dxfId="15688" priority="74" stopIfTrue="1">
      <formula>$D$1&lt;N4</formula>
    </cfRule>
    <cfRule type="expression" dxfId="15687" priority="75" stopIfTrue="1">
      <formula>$D$1&gt;N4</formula>
    </cfRule>
  </conditionalFormatting>
  <conditionalFormatting sqref="N4">
    <cfRule type="expression" dxfId="15686" priority="72" stopIfTrue="1">
      <formula>$D$1&lt;N4</formula>
    </cfRule>
    <cfRule type="expression" dxfId="15685" priority="73" stopIfTrue="1">
      <formula>$D$1&gt;N4</formula>
    </cfRule>
  </conditionalFormatting>
  <conditionalFormatting sqref="N4">
    <cfRule type="expression" dxfId="15684" priority="70" stopIfTrue="1">
      <formula>$D$1&lt;N4</formula>
    </cfRule>
    <cfRule type="expression" dxfId="15683" priority="71" stopIfTrue="1">
      <formula>$D$1&gt;N4</formula>
    </cfRule>
  </conditionalFormatting>
  <conditionalFormatting sqref="N4">
    <cfRule type="expression" dxfId="15682" priority="68" stopIfTrue="1">
      <formula>$D$1&lt;N4</formula>
    </cfRule>
    <cfRule type="expression" dxfId="15681" priority="69" stopIfTrue="1">
      <formula>$D$1&gt;N4</formula>
    </cfRule>
  </conditionalFormatting>
  <conditionalFormatting sqref="N4">
    <cfRule type="expression" dxfId="15680" priority="62" stopIfTrue="1">
      <formula>$D$1&lt;N4</formula>
    </cfRule>
    <cfRule type="expression" dxfId="15679" priority="63" stopIfTrue="1">
      <formula>$D$1&gt;N4</formula>
    </cfRule>
  </conditionalFormatting>
  <conditionalFormatting sqref="N4">
    <cfRule type="expression" dxfId="15678" priority="60" stopIfTrue="1">
      <formula>$D$1&lt;N4</formula>
    </cfRule>
    <cfRule type="expression" dxfId="15677" priority="61" stopIfTrue="1">
      <formula>$D$1&gt;N4</formula>
    </cfRule>
  </conditionalFormatting>
  <conditionalFormatting sqref="N4">
    <cfRule type="expression" dxfId="15676" priority="58" stopIfTrue="1">
      <formula>$D$1&lt;N4</formula>
    </cfRule>
    <cfRule type="expression" dxfId="15675" priority="59" stopIfTrue="1">
      <formula>$D$1&gt;N4</formula>
    </cfRule>
  </conditionalFormatting>
  <conditionalFormatting sqref="N5">
    <cfRule type="cellIs" dxfId="15674" priority="239" stopIfTrue="1" operator="equal">
      <formula>5</formula>
    </cfRule>
    <cfRule type="cellIs" dxfId="15673" priority="240" stopIfTrue="1" operator="equal">
      <formula>4</formula>
    </cfRule>
    <cfRule type="cellIs" dxfId="15672" priority="241" stopIfTrue="1" operator="equal">
      <formula>3</formula>
    </cfRule>
  </conditionalFormatting>
  <conditionalFormatting sqref="N4">
    <cfRule type="expression" dxfId="15671" priority="237" stopIfTrue="1">
      <formula>$D$1&lt;N4</formula>
    </cfRule>
    <cfRule type="expression" dxfId="15670" priority="238" stopIfTrue="1">
      <formula>$D$1&gt;N4</formula>
    </cfRule>
  </conditionalFormatting>
  <conditionalFormatting sqref="N5">
    <cfRule type="cellIs" dxfId="15669" priority="234" stopIfTrue="1" operator="equal">
      <formula>5</formula>
    </cfRule>
    <cfRule type="cellIs" dxfId="15668" priority="235" stopIfTrue="1" operator="equal">
      <formula>4</formula>
    </cfRule>
    <cfRule type="cellIs" dxfId="15667" priority="236" stopIfTrue="1" operator="equal">
      <formula>3</formula>
    </cfRule>
  </conditionalFormatting>
  <conditionalFormatting sqref="N5">
    <cfRule type="cellIs" dxfId="15666" priority="222" stopIfTrue="1" operator="equal">
      <formula>5</formula>
    </cfRule>
    <cfRule type="cellIs" dxfId="15665" priority="223" stopIfTrue="1" operator="equal">
      <formula>4</formula>
    </cfRule>
    <cfRule type="cellIs" dxfId="15664" priority="224" stopIfTrue="1" operator="equal">
      <formula>3</formula>
    </cfRule>
  </conditionalFormatting>
  <conditionalFormatting sqref="N4">
    <cfRule type="expression" dxfId="15663" priority="220" stopIfTrue="1">
      <formula>$D$1&lt;N4</formula>
    </cfRule>
    <cfRule type="expression" dxfId="15662" priority="221" stopIfTrue="1">
      <formula>$D$1&gt;N4</formula>
    </cfRule>
  </conditionalFormatting>
  <conditionalFormatting sqref="N4">
    <cfRule type="expression" dxfId="15661" priority="216" stopIfTrue="1">
      <formula>$D$1&lt;N4</formula>
    </cfRule>
    <cfRule type="expression" dxfId="15660" priority="217" stopIfTrue="1">
      <formula>$D$1&gt;N4</formula>
    </cfRule>
  </conditionalFormatting>
  <conditionalFormatting sqref="N5">
    <cfRule type="cellIs" dxfId="15659" priority="213" stopIfTrue="1" operator="equal">
      <formula>5</formula>
    </cfRule>
    <cfRule type="cellIs" dxfId="15658" priority="214" stopIfTrue="1" operator="equal">
      <formula>4</formula>
    </cfRule>
    <cfRule type="cellIs" dxfId="15657" priority="215" stopIfTrue="1" operator="equal">
      <formula>3</formula>
    </cfRule>
  </conditionalFormatting>
  <conditionalFormatting sqref="O4">
    <cfRule type="expression" dxfId="15656" priority="56" stopIfTrue="1">
      <formula>$D$1&lt;O4</formula>
    </cfRule>
    <cfRule type="expression" dxfId="15655" priority="57" stopIfTrue="1">
      <formula>$D$1&gt;O4</formula>
    </cfRule>
  </conditionalFormatting>
  <conditionalFormatting sqref="O4">
    <cfRule type="expression" dxfId="15654" priority="54" stopIfTrue="1">
      <formula>$D$1&lt;O4</formula>
    </cfRule>
    <cfRule type="expression" dxfId="15653" priority="55" stopIfTrue="1">
      <formula>$D$1&gt;O4</formula>
    </cfRule>
  </conditionalFormatting>
  <conditionalFormatting sqref="O4">
    <cfRule type="expression" dxfId="15652" priority="52" stopIfTrue="1">
      <formula>$D$1&lt;O4</formula>
    </cfRule>
    <cfRule type="expression" dxfId="15651" priority="53" stopIfTrue="1">
      <formula>$D$1&gt;O4</formula>
    </cfRule>
  </conditionalFormatting>
  <conditionalFormatting sqref="O4">
    <cfRule type="expression" dxfId="15650" priority="43" stopIfTrue="1">
      <formula>$D$1&lt;O4</formula>
    </cfRule>
    <cfRule type="expression" dxfId="15649" priority="44" stopIfTrue="1">
      <formula>$D$1&gt;O4</formula>
    </cfRule>
  </conditionalFormatting>
  <conditionalFormatting sqref="O4">
    <cfRule type="expression" dxfId="15648" priority="41" stopIfTrue="1">
      <formula>$D$1&lt;O4</formula>
    </cfRule>
    <cfRule type="expression" dxfId="15647" priority="42" stopIfTrue="1">
      <formula>$D$1&gt;O4</formula>
    </cfRule>
  </conditionalFormatting>
  <conditionalFormatting sqref="O4">
    <cfRule type="expression" dxfId="15646" priority="39" stopIfTrue="1">
      <formula>$D$1&lt;O4</formula>
    </cfRule>
    <cfRule type="expression" dxfId="15645" priority="40" stopIfTrue="1">
      <formula>$D$1&gt;O4</formula>
    </cfRule>
  </conditionalFormatting>
  <conditionalFormatting sqref="O4">
    <cfRule type="expression" dxfId="15644" priority="23" stopIfTrue="1">
      <formula>$D$1&lt;O4</formula>
    </cfRule>
    <cfRule type="expression" dxfId="15643" priority="24" stopIfTrue="1">
      <formula>$D$1&gt;O4</formula>
    </cfRule>
  </conditionalFormatting>
  <conditionalFormatting sqref="O5">
    <cfRule type="cellIs" dxfId="15642" priority="36" stopIfTrue="1" operator="equal">
      <formula>5</formula>
    </cfRule>
    <cfRule type="cellIs" dxfId="15641" priority="37" stopIfTrue="1" operator="equal">
      <formula>4</formula>
    </cfRule>
    <cfRule type="cellIs" dxfId="15640" priority="38" stopIfTrue="1" operator="equal">
      <formula>3</formula>
    </cfRule>
  </conditionalFormatting>
  <conditionalFormatting sqref="O5">
    <cfRule type="cellIs" dxfId="15639" priority="33" stopIfTrue="1" operator="equal">
      <formula>5</formula>
    </cfRule>
    <cfRule type="cellIs" dxfId="15638" priority="34" stopIfTrue="1" operator="equal">
      <formula>4</formula>
    </cfRule>
    <cfRule type="cellIs" dxfId="15637" priority="35" stopIfTrue="1" operator="equal">
      <formula>3</formula>
    </cfRule>
  </conditionalFormatting>
  <conditionalFormatting sqref="O4">
    <cfRule type="expression" dxfId="15636" priority="31" stopIfTrue="1">
      <formula>$D$1&lt;O4</formula>
    </cfRule>
    <cfRule type="expression" dxfId="15635" priority="32" stopIfTrue="1">
      <formula>$D$1&gt;O4</formula>
    </cfRule>
  </conditionalFormatting>
  <conditionalFormatting sqref="O4">
    <cfRule type="expression" dxfId="15634" priority="29" stopIfTrue="1">
      <formula>$D$1&lt;O4</formula>
    </cfRule>
    <cfRule type="expression" dxfId="15633" priority="30" stopIfTrue="1">
      <formula>$D$1&gt;O4</formula>
    </cfRule>
  </conditionalFormatting>
  <conditionalFormatting sqref="O4">
    <cfRule type="expression" dxfId="15632" priority="27" stopIfTrue="1">
      <formula>$D$1&lt;O4</formula>
    </cfRule>
    <cfRule type="expression" dxfId="15631" priority="28" stopIfTrue="1">
      <formula>$D$1&gt;O4</formula>
    </cfRule>
  </conditionalFormatting>
  <conditionalFormatting sqref="O4">
    <cfRule type="expression" dxfId="15630" priority="25" stopIfTrue="1">
      <formula>$D$1&lt;O4</formula>
    </cfRule>
    <cfRule type="expression" dxfId="15629" priority="26" stopIfTrue="1">
      <formula>$D$1&gt;O4</formula>
    </cfRule>
  </conditionalFormatting>
  <conditionalFormatting sqref="O4">
    <cfRule type="expression" dxfId="15628" priority="21" stopIfTrue="1">
      <formula>$D$1&lt;O4</formula>
    </cfRule>
    <cfRule type="expression" dxfId="15627" priority="22" stopIfTrue="1">
      <formula>$D$1&gt;O4</formula>
    </cfRule>
  </conditionalFormatting>
  <conditionalFormatting sqref="O4">
    <cfRule type="expression" dxfId="15626" priority="19" stopIfTrue="1">
      <formula>$D$1&lt;O4</formula>
    </cfRule>
    <cfRule type="expression" dxfId="15625" priority="20" stopIfTrue="1">
      <formula>$D$1&gt;O4</formula>
    </cfRule>
  </conditionalFormatting>
  <conditionalFormatting sqref="O5">
    <cfRule type="cellIs" dxfId="15624" priority="6" stopIfTrue="1" operator="equal">
      <formula>5</formula>
    </cfRule>
    <cfRule type="cellIs" dxfId="15623" priority="7" stopIfTrue="1" operator="equal">
      <formula>4</formula>
    </cfRule>
    <cfRule type="cellIs" dxfId="15622" priority="8" stopIfTrue="1" operator="equal">
      <formula>3</formula>
    </cfRule>
  </conditionalFormatting>
  <conditionalFormatting sqref="O4">
    <cfRule type="expression" dxfId="15621" priority="4" stopIfTrue="1">
      <formula>$D$1&lt;O4</formula>
    </cfRule>
    <cfRule type="expression" dxfId="15620" priority="5" stopIfTrue="1">
      <formula>$D$1&gt;O4</formula>
    </cfRule>
  </conditionalFormatting>
  <conditionalFormatting sqref="O5">
    <cfRule type="cellIs" dxfId="15619" priority="1" stopIfTrue="1" operator="equal">
      <formula>5</formula>
    </cfRule>
    <cfRule type="cellIs" dxfId="15618" priority="2" stopIfTrue="1" operator="equal">
      <formula>4</formula>
    </cfRule>
    <cfRule type="cellIs" dxfId="15617" priority="3" stopIfTrue="1" operator="equal">
      <formula>3</formula>
    </cfRule>
  </conditionalFormatting>
  <pageMargins left="0.7" right="0.7" top="0.75" bottom="0.75" header="0.3" footer="0.3"/>
  <pageSetup paperSize="9" scale="57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pane="bottomLeft" activeCell="I6" sqref="I6:I2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.140625" style="13" customWidth="1"/>
    <col min="5" max="5" width="7.5703125" style="13" customWidth="1"/>
    <col min="6" max="9" width="6.5703125" customWidth="1"/>
    <col min="10" max="10" width="6.7109375" hidden="1" customWidth="1"/>
    <col min="11" max="15" width="6.5703125" customWidth="1"/>
    <col min="16" max="16" width="6.7109375" hidden="1" customWidth="1"/>
    <col min="17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7" width="8" style="30" hidden="1" customWidth="1"/>
    <col min="88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 t="s">
        <v>41</v>
      </c>
      <c r="G2" s="734" t="s">
        <v>40</v>
      </c>
      <c r="H2" s="734"/>
      <c r="I2" s="734"/>
      <c r="J2" s="734"/>
      <c r="K2" s="734"/>
      <c r="L2" s="734"/>
      <c r="M2" s="734" t="s">
        <v>43</v>
      </c>
      <c r="N2" s="734"/>
      <c r="O2" s="734"/>
      <c r="P2" s="488"/>
      <c r="Q2" s="306"/>
      <c r="R2" s="306"/>
      <c r="S2" s="304"/>
      <c r="T2" s="307" t="s">
        <v>42</v>
      </c>
      <c r="U2" s="307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2442</v>
      </c>
      <c r="B3" s="723"/>
      <c r="C3" s="723"/>
      <c r="D3" s="196" t="s">
        <v>0</v>
      </c>
      <c r="E3" s="197"/>
      <c r="F3" s="153">
        <v>43124</v>
      </c>
      <c r="G3" s="153">
        <v>43122</v>
      </c>
      <c r="H3" s="153">
        <v>43125</v>
      </c>
      <c r="I3" s="153">
        <v>43123</v>
      </c>
      <c r="J3" s="153"/>
      <c r="K3" s="153">
        <v>43120</v>
      </c>
      <c r="L3" s="153">
        <v>43115</v>
      </c>
      <c r="M3" s="153">
        <v>43137</v>
      </c>
      <c r="N3" s="153">
        <v>43130</v>
      </c>
      <c r="O3" s="153">
        <v>43141</v>
      </c>
      <c r="P3" s="198"/>
      <c r="Q3" s="198"/>
      <c r="R3" s="198"/>
      <c r="S3" s="198"/>
      <c r="T3" s="67"/>
      <c r="U3" s="198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500</v>
      </c>
      <c r="G4" s="206" t="s">
        <v>493</v>
      </c>
      <c r="H4" s="156" t="s">
        <v>496</v>
      </c>
      <c r="I4" s="156" t="s">
        <v>497</v>
      </c>
      <c r="J4" s="206"/>
      <c r="K4" s="206" t="s">
        <v>502</v>
      </c>
      <c r="L4" s="156" t="s">
        <v>451</v>
      </c>
      <c r="M4" s="243" t="s">
        <v>505</v>
      </c>
      <c r="N4" s="206" t="s">
        <v>479</v>
      </c>
      <c r="O4" s="243" t="s">
        <v>474</v>
      </c>
      <c r="P4" s="206"/>
      <c r="Q4" s="343"/>
      <c r="R4" s="206"/>
      <c r="S4" s="206"/>
      <c r="T4" s="282"/>
      <c r="U4" s="282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499</v>
      </c>
      <c r="G5" s="246" t="s">
        <v>494</v>
      </c>
      <c r="H5" s="246" t="s">
        <v>495</v>
      </c>
      <c r="I5" s="246" t="s">
        <v>491</v>
      </c>
      <c r="J5" s="279"/>
      <c r="K5" s="246" t="s">
        <v>501</v>
      </c>
      <c r="L5" s="247" t="s">
        <v>498</v>
      </c>
      <c r="M5" s="247" t="s">
        <v>504</v>
      </c>
      <c r="N5" s="246" t="s">
        <v>486</v>
      </c>
      <c r="O5" s="247" t="s">
        <v>506</v>
      </c>
      <c r="P5" s="246"/>
      <c r="Q5" s="246"/>
      <c r="R5" s="247"/>
      <c r="S5" s="262"/>
      <c r="T5" s="246"/>
      <c r="U5" s="246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5">
      <c r="A6" s="267">
        <v>1</v>
      </c>
      <c r="B6" s="230" t="s">
        <v>28</v>
      </c>
      <c r="C6" s="290" t="s">
        <v>34</v>
      </c>
      <c r="D6" s="292" t="s">
        <v>79</v>
      </c>
      <c r="E6" s="223">
        <v>2442</v>
      </c>
      <c r="F6" s="91" t="s">
        <v>1141</v>
      </c>
      <c r="G6" s="91" t="s">
        <v>1321</v>
      </c>
      <c r="H6" s="91">
        <v>3</v>
      </c>
      <c r="I6" s="91">
        <v>3</v>
      </c>
      <c r="J6" s="91"/>
      <c r="K6" s="91">
        <v>3</v>
      </c>
      <c r="L6" s="91">
        <v>5</v>
      </c>
      <c r="M6" s="91">
        <v>3</v>
      </c>
      <c r="N6" s="91">
        <v>4</v>
      </c>
      <c r="O6" s="91">
        <v>3</v>
      </c>
      <c r="P6" s="91"/>
      <c r="Q6" s="91"/>
      <c r="R6" s="91"/>
      <c r="S6" s="91"/>
      <c r="T6" s="91"/>
      <c r="U6" s="91"/>
      <c r="V6" s="35">
        <f t="shared" ref="V6:V37" si="0">IF(AC6&gt;0,IF(SUM(X6:Y6)/AC6&gt;0,2,IF(AND(SUM(X6:Y6)/AC6=0,Z6/AC6&gt;0),3,IF(AND((AB6/AC6+AA6/AC6)=1,AA6/AC6&gt;0),4,5))),0)</f>
        <v>2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1</v>
      </c>
      <c r="Z6" s="248">
        <f t="shared" ref="Z6:Z34" si="4">COUNTIF(AG6:AV6,Z$5)</f>
        <v>5</v>
      </c>
      <c r="AA6" s="248">
        <f t="shared" ref="AA6:AA34" si="5">COUNTIF(AG6:AV6,AA$5)</f>
        <v>1</v>
      </c>
      <c r="AB6" s="248">
        <f t="shared" ref="AB6:AB34" si="6">COUNTIF(AG6:AV6,AB$5)</f>
        <v>1</v>
      </c>
      <c r="AC6" s="248">
        <f t="shared" ref="AC6:AC38" si="7">SUM(X6:AB6)</f>
        <v>8</v>
      </c>
      <c r="AD6" s="249">
        <f>IF(ISERROR(((X6+Y6)*2+Z6*3+AA6*4+AB6*5)/SUM(X6,Y6:AB6)),"",((X6+Y6)*2+Z6*3+AA6*4+AB6*5)/SUM(X6,Y6:AB6))</f>
        <v>3.25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2</v>
      </c>
      <c r="AI6" s="252">
        <f t="shared" si="9"/>
        <v>3</v>
      </c>
      <c r="AJ6" s="252">
        <f t="shared" si="9"/>
        <v>3</v>
      </c>
      <c r="AK6" s="252" t="str">
        <f t="shared" si="9"/>
        <v/>
      </c>
      <c r="AL6" s="252">
        <f t="shared" si="9"/>
        <v>3</v>
      </c>
      <c r="AM6" s="252">
        <f t="shared" si="9"/>
        <v>5</v>
      </c>
      <c r="AN6" s="252">
        <f t="shared" si="9"/>
        <v>3</v>
      </c>
      <c r="AO6" s="252">
        <f t="shared" si="9"/>
        <v>4</v>
      </c>
      <c r="AP6" s="252">
        <f t="shared" si="9"/>
        <v>3</v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5">
      <c r="A7" s="267">
        <v>2</v>
      </c>
      <c r="B7" s="230" t="s">
        <v>28</v>
      </c>
      <c r="C7" s="290" t="s">
        <v>34</v>
      </c>
      <c r="D7" s="292" t="s">
        <v>80</v>
      </c>
      <c r="E7" s="223">
        <v>2442</v>
      </c>
      <c r="F7" s="91" t="s">
        <v>1141</v>
      </c>
      <c r="G7" s="91">
        <v>4</v>
      </c>
      <c r="H7" s="91">
        <v>4</v>
      </c>
      <c r="I7" s="91">
        <v>5</v>
      </c>
      <c r="J7" s="91"/>
      <c r="K7" s="91">
        <v>3</v>
      </c>
      <c r="L7" s="91">
        <v>5</v>
      </c>
      <c r="M7" s="91">
        <v>3</v>
      </c>
      <c r="N7" s="91">
        <v>5</v>
      </c>
      <c r="O7" s="91">
        <v>3</v>
      </c>
      <c r="P7" s="91"/>
      <c r="Q7" s="91"/>
      <c r="R7" s="91"/>
      <c r="S7" s="91"/>
      <c r="T7" s="91"/>
      <c r="U7" s="91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3</v>
      </c>
      <c r="AA7" s="248">
        <f t="shared" si="5"/>
        <v>2</v>
      </c>
      <c r="AB7" s="248">
        <f t="shared" si="6"/>
        <v>3</v>
      </c>
      <c r="AC7" s="248">
        <f t="shared" si="7"/>
        <v>8</v>
      </c>
      <c r="AD7" s="249">
        <f t="shared" ref="AD7:AD37" si="11">IF(ISERROR(((X7+Y7)*2+Z7*3+AA7*4+AB7*5)/SUM(X7,Y7:AB7)),"",((X7+Y7)*2+Z7*3+AA7*4+AB7*5)/SUM(X7,Y7:AB7))</f>
        <v>4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4</v>
      </c>
      <c r="AI7" s="252">
        <f t="shared" si="9"/>
        <v>4</v>
      </c>
      <c r="AJ7" s="252">
        <f t="shared" si="9"/>
        <v>5</v>
      </c>
      <c r="AK7" s="252" t="str">
        <f t="shared" si="9"/>
        <v/>
      </c>
      <c r="AL7" s="252">
        <f t="shared" si="9"/>
        <v>3</v>
      </c>
      <c r="AM7" s="252">
        <f t="shared" si="9"/>
        <v>5</v>
      </c>
      <c r="AN7" s="252">
        <f t="shared" si="9"/>
        <v>3</v>
      </c>
      <c r="AO7" s="252">
        <f t="shared" si="9"/>
        <v>5</v>
      </c>
      <c r="AP7" s="252">
        <f t="shared" si="9"/>
        <v>3</v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1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5">
      <c r="A8" s="267">
        <v>3</v>
      </c>
      <c r="B8" s="230" t="s">
        <v>28</v>
      </c>
      <c r="C8" s="290" t="s">
        <v>34</v>
      </c>
      <c r="D8" s="292" t="s">
        <v>81</v>
      </c>
      <c r="E8" s="223">
        <v>2442</v>
      </c>
      <c r="F8" s="91" t="s">
        <v>1141</v>
      </c>
      <c r="G8" s="91">
        <v>3</v>
      </c>
      <c r="H8" s="91">
        <v>3</v>
      </c>
      <c r="I8" s="91">
        <v>3</v>
      </c>
      <c r="J8" s="91"/>
      <c r="K8" s="91">
        <v>3</v>
      </c>
      <c r="L8" s="91">
        <v>5</v>
      </c>
      <c r="M8" s="91">
        <v>3</v>
      </c>
      <c r="N8" s="91">
        <v>4</v>
      </c>
      <c r="O8" s="91">
        <v>3</v>
      </c>
      <c r="P8" s="91"/>
      <c r="Q8" s="91"/>
      <c r="R8" s="91"/>
      <c r="S8" s="91"/>
      <c r="T8" s="91"/>
      <c r="U8" s="91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6</v>
      </c>
      <c r="AA8" s="248">
        <f t="shared" si="5"/>
        <v>1</v>
      </c>
      <c r="AB8" s="248">
        <f t="shared" si="6"/>
        <v>1</v>
      </c>
      <c r="AC8" s="248">
        <f t="shared" si="7"/>
        <v>8</v>
      </c>
      <c r="AD8" s="249">
        <f t="shared" si="11"/>
        <v>3.375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3</v>
      </c>
      <c r="AI8" s="252">
        <f t="shared" si="9"/>
        <v>3</v>
      </c>
      <c r="AJ8" s="252">
        <f t="shared" si="9"/>
        <v>3</v>
      </c>
      <c r="AK8" s="252" t="str">
        <f t="shared" si="9"/>
        <v/>
      </c>
      <c r="AL8" s="252">
        <f t="shared" si="9"/>
        <v>3</v>
      </c>
      <c r="AM8" s="252">
        <f t="shared" si="9"/>
        <v>5</v>
      </c>
      <c r="AN8" s="252">
        <f t="shared" si="9"/>
        <v>3</v>
      </c>
      <c r="AO8" s="252">
        <f t="shared" si="9"/>
        <v>4</v>
      </c>
      <c r="AP8" s="252">
        <f t="shared" si="9"/>
        <v>3</v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1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5">
      <c r="A9" s="267">
        <v>4</v>
      </c>
      <c r="B9" s="230" t="s">
        <v>28</v>
      </c>
      <c r="C9" s="290" t="s">
        <v>34</v>
      </c>
      <c r="D9" s="292" t="s">
        <v>82</v>
      </c>
      <c r="E9" s="223">
        <v>2442</v>
      </c>
      <c r="F9" s="91" t="s">
        <v>1141</v>
      </c>
      <c r="G9" s="91">
        <v>4</v>
      </c>
      <c r="H9" s="91">
        <v>4</v>
      </c>
      <c r="I9" s="91">
        <v>4</v>
      </c>
      <c r="J9" s="91"/>
      <c r="K9" s="91">
        <v>4</v>
      </c>
      <c r="L9" s="91">
        <v>5</v>
      </c>
      <c r="M9" s="91">
        <v>3</v>
      </c>
      <c r="N9" s="91">
        <v>5</v>
      </c>
      <c r="O9" s="91">
        <v>3</v>
      </c>
      <c r="P9" s="91"/>
      <c r="Q9" s="91"/>
      <c r="R9" s="91"/>
      <c r="S9" s="91"/>
      <c r="T9" s="91"/>
      <c r="U9" s="91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2</v>
      </c>
      <c r="AA9" s="248">
        <f t="shared" si="5"/>
        <v>4</v>
      </c>
      <c r="AB9" s="248">
        <f t="shared" si="6"/>
        <v>2</v>
      </c>
      <c r="AC9" s="248">
        <f t="shared" si="7"/>
        <v>8</v>
      </c>
      <c r="AD9" s="249">
        <f t="shared" si="11"/>
        <v>4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4</v>
      </c>
      <c r="AI9" s="252">
        <f t="shared" si="9"/>
        <v>4</v>
      </c>
      <c r="AJ9" s="252">
        <f t="shared" si="9"/>
        <v>4</v>
      </c>
      <c r="AK9" s="252" t="str">
        <f t="shared" si="9"/>
        <v/>
      </c>
      <c r="AL9" s="252">
        <f t="shared" si="9"/>
        <v>4</v>
      </c>
      <c r="AM9" s="252">
        <f t="shared" si="9"/>
        <v>5</v>
      </c>
      <c r="AN9" s="252">
        <f t="shared" si="9"/>
        <v>3</v>
      </c>
      <c r="AO9" s="252">
        <f t="shared" si="9"/>
        <v>5</v>
      </c>
      <c r="AP9" s="252">
        <f t="shared" si="9"/>
        <v>3</v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1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5">
      <c r="A10" s="267">
        <v>5</v>
      </c>
      <c r="B10" s="230" t="s">
        <v>28</v>
      </c>
      <c r="C10" s="290" t="s">
        <v>34</v>
      </c>
      <c r="D10" s="292" t="s">
        <v>83</v>
      </c>
      <c r="E10" s="223">
        <v>2442</v>
      </c>
      <c r="F10" s="91" t="s">
        <v>1141</v>
      </c>
      <c r="G10" s="91">
        <v>4</v>
      </c>
      <c r="H10" s="91">
        <v>4</v>
      </c>
      <c r="I10" s="91">
        <v>4</v>
      </c>
      <c r="J10" s="91"/>
      <c r="K10" s="91">
        <v>4</v>
      </c>
      <c r="L10" s="91">
        <v>5</v>
      </c>
      <c r="M10" s="91">
        <v>3</v>
      </c>
      <c r="N10" s="91">
        <v>4</v>
      </c>
      <c r="O10" s="91">
        <v>3</v>
      </c>
      <c r="P10" s="91"/>
      <c r="Q10" s="91"/>
      <c r="R10" s="91"/>
      <c r="S10" s="91"/>
      <c r="T10" s="91"/>
      <c r="U10" s="91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2</v>
      </c>
      <c r="AA10" s="248">
        <f t="shared" si="5"/>
        <v>5</v>
      </c>
      <c r="AB10" s="248">
        <f t="shared" si="6"/>
        <v>1</v>
      </c>
      <c r="AC10" s="248">
        <f t="shared" si="7"/>
        <v>8</v>
      </c>
      <c r="AD10" s="249">
        <f t="shared" si="11"/>
        <v>3.875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4</v>
      </c>
      <c r="AI10" s="252">
        <f t="shared" si="9"/>
        <v>4</v>
      </c>
      <c r="AJ10" s="252">
        <f t="shared" si="9"/>
        <v>4</v>
      </c>
      <c r="AK10" s="252" t="str">
        <f t="shared" si="9"/>
        <v/>
      </c>
      <c r="AL10" s="252">
        <f t="shared" si="9"/>
        <v>4</v>
      </c>
      <c r="AM10" s="252">
        <f t="shared" si="9"/>
        <v>5</v>
      </c>
      <c r="AN10" s="252">
        <f t="shared" si="9"/>
        <v>3</v>
      </c>
      <c r="AO10" s="252">
        <f t="shared" si="9"/>
        <v>4</v>
      </c>
      <c r="AP10" s="252">
        <f t="shared" si="9"/>
        <v>3</v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1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5">
      <c r="A11" s="267">
        <v>6</v>
      </c>
      <c r="B11" s="230" t="s">
        <v>28</v>
      </c>
      <c r="C11" s="290" t="s">
        <v>34</v>
      </c>
      <c r="D11" s="324" t="s">
        <v>84</v>
      </c>
      <c r="E11" s="223">
        <v>2442</v>
      </c>
      <c r="F11" s="91" t="s">
        <v>1141</v>
      </c>
      <c r="G11" s="91">
        <v>4</v>
      </c>
      <c r="H11" s="91">
        <v>5</v>
      </c>
      <c r="I11" s="91">
        <v>5</v>
      </c>
      <c r="J11" s="91"/>
      <c r="K11" s="91">
        <v>3</v>
      </c>
      <c r="L11" s="91">
        <v>5</v>
      </c>
      <c r="M11" s="91">
        <v>3</v>
      </c>
      <c r="N11" s="91">
        <v>5</v>
      </c>
      <c r="O11" s="91">
        <v>4</v>
      </c>
      <c r="P11" s="91"/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2</v>
      </c>
      <c r="AB11" s="258">
        <f t="shared" si="6"/>
        <v>4</v>
      </c>
      <c r="AC11" s="248">
        <f t="shared" si="7"/>
        <v>8</v>
      </c>
      <c r="AD11" s="249">
        <f t="shared" si="11"/>
        <v>4.25</v>
      </c>
      <c r="AE11" s="259">
        <f t="shared" si="8"/>
        <v>0</v>
      </c>
      <c r="AG11" s="252" t="str">
        <f t="shared" si="9"/>
        <v>з</v>
      </c>
      <c r="AH11" s="252">
        <f t="shared" si="9"/>
        <v>4</v>
      </c>
      <c r="AI11" s="252">
        <f t="shared" si="9"/>
        <v>5</v>
      </c>
      <c r="AJ11" s="252">
        <f t="shared" si="9"/>
        <v>5</v>
      </c>
      <c r="AK11" s="252" t="str">
        <f t="shared" si="9"/>
        <v/>
      </c>
      <c r="AL11" s="252">
        <f t="shared" si="9"/>
        <v>3</v>
      </c>
      <c r="AM11" s="252">
        <f t="shared" si="9"/>
        <v>5</v>
      </c>
      <c r="AN11" s="252">
        <f t="shared" si="9"/>
        <v>3</v>
      </c>
      <c r="AO11" s="252">
        <f t="shared" si="9"/>
        <v>5</v>
      </c>
      <c r="AP11" s="252">
        <f t="shared" si="9"/>
        <v>4</v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230" t="s">
        <v>28</v>
      </c>
      <c r="C12" s="290" t="s">
        <v>34</v>
      </c>
      <c r="D12" s="292" t="s">
        <v>85</v>
      </c>
      <c r="E12" s="223">
        <v>2442</v>
      </c>
      <c r="F12" s="91" t="s">
        <v>1141</v>
      </c>
      <c r="G12" s="91">
        <v>3</v>
      </c>
      <c r="H12" s="91">
        <v>3</v>
      </c>
      <c r="I12" s="91">
        <v>3</v>
      </c>
      <c r="J12" s="91"/>
      <c r="K12" s="91">
        <v>3</v>
      </c>
      <c r="L12" s="91">
        <v>5</v>
      </c>
      <c r="M12" s="91">
        <v>3</v>
      </c>
      <c r="N12" s="91">
        <v>4</v>
      </c>
      <c r="O12" s="91">
        <v>3</v>
      </c>
      <c r="P12" s="91"/>
      <c r="Q12" s="91"/>
      <c r="R12" s="91"/>
      <c r="S12" s="91"/>
      <c r="T12" s="91"/>
      <c r="U12" s="91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6</v>
      </c>
      <c r="AA12" s="248">
        <f t="shared" si="5"/>
        <v>1</v>
      </c>
      <c r="AB12" s="248">
        <f t="shared" si="6"/>
        <v>1</v>
      </c>
      <c r="AC12" s="248">
        <f t="shared" si="7"/>
        <v>8</v>
      </c>
      <c r="AD12" s="249">
        <f t="shared" si="11"/>
        <v>3.375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3</v>
      </c>
      <c r="AI12" s="252">
        <f t="shared" si="9"/>
        <v>3</v>
      </c>
      <c r="AJ12" s="252">
        <f t="shared" si="9"/>
        <v>3</v>
      </c>
      <c r="AK12" s="252" t="str">
        <f t="shared" si="9"/>
        <v/>
      </c>
      <c r="AL12" s="252">
        <f t="shared" si="9"/>
        <v>3</v>
      </c>
      <c r="AM12" s="252">
        <f t="shared" si="9"/>
        <v>5</v>
      </c>
      <c r="AN12" s="252">
        <f t="shared" si="9"/>
        <v>3</v>
      </c>
      <c r="AO12" s="252">
        <f t="shared" si="9"/>
        <v>4</v>
      </c>
      <c r="AP12" s="252">
        <f t="shared" si="9"/>
        <v>3</v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5">
      <c r="A13" s="267">
        <v>8</v>
      </c>
      <c r="B13" s="230" t="s">
        <v>28</v>
      </c>
      <c r="C13" s="290" t="s">
        <v>34</v>
      </c>
      <c r="D13" s="292" t="s">
        <v>86</v>
      </c>
      <c r="E13" s="223">
        <v>2442</v>
      </c>
      <c r="F13" s="91" t="s">
        <v>1141</v>
      </c>
      <c r="G13" s="91">
        <v>3</v>
      </c>
      <c r="H13" s="91">
        <v>3</v>
      </c>
      <c r="I13" s="91">
        <v>4</v>
      </c>
      <c r="J13" s="91"/>
      <c r="K13" s="91">
        <v>3</v>
      </c>
      <c r="L13" s="91">
        <v>5</v>
      </c>
      <c r="M13" s="91">
        <v>4</v>
      </c>
      <c r="N13" s="91">
        <v>4</v>
      </c>
      <c r="O13" s="91">
        <v>3</v>
      </c>
      <c r="P13" s="91"/>
      <c r="Q13" s="91"/>
      <c r="R13" s="91"/>
      <c r="S13" s="91"/>
      <c r="T13" s="91"/>
      <c r="U13" s="91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4</v>
      </c>
      <c r="AA13" s="248">
        <f t="shared" si="5"/>
        <v>3</v>
      </c>
      <c r="AB13" s="248">
        <f t="shared" si="6"/>
        <v>1</v>
      </c>
      <c r="AC13" s="248">
        <f t="shared" si="7"/>
        <v>8</v>
      </c>
      <c r="AD13" s="249">
        <f t="shared" si="11"/>
        <v>3.625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3</v>
      </c>
      <c r="AI13" s="252">
        <f t="shared" si="9"/>
        <v>3</v>
      </c>
      <c r="AJ13" s="252">
        <f t="shared" si="9"/>
        <v>4</v>
      </c>
      <c r="AK13" s="252" t="str">
        <f t="shared" si="9"/>
        <v/>
      </c>
      <c r="AL13" s="252">
        <f t="shared" si="9"/>
        <v>3</v>
      </c>
      <c r="AM13" s="252">
        <f t="shared" si="9"/>
        <v>5</v>
      </c>
      <c r="AN13" s="252">
        <f t="shared" si="9"/>
        <v>4</v>
      </c>
      <c r="AO13" s="252">
        <f t="shared" si="9"/>
        <v>4</v>
      </c>
      <c r="AP13" s="252">
        <f t="shared" si="9"/>
        <v>3</v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1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5">
      <c r="A14" s="267">
        <v>9</v>
      </c>
      <c r="B14" s="228"/>
      <c r="C14" s="290" t="s">
        <v>34</v>
      </c>
      <c r="D14" s="292" t="s">
        <v>87</v>
      </c>
      <c r="E14" s="223">
        <v>2442</v>
      </c>
      <c r="F14" s="91" t="s">
        <v>1141</v>
      </c>
      <c r="G14" s="91">
        <v>4</v>
      </c>
      <c r="H14" s="91">
        <v>4</v>
      </c>
      <c r="I14" s="91">
        <v>4</v>
      </c>
      <c r="J14" s="91"/>
      <c r="K14" s="91">
        <v>4</v>
      </c>
      <c r="L14" s="91">
        <v>5</v>
      </c>
      <c r="M14" s="91">
        <v>3</v>
      </c>
      <c r="N14" s="91">
        <v>5</v>
      </c>
      <c r="O14" s="91">
        <v>4</v>
      </c>
      <c r="P14" s="91"/>
      <c r="Q14" s="91"/>
      <c r="R14" s="94"/>
      <c r="S14" s="91"/>
      <c r="T14" s="91"/>
      <c r="U14" s="91"/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1</v>
      </c>
      <c r="AA14" s="92">
        <f t="shared" si="5"/>
        <v>5</v>
      </c>
      <c r="AB14" s="92">
        <f t="shared" si="6"/>
        <v>2</v>
      </c>
      <c r="AC14" s="92">
        <f t="shared" si="7"/>
        <v>8</v>
      </c>
      <c r="AD14" s="210">
        <f t="shared" si="11"/>
        <v>4.125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4</v>
      </c>
      <c r="AI14" s="252">
        <f t="shared" si="9"/>
        <v>4</v>
      </c>
      <c r="AJ14" s="252">
        <f t="shared" si="9"/>
        <v>4</v>
      </c>
      <c r="AK14" s="252" t="str">
        <f t="shared" si="9"/>
        <v/>
      </c>
      <c r="AL14" s="252">
        <f t="shared" si="9"/>
        <v>4</v>
      </c>
      <c r="AM14" s="252">
        <f t="shared" si="9"/>
        <v>5</v>
      </c>
      <c r="AN14" s="252">
        <f t="shared" si="9"/>
        <v>3</v>
      </c>
      <c r="AO14" s="252">
        <f t="shared" si="9"/>
        <v>5</v>
      </c>
      <c r="AP14" s="252">
        <f t="shared" si="9"/>
        <v>4</v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28"/>
      <c r="C15" s="290" t="s">
        <v>34</v>
      </c>
      <c r="D15" s="292" t="s">
        <v>109</v>
      </c>
      <c r="E15" s="223">
        <v>2442</v>
      </c>
      <c r="F15" s="91" t="s">
        <v>1141</v>
      </c>
      <c r="G15" s="91" t="s">
        <v>1321</v>
      </c>
      <c r="H15" s="91">
        <v>4</v>
      </c>
      <c r="I15" s="91">
        <v>3</v>
      </c>
      <c r="J15" s="91"/>
      <c r="K15" s="91">
        <v>3</v>
      </c>
      <c r="L15" s="91">
        <v>5</v>
      </c>
      <c r="M15" s="91">
        <v>3</v>
      </c>
      <c r="N15" s="91">
        <v>4</v>
      </c>
      <c r="O15" s="91">
        <v>3</v>
      </c>
      <c r="P15" s="91"/>
      <c r="Q15" s="91"/>
      <c r="R15" s="94"/>
      <c r="S15" s="91"/>
      <c r="T15" s="91"/>
      <c r="U15" s="91"/>
      <c r="V15" s="18">
        <f t="shared" si="0"/>
        <v>2</v>
      </c>
      <c r="W15" s="92">
        <f t="shared" si="1"/>
        <v>0</v>
      </c>
      <c r="X15" s="92">
        <f t="shared" si="2"/>
        <v>0</v>
      </c>
      <c r="Y15" s="92">
        <f t="shared" si="3"/>
        <v>1</v>
      </c>
      <c r="Z15" s="92">
        <f t="shared" si="4"/>
        <v>4</v>
      </c>
      <c r="AA15" s="92">
        <f t="shared" si="5"/>
        <v>2</v>
      </c>
      <c r="AB15" s="92">
        <f t="shared" si="6"/>
        <v>1</v>
      </c>
      <c r="AC15" s="92">
        <f t="shared" si="7"/>
        <v>8</v>
      </c>
      <c r="AD15" s="210">
        <f t="shared" si="11"/>
        <v>3.375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2</v>
      </c>
      <c r="AI15" s="252">
        <f t="shared" si="9"/>
        <v>4</v>
      </c>
      <c r="AJ15" s="252">
        <f t="shared" si="9"/>
        <v>3</v>
      </c>
      <c r="AK15" s="252" t="str">
        <f t="shared" si="9"/>
        <v/>
      </c>
      <c r="AL15" s="252">
        <f t="shared" si="9"/>
        <v>3</v>
      </c>
      <c r="AM15" s="252">
        <f t="shared" si="9"/>
        <v>5</v>
      </c>
      <c r="AN15" s="252">
        <f t="shared" si="9"/>
        <v>3</v>
      </c>
      <c r="AO15" s="252">
        <f t="shared" si="9"/>
        <v>4</v>
      </c>
      <c r="AP15" s="252">
        <f t="shared" si="9"/>
        <v>3</v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267">
        <v>11</v>
      </c>
      <c r="B16" s="228"/>
      <c r="C16" s="290" t="s">
        <v>34</v>
      </c>
      <c r="D16" s="292" t="s">
        <v>88</v>
      </c>
      <c r="E16" s="223">
        <v>2442</v>
      </c>
      <c r="F16" s="91" t="s">
        <v>1141</v>
      </c>
      <c r="G16" s="91">
        <v>4</v>
      </c>
      <c r="H16" s="91">
        <v>3</v>
      </c>
      <c r="I16" s="91">
        <v>3</v>
      </c>
      <c r="J16" s="91"/>
      <c r="K16" s="91">
        <v>3</v>
      </c>
      <c r="L16" s="91">
        <v>5</v>
      </c>
      <c r="M16" s="91">
        <v>3</v>
      </c>
      <c r="N16" s="91">
        <v>4</v>
      </c>
      <c r="O16" s="91">
        <v>3</v>
      </c>
      <c r="P16" s="91"/>
      <c r="Q16" s="91"/>
      <c r="R16" s="94"/>
      <c r="S16" s="91"/>
      <c r="T16" s="91"/>
      <c r="U16" s="91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5</v>
      </c>
      <c r="AA16" s="92">
        <f t="shared" si="5"/>
        <v>2</v>
      </c>
      <c r="AB16" s="92">
        <f t="shared" si="6"/>
        <v>1</v>
      </c>
      <c r="AC16" s="92">
        <f t="shared" si="7"/>
        <v>8</v>
      </c>
      <c r="AD16" s="210">
        <f t="shared" si="11"/>
        <v>3.5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4</v>
      </c>
      <c r="AI16" s="252">
        <f t="shared" si="9"/>
        <v>3</v>
      </c>
      <c r="AJ16" s="252">
        <f t="shared" si="9"/>
        <v>3</v>
      </c>
      <c r="AK16" s="252" t="str">
        <f t="shared" si="9"/>
        <v/>
      </c>
      <c r="AL16" s="252">
        <f t="shared" si="9"/>
        <v>3</v>
      </c>
      <c r="AM16" s="252">
        <f t="shared" si="9"/>
        <v>5</v>
      </c>
      <c r="AN16" s="252">
        <f t="shared" si="9"/>
        <v>3</v>
      </c>
      <c r="AO16" s="252">
        <f t="shared" si="9"/>
        <v>4</v>
      </c>
      <c r="AP16" s="252">
        <f t="shared" si="9"/>
        <v>3</v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267">
        <v>12</v>
      </c>
      <c r="B17" s="225"/>
      <c r="C17" s="290" t="s">
        <v>34</v>
      </c>
      <c r="D17" s="292" t="s">
        <v>89</v>
      </c>
      <c r="E17" s="223">
        <v>2442</v>
      </c>
      <c r="F17" s="91" t="s">
        <v>1141</v>
      </c>
      <c r="G17" s="91">
        <v>4</v>
      </c>
      <c r="H17" s="91">
        <v>3</v>
      </c>
      <c r="I17" s="91">
        <v>4</v>
      </c>
      <c r="J17" s="91"/>
      <c r="K17" s="91">
        <v>4</v>
      </c>
      <c r="L17" s="91">
        <v>5</v>
      </c>
      <c r="M17" s="91">
        <v>4</v>
      </c>
      <c r="N17" s="91">
        <v>4</v>
      </c>
      <c r="O17" s="91">
        <v>3</v>
      </c>
      <c r="P17" s="91"/>
      <c r="Q17" s="91"/>
      <c r="R17" s="94"/>
      <c r="S17" s="91"/>
      <c r="T17" s="91"/>
      <c r="U17" s="91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2</v>
      </c>
      <c r="AA17" s="92">
        <f t="shared" si="5"/>
        <v>5</v>
      </c>
      <c r="AB17" s="92">
        <f t="shared" si="6"/>
        <v>1</v>
      </c>
      <c r="AC17" s="92">
        <f t="shared" si="7"/>
        <v>8</v>
      </c>
      <c r="AD17" s="210">
        <f t="shared" si="11"/>
        <v>3.875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4</v>
      </c>
      <c r="AI17" s="252">
        <f t="shared" si="9"/>
        <v>3</v>
      </c>
      <c r="AJ17" s="252">
        <f t="shared" si="9"/>
        <v>4</v>
      </c>
      <c r="AK17" s="252" t="str">
        <f t="shared" si="9"/>
        <v/>
      </c>
      <c r="AL17" s="252">
        <f t="shared" si="9"/>
        <v>4</v>
      </c>
      <c r="AM17" s="252">
        <f t="shared" si="9"/>
        <v>5</v>
      </c>
      <c r="AN17" s="252">
        <f t="shared" si="9"/>
        <v>4</v>
      </c>
      <c r="AO17" s="252">
        <f t="shared" si="9"/>
        <v>4</v>
      </c>
      <c r="AP17" s="252">
        <f t="shared" si="9"/>
        <v>3</v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267">
        <v>13</v>
      </c>
      <c r="B18" s="163"/>
      <c r="C18" s="290" t="s">
        <v>34</v>
      </c>
      <c r="D18" s="292" t="s">
        <v>90</v>
      </c>
      <c r="E18" s="223">
        <v>2442</v>
      </c>
      <c r="F18" s="91" t="s">
        <v>1141</v>
      </c>
      <c r="G18" s="91">
        <v>5</v>
      </c>
      <c r="H18" s="91">
        <v>5</v>
      </c>
      <c r="I18" s="91">
        <v>5</v>
      </c>
      <c r="J18" s="91"/>
      <c r="K18" s="91">
        <v>4</v>
      </c>
      <c r="L18" s="91">
        <v>5</v>
      </c>
      <c r="M18" s="91">
        <v>3</v>
      </c>
      <c r="N18" s="91">
        <v>4</v>
      </c>
      <c r="O18" s="91">
        <v>3</v>
      </c>
      <c r="P18" s="91"/>
      <c r="Q18" s="91"/>
      <c r="R18" s="94"/>
      <c r="S18" s="91"/>
      <c r="T18" s="91"/>
      <c r="U18" s="91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2</v>
      </c>
      <c r="AA18" s="92">
        <f t="shared" si="5"/>
        <v>2</v>
      </c>
      <c r="AB18" s="92">
        <f t="shared" si="6"/>
        <v>4</v>
      </c>
      <c r="AC18" s="92">
        <f t="shared" si="7"/>
        <v>8</v>
      </c>
      <c r="AD18" s="210">
        <f t="shared" si="11"/>
        <v>4.25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5</v>
      </c>
      <c r="AI18" s="252">
        <f t="shared" si="9"/>
        <v>5</v>
      </c>
      <c r="AJ18" s="252">
        <f t="shared" si="9"/>
        <v>5</v>
      </c>
      <c r="AK18" s="252" t="str">
        <f t="shared" si="9"/>
        <v/>
      </c>
      <c r="AL18" s="252">
        <f t="shared" si="9"/>
        <v>4</v>
      </c>
      <c r="AM18" s="252">
        <f t="shared" si="9"/>
        <v>5</v>
      </c>
      <c r="AN18" s="252">
        <f t="shared" si="9"/>
        <v>3</v>
      </c>
      <c r="AO18" s="252">
        <f t="shared" si="9"/>
        <v>4</v>
      </c>
      <c r="AP18" s="252">
        <f t="shared" si="9"/>
        <v>3</v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267">
        <v>14</v>
      </c>
      <c r="B19" s="163"/>
      <c r="C19" s="297" t="s">
        <v>34</v>
      </c>
      <c r="D19" s="298" t="s">
        <v>91</v>
      </c>
      <c r="E19" s="223">
        <v>2442</v>
      </c>
      <c r="F19" s="91" t="s">
        <v>1141</v>
      </c>
      <c r="G19" s="91">
        <v>5</v>
      </c>
      <c r="H19" s="91">
        <v>5</v>
      </c>
      <c r="I19" s="91">
        <v>5</v>
      </c>
      <c r="J19" s="91"/>
      <c r="K19" s="91">
        <v>4</v>
      </c>
      <c r="L19" s="91">
        <v>5</v>
      </c>
      <c r="M19" s="91">
        <v>5</v>
      </c>
      <c r="N19" s="91">
        <v>5</v>
      </c>
      <c r="O19" s="91">
        <v>4</v>
      </c>
      <c r="P19" s="91"/>
      <c r="Q19" s="91"/>
      <c r="R19" s="91"/>
      <c r="S19" s="91"/>
      <c r="T19" s="91"/>
      <c r="U19" s="91"/>
      <c r="V19" s="18">
        <f t="shared" si="0"/>
        <v>4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2</v>
      </c>
      <c r="AB19" s="92">
        <f t="shared" si="6"/>
        <v>6</v>
      </c>
      <c r="AC19" s="92">
        <f t="shared" si="7"/>
        <v>8</v>
      </c>
      <c r="AD19" s="210">
        <f t="shared" si="11"/>
        <v>4.75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5</v>
      </c>
      <c r="AI19" s="252">
        <f t="shared" si="9"/>
        <v>5</v>
      </c>
      <c r="AJ19" s="252">
        <f t="shared" si="9"/>
        <v>5</v>
      </c>
      <c r="AK19" s="252" t="str">
        <f t="shared" si="9"/>
        <v/>
      </c>
      <c r="AL19" s="252">
        <f t="shared" si="9"/>
        <v>4</v>
      </c>
      <c r="AM19" s="252">
        <f t="shared" si="9"/>
        <v>5</v>
      </c>
      <c r="AN19" s="252">
        <f t="shared" si="9"/>
        <v>5</v>
      </c>
      <c r="AO19" s="252">
        <f t="shared" si="9"/>
        <v>5</v>
      </c>
      <c r="AP19" s="252">
        <f t="shared" si="9"/>
        <v>4</v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5">
      <c r="A20" s="267">
        <v>15</v>
      </c>
      <c r="B20" s="163"/>
      <c r="C20" s="297" t="s">
        <v>34</v>
      </c>
      <c r="D20" s="298" t="s">
        <v>92</v>
      </c>
      <c r="E20" s="223">
        <v>2442</v>
      </c>
      <c r="F20" s="91" t="s">
        <v>1141</v>
      </c>
      <c r="G20" s="91">
        <v>5</v>
      </c>
      <c r="H20" s="91">
        <v>5</v>
      </c>
      <c r="I20" s="91">
        <v>5</v>
      </c>
      <c r="J20" s="91"/>
      <c r="K20" s="91">
        <v>4</v>
      </c>
      <c r="L20" s="91" t="s">
        <v>1127</v>
      </c>
      <c r="M20" s="91">
        <v>5</v>
      </c>
      <c r="N20" s="91">
        <v>5</v>
      </c>
      <c r="O20" s="91">
        <v>5</v>
      </c>
      <c r="P20" s="91"/>
      <c r="Q20" s="91"/>
      <c r="R20" s="94"/>
      <c r="S20" s="91"/>
      <c r="T20" s="91"/>
      <c r="U20" s="91"/>
      <c r="V20" s="18">
        <f t="shared" si="0"/>
        <v>4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0</v>
      </c>
      <c r="AA20" s="92">
        <f t="shared" si="5"/>
        <v>1</v>
      </c>
      <c r="AB20" s="92">
        <f t="shared" si="6"/>
        <v>6</v>
      </c>
      <c r="AC20" s="92">
        <f t="shared" si="7"/>
        <v>7</v>
      </c>
      <c r="AD20" s="210">
        <f t="shared" si="11"/>
        <v>4.8571428571428568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5</v>
      </c>
      <c r="AI20" s="252">
        <f t="shared" si="9"/>
        <v>5</v>
      </c>
      <c r="AJ20" s="252">
        <f t="shared" si="9"/>
        <v>5</v>
      </c>
      <c r="AK20" s="252" t="str">
        <f t="shared" si="9"/>
        <v/>
      </c>
      <c r="AL20" s="252">
        <f t="shared" si="9"/>
        <v>4</v>
      </c>
      <c r="AM20" s="252" t="str">
        <f t="shared" si="9"/>
        <v>а</v>
      </c>
      <c r="AN20" s="252">
        <f t="shared" si="9"/>
        <v>5</v>
      </c>
      <c r="AO20" s="252">
        <f t="shared" si="9"/>
        <v>5</v>
      </c>
      <c r="AP20" s="252">
        <f t="shared" si="9"/>
        <v>5</v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267">
        <v>16</v>
      </c>
      <c r="B21" s="163"/>
      <c r="C21" s="290" t="s">
        <v>34</v>
      </c>
      <c r="D21" s="292" t="s">
        <v>93</v>
      </c>
      <c r="E21" s="223">
        <v>2442</v>
      </c>
      <c r="F21" s="91" t="s">
        <v>1141</v>
      </c>
      <c r="G21" s="91">
        <v>3</v>
      </c>
      <c r="H21" s="91">
        <v>3</v>
      </c>
      <c r="I21" s="91">
        <v>4</v>
      </c>
      <c r="J21" s="91"/>
      <c r="K21" s="91">
        <v>4</v>
      </c>
      <c r="L21" s="91">
        <v>5</v>
      </c>
      <c r="M21" s="91">
        <v>3</v>
      </c>
      <c r="N21" s="91">
        <v>5</v>
      </c>
      <c r="O21" s="91">
        <v>3</v>
      </c>
      <c r="P21" s="91"/>
      <c r="Q21" s="91"/>
      <c r="R21" s="94"/>
      <c r="S21" s="91"/>
      <c r="T21" s="91"/>
      <c r="U21" s="91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4</v>
      </c>
      <c r="AA21" s="92">
        <f t="shared" si="5"/>
        <v>2</v>
      </c>
      <c r="AB21" s="92">
        <f t="shared" si="6"/>
        <v>2</v>
      </c>
      <c r="AC21" s="92">
        <f t="shared" si="7"/>
        <v>8</v>
      </c>
      <c r="AD21" s="210">
        <f t="shared" si="11"/>
        <v>3.75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3</v>
      </c>
      <c r="AI21" s="252">
        <f t="shared" si="9"/>
        <v>3</v>
      </c>
      <c r="AJ21" s="252">
        <f t="shared" si="9"/>
        <v>4</v>
      </c>
      <c r="AK21" s="252" t="str">
        <f t="shared" si="9"/>
        <v/>
      </c>
      <c r="AL21" s="252">
        <f t="shared" si="9"/>
        <v>4</v>
      </c>
      <c r="AM21" s="252">
        <f t="shared" si="9"/>
        <v>5</v>
      </c>
      <c r="AN21" s="252">
        <f t="shared" si="9"/>
        <v>3</v>
      </c>
      <c r="AO21" s="252">
        <f t="shared" si="9"/>
        <v>5</v>
      </c>
      <c r="AP21" s="252">
        <f t="shared" si="9"/>
        <v>3</v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267">
        <v>17</v>
      </c>
      <c r="B22" s="163"/>
      <c r="C22" s="290" t="s">
        <v>35</v>
      </c>
      <c r="D22" s="292" t="s">
        <v>94</v>
      </c>
      <c r="E22" s="223">
        <v>2442</v>
      </c>
      <c r="F22" s="91" t="s">
        <v>1141</v>
      </c>
      <c r="G22" s="91">
        <v>5</v>
      </c>
      <c r="H22" s="91">
        <v>5</v>
      </c>
      <c r="I22" s="91">
        <v>5</v>
      </c>
      <c r="J22" s="91"/>
      <c r="K22" s="91">
        <v>5</v>
      </c>
      <c r="L22" s="91">
        <v>5</v>
      </c>
      <c r="M22" s="91">
        <v>3</v>
      </c>
      <c r="N22" s="91">
        <v>5</v>
      </c>
      <c r="O22" s="91">
        <v>4</v>
      </c>
      <c r="P22" s="91"/>
      <c r="Q22" s="91"/>
      <c r="R22" s="94"/>
      <c r="S22" s="91"/>
      <c r="T22" s="91"/>
      <c r="U22" s="91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1</v>
      </c>
      <c r="AA22" s="92">
        <f t="shared" si="5"/>
        <v>1</v>
      </c>
      <c r="AB22" s="92">
        <f t="shared" si="6"/>
        <v>6</v>
      </c>
      <c r="AC22" s="92">
        <f t="shared" si="7"/>
        <v>8</v>
      </c>
      <c r="AD22" s="210">
        <f t="shared" si="11"/>
        <v>4.625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5</v>
      </c>
      <c r="AI22" s="252">
        <f t="shared" si="13"/>
        <v>5</v>
      </c>
      <c r="AJ22" s="252">
        <f t="shared" si="13"/>
        <v>5</v>
      </c>
      <c r="AK22" s="252" t="str">
        <f t="shared" si="13"/>
        <v/>
      </c>
      <c r="AL22" s="252">
        <f t="shared" si="13"/>
        <v>5</v>
      </c>
      <c r="AM22" s="252">
        <f t="shared" si="13"/>
        <v>5</v>
      </c>
      <c r="AN22" s="252">
        <f t="shared" si="13"/>
        <v>3</v>
      </c>
      <c r="AO22" s="252">
        <f t="shared" si="13"/>
        <v>5</v>
      </c>
      <c r="AP22" s="252">
        <f t="shared" si="13"/>
        <v>4</v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267">
        <v>18</v>
      </c>
      <c r="B23" s="163"/>
      <c r="C23" s="297" t="s">
        <v>34</v>
      </c>
      <c r="D23" s="298" t="s">
        <v>95</v>
      </c>
      <c r="E23" s="223">
        <v>2442</v>
      </c>
      <c r="F23" s="91" t="s">
        <v>1141</v>
      </c>
      <c r="G23" s="91">
        <v>5</v>
      </c>
      <c r="H23" s="91">
        <v>5</v>
      </c>
      <c r="I23" s="91">
        <v>5</v>
      </c>
      <c r="J23" s="91"/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/>
      <c r="Q23" s="91"/>
      <c r="R23" s="94"/>
      <c r="S23" s="91"/>
      <c r="T23" s="91"/>
      <c r="U23" s="91"/>
      <c r="V23" s="18">
        <f t="shared" si="0"/>
        <v>5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0</v>
      </c>
      <c r="AA23" s="92">
        <f t="shared" si="5"/>
        <v>0</v>
      </c>
      <c r="AB23" s="92">
        <f t="shared" si="6"/>
        <v>8</v>
      </c>
      <c r="AC23" s="92">
        <f t="shared" si="7"/>
        <v>8</v>
      </c>
      <c r="AD23" s="210">
        <f t="shared" si="11"/>
        <v>5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5</v>
      </c>
      <c r="AI23" s="252">
        <f t="shared" si="13"/>
        <v>5</v>
      </c>
      <c r="AJ23" s="252">
        <f t="shared" si="13"/>
        <v>5</v>
      </c>
      <c r="AK23" s="252" t="str">
        <f t="shared" si="13"/>
        <v/>
      </c>
      <c r="AL23" s="252">
        <f t="shared" si="13"/>
        <v>5</v>
      </c>
      <c r="AM23" s="252">
        <f t="shared" si="13"/>
        <v>5</v>
      </c>
      <c r="AN23" s="252">
        <f t="shared" si="13"/>
        <v>5</v>
      </c>
      <c r="AO23" s="252">
        <f t="shared" si="13"/>
        <v>5</v>
      </c>
      <c r="AP23" s="252">
        <f t="shared" si="13"/>
        <v>5</v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267">
        <v>19</v>
      </c>
      <c r="B24" s="163"/>
      <c r="C24" s="290" t="s">
        <v>34</v>
      </c>
      <c r="D24" s="292" t="s">
        <v>96</v>
      </c>
      <c r="E24" s="223">
        <v>2442</v>
      </c>
      <c r="F24" s="91" t="s">
        <v>1141</v>
      </c>
      <c r="G24" s="91">
        <v>5</v>
      </c>
      <c r="H24" s="91">
        <v>5</v>
      </c>
      <c r="I24" s="91">
        <v>5</v>
      </c>
      <c r="J24" s="91"/>
      <c r="K24" s="91">
        <v>4</v>
      </c>
      <c r="L24" s="91">
        <v>5</v>
      </c>
      <c r="M24" s="91">
        <v>4</v>
      </c>
      <c r="N24" s="91">
        <v>4</v>
      </c>
      <c r="O24" s="91">
        <v>4</v>
      </c>
      <c r="P24" s="91"/>
      <c r="Q24" s="91"/>
      <c r="R24" s="94"/>
      <c r="S24" s="91"/>
      <c r="T24" s="91"/>
      <c r="U24" s="91"/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4</v>
      </c>
      <c r="AB24" s="92">
        <f t="shared" si="6"/>
        <v>4</v>
      </c>
      <c r="AC24" s="92">
        <f t="shared" si="7"/>
        <v>8</v>
      </c>
      <c r="AD24" s="210">
        <f t="shared" si="11"/>
        <v>4.5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5</v>
      </c>
      <c r="AI24" s="252">
        <f t="shared" si="13"/>
        <v>5</v>
      </c>
      <c r="AJ24" s="252">
        <f t="shared" si="13"/>
        <v>5</v>
      </c>
      <c r="AK24" s="252" t="str">
        <f t="shared" si="13"/>
        <v/>
      </c>
      <c r="AL24" s="252">
        <f t="shared" si="13"/>
        <v>4</v>
      </c>
      <c r="AM24" s="252">
        <f t="shared" si="13"/>
        <v>5</v>
      </c>
      <c r="AN24" s="252">
        <f t="shared" si="13"/>
        <v>4</v>
      </c>
      <c r="AO24" s="252">
        <f t="shared" si="13"/>
        <v>4</v>
      </c>
      <c r="AP24" s="252">
        <f t="shared" si="13"/>
        <v>4</v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267">
        <v>20</v>
      </c>
      <c r="B25" s="163"/>
      <c r="C25" s="297" t="s">
        <v>34</v>
      </c>
      <c r="D25" s="298" t="s">
        <v>97</v>
      </c>
      <c r="E25" s="223">
        <v>2442</v>
      </c>
      <c r="F25" s="91" t="s">
        <v>1141</v>
      </c>
      <c r="G25" s="91">
        <v>4</v>
      </c>
      <c r="H25" s="91">
        <v>5</v>
      </c>
      <c r="I25" s="91">
        <v>5</v>
      </c>
      <c r="J25" s="91"/>
      <c r="K25" s="91">
        <v>5</v>
      </c>
      <c r="L25" s="91">
        <v>5</v>
      </c>
      <c r="M25" s="91">
        <v>3</v>
      </c>
      <c r="N25" s="91">
        <v>5</v>
      </c>
      <c r="O25" s="91">
        <v>4</v>
      </c>
      <c r="P25" s="91"/>
      <c r="Q25" s="91"/>
      <c r="R25" s="94"/>
      <c r="S25" s="91"/>
      <c r="T25" s="91"/>
      <c r="U25" s="91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1</v>
      </c>
      <c r="AA25" s="92">
        <f t="shared" si="5"/>
        <v>2</v>
      </c>
      <c r="AB25" s="92">
        <f t="shared" si="6"/>
        <v>5</v>
      </c>
      <c r="AC25" s="92">
        <f t="shared" si="7"/>
        <v>8</v>
      </c>
      <c r="AD25" s="210">
        <f t="shared" si="11"/>
        <v>4.5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4</v>
      </c>
      <c r="AI25" s="252">
        <f t="shared" si="13"/>
        <v>5</v>
      </c>
      <c r="AJ25" s="252">
        <f t="shared" si="13"/>
        <v>5</v>
      </c>
      <c r="AK25" s="252" t="str">
        <f t="shared" si="13"/>
        <v/>
      </c>
      <c r="AL25" s="252">
        <f t="shared" si="13"/>
        <v>5</v>
      </c>
      <c r="AM25" s="252">
        <f t="shared" si="13"/>
        <v>5</v>
      </c>
      <c r="AN25" s="252">
        <f t="shared" si="13"/>
        <v>3</v>
      </c>
      <c r="AO25" s="252">
        <f t="shared" si="13"/>
        <v>5</v>
      </c>
      <c r="AP25" s="252">
        <f t="shared" si="13"/>
        <v>4</v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267">
        <v>21</v>
      </c>
      <c r="B26" s="163"/>
      <c r="C26" s="297" t="s">
        <v>34</v>
      </c>
      <c r="D26" s="298" t="s">
        <v>98</v>
      </c>
      <c r="E26" s="223">
        <v>2442</v>
      </c>
      <c r="F26" s="91" t="s">
        <v>1141</v>
      </c>
      <c r="G26" s="91">
        <v>4</v>
      </c>
      <c r="H26" s="91">
        <v>5</v>
      </c>
      <c r="I26" s="91">
        <v>5</v>
      </c>
      <c r="J26" s="91"/>
      <c r="K26" s="91">
        <v>5</v>
      </c>
      <c r="L26" s="91">
        <v>5</v>
      </c>
      <c r="M26" s="91">
        <v>5</v>
      </c>
      <c r="N26" s="91">
        <v>5</v>
      </c>
      <c r="O26" s="91">
        <v>4</v>
      </c>
      <c r="P26" s="91"/>
      <c r="Q26" s="91"/>
      <c r="R26" s="94"/>
      <c r="S26" s="91"/>
      <c r="T26" s="91"/>
      <c r="U26" s="91"/>
      <c r="V26" s="18">
        <f t="shared" si="0"/>
        <v>4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0</v>
      </c>
      <c r="AA26" s="92">
        <f t="shared" si="5"/>
        <v>2</v>
      </c>
      <c r="AB26" s="92">
        <f t="shared" si="6"/>
        <v>6</v>
      </c>
      <c r="AC26" s="92">
        <f t="shared" si="7"/>
        <v>8</v>
      </c>
      <c r="AD26" s="210">
        <f t="shared" si="11"/>
        <v>4.75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4</v>
      </c>
      <c r="AI26" s="252">
        <f t="shared" si="13"/>
        <v>5</v>
      </c>
      <c r="AJ26" s="252">
        <f t="shared" si="13"/>
        <v>5</v>
      </c>
      <c r="AK26" s="252" t="str">
        <f t="shared" si="13"/>
        <v/>
      </c>
      <c r="AL26" s="252">
        <f t="shared" si="13"/>
        <v>5</v>
      </c>
      <c r="AM26" s="252">
        <f t="shared" si="13"/>
        <v>5</v>
      </c>
      <c r="AN26" s="252">
        <f t="shared" si="13"/>
        <v>5</v>
      </c>
      <c r="AO26" s="252">
        <f t="shared" si="13"/>
        <v>5</v>
      </c>
      <c r="AP26" s="252">
        <f t="shared" si="13"/>
        <v>4</v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267">
        <v>22</v>
      </c>
      <c r="B27" s="163"/>
      <c r="C27" s="290"/>
      <c r="D27" s="324"/>
      <c r="E27" s="223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4"/>
      <c r="S27" s="91"/>
      <c r="T27" s="91"/>
      <c r="U27" s="91"/>
      <c r="V27" s="18">
        <f t="shared" si="0"/>
        <v>0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0</v>
      </c>
      <c r="AA27" s="92">
        <f t="shared" si="5"/>
        <v>0</v>
      </c>
      <c r="AB27" s="92">
        <f t="shared" si="6"/>
        <v>0</v>
      </c>
      <c r="AC27" s="92">
        <f t="shared" si="7"/>
        <v>0</v>
      </c>
      <c r="AD27" s="210" t="str">
        <f t="shared" si="11"/>
        <v/>
      </c>
      <c r="AE27" s="16">
        <f t="shared" si="8"/>
        <v>0</v>
      </c>
      <c r="AF27" s="9"/>
      <c r="AG27" s="252" t="str">
        <f t="shared" si="13"/>
        <v/>
      </c>
      <c r="AH27" s="252" t="str">
        <f t="shared" si="13"/>
        <v/>
      </c>
      <c r="AI27" s="252" t="str">
        <f t="shared" si="13"/>
        <v/>
      </c>
      <c r="AJ27" s="252" t="str">
        <f t="shared" si="13"/>
        <v/>
      </c>
      <c r="AK27" s="252" t="str">
        <f t="shared" si="13"/>
        <v/>
      </c>
      <c r="AL27" s="252" t="str">
        <f t="shared" si="13"/>
        <v/>
      </c>
      <c r="AM27" s="252" t="str">
        <f t="shared" si="13"/>
        <v/>
      </c>
      <c r="AN27" s="252" t="str">
        <f t="shared" si="13"/>
        <v/>
      </c>
      <c r="AO27" s="252" t="str">
        <f t="shared" si="13"/>
        <v/>
      </c>
      <c r="AP27" s="252" t="str">
        <f t="shared" si="13"/>
        <v/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267">
        <v>23</v>
      </c>
      <c r="B28" s="163"/>
      <c r="C28" s="290"/>
      <c r="D28" s="324"/>
      <c r="E28" s="223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4"/>
      <c r="S28" s="91"/>
      <c r="T28" s="91"/>
      <c r="U28" s="91"/>
      <c r="V28" s="18">
        <f t="shared" si="0"/>
        <v>0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10" t="str">
        <f t="shared" si="11"/>
        <v/>
      </c>
      <c r="AE28" s="16">
        <f t="shared" si="8"/>
        <v>0</v>
      </c>
      <c r="AF28" s="9"/>
      <c r="AG28" s="252" t="str">
        <f t="shared" si="13"/>
        <v/>
      </c>
      <c r="AH28" s="252" t="str">
        <f t="shared" si="13"/>
        <v/>
      </c>
      <c r="AI28" s="252" t="str">
        <f t="shared" si="13"/>
        <v/>
      </c>
      <c r="AJ28" s="252" t="str">
        <f t="shared" si="13"/>
        <v/>
      </c>
      <c r="AK28" s="252" t="str">
        <f t="shared" si="13"/>
        <v/>
      </c>
      <c r="AL28" s="252" t="str">
        <f t="shared" si="13"/>
        <v/>
      </c>
      <c r="AM28" s="252" t="str">
        <f t="shared" si="13"/>
        <v/>
      </c>
      <c r="AN28" s="252" t="str">
        <f t="shared" si="13"/>
        <v/>
      </c>
      <c r="AO28" s="252" t="str">
        <f t="shared" si="13"/>
        <v/>
      </c>
      <c r="AP28" s="252" t="str">
        <f t="shared" si="13"/>
        <v/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67">
        <v>24</v>
      </c>
      <c r="B29" s="16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4"/>
      <c r="S29" s="91"/>
      <c r="T29" s="91"/>
      <c r="U29" s="23"/>
      <c r="V29" s="18">
        <f t="shared" si="0"/>
        <v>0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11"/>
        <v/>
      </c>
      <c r="AE29" s="16">
        <f t="shared" si="8"/>
        <v>0</v>
      </c>
      <c r="AF29" s="9"/>
      <c r="AG29" s="252" t="str">
        <f t="shared" si="13"/>
        <v/>
      </c>
      <c r="AH29" s="252" t="str">
        <f t="shared" si="13"/>
        <v/>
      </c>
      <c r="AI29" s="252" t="str">
        <f t="shared" si="13"/>
        <v/>
      </c>
      <c r="AJ29" s="252" t="str">
        <f t="shared" si="13"/>
        <v/>
      </c>
      <c r="AK29" s="252" t="str">
        <f t="shared" si="13"/>
        <v/>
      </c>
      <c r="AL29" s="252" t="str">
        <f t="shared" si="13"/>
        <v/>
      </c>
      <c r="AM29" s="252" t="str">
        <f t="shared" si="13"/>
        <v/>
      </c>
      <c r="AN29" s="252" t="str">
        <f t="shared" si="13"/>
        <v/>
      </c>
      <c r="AO29" s="252" t="str">
        <f t="shared" si="13"/>
        <v/>
      </c>
      <c r="AP29" s="252" t="str">
        <f t="shared" si="13"/>
        <v/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5">
      <c r="A30" s="267">
        <v>25</v>
      </c>
      <c r="B30" s="161"/>
      <c r="C30" s="290"/>
      <c r="D30" s="292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11"/>
        <v/>
      </c>
      <c r="AE30" s="16">
        <f t="shared" si="8"/>
        <v>0</v>
      </c>
      <c r="AF30" s="9"/>
      <c r="AG30" s="252" t="str">
        <f t="shared" si="13"/>
        <v/>
      </c>
      <c r="AH30" s="252" t="str">
        <f t="shared" si="13"/>
        <v/>
      </c>
      <c r="AI30" s="252" t="str">
        <f t="shared" si="13"/>
        <v/>
      </c>
      <c r="AJ30" s="252" t="str">
        <f t="shared" si="13"/>
        <v/>
      </c>
      <c r="AK30" s="252" t="str">
        <f t="shared" si="13"/>
        <v/>
      </c>
      <c r="AL30" s="252" t="str">
        <f t="shared" si="13"/>
        <v/>
      </c>
      <c r="AM30" s="252" t="str">
        <f t="shared" si="13"/>
        <v/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67">
        <v>26</v>
      </c>
      <c r="B31" s="161"/>
      <c r="C31" s="276"/>
      <c r="D31" s="276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/>
      <c r="B32" s="211"/>
      <c r="C32" s="211"/>
      <c r="D32" s="211"/>
      <c r="E32" s="223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/>
      <c r="B33" s="211"/>
      <c r="C33" s="211"/>
      <c r="D33" s="211"/>
      <c r="E33" s="223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09"/>
      <c r="B37" s="110"/>
      <c r="C37" s="110"/>
      <c r="D37" s="110"/>
      <c r="E37" s="27">
        <f>COUNTIF(E6:E36,"2442")</f>
        <v>21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3.9047619047619047</v>
      </c>
      <c r="H38" s="181">
        <v>4.0952380952380949</v>
      </c>
      <c r="I38" s="181">
        <v>4.2380952380952381</v>
      </c>
      <c r="J38" s="181" t="str">
        <v xml:space="preserve"> </v>
      </c>
      <c r="K38" s="181">
        <v>3.8095238095238093</v>
      </c>
      <c r="L38" s="181">
        <v>5</v>
      </c>
      <c r="M38" s="181">
        <v>3.5238095238095237</v>
      </c>
      <c r="N38" s="181">
        <v>4.5238095238095237</v>
      </c>
      <c r="O38" s="216">
        <v>3.5238095238095237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сводн.!T40</f>
        <v>3</v>
      </c>
      <c r="W38" s="92">
        <f>SUM(W6:W37)</f>
        <v>0</v>
      </c>
      <c r="X38" s="92">
        <f>SUM(X6:X37)</f>
        <v>0</v>
      </c>
      <c r="Y38" s="92">
        <f>SUM(Y6:Y37)-X38</f>
        <v>2</v>
      </c>
      <c r="Z38" s="92">
        <f>SUM(Z6:Z37)</f>
        <v>50</v>
      </c>
      <c r="AA38" s="92">
        <f>SUM(AA6:AA37)</f>
        <v>49</v>
      </c>
      <c r="AB38" s="92">
        <f>SUM(AB6:AB37)</f>
        <v>66</v>
      </c>
      <c r="AC38" s="92">
        <f t="shared" si="7"/>
        <v>167</v>
      </c>
      <c r="AD38" s="210">
        <f>IF(ISERROR(((X38+Y38)*2+Z38*3+AA38*4+AB38*5)/SUM(X38,Y38:AB38)),"",((X38+Y38)*2+Z38*3+AA38*4+AB38*5)/SUM(X38,Y38:AB38))</f>
        <v>4.0718562874251498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3.9047619047619047</v>
      </c>
      <c r="AI38" s="33">
        <f t="shared" si="15"/>
        <v>4.0952380952380949</v>
      </c>
      <c r="AJ38" s="33">
        <f t="shared" si="15"/>
        <v>4.2380952380952381</v>
      </c>
      <c r="AK38" s="33" t="str">
        <f t="shared" si="15"/>
        <v xml:space="preserve"> </v>
      </c>
      <c r="AL38" s="33">
        <f t="shared" si="15"/>
        <v>3.8095238095238093</v>
      </c>
      <c r="AM38" s="33">
        <f t="shared" si="15"/>
        <v>5</v>
      </c>
      <c r="AN38" s="33">
        <f t="shared" si="15"/>
        <v>3.5238095238095237</v>
      </c>
      <c r="AO38" s="33">
        <f t="shared" si="15"/>
        <v>4.5238095238095237</v>
      </c>
      <c r="AP38" s="33">
        <f t="shared" si="15"/>
        <v>3.5238095238095237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6</v>
      </c>
      <c r="H39" s="95">
        <v>9</v>
      </c>
      <c r="I39" s="95">
        <v>10</v>
      </c>
      <c r="J39" s="95" t="str">
        <v>0</v>
      </c>
      <c r="K39" s="95">
        <v>4</v>
      </c>
      <c r="L39" s="95">
        <v>20</v>
      </c>
      <c r="M39" s="95">
        <v>4</v>
      </c>
      <c r="N39" s="95">
        <v>11</v>
      </c>
      <c r="O39" s="96">
        <v>2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>
        <f>IF(COUNTIF(V6:V37,5)=0,"0",COUNTIF(V6:V37,5))</f>
        <v>1</v>
      </c>
      <c r="W39" s="177"/>
      <c r="X39" s="722">
        <f>SUM(X38:AB38)</f>
        <v>167</v>
      </c>
      <c r="Y39" s="722"/>
      <c r="Z39" s="722"/>
      <c r="AA39" s="722"/>
      <c r="AB39" s="722"/>
      <c r="AC39" s="286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6</v>
      </c>
      <c r="AI39" s="38">
        <f t="shared" si="16"/>
        <v>9</v>
      </c>
      <c r="AJ39" s="38">
        <f t="shared" si="16"/>
        <v>10</v>
      </c>
      <c r="AK39" s="38" t="str">
        <f t="shared" si="16"/>
        <v>0</v>
      </c>
      <c r="AL39" s="38">
        <f t="shared" si="16"/>
        <v>4</v>
      </c>
      <c r="AM39" s="38">
        <f t="shared" si="16"/>
        <v>20</v>
      </c>
      <c r="AN39" s="38">
        <f t="shared" si="16"/>
        <v>4</v>
      </c>
      <c r="AO39" s="38">
        <f t="shared" si="16"/>
        <v>11</v>
      </c>
      <c r="AP39" s="38">
        <f t="shared" si="16"/>
        <v>2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9</v>
      </c>
      <c r="H40" s="97">
        <v>5</v>
      </c>
      <c r="I40" s="97">
        <v>6</v>
      </c>
      <c r="J40" s="97" t="str">
        <v>0</v>
      </c>
      <c r="K40" s="97">
        <v>9</v>
      </c>
      <c r="L40" s="97" t="str">
        <v>0</v>
      </c>
      <c r="M40" s="97">
        <v>3</v>
      </c>
      <c r="N40" s="97">
        <v>10</v>
      </c>
      <c r="O40" s="98">
        <v>7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2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9</v>
      </c>
      <c r="AI40" s="44">
        <f t="shared" si="17"/>
        <v>5</v>
      </c>
      <c r="AJ40" s="44">
        <f t="shared" si="17"/>
        <v>6</v>
      </c>
      <c r="AK40" s="44" t="str">
        <f t="shared" si="17"/>
        <v>0</v>
      </c>
      <c r="AL40" s="44">
        <f t="shared" si="17"/>
        <v>9</v>
      </c>
      <c r="AM40" s="44" t="str">
        <f t="shared" si="17"/>
        <v>0</v>
      </c>
      <c r="AN40" s="44">
        <f t="shared" si="17"/>
        <v>3</v>
      </c>
      <c r="AO40" s="44">
        <f t="shared" si="17"/>
        <v>10</v>
      </c>
      <c r="AP40" s="44">
        <f t="shared" si="17"/>
        <v>7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4</v>
      </c>
      <c r="H41" s="99">
        <v>7</v>
      </c>
      <c r="I41" s="99">
        <v>5</v>
      </c>
      <c r="J41" s="99" t="str">
        <v>0</v>
      </c>
      <c r="K41" s="99">
        <v>8</v>
      </c>
      <c r="L41" s="99" t="str">
        <v>0</v>
      </c>
      <c r="M41" s="99">
        <v>14</v>
      </c>
      <c r="N41" s="99" t="str">
        <v>0</v>
      </c>
      <c r="O41" s="100">
        <v>12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</v>
      </c>
      <c r="AA41" s="52">
        <f>IF(COUNTIF(AA6:AA37,3)=0," ",COUNTIF(AA6:AA37,3))</f>
        <v>1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4</v>
      </c>
      <c r="AI41" s="52">
        <f t="shared" si="18"/>
        <v>7</v>
      </c>
      <c r="AJ41" s="52">
        <f t="shared" si="18"/>
        <v>5</v>
      </c>
      <c r="AK41" s="52" t="str">
        <f t="shared" si="18"/>
        <v>0</v>
      </c>
      <c r="AL41" s="52">
        <f t="shared" si="18"/>
        <v>8</v>
      </c>
      <c r="AM41" s="52" t="str">
        <f t="shared" si="18"/>
        <v>0</v>
      </c>
      <c r="AN41" s="52">
        <f t="shared" si="18"/>
        <v>14</v>
      </c>
      <c r="AO41" s="52" t="str">
        <f t="shared" si="18"/>
        <v>0</v>
      </c>
      <c r="AP41" s="52">
        <f t="shared" si="18"/>
        <v>12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2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5</v>
      </c>
      <c r="AA42" s="35">
        <f>IF(COUNTIF(AA6:AA37,2)=0," ",COUNTIF(AA6:AA37,2))</f>
        <v>9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2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COUNTBLANK(AD6:AD27)</f>
        <v>1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1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21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21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87"/>
      <c r="X52" s="287"/>
      <c r="Y52" s="287"/>
      <c r="Z52" s="287"/>
      <c r="AA52" s="287"/>
      <c r="AB52" s="287"/>
      <c r="AC52" s="287"/>
      <c r="AD52" s="28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87"/>
      <c r="X53" s="287"/>
      <c r="Y53" s="287"/>
      <c r="Z53" s="287"/>
      <c r="AA53" s="287"/>
      <c r="AB53" s="287"/>
      <c r="AC53" s="287"/>
      <c r="AD53" s="28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87"/>
      <c r="X54" s="287"/>
      <c r="Y54" s="287"/>
      <c r="Z54" s="287"/>
      <c r="AA54" s="287"/>
      <c r="AB54" s="287"/>
      <c r="AC54" s="287"/>
      <c r="AD54" s="28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G2:L2"/>
    <mergeCell ref="M2:O2"/>
    <mergeCell ref="BP3:CE3"/>
    <mergeCell ref="X39:AB39"/>
    <mergeCell ref="A3:C4"/>
    <mergeCell ref="AD3:AD5"/>
    <mergeCell ref="AG3:AW3"/>
    <mergeCell ref="AX3:BM3"/>
  </mergeCells>
  <conditionalFormatting sqref="C5 Y5 AI5 AG5 S5">
    <cfRule type="cellIs" dxfId="15616" priority="3965" stopIfTrue="1" operator="equal">
      <formula>5</formula>
    </cfRule>
    <cfRule type="cellIs" dxfId="15615" priority="3966" stopIfTrue="1" operator="equal">
      <formula>4</formula>
    </cfRule>
    <cfRule type="cellIs" dxfId="15614" priority="3967" stopIfTrue="1" operator="equal">
      <formula>3</formula>
    </cfRule>
  </conditionalFormatting>
  <conditionalFormatting sqref="E30:E45 E6:E28">
    <cfRule type="cellIs" dxfId="15613" priority="3963" stopIfTrue="1" operator="equal">
      <formula>4</formula>
    </cfRule>
    <cfRule type="cellIs" dxfId="15612" priority="3964" stopIfTrue="1" operator="equal">
      <formula>3</formula>
    </cfRule>
  </conditionalFormatting>
  <conditionalFormatting sqref="Z5:AC5 W40:AF43 AE6:AE39 W39 R29:V45 F34:Q45 AG43:CB43 W44:AW45 AG6:AW42 R6:T28 V6:V28 F6:Q31">
    <cfRule type="cellIs" dxfId="15611" priority="3960" stopIfTrue="1" operator="equal">
      <formula>5</formula>
    </cfRule>
    <cfRule type="cellIs" dxfId="15610" priority="3961" stopIfTrue="1" operator="equal">
      <formula>4</formula>
    </cfRule>
    <cfRule type="cellIs" dxfId="15609" priority="3962" stopIfTrue="1" operator="equal">
      <formula>3</formula>
    </cfRule>
  </conditionalFormatting>
  <conditionalFormatting sqref="AF6:AF37">
    <cfRule type="expression" dxfId="15608" priority="3958" stopIfTrue="1">
      <formula>VALUE(RIGHT(AF6))&gt;AE6</formula>
    </cfRule>
    <cfRule type="expression" dxfId="15607" priority="3959" stopIfTrue="1">
      <formula>EXACT(RIGHT(AF6,3),"зач")</formula>
    </cfRule>
  </conditionalFormatting>
  <conditionalFormatting sqref="AE3:AJ4 Q3:T3 V3:AC4">
    <cfRule type="expression" dxfId="15606" priority="3956" stopIfTrue="1">
      <formula>$D$1&lt;Q3</formula>
    </cfRule>
    <cfRule type="expression" dxfId="15605" priority="3957" stopIfTrue="1">
      <formula>$D$1&gt;Q3</formula>
    </cfRule>
  </conditionalFormatting>
  <conditionalFormatting sqref="R4">
    <cfRule type="expression" dxfId="15604" priority="3891" stopIfTrue="1">
      <formula>$D$1&lt;R4</formula>
    </cfRule>
    <cfRule type="expression" dxfId="15603" priority="3892" stopIfTrue="1">
      <formula>$D$1&gt;R4</formula>
    </cfRule>
  </conditionalFormatting>
  <conditionalFormatting sqref="R5">
    <cfRule type="cellIs" dxfId="15602" priority="3873" stopIfTrue="1" operator="equal">
      <formula>5</formula>
    </cfRule>
    <cfRule type="cellIs" dxfId="15601" priority="3874" stopIfTrue="1" operator="equal">
      <formula>4</formula>
    </cfRule>
    <cfRule type="cellIs" dxfId="15600" priority="3875" stopIfTrue="1" operator="equal">
      <formula>3</formula>
    </cfRule>
  </conditionalFormatting>
  <conditionalFormatting sqref="R4">
    <cfRule type="expression" dxfId="15599" priority="3871" stopIfTrue="1">
      <formula>$D$1&lt;R4</formula>
    </cfRule>
    <cfRule type="expression" dxfId="15598" priority="3872" stopIfTrue="1">
      <formula>$D$1&gt;R4</formula>
    </cfRule>
  </conditionalFormatting>
  <conditionalFormatting sqref="R4">
    <cfRule type="expression" dxfId="15597" priority="3869" stopIfTrue="1">
      <formula>$D$1&lt;R4</formula>
    </cfRule>
    <cfRule type="expression" dxfId="15596" priority="3870" stopIfTrue="1">
      <formula>$D$1&gt;R4</formula>
    </cfRule>
  </conditionalFormatting>
  <conditionalFormatting sqref="S4">
    <cfRule type="expression" dxfId="15595" priority="3846" stopIfTrue="1">
      <formula>$D$1&lt;S4</formula>
    </cfRule>
    <cfRule type="expression" dxfId="15594" priority="3847" stopIfTrue="1">
      <formula>$D$1&gt;S4</formula>
    </cfRule>
  </conditionalFormatting>
  <conditionalFormatting sqref="S4">
    <cfRule type="expression" dxfId="15593" priority="3844" stopIfTrue="1">
      <formula>$D$1&lt;S4</formula>
    </cfRule>
    <cfRule type="expression" dxfId="15592" priority="3845" stopIfTrue="1">
      <formula>$D$1&gt;S4</formula>
    </cfRule>
  </conditionalFormatting>
  <conditionalFormatting sqref="S4">
    <cfRule type="expression" dxfId="15591" priority="3842" stopIfTrue="1">
      <formula>$D$1&lt;S4</formula>
    </cfRule>
    <cfRule type="expression" dxfId="15590" priority="3843" stopIfTrue="1">
      <formula>$D$1&gt;S4</formula>
    </cfRule>
  </conditionalFormatting>
  <conditionalFormatting sqref="S4">
    <cfRule type="expression" dxfId="15589" priority="3840" stopIfTrue="1">
      <formula>$D$1&lt;S4</formula>
    </cfRule>
    <cfRule type="expression" dxfId="15588" priority="3841" stopIfTrue="1">
      <formula>$D$1&gt;S4</formula>
    </cfRule>
  </conditionalFormatting>
  <conditionalFormatting sqref="S4">
    <cfRule type="expression" dxfId="15587" priority="3838" stopIfTrue="1">
      <formula>$D$1&lt;S4</formula>
    </cfRule>
    <cfRule type="expression" dxfId="15586" priority="3839" stopIfTrue="1">
      <formula>$D$1&gt;S4</formula>
    </cfRule>
  </conditionalFormatting>
  <conditionalFormatting sqref="S4">
    <cfRule type="expression" dxfId="15585" priority="3836" stopIfTrue="1">
      <formula>$D$1&lt;S4</formula>
    </cfRule>
    <cfRule type="expression" dxfId="15584" priority="3837" stopIfTrue="1">
      <formula>$D$1&gt;S4</formula>
    </cfRule>
  </conditionalFormatting>
  <conditionalFormatting sqref="K4">
    <cfRule type="expression" dxfId="15583" priority="336" stopIfTrue="1">
      <formula>$D$1&lt;K4</formula>
    </cfRule>
    <cfRule type="expression" dxfId="15582" priority="337" stopIfTrue="1">
      <formula>$D$1&gt;K4</formula>
    </cfRule>
  </conditionalFormatting>
  <conditionalFormatting sqref="U3">
    <cfRule type="expression" dxfId="15581" priority="3676" stopIfTrue="1">
      <formula>$D$1&lt;U3</formula>
    </cfRule>
    <cfRule type="expression" dxfId="15580" priority="3677" stopIfTrue="1">
      <formula>$D$1&gt;U3</formula>
    </cfRule>
  </conditionalFormatting>
  <conditionalFormatting sqref="U4">
    <cfRule type="expression" dxfId="15579" priority="3674" stopIfTrue="1">
      <formula>$D$4&lt;U4</formula>
    </cfRule>
    <cfRule type="expression" dxfId="15578" priority="3675" stopIfTrue="1">
      <formula>$D$4&gt;U4</formula>
    </cfRule>
  </conditionalFormatting>
  <conditionalFormatting sqref="U6:U28">
    <cfRule type="cellIs" dxfId="15577" priority="3678" stopIfTrue="1" operator="equal">
      <formula>5</formula>
    </cfRule>
    <cfRule type="cellIs" dxfId="15576" priority="3679" stopIfTrue="1" operator="equal">
      <formula>4</formula>
    </cfRule>
    <cfRule type="cellIs" dxfId="15575" priority="3680" stopIfTrue="1" operator="equal">
      <formula>3</formula>
    </cfRule>
  </conditionalFormatting>
  <conditionalFormatting sqref="U4">
    <cfRule type="expression" dxfId="15574" priority="3672" stopIfTrue="1">
      <formula>$D$1&lt;U4</formula>
    </cfRule>
    <cfRule type="expression" dxfId="15573" priority="3673" stopIfTrue="1">
      <formula>$D$1&gt;U4</formula>
    </cfRule>
  </conditionalFormatting>
  <conditionalFormatting sqref="U4">
    <cfRule type="expression" dxfId="15572" priority="3670" stopIfTrue="1">
      <formula>$D$4&lt;U4</formula>
    </cfRule>
    <cfRule type="expression" dxfId="15571" priority="3671" stopIfTrue="1">
      <formula>$D$4&gt;U4</formula>
    </cfRule>
  </conditionalFormatting>
  <conditionalFormatting sqref="U5">
    <cfRule type="cellIs" dxfId="15570" priority="3667" stopIfTrue="1" operator="equal">
      <formula>5</formula>
    </cfRule>
    <cfRule type="cellIs" dxfId="15569" priority="3668" stopIfTrue="1" operator="equal">
      <formula>4</formula>
    </cfRule>
    <cfRule type="cellIs" dxfId="15568" priority="3669" stopIfTrue="1" operator="equal">
      <formula>3</formula>
    </cfRule>
  </conditionalFormatting>
  <conditionalFormatting sqref="P5">
    <cfRule type="cellIs" dxfId="15567" priority="1546" stopIfTrue="1" operator="equal">
      <formula>5</formula>
    </cfRule>
    <cfRule type="cellIs" dxfId="15566" priority="1547" stopIfTrue="1" operator="equal">
      <formula>4</formula>
    </cfRule>
    <cfRule type="cellIs" dxfId="15565" priority="1548" stopIfTrue="1" operator="equal">
      <formula>3</formula>
    </cfRule>
  </conditionalFormatting>
  <conditionalFormatting sqref="P5">
    <cfRule type="cellIs" dxfId="15564" priority="1531" stopIfTrue="1" operator="equal">
      <formula>5</formula>
    </cfRule>
    <cfRule type="cellIs" dxfId="15563" priority="1532" stopIfTrue="1" operator="equal">
      <formula>4</formula>
    </cfRule>
    <cfRule type="cellIs" dxfId="15562" priority="1533" stopIfTrue="1" operator="equal">
      <formula>3</formula>
    </cfRule>
  </conditionalFormatting>
  <conditionalFormatting sqref="T4">
    <cfRule type="expression" dxfId="15561" priority="3614" stopIfTrue="1">
      <formula>$D$4&lt;T4</formula>
    </cfRule>
    <cfRule type="expression" dxfId="15560" priority="3615" stopIfTrue="1">
      <formula>$D$4&gt;T4</formula>
    </cfRule>
  </conditionalFormatting>
  <conditionalFormatting sqref="T4">
    <cfRule type="expression" dxfId="15559" priority="3612" stopIfTrue="1">
      <formula>$D$1&lt;T4</formula>
    </cfRule>
    <cfRule type="expression" dxfId="15558" priority="3613" stopIfTrue="1">
      <formula>$D$1&gt;T4</formula>
    </cfRule>
  </conditionalFormatting>
  <conditionalFormatting sqref="T4">
    <cfRule type="expression" dxfId="15557" priority="3610" stopIfTrue="1">
      <formula>$D$4&lt;T4</formula>
    </cfRule>
    <cfRule type="expression" dxfId="15556" priority="3611" stopIfTrue="1">
      <formula>$D$4&gt;T4</formula>
    </cfRule>
  </conditionalFormatting>
  <conditionalFormatting sqref="T5">
    <cfRule type="cellIs" dxfId="15555" priority="3607" stopIfTrue="1" operator="equal">
      <formula>5</formula>
    </cfRule>
    <cfRule type="cellIs" dxfId="15554" priority="3608" stopIfTrue="1" operator="equal">
      <formula>4</formula>
    </cfRule>
    <cfRule type="cellIs" dxfId="15553" priority="3609" stopIfTrue="1" operator="equal">
      <formula>3</formula>
    </cfRule>
  </conditionalFormatting>
  <conditionalFormatting sqref="Q4">
    <cfRule type="expression" dxfId="15552" priority="3600" stopIfTrue="1">
      <formula>$D$1&lt;Q4</formula>
    </cfRule>
    <cfRule type="expression" dxfId="15551" priority="3601" stopIfTrue="1">
      <formula>$D$1&gt;Q4</formula>
    </cfRule>
  </conditionalFormatting>
  <conditionalFormatting sqref="Q4">
    <cfRule type="expression" dxfId="15550" priority="3598" stopIfTrue="1">
      <formula>$D$1&lt;Q4</formula>
    </cfRule>
    <cfRule type="expression" dxfId="15549" priority="3599" stopIfTrue="1">
      <formula>$D$1&gt;Q4</formula>
    </cfRule>
  </conditionalFormatting>
  <conditionalFormatting sqref="Q5">
    <cfRule type="cellIs" dxfId="15548" priority="3595" stopIfTrue="1" operator="equal">
      <formula>5</formula>
    </cfRule>
    <cfRule type="cellIs" dxfId="15547" priority="3596" stopIfTrue="1" operator="equal">
      <formula>4</formula>
    </cfRule>
    <cfRule type="cellIs" dxfId="15546" priority="3597" stopIfTrue="1" operator="equal">
      <formula>3</formula>
    </cfRule>
  </conditionalFormatting>
  <conditionalFormatting sqref="Q5">
    <cfRule type="cellIs" dxfId="15545" priority="3592" stopIfTrue="1" operator="equal">
      <formula>5</formula>
    </cfRule>
    <cfRule type="cellIs" dxfId="15544" priority="3593" stopIfTrue="1" operator="equal">
      <formula>4</formula>
    </cfRule>
    <cfRule type="cellIs" dxfId="15543" priority="3594" stopIfTrue="1" operator="equal">
      <formula>3</formula>
    </cfRule>
  </conditionalFormatting>
  <conditionalFormatting sqref="Q5">
    <cfRule type="cellIs" dxfId="15542" priority="3589" stopIfTrue="1" operator="equal">
      <formula>5</formula>
    </cfRule>
    <cfRule type="cellIs" dxfId="15541" priority="3590" stopIfTrue="1" operator="equal">
      <formula>4</formula>
    </cfRule>
    <cfRule type="cellIs" dxfId="15540" priority="3591" stopIfTrue="1" operator="equal">
      <formula>3</formula>
    </cfRule>
  </conditionalFormatting>
  <conditionalFormatting sqref="K4">
    <cfRule type="expression" dxfId="15539" priority="1084" stopIfTrue="1">
      <formula>$D$1&lt;K4</formula>
    </cfRule>
    <cfRule type="expression" dxfId="15538" priority="1085" stopIfTrue="1">
      <formula>$D$1&gt;K4</formula>
    </cfRule>
  </conditionalFormatting>
  <conditionalFormatting sqref="P4">
    <cfRule type="expression" dxfId="15537" priority="2477" stopIfTrue="1">
      <formula>$D$1&lt;P4</formula>
    </cfRule>
    <cfRule type="expression" dxfId="15536" priority="2478" stopIfTrue="1">
      <formula>$D$1&gt;P4</formula>
    </cfRule>
  </conditionalFormatting>
  <conditionalFormatting sqref="K4">
    <cfRule type="expression" dxfId="15535" priority="1015" stopIfTrue="1">
      <formula>$D$1&lt;K4</formula>
    </cfRule>
    <cfRule type="expression" dxfId="15534" priority="1016" stopIfTrue="1">
      <formula>$D$1&gt;K4</formula>
    </cfRule>
  </conditionalFormatting>
  <conditionalFormatting sqref="L3">
    <cfRule type="expression" dxfId="15533" priority="1013" stopIfTrue="1">
      <formula>$D$1&lt;L3</formula>
    </cfRule>
    <cfRule type="expression" dxfId="15532" priority="1014" stopIfTrue="1">
      <formula>$D$1&gt;L3</formula>
    </cfRule>
  </conditionalFormatting>
  <conditionalFormatting sqref="L3">
    <cfRule type="expression" dxfId="15531" priority="1003" stopIfTrue="1">
      <formula>$D$1&lt;L3</formula>
    </cfRule>
    <cfRule type="expression" dxfId="15530" priority="1004" stopIfTrue="1">
      <formula>$D$1&gt;L3</formula>
    </cfRule>
  </conditionalFormatting>
  <conditionalFormatting sqref="L4">
    <cfRule type="expression" dxfId="15529" priority="1001" stopIfTrue="1">
      <formula>$D$1&lt;L4</formula>
    </cfRule>
    <cfRule type="expression" dxfId="15528" priority="1002" stopIfTrue="1">
      <formula>$D$1&gt;L4</formula>
    </cfRule>
  </conditionalFormatting>
  <conditionalFormatting sqref="L4">
    <cfRule type="expression" dxfId="15527" priority="991" stopIfTrue="1">
      <formula>$D$1&lt;L4</formula>
    </cfRule>
    <cfRule type="expression" dxfId="15526" priority="992" stopIfTrue="1">
      <formula>$D$1&gt;L4</formula>
    </cfRule>
  </conditionalFormatting>
  <conditionalFormatting sqref="M4">
    <cfRule type="expression" dxfId="15525" priority="968" stopIfTrue="1">
      <formula>$D$1&lt;M4</formula>
    </cfRule>
    <cfRule type="expression" dxfId="15524" priority="969" stopIfTrue="1">
      <formula>$D$1&gt;M4</formula>
    </cfRule>
  </conditionalFormatting>
  <conditionalFormatting sqref="P5">
    <cfRule type="cellIs" dxfId="15523" priority="2378" stopIfTrue="1" operator="equal">
      <formula>5</formula>
    </cfRule>
    <cfRule type="cellIs" dxfId="15522" priority="2379" stopIfTrue="1" operator="equal">
      <formula>4</formula>
    </cfRule>
    <cfRule type="cellIs" dxfId="15521" priority="2380" stopIfTrue="1" operator="equal">
      <formula>3</formula>
    </cfRule>
  </conditionalFormatting>
  <conditionalFormatting sqref="P4">
    <cfRule type="expression" dxfId="15520" priority="2376" stopIfTrue="1">
      <formula>$D$1&lt;P4</formula>
    </cfRule>
    <cfRule type="expression" dxfId="15519" priority="2377" stopIfTrue="1">
      <formula>$D$1&gt;P4</formula>
    </cfRule>
  </conditionalFormatting>
  <conditionalFormatting sqref="P4">
    <cfRule type="expression" dxfId="15518" priority="2374" stopIfTrue="1">
      <formula>$D$1&lt;P4</formula>
    </cfRule>
    <cfRule type="expression" dxfId="15517" priority="2375" stopIfTrue="1">
      <formula>$D$1&gt;P4</formula>
    </cfRule>
  </conditionalFormatting>
  <conditionalFormatting sqref="P4">
    <cfRule type="expression" dxfId="15516" priority="2372" stopIfTrue="1">
      <formula>$D$1&lt;P4</formula>
    </cfRule>
    <cfRule type="expression" dxfId="15515" priority="2373" stopIfTrue="1">
      <formula>$D$1&gt;P4</formula>
    </cfRule>
  </conditionalFormatting>
  <conditionalFormatting sqref="P5">
    <cfRule type="cellIs" dxfId="15514" priority="2369" stopIfTrue="1" operator="equal">
      <formula>5</formula>
    </cfRule>
    <cfRule type="cellIs" dxfId="15513" priority="2370" stopIfTrue="1" operator="equal">
      <formula>4</formula>
    </cfRule>
    <cfRule type="cellIs" dxfId="15512" priority="2371" stopIfTrue="1" operator="equal">
      <formula>3</formula>
    </cfRule>
  </conditionalFormatting>
  <conditionalFormatting sqref="P4">
    <cfRule type="expression" dxfId="15511" priority="2367" stopIfTrue="1">
      <formula>$D$1&lt;P4</formula>
    </cfRule>
    <cfRule type="expression" dxfId="15510" priority="2368" stopIfTrue="1">
      <formula>$D$1&gt;P4</formula>
    </cfRule>
  </conditionalFormatting>
  <conditionalFormatting sqref="M5">
    <cfRule type="cellIs" dxfId="15509" priority="951" stopIfTrue="1" operator="equal">
      <formula>5</formula>
    </cfRule>
    <cfRule type="cellIs" dxfId="15508" priority="952" stopIfTrue="1" operator="equal">
      <formula>4</formula>
    </cfRule>
    <cfRule type="cellIs" dxfId="15507" priority="953" stopIfTrue="1" operator="equal">
      <formula>3</formula>
    </cfRule>
  </conditionalFormatting>
  <conditionalFormatting sqref="M5">
    <cfRule type="cellIs" dxfId="15506" priority="936" stopIfTrue="1" operator="equal">
      <formula>5</formula>
    </cfRule>
    <cfRule type="cellIs" dxfId="15505" priority="937" stopIfTrue="1" operator="equal">
      <formula>4</formula>
    </cfRule>
    <cfRule type="cellIs" dxfId="15504" priority="938" stopIfTrue="1" operator="equal">
      <formula>3</formula>
    </cfRule>
  </conditionalFormatting>
  <conditionalFormatting sqref="M5">
    <cfRule type="cellIs" dxfId="15503" priority="924" stopIfTrue="1" operator="equal">
      <formula>5</formula>
    </cfRule>
    <cfRule type="cellIs" dxfId="15502" priority="925" stopIfTrue="1" operator="equal">
      <formula>4</formula>
    </cfRule>
    <cfRule type="cellIs" dxfId="15501" priority="926" stopIfTrue="1" operator="equal">
      <formula>3</formula>
    </cfRule>
  </conditionalFormatting>
  <conditionalFormatting sqref="M5">
    <cfRule type="cellIs" dxfId="15500" priority="909" stopIfTrue="1" operator="equal">
      <formula>5</formula>
    </cfRule>
    <cfRule type="cellIs" dxfId="15499" priority="910" stopIfTrue="1" operator="equal">
      <formula>4</formula>
    </cfRule>
    <cfRule type="cellIs" dxfId="15498" priority="911" stopIfTrue="1" operator="equal">
      <formula>3</formula>
    </cfRule>
  </conditionalFormatting>
  <conditionalFormatting sqref="M4">
    <cfRule type="expression" dxfId="15497" priority="650" stopIfTrue="1">
      <formula>$D$1&lt;M4</formula>
    </cfRule>
    <cfRule type="expression" dxfId="15496" priority="651" stopIfTrue="1">
      <formula>$D$1&gt;M4</formula>
    </cfRule>
  </conditionalFormatting>
  <conditionalFormatting sqref="M4">
    <cfRule type="expression" dxfId="15495" priority="646" stopIfTrue="1">
      <formula>$D$1&lt;M4</formula>
    </cfRule>
    <cfRule type="expression" dxfId="15494" priority="647" stopIfTrue="1">
      <formula>$D$1&gt;M4</formula>
    </cfRule>
  </conditionalFormatting>
  <conditionalFormatting sqref="O4">
    <cfRule type="expression" dxfId="15493" priority="828" stopIfTrue="1">
      <formula>$D$1&lt;O4</formula>
    </cfRule>
    <cfRule type="expression" dxfId="15492" priority="829" stopIfTrue="1">
      <formula>$D$1&gt;O4</formula>
    </cfRule>
  </conditionalFormatting>
  <conditionalFormatting sqref="O4">
    <cfRule type="expression" dxfId="15491" priority="826" stopIfTrue="1">
      <formula>$D$1&lt;O4</formula>
    </cfRule>
    <cfRule type="expression" dxfId="15490" priority="827" stopIfTrue="1">
      <formula>$D$1&gt;O4</formula>
    </cfRule>
  </conditionalFormatting>
  <conditionalFormatting sqref="O4">
    <cfRule type="expression" dxfId="15489" priority="824" stopIfTrue="1">
      <formula>$D$1&lt;O4</formula>
    </cfRule>
    <cfRule type="expression" dxfId="15488" priority="825" stopIfTrue="1">
      <formula>$D$1&gt;O4</formula>
    </cfRule>
  </conditionalFormatting>
  <conditionalFormatting sqref="O4">
    <cfRule type="expression" dxfId="15487" priority="822" stopIfTrue="1">
      <formula>$D$1&lt;O4</formula>
    </cfRule>
    <cfRule type="expression" dxfId="15486" priority="823" stopIfTrue="1">
      <formula>$D$1&gt;O4</formula>
    </cfRule>
  </conditionalFormatting>
  <conditionalFormatting sqref="O4">
    <cfRule type="expression" dxfId="15485" priority="820" stopIfTrue="1">
      <formula>$D$1&lt;O4</formula>
    </cfRule>
    <cfRule type="expression" dxfId="15484" priority="821" stopIfTrue="1">
      <formula>$D$1&gt;O4</formula>
    </cfRule>
  </conditionalFormatting>
  <conditionalFormatting sqref="O4">
    <cfRule type="expression" dxfId="15483" priority="804" stopIfTrue="1">
      <formula>$D$1&lt;O4</formula>
    </cfRule>
    <cfRule type="expression" dxfId="15482" priority="805" stopIfTrue="1">
      <formula>$D$1&gt;O4</formula>
    </cfRule>
  </conditionalFormatting>
  <conditionalFormatting sqref="O4">
    <cfRule type="expression" dxfId="15481" priority="818" stopIfTrue="1">
      <formula>$D$1&lt;O4</formula>
    </cfRule>
    <cfRule type="expression" dxfId="15480" priority="819" stopIfTrue="1">
      <formula>$D$1&gt;O4</formula>
    </cfRule>
  </conditionalFormatting>
  <conditionalFormatting sqref="O4">
    <cfRule type="expression" dxfId="15479" priority="816" stopIfTrue="1">
      <formula>$D$1&lt;O4</formula>
    </cfRule>
    <cfRule type="expression" dxfId="15478" priority="817" stopIfTrue="1">
      <formula>$D$1&gt;O4</formula>
    </cfRule>
  </conditionalFormatting>
  <conditionalFormatting sqref="O4">
    <cfRule type="expression" dxfId="15477" priority="794" stopIfTrue="1">
      <formula>$D$1&lt;O4</formula>
    </cfRule>
    <cfRule type="expression" dxfId="15476" priority="795" stopIfTrue="1">
      <formula>$D$1&gt;O4</formula>
    </cfRule>
  </conditionalFormatting>
  <conditionalFormatting sqref="O4">
    <cfRule type="expression" dxfId="15475" priority="792" stopIfTrue="1">
      <formula>$D$1&lt;O4</formula>
    </cfRule>
    <cfRule type="expression" dxfId="15474" priority="793" stopIfTrue="1">
      <formula>$D$1&gt;O4</formula>
    </cfRule>
  </conditionalFormatting>
  <conditionalFormatting sqref="O5">
    <cfRule type="cellIs" dxfId="15473" priority="789" stopIfTrue="1" operator="equal">
      <formula>5</formula>
    </cfRule>
    <cfRule type="cellIs" dxfId="15472" priority="790" stopIfTrue="1" operator="equal">
      <formula>4</formula>
    </cfRule>
    <cfRule type="cellIs" dxfId="15471" priority="791" stopIfTrue="1" operator="equal">
      <formula>3</formula>
    </cfRule>
  </conditionalFormatting>
  <conditionalFormatting sqref="O4">
    <cfRule type="expression" dxfId="15470" priority="787" stopIfTrue="1">
      <formula>$D$1&lt;O4</formula>
    </cfRule>
    <cfRule type="expression" dxfId="15469" priority="788" stopIfTrue="1">
      <formula>$D$1&gt;O4</formula>
    </cfRule>
  </conditionalFormatting>
  <conditionalFormatting sqref="O5">
    <cfRule type="cellIs" dxfId="15468" priority="784" stopIfTrue="1" operator="equal">
      <formula>5</formula>
    </cfRule>
    <cfRule type="cellIs" dxfId="15467" priority="785" stopIfTrue="1" operator="equal">
      <formula>4</formula>
    </cfRule>
    <cfRule type="cellIs" dxfId="15466" priority="786" stopIfTrue="1" operator="equal">
      <formula>3</formula>
    </cfRule>
  </conditionalFormatting>
  <conditionalFormatting sqref="O4">
    <cfRule type="expression" dxfId="15465" priority="782" stopIfTrue="1">
      <formula>$D$1&lt;O4</formula>
    </cfRule>
    <cfRule type="expression" dxfId="15464" priority="783" stopIfTrue="1">
      <formula>$D$1&gt;O4</formula>
    </cfRule>
  </conditionalFormatting>
  <conditionalFormatting sqref="O4">
    <cfRule type="expression" dxfId="15463" priority="780" stopIfTrue="1">
      <formula>$D$1&lt;O4</formula>
    </cfRule>
    <cfRule type="expression" dxfId="15462" priority="781" stopIfTrue="1">
      <formula>$D$1&gt;O4</formula>
    </cfRule>
  </conditionalFormatting>
  <conditionalFormatting sqref="O5">
    <cfRule type="cellIs" dxfId="15461" priority="777" stopIfTrue="1" operator="equal">
      <formula>5</formula>
    </cfRule>
    <cfRule type="cellIs" dxfId="15460" priority="778" stopIfTrue="1" operator="equal">
      <formula>4</formula>
    </cfRule>
    <cfRule type="cellIs" dxfId="15459" priority="779" stopIfTrue="1" operator="equal">
      <formula>3</formula>
    </cfRule>
  </conditionalFormatting>
  <conditionalFormatting sqref="O4">
    <cfRule type="expression" dxfId="15458" priority="775" stopIfTrue="1">
      <formula>$D$1&lt;O4</formula>
    </cfRule>
    <cfRule type="expression" dxfId="15457" priority="776" stopIfTrue="1">
      <formula>$D$1&gt;O4</formula>
    </cfRule>
  </conditionalFormatting>
  <conditionalFormatting sqref="O5">
    <cfRule type="cellIs" dxfId="15456" priority="772" stopIfTrue="1" operator="equal">
      <formula>5</formula>
    </cfRule>
    <cfRule type="cellIs" dxfId="15455" priority="773" stopIfTrue="1" operator="equal">
      <formula>4</formula>
    </cfRule>
    <cfRule type="cellIs" dxfId="15454" priority="774" stopIfTrue="1" operator="equal">
      <formula>3</formula>
    </cfRule>
  </conditionalFormatting>
  <conditionalFormatting sqref="O4">
    <cfRule type="expression" dxfId="15453" priority="770" stopIfTrue="1">
      <formula>$D$1&lt;O4</formula>
    </cfRule>
    <cfRule type="expression" dxfId="15452" priority="771" stopIfTrue="1">
      <formula>$D$1&gt;O4</formula>
    </cfRule>
  </conditionalFormatting>
  <conditionalFormatting sqref="O4">
    <cfRule type="expression" dxfId="15451" priority="763" stopIfTrue="1">
      <formula>$D$1&lt;O4</formula>
    </cfRule>
    <cfRule type="expression" dxfId="15450" priority="764" stopIfTrue="1">
      <formula>$D$1&gt;O4</formula>
    </cfRule>
  </conditionalFormatting>
  <conditionalFormatting sqref="O4">
    <cfRule type="expression" dxfId="15449" priority="753" stopIfTrue="1">
      <formula>$D$1&lt;O4</formula>
    </cfRule>
    <cfRule type="expression" dxfId="15448" priority="754" stopIfTrue="1">
      <formula>$D$1&gt;O4</formula>
    </cfRule>
  </conditionalFormatting>
  <conditionalFormatting sqref="O4">
    <cfRule type="expression" dxfId="15447" priority="727" stopIfTrue="1">
      <formula>$D$1&lt;O4</formula>
    </cfRule>
    <cfRule type="expression" dxfId="15446" priority="728" stopIfTrue="1">
      <formula>$D$1&gt;O4</formula>
    </cfRule>
  </conditionalFormatting>
  <conditionalFormatting sqref="O4">
    <cfRule type="expression" dxfId="15445" priority="725" stopIfTrue="1">
      <formula>$D$1&lt;O4</formula>
    </cfRule>
    <cfRule type="expression" dxfId="15444" priority="726" stopIfTrue="1">
      <formula>$D$1&gt;O4</formula>
    </cfRule>
  </conditionalFormatting>
  <conditionalFormatting sqref="O4">
    <cfRule type="expression" dxfId="15443" priority="723" stopIfTrue="1">
      <formula>$D$1&lt;O4</formula>
    </cfRule>
    <cfRule type="expression" dxfId="15442" priority="724" stopIfTrue="1">
      <formula>$D$1&gt;O4</formula>
    </cfRule>
  </conditionalFormatting>
  <conditionalFormatting sqref="O4">
    <cfRule type="expression" dxfId="15441" priority="721" stopIfTrue="1">
      <formula>$D$1&lt;O4</formula>
    </cfRule>
    <cfRule type="expression" dxfId="15440" priority="722" stopIfTrue="1">
      <formula>$D$1&gt;O4</formula>
    </cfRule>
  </conditionalFormatting>
  <conditionalFormatting sqref="O4">
    <cfRule type="expression" dxfId="15439" priority="719" stopIfTrue="1">
      <formula>$D$1&lt;O4</formula>
    </cfRule>
    <cfRule type="expression" dxfId="15438" priority="720" stopIfTrue="1">
      <formula>$D$1&gt;O4</formula>
    </cfRule>
  </conditionalFormatting>
  <conditionalFormatting sqref="O4">
    <cfRule type="expression" dxfId="15437" priority="717" stopIfTrue="1">
      <formula>$D$1&lt;O4</formula>
    </cfRule>
    <cfRule type="expression" dxfId="15436" priority="718" stopIfTrue="1">
      <formula>$D$1&gt;O4</formula>
    </cfRule>
  </conditionalFormatting>
  <conditionalFormatting sqref="O4">
    <cfRule type="expression" dxfId="15435" priority="715" stopIfTrue="1">
      <formula>$D$1&lt;O4</formula>
    </cfRule>
    <cfRule type="expression" dxfId="15434" priority="716" stopIfTrue="1">
      <formula>$D$1&gt;O4</formula>
    </cfRule>
  </conditionalFormatting>
  <conditionalFormatting sqref="O4">
    <cfRule type="expression" dxfId="15433" priority="713" stopIfTrue="1">
      <formula>$D$1&lt;O4</formula>
    </cfRule>
    <cfRule type="expression" dxfId="15432" priority="714" stopIfTrue="1">
      <formula>$D$1&gt;O4</formula>
    </cfRule>
  </conditionalFormatting>
  <conditionalFormatting sqref="I3">
    <cfRule type="expression" dxfId="15431" priority="711" stopIfTrue="1">
      <formula>$D$1&lt;I3</formula>
    </cfRule>
    <cfRule type="expression" dxfId="15430" priority="712" stopIfTrue="1">
      <formula>$D$1&gt;I3</formula>
    </cfRule>
  </conditionalFormatting>
  <conditionalFormatting sqref="I3">
    <cfRule type="expression" dxfId="15429" priority="709" stopIfTrue="1">
      <formula>$D$1&lt;I3</formula>
    </cfRule>
    <cfRule type="expression" dxfId="15428" priority="710" stopIfTrue="1">
      <formula>$D$1&gt;I3</formula>
    </cfRule>
  </conditionalFormatting>
  <conditionalFormatting sqref="M4">
    <cfRule type="expression" dxfId="15427" priority="707" stopIfTrue="1">
      <formula>$D$1&lt;M4</formula>
    </cfRule>
    <cfRule type="expression" dxfId="15426" priority="708" stopIfTrue="1">
      <formula>$D$1&gt;M4</formula>
    </cfRule>
  </conditionalFormatting>
  <conditionalFormatting sqref="M5">
    <cfRule type="expression" dxfId="15425" priority="697" stopIfTrue="1">
      <formula>$D$1&lt;M5</formula>
    </cfRule>
    <cfRule type="expression" dxfId="15424" priority="698" stopIfTrue="1">
      <formula>$D$1&gt;M5</formula>
    </cfRule>
  </conditionalFormatting>
  <conditionalFormatting sqref="M5">
    <cfRule type="expression" dxfId="15423" priority="687" stopIfTrue="1">
      <formula>$D$1&lt;M5</formula>
    </cfRule>
    <cfRule type="expression" dxfId="15422" priority="688" stopIfTrue="1">
      <formula>$D$1&gt;M5</formula>
    </cfRule>
  </conditionalFormatting>
  <conditionalFormatting sqref="M5">
    <cfRule type="cellIs" dxfId="15421" priority="652" stopIfTrue="1" operator="equal">
      <formula>5</formula>
    </cfRule>
    <cfRule type="cellIs" dxfId="15420" priority="653" stopIfTrue="1" operator="equal">
      <formula>4</formula>
    </cfRule>
    <cfRule type="cellIs" dxfId="15419" priority="654" stopIfTrue="1" operator="equal">
      <formula>3</formula>
    </cfRule>
  </conditionalFormatting>
  <conditionalFormatting sqref="M4">
    <cfRule type="expression" dxfId="15418" priority="648" stopIfTrue="1">
      <formula>$D$1&lt;M4</formula>
    </cfRule>
    <cfRule type="expression" dxfId="15417" priority="649" stopIfTrue="1">
      <formula>$D$1&gt;M4</formula>
    </cfRule>
  </conditionalFormatting>
  <conditionalFormatting sqref="M4">
    <cfRule type="expression" dxfId="15416" priority="644" stopIfTrue="1">
      <formula>$D$1&lt;M4</formula>
    </cfRule>
    <cfRule type="expression" dxfId="15415" priority="645" stopIfTrue="1">
      <formula>$D$1&gt;M4</formula>
    </cfRule>
  </conditionalFormatting>
  <conditionalFormatting sqref="M4">
    <cfRule type="expression" dxfId="15414" priority="636" stopIfTrue="1">
      <formula>$D$1&lt;M4</formula>
    </cfRule>
    <cfRule type="expression" dxfId="15413" priority="637" stopIfTrue="1">
      <formula>$D$1&gt;M4</formula>
    </cfRule>
  </conditionalFormatting>
  <conditionalFormatting sqref="G4">
    <cfRule type="expression" dxfId="15412" priority="581" stopIfTrue="1">
      <formula>$D$1&lt;G4</formula>
    </cfRule>
    <cfRule type="expression" dxfId="15411" priority="582" stopIfTrue="1">
      <formula>$D$1&gt;G4</formula>
    </cfRule>
  </conditionalFormatting>
  <conditionalFormatting sqref="G4">
    <cfRule type="expression" dxfId="15410" priority="579" stopIfTrue="1">
      <formula>$D$1&lt;G4</formula>
    </cfRule>
    <cfRule type="expression" dxfId="15409" priority="580" stopIfTrue="1">
      <formula>$D$1&gt;G4</formula>
    </cfRule>
  </conditionalFormatting>
  <conditionalFormatting sqref="G4">
    <cfRule type="expression" dxfId="15408" priority="577" stopIfTrue="1">
      <formula>$D$1&lt;G4</formula>
    </cfRule>
    <cfRule type="expression" dxfId="15407" priority="578" stopIfTrue="1">
      <formula>$D$1&gt;G4</formula>
    </cfRule>
  </conditionalFormatting>
  <conditionalFormatting sqref="G4">
    <cfRule type="expression" dxfId="15406" priority="575" stopIfTrue="1">
      <formula>$D$1&lt;G4</formula>
    </cfRule>
    <cfRule type="expression" dxfId="15405" priority="576" stopIfTrue="1">
      <formula>$D$1&gt;G4</formula>
    </cfRule>
  </conditionalFormatting>
  <conditionalFormatting sqref="G4">
    <cfRule type="expression" dxfId="15404" priority="573" stopIfTrue="1">
      <formula>$D$1&lt;G4</formula>
    </cfRule>
    <cfRule type="expression" dxfId="15403" priority="574" stopIfTrue="1">
      <formula>$D$1&gt;G4</formula>
    </cfRule>
  </conditionalFormatting>
  <conditionalFormatting sqref="G4">
    <cfRule type="expression" dxfId="15402" priority="571" stopIfTrue="1">
      <formula>$D$1&lt;G4</formula>
    </cfRule>
    <cfRule type="expression" dxfId="15401" priority="572" stopIfTrue="1">
      <formula>$D$1&gt;G4</formula>
    </cfRule>
  </conditionalFormatting>
  <conditionalFormatting sqref="G4">
    <cfRule type="expression" dxfId="15400" priority="569" stopIfTrue="1">
      <formula>$D$1&lt;G4</formula>
    </cfRule>
    <cfRule type="expression" dxfId="15399" priority="570" stopIfTrue="1">
      <formula>$D$1&gt;G4</formula>
    </cfRule>
  </conditionalFormatting>
  <conditionalFormatting sqref="G4">
    <cfRule type="expression" dxfId="15398" priority="567" stopIfTrue="1">
      <formula>$D$1&lt;G4</formula>
    </cfRule>
    <cfRule type="expression" dxfId="15397" priority="568" stopIfTrue="1">
      <formula>$D$1&gt;G4</formula>
    </cfRule>
  </conditionalFormatting>
  <conditionalFormatting sqref="G4">
    <cfRule type="expression" dxfId="15396" priority="565" stopIfTrue="1">
      <formula>$D$1&lt;G4</formula>
    </cfRule>
    <cfRule type="expression" dxfId="15395" priority="566" stopIfTrue="1">
      <formula>$D$1&gt;G4</formula>
    </cfRule>
  </conditionalFormatting>
  <conditionalFormatting sqref="P3">
    <cfRule type="expression" dxfId="15394" priority="1972" stopIfTrue="1">
      <formula>$D$1&lt;P3</formula>
    </cfRule>
    <cfRule type="expression" dxfId="15393" priority="1973" stopIfTrue="1">
      <formula>$D$1&gt;P3</formula>
    </cfRule>
  </conditionalFormatting>
  <conditionalFormatting sqref="G4">
    <cfRule type="expression" dxfId="15392" priority="537" stopIfTrue="1">
      <formula>$D$1&lt;G4</formula>
    </cfRule>
    <cfRule type="expression" dxfId="15391" priority="538" stopIfTrue="1">
      <formula>$D$1&gt;G4</formula>
    </cfRule>
  </conditionalFormatting>
  <conditionalFormatting sqref="G4">
    <cfRule type="expression" dxfId="15390" priority="535" stopIfTrue="1">
      <formula>$D$1&lt;G4</formula>
    </cfRule>
    <cfRule type="expression" dxfId="15389" priority="536" stopIfTrue="1">
      <formula>$D$1&gt;G4</formula>
    </cfRule>
  </conditionalFormatting>
  <conditionalFormatting sqref="G4">
    <cfRule type="expression" dxfId="15388" priority="533" stopIfTrue="1">
      <formula>$D$1&lt;G4</formula>
    </cfRule>
    <cfRule type="expression" dxfId="15387" priority="534" stopIfTrue="1">
      <formula>$D$1&gt;G4</formula>
    </cfRule>
  </conditionalFormatting>
  <conditionalFormatting sqref="G4">
    <cfRule type="expression" dxfId="15386" priority="531" stopIfTrue="1">
      <formula>$D$1&lt;G4</formula>
    </cfRule>
    <cfRule type="expression" dxfId="15385" priority="532" stopIfTrue="1">
      <formula>$D$1&gt;G4</formula>
    </cfRule>
  </conditionalFormatting>
  <conditionalFormatting sqref="G4">
    <cfRule type="expression" dxfId="15384" priority="529" stopIfTrue="1">
      <formula>$D$1&lt;G4</formula>
    </cfRule>
    <cfRule type="expression" dxfId="15383" priority="530" stopIfTrue="1">
      <formula>$D$1&gt;G4</formula>
    </cfRule>
  </conditionalFormatting>
  <conditionalFormatting sqref="H4">
    <cfRule type="expression" dxfId="15382" priority="513" stopIfTrue="1">
      <formula>$D$1&lt;H4</formula>
    </cfRule>
    <cfRule type="expression" dxfId="15381" priority="514" stopIfTrue="1">
      <formula>$D$1&gt;H4</formula>
    </cfRule>
  </conditionalFormatting>
  <conditionalFormatting sqref="G4">
    <cfRule type="expression" dxfId="15380" priority="527" stopIfTrue="1">
      <formula>$D$1&lt;G4</formula>
    </cfRule>
    <cfRule type="expression" dxfId="15379" priority="528" stopIfTrue="1">
      <formula>$D$1&gt;G4</formula>
    </cfRule>
  </conditionalFormatting>
  <conditionalFormatting sqref="G4">
    <cfRule type="expression" dxfId="15378" priority="525" stopIfTrue="1">
      <formula>$D$1&lt;G4</formula>
    </cfRule>
    <cfRule type="expression" dxfId="15377" priority="526" stopIfTrue="1">
      <formula>$D$1&gt;G4</formula>
    </cfRule>
  </conditionalFormatting>
  <conditionalFormatting sqref="H4">
    <cfRule type="expression" dxfId="15376" priority="523" stopIfTrue="1">
      <formula>$D$1&lt;H4</formula>
    </cfRule>
    <cfRule type="expression" dxfId="15375" priority="524" stopIfTrue="1">
      <formula>$D$1&gt;H4</formula>
    </cfRule>
  </conditionalFormatting>
  <conditionalFormatting sqref="I4">
    <cfRule type="expression" dxfId="15374" priority="484" stopIfTrue="1">
      <formula>$D$1&lt;I4</formula>
    </cfRule>
    <cfRule type="expression" dxfId="15373" priority="485" stopIfTrue="1">
      <formula>$D$1&gt;I4</formula>
    </cfRule>
  </conditionalFormatting>
  <conditionalFormatting sqref="I5">
    <cfRule type="expression" dxfId="15372" priority="474" stopIfTrue="1">
      <formula>$D$1&lt;I5</formula>
    </cfRule>
    <cfRule type="expression" dxfId="15371" priority="475" stopIfTrue="1">
      <formula>$D$1&gt;I5</formula>
    </cfRule>
  </conditionalFormatting>
  <conditionalFormatting sqref="I4">
    <cfRule type="expression" dxfId="15370" priority="464" stopIfTrue="1">
      <formula>$D$1&lt;I4</formula>
    </cfRule>
    <cfRule type="expression" dxfId="15369" priority="465" stopIfTrue="1">
      <formula>$D$1&gt;I4</formula>
    </cfRule>
  </conditionalFormatting>
  <conditionalFormatting sqref="J3">
    <cfRule type="expression" dxfId="15368" priority="451" stopIfTrue="1">
      <formula>$D$1&lt;J3</formula>
    </cfRule>
    <cfRule type="expression" dxfId="15367" priority="452" stopIfTrue="1">
      <formula>$D$1&gt;J3</formula>
    </cfRule>
  </conditionalFormatting>
  <conditionalFormatting sqref="J3">
    <cfRule type="expression" dxfId="15366" priority="449" stopIfTrue="1">
      <formula>$D$1&lt;J3</formula>
    </cfRule>
    <cfRule type="expression" dxfId="15365" priority="450" stopIfTrue="1">
      <formula>$D$1&gt;J3</formula>
    </cfRule>
  </conditionalFormatting>
  <conditionalFormatting sqref="J4">
    <cfRule type="expression" dxfId="15364" priority="447" stopIfTrue="1">
      <formula>$D$1&lt;J4</formula>
    </cfRule>
    <cfRule type="expression" dxfId="15363" priority="448" stopIfTrue="1">
      <formula>$D$1&gt;J4</formula>
    </cfRule>
  </conditionalFormatting>
  <conditionalFormatting sqref="J4">
    <cfRule type="expression" dxfId="15362" priority="437" stopIfTrue="1">
      <formula>$D$1&lt;J4</formula>
    </cfRule>
    <cfRule type="expression" dxfId="15361" priority="438" stopIfTrue="1">
      <formula>$D$1&gt;J4</formula>
    </cfRule>
  </conditionalFormatting>
  <conditionalFormatting sqref="J4">
    <cfRule type="expression" dxfId="15360" priority="425" stopIfTrue="1">
      <formula>$D$1&lt;J4</formula>
    </cfRule>
    <cfRule type="expression" dxfId="15359" priority="426" stopIfTrue="1">
      <formula>$D$1&gt;J4</formula>
    </cfRule>
  </conditionalFormatting>
  <conditionalFormatting sqref="J5">
    <cfRule type="cellIs" dxfId="15358" priority="412" stopIfTrue="1" operator="equal">
      <formula>5</formula>
    </cfRule>
    <cfRule type="cellIs" dxfId="15357" priority="413" stopIfTrue="1" operator="equal">
      <formula>4</formula>
    </cfRule>
    <cfRule type="cellIs" dxfId="15356" priority="414" stopIfTrue="1" operator="equal">
      <formula>3</formula>
    </cfRule>
  </conditionalFormatting>
  <conditionalFormatting sqref="J4">
    <cfRule type="expression" dxfId="15355" priority="392" stopIfTrue="1">
      <formula>$D$1&lt;J4</formula>
    </cfRule>
    <cfRule type="expression" dxfId="15354" priority="393" stopIfTrue="1">
      <formula>$D$1&gt;J4</formula>
    </cfRule>
  </conditionalFormatting>
  <conditionalFormatting sqref="J4">
    <cfRule type="expression" dxfId="15353" priority="377" stopIfTrue="1">
      <formula>$D$1&lt;J4</formula>
    </cfRule>
    <cfRule type="expression" dxfId="15352" priority="378" stopIfTrue="1">
      <formula>$D$1&gt;J4</formula>
    </cfRule>
  </conditionalFormatting>
  <conditionalFormatting sqref="J4">
    <cfRule type="expression" dxfId="15351" priority="365" stopIfTrue="1">
      <formula>$D$1&lt;J4</formula>
    </cfRule>
    <cfRule type="expression" dxfId="15350" priority="366" stopIfTrue="1">
      <formula>$D$1&gt;J4</formula>
    </cfRule>
  </conditionalFormatting>
  <conditionalFormatting sqref="J4">
    <cfRule type="expression" dxfId="15349" priority="360" stopIfTrue="1">
      <formula>$D$1&lt;J4</formula>
    </cfRule>
    <cfRule type="expression" dxfId="15348" priority="361" stopIfTrue="1">
      <formula>$D$1&gt;J4</formula>
    </cfRule>
  </conditionalFormatting>
  <conditionalFormatting sqref="N4">
    <cfRule type="expression" dxfId="15347" priority="225" stopIfTrue="1">
      <formula>$D$1&lt;N4</formula>
    </cfRule>
    <cfRule type="expression" dxfId="15346" priority="226" stopIfTrue="1">
      <formula>$D$1&gt;N4</formula>
    </cfRule>
  </conditionalFormatting>
  <conditionalFormatting sqref="K3">
    <cfRule type="expression" dxfId="15345" priority="348" stopIfTrue="1">
      <formula>$D$1&lt;K3</formula>
    </cfRule>
    <cfRule type="expression" dxfId="15344" priority="349" stopIfTrue="1">
      <formula>$D$1&gt;K3</formula>
    </cfRule>
  </conditionalFormatting>
  <conditionalFormatting sqref="L4">
    <cfRule type="expression" dxfId="15343" priority="307" stopIfTrue="1">
      <formula>$D$1&lt;L4</formula>
    </cfRule>
    <cfRule type="expression" dxfId="15342" priority="308" stopIfTrue="1">
      <formula>$D$1&gt;L4</formula>
    </cfRule>
  </conditionalFormatting>
  <conditionalFormatting sqref="L5">
    <cfRule type="cellIs" dxfId="15341" priority="287" stopIfTrue="1" operator="equal">
      <formula>5</formula>
    </cfRule>
    <cfRule type="cellIs" dxfId="15340" priority="288" stopIfTrue="1" operator="equal">
      <formula>4</formula>
    </cfRule>
    <cfRule type="cellIs" dxfId="15339" priority="289" stopIfTrue="1" operator="equal">
      <formula>3</formula>
    </cfRule>
  </conditionalFormatting>
  <conditionalFormatting sqref="L5">
    <cfRule type="cellIs" dxfId="15338" priority="275" stopIfTrue="1" operator="equal">
      <formula>5</formula>
    </cfRule>
    <cfRule type="cellIs" dxfId="15337" priority="276" stopIfTrue="1" operator="equal">
      <formula>4</formula>
    </cfRule>
    <cfRule type="cellIs" dxfId="15336" priority="277" stopIfTrue="1" operator="equal">
      <formula>3</formula>
    </cfRule>
  </conditionalFormatting>
  <conditionalFormatting sqref="L5">
    <cfRule type="cellIs" dxfId="15335" priority="242" stopIfTrue="1" operator="equal">
      <formula>5</formula>
    </cfRule>
    <cfRule type="cellIs" dxfId="15334" priority="243" stopIfTrue="1" operator="equal">
      <formula>4</formula>
    </cfRule>
    <cfRule type="cellIs" dxfId="15333" priority="244" stopIfTrue="1" operator="equal">
      <formula>3</formula>
    </cfRule>
  </conditionalFormatting>
  <conditionalFormatting sqref="N4">
    <cfRule type="expression" dxfId="15332" priority="218" stopIfTrue="1">
      <formula>$D$1&lt;N4</formula>
    </cfRule>
    <cfRule type="expression" dxfId="15331" priority="219" stopIfTrue="1">
      <formula>$D$1&gt;N4</formula>
    </cfRule>
  </conditionalFormatting>
  <conditionalFormatting sqref="P5">
    <cfRule type="cellIs" dxfId="15330" priority="1556" stopIfTrue="1" operator="equal">
      <formula>5</formula>
    </cfRule>
    <cfRule type="cellIs" dxfId="15329" priority="1557" stopIfTrue="1" operator="equal">
      <formula>4</formula>
    </cfRule>
    <cfRule type="cellIs" dxfId="15328" priority="1558" stopIfTrue="1" operator="equal">
      <formula>3</formula>
    </cfRule>
  </conditionalFormatting>
  <conditionalFormatting sqref="P4">
    <cfRule type="expression" dxfId="15327" priority="1554" stopIfTrue="1">
      <formula>$D$1&lt;P4</formula>
    </cfRule>
    <cfRule type="expression" dxfId="15326" priority="1555" stopIfTrue="1">
      <formula>$D$1&gt;P4</formula>
    </cfRule>
  </conditionalFormatting>
  <conditionalFormatting sqref="P5">
    <cfRule type="cellIs" dxfId="15325" priority="1551" stopIfTrue="1" operator="equal">
      <formula>5</formula>
    </cfRule>
    <cfRule type="cellIs" dxfId="15324" priority="1552" stopIfTrue="1" operator="equal">
      <formula>4</formula>
    </cfRule>
    <cfRule type="cellIs" dxfId="15323" priority="1553" stopIfTrue="1" operator="equal">
      <formula>3</formula>
    </cfRule>
  </conditionalFormatting>
  <conditionalFormatting sqref="P4">
    <cfRule type="expression" dxfId="15322" priority="1549" stopIfTrue="1">
      <formula>$D$1&lt;P4</formula>
    </cfRule>
    <cfRule type="expression" dxfId="15321" priority="1550" stopIfTrue="1">
      <formula>$D$1&gt;P4</formula>
    </cfRule>
  </conditionalFormatting>
  <conditionalFormatting sqref="P4">
    <cfRule type="expression" dxfId="15320" priority="1544" stopIfTrue="1">
      <formula>$D$1&lt;P4</formula>
    </cfRule>
    <cfRule type="expression" dxfId="15319" priority="1545" stopIfTrue="1">
      <formula>$D$1&gt;P4</formula>
    </cfRule>
  </conditionalFormatting>
  <conditionalFormatting sqref="P5">
    <cfRule type="cellIs" dxfId="15318" priority="1541" stopIfTrue="1" operator="equal">
      <formula>5</formula>
    </cfRule>
    <cfRule type="cellIs" dxfId="15317" priority="1542" stopIfTrue="1" operator="equal">
      <formula>4</formula>
    </cfRule>
    <cfRule type="cellIs" dxfId="15316" priority="1543" stopIfTrue="1" operator="equal">
      <formula>3</formula>
    </cfRule>
  </conditionalFormatting>
  <conditionalFormatting sqref="P4">
    <cfRule type="expression" dxfId="15315" priority="1539" stopIfTrue="1">
      <formula>$D$1&lt;P4</formula>
    </cfRule>
    <cfRule type="expression" dxfId="15314" priority="1540" stopIfTrue="1">
      <formula>$D$1&gt;P4</formula>
    </cfRule>
  </conditionalFormatting>
  <conditionalFormatting sqref="P5">
    <cfRule type="cellIs" dxfId="15313" priority="1536" stopIfTrue="1" operator="equal">
      <formula>5</formula>
    </cfRule>
    <cfRule type="cellIs" dxfId="15312" priority="1537" stopIfTrue="1" operator="equal">
      <formula>4</formula>
    </cfRule>
    <cfRule type="cellIs" dxfId="15311" priority="1538" stopIfTrue="1" operator="equal">
      <formula>3</formula>
    </cfRule>
  </conditionalFormatting>
  <conditionalFormatting sqref="P4">
    <cfRule type="expression" dxfId="15310" priority="1534" stopIfTrue="1">
      <formula>$D$1&lt;P4</formula>
    </cfRule>
    <cfRule type="expression" dxfId="15309" priority="1535" stopIfTrue="1">
      <formula>$D$1&gt;P4</formula>
    </cfRule>
  </conditionalFormatting>
  <conditionalFormatting sqref="P4">
    <cfRule type="expression" dxfId="15308" priority="1529" stopIfTrue="1">
      <formula>$D$1&lt;P4</formula>
    </cfRule>
    <cfRule type="expression" dxfId="15307" priority="1530" stopIfTrue="1">
      <formula>$D$1&gt;P4</formula>
    </cfRule>
  </conditionalFormatting>
  <conditionalFormatting sqref="P5">
    <cfRule type="cellIs" dxfId="15306" priority="1526" stopIfTrue="1" operator="equal">
      <formula>5</formula>
    </cfRule>
    <cfRule type="cellIs" dxfId="15305" priority="1527" stopIfTrue="1" operator="equal">
      <formula>4</formula>
    </cfRule>
    <cfRule type="cellIs" dxfId="15304" priority="1528" stopIfTrue="1" operator="equal">
      <formula>3</formula>
    </cfRule>
  </conditionalFormatting>
  <conditionalFormatting sqref="P4">
    <cfRule type="expression" dxfId="15303" priority="1524" stopIfTrue="1">
      <formula>$D$1&lt;P4</formula>
    </cfRule>
    <cfRule type="expression" dxfId="15302" priority="1525" stopIfTrue="1">
      <formula>$D$1&gt;P4</formula>
    </cfRule>
  </conditionalFormatting>
  <conditionalFormatting sqref="P4">
    <cfRule type="expression" dxfId="15301" priority="1522" stopIfTrue="1">
      <formula>$D$1&lt;P4</formula>
    </cfRule>
    <cfRule type="expression" dxfId="15300" priority="1523" stopIfTrue="1">
      <formula>$D$1&gt;P4</formula>
    </cfRule>
  </conditionalFormatting>
  <conditionalFormatting sqref="P4">
    <cfRule type="expression" dxfId="15299" priority="1520" stopIfTrue="1">
      <formula>$D$1&lt;P4</formula>
    </cfRule>
    <cfRule type="expression" dxfId="15298" priority="1521" stopIfTrue="1">
      <formula>$D$1&gt;P4</formula>
    </cfRule>
  </conditionalFormatting>
  <conditionalFormatting sqref="P4">
    <cfRule type="expression" dxfId="15297" priority="1518" stopIfTrue="1">
      <formula>$D$1&lt;P4</formula>
    </cfRule>
    <cfRule type="expression" dxfId="15296" priority="1519" stopIfTrue="1">
      <formula>$D$1&gt;P4</formula>
    </cfRule>
  </conditionalFormatting>
  <conditionalFormatting sqref="P4">
    <cfRule type="expression" dxfId="15295" priority="1516" stopIfTrue="1">
      <formula>$D$1&lt;P4</formula>
    </cfRule>
    <cfRule type="expression" dxfId="15294" priority="1517" stopIfTrue="1">
      <formula>$D$1&gt;P4</formula>
    </cfRule>
  </conditionalFormatting>
  <conditionalFormatting sqref="P4">
    <cfRule type="expression" dxfId="15293" priority="1514" stopIfTrue="1">
      <formula>$D$1&lt;P4</formula>
    </cfRule>
    <cfRule type="expression" dxfId="15292" priority="1515" stopIfTrue="1">
      <formula>$D$1&gt;P4</formula>
    </cfRule>
  </conditionalFormatting>
  <conditionalFormatting sqref="P4">
    <cfRule type="expression" dxfId="15291" priority="1512" stopIfTrue="1">
      <formula>$D$1&lt;P4</formula>
    </cfRule>
    <cfRule type="expression" dxfId="15290" priority="1513" stopIfTrue="1">
      <formula>$D$1&gt;P4</formula>
    </cfRule>
  </conditionalFormatting>
  <conditionalFormatting sqref="P4">
    <cfRule type="expression" dxfId="15289" priority="1510" stopIfTrue="1">
      <formula>$D$1&lt;P4</formula>
    </cfRule>
    <cfRule type="expression" dxfId="15288" priority="1511" stopIfTrue="1">
      <formula>$D$1&gt;P4</formula>
    </cfRule>
  </conditionalFormatting>
  <conditionalFormatting sqref="P4">
    <cfRule type="expression" dxfId="15287" priority="1508" stopIfTrue="1">
      <formula>$D$1&lt;P4</formula>
    </cfRule>
    <cfRule type="expression" dxfId="15286" priority="1509" stopIfTrue="1">
      <formula>$D$1&gt;P4</formula>
    </cfRule>
  </conditionalFormatting>
  <conditionalFormatting sqref="P4">
    <cfRule type="expression" dxfId="15285" priority="1506" stopIfTrue="1">
      <formula>$D$1&lt;P4</formula>
    </cfRule>
    <cfRule type="expression" dxfId="15284" priority="1507" stopIfTrue="1">
      <formula>$D$1&gt;P4</formula>
    </cfRule>
  </conditionalFormatting>
  <conditionalFormatting sqref="P4">
    <cfRule type="expression" dxfId="15283" priority="1504" stopIfTrue="1">
      <formula>$D$1&lt;P4</formula>
    </cfRule>
    <cfRule type="expression" dxfId="15282" priority="1505" stopIfTrue="1">
      <formula>$D$1&gt;P4</formula>
    </cfRule>
  </conditionalFormatting>
  <conditionalFormatting sqref="K3">
    <cfRule type="expression" dxfId="15281" priority="1106" stopIfTrue="1">
      <formula>$D$1&lt;K3</formula>
    </cfRule>
    <cfRule type="expression" dxfId="15280" priority="1107" stopIfTrue="1">
      <formula>$D$1&gt;K3</formula>
    </cfRule>
  </conditionalFormatting>
  <conditionalFormatting sqref="P5">
    <cfRule type="cellIs" dxfId="15279" priority="2516" stopIfTrue="1" operator="equal">
      <formula>5</formula>
    </cfRule>
    <cfRule type="cellIs" dxfId="15278" priority="2517" stopIfTrue="1" operator="equal">
      <formula>4</formula>
    </cfRule>
    <cfRule type="cellIs" dxfId="15277" priority="2518" stopIfTrue="1" operator="equal">
      <formula>3</formula>
    </cfRule>
  </conditionalFormatting>
  <conditionalFormatting sqref="P3:P4">
    <cfRule type="expression" dxfId="15276" priority="2514" stopIfTrue="1">
      <formula>$D$1&lt;P3</formula>
    </cfRule>
    <cfRule type="expression" dxfId="15275" priority="2515" stopIfTrue="1">
      <formula>$D$1&gt;P3</formula>
    </cfRule>
  </conditionalFormatting>
  <conditionalFormatting sqref="K4">
    <cfRule type="expression" dxfId="15274" priority="1096" stopIfTrue="1">
      <formula>$D$1&lt;K4</formula>
    </cfRule>
    <cfRule type="expression" dxfId="15273" priority="1097" stopIfTrue="1">
      <formula>$D$1&gt;K4</formula>
    </cfRule>
  </conditionalFormatting>
  <conditionalFormatting sqref="P5">
    <cfRule type="cellIs" dxfId="15272" priority="2481" stopIfTrue="1" operator="equal">
      <formula>5</formula>
    </cfRule>
    <cfRule type="cellIs" dxfId="15271" priority="2482" stopIfTrue="1" operator="equal">
      <formula>4</formula>
    </cfRule>
    <cfRule type="cellIs" dxfId="15270" priority="2483" stopIfTrue="1" operator="equal">
      <formula>3</formula>
    </cfRule>
  </conditionalFormatting>
  <conditionalFormatting sqref="P3:P4">
    <cfRule type="expression" dxfId="15269" priority="2479" stopIfTrue="1">
      <formula>$D$1&lt;P3</formula>
    </cfRule>
    <cfRule type="expression" dxfId="15268" priority="2480" stopIfTrue="1">
      <formula>$D$1&gt;P3</formula>
    </cfRule>
  </conditionalFormatting>
  <conditionalFormatting sqref="P4">
    <cfRule type="expression" dxfId="15267" priority="2475" stopIfTrue="1">
      <formula>$D$1&lt;P4</formula>
    </cfRule>
    <cfRule type="expression" dxfId="15266" priority="2476" stopIfTrue="1">
      <formula>$D$1&gt;P4</formula>
    </cfRule>
  </conditionalFormatting>
  <conditionalFormatting sqref="K5">
    <cfRule type="cellIs" dxfId="15265" priority="1022" stopIfTrue="1" operator="equal">
      <formula>5</formula>
    </cfRule>
    <cfRule type="cellIs" dxfId="15264" priority="1023" stopIfTrue="1" operator="equal">
      <formula>4</formula>
    </cfRule>
    <cfRule type="cellIs" dxfId="15263" priority="1024" stopIfTrue="1" operator="equal">
      <formula>3</formula>
    </cfRule>
  </conditionalFormatting>
  <conditionalFormatting sqref="K4">
    <cfRule type="expression" dxfId="15262" priority="1020" stopIfTrue="1">
      <formula>$D$1&lt;K4</formula>
    </cfRule>
    <cfRule type="expression" dxfId="15261" priority="1021" stopIfTrue="1">
      <formula>$D$1&gt;K4</formula>
    </cfRule>
  </conditionalFormatting>
  <conditionalFormatting sqref="K5">
    <cfRule type="cellIs" dxfId="15260" priority="1017" stopIfTrue="1" operator="equal">
      <formula>5</formula>
    </cfRule>
    <cfRule type="cellIs" dxfId="15259" priority="1018" stopIfTrue="1" operator="equal">
      <formula>4</formula>
    </cfRule>
    <cfRule type="cellIs" dxfId="15258" priority="1019" stopIfTrue="1" operator="equal">
      <formula>3</formula>
    </cfRule>
  </conditionalFormatting>
  <conditionalFormatting sqref="N5">
    <cfRule type="cellIs" dxfId="15257" priority="88" stopIfTrue="1" operator="equal">
      <formula>5</formula>
    </cfRule>
    <cfRule type="cellIs" dxfId="15256" priority="89" stopIfTrue="1" operator="equal">
      <formula>4</formula>
    </cfRule>
    <cfRule type="cellIs" dxfId="15255" priority="90" stopIfTrue="1" operator="equal">
      <formula>3</formula>
    </cfRule>
  </conditionalFormatting>
  <conditionalFormatting sqref="N4">
    <cfRule type="expression" dxfId="15254" priority="86" stopIfTrue="1">
      <formula>$D$1&lt;N4</formula>
    </cfRule>
    <cfRule type="expression" dxfId="15253" priority="87" stopIfTrue="1">
      <formula>$D$1&gt;N4</formula>
    </cfRule>
  </conditionalFormatting>
  <conditionalFormatting sqref="N4">
    <cfRule type="expression" dxfId="15252" priority="76" stopIfTrue="1">
      <formula>$D$1&lt;N4</formula>
    </cfRule>
    <cfRule type="expression" dxfId="15251" priority="77" stopIfTrue="1">
      <formula>$D$1&gt;N4</formula>
    </cfRule>
  </conditionalFormatting>
  <conditionalFormatting sqref="O4">
    <cfRule type="expression" dxfId="15250" priority="9" stopIfTrue="1">
      <formula>$D$1&lt;O4</formula>
    </cfRule>
    <cfRule type="expression" dxfId="15249" priority="10" stopIfTrue="1">
      <formula>$D$1&gt;O4</formula>
    </cfRule>
  </conditionalFormatting>
  <conditionalFormatting sqref="O4">
    <cfRule type="expression" dxfId="15248" priority="45" stopIfTrue="1">
      <formula>$D$1&lt;O4</formula>
    </cfRule>
    <cfRule type="expression" dxfId="15247" priority="46" stopIfTrue="1">
      <formula>$D$1&gt;O4</formula>
    </cfRule>
  </conditionalFormatting>
  <conditionalFormatting sqref="O4">
    <cfRule type="expression" dxfId="15246" priority="17" stopIfTrue="1">
      <formula>$D$1&lt;O4</formula>
    </cfRule>
    <cfRule type="expression" dxfId="15245" priority="18" stopIfTrue="1">
      <formula>$D$1&gt;O4</formula>
    </cfRule>
  </conditionalFormatting>
  <conditionalFormatting sqref="O4">
    <cfRule type="expression" dxfId="15244" priority="15" stopIfTrue="1">
      <formula>$D$1&lt;O4</formula>
    </cfRule>
    <cfRule type="expression" dxfId="15243" priority="16" stopIfTrue="1">
      <formula>$D$1&gt;O4</formula>
    </cfRule>
  </conditionalFormatting>
  <conditionalFormatting sqref="O4">
    <cfRule type="expression" dxfId="15242" priority="13" stopIfTrue="1">
      <formula>$D$1&lt;O4</formula>
    </cfRule>
    <cfRule type="expression" dxfId="15241" priority="14" stopIfTrue="1">
      <formula>$D$1&gt;O4</formula>
    </cfRule>
  </conditionalFormatting>
  <conditionalFormatting sqref="O4">
    <cfRule type="expression" dxfId="15240" priority="11" stopIfTrue="1">
      <formula>$D$1&lt;O4</formula>
    </cfRule>
    <cfRule type="expression" dxfId="15239" priority="12" stopIfTrue="1">
      <formula>$D$1&gt;O4</formula>
    </cfRule>
  </conditionalFormatting>
  <conditionalFormatting sqref="O4">
    <cfRule type="expression" dxfId="15238" priority="50" stopIfTrue="1">
      <formula>$D$1&lt;O4</formula>
    </cfRule>
    <cfRule type="expression" dxfId="15237" priority="51" stopIfTrue="1">
      <formula>$D$1&gt;O4</formula>
    </cfRule>
  </conditionalFormatting>
  <conditionalFormatting sqref="O5">
    <cfRule type="cellIs" dxfId="15236" priority="47" stopIfTrue="1" operator="equal">
      <formula>5</formula>
    </cfRule>
    <cfRule type="cellIs" dxfId="15235" priority="48" stopIfTrue="1" operator="equal">
      <formula>4</formula>
    </cfRule>
    <cfRule type="cellIs" dxfId="15234" priority="49" stopIfTrue="1" operator="equal">
      <formula>3</formula>
    </cfRule>
  </conditionalFormatting>
  <conditionalFormatting sqref="H3:J3 L3:O3">
    <cfRule type="expression" dxfId="15233" priority="1412" stopIfTrue="1">
      <formula>$D$1&lt;H3</formula>
    </cfRule>
    <cfRule type="expression" dxfId="15232" priority="1413" stopIfTrue="1">
      <formula>$D$1&gt;H3</formula>
    </cfRule>
  </conditionalFormatting>
  <conditionalFormatting sqref="G3">
    <cfRule type="expression" dxfId="15231" priority="1410" stopIfTrue="1">
      <formula>$D$1&lt;G3</formula>
    </cfRule>
    <cfRule type="expression" dxfId="15230" priority="1411" stopIfTrue="1">
      <formula>$D$1&gt;G3</formula>
    </cfRule>
  </conditionalFormatting>
  <conditionalFormatting sqref="G3">
    <cfRule type="expression" dxfId="15229" priority="1408" stopIfTrue="1">
      <formula>$D$1&lt;G3</formula>
    </cfRule>
    <cfRule type="expression" dxfId="15228" priority="1409" stopIfTrue="1">
      <formula>$D$1&gt;G3</formula>
    </cfRule>
  </conditionalFormatting>
  <conditionalFormatting sqref="L3:N3">
    <cfRule type="expression" dxfId="15227" priority="1406" stopIfTrue="1">
      <formula>$D$1&lt;L3</formula>
    </cfRule>
    <cfRule type="expression" dxfId="15226" priority="1407" stopIfTrue="1">
      <formula>$D$1&gt;L3</formula>
    </cfRule>
  </conditionalFormatting>
  <conditionalFormatting sqref="G3">
    <cfRule type="expression" dxfId="15225" priority="1404" stopIfTrue="1">
      <formula>$D$1&lt;G3</formula>
    </cfRule>
    <cfRule type="expression" dxfId="15224" priority="1405" stopIfTrue="1">
      <formula>$D$1&gt;G3</formula>
    </cfRule>
  </conditionalFormatting>
  <conditionalFormatting sqref="J3">
    <cfRule type="expression" dxfId="15223" priority="1402" stopIfTrue="1">
      <formula>$D$1&lt;J3</formula>
    </cfRule>
    <cfRule type="expression" dxfId="15222" priority="1403" stopIfTrue="1">
      <formula>$D$1&gt;J3</formula>
    </cfRule>
  </conditionalFormatting>
  <conditionalFormatting sqref="J3">
    <cfRule type="expression" dxfId="15221" priority="1400" stopIfTrue="1">
      <formula>$D$1&lt;J3</formula>
    </cfRule>
    <cfRule type="expression" dxfId="15220" priority="1401" stopIfTrue="1">
      <formula>$D$1&gt;J3</formula>
    </cfRule>
  </conditionalFormatting>
  <conditionalFormatting sqref="G4 N4">
    <cfRule type="expression" dxfId="15219" priority="1398" stopIfTrue="1">
      <formula>$D$1&lt;G4</formula>
    </cfRule>
    <cfRule type="expression" dxfId="15218" priority="1399" stopIfTrue="1">
      <formula>$D$1&gt;G4</formula>
    </cfRule>
  </conditionalFormatting>
  <conditionalFormatting sqref="G4">
    <cfRule type="expression" dxfId="15217" priority="1396" stopIfTrue="1">
      <formula>$D$1&lt;G4</formula>
    </cfRule>
    <cfRule type="expression" dxfId="15216" priority="1397" stopIfTrue="1">
      <formula>$D$1&gt;G4</formula>
    </cfRule>
  </conditionalFormatting>
  <conditionalFormatting sqref="N4">
    <cfRule type="expression" dxfId="15215" priority="1394" stopIfTrue="1">
      <formula>$D$1&lt;N4</formula>
    </cfRule>
    <cfRule type="expression" dxfId="15214" priority="1395" stopIfTrue="1">
      <formula>$D$1&gt;N4</formula>
    </cfRule>
  </conditionalFormatting>
  <conditionalFormatting sqref="G4">
    <cfRule type="expression" dxfId="15213" priority="1392" stopIfTrue="1">
      <formula>$D$1&lt;G4</formula>
    </cfRule>
    <cfRule type="expression" dxfId="15212" priority="1393" stopIfTrue="1">
      <formula>$D$1&gt;G4</formula>
    </cfRule>
  </conditionalFormatting>
  <conditionalFormatting sqref="N5">
    <cfRule type="expression" dxfId="15211" priority="1390" stopIfTrue="1">
      <formula>$D$1&lt;N5</formula>
    </cfRule>
    <cfRule type="expression" dxfId="15210" priority="1391" stopIfTrue="1">
      <formula>$D$1&gt;N5</formula>
    </cfRule>
  </conditionalFormatting>
  <conditionalFormatting sqref="G5">
    <cfRule type="expression" dxfId="15209" priority="1382" stopIfTrue="1">
      <formula>$D$4&lt;G5</formula>
    </cfRule>
    <cfRule type="expression" dxfId="15208" priority="1383" stopIfTrue="1">
      <formula>$D$4&gt;G5</formula>
    </cfRule>
  </conditionalFormatting>
  <conditionalFormatting sqref="N5">
    <cfRule type="expression" dxfId="15207" priority="1388" stopIfTrue="1">
      <formula>$D$1&lt;N5</formula>
    </cfRule>
    <cfRule type="expression" dxfId="15206" priority="1389" stopIfTrue="1">
      <formula>$D$1&gt;N5</formula>
    </cfRule>
  </conditionalFormatting>
  <conditionalFormatting sqref="N5">
    <cfRule type="expression" dxfId="15205" priority="1386" stopIfTrue="1">
      <formula>$D$1&lt;N5</formula>
    </cfRule>
    <cfRule type="expression" dxfId="15204" priority="1387" stopIfTrue="1">
      <formula>$D$1&gt;N5</formula>
    </cfRule>
  </conditionalFormatting>
  <conditionalFormatting sqref="N5">
    <cfRule type="expression" dxfId="15203" priority="1372" stopIfTrue="1">
      <formula>$D$1&lt;N5</formula>
    </cfRule>
    <cfRule type="expression" dxfId="15202" priority="1373" stopIfTrue="1">
      <formula>$D$1&gt;N5</formula>
    </cfRule>
  </conditionalFormatting>
  <conditionalFormatting sqref="N5">
    <cfRule type="expression" dxfId="15201" priority="1370" stopIfTrue="1">
      <formula>$D$1&lt;N5</formula>
    </cfRule>
    <cfRule type="expression" dxfId="15200" priority="1371" stopIfTrue="1">
      <formula>$D$1&gt;N5</formula>
    </cfRule>
  </conditionalFormatting>
  <conditionalFormatting sqref="N5">
    <cfRule type="expression" dxfId="15199" priority="1368" stopIfTrue="1">
      <formula>$D$1&lt;N5</formula>
    </cfRule>
    <cfRule type="expression" dxfId="15198" priority="1369" stopIfTrue="1">
      <formula>$D$1&gt;N5</formula>
    </cfRule>
  </conditionalFormatting>
  <conditionalFormatting sqref="N5">
    <cfRule type="expression" dxfId="15197" priority="1384" stopIfTrue="1">
      <formula>$D$1&lt;N5</formula>
    </cfRule>
    <cfRule type="expression" dxfId="15196" priority="1385" stopIfTrue="1">
      <formula>$D$1&gt;N5</formula>
    </cfRule>
  </conditionalFormatting>
  <conditionalFormatting sqref="N5">
    <cfRule type="expression" dxfId="15195" priority="1380" stopIfTrue="1">
      <formula>$D$1&lt;N5</formula>
    </cfRule>
    <cfRule type="expression" dxfId="15194" priority="1381" stopIfTrue="1">
      <formula>$D$1&gt;N5</formula>
    </cfRule>
  </conditionalFormatting>
  <conditionalFormatting sqref="N5">
    <cfRule type="expression" dxfId="15193" priority="1378" stopIfTrue="1">
      <formula>$D$1&lt;N5</formula>
    </cfRule>
    <cfRule type="expression" dxfId="15192" priority="1379" stopIfTrue="1">
      <formula>$D$1&gt;N5</formula>
    </cfRule>
  </conditionalFormatting>
  <conditionalFormatting sqref="N5">
    <cfRule type="expression" dxfId="15191" priority="1376" stopIfTrue="1">
      <formula>$D$1&lt;N5</formula>
    </cfRule>
    <cfRule type="expression" dxfId="15190" priority="1377" stopIfTrue="1">
      <formula>$D$1&gt;N5</formula>
    </cfRule>
  </conditionalFormatting>
  <conditionalFormatting sqref="N5">
    <cfRule type="expression" dxfId="15189" priority="1374" stopIfTrue="1">
      <formula>$D$1&lt;N5</formula>
    </cfRule>
    <cfRule type="expression" dxfId="15188" priority="1375" stopIfTrue="1">
      <formula>$D$1&gt;N5</formula>
    </cfRule>
  </conditionalFormatting>
  <conditionalFormatting sqref="N5">
    <cfRule type="expression" dxfId="15187" priority="1356" stopIfTrue="1">
      <formula>$D$1&lt;N5</formula>
    </cfRule>
    <cfRule type="expression" dxfId="15186" priority="1357" stopIfTrue="1">
      <formula>$D$1&gt;N5</formula>
    </cfRule>
  </conditionalFormatting>
  <conditionalFormatting sqref="N5">
    <cfRule type="expression" dxfId="15185" priority="1354" stopIfTrue="1">
      <formula>$D$1&lt;N5</formula>
    </cfRule>
    <cfRule type="expression" dxfId="15184" priority="1355" stopIfTrue="1">
      <formula>$D$1&gt;N5</formula>
    </cfRule>
  </conditionalFormatting>
  <conditionalFormatting sqref="N5">
    <cfRule type="expression" dxfId="15183" priority="1350" stopIfTrue="1">
      <formula>$D$1&lt;N5</formula>
    </cfRule>
    <cfRule type="expression" dxfId="15182" priority="1351" stopIfTrue="1">
      <formula>$D$1&gt;N5</formula>
    </cfRule>
  </conditionalFormatting>
  <conditionalFormatting sqref="N5">
    <cfRule type="expression" dxfId="15181" priority="1366" stopIfTrue="1">
      <formula>$D$1&lt;N5</formula>
    </cfRule>
    <cfRule type="expression" dxfId="15180" priority="1367" stopIfTrue="1">
      <formula>$D$1&gt;N5</formula>
    </cfRule>
  </conditionalFormatting>
  <conditionalFormatting sqref="N5">
    <cfRule type="expression" dxfId="15179" priority="1364" stopIfTrue="1">
      <formula>$D$1&lt;N5</formula>
    </cfRule>
    <cfRule type="expression" dxfId="15178" priority="1365" stopIfTrue="1">
      <formula>$D$1&gt;N5</formula>
    </cfRule>
  </conditionalFormatting>
  <conditionalFormatting sqref="N5">
    <cfRule type="expression" dxfId="15177" priority="1362" stopIfTrue="1">
      <formula>$D$1&lt;N5</formula>
    </cfRule>
    <cfRule type="expression" dxfId="15176" priority="1363" stopIfTrue="1">
      <formula>$D$1&gt;N5</formula>
    </cfRule>
  </conditionalFormatting>
  <conditionalFormatting sqref="N5">
    <cfRule type="expression" dxfId="15175" priority="1360" stopIfTrue="1">
      <formula>$D$1&lt;N5</formula>
    </cfRule>
    <cfRule type="expression" dxfId="15174" priority="1361" stopIfTrue="1">
      <formula>$D$1&gt;N5</formula>
    </cfRule>
  </conditionalFormatting>
  <conditionalFormatting sqref="N5">
    <cfRule type="expression" dxfId="15173" priority="1358" stopIfTrue="1">
      <formula>$D$1&lt;N5</formula>
    </cfRule>
    <cfRule type="expression" dxfId="15172" priority="1359" stopIfTrue="1">
      <formula>$D$1&gt;N5</formula>
    </cfRule>
  </conditionalFormatting>
  <conditionalFormatting sqref="N5">
    <cfRule type="expression" dxfId="15171" priority="1352" stopIfTrue="1">
      <formula>$D$1&lt;N5</formula>
    </cfRule>
    <cfRule type="expression" dxfId="15170" priority="1353" stopIfTrue="1">
      <formula>$D$1&gt;N5</formula>
    </cfRule>
  </conditionalFormatting>
  <conditionalFormatting sqref="N5">
    <cfRule type="expression" dxfId="15169" priority="1348" stopIfTrue="1">
      <formula>$D$1&lt;N5</formula>
    </cfRule>
    <cfRule type="expression" dxfId="15168" priority="1349" stopIfTrue="1">
      <formula>$D$1&gt;N5</formula>
    </cfRule>
  </conditionalFormatting>
  <conditionalFormatting sqref="N4">
    <cfRule type="expression" dxfId="15167" priority="1346" stopIfTrue="1">
      <formula>$D$1&lt;N4</formula>
    </cfRule>
    <cfRule type="expression" dxfId="15166" priority="1347" stopIfTrue="1">
      <formula>$D$1&gt;N4</formula>
    </cfRule>
  </conditionalFormatting>
  <conditionalFormatting sqref="G4">
    <cfRule type="expression" dxfId="15165" priority="1332" stopIfTrue="1">
      <formula>$D$4&lt;G4</formula>
    </cfRule>
    <cfRule type="expression" dxfId="15164" priority="1333" stopIfTrue="1">
      <formula>$D$4&gt;G4</formula>
    </cfRule>
  </conditionalFormatting>
  <conditionalFormatting sqref="N4">
    <cfRule type="expression" dxfId="15163" priority="1344" stopIfTrue="1">
      <formula>$D$1&lt;N4</formula>
    </cfRule>
    <cfRule type="expression" dxfId="15162" priority="1345" stopIfTrue="1">
      <formula>$D$1&gt;N4</formula>
    </cfRule>
  </conditionalFormatting>
  <conditionalFormatting sqref="N4">
    <cfRule type="expression" dxfId="15161" priority="1342" stopIfTrue="1">
      <formula>$D$1&lt;N4</formula>
    </cfRule>
    <cfRule type="expression" dxfId="15160" priority="1343" stopIfTrue="1">
      <formula>$D$1&gt;N4</formula>
    </cfRule>
  </conditionalFormatting>
  <conditionalFormatting sqref="N4">
    <cfRule type="expression" dxfId="15159" priority="1340" stopIfTrue="1">
      <formula>$D$1&lt;N4</formula>
    </cfRule>
    <cfRule type="expression" dxfId="15158" priority="1341" stopIfTrue="1">
      <formula>$D$1&gt;N4</formula>
    </cfRule>
  </conditionalFormatting>
  <conditionalFormatting sqref="N5">
    <cfRule type="cellIs" dxfId="15157" priority="1337" stopIfTrue="1" operator="equal">
      <formula>5</formula>
    </cfRule>
    <cfRule type="cellIs" dxfId="15156" priority="1338" stopIfTrue="1" operator="equal">
      <formula>4</formula>
    </cfRule>
    <cfRule type="cellIs" dxfId="15155" priority="1339" stopIfTrue="1" operator="equal">
      <formula>3</formula>
    </cfRule>
  </conditionalFormatting>
  <conditionalFormatting sqref="G5">
    <cfRule type="cellIs" dxfId="15154" priority="1334" stopIfTrue="1" operator="equal">
      <formula>5</formula>
    </cfRule>
    <cfRule type="cellIs" dxfId="15153" priority="1335" stopIfTrue="1" operator="equal">
      <formula>4</formula>
    </cfRule>
    <cfRule type="cellIs" dxfId="15152" priority="1336" stopIfTrue="1" operator="equal">
      <formula>3</formula>
    </cfRule>
  </conditionalFormatting>
  <conditionalFormatting sqref="N4">
    <cfRule type="expression" dxfId="15151" priority="1330" stopIfTrue="1">
      <formula>$D$1&lt;N4</formula>
    </cfRule>
    <cfRule type="expression" dxfId="15150" priority="1331" stopIfTrue="1">
      <formula>$D$1&gt;N4</formula>
    </cfRule>
  </conditionalFormatting>
  <conditionalFormatting sqref="N4">
    <cfRule type="expression" dxfId="15149" priority="1328" stopIfTrue="1">
      <formula>$D$1&lt;N4</formula>
    </cfRule>
    <cfRule type="expression" dxfId="15148" priority="1329" stopIfTrue="1">
      <formula>$D$1&gt;N4</formula>
    </cfRule>
  </conditionalFormatting>
  <conditionalFormatting sqref="N4">
    <cfRule type="expression" dxfId="15147" priority="1326" stopIfTrue="1">
      <formula>$D$1&lt;N4</formula>
    </cfRule>
    <cfRule type="expression" dxfId="15146" priority="1327" stopIfTrue="1">
      <formula>$D$1&gt;N4</formula>
    </cfRule>
  </conditionalFormatting>
  <conditionalFormatting sqref="N4">
    <cfRule type="expression" dxfId="15145" priority="1324" stopIfTrue="1">
      <formula>$D$1&lt;N4</formula>
    </cfRule>
    <cfRule type="expression" dxfId="15144" priority="1325" stopIfTrue="1">
      <formula>$D$1&gt;N4</formula>
    </cfRule>
  </conditionalFormatting>
  <conditionalFormatting sqref="N5">
    <cfRule type="cellIs" dxfId="15143" priority="1321" stopIfTrue="1" operator="equal">
      <formula>5</formula>
    </cfRule>
    <cfRule type="cellIs" dxfId="15142" priority="1322" stopIfTrue="1" operator="equal">
      <formula>4</formula>
    </cfRule>
    <cfRule type="cellIs" dxfId="15141" priority="1323" stopIfTrue="1" operator="equal">
      <formula>3</formula>
    </cfRule>
  </conditionalFormatting>
  <conditionalFormatting sqref="N5">
    <cfRule type="cellIs" dxfId="15140" priority="1318" stopIfTrue="1" operator="equal">
      <formula>5</formula>
    </cfRule>
    <cfRule type="cellIs" dxfId="15139" priority="1319" stopIfTrue="1" operator="equal">
      <formula>4</formula>
    </cfRule>
    <cfRule type="cellIs" dxfId="15138" priority="1320" stopIfTrue="1" operator="equal">
      <formula>3</formula>
    </cfRule>
  </conditionalFormatting>
  <conditionalFormatting sqref="N4">
    <cfRule type="expression" dxfId="15137" priority="1300" stopIfTrue="1">
      <formula>$D$1&lt;N4</formula>
    </cfRule>
    <cfRule type="expression" dxfId="15136" priority="1301" stopIfTrue="1">
      <formula>$D$1&gt;N4</formula>
    </cfRule>
  </conditionalFormatting>
  <conditionalFormatting sqref="N4">
    <cfRule type="expression" dxfId="15135" priority="1298" stopIfTrue="1">
      <formula>$D$1&lt;N4</formula>
    </cfRule>
    <cfRule type="expression" dxfId="15134" priority="1299" stopIfTrue="1">
      <formula>$D$1&gt;N4</formula>
    </cfRule>
  </conditionalFormatting>
  <conditionalFormatting sqref="N4">
    <cfRule type="expression" dxfId="15133" priority="1294" stopIfTrue="1">
      <formula>$D$1&lt;N4</formula>
    </cfRule>
    <cfRule type="expression" dxfId="15132" priority="1295" stopIfTrue="1">
      <formula>$D$1&gt;N4</formula>
    </cfRule>
  </conditionalFormatting>
  <conditionalFormatting sqref="N4">
    <cfRule type="expression" dxfId="15131" priority="1316" stopIfTrue="1">
      <formula>$D$1&lt;N4</formula>
    </cfRule>
    <cfRule type="expression" dxfId="15130" priority="1317" stopIfTrue="1">
      <formula>$D$1&gt;N4</formula>
    </cfRule>
  </conditionalFormatting>
  <conditionalFormatting sqref="N4">
    <cfRule type="expression" dxfId="15129" priority="1314" stopIfTrue="1">
      <formula>$D$1&lt;N4</formula>
    </cfRule>
    <cfRule type="expression" dxfId="15128" priority="1315" stopIfTrue="1">
      <formula>$D$1&gt;N4</formula>
    </cfRule>
  </conditionalFormatting>
  <conditionalFormatting sqref="N4">
    <cfRule type="expression" dxfId="15127" priority="1312" stopIfTrue="1">
      <formula>$D$1&lt;N4</formula>
    </cfRule>
    <cfRule type="expression" dxfId="15126" priority="1313" stopIfTrue="1">
      <formula>$D$1&gt;N4</formula>
    </cfRule>
  </conditionalFormatting>
  <conditionalFormatting sqref="N4">
    <cfRule type="expression" dxfId="15125" priority="1310" stopIfTrue="1">
      <formula>$D$1&lt;N4</formula>
    </cfRule>
    <cfRule type="expression" dxfId="15124" priority="1311" stopIfTrue="1">
      <formula>$D$1&gt;N4</formula>
    </cfRule>
  </conditionalFormatting>
  <conditionalFormatting sqref="N4">
    <cfRule type="expression" dxfId="15123" priority="1308" stopIfTrue="1">
      <formula>$D$1&lt;N4</formula>
    </cfRule>
    <cfRule type="expression" dxfId="15122" priority="1309" stopIfTrue="1">
      <formula>$D$1&gt;N4</formula>
    </cfRule>
  </conditionalFormatting>
  <conditionalFormatting sqref="N4">
    <cfRule type="expression" dxfId="15121" priority="1306" stopIfTrue="1">
      <formula>$D$1&lt;N4</formula>
    </cfRule>
    <cfRule type="expression" dxfId="15120" priority="1307" stopIfTrue="1">
      <formula>$D$1&gt;N4</formula>
    </cfRule>
  </conditionalFormatting>
  <conditionalFormatting sqref="N4">
    <cfRule type="expression" dxfId="15119" priority="1304" stopIfTrue="1">
      <formula>$D$1&lt;N4</formula>
    </cfRule>
    <cfRule type="expression" dxfId="15118" priority="1305" stopIfTrue="1">
      <formula>$D$1&gt;N4</formula>
    </cfRule>
  </conditionalFormatting>
  <conditionalFormatting sqref="N4">
    <cfRule type="expression" dxfId="15117" priority="1302" stopIfTrue="1">
      <formula>$D$1&lt;N4</formula>
    </cfRule>
    <cfRule type="expression" dxfId="15116" priority="1303" stopIfTrue="1">
      <formula>$D$1&gt;N4</formula>
    </cfRule>
  </conditionalFormatting>
  <conditionalFormatting sqref="N4">
    <cfRule type="expression" dxfId="15115" priority="1296" stopIfTrue="1">
      <formula>$D$1&lt;N4</formula>
    </cfRule>
    <cfRule type="expression" dxfId="15114" priority="1297" stopIfTrue="1">
      <formula>$D$1&gt;N4</formula>
    </cfRule>
  </conditionalFormatting>
  <conditionalFormatting sqref="N5">
    <cfRule type="cellIs" dxfId="15113" priority="1291" stopIfTrue="1" operator="equal">
      <formula>5</formula>
    </cfRule>
    <cfRule type="cellIs" dxfId="15112" priority="1292" stopIfTrue="1" operator="equal">
      <formula>4</formula>
    </cfRule>
    <cfRule type="cellIs" dxfId="15111" priority="1293" stopIfTrue="1" operator="equal">
      <formula>3</formula>
    </cfRule>
  </conditionalFormatting>
  <conditionalFormatting sqref="N4">
    <cfRule type="expression" dxfId="15110" priority="1289" stopIfTrue="1">
      <formula>$D$1&lt;N4</formula>
    </cfRule>
    <cfRule type="expression" dxfId="15109" priority="1290" stopIfTrue="1">
      <formula>$D$1&gt;N4</formula>
    </cfRule>
  </conditionalFormatting>
  <conditionalFormatting sqref="N5">
    <cfRule type="cellIs" dxfId="15108" priority="1286" stopIfTrue="1" operator="equal">
      <formula>5</formula>
    </cfRule>
    <cfRule type="cellIs" dxfId="15107" priority="1287" stopIfTrue="1" operator="equal">
      <formula>4</formula>
    </cfRule>
    <cfRule type="cellIs" dxfId="15106" priority="1288" stopIfTrue="1" operator="equal">
      <formula>3</formula>
    </cfRule>
  </conditionalFormatting>
  <conditionalFormatting sqref="H5">
    <cfRule type="cellIs" dxfId="15105" priority="1277" stopIfTrue="1" operator="equal">
      <formula>5</formula>
    </cfRule>
    <cfRule type="cellIs" dxfId="15104" priority="1278" stopIfTrue="1" operator="equal">
      <formula>4</formula>
    </cfRule>
    <cfRule type="cellIs" dxfId="15103" priority="1279" stopIfTrue="1" operator="equal">
      <formula>3</formula>
    </cfRule>
  </conditionalFormatting>
  <conditionalFormatting sqref="H3">
    <cfRule type="expression" dxfId="15102" priority="1284" stopIfTrue="1">
      <formula>$D$1&lt;H3</formula>
    </cfRule>
    <cfRule type="expression" dxfId="15101" priority="1285" stopIfTrue="1">
      <formula>$D$1&gt;H3</formula>
    </cfRule>
  </conditionalFormatting>
  <conditionalFormatting sqref="H3">
    <cfRule type="expression" dxfId="15100" priority="1282" stopIfTrue="1">
      <formula>$D$1&lt;H3</formula>
    </cfRule>
    <cfRule type="expression" dxfId="15099" priority="1283" stopIfTrue="1">
      <formula>$D$1&gt;H3</formula>
    </cfRule>
  </conditionalFormatting>
  <conditionalFormatting sqref="H3">
    <cfRule type="expression" dxfId="15098" priority="1280" stopIfTrue="1">
      <formula>$D$1&lt;H3</formula>
    </cfRule>
    <cfRule type="expression" dxfId="15097" priority="1281" stopIfTrue="1">
      <formula>$D$1&gt;H3</formula>
    </cfRule>
  </conditionalFormatting>
  <conditionalFormatting sqref="H5">
    <cfRule type="cellIs" dxfId="15096" priority="1272" stopIfTrue="1" operator="equal">
      <formula>5</formula>
    </cfRule>
    <cfRule type="cellIs" dxfId="15095" priority="1273" stopIfTrue="1" operator="equal">
      <formula>4</formula>
    </cfRule>
    <cfRule type="cellIs" dxfId="15094" priority="1274" stopIfTrue="1" operator="equal">
      <formula>3</formula>
    </cfRule>
  </conditionalFormatting>
  <conditionalFormatting sqref="H4">
    <cfRule type="expression" dxfId="15093" priority="1263" stopIfTrue="1">
      <formula>$D$1&lt;H4</formula>
    </cfRule>
    <cfRule type="expression" dxfId="15092" priority="1264" stopIfTrue="1">
      <formula>$D$1&gt;H4</formula>
    </cfRule>
  </conditionalFormatting>
  <conditionalFormatting sqref="H4">
    <cfRule type="expression" dxfId="15091" priority="1253" stopIfTrue="1">
      <formula>$D$1&lt;H4</formula>
    </cfRule>
    <cfRule type="expression" dxfId="15090" priority="1254" stopIfTrue="1">
      <formula>$D$1&gt;H4</formula>
    </cfRule>
  </conditionalFormatting>
  <conditionalFormatting sqref="H4">
    <cfRule type="expression" dxfId="15089" priority="1251" stopIfTrue="1">
      <formula>$D$1&lt;H4</formula>
    </cfRule>
    <cfRule type="expression" dxfId="15088" priority="1252" stopIfTrue="1">
      <formula>$D$1&gt;H4</formula>
    </cfRule>
  </conditionalFormatting>
  <conditionalFormatting sqref="H4">
    <cfRule type="expression" dxfId="15087" priority="1249" stopIfTrue="1">
      <formula>$D$1&lt;H4</formula>
    </cfRule>
    <cfRule type="expression" dxfId="15086" priority="1250" stopIfTrue="1">
      <formula>$D$1&gt;H4</formula>
    </cfRule>
  </conditionalFormatting>
  <conditionalFormatting sqref="H4">
    <cfRule type="expression" dxfId="15085" priority="1247" stopIfTrue="1">
      <formula>$D$1&lt;H4</formula>
    </cfRule>
    <cfRule type="expression" dxfId="15084" priority="1248" stopIfTrue="1">
      <formula>$D$1&gt;H4</formula>
    </cfRule>
  </conditionalFormatting>
  <conditionalFormatting sqref="H4">
    <cfRule type="expression" dxfId="15083" priority="1245" stopIfTrue="1">
      <formula>$D$1&lt;H4</formula>
    </cfRule>
    <cfRule type="expression" dxfId="15082" priority="1246" stopIfTrue="1">
      <formula>$D$1&gt;H4</formula>
    </cfRule>
  </conditionalFormatting>
  <conditionalFormatting sqref="H4">
    <cfRule type="expression" dxfId="15081" priority="1219" stopIfTrue="1">
      <formula>$D$1&lt;H4</formula>
    </cfRule>
    <cfRule type="expression" dxfId="15080" priority="1220" stopIfTrue="1">
      <formula>$D$1&gt;H4</formula>
    </cfRule>
  </conditionalFormatting>
  <conditionalFormatting sqref="H4">
    <cfRule type="expression" dxfId="15079" priority="1275" stopIfTrue="1">
      <formula>$D$1&lt;H4</formula>
    </cfRule>
    <cfRule type="expression" dxfId="15078" priority="1276" stopIfTrue="1">
      <formula>$D$1&gt;H4</formula>
    </cfRule>
  </conditionalFormatting>
  <conditionalFormatting sqref="H4">
    <cfRule type="expression" dxfId="15077" priority="1270" stopIfTrue="1">
      <formula>$D$1&lt;H4</formula>
    </cfRule>
    <cfRule type="expression" dxfId="15076" priority="1271" stopIfTrue="1">
      <formula>$D$1&gt;H4</formula>
    </cfRule>
  </conditionalFormatting>
  <conditionalFormatting sqref="H5">
    <cfRule type="cellIs" dxfId="15075" priority="1267" stopIfTrue="1" operator="equal">
      <formula>5</formula>
    </cfRule>
    <cfRule type="cellIs" dxfId="15074" priority="1268" stopIfTrue="1" operator="equal">
      <formula>4</formula>
    </cfRule>
    <cfRule type="cellIs" dxfId="15073" priority="1269" stopIfTrue="1" operator="equal">
      <formula>3</formula>
    </cfRule>
  </conditionalFormatting>
  <conditionalFormatting sqref="H4">
    <cfRule type="expression" dxfId="15072" priority="1265" stopIfTrue="1">
      <formula>$D$1&lt;H4</formula>
    </cfRule>
    <cfRule type="expression" dxfId="15071" priority="1266" stopIfTrue="1">
      <formula>$D$1&gt;H4</formula>
    </cfRule>
  </conditionalFormatting>
  <conditionalFormatting sqref="H4">
    <cfRule type="expression" dxfId="15070" priority="1261" stopIfTrue="1">
      <formula>$D$1&lt;H4</formula>
    </cfRule>
    <cfRule type="expression" dxfId="15069" priority="1262" stopIfTrue="1">
      <formula>$D$1&gt;H4</formula>
    </cfRule>
  </conditionalFormatting>
  <conditionalFormatting sqref="H4">
    <cfRule type="expression" dxfId="15068" priority="1259" stopIfTrue="1">
      <formula>$D$1&lt;H4</formula>
    </cfRule>
    <cfRule type="expression" dxfId="15067" priority="1260" stopIfTrue="1">
      <formula>$D$1&gt;H4</formula>
    </cfRule>
  </conditionalFormatting>
  <conditionalFormatting sqref="H4">
    <cfRule type="expression" dxfId="15066" priority="1257" stopIfTrue="1">
      <formula>$D$1&lt;H4</formula>
    </cfRule>
    <cfRule type="expression" dxfId="15065" priority="1258" stopIfTrue="1">
      <formula>$D$1&gt;H4</formula>
    </cfRule>
  </conditionalFormatting>
  <conditionalFormatting sqref="H4">
    <cfRule type="expression" dxfId="15064" priority="1255" stopIfTrue="1">
      <formula>$D$1&lt;H4</formula>
    </cfRule>
    <cfRule type="expression" dxfId="15063" priority="1256" stopIfTrue="1">
      <formula>$D$1&gt;H4</formula>
    </cfRule>
  </conditionalFormatting>
  <conditionalFormatting sqref="H5">
    <cfRule type="cellIs" dxfId="15062" priority="1242" stopIfTrue="1" operator="equal">
      <formula>5</formula>
    </cfRule>
    <cfRule type="cellIs" dxfId="15061" priority="1243" stopIfTrue="1" operator="equal">
      <formula>4</formula>
    </cfRule>
    <cfRule type="cellIs" dxfId="15060" priority="1244" stopIfTrue="1" operator="equal">
      <formula>3</formula>
    </cfRule>
  </conditionalFormatting>
  <conditionalFormatting sqref="H4">
    <cfRule type="expression" dxfId="15059" priority="1240" stopIfTrue="1">
      <formula>$D$1&lt;H4</formula>
    </cfRule>
    <cfRule type="expression" dxfId="15058" priority="1241" stopIfTrue="1">
      <formula>$D$1&gt;H4</formula>
    </cfRule>
  </conditionalFormatting>
  <conditionalFormatting sqref="H5">
    <cfRule type="cellIs" dxfId="15057" priority="1237" stopIfTrue="1" operator="equal">
      <formula>5</formula>
    </cfRule>
    <cfRule type="cellIs" dxfId="15056" priority="1238" stopIfTrue="1" operator="equal">
      <formula>4</formula>
    </cfRule>
    <cfRule type="cellIs" dxfId="15055" priority="1239" stopIfTrue="1" operator="equal">
      <formula>3</formula>
    </cfRule>
  </conditionalFormatting>
  <conditionalFormatting sqref="H4">
    <cfRule type="expression" dxfId="15054" priority="1235" stopIfTrue="1">
      <formula>$D$1&lt;H4</formula>
    </cfRule>
    <cfRule type="expression" dxfId="15053" priority="1236" stopIfTrue="1">
      <formula>$D$1&gt;H4</formula>
    </cfRule>
  </conditionalFormatting>
  <conditionalFormatting sqref="H5">
    <cfRule type="cellIs" dxfId="15052" priority="1232" stopIfTrue="1" operator="equal">
      <formula>5</formula>
    </cfRule>
    <cfRule type="cellIs" dxfId="15051" priority="1233" stopIfTrue="1" operator="equal">
      <formula>4</formula>
    </cfRule>
    <cfRule type="cellIs" dxfId="15050" priority="1234" stopIfTrue="1" operator="equal">
      <formula>3</formula>
    </cfRule>
  </conditionalFormatting>
  <conditionalFormatting sqref="H4">
    <cfRule type="expression" dxfId="15049" priority="1230" stopIfTrue="1">
      <formula>$D$1&lt;H4</formula>
    </cfRule>
    <cfRule type="expression" dxfId="15048" priority="1231" stopIfTrue="1">
      <formula>$D$1&gt;H4</formula>
    </cfRule>
  </conditionalFormatting>
  <conditionalFormatting sqref="H5">
    <cfRule type="cellIs" dxfId="15047" priority="1227" stopIfTrue="1" operator="equal">
      <formula>5</formula>
    </cfRule>
    <cfRule type="cellIs" dxfId="15046" priority="1228" stopIfTrue="1" operator="equal">
      <formula>4</formula>
    </cfRule>
    <cfRule type="cellIs" dxfId="15045" priority="1229" stopIfTrue="1" operator="equal">
      <formula>3</formula>
    </cfRule>
  </conditionalFormatting>
  <conditionalFormatting sqref="H4">
    <cfRule type="expression" dxfId="15044" priority="1225" stopIfTrue="1">
      <formula>$D$1&lt;H4</formula>
    </cfRule>
    <cfRule type="expression" dxfId="15043" priority="1226" stopIfTrue="1">
      <formula>$D$1&gt;H4</formula>
    </cfRule>
  </conditionalFormatting>
  <conditionalFormatting sqref="H4">
    <cfRule type="expression" dxfId="15042" priority="1223" stopIfTrue="1">
      <formula>$D$1&lt;H4</formula>
    </cfRule>
    <cfRule type="expression" dxfId="15041" priority="1224" stopIfTrue="1">
      <formula>$D$1&gt;H4</formula>
    </cfRule>
  </conditionalFormatting>
  <conditionalFormatting sqref="H4">
    <cfRule type="expression" dxfId="15040" priority="1221" stopIfTrue="1">
      <formula>$D$1&lt;H4</formula>
    </cfRule>
    <cfRule type="expression" dxfId="15039" priority="1222" stopIfTrue="1">
      <formula>$D$1&gt;H4</formula>
    </cfRule>
  </conditionalFormatting>
  <conditionalFormatting sqref="H4">
    <cfRule type="expression" dxfId="15038" priority="1217" stopIfTrue="1">
      <formula>$D$1&lt;H4</formula>
    </cfRule>
    <cfRule type="expression" dxfId="15037" priority="1218" stopIfTrue="1">
      <formula>$D$1&gt;H4</formula>
    </cfRule>
  </conditionalFormatting>
  <conditionalFormatting sqref="H4">
    <cfRule type="expression" dxfId="15036" priority="1215" stopIfTrue="1">
      <formula>$D$1&lt;H4</formula>
    </cfRule>
    <cfRule type="expression" dxfId="15035" priority="1216" stopIfTrue="1">
      <formula>$D$1&gt;H4</formula>
    </cfRule>
  </conditionalFormatting>
  <conditionalFormatting sqref="H4">
    <cfRule type="expression" dxfId="15034" priority="1213" stopIfTrue="1">
      <formula>$D$1&lt;H4</formula>
    </cfRule>
    <cfRule type="expression" dxfId="15033" priority="1214" stopIfTrue="1">
      <formula>$D$1&gt;H4</formula>
    </cfRule>
  </conditionalFormatting>
  <conditionalFormatting sqref="H4">
    <cfRule type="expression" dxfId="15032" priority="1211" stopIfTrue="1">
      <formula>$D$1&lt;H4</formula>
    </cfRule>
    <cfRule type="expression" dxfId="15031" priority="1212" stopIfTrue="1">
      <formula>$D$1&gt;H4</formula>
    </cfRule>
  </conditionalFormatting>
  <conditionalFormatting sqref="H4">
    <cfRule type="expression" dxfId="15030" priority="1209" stopIfTrue="1">
      <formula>$D$1&lt;H4</formula>
    </cfRule>
    <cfRule type="expression" dxfId="15029" priority="1210" stopIfTrue="1">
      <formula>$D$1&gt;H4</formula>
    </cfRule>
  </conditionalFormatting>
  <conditionalFormatting sqref="H4">
    <cfRule type="expression" dxfId="15028" priority="1207" stopIfTrue="1">
      <formula>$D$1&lt;H4</formula>
    </cfRule>
    <cfRule type="expression" dxfId="15027" priority="1208" stopIfTrue="1">
      <formula>$D$1&gt;H4</formula>
    </cfRule>
  </conditionalFormatting>
  <conditionalFormatting sqref="H4">
    <cfRule type="expression" dxfId="15026" priority="1205" stopIfTrue="1">
      <formula>$D$1&lt;H4</formula>
    </cfRule>
    <cfRule type="expression" dxfId="15025" priority="1206" stopIfTrue="1">
      <formula>$D$1&gt;H4</formula>
    </cfRule>
  </conditionalFormatting>
  <conditionalFormatting sqref="I4">
    <cfRule type="expression" dxfId="15024" priority="1203" stopIfTrue="1">
      <formula>$D$1&lt;I4</formula>
    </cfRule>
    <cfRule type="expression" dxfId="15023" priority="1204" stopIfTrue="1">
      <formula>$D$1&gt;I4</formula>
    </cfRule>
  </conditionalFormatting>
  <conditionalFormatting sqref="I4">
    <cfRule type="expression" dxfId="15022" priority="1201" stopIfTrue="1">
      <formula>$D$1&lt;I4</formula>
    </cfRule>
    <cfRule type="expression" dxfId="15021" priority="1202" stopIfTrue="1">
      <formula>$D$1&gt;I4</formula>
    </cfRule>
  </conditionalFormatting>
  <conditionalFormatting sqref="I4">
    <cfRule type="expression" dxfId="15020" priority="1199" stopIfTrue="1">
      <formula>$D$1&lt;I4</formula>
    </cfRule>
    <cfRule type="expression" dxfId="15019" priority="1200" stopIfTrue="1">
      <formula>$D$1&gt;I4</formula>
    </cfRule>
  </conditionalFormatting>
  <conditionalFormatting sqref="I4">
    <cfRule type="expression" dxfId="15018" priority="1195" stopIfTrue="1">
      <formula>$D$1&lt;I4</formula>
    </cfRule>
    <cfRule type="expression" dxfId="15017" priority="1196" stopIfTrue="1">
      <formula>$D$1&gt;I4</formula>
    </cfRule>
  </conditionalFormatting>
  <conditionalFormatting sqref="I4">
    <cfRule type="expression" dxfId="15016" priority="1197" stopIfTrue="1">
      <formula>$D$1&lt;I4</formula>
    </cfRule>
    <cfRule type="expression" dxfId="15015" priority="1198" stopIfTrue="1">
      <formula>$D$1&gt;I4</formula>
    </cfRule>
  </conditionalFormatting>
  <conditionalFormatting sqref="I4">
    <cfRule type="expression" dxfId="15014" priority="1193" stopIfTrue="1">
      <formula>$D$1&lt;I4</formula>
    </cfRule>
    <cfRule type="expression" dxfId="15013" priority="1194" stopIfTrue="1">
      <formula>$D$1&gt;I4</formula>
    </cfRule>
  </conditionalFormatting>
  <conditionalFormatting sqref="I5">
    <cfRule type="expression" dxfId="15012" priority="1191" stopIfTrue="1">
      <formula>$D$1&lt;I5</formula>
    </cfRule>
    <cfRule type="expression" dxfId="15011" priority="1192" stopIfTrue="1">
      <formula>$D$1&gt;I5</formula>
    </cfRule>
  </conditionalFormatting>
  <conditionalFormatting sqref="I5">
    <cfRule type="expression" dxfId="15010" priority="1189" stopIfTrue="1">
      <formula>$D$1&lt;I5</formula>
    </cfRule>
    <cfRule type="expression" dxfId="15009" priority="1190" stopIfTrue="1">
      <formula>$D$1&gt;I5</formula>
    </cfRule>
  </conditionalFormatting>
  <conditionalFormatting sqref="I5">
    <cfRule type="expression" dxfId="15008" priority="1187" stopIfTrue="1">
      <formula>$D$1&lt;I5</formula>
    </cfRule>
    <cfRule type="expression" dxfId="15007" priority="1188" stopIfTrue="1">
      <formula>$D$1&gt;I5</formula>
    </cfRule>
  </conditionalFormatting>
  <conditionalFormatting sqref="I4">
    <cfRule type="expression" dxfId="15006" priority="1182" stopIfTrue="1">
      <formula>$D$1&lt;I4</formula>
    </cfRule>
    <cfRule type="expression" dxfId="15005" priority="1183" stopIfTrue="1">
      <formula>$D$1&gt;I4</formula>
    </cfRule>
  </conditionalFormatting>
  <conditionalFormatting sqref="I5">
    <cfRule type="cellIs" dxfId="15004" priority="1184" stopIfTrue="1" operator="equal">
      <formula>5</formula>
    </cfRule>
    <cfRule type="cellIs" dxfId="15003" priority="1185" stopIfTrue="1" operator="equal">
      <formula>4</formula>
    </cfRule>
    <cfRule type="cellIs" dxfId="15002" priority="1186" stopIfTrue="1" operator="equal">
      <formula>3</formula>
    </cfRule>
  </conditionalFormatting>
  <conditionalFormatting sqref="I5">
    <cfRule type="cellIs" dxfId="15001" priority="1179" stopIfTrue="1" operator="equal">
      <formula>5</formula>
    </cfRule>
    <cfRule type="cellIs" dxfId="15000" priority="1180" stopIfTrue="1" operator="equal">
      <formula>4</formula>
    </cfRule>
    <cfRule type="cellIs" dxfId="14999" priority="1181" stopIfTrue="1" operator="equal">
      <formula>3</formula>
    </cfRule>
  </conditionalFormatting>
  <conditionalFormatting sqref="I4">
    <cfRule type="expression" dxfId="14998" priority="1177" stopIfTrue="1">
      <formula>$D$1&lt;I4</formula>
    </cfRule>
    <cfRule type="expression" dxfId="14997" priority="1178" stopIfTrue="1">
      <formula>$D$1&gt;I4</formula>
    </cfRule>
  </conditionalFormatting>
  <conditionalFormatting sqref="I5">
    <cfRule type="cellIs" dxfId="14996" priority="1174" stopIfTrue="1" operator="equal">
      <formula>5</formula>
    </cfRule>
    <cfRule type="cellIs" dxfId="14995" priority="1175" stopIfTrue="1" operator="equal">
      <formula>4</formula>
    </cfRule>
    <cfRule type="cellIs" dxfId="14994" priority="1176" stopIfTrue="1" operator="equal">
      <formula>3</formula>
    </cfRule>
  </conditionalFormatting>
  <conditionalFormatting sqref="I4">
    <cfRule type="expression" dxfId="14993" priority="1172" stopIfTrue="1">
      <formula>$D$1&lt;I4</formula>
    </cfRule>
    <cfRule type="expression" dxfId="14992" priority="1173" stopIfTrue="1">
      <formula>$D$1&gt;I4</formula>
    </cfRule>
  </conditionalFormatting>
  <conditionalFormatting sqref="J4">
    <cfRule type="expression" dxfId="14991" priority="1170" stopIfTrue="1">
      <formula>$D$1&lt;J4</formula>
    </cfRule>
    <cfRule type="expression" dxfId="14990" priority="1171" stopIfTrue="1">
      <formula>$D$1&gt;J4</formula>
    </cfRule>
  </conditionalFormatting>
  <conditionalFormatting sqref="J4">
    <cfRule type="expression" dxfId="14989" priority="1168" stopIfTrue="1">
      <formula>$D$1&lt;J4</formula>
    </cfRule>
    <cfRule type="expression" dxfId="14988" priority="1169" stopIfTrue="1">
      <formula>$D$1&gt;J4</formula>
    </cfRule>
  </conditionalFormatting>
  <conditionalFormatting sqref="J4">
    <cfRule type="expression" dxfId="14987" priority="1166" stopIfTrue="1">
      <formula>$D$1&lt;J4</formula>
    </cfRule>
    <cfRule type="expression" dxfId="14986" priority="1167" stopIfTrue="1">
      <formula>$D$1&gt;J4</formula>
    </cfRule>
  </conditionalFormatting>
  <conditionalFormatting sqref="J4">
    <cfRule type="expression" dxfId="14985" priority="1162" stopIfTrue="1">
      <formula>$D$1&lt;J4</formula>
    </cfRule>
    <cfRule type="expression" dxfId="14984" priority="1163" stopIfTrue="1">
      <formula>$D$1&gt;J4</formula>
    </cfRule>
  </conditionalFormatting>
  <conditionalFormatting sqref="J4">
    <cfRule type="expression" dxfId="14983" priority="1164" stopIfTrue="1">
      <formula>$D$1&lt;J4</formula>
    </cfRule>
    <cfRule type="expression" dxfId="14982" priority="1165" stopIfTrue="1">
      <formula>$D$1&gt;J4</formula>
    </cfRule>
  </conditionalFormatting>
  <conditionalFormatting sqref="J4">
    <cfRule type="expression" dxfId="14981" priority="1160" stopIfTrue="1">
      <formula>$D$1&lt;J4</formula>
    </cfRule>
    <cfRule type="expression" dxfId="14980" priority="1161" stopIfTrue="1">
      <formula>$D$1&gt;J4</formula>
    </cfRule>
  </conditionalFormatting>
  <conditionalFormatting sqref="J5">
    <cfRule type="expression" dxfId="14979" priority="1158" stopIfTrue="1">
      <formula>$D$1&lt;J5</formula>
    </cfRule>
    <cfRule type="expression" dxfId="14978" priority="1159" stopIfTrue="1">
      <formula>$D$1&gt;J5</formula>
    </cfRule>
  </conditionalFormatting>
  <conditionalFormatting sqref="J5">
    <cfRule type="expression" dxfId="14977" priority="1156" stopIfTrue="1">
      <formula>$D$1&lt;J5</formula>
    </cfRule>
    <cfRule type="expression" dxfId="14976" priority="1157" stopIfTrue="1">
      <formula>$D$1&gt;J5</formula>
    </cfRule>
  </conditionalFormatting>
  <conditionalFormatting sqref="J5">
    <cfRule type="expression" dxfId="14975" priority="1154" stopIfTrue="1">
      <formula>$D$1&lt;J5</formula>
    </cfRule>
    <cfRule type="expression" dxfId="14974" priority="1155" stopIfTrue="1">
      <formula>$D$1&gt;J5</formula>
    </cfRule>
  </conditionalFormatting>
  <conditionalFormatting sqref="J4">
    <cfRule type="expression" dxfId="14973" priority="1149" stopIfTrue="1">
      <formula>$D$1&lt;J4</formula>
    </cfRule>
    <cfRule type="expression" dxfId="14972" priority="1150" stopIfTrue="1">
      <formula>$D$1&gt;J4</formula>
    </cfRule>
  </conditionalFormatting>
  <conditionalFormatting sqref="J5">
    <cfRule type="cellIs" dxfId="14971" priority="1151" stopIfTrue="1" operator="equal">
      <formula>5</formula>
    </cfRule>
    <cfRule type="cellIs" dxfId="14970" priority="1152" stopIfTrue="1" operator="equal">
      <formula>4</formula>
    </cfRule>
    <cfRule type="cellIs" dxfId="14969" priority="1153" stopIfTrue="1" operator="equal">
      <formula>3</formula>
    </cfRule>
  </conditionalFormatting>
  <conditionalFormatting sqref="J5">
    <cfRule type="cellIs" dxfId="14968" priority="1146" stopIfTrue="1" operator="equal">
      <formula>5</formula>
    </cfRule>
    <cfRule type="cellIs" dxfId="14967" priority="1147" stopIfTrue="1" operator="equal">
      <formula>4</formula>
    </cfRule>
    <cfRule type="cellIs" dxfId="14966" priority="1148" stopIfTrue="1" operator="equal">
      <formula>3</formula>
    </cfRule>
  </conditionalFormatting>
  <conditionalFormatting sqref="J4">
    <cfRule type="expression" dxfId="14965" priority="1144" stopIfTrue="1">
      <formula>$D$1&lt;J4</formula>
    </cfRule>
    <cfRule type="expression" dxfId="14964" priority="1145" stopIfTrue="1">
      <formula>$D$1&gt;J4</formula>
    </cfRule>
  </conditionalFormatting>
  <conditionalFormatting sqref="J5">
    <cfRule type="cellIs" dxfId="14963" priority="1141" stopIfTrue="1" operator="equal">
      <formula>5</formula>
    </cfRule>
    <cfRule type="cellIs" dxfId="14962" priority="1142" stopIfTrue="1" operator="equal">
      <formula>4</formula>
    </cfRule>
    <cfRule type="cellIs" dxfId="14961" priority="1143" stopIfTrue="1" operator="equal">
      <formula>3</formula>
    </cfRule>
  </conditionalFormatting>
  <conditionalFormatting sqref="J4">
    <cfRule type="expression" dxfId="14960" priority="1139" stopIfTrue="1">
      <formula>$D$1&lt;J4</formula>
    </cfRule>
    <cfRule type="expression" dxfId="14959" priority="1140" stopIfTrue="1">
      <formula>$D$1&gt;J4</formula>
    </cfRule>
  </conditionalFormatting>
  <conditionalFormatting sqref="F3">
    <cfRule type="expression" dxfId="14958" priority="1137" stopIfTrue="1">
      <formula>$D$1&lt;F3</formula>
    </cfRule>
    <cfRule type="expression" dxfId="14957" priority="1138" stopIfTrue="1">
      <formula>$D$1&gt;F3</formula>
    </cfRule>
  </conditionalFormatting>
  <conditionalFormatting sqref="F4">
    <cfRule type="expression" dxfId="14956" priority="1135" stopIfTrue="1">
      <formula>$D$1&lt;F4</formula>
    </cfRule>
    <cfRule type="expression" dxfId="14955" priority="1136" stopIfTrue="1">
      <formula>$D$1&gt;F4</formula>
    </cfRule>
  </conditionalFormatting>
  <conditionalFormatting sqref="F5">
    <cfRule type="expression" dxfId="14954" priority="1131" stopIfTrue="1">
      <formula>$D$1&lt;F5</formula>
    </cfRule>
    <cfRule type="expression" dxfId="14953" priority="1132" stopIfTrue="1">
      <formula>$D$1&gt;F5</formula>
    </cfRule>
  </conditionalFormatting>
  <conditionalFormatting sqref="F5">
    <cfRule type="expression" dxfId="14952" priority="1133" stopIfTrue="1">
      <formula>$D$1&lt;F5</formula>
    </cfRule>
    <cfRule type="expression" dxfId="14951" priority="1134" stopIfTrue="1">
      <formula>$D$1&gt;F5</formula>
    </cfRule>
  </conditionalFormatting>
  <conditionalFormatting sqref="F5">
    <cfRule type="expression" dxfId="14950" priority="1129" stopIfTrue="1">
      <formula>$D$1&lt;F5</formula>
    </cfRule>
    <cfRule type="expression" dxfId="14949" priority="1130" stopIfTrue="1">
      <formula>$D$1&gt;F5</formula>
    </cfRule>
  </conditionalFormatting>
  <conditionalFormatting sqref="F4">
    <cfRule type="expression" dxfId="14948" priority="1119" stopIfTrue="1">
      <formula>$D$1&lt;F4</formula>
    </cfRule>
    <cfRule type="expression" dxfId="14947" priority="1120" stopIfTrue="1">
      <formula>$D$1&gt;F4</formula>
    </cfRule>
  </conditionalFormatting>
  <conditionalFormatting sqref="F5">
    <cfRule type="cellIs" dxfId="14946" priority="1126" stopIfTrue="1" operator="equal">
      <formula>5</formula>
    </cfRule>
    <cfRule type="cellIs" dxfId="14945" priority="1127" stopIfTrue="1" operator="equal">
      <formula>4</formula>
    </cfRule>
    <cfRule type="cellIs" dxfId="14944" priority="1128" stopIfTrue="1" operator="equal">
      <formula>3</formula>
    </cfRule>
  </conditionalFormatting>
  <conditionalFormatting sqref="F4">
    <cfRule type="expression" dxfId="14943" priority="1124" stopIfTrue="1">
      <formula>$D$1&lt;F4</formula>
    </cfRule>
    <cfRule type="expression" dxfId="14942" priority="1125" stopIfTrue="1">
      <formula>$D$1&gt;F4</formula>
    </cfRule>
  </conditionalFormatting>
  <conditionalFormatting sqref="F5">
    <cfRule type="cellIs" dxfId="14941" priority="1121" stopIfTrue="1" operator="equal">
      <formula>5</formula>
    </cfRule>
    <cfRule type="cellIs" dxfId="14940" priority="1122" stopIfTrue="1" operator="equal">
      <formula>4</formula>
    </cfRule>
    <cfRule type="cellIs" dxfId="14939" priority="1123" stopIfTrue="1" operator="equal">
      <formula>3</formula>
    </cfRule>
  </conditionalFormatting>
  <conditionalFormatting sqref="F5">
    <cfRule type="cellIs" dxfId="14938" priority="1116" stopIfTrue="1" operator="equal">
      <formula>5</formula>
    </cfRule>
    <cfRule type="cellIs" dxfId="14937" priority="1117" stopIfTrue="1" operator="equal">
      <formula>4</formula>
    </cfRule>
    <cfRule type="cellIs" dxfId="14936" priority="1118" stopIfTrue="1" operator="equal">
      <formula>3</formula>
    </cfRule>
  </conditionalFormatting>
  <conditionalFormatting sqref="F4">
    <cfRule type="expression" dxfId="14935" priority="1114" stopIfTrue="1">
      <formula>$D$1&lt;F4</formula>
    </cfRule>
    <cfRule type="expression" dxfId="14934" priority="1115" stopIfTrue="1">
      <formula>$D$1&gt;F4</formula>
    </cfRule>
  </conditionalFormatting>
  <conditionalFormatting sqref="K3">
    <cfRule type="expression" dxfId="14933" priority="1112" stopIfTrue="1">
      <formula>$D$1&lt;K3</formula>
    </cfRule>
    <cfRule type="expression" dxfId="14932" priority="1113" stopIfTrue="1">
      <formula>$D$1&gt;K3</formula>
    </cfRule>
  </conditionalFormatting>
  <conditionalFormatting sqref="K3">
    <cfRule type="expression" dxfId="14931" priority="1110" stopIfTrue="1">
      <formula>$D$1&lt;K3</formula>
    </cfRule>
    <cfRule type="expression" dxfId="14930" priority="1111" stopIfTrue="1">
      <formula>$D$1&gt;K3</formula>
    </cfRule>
  </conditionalFormatting>
  <conditionalFormatting sqref="K3">
    <cfRule type="expression" dxfId="14929" priority="1108" stopIfTrue="1">
      <formula>$D$1&lt;K3</formula>
    </cfRule>
    <cfRule type="expression" dxfId="14928" priority="1109" stopIfTrue="1">
      <formula>$D$1&gt;K3</formula>
    </cfRule>
  </conditionalFormatting>
  <conditionalFormatting sqref="K3">
    <cfRule type="expression" dxfId="14927" priority="1104" stopIfTrue="1">
      <formula>$D$1&lt;K3</formula>
    </cfRule>
    <cfRule type="expression" dxfId="14926" priority="1105" stopIfTrue="1">
      <formula>$D$1&gt;K3</formula>
    </cfRule>
  </conditionalFormatting>
  <conditionalFormatting sqref="K4">
    <cfRule type="expression" dxfId="14925" priority="1102" stopIfTrue="1">
      <formula>$D$1&lt;K4</formula>
    </cfRule>
    <cfRule type="expression" dxfId="14924" priority="1103" stopIfTrue="1">
      <formula>$D$1&gt;K4</formula>
    </cfRule>
  </conditionalFormatting>
  <conditionalFormatting sqref="K4">
    <cfRule type="expression" dxfId="14923" priority="1100" stopIfTrue="1">
      <formula>$D$1&lt;K4</formula>
    </cfRule>
    <cfRule type="expression" dxfId="14922" priority="1101" stopIfTrue="1">
      <formula>$D$1&gt;K4</formula>
    </cfRule>
  </conditionalFormatting>
  <conditionalFormatting sqref="K4">
    <cfRule type="expression" dxfId="14921" priority="1098" stopIfTrue="1">
      <formula>$D$1&lt;K4</formula>
    </cfRule>
    <cfRule type="expression" dxfId="14920" priority="1099" stopIfTrue="1">
      <formula>$D$1&gt;K4</formula>
    </cfRule>
  </conditionalFormatting>
  <conditionalFormatting sqref="K4">
    <cfRule type="expression" dxfId="14919" priority="1094" stopIfTrue="1">
      <formula>$D$1&lt;K4</formula>
    </cfRule>
    <cfRule type="expression" dxfId="14918" priority="1095" stopIfTrue="1">
      <formula>$D$1&gt;K4</formula>
    </cfRule>
  </conditionalFormatting>
  <conditionalFormatting sqref="K4">
    <cfRule type="expression" dxfId="14917" priority="1092" stopIfTrue="1">
      <formula>$D$1&lt;K4</formula>
    </cfRule>
    <cfRule type="expression" dxfId="14916" priority="1093" stopIfTrue="1">
      <formula>$D$1&gt;K4</formula>
    </cfRule>
  </conditionalFormatting>
  <conditionalFormatting sqref="K4">
    <cfRule type="expression" dxfId="14915" priority="1090" stopIfTrue="1">
      <formula>$D$1&lt;K4</formula>
    </cfRule>
    <cfRule type="expression" dxfId="14914" priority="1091" stopIfTrue="1">
      <formula>$D$1&gt;K4</formula>
    </cfRule>
  </conditionalFormatting>
  <conditionalFormatting sqref="K4">
    <cfRule type="expression" dxfId="14913" priority="1088" stopIfTrue="1">
      <formula>$D$1&lt;K4</formula>
    </cfRule>
    <cfRule type="expression" dxfId="14912" priority="1089" stopIfTrue="1">
      <formula>$D$1&gt;K4</formula>
    </cfRule>
  </conditionalFormatting>
  <conditionalFormatting sqref="K4">
    <cfRule type="expression" dxfId="14911" priority="1086" stopIfTrue="1">
      <formula>$D$1&lt;K4</formula>
    </cfRule>
    <cfRule type="expression" dxfId="14910" priority="1087" stopIfTrue="1">
      <formula>$D$1&gt;K4</formula>
    </cfRule>
  </conditionalFormatting>
  <conditionalFormatting sqref="K4">
    <cfRule type="expression" dxfId="14909" priority="1082" stopIfTrue="1">
      <formula>$D$1&lt;K4</formula>
    </cfRule>
    <cfRule type="expression" dxfId="14908" priority="1083" stopIfTrue="1">
      <formula>$D$1&gt;K4</formula>
    </cfRule>
  </conditionalFormatting>
  <conditionalFormatting sqref="K4">
    <cfRule type="expression" dxfId="14907" priority="1080" stopIfTrue="1">
      <formula>$D$1&lt;K4</formula>
    </cfRule>
    <cfRule type="expression" dxfId="14906" priority="1081" stopIfTrue="1">
      <formula>$D$1&gt;K4</formula>
    </cfRule>
  </conditionalFormatting>
  <conditionalFormatting sqref="K4">
    <cfRule type="expression" dxfId="14905" priority="1078" stopIfTrue="1">
      <formula>$D$1&lt;K4</formula>
    </cfRule>
    <cfRule type="expression" dxfId="14904" priority="1079" stopIfTrue="1">
      <formula>$D$1&gt;K4</formula>
    </cfRule>
  </conditionalFormatting>
  <conditionalFormatting sqref="K4">
    <cfRule type="expression" dxfId="14903" priority="1076" stopIfTrue="1">
      <formula>$D$1&lt;K4</formula>
    </cfRule>
    <cfRule type="expression" dxfId="14902" priority="1077" stopIfTrue="1">
      <formula>$D$1&gt;K4</formula>
    </cfRule>
  </conditionalFormatting>
  <conditionalFormatting sqref="K5">
    <cfRule type="cellIs" dxfId="14901" priority="1073" stopIfTrue="1" operator="equal">
      <formula>5</formula>
    </cfRule>
    <cfRule type="cellIs" dxfId="14900" priority="1074" stopIfTrue="1" operator="equal">
      <formula>4</formula>
    </cfRule>
    <cfRule type="cellIs" dxfId="14899" priority="1075" stopIfTrue="1" operator="equal">
      <formula>3</formula>
    </cfRule>
  </conditionalFormatting>
  <conditionalFormatting sqref="K5">
    <cfRule type="cellIs" dxfId="14898" priority="1070" stopIfTrue="1" operator="equal">
      <formula>5</formula>
    </cfRule>
    <cfRule type="cellIs" dxfId="14897" priority="1071" stopIfTrue="1" operator="equal">
      <formula>4</formula>
    </cfRule>
    <cfRule type="cellIs" dxfId="14896" priority="1072" stopIfTrue="1" operator="equal">
      <formula>3</formula>
    </cfRule>
  </conditionalFormatting>
  <conditionalFormatting sqref="K5">
    <cfRule type="cellIs" dxfId="14895" priority="1067" stopIfTrue="1" operator="equal">
      <formula>5</formula>
    </cfRule>
    <cfRule type="cellIs" dxfId="14894" priority="1068" stopIfTrue="1" operator="equal">
      <formula>4</formula>
    </cfRule>
    <cfRule type="cellIs" dxfId="14893" priority="1069" stopIfTrue="1" operator="equal">
      <formula>3</formula>
    </cfRule>
  </conditionalFormatting>
  <conditionalFormatting sqref="K5">
    <cfRule type="cellIs" dxfId="14892" priority="1064" stopIfTrue="1" operator="equal">
      <formula>5</formula>
    </cfRule>
    <cfRule type="cellIs" dxfId="14891" priority="1065" stopIfTrue="1" operator="equal">
      <formula>4</formula>
    </cfRule>
    <cfRule type="cellIs" dxfId="14890" priority="1066" stopIfTrue="1" operator="equal">
      <formula>3</formula>
    </cfRule>
  </conditionalFormatting>
  <conditionalFormatting sqref="K5">
    <cfRule type="cellIs" dxfId="14889" priority="1061" stopIfTrue="1" operator="equal">
      <formula>5</formula>
    </cfRule>
    <cfRule type="cellIs" dxfId="14888" priority="1062" stopIfTrue="1" operator="equal">
      <formula>4</formula>
    </cfRule>
    <cfRule type="cellIs" dxfId="14887" priority="1063" stopIfTrue="1" operator="equal">
      <formula>3</formula>
    </cfRule>
  </conditionalFormatting>
  <conditionalFormatting sqref="K5">
    <cfRule type="cellIs" dxfId="14886" priority="1058" stopIfTrue="1" operator="equal">
      <formula>5</formula>
    </cfRule>
    <cfRule type="cellIs" dxfId="14885" priority="1059" stopIfTrue="1" operator="equal">
      <formula>4</formula>
    </cfRule>
    <cfRule type="cellIs" dxfId="14884" priority="1060" stopIfTrue="1" operator="equal">
      <formula>3</formula>
    </cfRule>
  </conditionalFormatting>
  <conditionalFormatting sqref="K5">
    <cfRule type="cellIs" dxfId="14883" priority="1055" stopIfTrue="1" operator="equal">
      <formula>5</formula>
    </cfRule>
    <cfRule type="cellIs" dxfId="14882" priority="1056" stopIfTrue="1" operator="equal">
      <formula>4</formula>
    </cfRule>
    <cfRule type="cellIs" dxfId="14881" priority="1057" stopIfTrue="1" operator="equal">
      <formula>3</formula>
    </cfRule>
  </conditionalFormatting>
  <conditionalFormatting sqref="K5">
    <cfRule type="cellIs" dxfId="14880" priority="1052" stopIfTrue="1" operator="equal">
      <formula>5</formula>
    </cfRule>
    <cfRule type="cellIs" dxfId="14879" priority="1053" stopIfTrue="1" operator="equal">
      <formula>4</formula>
    </cfRule>
    <cfRule type="cellIs" dxfId="14878" priority="1054" stopIfTrue="1" operator="equal">
      <formula>3</formula>
    </cfRule>
  </conditionalFormatting>
  <conditionalFormatting sqref="K5">
    <cfRule type="cellIs" dxfId="14877" priority="1049" stopIfTrue="1" operator="equal">
      <formula>5</formula>
    </cfRule>
    <cfRule type="cellIs" dxfId="14876" priority="1050" stopIfTrue="1" operator="equal">
      <formula>4</formula>
    </cfRule>
    <cfRule type="cellIs" dxfId="14875" priority="1051" stopIfTrue="1" operator="equal">
      <formula>3</formula>
    </cfRule>
  </conditionalFormatting>
  <conditionalFormatting sqref="K4">
    <cfRule type="expression" dxfId="14874" priority="1047" stopIfTrue="1">
      <formula>$D$1&lt;K4</formula>
    </cfRule>
    <cfRule type="expression" dxfId="14873" priority="1048" stopIfTrue="1">
      <formula>$D$1&gt;K4</formula>
    </cfRule>
  </conditionalFormatting>
  <conditionalFormatting sqref="K5">
    <cfRule type="cellIs" dxfId="14872" priority="1044" stopIfTrue="1" operator="equal">
      <formula>5</formula>
    </cfRule>
    <cfRule type="cellIs" dxfId="14871" priority="1045" stopIfTrue="1" operator="equal">
      <formula>4</formula>
    </cfRule>
    <cfRule type="cellIs" dxfId="14870" priority="1046" stopIfTrue="1" operator="equal">
      <formula>3</formula>
    </cfRule>
  </conditionalFormatting>
  <conditionalFormatting sqref="K4">
    <cfRule type="expression" dxfId="14869" priority="1042" stopIfTrue="1">
      <formula>$D$1&lt;K4</formula>
    </cfRule>
    <cfRule type="expression" dxfId="14868" priority="1043" stopIfTrue="1">
      <formula>$D$1&gt;K4</formula>
    </cfRule>
  </conditionalFormatting>
  <conditionalFormatting sqref="K5">
    <cfRule type="cellIs" dxfId="14867" priority="1039" stopIfTrue="1" operator="equal">
      <formula>5</formula>
    </cfRule>
    <cfRule type="cellIs" dxfId="14866" priority="1040" stopIfTrue="1" operator="equal">
      <formula>4</formula>
    </cfRule>
    <cfRule type="cellIs" dxfId="14865" priority="1041" stopIfTrue="1" operator="equal">
      <formula>3</formula>
    </cfRule>
  </conditionalFormatting>
  <conditionalFormatting sqref="K4">
    <cfRule type="expression" dxfId="14864" priority="1037" stopIfTrue="1">
      <formula>$D$1&lt;K4</formula>
    </cfRule>
    <cfRule type="expression" dxfId="14863" priority="1038" stopIfTrue="1">
      <formula>$D$1&gt;K4</formula>
    </cfRule>
  </conditionalFormatting>
  <conditionalFormatting sqref="K5">
    <cfRule type="cellIs" dxfId="14862" priority="1034" stopIfTrue="1" operator="equal">
      <formula>5</formula>
    </cfRule>
    <cfRule type="cellIs" dxfId="14861" priority="1035" stopIfTrue="1" operator="equal">
      <formula>4</formula>
    </cfRule>
    <cfRule type="cellIs" dxfId="14860" priority="1036" stopIfTrue="1" operator="equal">
      <formula>3</formula>
    </cfRule>
  </conditionalFormatting>
  <conditionalFormatting sqref="K4">
    <cfRule type="expression" dxfId="14859" priority="1032" stopIfTrue="1">
      <formula>$D$1&lt;K4</formula>
    </cfRule>
    <cfRule type="expression" dxfId="14858" priority="1033" stopIfTrue="1">
      <formula>$D$1&gt;K4</formula>
    </cfRule>
  </conditionalFormatting>
  <conditionalFormatting sqref="K5">
    <cfRule type="cellIs" dxfId="14857" priority="1029" stopIfTrue="1" operator="equal">
      <formula>5</formula>
    </cfRule>
    <cfRule type="cellIs" dxfId="14856" priority="1030" stopIfTrue="1" operator="equal">
      <formula>4</formula>
    </cfRule>
    <cfRule type="cellIs" dxfId="14855" priority="1031" stopIfTrue="1" operator="equal">
      <formula>3</formula>
    </cfRule>
  </conditionalFormatting>
  <conditionalFormatting sqref="K4">
    <cfRule type="expression" dxfId="14854" priority="1027" stopIfTrue="1">
      <formula>$D$1&lt;K4</formula>
    </cfRule>
    <cfRule type="expression" dxfId="14853" priority="1028" stopIfTrue="1">
      <formula>$D$1&gt;K4</formula>
    </cfRule>
  </conditionalFormatting>
  <conditionalFormatting sqref="K4">
    <cfRule type="expression" dxfId="14852" priority="1025" stopIfTrue="1">
      <formula>$D$1&lt;K4</formula>
    </cfRule>
    <cfRule type="expression" dxfId="14851" priority="1026" stopIfTrue="1">
      <formula>$D$1&gt;K4</formula>
    </cfRule>
  </conditionalFormatting>
  <conditionalFormatting sqref="L3">
    <cfRule type="expression" dxfId="14850" priority="1011" stopIfTrue="1">
      <formula>$D$1&lt;L3</formula>
    </cfRule>
    <cfRule type="expression" dxfId="14849" priority="1012" stopIfTrue="1">
      <formula>$D$1&gt;L3</formula>
    </cfRule>
  </conditionalFormatting>
  <conditionalFormatting sqref="L3">
    <cfRule type="expression" dxfId="14848" priority="1009" stopIfTrue="1">
      <formula>$D$1&lt;L3</formula>
    </cfRule>
    <cfRule type="expression" dxfId="14847" priority="1010" stopIfTrue="1">
      <formula>$D$1&gt;L3</formula>
    </cfRule>
  </conditionalFormatting>
  <conditionalFormatting sqref="L3">
    <cfRule type="expression" dxfId="14846" priority="1007" stopIfTrue="1">
      <formula>$D$1&lt;L3</formula>
    </cfRule>
    <cfRule type="expression" dxfId="14845" priority="1008" stopIfTrue="1">
      <formula>$D$1&gt;L3</formula>
    </cfRule>
  </conditionalFormatting>
  <conditionalFormatting sqref="L4">
    <cfRule type="expression" dxfId="14844" priority="981" stopIfTrue="1">
      <formula>$D$1&lt;L4</formula>
    </cfRule>
    <cfRule type="expression" dxfId="14843" priority="982" stopIfTrue="1">
      <formula>$D$1&gt;L4</formula>
    </cfRule>
  </conditionalFormatting>
  <conditionalFormatting sqref="L3">
    <cfRule type="expression" dxfId="14842" priority="1005" stopIfTrue="1">
      <formula>$D$1&lt;L3</formula>
    </cfRule>
    <cfRule type="expression" dxfId="14841" priority="1006" stopIfTrue="1">
      <formula>$D$1&gt;L3</formula>
    </cfRule>
  </conditionalFormatting>
  <conditionalFormatting sqref="L5">
    <cfRule type="cellIs" dxfId="14840" priority="970" stopIfTrue="1" operator="equal">
      <formula>5</formula>
    </cfRule>
    <cfRule type="cellIs" dxfId="14839" priority="971" stopIfTrue="1" operator="equal">
      <formula>4</formula>
    </cfRule>
    <cfRule type="cellIs" dxfId="14838" priority="972" stopIfTrue="1" operator="equal">
      <formula>3</formula>
    </cfRule>
  </conditionalFormatting>
  <conditionalFormatting sqref="L4">
    <cfRule type="expression" dxfId="14837" priority="999" stopIfTrue="1">
      <formula>$D$1&lt;L4</formula>
    </cfRule>
    <cfRule type="expression" dxfId="14836" priority="1000" stopIfTrue="1">
      <formula>$D$1&gt;L4</formula>
    </cfRule>
  </conditionalFormatting>
  <conditionalFormatting sqref="L4">
    <cfRule type="expression" dxfId="14835" priority="979" stopIfTrue="1">
      <formula>$D$1&lt;L4</formula>
    </cfRule>
    <cfRule type="expression" dxfId="14834" priority="980" stopIfTrue="1">
      <formula>$D$1&gt;L4</formula>
    </cfRule>
  </conditionalFormatting>
  <conditionalFormatting sqref="L4">
    <cfRule type="expression" dxfId="14833" priority="977" stopIfTrue="1">
      <formula>$D$1&lt;L4</formula>
    </cfRule>
    <cfRule type="expression" dxfId="14832" priority="978" stopIfTrue="1">
      <formula>$D$1&gt;L4</formula>
    </cfRule>
  </conditionalFormatting>
  <conditionalFormatting sqref="L4">
    <cfRule type="expression" dxfId="14831" priority="997" stopIfTrue="1">
      <formula>$D$1&lt;L4</formula>
    </cfRule>
    <cfRule type="expression" dxfId="14830" priority="998" stopIfTrue="1">
      <formula>$D$1&gt;L4</formula>
    </cfRule>
  </conditionalFormatting>
  <conditionalFormatting sqref="L4">
    <cfRule type="expression" dxfId="14829" priority="995" stopIfTrue="1">
      <formula>$D$1&lt;L4</formula>
    </cfRule>
    <cfRule type="expression" dxfId="14828" priority="996" stopIfTrue="1">
      <formula>$D$1&gt;L4</formula>
    </cfRule>
  </conditionalFormatting>
  <conditionalFormatting sqref="L4">
    <cfRule type="expression" dxfId="14827" priority="993" stopIfTrue="1">
      <formula>$D$1&lt;L4</formula>
    </cfRule>
    <cfRule type="expression" dxfId="14826" priority="994" stopIfTrue="1">
      <formula>$D$1&gt;L4</formula>
    </cfRule>
  </conditionalFormatting>
  <conditionalFormatting sqref="L4">
    <cfRule type="expression" dxfId="14825" priority="989" stopIfTrue="1">
      <formula>$D$1&lt;L4</formula>
    </cfRule>
    <cfRule type="expression" dxfId="14824" priority="990" stopIfTrue="1">
      <formula>$D$1&gt;L4</formula>
    </cfRule>
  </conditionalFormatting>
  <conditionalFormatting sqref="L4">
    <cfRule type="expression" dxfId="14823" priority="987" stopIfTrue="1">
      <formula>$D$1&lt;L4</formula>
    </cfRule>
    <cfRule type="expression" dxfId="14822" priority="988" stopIfTrue="1">
      <formula>$D$1&gt;L4</formula>
    </cfRule>
  </conditionalFormatting>
  <conditionalFormatting sqref="L4">
    <cfRule type="expression" dxfId="14821" priority="985" stopIfTrue="1">
      <formula>$D$1&lt;L4</formula>
    </cfRule>
    <cfRule type="expression" dxfId="14820" priority="986" stopIfTrue="1">
      <formula>$D$1&gt;L4</formula>
    </cfRule>
  </conditionalFormatting>
  <conditionalFormatting sqref="L4">
    <cfRule type="expression" dxfId="14819" priority="983" stopIfTrue="1">
      <formula>$D$1&lt;L4</formula>
    </cfRule>
    <cfRule type="expression" dxfId="14818" priority="984" stopIfTrue="1">
      <formula>$D$1&gt;L4</formula>
    </cfRule>
  </conditionalFormatting>
  <conditionalFormatting sqref="L4">
    <cfRule type="expression" dxfId="14817" priority="975" stopIfTrue="1">
      <formula>$D$1&lt;L4</formula>
    </cfRule>
    <cfRule type="expression" dxfId="14816" priority="976" stopIfTrue="1">
      <formula>$D$1&gt;L4</formula>
    </cfRule>
  </conditionalFormatting>
  <conditionalFormatting sqref="L4">
    <cfRule type="expression" dxfId="14815" priority="973" stopIfTrue="1">
      <formula>$D$1&lt;L4</formula>
    </cfRule>
    <cfRule type="expression" dxfId="14814" priority="974" stopIfTrue="1">
      <formula>$D$1&gt;L4</formula>
    </cfRule>
  </conditionalFormatting>
  <conditionalFormatting sqref="M4">
    <cfRule type="expression" dxfId="14813" priority="966" stopIfTrue="1">
      <formula>$D$1&lt;M4</formula>
    </cfRule>
    <cfRule type="expression" dxfId="14812" priority="967" stopIfTrue="1">
      <formula>$D$1&gt;M4</formula>
    </cfRule>
  </conditionalFormatting>
  <conditionalFormatting sqref="M4">
    <cfRule type="expression" dxfId="14811" priority="964" stopIfTrue="1">
      <formula>$D$1&lt;M4</formula>
    </cfRule>
    <cfRule type="expression" dxfId="14810" priority="965" stopIfTrue="1">
      <formula>$D$1&gt;M4</formula>
    </cfRule>
  </conditionalFormatting>
  <conditionalFormatting sqref="M4">
    <cfRule type="expression" dxfId="14809" priority="962" stopIfTrue="1">
      <formula>$D$1&lt;M4</formula>
    </cfRule>
    <cfRule type="expression" dxfId="14808" priority="963" stopIfTrue="1">
      <formula>$D$1&gt;M4</formula>
    </cfRule>
  </conditionalFormatting>
  <conditionalFormatting sqref="M4">
    <cfRule type="expression" dxfId="14807" priority="960" stopIfTrue="1">
      <formula>$D$1&lt;M4</formula>
    </cfRule>
    <cfRule type="expression" dxfId="14806" priority="961" stopIfTrue="1">
      <formula>$D$1&gt;M4</formula>
    </cfRule>
  </conditionalFormatting>
  <conditionalFormatting sqref="M4">
    <cfRule type="expression" dxfId="14805" priority="958" stopIfTrue="1">
      <formula>$D$1&lt;M4</formula>
    </cfRule>
    <cfRule type="expression" dxfId="14804" priority="959" stopIfTrue="1">
      <formula>$D$1&gt;M4</formula>
    </cfRule>
  </conditionalFormatting>
  <conditionalFormatting sqref="M4">
    <cfRule type="expression" dxfId="14803" priority="956" stopIfTrue="1">
      <formula>$D$1&lt;M4</formula>
    </cfRule>
    <cfRule type="expression" dxfId="14802" priority="957" stopIfTrue="1">
      <formula>$D$1&gt;M4</formula>
    </cfRule>
  </conditionalFormatting>
  <conditionalFormatting sqref="M4">
    <cfRule type="expression" dxfId="14801" priority="954" stopIfTrue="1">
      <formula>$D$1&lt;M4</formula>
    </cfRule>
    <cfRule type="expression" dxfId="14800" priority="955" stopIfTrue="1">
      <formula>$D$1&gt;M4</formula>
    </cfRule>
  </conditionalFormatting>
  <conditionalFormatting sqref="M5">
    <cfRule type="cellIs" dxfId="14799" priority="948" stopIfTrue="1" operator="equal">
      <formula>5</formula>
    </cfRule>
    <cfRule type="cellIs" dxfId="14798" priority="949" stopIfTrue="1" operator="equal">
      <formula>4</formula>
    </cfRule>
    <cfRule type="cellIs" dxfId="14797" priority="950" stopIfTrue="1" operator="equal">
      <formula>3</formula>
    </cfRule>
  </conditionalFormatting>
  <conditionalFormatting sqref="M5">
    <cfRule type="cellIs" dxfId="14796" priority="945" stopIfTrue="1" operator="equal">
      <formula>5</formula>
    </cfRule>
    <cfRule type="cellIs" dxfId="14795" priority="946" stopIfTrue="1" operator="equal">
      <formula>4</formula>
    </cfRule>
    <cfRule type="cellIs" dxfId="14794" priority="947" stopIfTrue="1" operator="equal">
      <formula>3</formula>
    </cfRule>
  </conditionalFormatting>
  <conditionalFormatting sqref="M5">
    <cfRule type="cellIs" dxfId="14793" priority="942" stopIfTrue="1" operator="equal">
      <formula>5</formula>
    </cfRule>
    <cfRule type="cellIs" dxfId="14792" priority="943" stopIfTrue="1" operator="equal">
      <formula>4</formula>
    </cfRule>
    <cfRule type="cellIs" dxfId="14791" priority="944" stopIfTrue="1" operator="equal">
      <formula>3</formula>
    </cfRule>
  </conditionalFormatting>
  <conditionalFormatting sqref="M5">
    <cfRule type="cellIs" dxfId="14790" priority="939" stopIfTrue="1" operator="equal">
      <formula>5</formula>
    </cfRule>
    <cfRule type="cellIs" dxfId="14789" priority="940" stopIfTrue="1" operator="equal">
      <formula>4</formula>
    </cfRule>
    <cfRule type="cellIs" dxfId="14788" priority="941" stopIfTrue="1" operator="equal">
      <formula>3</formula>
    </cfRule>
  </conditionalFormatting>
  <conditionalFormatting sqref="M5">
    <cfRule type="cellIs" dxfId="14787" priority="933" stopIfTrue="1" operator="equal">
      <formula>5</formula>
    </cfRule>
    <cfRule type="cellIs" dxfId="14786" priority="934" stopIfTrue="1" operator="equal">
      <formula>4</formula>
    </cfRule>
    <cfRule type="cellIs" dxfId="14785" priority="935" stopIfTrue="1" operator="equal">
      <formula>3</formula>
    </cfRule>
  </conditionalFormatting>
  <conditionalFormatting sqref="M5">
    <cfRule type="cellIs" dxfId="14784" priority="930" stopIfTrue="1" operator="equal">
      <formula>5</formula>
    </cfRule>
    <cfRule type="cellIs" dxfId="14783" priority="931" stopIfTrue="1" operator="equal">
      <formula>4</formula>
    </cfRule>
    <cfRule type="cellIs" dxfId="14782" priority="932" stopIfTrue="1" operator="equal">
      <formula>3</formula>
    </cfRule>
  </conditionalFormatting>
  <conditionalFormatting sqref="M5">
    <cfRule type="cellIs" dxfId="14781" priority="927" stopIfTrue="1" operator="equal">
      <formula>5</formula>
    </cfRule>
    <cfRule type="cellIs" dxfId="14780" priority="928" stopIfTrue="1" operator="equal">
      <formula>4</formula>
    </cfRule>
    <cfRule type="cellIs" dxfId="14779" priority="929" stopIfTrue="1" operator="equal">
      <formula>3</formula>
    </cfRule>
  </conditionalFormatting>
  <conditionalFormatting sqref="M5">
    <cfRule type="cellIs" dxfId="14778" priority="921" stopIfTrue="1" operator="equal">
      <formula>5</formula>
    </cfRule>
    <cfRule type="cellIs" dxfId="14777" priority="922" stopIfTrue="1" operator="equal">
      <formula>4</formula>
    </cfRule>
    <cfRule type="cellIs" dxfId="14776" priority="923" stopIfTrue="1" operator="equal">
      <formula>3</formula>
    </cfRule>
  </conditionalFormatting>
  <conditionalFormatting sqref="M5">
    <cfRule type="cellIs" dxfId="14775" priority="918" stopIfTrue="1" operator="equal">
      <formula>5</formula>
    </cfRule>
    <cfRule type="cellIs" dxfId="14774" priority="919" stopIfTrue="1" operator="equal">
      <formula>4</formula>
    </cfRule>
    <cfRule type="cellIs" dxfId="14773" priority="920" stopIfTrue="1" operator="equal">
      <formula>3</formula>
    </cfRule>
  </conditionalFormatting>
  <conditionalFormatting sqref="M5">
    <cfRule type="cellIs" dxfId="14772" priority="915" stopIfTrue="1" operator="equal">
      <formula>5</formula>
    </cfRule>
    <cfRule type="cellIs" dxfId="14771" priority="916" stopIfTrue="1" operator="equal">
      <formula>4</formula>
    </cfRule>
    <cfRule type="cellIs" dxfId="14770" priority="917" stopIfTrue="1" operator="equal">
      <formula>3</formula>
    </cfRule>
  </conditionalFormatting>
  <conditionalFormatting sqref="M5">
    <cfRule type="cellIs" dxfId="14769" priority="912" stopIfTrue="1" operator="equal">
      <formula>5</formula>
    </cfRule>
    <cfRule type="cellIs" dxfId="14768" priority="913" stopIfTrue="1" operator="equal">
      <formula>4</formula>
    </cfRule>
    <cfRule type="cellIs" dxfId="14767" priority="914" stopIfTrue="1" operator="equal">
      <formula>3</formula>
    </cfRule>
  </conditionalFormatting>
  <conditionalFormatting sqref="M5">
    <cfRule type="cellIs" dxfId="14766" priority="906" stopIfTrue="1" operator="equal">
      <formula>5</formula>
    </cfRule>
    <cfRule type="cellIs" dxfId="14765" priority="907" stopIfTrue="1" operator="equal">
      <formula>4</formula>
    </cfRule>
    <cfRule type="cellIs" dxfId="14764" priority="908" stopIfTrue="1" operator="equal">
      <formula>3</formula>
    </cfRule>
  </conditionalFormatting>
  <conditionalFormatting sqref="M5">
    <cfRule type="cellIs" dxfId="14763" priority="903" stopIfTrue="1" operator="equal">
      <formula>5</formula>
    </cfRule>
    <cfRule type="cellIs" dxfId="14762" priority="904" stopIfTrue="1" operator="equal">
      <formula>4</formula>
    </cfRule>
    <cfRule type="cellIs" dxfId="14761" priority="905" stopIfTrue="1" operator="equal">
      <formula>3</formula>
    </cfRule>
  </conditionalFormatting>
  <conditionalFormatting sqref="M5">
    <cfRule type="cellIs" dxfId="14760" priority="900" stopIfTrue="1" operator="equal">
      <formula>5</formula>
    </cfRule>
    <cfRule type="cellIs" dxfId="14759" priority="901" stopIfTrue="1" operator="equal">
      <formula>4</formula>
    </cfRule>
    <cfRule type="cellIs" dxfId="14758" priority="902" stopIfTrue="1" operator="equal">
      <formula>3</formula>
    </cfRule>
  </conditionalFormatting>
  <conditionalFormatting sqref="M5">
    <cfRule type="cellIs" dxfId="14757" priority="897" stopIfTrue="1" operator="equal">
      <formula>5</formula>
    </cfRule>
    <cfRule type="cellIs" dxfId="14756" priority="898" stopIfTrue="1" operator="equal">
      <formula>4</formula>
    </cfRule>
    <cfRule type="cellIs" dxfId="14755" priority="899" stopIfTrue="1" operator="equal">
      <formula>3</formula>
    </cfRule>
  </conditionalFormatting>
  <conditionalFormatting sqref="O4">
    <cfRule type="expression" dxfId="14754" priority="887" stopIfTrue="1">
      <formula>$D$1&lt;O4</formula>
    </cfRule>
    <cfRule type="expression" dxfId="14753" priority="888" stopIfTrue="1">
      <formula>$D$1&gt;O4</formula>
    </cfRule>
  </conditionalFormatting>
  <conditionalFormatting sqref="O5">
    <cfRule type="cellIs" dxfId="14752" priority="884" stopIfTrue="1" operator="equal">
      <formula>5</formula>
    </cfRule>
    <cfRule type="cellIs" dxfId="14751" priority="885" stopIfTrue="1" operator="equal">
      <formula>4</formula>
    </cfRule>
    <cfRule type="cellIs" dxfId="14750" priority="886" stopIfTrue="1" operator="equal">
      <formula>3</formula>
    </cfRule>
  </conditionalFormatting>
  <conditionalFormatting sqref="O4">
    <cfRule type="expression" dxfId="14749" priority="882" stopIfTrue="1">
      <formula>$D$1&lt;O4</formula>
    </cfRule>
    <cfRule type="expression" dxfId="14748" priority="883" stopIfTrue="1">
      <formula>$D$1&gt;O4</formula>
    </cfRule>
  </conditionalFormatting>
  <conditionalFormatting sqref="O4">
    <cfRule type="expression" dxfId="14747" priority="873" stopIfTrue="1">
      <formula>$D$1&lt;O4</formula>
    </cfRule>
    <cfRule type="expression" dxfId="14746" priority="874" stopIfTrue="1">
      <formula>$D$1&gt;O4</formula>
    </cfRule>
  </conditionalFormatting>
  <conditionalFormatting sqref="O4">
    <cfRule type="expression" dxfId="14745" priority="866" stopIfTrue="1">
      <formula>$D$1&lt;O4</formula>
    </cfRule>
    <cfRule type="expression" dxfId="14744" priority="867" stopIfTrue="1">
      <formula>$D$1&gt;O4</formula>
    </cfRule>
  </conditionalFormatting>
  <conditionalFormatting sqref="O5">
    <cfRule type="cellIs" dxfId="14743" priority="863" stopIfTrue="1" operator="equal">
      <formula>5</formula>
    </cfRule>
    <cfRule type="cellIs" dxfId="14742" priority="864" stopIfTrue="1" operator="equal">
      <formula>4</formula>
    </cfRule>
    <cfRule type="cellIs" dxfId="14741" priority="865" stopIfTrue="1" operator="equal">
      <formula>3</formula>
    </cfRule>
  </conditionalFormatting>
  <conditionalFormatting sqref="O4">
    <cfRule type="expression" dxfId="14740" priority="861" stopIfTrue="1">
      <formula>$D$1&lt;O4</formula>
    </cfRule>
    <cfRule type="expression" dxfId="14739" priority="862" stopIfTrue="1">
      <formula>$D$1&gt;O4</formula>
    </cfRule>
  </conditionalFormatting>
  <conditionalFormatting sqref="O5">
    <cfRule type="cellIs" dxfId="14738" priority="858" stopIfTrue="1" operator="equal">
      <formula>5</formula>
    </cfRule>
    <cfRule type="cellIs" dxfId="14737" priority="859" stopIfTrue="1" operator="equal">
      <formula>4</formula>
    </cfRule>
    <cfRule type="cellIs" dxfId="14736" priority="860" stopIfTrue="1" operator="equal">
      <formula>3</formula>
    </cfRule>
  </conditionalFormatting>
  <conditionalFormatting sqref="O4">
    <cfRule type="expression" dxfId="14735" priority="856" stopIfTrue="1">
      <formula>$D$1&lt;O4</formula>
    </cfRule>
    <cfRule type="expression" dxfId="14734" priority="857" stopIfTrue="1">
      <formula>$D$1&gt;O4</formula>
    </cfRule>
  </conditionalFormatting>
  <conditionalFormatting sqref="O5">
    <cfRule type="cellIs" dxfId="14733" priority="853" stopIfTrue="1" operator="equal">
      <formula>5</formula>
    </cfRule>
    <cfRule type="cellIs" dxfId="14732" priority="854" stopIfTrue="1" operator="equal">
      <formula>4</formula>
    </cfRule>
    <cfRule type="cellIs" dxfId="14731" priority="855" stopIfTrue="1" operator="equal">
      <formula>3</formula>
    </cfRule>
  </conditionalFormatting>
  <conditionalFormatting sqref="O4">
    <cfRule type="expression" dxfId="14730" priority="851" stopIfTrue="1">
      <formula>$D$1&lt;O4</formula>
    </cfRule>
    <cfRule type="expression" dxfId="14729" priority="852" stopIfTrue="1">
      <formula>$D$1&gt;O4</formula>
    </cfRule>
  </conditionalFormatting>
  <conditionalFormatting sqref="O4">
    <cfRule type="expression" dxfId="14728" priority="849" stopIfTrue="1">
      <formula>$D$1&lt;O4</formula>
    </cfRule>
    <cfRule type="expression" dxfId="14727" priority="850" stopIfTrue="1">
      <formula>$D$1&gt;O4</formula>
    </cfRule>
  </conditionalFormatting>
  <conditionalFormatting sqref="O5">
    <cfRule type="cellIs" dxfId="14726" priority="846" stopIfTrue="1" operator="equal">
      <formula>5</formula>
    </cfRule>
    <cfRule type="cellIs" dxfId="14725" priority="847" stopIfTrue="1" operator="equal">
      <formula>4</formula>
    </cfRule>
    <cfRule type="cellIs" dxfId="14724" priority="848" stopIfTrue="1" operator="equal">
      <formula>3</formula>
    </cfRule>
  </conditionalFormatting>
  <conditionalFormatting sqref="O4">
    <cfRule type="expression" dxfId="14723" priority="844" stopIfTrue="1">
      <formula>$D$1&lt;O4</formula>
    </cfRule>
    <cfRule type="expression" dxfId="14722" priority="845" stopIfTrue="1">
      <formula>$D$1&gt;O4</formula>
    </cfRule>
  </conditionalFormatting>
  <conditionalFormatting sqref="O5">
    <cfRule type="cellIs" dxfId="14721" priority="841" stopIfTrue="1" operator="equal">
      <formula>5</formula>
    </cfRule>
    <cfRule type="cellIs" dxfId="14720" priority="842" stopIfTrue="1" operator="equal">
      <formula>4</formula>
    </cfRule>
    <cfRule type="cellIs" dxfId="14719" priority="843" stopIfTrue="1" operator="equal">
      <formula>3</formula>
    </cfRule>
  </conditionalFormatting>
  <conditionalFormatting sqref="O4">
    <cfRule type="expression" dxfId="14718" priority="839" stopIfTrue="1">
      <formula>$D$1&lt;O4</formula>
    </cfRule>
    <cfRule type="expression" dxfId="14717" priority="840" stopIfTrue="1">
      <formula>$D$1&gt;O4</formula>
    </cfRule>
  </conditionalFormatting>
  <conditionalFormatting sqref="O5">
    <cfRule type="cellIs" dxfId="14716" priority="836" stopIfTrue="1" operator="equal">
      <formula>5</formula>
    </cfRule>
    <cfRule type="cellIs" dxfId="14715" priority="837" stopIfTrue="1" operator="equal">
      <formula>4</formula>
    </cfRule>
    <cfRule type="cellIs" dxfId="14714" priority="838" stopIfTrue="1" operator="equal">
      <formula>3</formula>
    </cfRule>
  </conditionalFormatting>
  <conditionalFormatting sqref="O4">
    <cfRule type="expression" dxfId="14713" priority="834" stopIfTrue="1">
      <formula>$D$1&lt;O4</formula>
    </cfRule>
    <cfRule type="expression" dxfId="14712" priority="835" stopIfTrue="1">
      <formula>$D$1&gt;O4</formula>
    </cfRule>
  </conditionalFormatting>
  <conditionalFormatting sqref="O4">
    <cfRule type="expression" dxfId="14711" priority="832" stopIfTrue="1">
      <formula>$D$1&lt;O4</formula>
    </cfRule>
    <cfRule type="expression" dxfId="14710" priority="833" stopIfTrue="1">
      <formula>$D$1&gt;O4</formula>
    </cfRule>
  </conditionalFormatting>
  <conditionalFormatting sqref="O4">
    <cfRule type="expression" dxfId="14709" priority="830" stopIfTrue="1">
      <formula>$D$1&lt;O4</formula>
    </cfRule>
    <cfRule type="expression" dxfId="14708" priority="831" stopIfTrue="1">
      <formula>$D$1&gt;O4</formula>
    </cfRule>
  </conditionalFormatting>
  <conditionalFormatting sqref="O5">
    <cfRule type="cellIs" dxfId="14707" priority="813" stopIfTrue="1" operator="equal">
      <formula>5</formula>
    </cfRule>
    <cfRule type="cellIs" dxfId="14706" priority="814" stopIfTrue="1" operator="equal">
      <formula>4</formula>
    </cfRule>
    <cfRule type="cellIs" dxfId="14705" priority="815" stopIfTrue="1" operator="equal">
      <formula>3</formula>
    </cfRule>
  </conditionalFormatting>
  <conditionalFormatting sqref="O4">
    <cfRule type="expression" dxfId="14704" priority="811" stopIfTrue="1">
      <formula>$D$1&lt;O4</formula>
    </cfRule>
    <cfRule type="expression" dxfId="14703" priority="812" stopIfTrue="1">
      <formula>$D$1&gt;O4</formula>
    </cfRule>
  </conditionalFormatting>
  <conditionalFormatting sqref="O5">
    <cfRule type="cellIs" dxfId="14702" priority="808" stopIfTrue="1" operator="equal">
      <formula>5</formula>
    </cfRule>
    <cfRule type="cellIs" dxfId="14701" priority="809" stopIfTrue="1" operator="equal">
      <formula>4</formula>
    </cfRule>
    <cfRule type="cellIs" dxfId="14700" priority="810" stopIfTrue="1" operator="equal">
      <formula>3</formula>
    </cfRule>
  </conditionalFormatting>
  <conditionalFormatting sqref="O4">
    <cfRule type="expression" dxfId="14699" priority="806" stopIfTrue="1">
      <formula>$D$1&lt;O4</formula>
    </cfRule>
    <cfRule type="expression" dxfId="14698" priority="807" stopIfTrue="1">
      <formula>$D$1&gt;O4</formula>
    </cfRule>
  </conditionalFormatting>
  <conditionalFormatting sqref="O4">
    <cfRule type="expression" dxfId="14697" priority="802" stopIfTrue="1">
      <formula>$D$1&lt;O4</formula>
    </cfRule>
    <cfRule type="expression" dxfId="14696" priority="803" stopIfTrue="1">
      <formula>$D$1&gt;O4</formula>
    </cfRule>
  </conditionalFormatting>
  <conditionalFormatting sqref="O4">
    <cfRule type="expression" dxfId="14695" priority="800" stopIfTrue="1">
      <formula>$D$1&lt;O4</formula>
    </cfRule>
    <cfRule type="expression" dxfId="14694" priority="801" stopIfTrue="1">
      <formula>$D$1&gt;O4</formula>
    </cfRule>
  </conditionalFormatting>
  <conditionalFormatting sqref="O4">
    <cfRule type="expression" dxfId="14693" priority="798" stopIfTrue="1">
      <formula>$D$1&lt;O4</formula>
    </cfRule>
    <cfRule type="expression" dxfId="14692" priority="799" stopIfTrue="1">
      <formula>$D$1&gt;O4</formula>
    </cfRule>
  </conditionalFormatting>
  <conditionalFormatting sqref="O4">
    <cfRule type="expression" dxfId="14691" priority="796" stopIfTrue="1">
      <formula>$D$1&lt;O4</formula>
    </cfRule>
    <cfRule type="expression" dxfId="14690" priority="797" stopIfTrue="1">
      <formula>$D$1&gt;O4</formula>
    </cfRule>
  </conditionalFormatting>
  <conditionalFormatting sqref="O4">
    <cfRule type="expression" dxfId="14689" priority="768" stopIfTrue="1">
      <formula>$D$1&lt;O4</formula>
    </cfRule>
    <cfRule type="expression" dxfId="14688" priority="769" stopIfTrue="1">
      <formula>$D$1&gt;O4</formula>
    </cfRule>
  </conditionalFormatting>
  <conditionalFormatting sqref="O4">
    <cfRule type="expression" dxfId="14687" priority="758" stopIfTrue="1">
      <formula>$D$1&lt;O4</formula>
    </cfRule>
    <cfRule type="expression" dxfId="14686" priority="759" stopIfTrue="1">
      <formula>$D$1&gt;O4</formula>
    </cfRule>
  </conditionalFormatting>
  <conditionalFormatting sqref="O5">
    <cfRule type="cellIs" dxfId="14685" priority="765" stopIfTrue="1" operator="equal">
      <formula>5</formula>
    </cfRule>
    <cfRule type="cellIs" dxfId="14684" priority="766" stopIfTrue="1" operator="equal">
      <formula>4</formula>
    </cfRule>
    <cfRule type="cellIs" dxfId="14683" priority="767" stopIfTrue="1" operator="equal">
      <formula>3</formula>
    </cfRule>
  </conditionalFormatting>
  <conditionalFormatting sqref="O5">
    <cfRule type="cellIs" dxfId="14682" priority="760" stopIfTrue="1" operator="equal">
      <formula>5</formula>
    </cfRule>
    <cfRule type="cellIs" dxfId="14681" priority="761" stopIfTrue="1" operator="equal">
      <formula>4</formula>
    </cfRule>
    <cfRule type="cellIs" dxfId="14680" priority="762" stopIfTrue="1" operator="equal">
      <formula>3</formula>
    </cfRule>
  </conditionalFormatting>
  <conditionalFormatting sqref="O5">
    <cfRule type="cellIs" dxfId="14679" priority="755" stopIfTrue="1" operator="equal">
      <formula>5</formula>
    </cfRule>
    <cfRule type="cellIs" dxfId="14678" priority="756" stopIfTrue="1" operator="equal">
      <formula>4</formula>
    </cfRule>
    <cfRule type="cellIs" dxfId="14677" priority="757" stopIfTrue="1" operator="equal">
      <formula>3</formula>
    </cfRule>
  </conditionalFormatting>
  <conditionalFormatting sqref="O5">
    <cfRule type="cellIs" dxfId="14676" priority="750" stopIfTrue="1" operator="equal">
      <formula>5</formula>
    </cfRule>
    <cfRule type="cellIs" dxfId="14675" priority="751" stopIfTrue="1" operator="equal">
      <formula>4</formula>
    </cfRule>
    <cfRule type="cellIs" dxfId="14674" priority="752" stopIfTrue="1" operator="equal">
      <formula>3</formula>
    </cfRule>
  </conditionalFormatting>
  <conditionalFormatting sqref="O4">
    <cfRule type="expression" dxfId="14673" priority="748" stopIfTrue="1">
      <formula>$D$1&lt;O4</formula>
    </cfRule>
    <cfRule type="expression" dxfId="14672" priority="749" stopIfTrue="1">
      <formula>$D$1&gt;O4</formula>
    </cfRule>
  </conditionalFormatting>
  <conditionalFormatting sqref="O4">
    <cfRule type="expression" dxfId="14671" priority="746" stopIfTrue="1">
      <formula>$D$1&lt;O4</formula>
    </cfRule>
    <cfRule type="expression" dxfId="14670" priority="747" stopIfTrue="1">
      <formula>$D$1&gt;O4</formula>
    </cfRule>
  </conditionalFormatting>
  <conditionalFormatting sqref="O5">
    <cfRule type="cellIs" dxfId="14669" priority="743" stopIfTrue="1" operator="equal">
      <formula>5</formula>
    </cfRule>
    <cfRule type="cellIs" dxfId="14668" priority="744" stopIfTrue="1" operator="equal">
      <formula>4</formula>
    </cfRule>
    <cfRule type="cellIs" dxfId="14667" priority="745" stopIfTrue="1" operator="equal">
      <formula>3</formula>
    </cfRule>
  </conditionalFormatting>
  <conditionalFormatting sqref="O4">
    <cfRule type="expression" dxfId="14666" priority="741" stopIfTrue="1">
      <formula>$D$1&lt;O4</formula>
    </cfRule>
    <cfRule type="expression" dxfId="14665" priority="742" stopIfTrue="1">
      <formula>$D$1&gt;O4</formula>
    </cfRule>
  </conditionalFormatting>
  <conditionalFormatting sqref="O5">
    <cfRule type="cellIs" dxfId="14664" priority="738" stopIfTrue="1" operator="equal">
      <formula>5</formula>
    </cfRule>
    <cfRule type="cellIs" dxfId="14663" priority="739" stopIfTrue="1" operator="equal">
      <formula>4</formula>
    </cfRule>
    <cfRule type="cellIs" dxfId="14662" priority="740" stopIfTrue="1" operator="equal">
      <formula>3</formula>
    </cfRule>
  </conditionalFormatting>
  <conditionalFormatting sqref="O4">
    <cfRule type="expression" dxfId="14661" priority="736" stopIfTrue="1">
      <formula>$D$1&lt;O4</formula>
    </cfRule>
    <cfRule type="expression" dxfId="14660" priority="737" stopIfTrue="1">
      <formula>$D$1&gt;O4</formula>
    </cfRule>
  </conditionalFormatting>
  <conditionalFormatting sqref="O5">
    <cfRule type="cellIs" dxfId="14659" priority="733" stopIfTrue="1" operator="equal">
      <formula>5</formula>
    </cfRule>
    <cfRule type="cellIs" dxfId="14658" priority="734" stopIfTrue="1" operator="equal">
      <formula>4</formula>
    </cfRule>
    <cfRule type="cellIs" dxfId="14657" priority="735" stopIfTrue="1" operator="equal">
      <formula>3</formula>
    </cfRule>
  </conditionalFormatting>
  <conditionalFormatting sqref="O4">
    <cfRule type="expression" dxfId="14656" priority="731" stopIfTrue="1">
      <formula>$D$1&lt;O4</formula>
    </cfRule>
    <cfRule type="expression" dxfId="14655" priority="732" stopIfTrue="1">
      <formula>$D$1&gt;O4</formula>
    </cfRule>
  </conditionalFormatting>
  <conditionalFormatting sqref="O4">
    <cfRule type="expression" dxfId="14654" priority="729" stopIfTrue="1">
      <formula>$D$1&lt;O4</formula>
    </cfRule>
    <cfRule type="expression" dxfId="14653" priority="730" stopIfTrue="1">
      <formula>$D$1&gt;O4</formula>
    </cfRule>
  </conditionalFormatting>
  <conditionalFormatting sqref="O5">
    <cfRule type="cellIs" dxfId="14652" priority="894" stopIfTrue="1" operator="equal">
      <formula>5</formula>
    </cfRule>
    <cfRule type="cellIs" dxfId="14651" priority="895" stopIfTrue="1" operator="equal">
      <formula>4</formula>
    </cfRule>
    <cfRule type="cellIs" dxfId="14650" priority="896" stopIfTrue="1" operator="equal">
      <formula>3</formula>
    </cfRule>
  </conditionalFormatting>
  <conditionalFormatting sqref="O4">
    <cfRule type="expression" dxfId="14649" priority="892" stopIfTrue="1">
      <formula>$D$1&lt;O4</formula>
    </cfRule>
    <cfRule type="expression" dxfId="14648" priority="893" stopIfTrue="1">
      <formula>$D$1&gt;O4</formula>
    </cfRule>
  </conditionalFormatting>
  <conditionalFormatting sqref="O5">
    <cfRule type="cellIs" dxfId="14647" priority="889" stopIfTrue="1" operator="equal">
      <formula>5</formula>
    </cfRule>
    <cfRule type="cellIs" dxfId="14646" priority="890" stopIfTrue="1" operator="equal">
      <formula>4</formula>
    </cfRule>
    <cfRule type="cellIs" dxfId="14645" priority="891" stopIfTrue="1" operator="equal">
      <formula>3</formula>
    </cfRule>
  </conditionalFormatting>
  <conditionalFormatting sqref="O4">
    <cfRule type="expression" dxfId="14644" priority="880" stopIfTrue="1">
      <formula>$D$1&lt;O4</formula>
    </cfRule>
    <cfRule type="expression" dxfId="14643" priority="881" stopIfTrue="1">
      <formula>$D$1&gt;O4</formula>
    </cfRule>
  </conditionalFormatting>
  <conditionalFormatting sqref="O5">
    <cfRule type="cellIs" dxfId="14642" priority="877" stopIfTrue="1" operator="equal">
      <formula>5</formula>
    </cfRule>
    <cfRule type="cellIs" dxfId="14641" priority="878" stopIfTrue="1" operator="equal">
      <formula>4</formula>
    </cfRule>
    <cfRule type="cellIs" dxfId="14640" priority="879" stopIfTrue="1" operator="equal">
      <formula>3</formula>
    </cfRule>
  </conditionalFormatting>
  <conditionalFormatting sqref="O4">
    <cfRule type="expression" dxfId="14639" priority="875" stopIfTrue="1">
      <formula>$D$1&lt;O4</formula>
    </cfRule>
    <cfRule type="expression" dxfId="14638" priority="876" stopIfTrue="1">
      <formula>$D$1&gt;O4</formula>
    </cfRule>
  </conditionalFormatting>
  <conditionalFormatting sqref="O4">
    <cfRule type="expression" dxfId="14637" priority="871" stopIfTrue="1">
      <formula>$D$1&lt;O4</formula>
    </cfRule>
    <cfRule type="expression" dxfId="14636" priority="872" stopIfTrue="1">
      <formula>$D$1&gt;O4</formula>
    </cfRule>
  </conditionalFormatting>
  <conditionalFormatting sqref="O5">
    <cfRule type="cellIs" dxfId="14635" priority="868" stopIfTrue="1" operator="equal">
      <formula>5</formula>
    </cfRule>
    <cfRule type="cellIs" dxfId="14634" priority="869" stopIfTrue="1" operator="equal">
      <formula>4</formula>
    </cfRule>
    <cfRule type="cellIs" dxfId="14633" priority="870" stopIfTrue="1" operator="equal">
      <formula>3</formula>
    </cfRule>
  </conditionalFormatting>
  <conditionalFormatting sqref="M4">
    <cfRule type="expression" dxfId="14632" priority="705" stopIfTrue="1">
      <formula>$D$1&lt;M4</formula>
    </cfRule>
    <cfRule type="expression" dxfId="14631" priority="706" stopIfTrue="1">
      <formula>$D$1&gt;M4</formula>
    </cfRule>
  </conditionalFormatting>
  <conditionalFormatting sqref="M5">
    <cfRule type="expression" dxfId="14630" priority="703" stopIfTrue="1">
      <formula>$D$1&lt;M5</formula>
    </cfRule>
    <cfRule type="expression" dxfId="14629" priority="704" stopIfTrue="1">
      <formula>$D$1&gt;M5</formula>
    </cfRule>
  </conditionalFormatting>
  <conditionalFormatting sqref="M5">
    <cfRule type="expression" dxfId="14628" priority="701" stopIfTrue="1">
      <formula>$D$1&lt;M5</formula>
    </cfRule>
    <cfRule type="expression" dxfId="14627" priority="702" stopIfTrue="1">
      <formula>$D$1&gt;M5</formula>
    </cfRule>
  </conditionalFormatting>
  <conditionalFormatting sqref="M5">
    <cfRule type="expression" dxfId="14626" priority="699" stopIfTrue="1">
      <formula>$D$1&lt;M5</formula>
    </cfRule>
    <cfRule type="expression" dxfId="14625" priority="700" stopIfTrue="1">
      <formula>$D$1&gt;M5</formula>
    </cfRule>
  </conditionalFormatting>
  <conditionalFormatting sqref="M5">
    <cfRule type="expression" dxfId="14624" priority="685" stopIfTrue="1">
      <formula>$D$1&lt;M5</formula>
    </cfRule>
    <cfRule type="expression" dxfId="14623" priority="686" stopIfTrue="1">
      <formula>$D$1&gt;M5</formula>
    </cfRule>
  </conditionalFormatting>
  <conditionalFormatting sqref="M5">
    <cfRule type="expression" dxfId="14622" priority="683" stopIfTrue="1">
      <formula>$D$1&lt;M5</formula>
    </cfRule>
    <cfRule type="expression" dxfId="14621" priority="684" stopIfTrue="1">
      <formula>$D$1&gt;M5</formula>
    </cfRule>
  </conditionalFormatting>
  <conditionalFormatting sqref="M5">
    <cfRule type="expression" dxfId="14620" priority="695" stopIfTrue="1">
      <formula>$D$1&lt;M5</formula>
    </cfRule>
    <cfRule type="expression" dxfId="14619" priority="696" stopIfTrue="1">
      <formula>$D$1&gt;M5</formula>
    </cfRule>
  </conditionalFormatting>
  <conditionalFormatting sqref="M5">
    <cfRule type="expression" dxfId="14618" priority="693" stopIfTrue="1">
      <formula>$D$1&lt;M5</formula>
    </cfRule>
    <cfRule type="expression" dxfId="14617" priority="694" stopIfTrue="1">
      <formula>$D$1&gt;M5</formula>
    </cfRule>
  </conditionalFormatting>
  <conditionalFormatting sqref="M5">
    <cfRule type="expression" dxfId="14616" priority="691" stopIfTrue="1">
      <formula>$D$1&lt;M5</formula>
    </cfRule>
    <cfRule type="expression" dxfId="14615" priority="692" stopIfTrue="1">
      <formula>$D$1&gt;M5</formula>
    </cfRule>
  </conditionalFormatting>
  <conditionalFormatting sqref="M5">
    <cfRule type="expression" dxfId="14614" priority="689" stopIfTrue="1">
      <formula>$D$1&lt;M5</formula>
    </cfRule>
    <cfRule type="expression" dxfId="14613" priority="690" stopIfTrue="1">
      <formula>$D$1&gt;M5</formula>
    </cfRule>
  </conditionalFormatting>
  <conditionalFormatting sqref="M5">
    <cfRule type="expression" dxfId="14612" priority="671" stopIfTrue="1">
      <formula>$D$1&lt;M5</formula>
    </cfRule>
    <cfRule type="expression" dxfId="14611" priority="672" stopIfTrue="1">
      <formula>$D$1&gt;M5</formula>
    </cfRule>
  </conditionalFormatting>
  <conditionalFormatting sqref="M5">
    <cfRule type="expression" dxfId="14610" priority="669" stopIfTrue="1">
      <formula>$D$1&lt;M5</formula>
    </cfRule>
    <cfRule type="expression" dxfId="14609" priority="670" stopIfTrue="1">
      <formula>$D$1&gt;M5</formula>
    </cfRule>
  </conditionalFormatting>
  <conditionalFormatting sqref="M5">
    <cfRule type="expression" dxfId="14608" priority="665" stopIfTrue="1">
      <formula>$D$1&lt;M5</formula>
    </cfRule>
    <cfRule type="expression" dxfId="14607" priority="666" stopIfTrue="1">
      <formula>$D$1&gt;M5</formula>
    </cfRule>
  </conditionalFormatting>
  <conditionalFormatting sqref="M5">
    <cfRule type="expression" dxfId="14606" priority="681" stopIfTrue="1">
      <formula>$D$1&lt;M5</formula>
    </cfRule>
    <cfRule type="expression" dxfId="14605" priority="682" stopIfTrue="1">
      <formula>$D$1&gt;M5</formula>
    </cfRule>
  </conditionalFormatting>
  <conditionalFormatting sqref="M5">
    <cfRule type="expression" dxfId="14604" priority="679" stopIfTrue="1">
      <formula>$D$1&lt;M5</formula>
    </cfRule>
    <cfRule type="expression" dxfId="14603" priority="680" stopIfTrue="1">
      <formula>$D$1&gt;M5</formula>
    </cfRule>
  </conditionalFormatting>
  <conditionalFormatting sqref="M5">
    <cfRule type="expression" dxfId="14602" priority="677" stopIfTrue="1">
      <formula>$D$1&lt;M5</formula>
    </cfRule>
    <cfRule type="expression" dxfId="14601" priority="678" stopIfTrue="1">
      <formula>$D$1&gt;M5</formula>
    </cfRule>
  </conditionalFormatting>
  <conditionalFormatting sqref="M5">
    <cfRule type="expression" dxfId="14600" priority="675" stopIfTrue="1">
      <formula>$D$1&lt;M5</formula>
    </cfRule>
    <cfRule type="expression" dxfId="14599" priority="676" stopIfTrue="1">
      <formula>$D$1&gt;M5</formula>
    </cfRule>
  </conditionalFormatting>
  <conditionalFormatting sqref="M5">
    <cfRule type="expression" dxfId="14598" priority="673" stopIfTrue="1">
      <formula>$D$1&lt;M5</formula>
    </cfRule>
    <cfRule type="expression" dxfId="14597" priority="674" stopIfTrue="1">
      <formula>$D$1&gt;M5</formula>
    </cfRule>
  </conditionalFormatting>
  <conditionalFormatting sqref="M5">
    <cfRule type="expression" dxfId="14596" priority="667" stopIfTrue="1">
      <formula>$D$1&lt;M5</formula>
    </cfRule>
    <cfRule type="expression" dxfId="14595" priority="668" stopIfTrue="1">
      <formula>$D$1&gt;M5</formula>
    </cfRule>
  </conditionalFormatting>
  <conditionalFormatting sqref="M5">
    <cfRule type="expression" dxfId="14594" priority="663" stopIfTrue="1">
      <formula>$D$1&lt;M5</formula>
    </cfRule>
    <cfRule type="expression" dxfId="14593" priority="664" stopIfTrue="1">
      <formula>$D$1&gt;M5</formula>
    </cfRule>
  </conditionalFormatting>
  <conditionalFormatting sqref="M4">
    <cfRule type="expression" dxfId="14592" priority="661" stopIfTrue="1">
      <formula>$D$1&lt;M4</formula>
    </cfRule>
    <cfRule type="expression" dxfId="14591" priority="662" stopIfTrue="1">
      <formula>$D$1&gt;M4</formula>
    </cfRule>
  </conditionalFormatting>
  <conditionalFormatting sqref="M4">
    <cfRule type="expression" dxfId="14590" priority="659" stopIfTrue="1">
      <formula>$D$1&lt;M4</formula>
    </cfRule>
    <cfRule type="expression" dxfId="14589" priority="660" stopIfTrue="1">
      <formula>$D$1&gt;M4</formula>
    </cfRule>
  </conditionalFormatting>
  <conditionalFormatting sqref="M4">
    <cfRule type="expression" dxfId="14588" priority="657" stopIfTrue="1">
      <formula>$D$1&lt;M4</formula>
    </cfRule>
    <cfRule type="expression" dxfId="14587" priority="658" stopIfTrue="1">
      <formula>$D$1&gt;M4</formula>
    </cfRule>
  </conditionalFormatting>
  <conditionalFormatting sqref="M4">
    <cfRule type="expression" dxfId="14586" priority="655" stopIfTrue="1">
      <formula>$D$1&lt;M4</formula>
    </cfRule>
    <cfRule type="expression" dxfId="14585" priority="656" stopIfTrue="1">
      <formula>$D$1&gt;M4</formula>
    </cfRule>
  </conditionalFormatting>
  <conditionalFormatting sqref="M5">
    <cfRule type="cellIs" dxfId="14584" priority="641" stopIfTrue="1" operator="equal">
      <formula>5</formula>
    </cfRule>
    <cfRule type="cellIs" dxfId="14583" priority="642" stopIfTrue="1" operator="equal">
      <formula>4</formula>
    </cfRule>
    <cfRule type="cellIs" dxfId="14582" priority="643" stopIfTrue="1" operator="equal">
      <formula>3</formula>
    </cfRule>
  </conditionalFormatting>
  <conditionalFormatting sqref="M5">
    <cfRule type="cellIs" dxfId="14581" priority="638" stopIfTrue="1" operator="equal">
      <formula>5</formula>
    </cfRule>
    <cfRule type="cellIs" dxfId="14580" priority="639" stopIfTrue="1" operator="equal">
      <formula>4</formula>
    </cfRule>
    <cfRule type="cellIs" dxfId="14579" priority="640" stopIfTrue="1" operator="equal">
      <formula>3</formula>
    </cfRule>
  </conditionalFormatting>
  <conditionalFormatting sqref="M4">
    <cfRule type="expression" dxfId="14578" priority="620" stopIfTrue="1">
      <formula>$D$1&lt;M4</formula>
    </cfRule>
    <cfRule type="expression" dxfId="14577" priority="621" stopIfTrue="1">
      <formula>$D$1&gt;M4</formula>
    </cfRule>
  </conditionalFormatting>
  <conditionalFormatting sqref="M4">
    <cfRule type="expression" dxfId="14576" priority="618" stopIfTrue="1">
      <formula>$D$1&lt;M4</formula>
    </cfRule>
    <cfRule type="expression" dxfId="14575" priority="619" stopIfTrue="1">
      <formula>$D$1&gt;M4</formula>
    </cfRule>
  </conditionalFormatting>
  <conditionalFormatting sqref="M4">
    <cfRule type="expression" dxfId="14574" priority="614" stopIfTrue="1">
      <formula>$D$1&lt;M4</formula>
    </cfRule>
    <cfRule type="expression" dxfId="14573" priority="615" stopIfTrue="1">
      <formula>$D$1&gt;M4</formula>
    </cfRule>
  </conditionalFormatting>
  <conditionalFormatting sqref="M4">
    <cfRule type="expression" dxfId="14572" priority="634" stopIfTrue="1">
      <formula>$D$1&lt;M4</formula>
    </cfRule>
    <cfRule type="expression" dxfId="14571" priority="635" stopIfTrue="1">
      <formula>$D$1&gt;M4</formula>
    </cfRule>
  </conditionalFormatting>
  <conditionalFormatting sqref="M4">
    <cfRule type="expression" dxfId="14570" priority="632" stopIfTrue="1">
      <formula>$D$1&lt;M4</formula>
    </cfRule>
    <cfRule type="expression" dxfId="14569" priority="633" stopIfTrue="1">
      <formula>$D$1&gt;M4</formula>
    </cfRule>
  </conditionalFormatting>
  <conditionalFormatting sqref="M4">
    <cfRule type="expression" dxfId="14568" priority="630" stopIfTrue="1">
      <formula>$D$1&lt;M4</formula>
    </cfRule>
    <cfRule type="expression" dxfId="14567" priority="631" stopIfTrue="1">
      <formula>$D$1&gt;M4</formula>
    </cfRule>
  </conditionalFormatting>
  <conditionalFormatting sqref="M4">
    <cfRule type="expression" dxfId="14566" priority="628" stopIfTrue="1">
      <formula>$D$1&lt;M4</formula>
    </cfRule>
    <cfRule type="expression" dxfId="14565" priority="629" stopIfTrue="1">
      <formula>$D$1&gt;M4</formula>
    </cfRule>
  </conditionalFormatting>
  <conditionalFormatting sqref="M4">
    <cfRule type="expression" dxfId="14564" priority="626" stopIfTrue="1">
      <formula>$D$1&lt;M4</formula>
    </cfRule>
    <cfRule type="expression" dxfId="14563" priority="627" stopIfTrue="1">
      <formula>$D$1&gt;M4</formula>
    </cfRule>
  </conditionalFormatting>
  <conditionalFormatting sqref="M4">
    <cfRule type="expression" dxfId="14562" priority="624" stopIfTrue="1">
      <formula>$D$1&lt;M4</formula>
    </cfRule>
    <cfRule type="expression" dxfId="14561" priority="625" stopIfTrue="1">
      <formula>$D$1&gt;M4</formula>
    </cfRule>
  </conditionalFormatting>
  <conditionalFormatting sqref="M4">
    <cfRule type="expression" dxfId="14560" priority="622" stopIfTrue="1">
      <formula>$D$1&lt;M4</formula>
    </cfRule>
    <cfRule type="expression" dxfId="14559" priority="623" stopIfTrue="1">
      <formula>$D$1&gt;M4</formula>
    </cfRule>
  </conditionalFormatting>
  <conditionalFormatting sqref="M4">
    <cfRule type="expression" dxfId="14558" priority="616" stopIfTrue="1">
      <formula>$D$1&lt;M4</formula>
    </cfRule>
    <cfRule type="expression" dxfId="14557" priority="617" stopIfTrue="1">
      <formula>$D$1&gt;M4</formula>
    </cfRule>
  </conditionalFormatting>
  <conditionalFormatting sqref="M5">
    <cfRule type="cellIs" dxfId="14556" priority="611" stopIfTrue="1" operator="equal">
      <formula>5</formula>
    </cfRule>
    <cfRule type="cellIs" dxfId="14555" priority="612" stopIfTrue="1" operator="equal">
      <formula>4</formula>
    </cfRule>
    <cfRule type="cellIs" dxfId="14554" priority="613" stopIfTrue="1" operator="equal">
      <formula>3</formula>
    </cfRule>
  </conditionalFormatting>
  <conditionalFormatting sqref="M4">
    <cfRule type="expression" dxfId="14553" priority="609" stopIfTrue="1">
      <formula>$D$1&lt;M4</formula>
    </cfRule>
    <cfRule type="expression" dxfId="14552" priority="610" stopIfTrue="1">
      <formula>$D$1&gt;M4</formula>
    </cfRule>
  </conditionalFormatting>
  <conditionalFormatting sqref="M5">
    <cfRule type="cellIs" dxfId="14551" priority="606" stopIfTrue="1" operator="equal">
      <formula>5</formula>
    </cfRule>
    <cfRule type="cellIs" dxfId="14550" priority="607" stopIfTrue="1" operator="equal">
      <formula>4</formula>
    </cfRule>
    <cfRule type="cellIs" dxfId="14549" priority="608" stopIfTrue="1" operator="equal">
      <formula>3</formula>
    </cfRule>
  </conditionalFormatting>
  <conditionalFormatting sqref="G5">
    <cfRule type="cellIs" dxfId="14548" priority="597" stopIfTrue="1" operator="equal">
      <formula>5</formula>
    </cfRule>
    <cfRule type="cellIs" dxfId="14547" priority="598" stopIfTrue="1" operator="equal">
      <formula>4</formula>
    </cfRule>
    <cfRule type="cellIs" dxfId="14546" priority="599" stopIfTrue="1" operator="equal">
      <formula>3</formula>
    </cfRule>
  </conditionalFormatting>
  <conditionalFormatting sqref="G3">
    <cfRule type="expression" dxfId="14545" priority="604" stopIfTrue="1">
      <formula>$D$1&lt;G3</formula>
    </cfRule>
    <cfRule type="expression" dxfId="14544" priority="605" stopIfTrue="1">
      <formula>$D$1&gt;G3</formula>
    </cfRule>
  </conditionalFormatting>
  <conditionalFormatting sqref="G3">
    <cfRule type="expression" dxfId="14543" priority="602" stopIfTrue="1">
      <formula>$D$1&lt;G3</formula>
    </cfRule>
    <cfRule type="expression" dxfId="14542" priority="603" stopIfTrue="1">
      <formula>$D$1&gt;G3</formula>
    </cfRule>
  </conditionalFormatting>
  <conditionalFormatting sqref="G3">
    <cfRule type="expression" dxfId="14541" priority="600" stopIfTrue="1">
      <formula>$D$1&lt;G3</formula>
    </cfRule>
    <cfRule type="expression" dxfId="14540" priority="601" stopIfTrue="1">
      <formula>$D$1&gt;G3</formula>
    </cfRule>
  </conditionalFormatting>
  <conditionalFormatting sqref="G5">
    <cfRule type="cellIs" dxfId="14539" priority="592" stopIfTrue="1" operator="equal">
      <formula>5</formula>
    </cfRule>
    <cfRule type="cellIs" dxfId="14538" priority="593" stopIfTrue="1" operator="equal">
      <formula>4</formula>
    </cfRule>
    <cfRule type="cellIs" dxfId="14537" priority="594" stopIfTrue="1" operator="equal">
      <formula>3</formula>
    </cfRule>
  </conditionalFormatting>
  <conditionalFormatting sqref="G4">
    <cfRule type="expression" dxfId="14536" priority="583" stopIfTrue="1">
      <formula>$D$1&lt;G4</formula>
    </cfRule>
    <cfRule type="expression" dxfId="14535" priority="584" stopIfTrue="1">
      <formula>$D$1&gt;G4</formula>
    </cfRule>
  </conditionalFormatting>
  <conditionalFormatting sqref="G4">
    <cfRule type="expression" dxfId="14534" priority="539" stopIfTrue="1">
      <formula>$D$1&lt;G4</formula>
    </cfRule>
    <cfRule type="expression" dxfId="14533" priority="540" stopIfTrue="1">
      <formula>$D$1&gt;G4</formula>
    </cfRule>
  </conditionalFormatting>
  <conditionalFormatting sqref="G4">
    <cfRule type="expression" dxfId="14532" priority="595" stopIfTrue="1">
      <formula>$D$1&lt;G4</formula>
    </cfRule>
    <cfRule type="expression" dxfId="14531" priority="596" stopIfTrue="1">
      <formula>$D$1&gt;G4</formula>
    </cfRule>
  </conditionalFormatting>
  <conditionalFormatting sqref="G4">
    <cfRule type="expression" dxfId="14530" priority="590" stopIfTrue="1">
      <formula>$D$1&lt;G4</formula>
    </cfRule>
    <cfRule type="expression" dxfId="14529" priority="591" stopIfTrue="1">
      <formula>$D$1&gt;G4</formula>
    </cfRule>
  </conditionalFormatting>
  <conditionalFormatting sqref="G5">
    <cfRule type="cellIs" dxfId="14528" priority="587" stopIfTrue="1" operator="equal">
      <formula>5</formula>
    </cfRule>
    <cfRule type="cellIs" dxfId="14527" priority="588" stopIfTrue="1" operator="equal">
      <formula>4</formula>
    </cfRule>
    <cfRule type="cellIs" dxfId="14526" priority="589" stopIfTrue="1" operator="equal">
      <formula>3</formula>
    </cfRule>
  </conditionalFormatting>
  <conditionalFormatting sqref="G4">
    <cfRule type="expression" dxfId="14525" priority="585" stopIfTrue="1">
      <formula>$D$1&lt;G4</formula>
    </cfRule>
    <cfRule type="expression" dxfId="14524" priority="586" stopIfTrue="1">
      <formula>$D$1&gt;G4</formula>
    </cfRule>
  </conditionalFormatting>
  <conditionalFormatting sqref="G5">
    <cfRule type="cellIs" dxfId="14523" priority="562" stopIfTrue="1" operator="equal">
      <formula>5</formula>
    </cfRule>
    <cfRule type="cellIs" dxfId="14522" priority="563" stopIfTrue="1" operator="equal">
      <formula>4</formula>
    </cfRule>
    <cfRule type="cellIs" dxfId="14521" priority="564" stopIfTrue="1" operator="equal">
      <formula>3</formula>
    </cfRule>
  </conditionalFormatting>
  <conditionalFormatting sqref="G4">
    <cfRule type="expression" dxfId="14520" priority="560" stopIfTrue="1">
      <formula>$D$1&lt;G4</formula>
    </cfRule>
    <cfRule type="expression" dxfId="14519" priority="561" stopIfTrue="1">
      <formula>$D$1&gt;G4</formula>
    </cfRule>
  </conditionalFormatting>
  <conditionalFormatting sqref="G5">
    <cfRule type="cellIs" dxfId="14518" priority="557" stopIfTrue="1" operator="equal">
      <formula>5</formula>
    </cfRule>
    <cfRule type="cellIs" dxfId="14517" priority="558" stopIfTrue="1" operator="equal">
      <formula>4</formula>
    </cfRule>
    <cfRule type="cellIs" dxfId="14516" priority="559" stopIfTrue="1" operator="equal">
      <formula>3</formula>
    </cfRule>
  </conditionalFormatting>
  <conditionalFormatting sqref="G4">
    <cfRule type="expression" dxfId="14515" priority="555" stopIfTrue="1">
      <formula>$D$1&lt;G4</formula>
    </cfRule>
    <cfRule type="expression" dxfId="14514" priority="556" stopIfTrue="1">
      <formula>$D$1&gt;G4</formula>
    </cfRule>
  </conditionalFormatting>
  <conditionalFormatting sqref="G5">
    <cfRule type="cellIs" dxfId="14513" priority="552" stopIfTrue="1" operator="equal">
      <formula>5</formula>
    </cfRule>
    <cfRule type="cellIs" dxfId="14512" priority="553" stopIfTrue="1" operator="equal">
      <formula>4</formula>
    </cfRule>
    <cfRule type="cellIs" dxfId="14511" priority="554" stopIfTrue="1" operator="equal">
      <formula>3</formula>
    </cfRule>
  </conditionalFormatting>
  <conditionalFormatting sqref="G4">
    <cfRule type="expression" dxfId="14510" priority="550" stopIfTrue="1">
      <formula>$D$1&lt;G4</formula>
    </cfRule>
    <cfRule type="expression" dxfId="14509" priority="551" stopIfTrue="1">
      <formula>$D$1&gt;G4</formula>
    </cfRule>
  </conditionalFormatting>
  <conditionalFormatting sqref="G5">
    <cfRule type="cellIs" dxfId="14508" priority="547" stopIfTrue="1" operator="equal">
      <formula>5</formula>
    </cfRule>
    <cfRule type="cellIs" dxfId="14507" priority="548" stopIfTrue="1" operator="equal">
      <formula>4</formula>
    </cfRule>
    <cfRule type="cellIs" dxfId="14506" priority="549" stopIfTrue="1" operator="equal">
      <formula>3</formula>
    </cfRule>
  </conditionalFormatting>
  <conditionalFormatting sqref="G4">
    <cfRule type="expression" dxfId="14505" priority="545" stopIfTrue="1">
      <formula>$D$1&lt;G4</formula>
    </cfRule>
    <cfRule type="expression" dxfId="14504" priority="546" stopIfTrue="1">
      <formula>$D$1&gt;G4</formula>
    </cfRule>
  </conditionalFormatting>
  <conditionalFormatting sqref="G4">
    <cfRule type="expression" dxfId="14503" priority="543" stopIfTrue="1">
      <formula>$D$1&lt;G4</formula>
    </cfRule>
    <cfRule type="expression" dxfId="14502" priority="544" stopIfTrue="1">
      <formula>$D$1&gt;G4</formula>
    </cfRule>
  </conditionalFormatting>
  <conditionalFormatting sqref="G4">
    <cfRule type="expression" dxfId="14501" priority="541" stopIfTrue="1">
      <formula>$D$1&lt;G4</formula>
    </cfRule>
    <cfRule type="expression" dxfId="14500" priority="542" stopIfTrue="1">
      <formula>$D$1&gt;G4</formula>
    </cfRule>
  </conditionalFormatting>
  <conditionalFormatting sqref="H4">
    <cfRule type="expression" dxfId="14499" priority="521" stopIfTrue="1">
      <formula>$D$1&lt;H4</formula>
    </cfRule>
    <cfRule type="expression" dxfId="14498" priority="522" stopIfTrue="1">
      <formula>$D$1&gt;H4</formula>
    </cfRule>
  </conditionalFormatting>
  <conditionalFormatting sqref="H4">
    <cfRule type="expression" dxfId="14497" priority="519" stopIfTrue="1">
      <formula>$D$1&lt;H4</formula>
    </cfRule>
    <cfRule type="expression" dxfId="14496" priority="520" stopIfTrue="1">
      <formula>$D$1&gt;H4</formula>
    </cfRule>
  </conditionalFormatting>
  <conditionalFormatting sqref="H4">
    <cfRule type="expression" dxfId="14495" priority="515" stopIfTrue="1">
      <formula>$D$1&lt;H4</formula>
    </cfRule>
    <cfRule type="expression" dxfId="14494" priority="516" stopIfTrue="1">
      <formula>$D$1&gt;H4</formula>
    </cfRule>
  </conditionalFormatting>
  <conditionalFormatting sqref="H4">
    <cfRule type="expression" dxfId="14493" priority="517" stopIfTrue="1">
      <formula>$D$1&lt;H4</formula>
    </cfRule>
    <cfRule type="expression" dxfId="14492" priority="518" stopIfTrue="1">
      <formula>$D$1&gt;H4</formula>
    </cfRule>
  </conditionalFormatting>
  <conditionalFormatting sqref="H5">
    <cfRule type="expression" dxfId="14491" priority="511" stopIfTrue="1">
      <formula>$D$1&lt;H5</formula>
    </cfRule>
    <cfRule type="expression" dxfId="14490" priority="512" stopIfTrue="1">
      <formula>$D$1&gt;H5</formula>
    </cfRule>
  </conditionalFormatting>
  <conditionalFormatting sqref="H5">
    <cfRule type="expression" dxfId="14489" priority="509" stopIfTrue="1">
      <formula>$D$1&lt;H5</formula>
    </cfRule>
    <cfRule type="expression" dxfId="14488" priority="510" stopIfTrue="1">
      <formula>$D$1&gt;H5</formula>
    </cfRule>
  </conditionalFormatting>
  <conditionalFormatting sqref="H5">
    <cfRule type="expression" dxfId="14487" priority="507" stopIfTrue="1">
      <formula>$D$1&lt;H5</formula>
    </cfRule>
    <cfRule type="expression" dxfId="14486" priority="508" stopIfTrue="1">
      <formula>$D$1&gt;H5</formula>
    </cfRule>
  </conditionalFormatting>
  <conditionalFormatting sqref="H4">
    <cfRule type="expression" dxfId="14485" priority="502" stopIfTrue="1">
      <formula>$D$1&lt;H4</formula>
    </cfRule>
    <cfRule type="expression" dxfId="14484" priority="503" stopIfTrue="1">
      <formula>$D$1&gt;H4</formula>
    </cfRule>
  </conditionalFormatting>
  <conditionalFormatting sqref="H5">
    <cfRule type="cellIs" dxfId="14483" priority="504" stopIfTrue="1" operator="equal">
      <formula>5</formula>
    </cfRule>
    <cfRule type="cellIs" dxfId="14482" priority="505" stopIfTrue="1" operator="equal">
      <formula>4</formula>
    </cfRule>
    <cfRule type="cellIs" dxfId="14481" priority="506" stopIfTrue="1" operator="equal">
      <formula>3</formula>
    </cfRule>
  </conditionalFormatting>
  <conditionalFormatting sqref="H5">
    <cfRule type="cellIs" dxfId="14480" priority="499" stopIfTrue="1" operator="equal">
      <formula>5</formula>
    </cfRule>
    <cfRule type="cellIs" dxfId="14479" priority="500" stopIfTrue="1" operator="equal">
      <formula>4</formula>
    </cfRule>
    <cfRule type="cellIs" dxfId="14478" priority="501" stopIfTrue="1" operator="equal">
      <formula>3</formula>
    </cfRule>
  </conditionalFormatting>
  <conditionalFormatting sqref="H4">
    <cfRule type="expression" dxfId="14477" priority="497" stopIfTrue="1">
      <formula>$D$1&lt;H4</formula>
    </cfRule>
    <cfRule type="expression" dxfId="14476" priority="498" stopIfTrue="1">
      <formula>$D$1&gt;H4</formula>
    </cfRule>
  </conditionalFormatting>
  <conditionalFormatting sqref="H5">
    <cfRule type="cellIs" dxfId="14475" priority="494" stopIfTrue="1" operator="equal">
      <formula>5</formula>
    </cfRule>
    <cfRule type="cellIs" dxfId="14474" priority="495" stopIfTrue="1" operator="equal">
      <formula>4</formula>
    </cfRule>
    <cfRule type="cellIs" dxfId="14473" priority="496" stopIfTrue="1" operator="equal">
      <formula>3</formula>
    </cfRule>
  </conditionalFormatting>
  <conditionalFormatting sqref="H4">
    <cfRule type="expression" dxfId="14472" priority="492" stopIfTrue="1">
      <formula>$D$1&lt;H4</formula>
    </cfRule>
    <cfRule type="expression" dxfId="14471" priority="493" stopIfTrue="1">
      <formula>$D$1&gt;H4</formula>
    </cfRule>
  </conditionalFormatting>
  <conditionalFormatting sqref="K3">
    <cfRule type="expression" dxfId="14470" priority="358" stopIfTrue="1">
      <formula>$D$1&lt;K3</formula>
    </cfRule>
    <cfRule type="expression" dxfId="14469" priority="359" stopIfTrue="1">
      <formula>$D$1&gt;K3</formula>
    </cfRule>
  </conditionalFormatting>
  <conditionalFormatting sqref="I4">
    <cfRule type="expression" dxfId="14468" priority="490" stopIfTrue="1">
      <formula>$D$1&lt;I4</formula>
    </cfRule>
    <cfRule type="expression" dxfId="14467" priority="491" stopIfTrue="1">
      <formula>$D$1&gt;I4</formula>
    </cfRule>
  </conditionalFormatting>
  <conditionalFormatting sqref="I4">
    <cfRule type="expression" dxfId="14466" priority="488" stopIfTrue="1">
      <formula>$D$1&lt;I4</formula>
    </cfRule>
    <cfRule type="expression" dxfId="14465" priority="489" stopIfTrue="1">
      <formula>$D$1&gt;I4</formula>
    </cfRule>
  </conditionalFormatting>
  <conditionalFormatting sqref="I4">
    <cfRule type="expression" dxfId="14464" priority="486" stopIfTrue="1">
      <formula>$D$1&lt;I4</formula>
    </cfRule>
    <cfRule type="expression" dxfId="14463" priority="487" stopIfTrue="1">
      <formula>$D$1&gt;I4</formula>
    </cfRule>
  </conditionalFormatting>
  <conditionalFormatting sqref="I4">
    <cfRule type="expression" dxfId="14462" priority="482" stopIfTrue="1">
      <formula>$D$1&lt;I4</formula>
    </cfRule>
    <cfRule type="expression" dxfId="14461" priority="483" stopIfTrue="1">
      <formula>$D$1&gt;I4</formula>
    </cfRule>
  </conditionalFormatting>
  <conditionalFormatting sqref="I4">
    <cfRule type="expression" dxfId="14460" priority="480" stopIfTrue="1">
      <formula>$D$1&lt;I4</formula>
    </cfRule>
    <cfRule type="expression" dxfId="14459" priority="481" stopIfTrue="1">
      <formula>$D$1&gt;I4</formula>
    </cfRule>
  </conditionalFormatting>
  <conditionalFormatting sqref="I5">
    <cfRule type="expression" dxfId="14458" priority="478" stopIfTrue="1">
      <formula>$D$1&lt;I5</formula>
    </cfRule>
    <cfRule type="expression" dxfId="14457" priority="479" stopIfTrue="1">
      <formula>$D$1&gt;I5</formula>
    </cfRule>
  </conditionalFormatting>
  <conditionalFormatting sqref="I5">
    <cfRule type="expression" dxfId="14456" priority="476" stopIfTrue="1">
      <formula>$D$1&lt;I5</formula>
    </cfRule>
    <cfRule type="expression" dxfId="14455" priority="477" stopIfTrue="1">
      <formula>$D$1&gt;I5</formula>
    </cfRule>
  </conditionalFormatting>
  <conditionalFormatting sqref="I4">
    <cfRule type="expression" dxfId="14454" priority="469" stopIfTrue="1">
      <formula>$D$1&lt;I4</formula>
    </cfRule>
    <cfRule type="expression" dxfId="14453" priority="470" stopIfTrue="1">
      <formula>$D$1&gt;I4</formula>
    </cfRule>
  </conditionalFormatting>
  <conditionalFormatting sqref="I5">
    <cfRule type="cellIs" dxfId="14452" priority="471" stopIfTrue="1" operator="equal">
      <formula>5</formula>
    </cfRule>
    <cfRule type="cellIs" dxfId="14451" priority="472" stopIfTrue="1" operator="equal">
      <formula>4</formula>
    </cfRule>
    <cfRule type="cellIs" dxfId="14450" priority="473" stopIfTrue="1" operator="equal">
      <formula>3</formula>
    </cfRule>
  </conditionalFormatting>
  <conditionalFormatting sqref="I5">
    <cfRule type="cellIs" dxfId="14449" priority="466" stopIfTrue="1" operator="equal">
      <formula>5</formula>
    </cfRule>
    <cfRule type="cellIs" dxfId="14448" priority="467" stopIfTrue="1" operator="equal">
      <formula>4</formula>
    </cfRule>
    <cfRule type="cellIs" dxfId="14447" priority="468" stopIfTrue="1" operator="equal">
      <formula>3</formula>
    </cfRule>
  </conditionalFormatting>
  <conditionalFormatting sqref="I5">
    <cfRule type="cellIs" dxfId="14446" priority="461" stopIfTrue="1" operator="equal">
      <formula>5</formula>
    </cfRule>
    <cfRule type="cellIs" dxfId="14445" priority="462" stopIfTrue="1" operator="equal">
      <formula>4</formula>
    </cfRule>
    <cfRule type="cellIs" dxfId="14444" priority="463" stopIfTrue="1" operator="equal">
      <formula>3</formula>
    </cfRule>
  </conditionalFormatting>
  <conditionalFormatting sqref="I4">
    <cfRule type="expression" dxfId="14443" priority="459" stopIfTrue="1">
      <formula>$D$1&lt;I4</formula>
    </cfRule>
    <cfRule type="expression" dxfId="14442" priority="460" stopIfTrue="1">
      <formula>$D$1&gt;I4</formula>
    </cfRule>
  </conditionalFormatting>
  <conditionalFormatting sqref="J3">
    <cfRule type="expression" dxfId="14441" priority="457" stopIfTrue="1">
      <formula>$D$1&lt;J3</formula>
    </cfRule>
    <cfRule type="expression" dxfId="14440" priority="458" stopIfTrue="1">
      <formula>$D$1&gt;J3</formula>
    </cfRule>
  </conditionalFormatting>
  <conditionalFormatting sqref="J3">
    <cfRule type="expression" dxfId="14439" priority="455" stopIfTrue="1">
      <formula>$D$1&lt;J3</formula>
    </cfRule>
    <cfRule type="expression" dxfId="14438" priority="456" stopIfTrue="1">
      <formula>$D$1&gt;J3</formula>
    </cfRule>
  </conditionalFormatting>
  <conditionalFormatting sqref="J3">
    <cfRule type="expression" dxfId="14437" priority="453" stopIfTrue="1">
      <formula>$D$1&lt;J3</formula>
    </cfRule>
    <cfRule type="expression" dxfId="14436" priority="454" stopIfTrue="1">
      <formula>$D$1&gt;J3</formula>
    </cfRule>
  </conditionalFormatting>
  <conditionalFormatting sqref="J4">
    <cfRule type="expression" dxfId="14435" priority="445" stopIfTrue="1">
      <formula>$D$1&lt;J4</formula>
    </cfRule>
    <cfRule type="expression" dxfId="14434" priority="446" stopIfTrue="1">
      <formula>$D$1&gt;J4</formula>
    </cfRule>
  </conditionalFormatting>
  <conditionalFormatting sqref="J4">
    <cfRule type="expression" dxfId="14433" priority="443" stopIfTrue="1">
      <formula>$D$1&lt;J4</formula>
    </cfRule>
    <cfRule type="expression" dxfId="14432" priority="444" stopIfTrue="1">
      <formula>$D$1&gt;J4</formula>
    </cfRule>
  </conditionalFormatting>
  <conditionalFormatting sqref="J4">
    <cfRule type="expression" dxfId="14431" priority="441" stopIfTrue="1">
      <formula>$D$1&lt;J4</formula>
    </cfRule>
    <cfRule type="expression" dxfId="14430" priority="442" stopIfTrue="1">
      <formula>$D$1&gt;J4</formula>
    </cfRule>
  </conditionalFormatting>
  <conditionalFormatting sqref="J4">
    <cfRule type="expression" dxfId="14429" priority="439" stopIfTrue="1">
      <formula>$D$1&lt;J4</formula>
    </cfRule>
    <cfRule type="expression" dxfId="14428" priority="440" stopIfTrue="1">
      <formula>$D$1&gt;J4</formula>
    </cfRule>
  </conditionalFormatting>
  <conditionalFormatting sqref="J4">
    <cfRule type="expression" dxfId="14427" priority="435" stopIfTrue="1">
      <formula>$D$1&lt;J4</formula>
    </cfRule>
    <cfRule type="expression" dxfId="14426" priority="436" stopIfTrue="1">
      <formula>$D$1&gt;J4</formula>
    </cfRule>
  </conditionalFormatting>
  <conditionalFormatting sqref="J4">
    <cfRule type="expression" dxfId="14425" priority="433" stopIfTrue="1">
      <formula>$D$1&lt;J4</formula>
    </cfRule>
    <cfRule type="expression" dxfId="14424" priority="434" stopIfTrue="1">
      <formula>$D$1&gt;J4</formula>
    </cfRule>
  </conditionalFormatting>
  <conditionalFormatting sqref="J4">
    <cfRule type="expression" dxfId="14423" priority="431" stopIfTrue="1">
      <formula>$D$1&lt;J4</formula>
    </cfRule>
    <cfRule type="expression" dxfId="14422" priority="432" stopIfTrue="1">
      <formula>$D$1&gt;J4</formula>
    </cfRule>
  </conditionalFormatting>
  <conditionalFormatting sqref="J4">
    <cfRule type="expression" dxfId="14421" priority="429" stopIfTrue="1">
      <formula>$D$1&lt;J4</formula>
    </cfRule>
    <cfRule type="expression" dxfId="14420" priority="430" stopIfTrue="1">
      <formula>$D$1&gt;J4</formula>
    </cfRule>
  </conditionalFormatting>
  <conditionalFormatting sqref="J4">
    <cfRule type="expression" dxfId="14419" priority="427" stopIfTrue="1">
      <formula>$D$1&lt;J4</formula>
    </cfRule>
    <cfRule type="expression" dxfId="14418" priority="428" stopIfTrue="1">
      <formula>$D$1&gt;J4</formula>
    </cfRule>
  </conditionalFormatting>
  <conditionalFormatting sqref="J4">
    <cfRule type="expression" dxfId="14417" priority="423" stopIfTrue="1">
      <formula>$D$1&lt;J4</formula>
    </cfRule>
    <cfRule type="expression" dxfId="14416" priority="424" stopIfTrue="1">
      <formula>$D$1&gt;J4</formula>
    </cfRule>
  </conditionalFormatting>
  <conditionalFormatting sqref="J4">
    <cfRule type="expression" dxfId="14415" priority="421" stopIfTrue="1">
      <formula>$D$1&lt;J4</formula>
    </cfRule>
    <cfRule type="expression" dxfId="14414" priority="422" stopIfTrue="1">
      <formula>$D$1&gt;J4</formula>
    </cfRule>
  </conditionalFormatting>
  <conditionalFormatting sqref="J5">
    <cfRule type="cellIs" dxfId="14413" priority="418" stopIfTrue="1" operator="equal">
      <formula>5</formula>
    </cfRule>
    <cfRule type="cellIs" dxfId="14412" priority="419" stopIfTrue="1" operator="equal">
      <formula>4</formula>
    </cfRule>
    <cfRule type="cellIs" dxfId="14411" priority="420" stopIfTrue="1" operator="equal">
      <formula>3</formula>
    </cfRule>
  </conditionalFormatting>
  <conditionalFormatting sqref="J5">
    <cfRule type="cellIs" dxfId="14410" priority="415" stopIfTrue="1" operator="equal">
      <formula>5</formula>
    </cfRule>
    <cfRule type="cellIs" dxfId="14409" priority="416" stopIfTrue="1" operator="equal">
      <formula>4</formula>
    </cfRule>
    <cfRule type="cellIs" dxfId="14408" priority="417" stopIfTrue="1" operator="equal">
      <formula>3</formula>
    </cfRule>
  </conditionalFormatting>
  <conditionalFormatting sqref="J5">
    <cfRule type="cellIs" dxfId="14407" priority="409" stopIfTrue="1" operator="equal">
      <formula>5</formula>
    </cfRule>
    <cfRule type="cellIs" dxfId="14406" priority="410" stopIfTrue="1" operator="equal">
      <formula>4</formula>
    </cfRule>
    <cfRule type="cellIs" dxfId="14405" priority="411" stopIfTrue="1" operator="equal">
      <formula>3</formula>
    </cfRule>
  </conditionalFormatting>
  <conditionalFormatting sqref="J5">
    <cfRule type="cellIs" dxfId="14404" priority="406" stopIfTrue="1" operator="equal">
      <formula>5</formula>
    </cfRule>
    <cfRule type="cellIs" dxfId="14403" priority="407" stopIfTrue="1" operator="equal">
      <formula>4</formula>
    </cfRule>
    <cfRule type="cellIs" dxfId="14402" priority="408" stopIfTrue="1" operator="equal">
      <formula>3</formula>
    </cfRule>
  </conditionalFormatting>
  <conditionalFormatting sqref="J5">
    <cfRule type="cellIs" dxfId="14401" priority="403" stopIfTrue="1" operator="equal">
      <formula>5</formula>
    </cfRule>
    <cfRule type="cellIs" dxfId="14400" priority="404" stopIfTrue="1" operator="equal">
      <formula>4</formula>
    </cfRule>
    <cfRule type="cellIs" dxfId="14399" priority="405" stopIfTrue="1" operator="equal">
      <formula>3</formula>
    </cfRule>
  </conditionalFormatting>
  <conditionalFormatting sqref="J5">
    <cfRule type="cellIs" dxfId="14398" priority="400" stopIfTrue="1" operator="equal">
      <formula>5</formula>
    </cfRule>
    <cfRule type="cellIs" dxfId="14397" priority="401" stopIfTrue="1" operator="equal">
      <formula>4</formula>
    </cfRule>
    <cfRule type="cellIs" dxfId="14396" priority="402" stopIfTrue="1" operator="equal">
      <formula>3</formula>
    </cfRule>
  </conditionalFormatting>
  <conditionalFormatting sqref="J5">
    <cfRule type="cellIs" dxfId="14395" priority="397" stopIfTrue="1" operator="equal">
      <formula>5</formula>
    </cfRule>
    <cfRule type="cellIs" dxfId="14394" priority="398" stopIfTrue="1" operator="equal">
      <formula>4</formula>
    </cfRule>
    <cfRule type="cellIs" dxfId="14393" priority="399" stopIfTrue="1" operator="equal">
      <formula>3</formula>
    </cfRule>
  </conditionalFormatting>
  <conditionalFormatting sqref="J5">
    <cfRule type="cellIs" dxfId="14392" priority="394" stopIfTrue="1" operator="equal">
      <formula>5</formula>
    </cfRule>
    <cfRule type="cellIs" dxfId="14391" priority="395" stopIfTrue="1" operator="equal">
      <formula>4</formula>
    </cfRule>
    <cfRule type="cellIs" dxfId="14390" priority="396" stopIfTrue="1" operator="equal">
      <formula>3</formula>
    </cfRule>
  </conditionalFormatting>
  <conditionalFormatting sqref="J5">
    <cfRule type="cellIs" dxfId="14389" priority="389" stopIfTrue="1" operator="equal">
      <formula>5</formula>
    </cfRule>
    <cfRule type="cellIs" dxfId="14388" priority="390" stopIfTrue="1" operator="equal">
      <formula>4</formula>
    </cfRule>
    <cfRule type="cellIs" dxfId="14387" priority="391" stopIfTrue="1" operator="equal">
      <formula>3</formula>
    </cfRule>
  </conditionalFormatting>
  <conditionalFormatting sqref="J4">
    <cfRule type="expression" dxfId="14386" priority="387" stopIfTrue="1">
      <formula>$D$1&lt;J4</formula>
    </cfRule>
    <cfRule type="expression" dxfId="14385" priority="388" stopIfTrue="1">
      <formula>$D$1&gt;J4</formula>
    </cfRule>
  </conditionalFormatting>
  <conditionalFormatting sqref="J5">
    <cfRule type="cellIs" dxfId="14384" priority="384" stopIfTrue="1" operator="equal">
      <formula>5</formula>
    </cfRule>
    <cfRule type="cellIs" dxfId="14383" priority="385" stopIfTrue="1" operator="equal">
      <formula>4</formula>
    </cfRule>
    <cfRule type="cellIs" dxfId="14382" priority="386" stopIfTrue="1" operator="equal">
      <formula>3</formula>
    </cfRule>
  </conditionalFormatting>
  <conditionalFormatting sqref="J4">
    <cfRule type="expression" dxfId="14381" priority="382" stopIfTrue="1">
      <formula>$D$1&lt;J4</formula>
    </cfRule>
    <cfRule type="expression" dxfId="14380" priority="383" stopIfTrue="1">
      <formula>$D$1&gt;J4</formula>
    </cfRule>
  </conditionalFormatting>
  <conditionalFormatting sqref="J5">
    <cfRule type="cellIs" dxfId="14379" priority="379" stopIfTrue="1" operator="equal">
      <formula>5</formula>
    </cfRule>
    <cfRule type="cellIs" dxfId="14378" priority="380" stopIfTrue="1" operator="equal">
      <formula>4</formula>
    </cfRule>
    <cfRule type="cellIs" dxfId="14377" priority="381" stopIfTrue="1" operator="equal">
      <formula>3</formula>
    </cfRule>
  </conditionalFormatting>
  <conditionalFormatting sqref="J5">
    <cfRule type="cellIs" dxfId="14376" priority="374" stopIfTrue="1" operator="equal">
      <formula>5</formula>
    </cfRule>
    <cfRule type="cellIs" dxfId="14375" priority="375" stopIfTrue="1" operator="equal">
      <formula>4</formula>
    </cfRule>
    <cfRule type="cellIs" dxfId="14374" priority="376" stopIfTrue="1" operator="equal">
      <formula>3</formula>
    </cfRule>
  </conditionalFormatting>
  <conditionalFormatting sqref="J4">
    <cfRule type="expression" dxfId="14373" priority="372" stopIfTrue="1">
      <formula>$D$1&lt;J4</formula>
    </cfRule>
    <cfRule type="expression" dxfId="14372" priority="373" stopIfTrue="1">
      <formula>$D$1&gt;J4</formula>
    </cfRule>
  </conditionalFormatting>
  <conditionalFormatting sqref="J4">
    <cfRule type="expression" dxfId="14371" priority="370" stopIfTrue="1">
      <formula>$D$1&lt;J4</formula>
    </cfRule>
    <cfRule type="expression" dxfId="14370" priority="371" stopIfTrue="1">
      <formula>$D$1&gt;J4</formula>
    </cfRule>
  </conditionalFormatting>
  <conditionalFormatting sqref="J5">
    <cfRule type="cellIs" dxfId="14369" priority="367" stopIfTrue="1" operator="equal">
      <formula>5</formula>
    </cfRule>
    <cfRule type="cellIs" dxfId="14368" priority="368" stopIfTrue="1" operator="equal">
      <formula>4</formula>
    </cfRule>
    <cfRule type="cellIs" dxfId="14367" priority="369" stopIfTrue="1" operator="equal">
      <formula>3</formula>
    </cfRule>
  </conditionalFormatting>
  <conditionalFormatting sqref="J5">
    <cfRule type="cellIs" dxfId="14366" priority="362" stopIfTrue="1" operator="equal">
      <formula>5</formula>
    </cfRule>
    <cfRule type="cellIs" dxfId="14365" priority="363" stopIfTrue="1" operator="equal">
      <formula>4</formula>
    </cfRule>
    <cfRule type="cellIs" dxfId="14364" priority="364" stopIfTrue="1" operator="equal">
      <formula>3</formula>
    </cfRule>
  </conditionalFormatting>
  <conditionalFormatting sqref="K3">
    <cfRule type="expression" dxfId="14363" priority="356" stopIfTrue="1">
      <formula>$D$1&lt;K3</formula>
    </cfRule>
    <cfRule type="expression" dxfId="14362" priority="357" stopIfTrue="1">
      <formula>$D$1&gt;K3</formula>
    </cfRule>
  </conditionalFormatting>
  <conditionalFormatting sqref="K3">
    <cfRule type="expression" dxfId="14361" priority="354" stopIfTrue="1">
      <formula>$D$1&lt;K3</formula>
    </cfRule>
    <cfRule type="expression" dxfId="14360" priority="355" stopIfTrue="1">
      <formula>$D$1&gt;K3</formula>
    </cfRule>
  </conditionalFormatting>
  <conditionalFormatting sqref="K3">
    <cfRule type="expression" dxfId="14359" priority="352" stopIfTrue="1">
      <formula>$D$1&lt;K3</formula>
    </cfRule>
    <cfRule type="expression" dxfId="14358" priority="353" stopIfTrue="1">
      <formula>$D$1&gt;K3</formula>
    </cfRule>
  </conditionalFormatting>
  <conditionalFormatting sqref="K4">
    <cfRule type="expression" dxfId="14357" priority="346" stopIfTrue="1">
      <formula>$D$1&lt;K4</formula>
    </cfRule>
    <cfRule type="expression" dxfId="14356" priority="347" stopIfTrue="1">
      <formula>$D$1&gt;K4</formula>
    </cfRule>
  </conditionalFormatting>
  <conditionalFormatting sqref="K4">
    <cfRule type="expression" dxfId="14355" priority="326" stopIfTrue="1">
      <formula>$D$1&lt;K4</formula>
    </cfRule>
    <cfRule type="expression" dxfId="14354" priority="327" stopIfTrue="1">
      <formula>$D$1&gt;K4</formula>
    </cfRule>
  </conditionalFormatting>
  <conditionalFormatting sqref="K3">
    <cfRule type="expression" dxfId="14353" priority="350" stopIfTrue="1">
      <formula>$D$1&lt;K3</formula>
    </cfRule>
    <cfRule type="expression" dxfId="14352" priority="351" stopIfTrue="1">
      <formula>$D$1&gt;K3</formula>
    </cfRule>
  </conditionalFormatting>
  <conditionalFormatting sqref="K5">
    <cfRule type="cellIs" dxfId="14351" priority="315" stopIfTrue="1" operator="equal">
      <formula>5</formula>
    </cfRule>
    <cfRule type="cellIs" dxfId="14350" priority="316" stopIfTrue="1" operator="equal">
      <formula>4</formula>
    </cfRule>
    <cfRule type="cellIs" dxfId="14349" priority="317" stopIfTrue="1" operator="equal">
      <formula>3</formula>
    </cfRule>
  </conditionalFormatting>
  <conditionalFormatting sqref="K4">
    <cfRule type="expression" dxfId="14348" priority="344" stopIfTrue="1">
      <formula>$D$1&lt;K4</formula>
    </cfRule>
    <cfRule type="expression" dxfId="14347" priority="345" stopIfTrue="1">
      <formula>$D$1&gt;K4</formula>
    </cfRule>
  </conditionalFormatting>
  <conditionalFormatting sqref="K4">
    <cfRule type="expression" dxfId="14346" priority="324" stopIfTrue="1">
      <formula>$D$1&lt;K4</formula>
    </cfRule>
    <cfRule type="expression" dxfId="14345" priority="325" stopIfTrue="1">
      <formula>$D$1&gt;K4</formula>
    </cfRule>
  </conditionalFormatting>
  <conditionalFormatting sqref="K4">
    <cfRule type="expression" dxfId="14344" priority="322" stopIfTrue="1">
      <formula>$D$1&lt;K4</formula>
    </cfRule>
    <cfRule type="expression" dxfId="14343" priority="323" stopIfTrue="1">
      <formula>$D$1&gt;K4</formula>
    </cfRule>
  </conditionalFormatting>
  <conditionalFormatting sqref="K4">
    <cfRule type="expression" dxfId="14342" priority="342" stopIfTrue="1">
      <formula>$D$1&lt;K4</formula>
    </cfRule>
    <cfRule type="expression" dxfId="14341" priority="343" stopIfTrue="1">
      <formula>$D$1&gt;K4</formula>
    </cfRule>
  </conditionalFormatting>
  <conditionalFormatting sqref="K4">
    <cfRule type="expression" dxfId="14340" priority="340" stopIfTrue="1">
      <formula>$D$1&lt;K4</formula>
    </cfRule>
    <cfRule type="expression" dxfId="14339" priority="341" stopIfTrue="1">
      <formula>$D$1&gt;K4</formula>
    </cfRule>
  </conditionalFormatting>
  <conditionalFormatting sqref="K4">
    <cfRule type="expression" dxfId="14338" priority="338" stopIfTrue="1">
      <formula>$D$1&lt;K4</formula>
    </cfRule>
    <cfRule type="expression" dxfId="14337" priority="339" stopIfTrue="1">
      <formula>$D$1&gt;K4</formula>
    </cfRule>
  </conditionalFormatting>
  <conditionalFormatting sqref="K4">
    <cfRule type="expression" dxfId="14336" priority="334" stopIfTrue="1">
      <formula>$D$1&lt;K4</formula>
    </cfRule>
    <cfRule type="expression" dxfId="14335" priority="335" stopIfTrue="1">
      <formula>$D$1&gt;K4</formula>
    </cfRule>
  </conditionalFormatting>
  <conditionalFormatting sqref="K4">
    <cfRule type="expression" dxfId="14334" priority="332" stopIfTrue="1">
      <formula>$D$1&lt;K4</formula>
    </cfRule>
    <cfRule type="expression" dxfId="14333" priority="333" stopIfTrue="1">
      <formula>$D$1&gt;K4</formula>
    </cfRule>
  </conditionalFormatting>
  <conditionalFormatting sqref="K4">
    <cfRule type="expression" dxfId="14332" priority="330" stopIfTrue="1">
      <formula>$D$1&lt;K4</formula>
    </cfRule>
    <cfRule type="expression" dxfId="14331" priority="331" stopIfTrue="1">
      <formula>$D$1&gt;K4</formula>
    </cfRule>
  </conditionalFormatting>
  <conditionalFormatting sqref="K4">
    <cfRule type="expression" dxfId="14330" priority="328" stopIfTrue="1">
      <formula>$D$1&lt;K4</formula>
    </cfRule>
    <cfRule type="expression" dxfId="14329" priority="329" stopIfTrue="1">
      <formula>$D$1&gt;K4</formula>
    </cfRule>
  </conditionalFormatting>
  <conditionalFormatting sqref="K4">
    <cfRule type="expression" dxfId="14328" priority="320" stopIfTrue="1">
      <formula>$D$1&lt;K4</formula>
    </cfRule>
    <cfRule type="expression" dxfId="14327" priority="321" stopIfTrue="1">
      <formula>$D$1&gt;K4</formula>
    </cfRule>
  </conditionalFormatting>
  <conditionalFormatting sqref="K4">
    <cfRule type="expression" dxfId="14326" priority="318" stopIfTrue="1">
      <formula>$D$1&lt;K4</formula>
    </cfRule>
    <cfRule type="expression" dxfId="14325" priority="319" stopIfTrue="1">
      <formula>$D$1&gt;K4</formula>
    </cfRule>
  </conditionalFormatting>
  <conditionalFormatting sqref="L4">
    <cfRule type="expression" dxfId="14324" priority="313" stopIfTrue="1">
      <formula>$D$1&lt;L4</formula>
    </cfRule>
    <cfRule type="expression" dxfId="14323" priority="314" stopIfTrue="1">
      <formula>$D$1&gt;L4</formula>
    </cfRule>
  </conditionalFormatting>
  <conditionalFormatting sqref="L4">
    <cfRule type="expression" dxfId="14322" priority="311" stopIfTrue="1">
      <formula>$D$1&lt;L4</formula>
    </cfRule>
    <cfRule type="expression" dxfId="14321" priority="312" stopIfTrue="1">
      <formula>$D$1&gt;L4</formula>
    </cfRule>
  </conditionalFormatting>
  <conditionalFormatting sqref="L4">
    <cfRule type="expression" dxfId="14320" priority="309" stopIfTrue="1">
      <formula>$D$1&lt;L4</formula>
    </cfRule>
    <cfRule type="expression" dxfId="14319" priority="310" stopIfTrue="1">
      <formula>$D$1&gt;L4</formula>
    </cfRule>
  </conditionalFormatting>
  <conditionalFormatting sqref="L4">
    <cfRule type="expression" dxfId="14318" priority="305" stopIfTrue="1">
      <formula>$D$1&lt;L4</formula>
    </cfRule>
    <cfRule type="expression" dxfId="14317" priority="306" stopIfTrue="1">
      <formula>$D$1&gt;L4</formula>
    </cfRule>
  </conditionalFormatting>
  <conditionalFormatting sqref="L4">
    <cfRule type="expression" dxfId="14316" priority="303" stopIfTrue="1">
      <formula>$D$1&lt;L4</formula>
    </cfRule>
    <cfRule type="expression" dxfId="14315" priority="304" stopIfTrue="1">
      <formula>$D$1&gt;L4</formula>
    </cfRule>
  </conditionalFormatting>
  <conditionalFormatting sqref="L4">
    <cfRule type="expression" dxfId="14314" priority="301" stopIfTrue="1">
      <formula>$D$1&lt;L4</formula>
    </cfRule>
    <cfRule type="expression" dxfId="14313" priority="302" stopIfTrue="1">
      <formula>$D$1&gt;L4</formula>
    </cfRule>
  </conditionalFormatting>
  <conditionalFormatting sqref="L4">
    <cfRule type="expression" dxfId="14312" priority="299" stopIfTrue="1">
      <formula>$D$1&lt;L4</formula>
    </cfRule>
    <cfRule type="expression" dxfId="14311" priority="300" stopIfTrue="1">
      <formula>$D$1&gt;L4</formula>
    </cfRule>
  </conditionalFormatting>
  <conditionalFormatting sqref="L5">
    <cfRule type="cellIs" dxfId="14310" priority="296" stopIfTrue="1" operator="equal">
      <formula>5</formula>
    </cfRule>
    <cfRule type="cellIs" dxfId="14309" priority="297" stopIfTrue="1" operator="equal">
      <formula>4</formula>
    </cfRule>
    <cfRule type="cellIs" dxfId="14308" priority="298" stopIfTrue="1" operator="equal">
      <formula>3</formula>
    </cfRule>
  </conditionalFormatting>
  <conditionalFormatting sqref="L5">
    <cfRule type="cellIs" dxfId="14307" priority="293" stopIfTrue="1" operator="equal">
      <formula>5</formula>
    </cfRule>
    <cfRule type="cellIs" dxfId="14306" priority="294" stopIfTrue="1" operator="equal">
      <formula>4</formula>
    </cfRule>
    <cfRule type="cellIs" dxfId="14305" priority="295" stopIfTrue="1" operator="equal">
      <formula>3</formula>
    </cfRule>
  </conditionalFormatting>
  <conditionalFormatting sqref="L5">
    <cfRule type="cellIs" dxfId="14304" priority="290" stopIfTrue="1" operator="equal">
      <formula>5</formula>
    </cfRule>
    <cfRule type="cellIs" dxfId="14303" priority="291" stopIfTrue="1" operator="equal">
      <formula>4</formula>
    </cfRule>
    <cfRule type="cellIs" dxfId="14302" priority="292" stopIfTrue="1" operator="equal">
      <formula>3</formula>
    </cfRule>
  </conditionalFormatting>
  <conditionalFormatting sqref="L5">
    <cfRule type="cellIs" dxfId="14301" priority="284" stopIfTrue="1" operator="equal">
      <formula>5</formula>
    </cfRule>
    <cfRule type="cellIs" dxfId="14300" priority="285" stopIfTrue="1" operator="equal">
      <formula>4</formula>
    </cfRule>
    <cfRule type="cellIs" dxfId="14299" priority="286" stopIfTrue="1" operator="equal">
      <formula>3</formula>
    </cfRule>
  </conditionalFormatting>
  <conditionalFormatting sqref="L5">
    <cfRule type="cellIs" dxfId="14298" priority="281" stopIfTrue="1" operator="equal">
      <formula>5</formula>
    </cfRule>
    <cfRule type="cellIs" dxfId="14297" priority="282" stopIfTrue="1" operator="equal">
      <formula>4</formula>
    </cfRule>
    <cfRule type="cellIs" dxfId="14296" priority="283" stopIfTrue="1" operator="equal">
      <formula>3</formula>
    </cfRule>
  </conditionalFormatting>
  <conditionalFormatting sqref="L5">
    <cfRule type="cellIs" dxfId="14295" priority="278" stopIfTrue="1" operator="equal">
      <formula>5</formula>
    </cfRule>
    <cfRule type="cellIs" dxfId="14294" priority="279" stopIfTrue="1" operator="equal">
      <formula>4</formula>
    </cfRule>
    <cfRule type="cellIs" dxfId="14293" priority="280" stopIfTrue="1" operator="equal">
      <formula>3</formula>
    </cfRule>
  </conditionalFormatting>
  <conditionalFormatting sqref="L5">
    <cfRule type="cellIs" dxfId="14292" priority="272" stopIfTrue="1" operator="equal">
      <formula>5</formula>
    </cfRule>
    <cfRule type="cellIs" dxfId="14291" priority="273" stopIfTrue="1" operator="equal">
      <formula>4</formula>
    </cfRule>
    <cfRule type="cellIs" dxfId="14290" priority="274" stopIfTrue="1" operator="equal">
      <formula>3</formula>
    </cfRule>
  </conditionalFormatting>
  <conditionalFormatting sqref="L5">
    <cfRule type="cellIs" dxfId="14289" priority="269" stopIfTrue="1" operator="equal">
      <formula>5</formula>
    </cfRule>
    <cfRule type="cellIs" dxfId="14288" priority="270" stopIfTrue="1" operator="equal">
      <formula>4</formula>
    </cfRule>
    <cfRule type="cellIs" dxfId="14287" priority="271" stopIfTrue="1" operator="equal">
      <formula>3</formula>
    </cfRule>
  </conditionalFormatting>
  <conditionalFormatting sqref="L5">
    <cfRule type="cellIs" dxfId="14286" priority="266" stopIfTrue="1" operator="equal">
      <formula>5</formula>
    </cfRule>
    <cfRule type="cellIs" dxfId="14285" priority="267" stopIfTrue="1" operator="equal">
      <formula>4</formula>
    </cfRule>
    <cfRule type="cellIs" dxfId="14284" priority="268" stopIfTrue="1" operator="equal">
      <formula>3</formula>
    </cfRule>
  </conditionalFormatting>
  <conditionalFormatting sqref="L5">
    <cfRule type="cellIs" dxfId="14283" priority="263" stopIfTrue="1" operator="equal">
      <formula>5</formula>
    </cfRule>
    <cfRule type="cellIs" dxfId="14282" priority="264" stopIfTrue="1" operator="equal">
      <formula>4</formula>
    </cfRule>
    <cfRule type="cellIs" dxfId="14281" priority="265" stopIfTrue="1" operator="equal">
      <formula>3</formula>
    </cfRule>
  </conditionalFormatting>
  <conditionalFormatting sqref="L5">
    <cfRule type="cellIs" dxfId="14280" priority="260" stopIfTrue="1" operator="equal">
      <formula>5</formula>
    </cfRule>
    <cfRule type="cellIs" dxfId="14279" priority="261" stopIfTrue="1" operator="equal">
      <formula>4</formula>
    </cfRule>
    <cfRule type="cellIs" dxfId="14278" priority="262" stopIfTrue="1" operator="equal">
      <formula>3</formula>
    </cfRule>
  </conditionalFormatting>
  <conditionalFormatting sqref="L5">
    <cfRule type="cellIs" dxfId="14277" priority="257" stopIfTrue="1" operator="equal">
      <formula>5</formula>
    </cfRule>
    <cfRule type="cellIs" dxfId="14276" priority="258" stopIfTrue="1" operator="equal">
      <formula>4</formula>
    </cfRule>
    <cfRule type="cellIs" dxfId="14275" priority="259" stopIfTrue="1" operator="equal">
      <formula>3</formula>
    </cfRule>
  </conditionalFormatting>
  <conditionalFormatting sqref="L5">
    <cfRule type="cellIs" dxfId="14274" priority="254" stopIfTrue="1" operator="equal">
      <formula>5</formula>
    </cfRule>
    <cfRule type="cellIs" dxfId="14273" priority="255" stopIfTrue="1" operator="equal">
      <formula>4</formula>
    </cfRule>
    <cfRule type="cellIs" dxfId="14272" priority="256" stopIfTrue="1" operator="equal">
      <formula>3</formula>
    </cfRule>
  </conditionalFormatting>
  <conditionalFormatting sqref="L5">
    <cfRule type="cellIs" dxfId="14271" priority="251" stopIfTrue="1" operator="equal">
      <formula>5</formula>
    </cfRule>
    <cfRule type="cellIs" dxfId="14270" priority="252" stopIfTrue="1" operator="equal">
      <formula>4</formula>
    </cfRule>
    <cfRule type="cellIs" dxfId="14269" priority="253" stopIfTrue="1" operator="equal">
      <formula>3</formula>
    </cfRule>
  </conditionalFormatting>
  <conditionalFormatting sqref="L5">
    <cfRule type="cellIs" dxfId="14268" priority="248" stopIfTrue="1" operator="equal">
      <formula>5</formula>
    </cfRule>
    <cfRule type="cellIs" dxfId="14267" priority="249" stopIfTrue="1" operator="equal">
      <formula>4</formula>
    </cfRule>
    <cfRule type="cellIs" dxfId="14266" priority="250" stopIfTrue="1" operator="equal">
      <formula>3</formula>
    </cfRule>
  </conditionalFormatting>
  <conditionalFormatting sqref="L5">
    <cfRule type="cellIs" dxfId="14265" priority="245" stopIfTrue="1" operator="equal">
      <formula>5</formula>
    </cfRule>
    <cfRule type="cellIs" dxfId="14264" priority="246" stopIfTrue="1" operator="equal">
      <formula>4</formula>
    </cfRule>
    <cfRule type="cellIs" dxfId="14263" priority="247" stopIfTrue="1" operator="equal">
      <formula>3</formula>
    </cfRule>
  </conditionalFormatting>
  <conditionalFormatting sqref="N4">
    <cfRule type="expression" dxfId="14262" priority="66" stopIfTrue="1">
      <formula>$D$1&lt;N4</formula>
    </cfRule>
    <cfRule type="expression" dxfId="14261" priority="67" stopIfTrue="1">
      <formula>$D$1&gt;N4</formula>
    </cfRule>
  </conditionalFormatting>
  <conditionalFormatting sqref="N4">
    <cfRule type="expression" dxfId="14260" priority="64" stopIfTrue="1">
      <formula>$D$1&lt;N4</formula>
    </cfRule>
    <cfRule type="expression" dxfId="14259" priority="65" stopIfTrue="1">
      <formula>$D$1&gt;N4</formula>
    </cfRule>
  </conditionalFormatting>
  <conditionalFormatting sqref="N4">
    <cfRule type="expression" dxfId="14258" priority="232" stopIfTrue="1">
      <formula>$D$1&lt;N4</formula>
    </cfRule>
    <cfRule type="expression" dxfId="14257" priority="233" stopIfTrue="1">
      <formula>$D$1&gt;N4</formula>
    </cfRule>
  </conditionalFormatting>
  <conditionalFormatting sqref="N5">
    <cfRule type="cellIs" dxfId="14256" priority="229" stopIfTrue="1" operator="equal">
      <formula>5</formula>
    </cfRule>
    <cfRule type="cellIs" dxfId="14255" priority="230" stopIfTrue="1" operator="equal">
      <formula>4</formula>
    </cfRule>
    <cfRule type="cellIs" dxfId="14254" priority="231" stopIfTrue="1" operator="equal">
      <formula>3</formula>
    </cfRule>
  </conditionalFormatting>
  <conditionalFormatting sqref="N4">
    <cfRule type="expression" dxfId="14253" priority="227" stopIfTrue="1">
      <formula>$D$1&lt;N4</formula>
    </cfRule>
    <cfRule type="expression" dxfId="14252" priority="228" stopIfTrue="1">
      <formula>$D$1&gt;N4</formula>
    </cfRule>
  </conditionalFormatting>
  <conditionalFormatting sqref="N4">
    <cfRule type="expression" dxfId="14251" priority="211" stopIfTrue="1">
      <formula>$D$1&lt;N4</formula>
    </cfRule>
    <cfRule type="expression" dxfId="14250" priority="212" stopIfTrue="1">
      <formula>$D$1&gt;N4</formula>
    </cfRule>
  </conditionalFormatting>
  <conditionalFormatting sqref="N5">
    <cfRule type="cellIs" dxfId="14249" priority="208" stopIfTrue="1" operator="equal">
      <formula>5</formula>
    </cfRule>
    <cfRule type="cellIs" dxfId="14248" priority="209" stopIfTrue="1" operator="equal">
      <formula>4</formula>
    </cfRule>
    <cfRule type="cellIs" dxfId="14247" priority="210" stopIfTrue="1" operator="equal">
      <formula>3</formula>
    </cfRule>
  </conditionalFormatting>
  <conditionalFormatting sqref="N4">
    <cfRule type="expression" dxfId="14246" priority="206" stopIfTrue="1">
      <formula>$D$1&lt;N4</formula>
    </cfRule>
    <cfRule type="expression" dxfId="14245" priority="207" stopIfTrue="1">
      <formula>$D$1&gt;N4</formula>
    </cfRule>
  </conditionalFormatting>
  <conditionalFormatting sqref="N5">
    <cfRule type="cellIs" dxfId="14244" priority="203" stopIfTrue="1" operator="equal">
      <formula>5</formula>
    </cfRule>
    <cfRule type="cellIs" dxfId="14243" priority="204" stopIfTrue="1" operator="equal">
      <formula>4</formula>
    </cfRule>
    <cfRule type="cellIs" dxfId="14242" priority="205" stopIfTrue="1" operator="equal">
      <formula>3</formula>
    </cfRule>
  </conditionalFormatting>
  <conditionalFormatting sqref="N4">
    <cfRule type="expression" dxfId="14241" priority="201" stopIfTrue="1">
      <formula>$D$1&lt;N4</formula>
    </cfRule>
    <cfRule type="expression" dxfId="14240" priority="202" stopIfTrue="1">
      <formula>$D$1&gt;N4</formula>
    </cfRule>
  </conditionalFormatting>
  <conditionalFormatting sqref="N5">
    <cfRule type="cellIs" dxfId="14239" priority="198" stopIfTrue="1" operator="equal">
      <formula>5</formula>
    </cfRule>
    <cfRule type="cellIs" dxfId="14238" priority="199" stopIfTrue="1" operator="equal">
      <formula>4</formula>
    </cfRule>
    <cfRule type="cellIs" dxfId="14237" priority="200" stopIfTrue="1" operator="equal">
      <formula>3</formula>
    </cfRule>
  </conditionalFormatting>
  <conditionalFormatting sqref="N4">
    <cfRule type="expression" dxfId="14236" priority="196" stopIfTrue="1">
      <formula>$D$1&lt;N4</formula>
    </cfRule>
    <cfRule type="expression" dxfId="14235" priority="197" stopIfTrue="1">
      <formula>$D$1&gt;N4</formula>
    </cfRule>
  </conditionalFormatting>
  <conditionalFormatting sqref="N4">
    <cfRule type="expression" dxfId="14234" priority="194" stopIfTrue="1">
      <formula>$D$1&lt;N4</formula>
    </cfRule>
    <cfRule type="expression" dxfId="14233" priority="195" stopIfTrue="1">
      <formula>$D$1&gt;N4</formula>
    </cfRule>
  </conditionalFormatting>
  <conditionalFormatting sqref="N5">
    <cfRule type="cellIs" dxfId="14232" priority="191" stopIfTrue="1" operator="equal">
      <formula>5</formula>
    </cfRule>
    <cfRule type="cellIs" dxfId="14231" priority="192" stopIfTrue="1" operator="equal">
      <formula>4</formula>
    </cfRule>
    <cfRule type="cellIs" dxfId="14230" priority="193" stopIfTrue="1" operator="equal">
      <formula>3</formula>
    </cfRule>
  </conditionalFormatting>
  <conditionalFormatting sqref="N4">
    <cfRule type="expression" dxfId="14229" priority="189" stopIfTrue="1">
      <formula>$D$1&lt;N4</formula>
    </cfRule>
    <cfRule type="expression" dxfId="14228" priority="190" stopIfTrue="1">
      <formula>$D$1&gt;N4</formula>
    </cfRule>
  </conditionalFormatting>
  <conditionalFormatting sqref="N5">
    <cfRule type="cellIs" dxfId="14227" priority="186" stopIfTrue="1" operator="equal">
      <formula>5</formula>
    </cfRule>
    <cfRule type="cellIs" dxfId="14226" priority="187" stopIfTrue="1" operator="equal">
      <formula>4</formula>
    </cfRule>
    <cfRule type="cellIs" dxfId="14225" priority="188" stopIfTrue="1" operator="equal">
      <formula>3</formula>
    </cfRule>
  </conditionalFormatting>
  <conditionalFormatting sqref="N4">
    <cfRule type="expression" dxfId="14224" priority="184" stopIfTrue="1">
      <formula>$D$1&lt;N4</formula>
    </cfRule>
    <cfRule type="expression" dxfId="14223" priority="185" stopIfTrue="1">
      <formula>$D$1&gt;N4</formula>
    </cfRule>
  </conditionalFormatting>
  <conditionalFormatting sqref="N5">
    <cfRule type="cellIs" dxfId="14222" priority="181" stopIfTrue="1" operator="equal">
      <formula>5</formula>
    </cfRule>
    <cfRule type="cellIs" dxfId="14221" priority="182" stopIfTrue="1" operator="equal">
      <formula>4</formula>
    </cfRule>
    <cfRule type="cellIs" dxfId="14220" priority="183" stopIfTrue="1" operator="equal">
      <formula>3</formula>
    </cfRule>
  </conditionalFormatting>
  <conditionalFormatting sqref="N4">
    <cfRule type="expression" dxfId="14219" priority="179" stopIfTrue="1">
      <formula>$D$1&lt;N4</formula>
    </cfRule>
    <cfRule type="expression" dxfId="14218" priority="180" stopIfTrue="1">
      <formula>$D$1&gt;N4</formula>
    </cfRule>
  </conditionalFormatting>
  <conditionalFormatting sqref="N4">
    <cfRule type="expression" dxfId="14217" priority="177" stopIfTrue="1">
      <formula>$D$1&lt;N4</formula>
    </cfRule>
    <cfRule type="expression" dxfId="14216" priority="178" stopIfTrue="1">
      <formula>$D$1&gt;N4</formula>
    </cfRule>
  </conditionalFormatting>
  <conditionalFormatting sqref="N4">
    <cfRule type="expression" dxfId="14215" priority="175" stopIfTrue="1">
      <formula>$D$1&lt;N4</formula>
    </cfRule>
    <cfRule type="expression" dxfId="14214" priority="176" stopIfTrue="1">
      <formula>$D$1&gt;N4</formula>
    </cfRule>
  </conditionalFormatting>
  <conditionalFormatting sqref="N4">
    <cfRule type="expression" dxfId="14213" priority="173" stopIfTrue="1">
      <formula>$D$1&lt;N4</formula>
    </cfRule>
    <cfRule type="expression" dxfId="14212" priority="174" stopIfTrue="1">
      <formula>$D$1&gt;N4</formula>
    </cfRule>
  </conditionalFormatting>
  <conditionalFormatting sqref="N4">
    <cfRule type="expression" dxfId="14211" priority="171" stopIfTrue="1">
      <formula>$D$1&lt;N4</formula>
    </cfRule>
    <cfRule type="expression" dxfId="14210" priority="172" stopIfTrue="1">
      <formula>$D$1&gt;N4</formula>
    </cfRule>
  </conditionalFormatting>
  <conditionalFormatting sqref="N4">
    <cfRule type="expression" dxfId="14209" priority="169" stopIfTrue="1">
      <formula>$D$1&lt;N4</formula>
    </cfRule>
    <cfRule type="expression" dxfId="14208" priority="170" stopIfTrue="1">
      <formula>$D$1&gt;N4</formula>
    </cfRule>
  </conditionalFormatting>
  <conditionalFormatting sqref="N4">
    <cfRule type="expression" dxfId="14207" priority="167" stopIfTrue="1">
      <formula>$D$1&lt;N4</formula>
    </cfRule>
    <cfRule type="expression" dxfId="14206" priority="168" stopIfTrue="1">
      <formula>$D$1&gt;N4</formula>
    </cfRule>
  </conditionalFormatting>
  <conditionalFormatting sqref="N4">
    <cfRule type="expression" dxfId="14205" priority="165" stopIfTrue="1">
      <formula>$D$1&lt;N4</formula>
    </cfRule>
    <cfRule type="expression" dxfId="14204" priority="166" stopIfTrue="1">
      <formula>$D$1&gt;N4</formula>
    </cfRule>
  </conditionalFormatting>
  <conditionalFormatting sqref="N4">
    <cfRule type="expression" dxfId="14203" priority="163" stopIfTrue="1">
      <formula>$D$1&lt;N4</formula>
    </cfRule>
    <cfRule type="expression" dxfId="14202" priority="164" stopIfTrue="1">
      <formula>$D$1&gt;N4</formula>
    </cfRule>
  </conditionalFormatting>
  <conditionalFormatting sqref="N4">
    <cfRule type="expression" dxfId="14201" priority="161" stopIfTrue="1">
      <formula>$D$1&lt;N4</formula>
    </cfRule>
    <cfRule type="expression" dxfId="14200" priority="162" stopIfTrue="1">
      <formula>$D$1&gt;N4</formula>
    </cfRule>
  </conditionalFormatting>
  <conditionalFormatting sqref="N5">
    <cfRule type="cellIs" dxfId="14199" priority="158" stopIfTrue="1" operator="equal">
      <formula>5</formula>
    </cfRule>
    <cfRule type="cellIs" dxfId="14198" priority="159" stopIfTrue="1" operator="equal">
      <formula>4</formula>
    </cfRule>
    <cfRule type="cellIs" dxfId="14197" priority="160" stopIfTrue="1" operator="equal">
      <formula>3</formula>
    </cfRule>
  </conditionalFormatting>
  <conditionalFormatting sqref="N4">
    <cfRule type="expression" dxfId="14196" priority="156" stopIfTrue="1">
      <formula>$D$1&lt;N4</formula>
    </cfRule>
    <cfRule type="expression" dxfId="14195" priority="157" stopIfTrue="1">
      <formula>$D$1&gt;N4</formula>
    </cfRule>
  </conditionalFormatting>
  <conditionalFormatting sqref="N5">
    <cfRule type="cellIs" dxfId="14194" priority="153" stopIfTrue="1" operator="equal">
      <formula>5</formula>
    </cfRule>
    <cfRule type="cellIs" dxfId="14193" priority="154" stopIfTrue="1" operator="equal">
      <formula>4</formula>
    </cfRule>
    <cfRule type="cellIs" dxfId="14192" priority="155" stopIfTrue="1" operator="equal">
      <formula>3</formula>
    </cfRule>
  </conditionalFormatting>
  <conditionalFormatting sqref="N4">
    <cfRule type="expression" dxfId="14191" priority="151" stopIfTrue="1">
      <formula>$D$1&lt;N4</formula>
    </cfRule>
    <cfRule type="expression" dxfId="14190" priority="152" stopIfTrue="1">
      <formula>$D$1&gt;N4</formula>
    </cfRule>
  </conditionalFormatting>
  <conditionalFormatting sqref="N4">
    <cfRule type="expression" dxfId="14189" priority="149" stopIfTrue="1">
      <formula>$D$1&lt;N4</formula>
    </cfRule>
    <cfRule type="expression" dxfId="14188" priority="150" stopIfTrue="1">
      <formula>$D$1&gt;N4</formula>
    </cfRule>
  </conditionalFormatting>
  <conditionalFormatting sqref="N4">
    <cfRule type="expression" dxfId="14187" priority="147" stopIfTrue="1">
      <formula>$D$1&lt;N4</formula>
    </cfRule>
    <cfRule type="expression" dxfId="14186" priority="148" stopIfTrue="1">
      <formula>$D$1&gt;N4</formula>
    </cfRule>
  </conditionalFormatting>
  <conditionalFormatting sqref="N4">
    <cfRule type="expression" dxfId="14185" priority="145" stopIfTrue="1">
      <formula>$D$1&lt;N4</formula>
    </cfRule>
    <cfRule type="expression" dxfId="14184" priority="146" stopIfTrue="1">
      <formula>$D$1&gt;N4</formula>
    </cfRule>
  </conditionalFormatting>
  <conditionalFormatting sqref="N4">
    <cfRule type="expression" dxfId="14183" priority="143" stopIfTrue="1">
      <formula>$D$1&lt;N4</formula>
    </cfRule>
    <cfRule type="expression" dxfId="14182" priority="144" stopIfTrue="1">
      <formula>$D$1&gt;N4</formula>
    </cfRule>
  </conditionalFormatting>
  <conditionalFormatting sqref="N4">
    <cfRule type="expression" dxfId="14181" priority="141" stopIfTrue="1">
      <formula>$D$1&lt;N4</formula>
    </cfRule>
    <cfRule type="expression" dxfId="14180" priority="142" stopIfTrue="1">
      <formula>$D$1&gt;N4</formula>
    </cfRule>
  </conditionalFormatting>
  <conditionalFormatting sqref="N4">
    <cfRule type="expression" dxfId="14179" priority="139" stopIfTrue="1">
      <formula>$D$1&lt;N4</formula>
    </cfRule>
    <cfRule type="expression" dxfId="14178" priority="140" stopIfTrue="1">
      <formula>$D$1&gt;N4</formula>
    </cfRule>
  </conditionalFormatting>
  <conditionalFormatting sqref="N4">
    <cfRule type="expression" dxfId="14177" priority="137" stopIfTrue="1">
      <formula>$D$1&lt;N4</formula>
    </cfRule>
    <cfRule type="expression" dxfId="14176" priority="138" stopIfTrue="1">
      <formula>$D$1&gt;N4</formula>
    </cfRule>
  </conditionalFormatting>
  <conditionalFormatting sqref="N5">
    <cfRule type="cellIs" dxfId="14175" priority="134" stopIfTrue="1" operator="equal">
      <formula>5</formula>
    </cfRule>
    <cfRule type="cellIs" dxfId="14174" priority="135" stopIfTrue="1" operator="equal">
      <formula>4</formula>
    </cfRule>
    <cfRule type="cellIs" dxfId="14173" priority="136" stopIfTrue="1" operator="equal">
      <formula>3</formula>
    </cfRule>
  </conditionalFormatting>
  <conditionalFormatting sqref="N4">
    <cfRule type="expression" dxfId="14172" priority="132" stopIfTrue="1">
      <formula>$D$1&lt;N4</formula>
    </cfRule>
    <cfRule type="expression" dxfId="14171" priority="133" stopIfTrue="1">
      <formula>$D$1&gt;N4</formula>
    </cfRule>
  </conditionalFormatting>
  <conditionalFormatting sqref="N5">
    <cfRule type="cellIs" dxfId="14170" priority="129" stopIfTrue="1" operator="equal">
      <formula>5</formula>
    </cfRule>
    <cfRule type="cellIs" dxfId="14169" priority="130" stopIfTrue="1" operator="equal">
      <formula>4</formula>
    </cfRule>
    <cfRule type="cellIs" dxfId="14168" priority="131" stopIfTrue="1" operator="equal">
      <formula>3</formula>
    </cfRule>
  </conditionalFormatting>
  <conditionalFormatting sqref="N4">
    <cfRule type="expression" dxfId="14167" priority="127" stopIfTrue="1">
      <formula>$D$1&lt;N4</formula>
    </cfRule>
    <cfRule type="expression" dxfId="14166" priority="128" stopIfTrue="1">
      <formula>$D$1&gt;N4</formula>
    </cfRule>
  </conditionalFormatting>
  <conditionalFormatting sqref="N4">
    <cfRule type="expression" dxfId="14165" priority="125" stopIfTrue="1">
      <formula>$D$1&lt;N4</formula>
    </cfRule>
    <cfRule type="expression" dxfId="14164" priority="126" stopIfTrue="1">
      <formula>$D$1&gt;N4</formula>
    </cfRule>
  </conditionalFormatting>
  <conditionalFormatting sqref="N5">
    <cfRule type="cellIs" dxfId="14163" priority="122" stopIfTrue="1" operator="equal">
      <formula>5</formula>
    </cfRule>
    <cfRule type="cellIs" dxfId="14162" priority="123" stopIfTrue="1" operator="equal">
      <formula>4</formula>
    </cfRule>
    <cfRule type="cellIs" dxfId="14161" priority="124" stopIfTrue="1" operator="equal">
      <formula>3</formula>
    </cfRule>
  </conditionalFormatting>
  <conditionalFormatting sqref="N4">
    <cfRule type="expression" dxfId="14160" priority="120" stopIfTrue="1">
      <formula>$D$1&lt;N4</formula>
    </cfRule>
    <cfRule type="expression" dxfId="14159" priority="121" stopIfTrue="1">
      <formula>$D$1&gt;N4</formula>
    </cfRule>
  </conditionalFormatting>
  <conditionalFormatting sqref="N5">
    <cfRule type="cellIs" dxfId="14158" priority="117" stopIfTrue="1" operator="equal">
      <formula>5</formula>
    </cfRule>
    <cfRule type="cellIs" dxfId="14157" priority="118" stopIfTrue="1" operator="equal">
      <formula>4</formula>
    </cfRule>
    <cfRule type="cellIs" dxfId="14156" priority="119" stopIfTrue="1" operator="equal">
      <formula>3</formula>
    </cfRule>
  </conditionalFormatting>
  <conditionalFormatting sqref="N4">
    <cfRule type="expression" dxfId="14155" priority="115" stopIfTrue="1">
      <formula>$D$1&lt;N4</formula>
    </cfRule>
    <cfRule type="expression" dxfId="14154" priority="116" stopIfTrue="1">
      <formula>$D$1&gt;N4</formula>
    </cfRule>
  </conditionalFormatting>
  <conditionalFormatting sqref="N4">
    <cfRule type="expression" dxfId="14153" priority="113" stopIfTrue="1">
      <formula>$D$1&lt;N4</formula>
    </cfRule>
    <cfRule type="expression" dxfId="14152" priority="114" stopIfTrue="1">
      <formula>$D$1&gt;N4</formula>
    </cfRule>
  </conditionalFormatting>
  <conditionalFormatting sqref="N4">
    <cfRule type="expression" dxfId="14151" priority="103" stopIfTrue="1">
      <formula>$D$1&lt;N4</formula>
    </cfRule>
    <cfRule type="expression" dxfId="14150" priority="104" stopIfTrue="1">
      <formula>$D$1&gt;N4</formula>
    </cfRule>
  </conditionalFormatting>
  <conditionalFormatting sqref="N5">
    <cfRule type="cellIs" dxfId="14149" priority="110" stopIfTrue="1" operator="equal">
      <formula>5</formula>
    </cfRule>
    <cfRule type="cellIs" dxfId="14148" priority="111" stopIfTrue="1" operator="equal">
      <formula>4</formula>
    </cfRule>
    <cfRule type="cellIs" dxfId="14147" priority="112" stopIfTrue="1" operator="equal">
      <formula>3</formula>
    </cfRule>
  </conditionalFormatting>
  <conditionalFormatting sqref="N4">
    <cfRule type="expression" dxfId="14146" priority="108" stopIfTrue="1">
      <formula>$D$1&lt;N4</formula>
    </cfRule>
    <cfRule type="expression" dxfId="14145" priority="109" stopIfTrue="1">
      <formula>$D$1&gt;N4</formula>
    </cfRule>
  </conditionalFormatting>
  <conditionalFormatting sqref="N5">
    <cfRule type="cellIs" dxfId="14144" priority="105" stopIfTrue="1" operator="equal">
      <formula>5</formula>
    </cfRule>
    <cfRule type="cellIs" dxfId="14143" priority="106" stopIfTrue="1" operator="equal">
      <formula>4</formula>
    </cfRule>
    <cfRule type="cellIs" dxfId="14142" priority="107" stopIfTrue="1" operator="equal">
      <formula>3</formula>
    </cfRule>
  </conditionalFormatting>
  <conditionalFormatting sqref="N5">
    <cfRule type="cellIs" dxfId="14141" priority="100" stopIfTrue="1" operator="equal">
      <formula>5</formula>
    </cfRule>
    <cfRule type="cellIs" dxfId="14140" priority="101" stopIfTrue="1" operator="equal">
      <formula>4</formula>
    </cfRule>
    <cfRule type="cellIs" dxfId="14139" priority="102" stopIfTrue="1" operator="equal">
      <formula>3</formula>
    </cfRule>
  </conditionalFormatting>
  <conditionalFormatting sqref="N4">
    <cfRule type="expression" dxfId="14138" priority="98" stopIfTrue="1">
      <formula>$D$1&lt;N4</formula>
    </cfRule>
    <cfRule type="expression" dxfId="14137" priority="99" stopIfTrue="1">
      <formula>$D$1&gt;N4</formula>
    </cfRule>
  </conditionalFormatting>
  <conditionalFormatting sqref="N5">
    <cfRule type="cellIs" dxfId="14136" priority="95" stopIfTrue="1" operator="equal">
      <formula>5</formula>
    </cfRule>
    <cfRule type="cellIs" dxfId="14135" priority="96" stopIfTrue="1" operator="equal">
      <formula>4</formula>
    </cfRule>
    <cfRule type="cellIs" dxfId="14134" priority="97" stopIfTrue="1" operator="equal">
      <formula>3</formula>
    </cfRule>
  </conditionalFormatting>
  <conditionalFormatting sqref="N4">
    <cfRule type="expression" dxfId="14133" priority="93" stopIfTrue="1">
      <formula>$D$1&lt;N4</formula>
    </cfRule>
    <cfRule type="expression" dxfId="14132" priority="94" stopIfTrue="1">
      <formula>$D$1&gt;N4</formula>
    </cfRule>
  </conditionalFormatting>
  <conditionalFormatting sqref="N4">
    <cfRule type="expression" dxfId="14131" priority="91" stopIfTrue="1">
      <formula>$D$1&lt;N4</formula>
    </cfRule>
    <cfRule type="expression" dxfId="14130" priority="92" stopIfTrue="1">
      <formula>$D$1&gt;N4</formula>
    </cfRule>
  </conditionalFormatting>
  <conditionalFormatting sqref="N5">
    <cfRule type="cellIs" dxfId="14129" priority="83" stopIfTrue="1" operator="equal">
      <formula>5</formula>
    </cfRule>
    <cfRule type="cellIs" dxfId="14128" priority="84" stopIfTrue="1" operator="equal">
      <formula>4</formula>
    </cfRule>
    <cfRule type="cellIs" dxfId="14127" priority="85" stopIfTrue="1" operator="equal">
      <formula>3</formula>
    </cfRule>
  </conditionalFormatting>
  <conditionalFormatting sqref="N4">
    <cfRule type="expression" dxfId="14126" priority="81" stopIfTrue="1">
      <formula>$D$1&lt;N4</formula>
    </cfRule>
    <cfRule type="expression" dxfId="14125" priority="82" stopIfTrue="1">
      <formula>$D$1&gt;N4</formula>
    </cfRule>
  </conditionalFormatting>
  <conditionalFormatting sqref="N5">
    <cfRule type="cellIs" dxfId="14124" priority="78" stopIfTrue="1" operator="equal">
      <formula>5</formula>
    </cfRule>
    <cfRule type="cellIs" dxfId="14123" priority="79" stopIfTrue="1" operator="equal">
      <formula>4</formula>
    </cfRule>
    <cfRule type="cellIs" dxfId="14122" priority="80" stopIfTrue="1" operator="equal">
      <formula>3</formula>
    </cfRule>
  </conditionalFormatting>
  <conditionalFormatting sqref="N4">
    <cfRule type="expression" dxfId="14121" priority="74" stopIfTrue="1">
      <formula>$D$1&lt;N4</formula>
    </cfRule>
    <cfRule type="expression" dxfId="14120" priority="75" stopIfTrue="1">
      <formula>$D$1&gt;N4</formula>
    </cfRule>
  </conditionalFormatting>
  <conditionalFormatting sqref="N4">
    <cfRule type="expression" dxfId="14119" priority="72" stopIfTrue="1">
      <formula>$D$1&lt;N4</formula>
    </cfRule>
    <cfRule type="expression" dxfId="14118" priority="73" stopIfTrue="1">
      <formula>$D$1&gt;N4</formula>
    </cfRule>
  </conditionalFormatting>
  <conditionalFormatting sqref="N4">
    <cfRule type="expression" dxfId="14117" priority="70" stopIfTrue="1">
      <formula>$D$1&lt;N4</formula>
    </cfRule>
    <cfRule type="expression" dxfId="14116" priority="71" stopIfTrue="1">
      <formula>$D$1&gt;N4</formula>
    </cfRule>
  </conditionalFormatting>
  <conditionalFormatting sqref="N4">
    <cfRule type="expression" dxfId="14115" priority="68" stopIfTrue="1">
      <formula>$D$1&lt;N4</formula>
    </cfRule>
    <cfRule type="expression" dxfId="14114" priority="69" stopIfTrue="1">
      <formula>$D$1&gt;N4</formula>
    </cfRule>
  </conditionalFormatting>
  <conditionalFormatting sqref="N4">
    <cfRule type="expression" dxfId="14113" priority="62" stopIfTrue="1">
      <formula>$D$1&lt;N4</formula>
    </cfRule>
    <cfRule type="expression" dxfId="14112" priority="63" stopIfTrue="1">
      <formula>$D$1&gt;N4</formula>
    </cfRule>
  </conditionalFormatting>
  <conditionalFormatting sqref="N4">
    <cfRule type="expression" dxfId="14111" priority="60" stopIfTrue="1">
      <formula>$D$1&lt;N4</formula>
    </cfRule>
    <cfRule type="expression" dxfId="14110" priority="61" stopIfTrue="1">
      <formula>$D$1&gt;N4</formula>
    </cfRule>
  </conditionalFormatting>
  <conditionalFormatting sqref="N4">
    <cfRule type="expression" dxfId="14109" priority="58" stopIfTrue="1">
      <formula>$D$1&lt;N4</formula>
    </cfRule>
    <cfRule type="expression" dxfId="14108" priority="59" stopIfTrue="1">
      <formula>$D$1&gt;N4</formula>
    </cfRule>
  </conditionalFormatting>
  <conditionalFormatting sqref="N5">
    <cfRule type="cellIs" dxfId="14107" priority="239" stopIfTrue="1" operator="equal">
      <formula>5</formula>
    </cfRule>
    <cfRule type="cellIs" dxfId="14106" priority="240" stopIfTrue="1" operator="equal">
      <formula>4</formula>
    </cfRule>
    <cfRule type="cellIs" dxfId="14105" priority="241" stopIfTrue="1" operator="equal">
      <formula>3</formula>
    </cfRule>
  </conditionalFormatting>
  <conditionalFormatting sqref="N4">
    <cfRule type="expression" dxfId="14104" priority="237" stopIfTrue="1">
      <formula>$D$1&lt;N4</formula>
    </cfRule>
    <cfRule type="expression" dxfId="14103" priority="238" stopIfTrue="1">
      <formula>$D$1&gt;N4</formula>
    </cfRule>
  </conditionalFormatting>
  <conditionalFormatting sqref="N5">
    <cfRule type="cellIs" dxfId="14102" priority="234" stopIfTrue="1" operator="equal">
      <formula>5</formula>
    </cfRule>
    <cfRule type="cellIs" dxfId="14101" priority="235" stopIfTrue="1" operator="equal">
      <formula>4</formula>
    </cfRule>
    <cfRule type="cellIs" dxfId="14100" priority="236" stopIfTrue="1" operator="equal">
      <formula>3</formula>
    </cfRule>
  </conditionalFormatting>
  <conditionalFormatting sqref="N5">
    <cfRule type="cellIs" dxfId="14099" priority="222" stopIfTrue="1" operator="equal">
      <formula>5</formula>
    </cfRule>
    <cfRule type="cellIs" dxfId="14098" priority="223" stopIfTrue="1" operator="equal">
      <formula>4</formula>
    </cfRule>
    <cfRule type="cellIs" dxfId="14097" priority="224" stopIfTrue="1" operator="equal">
      <formula>3</formula>
    </cfRule>
  </conditionalFormatting>
  <conditionalFormatting sqref="N4">
    <cfRule type="expression" dxfId="14096" priority="220" stopIfTrue="1">
      <formula>$D$1&lt;N4</formula>
    </cfRule>
    <cfRule type="expression" dxfId="14095" priority="221" stopIfTrue="1">
      <formula>$D$1&gt;N4</formula>
    </cfRule>
  </conditionalFormatting>
  <conditionalFormatting sqref="N4">
    <cfRule type="expression" dxfId="14094" priority="216" stopIfTrue="1">
      <formula>$D$1&lt;N4</formula>
    </cfRule>
    <cfRule type="expression" dxfId="14093" priority="217" stopIfTrue="1">
      <formula>$D$1&gt;N4</formula>
    </cfRule>
  </conditionalFormatting>
  <conditionalFormatting sqref="N5">
    <cfRule type="cellIs" dxfId="14092" priority="213" stopIfTrue="1" operator="equal">
      <formula>5</formula>
    </cfRule>
    <cfRule type="cellIs" dxfId="14091" priority="214" stopIfTrue="1" operator="equal">
      <formula>4</formula>
    </cfRule>
    <cfRule type="cellIs" dxfId="14090" priority="215" stopIfTrue="1" operator="equal">
      <formula>3</formula>
    </cfRule>
  </conditionalFormatting>
  <conditionalFormatting sqref="O4">
    <cfRule type="expression" dxfId="14089" priority="56" stopIfTrue="1">
      <formula>$D$1&lt;O4</formula>
    </cfRule>
    <cfRule type="expression" dxfId="14088" priority="57" stopIfTrue="1">
      <formula>$D$1&gt;O4</formula>
    </cfRule>
  </conditionalFormatting>
  <conditionalFormatting sqref="O4">
    <cfRule type="expression" dxfId="14087" priority="54" stopIfTrue="1">
      <formula>$D$1&lt;O4</formula>
    </cfRule>
    <cfRule type="expression" dxfId="14086" priority="55" stopIfTrue="1">
      <formula>$D$1&gt;O4</formula>
    </cfRule>
  </conditionalFormatting>
  <conditionalFormatting sqref="O4">
    <cfRule type="expression" dxfId="14085" priority="52" stopIfTrue="1">
      <formula>$D$1&lt;O4</formula>
    </cfRule>
    <cfRule type="expression" dxfId="14084" priority="53" stopIfTrue="1">
      <formula>$D$1&gt;O4</formula>
    </cfRule>
  </conditionalFormatting>
  <conditionalFormatting sqref="O4">
    <cfRule type="expression" dxfId="14083" priority="43" stopIfTrue="1">
      <formula>$D$1&lt;O4</formula>
    </cfRule>
    <cfRule type="expression" dxfId="14082" priority="44" stopIfTrue="1">
      <formula>$D$1&gt;O4</formula>
    </cfRule>
  </conditionalFormatting>
  <conditionalFormatting sqref="O4">
    <cfRule type="expression" dxfId="14081" priority="41" stopIfTrue="1">
      <formula>$D$1&lt;O4</formula>
    </cfRule>
    <cfRule type="expression" dxfId="14080" priority="42" stopIfTrue="1">
      <formula>$D$1&gt;O4</formula>
    </cfRule>
  </conditionalFormatting>
  <conditionalFormatting sqref="O4">
    <cfRule type="expression" dxfId="14079" priority="39" stopIfTrue="1">
      <formula>$D$1&lt;O4</formula>
    </cfRule>
    <cfRule type="expression" dxfId="14078" priority="40" stopIfTrue="1">
      <formula>$D$1&gt;O4</formula>
    </cfRule>
  </conditionalFormatting>
  <conditionalFormatting sqref="O4">
    <cfRule type="expression" dxfId="14077" priority="23" stopIfTrue="1">
      <formula>$D$1&lt;O4</formula>
    </cfRule>
    <cfRule type="expression" dxfId="14076" priority="24" stopIfTrue="1">
      <formula>$D$1&gt;O4</formula>
    </cfRule>
  </conditionalFormatting>
  <conditionalFormatting sqref="O5">
    <cfRule type="cellIs" dxfId="14075" priority="36" stopIfTrue="1" operator="equal">
      <formula>5</formula>
    </cfRule>
    <cfRule type="cellIs" dxfId="14074" priority="37" stopIfTrue="1" operator="equal">
      <formula>4</formula>
    </cfRule>
    <cfRule type="cellIs" dxfId="14073" priority="38" stopIfTrue="1" operator="equal">
      <formula>3</formula>
    </cfRule>
  </conditionalFormatting>
  <conditionalFormatting sqref="O5">
    <cfRule type="cellIs" dxfId="14072" priority="33" stopIfTrue="1" operator="equal">
      <formula>5</formula>
    </cfRule>
    <cfRule type="cellIs" dxfId="14071" priority="34" stopIfTrue="1" operator="equal">
      <formula>4</formula>
    </cfRule>
    <cfRule type="cellIs" dxfId="14070" priority="35" stopIfTrue="1" operator="equal">
      <formula>3</formula>
    </cfRule>
  </conditionalFormatting>
  <conditionalFormatting sqref="O4">
    <cfRule type="expression" dxfId="14069" priority="31" stopIfTrue="1">
      <formula>$D$1&lt;O4</formula>
    </cfRule>
    <cfRule type="expression" dxfId="14068" priority="32" stopIfTrue="1">
      <formula>$D$1&gt;O4</formula>
    </cfRule>
  </conditionalFormatting>
  <conditionalFormatting sqref="O4">
    <cfRule type="expression" dxfId="14067" priority="29" stopIfTrue="1">
      <formula>$D$1&lt;O4</formula>
    </cfRule>
    <cfRule type="expression" dxfId="14066" priority="30" stopIfTrue="1">
      <formula>$D$1&gt;O4</formula>
    </cfRule>
  </conditionalFormatting>
  <conditionalFormatting sqref="O4">
    <cfRule type="expression" dxfId="14065" priority="27" stopIfTrue="1">
      <formula>$D$1&lt;O4</formula>
    </cfRule>
    <cfRule type="expression" dxfId="14064" priority="28" stopIfTrue="1">
      <formula>$D$1&gt;O4</formula>
    </cfRule>
  </conditionalFormatting>
  <conditionalFormatting sqref="O4">
    <cfRule type="expression" dxfId="14063" priority="25" stopIfTrue="1">
      <formula>$D$1&lt;O4</formula>
    </cfRule>
    <cfRule type="expression" dxfId="14062" priority="26" stopIfTrue="1">
      <formula>$D$1&gt;O4</formula>
    </cfRule>
  </conditionalFormatting>
  <conditionalFormatting sqref="O4">
    <cfRule type="expression" dxfId="14061" priority="21" stopIfTrue="1">
      <formula>$D$1&lt;O4</formula>
    </cfRule>
    <cfRule type="expression" dxfId="14060" priority="22" stopIfTrue="1">
      <formula>$D$1&gt;O4</formula>
    </cfRule>
  </conditionalFormatting>
  <conditionalFormatting sqref="O4">
    <cfRule type="expression" dxfId="14059" priority="19" stopIfTrue="1">
      <formula>$D$1&lt;O4</formula>
    </cfRule>
    <cfRule type="expression" dxfId="14058" priority="20" stopIfTrue="1">
      <formula>$D$1&gt;O4</formula>
    </cfRule>
  </conditionalFormatting>
  <conditionalFormatting sqref="O5">
    <cfRule type="cellIs" dxfId="14057" priority="6" stopIfTrue="1" operator="equal">
      <formula>5</formula>
    </cfRule>
    <cfRule type="cellIs" dxfId="14056" priority="7" stopIfTrue="1" operator="equal">
      <formula>4</formula>
    </cfRule>
    <cfRule type="cellIs" dxfId="14055" priority="8" stopIfTrue="1" operator="equal">
      <formula>3</formula>
    </cfRule>
  </conditionalFormatting>
  <conditionalFormatting sqref="O4">
    <cfRule type="expression" dxfId="14054" priority="4" stopIfTrue="1">
      <formula>$D$1&lt;O4</formula>
    </cfRule>
    <cfRule type="expression" dxfId="14053" priority="5" stopIfTrue="1">
      <formula>$D$1&gt;O4</formula>
    </cfRule>
  </conditionalFormatting>
  <conditionalFormatting sqref="O5">
    <cfRule type="cellIs" dxfId="14052" priority="1" stopIfTrue="1" operator="equal">
      <formula>5</formula>
    </cfRule>
    <cfRule type="cellIs" dxfId="14051" priority="2" stopIfTrue="1" operator="equal">
      <formula>4</formula>
    </cfRule>
    <cfRule type="cellIs" dxfId="14050" priority="3" stopIfTrue="1" operator="equal">
      <formula>3</formula>
    </cfRule>
  </conditionalFormatting>
  <pageMargins left="0.7" right="0.7" top="0.75" bottom="0.75" header="0.3" footer="0.3"/>
  <pageSetup paperSize="9" scale="66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pane="bottomLeft" activeCell="I6" sqref="I6:I29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4.140625" style="13" customWidth="1"/>
    <col min="5" max="5" width="7" style="13" customWidth="1"/>
    <col min="6" max="6" width="6.85546875" customWidth="1"/>
    <col min="7" max="9" width="7.140625" customWidth="1"/>
    <col min="10" max="10" width="7.140625" style="340" hidden="1" customWidth="1"/>
    <col min="11" max="15" width="7.140625" customWidth="1"/>
    <col min="16" max="16" width="7.28515625" hidden="1" customWidth="1"/>
    <col min="17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6" width="8" style="30" hidden="1" customWidth="1"/>
    <col min="97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334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87"/>
      <c r="Z1" s="287"/>
      <c r="AA1" s="287"/>
      <c r="AB1" s="287"/>
      <c r="AC1" s="287"/>
      <c r="AD1" s="287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customHeight="1" thickBot="1" x14ac:dyDescent="0.3">
      <c r="A2" s="1"/>
      <c r="B2" s="1"/>
      <c r="C2" s="2"/>
      <c r="D2" s="3"/>
      <c r="E2" s="4"/>
      <c r="F2" s="341" t="s">
        <v>41</v>
      </c>
      <c r="G2" s="734" t="s">
        <v>40</v>
      </c>
      <c r="H2" s="734"/>
      <c r="I2" s="734"/>
      <c r="J2" s="734"/>
      <c r="K2" s="734"/>
      <c r="L2" s="734"/>
      <c r="M2" s="734" t="s">
        <v>43</v>
      </c>
      <c r="N2" s="734"/>
      <c r="O2" s="734"/>
      <c r="P2" s="488"/>
      <c r="Q2" s="108"/>
      <c r="R2" s="307"/>
      <c r="S2" s="307"/>
      <c r="T2" s="304"/>
      <c r="V2" s="7"/>
      <c r="W2" s="8"/>
      <c r="X2" s="8"/>
      <c r="Y2" s="287"/>
      <c r="Z2" s="287"/>
      <c r="AA2" s="287"/>
      <c r="AB2" s="287"/>
      <c r="AC2" s="287"/>
      <c r="AD2" s="287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2443</v>
      </c>
      <c r="B3" s="723"/>
      <c r="C3" s="723"/>
      <c r="D3" s="196" t="s">
        <v>0</v>
      </c>
      <c r="E3" s="197"/>
      <c r="F3" s="153">
        <v>43123</v>
      </c>
      <c r="G3" s="153">
        <v>43118</v>
      </c>
      <c r="H3" s="153">
        <v>43092</v>
      </c>
      <c r="I3" s="153">
        <v>43125</v>
      </c>
      <c r="J3" s="153"/>
      <c r="K3" s="153">
        <v>43124</v>
      </c>
      <c r="L3" s="153">
        <v>43115</v>
      </c>
      <c r="M3" s="153">
        <v>43130</v>
      </c>
      <c r="N3" s="153">
        <v>43140</v>
      </c>
      <c r="O3" s="153">
        <v>43134</v>
      </c>
      <c r="P3" s="198"/>
      <c r="Q3" s="108"/>
      <c r="R3" s="198"/>
      <c r="S3" s="198"/>
      <c r="T3" s="67"/>
      <c r="U3" s="198"/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87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156" t="s">
        <v>500</v>
      </c>
      <c r="G4" s="206" t="s">
        <v>493</v>
      </c>
      <c r="H4" s="156" t="s">
        <v>496</v>
      </c>
      <c r="I4" s="156" t="s">
        <v>497</v>
      </c>
      <c r="J4" s="206"/>
      <c r="K4" s="206" t="s">
        <v>502</v>
      </c>
      <c r="L4" s="156" t="s">
        <v>451</v>
      </c>
      <c r="M4" s="243" t="s">
        <v>505</v>
      </c>
      <c r="N4" s="206" t="s">
        <v>479</v>
      </c>
      <c r="O4" s="243" t="s">
        <v>474</v>
      </c>
      <c r="P4" s="206"/>
      <c r="Q4" s="108"/>
      <c r="R4" s="282"/>
      <c r="S4" s="243"/>
      <c r="T4" s="67"/>
      <c r="U4" s="282"/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7"/>
      <c r="AR4" s="287"/>
      <c r="AS4" s="287"/>
      <c r="AT4" s="287"/>
      <c r="AU4" s="287"/>
      <c r="AV4" s="287"/>
      <c r="AW4" s="9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11"/>
      <c r="BO4" s="11"/>
      <c r="BP4" s="285"/>
      <c r="BQ4" s="285"/>
      <c r="BR4" s="285"/>
      <c r="BS4" s="285"/>
      <c r="BT4" s="285"/>
      <c r="BU4" s="285"/>
      <c r="BV4" s="285"/>
      <c r="BW4" s="285"/>
      <c r="BX4" s="285"/>
      <c r="BY4" s="285"/>
      <c r="BZ4" s="285"/>
      <c r="CA4" s="285"/>
      <c r="CB4" s="285"/>
      <c r="CC4" s="285"/>
      <c r="CD4" s="285"/>
      <c r="CE4" s="285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8.75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499</v>
      </c>
      <c r="G5" s="246" t="s">
        <v>494</v>
      </c>
      <c r="H5" s="246" t="s">
        <v>495</v>
      </c>
      <c r="I5" s="246" t="s">
        <v>491</v>
      </c>
      <c r="J5" s="279"/>
      <c r="K5" s="246" t="s">
        <v>501</v>
      </c>
      <c r="L5" s="247" t="s">
        <v>498</v>
      </c>
      <c r="M5" s="247" t="s">
        <v>504</v>
      </c>
      <c r="N5" s="246" t="s">
        <v>486</v>
      </c>
      <c r="O5" s="247" t="s">
        <v>506</v>
      </c>
      <c r="P5" s="246"/>
      <c r="Q5" s="326"/>
      <c r="R5" s="246"/>
      <c r="S5" s="246"/>
      <c r="T5" s="90"/>
      <c r="U5" s="246"/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5">
      <c r="A6" s="267">
        <v>1</v>
      </c>
      <c r="B6" s="230" t="s">
        <v>28</v>
      </c>
      <c r="C6" s="290" t="s">
        <v>443</v>
      </c>
      <c r="D6" s="292" t="s">
        <v>99</v>
      </c>
      <c r="E6" s="223">
        <v>2443</v>
      </c>
      <c r="F6" s="91" t="s">
        <v>41</v>
      </c>
      <c r="G6" s="91">
        <v>5</v>
      </c>
      <c r="H6" s="91">
        <v>4</v>
      </c>
      <c r="I6" s="91">
        <v>5</v>
      </c>
      <c r="J6" s="91"/>
      <c r="K6" s="91">
        <v>5</v>
      </c>
      <c r="L6" s="91">
        <v>5</v>
      </c>
      <c r="M6" s="91">
        <v>5</v>
      </c>
      <c r="N6" s="91">
        <v>4</v>
      </c>
      <c r="O6" s="91">
        <v>4</v>
      </c>
      <c r="P6" s="91"/>
      <c r="Q6" s="91"/>
      <c r="R6" s="91"/>
      <c r="S6" s="91"/>
      <c r="T6" s="91"/>
      <c r="U6" s="91"/>
      <c r="V6" s="35">
        <f t="shared" ref="V6:V37" si="0">IF(AC6&gt;0,IF(SUM(X6:Y6)/AC6&gt;0,2,IF(AND(SUM(X6:Y6)/AC6=0,Z6/AC6&gt;0),3,IF(AND((AB6/AC6+AA6/AC6)=1,AA6/AC6&gt;0),4,5))),0)</f>
        <v>4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0</v>
      </c>
      <c r="AA6" s="248">
        <f t="shared" ref="AA6:AA34" si="5">COUNTIF(AG6:AV6,AA$5)</f>
        <v>3</v>
      </c>
      <c r="AB6" s="248">
        <f t="shared" ref="AB6:AB34" si="6">COUNTIF(AG6:AV6,AB$5)</f>
        <v>5</v>
      </c>
      <c r="AC6" s="248">
        <f t="shared" ref="AC6:AC38" si="7">SUM(X6:AB6)</f>
        <v>8</v>
      </c>
      <c r="AD6" s="249">
        <f>IF(ISERROR(((X6+Y6)*2+Z6*3+AA6*4+AB6*5)/SUM(X6,Y6:AB6)),"",((X6+Y6)*2+Z6*3+AA6*4+AB6*5)/SUM(X6,Y6:AB6))</f>
        <v>4.625</v>
      </c>
      <c r="AE6" s="250">
        <f t="shared" ref="AE6:AE34" si="8">IF(AX6=5,0.5,IF(AX6=4,0.25,IF(AX6&lt;=3,0)))</f>
        <v>0</v>
      </c>
      <c r="AF6" s="251"/>
      <c r="AG6" s="252" t="str">
        <f t="shared" ref="AG6:AV21" si="9">IF(ISERROR(VALUE(LEFT(F6))),LEFT(F6),VALUE(LEFT(F6)))</f>
        <v>З</v>
      </c>
      <c r="AH6" s="252">
        <f t="shared" si="9"/>
        <v>5</v>
      </c>
      <c r="AI6" s="252">
        <f t="shared" si="9"/>
        <v>4</v>
      </c>
      <c r="AJ6" s="252">
        <f t="shared" si="9"/>
        <v>5</v>
      </c>
      <c r="AK6" s="252" t="str">
        <f t="shared" si="9"/>
        <v/>
      </c>
      <c r="AL6" s="252">
        <f t="shared" si="9"/>
        <v>5</v>
      </c>
      <c r="AM6" s="252">
        <f t="shared" si="9"/>
        <v>5</v>
      </c>
      <c r="AN6" s="252">
        <f t="shared" si="9"/>
        <v>5</v>
      </c>
      <c r="AO6" s="252">
        <f t="shared" si="9"/>
        <v>4</v>
      </c>
      <c r="AP6" s="252">
        <f t="shared" si="9"/>
        <v>4</v>
      </c>
      <c r="AQ6" s="252" t="str">
        <f t="shared" si="9"/>
        <v/>
      </c>
      <c r="AR6" s="252" t="str">
        <f t="shared" si="9"/>
        <v/>
      </c>
      <c r="AS6" s="252" t="str">
        <f t="shared" si="9"/>
        <v/>
      </c>
      <c r="AT6" s="252" t="str">
        <f t="shared" si="9"/>
        <v/>
      </c>
      <c r="AU6" s="252" t="str">
        <f t="shared" si="9"/>
        <v/>
      </c>
      <c r="AV6" s="252" t="str">
        <f t="shared" si="9"/>
        <v/>
      </c>
      <c r="AW6" s="35">
        <f t="shared" ref="AW6:AW37" si="10">COUNTIF(AG6:AV6,"з")</f>
        <v>1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5">
      <c r="A7" s="267">
        <v>2</v>
      </c>
      <c r="B7" s="230" t="s">
        <v>28</v>
      </c>
      <c r="C7" s="290" t="s">
        <v>34</v>
      </c>
      <c r="D7" s="292" t="s">
        <v>100</v>
      </c>
      <c r="E7" s="223">
        <v>2443</v>
      </c>
      <c r="F7" s="91" t="s">
        <v>41</v>
      </c>
      <c r="G7" s="91">
        <v>4</v>
      </c>
      <c r="H7" s="91">
        <v>4</v>
      </c>
      <c r="I7" s="91">
        <v>4</v>
      </c>
      <c r="J7" s="91"/>
      <c r="K7" s="91">
        <v>3</v>
      </c>
      <c r="L7" s="91">
        <v>5</v>
      </c>
      <c r="M7" s="91">
        <v>3</v>
      </c>
      <c r="N7" s="91">
        <v>5</v>
      </c>
      <c r="O7" s="91">
        <v>3</v>
      </c>
      <c r="P7" s="91"/>
      <c r="Q7" s="91"/>
      <c r="R7" s="91"/>
      <c r="S7" s="91"/>
      <c r="T7" s="91"/>
      <c r="U7" s="91"/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3</v>
      </c>
      <c r="AA7" s="248">
        <f t="shared" si="5"/>
        <v>3</v>
      </c>
      <c r="AB7" s="248">
        <f t="shared" si="6"/>
        <v>2</v>
      </c>
      <c r="AC7" s="248">
        <f t="shared" si="7"/>
        <v>8</v>
      </c>
      <c r="AD7" s="249">
        <f t="shared" ref="AD7:AD37" si="11">IF(ISERROR(((X7+Y7)*2+Z7*3+AA7*4+AB7*5)/SUM(X7,Y7:AB7)),"",((X7+Y7)*2+Z7*3+AA7*4+AB7*5)/SUM(X7,Y7:AB7))</f>
        <v>3.875</v>
      </c>
      <c r="AE7" s="250">
        <f t="shared" si="8"/>
        <v>0</v>
      </c>
      <c r="AF7" s="251"/>
      <c r="AG7" s="252" t="str">
        <f t="shared" si="9"/>
        <v>З</v>
      </c>
      <c r="AH7" s="252">
        <f t="shared" si="9"/>
        <v>4</v>
      </c>
      <c r="AI7" s="252">
        <f t="shared" si="9"/>
        <v>4</v>
      </c>
      <c r="AJ7" s="252">
        <f t="shared" si="9"/>
        <v>4</v>
      </c>
      <c r="AK7" s="252" t="str">
        <f t="shared" si="9"/>
        <v/>
      </c>
      <c r="AL7" s="252">
        <f t="shared" si="9"/>
        <v>3</v>
      </c>
      <c r="AM7" s="252">
        <f t="shared" si="9"/>
        <v>5</v>
      </c>
      <c r="AN7" s="252">
        <f t="shared" si="9"/>
        <v>3</v>
      </c>
      <c r="AO7" s="252">
        <f t="shared" si="9"/>
        <v>5</v>
      </c>
      <c r="AP7" s="252">
        <f t="shared" si="9"/>
        <v>3</v>
      </c>
      <c r="AQ7" s="252" t="str">
        <f t="shared" si="9"/>
        <v/>
      </c>
      <c r="AR7" s="252" t="str">
        <f t="shared" si="9"/>
        <v/>
      </c>
      <c r="AS7" s="252" t="str">
        <f t="shared" si="9"/>
        <v/>
      </c>
      <c r="AT7" s="252" t="str">
        <f t="shared" si="9"/>
        <v/>
      </c>
      <c r="AU7" s="252" t="str">
        <f t="shared" si="9"/>
        <v/>
      </c>
      <c r="AV7" s="252" t="str">
        <f t="shared" si="9"/>
        <v/>
      </c>
      <c r="AW7" s="35">
        <f t="shared" si="10"/>
        <v>1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5">
      <c r="A8" s="267">
        <v>3</v>
      </c>
      <c r="B8" s="230" t="s">
        <v>28</v>
      </c>
      <c r="C8" s="290" t="s">
        <v>34</v>
      </c>
      <c r="D8" s="292" t="s">
        <v>101</v>
      </c>
      <c r="E8" s="223">
        <v>2443</v>
      </c>
      <c r="F8" s="91" t="s">
        <v>41</v>
      </c>
      <c r="G8" s="91">
        <v>4</v>
      </c>
      <c r="H8" s="91">
        <v>4</v>
      </c>
      <c r="I8" s="91">
        <v>4</v>
      </c>
      <c r="J8" s="91"/>
      <c r="K8" s="91">
        <v>4</v>
      </c>
      <c r="L8" s="91">
        <v>5</v>
      </c>
      <c r="M8" s="91">
        <v>3</v>
      </c>
      <c r="N8" s="91">
        <v>4</v>
      </c>
      <c r="O8" s="91">
        <v>3</v>
      </c>
      <c r="P8" s="91"/>
      <c r="Q8" s="91"/>
      <c r="R8" s="91"/>
      <c r="S8" s="91"/>
      <c r="T8" s="91"/>
      <c r="U8" s="91"/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2</v>
      </c>
      <c r="AA8" s="248">
        <f t="shared" si="5"/>
        <v>5</v>
      </c>
      <c r="AB8" s="248">
        <f t="shared" si="6"/>
        <v>1</v>
      </c>
      <c r="AC8" s="248">
        <f t="shared" si="7"/>
        <v>8</v>
      </c>
      <c r="AD8" s="249">
        <f t="shared" si="11"/>
        <v>3.875</v>
      </c>
      <c r="AE8" s="250">
        <f t="shared" si="8"/>
        <v>0</v>
      </c>
      <c r="AF8" s="251"/>
      <c r="AG8" s="252" t="str">
        <f t="shared" si="9"/>
        <v>З</v>
      </c>
      <c r="AH8" s="252">
        <f t="shared" si="9"/>
        <v>4</v>
      </c>
      <c r="AI8" s="252">
        <f t="shared" si="9"/>
        <v>4</v>
      </c>
      <c r="AJ8" s="252">
        <f t="shared" si="9"/>
        <v>4</v>
      </c>
      <c r="AK8" s="252" t="str">
        <f t="shared" si="9"/>
        <v/>
      </c>
      <c r="AL8" s="252">
        <f t="shared" si="9"/>
        <v>4</v>
      </c>
      <c r="AM8" s="252">
        <f t="shared" si="9"/>
        <v>5</v>
      </c>
      <c r="AN8" s="252">
        <f t="shared" si="9"/>
        <v>3</v>
      </c>
      <c r="AO8" s="252">
        <f t="shared" si="9"/>
        <v>4</v>
      </c>
      <c r="AP8" s="252">
        <f t="shared" si="9"/>
        <v>3</v>
      </c>
      <c r="AQ8" s="252" t="str">
        <f t="shared" si="9"/>
        <v/>
      </c>
      <c r="AR8" s="252" t="str">
        <f t="shared" si="9"/>
        <v/>
      </c>
      <c r="AS8" s="252" t="str">
        <f t="shared" si="9"/>
        <v/>
      </c>
      <c r="AT8" s="252" t="str">
        <f t="shared" si="9"/>
        <v/>
      </c>
      <c r="AU8" s="252" t="str">
        <f t="shared" si="9"/>
        <v/>
      </c>
      <c r="AV8" s="252" t="str">
        <f t="shared" si="9"/>
        <v/>
      </c>
      <c r="AW8" s="35">
        <f t="shared" si="10"/>
        <v>1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5">
      <c r="A9" s="267">
        <v>4</v>
      </c>
      <c r="B9" s="230" t="s">
        <v>28</v>
      </c>
      <c r="C9" s="290" t="s">
        <v>34</v>
      </c>
      <c r="D9" s="292" t="s">
        <v>102</v>
      </c>
      <c r="E9" s="223">
        <v>2443</v>
      </c>
      <c r="F9" s="91" t="s">
        <v>41</v>
      </c>
      <c r="G9" s="91">
        <v>5</v>
      </c>
      <c r="H9" s="91">
        <v>4</v>
      </c>
      <c r="I9" s="91">
        <v>5</v>
      </c>
      <c r="J9" s="91"/>
      <c r="K9" s="91">
        <v>4</v>
      </c>
      <c r="L9" s="91">
        <v>5</v>
      </c>
      <c r="M9" s="91">
        <v>3</v>
      </c>
      <c r="N9" s="91">
        <v>4</v>
      </c>
      <c r="O9" s="91">
        <v>3</v>
      </c>
      <c r="P9" s="91"/>
      <c r="Q9" s="91"/>
      <c r="R9" s="91"/>
      <c r="S9" s="91"/>
      <c r="T9" s="91"/>
      <c r="U9" s="91"/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2</v>
      </c>
      <c r="AA9" s="248">
        <f t="shared" si="5"/>
        <v>3</v>
      </c>
      <c r="AB9" s="248">
        <f t="shared" si="6"/>
        <v>3</v>
      </c>
      <c r="AC9" s="248">
        <f t="shared" si="7"/>
        <v>8</v>
      </c>
      <c r="AD9" s="249">
        <f t="shared" si="11"/>
        <v>4.125</v>
      </c>
      <c r="AE9" s="250">
        <f t="shared" si="8"/>
        <v>0</v>
      </c>
      <c r="AF9" s="251"/>
      <c r="AG9" s="252" t="str">
        <f t="shared" si="9"/>
        <v>З</v>
      </c>
      <c r="AH9" s="252">
        <f t="shared" si="9"/>
        <v>5</v>
      </c>
      <c r="AI9" s="252">
        <f t="shared" si="9"/>
        <v>4</v>
      </c>
      <c r="AJ9" s="252">
        <f t="shared" si="9"/>
        <v>5</v>
      </c>
      <c r="AK9" s="252" t="str">
        <f t="shared" si="9"/>
        <v/>
      </c>
      <c r="AL9" s="252">
        <f t="shared" si="9"/>
        <v>4</v>
      </c>
      <c r="AM9" s="252">
        <f t="shared" si="9"/>
        <v>5</v>
      </c>
      <c r="AN9" s="252">
        <f t="shared" si="9"/>
        <v>3</v>
      </c>
      <c r="AO9" s="252">
        <f t="shared" si="9"/>
        <v>4</v>
      </c>
      <c r="AP9" s="252">
        <f t="shared" si="9"/>
        <v>3</v>
      </c>
      <c r="AQ9" s="252" t="str">
        <f t="shared" si="9"/>
        <v/>
      </c>
      <c r="AR9" s="252" t="str">
        <f t="shared" si="9"/>
        <v/>
      </c>
      <c r="AS9" s="252" t="str">
        <f t="shared" si="9"/>
        <v/>
      </c>
      <c r="AT9" s="252" t="str">
        <f t="shared" si="9"/>
        <v/>
      </c>
      <c r="AU9" s="252" t="str">
        <f t="shared" si="9"/>
        <v/>
      </c>
      <c r="AV9" s="252" t="str">
        <f t="shared" si="9"/>
        <v/>
      </c>
      <c r="AW9" s="35">
        <f t="shared" si="10"/>
        <v>1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5">
      <c r="A10" s="267">
        <v>5</v>
      </c>
      <c r="B10" s="230" t="s">
        <v>28</v>
      </c>
      <c r="C10" s="290" t="s">
        <v>443</v>
      </c>
      <c r="D10" s="292" t="s">
        <v>103</v>
      </c>
      <c r="E10" s="223">
        <v>2443</v>
      </c>
      <c r="F10" s="91" t="s">
        <v>41</v>
      </c>
      <c r="G10" s="91">
        <v>5</v>
      </c>
      <c r="H10" s="91">
        <v>4</v>
      </c>
      <c r="I10" s="91">
        <v>4</v>
      </c>
      <c r="J10" s="91"/>
      <c r="K10" s="91">
        <v>3</v>
      </c>
      <c r="L10" s="91">
        <v>5</v>
      </c>
      <c r="M10" s="91">
        <v>4</v>
      </c>
      <c r="N10" s="91">
        <v>5</v>
      </c>
      <c r="O10" s="91">
        <v>4</v>
      </c>
      <c r="P10" s="91"/>
      <c r="Q10" s="91"/>
      <c r="R10" s="91"/>
      <c r="S10" s="91"/>
      <c r="T10" s="91"/>
      <c r="U10" s="91"/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1</v>
      </c>
      <c r="AA10" s="248">
        <f t="shared" si="5"/>
        <v>4</v>
      </c>
      <c r="AB10" s="248">
        <f t="shared" si="6"/>
        <v>3</v>
      </c>
      <c r="AC10" s="248">
        <f t="shared" si="7"/>
        <v>8</v>
      </c>
      <c r="AD10" s="249">
        <f t="shared" si="11"/>
        <v>4.25</v>
      </c>
      <c r="AE10" s="250">
        <f t="shared" si="8"/>
        <v>0</v>
      </c>
      <c r="AF10" s="251"/>
      <c r="AG10" s="252" t="str">
        <f t="shared" si="9"/>
        <v>З</v>
      </c>
      <c r="AH10" s="252">
        <f t="shared" si="9"/>
        <v>5</v>
      </c>
      <c r="AI10" s="252">
        <f t="shared" si="9"/>
        <v>4</v>
      </c>
      <c r="AJ10" s="252">
        <f t="shared" si="9"/>
        <v>4</v>
      </c>
      <c r="AK10" s="252" t="str">
        <f t="shared" si="9"/>
        <v/>
      </c>
      <c r="AL10" s="252">
        <f t="shared" si="9"/>
        <v>3</v>
      </c>
      <c r="AM10" s="252">
        <f t="shared" si="9"/>
        <v>5</v>
      </c>
      <c r="AN10" s="252">
        <f t="shared" si="9"/>
        <v>4</v>
      </c>
      <c r="AO10" s="252">
        <f t="shared" si="9"/>
        <v>5</v>
      </c>
      <c r="AP10" s="252">
        <f t="shared" si="9"/>
        <v>4</v>
      </c>
      <c r="AQ10" s="252" t="str">
        <f t="shared" si="9"/>
        <v/>
      </c>
      <c r="AR10" s="252" t="str">
        <f t="shared" si="9"/>
        <v/>
      </c>
      <c r="AS10" s="252" t="str">
        <f t="shared" si="9"/>
        <v/>
      </c>
      <c r="AT10" s="252" t="str">
        <f t="shared" si="9"/>
        <v/>
      </c>
      <c r="AU10" s="252" t="str">
        <f t="shared" si="9"/>
        <v/>
      </c>
      <c r="AV10" s="252" t="str">
        <f t="shared" si="9"/>
        <v/>
      </c>
      <c r="AW10" s="35">
        <f t="shared" si="10"/>
        <v>1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5">
      <c r="A11" s="267">
        <v>6</v>
      </c>
      <c r="B11" s="230" t="s">
        <v>28</v>
      </c>
      <c r="C11" s="290" t="s">
        <v>34</v>
      </c>
      <c r="D11" s="292" t="s">
        <v>104</v>
      </c>
      <c r="E11" s="223">
        <v>2443</v>
      </c>
      <c r="F11" s="91" t="s">
        <v>41</v>
      </c>
      <c r="G11" s="91">
        <v>4</v>
      </c>
      <c r="H11" s="91">
        <v>4</v>
      </c>
      <c r="I11" s="91">
        <v>5</v>
      </c>
      <c r="J11" s="91"/>
      <c r="K11" s="91">
        <v>4</v>
      </c>
      <c r="L11" s="91">
        <v>5</v>
      </c>
      <c r="M11" s="91">
        <v>5</v>
      </c>
      <c r="N11" s="91">
        <v>3</v>
      </c>
      <c r="O11" s="91">
        <v>3</v>
      </c>
      <c r="P11" s="91"/>
      <c r="Q11" s="91"/>
      <c r="R11" s="91"/>
      <c r="S11" s="91"/>
      <c r="T11" s="91"/>
      <c r="U11" s="91"/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3</v>
      </c>
      <c r="AB11" s="258">
        <f t="shared" si="6"/>
        <v>3</v>
      </c>
      <c r="AC11" s="248">
        <f t="shared" si="7"/>
        <v>8</v>
      </c>
      <c r="AD11" s="249">
        <f t="shared" si="11"/>
        <v>4.125</v>
      </c>
      <c r="AE11" s="259">
        <f t="shared" si="8"/>
        <v>0</v>
      </c>
      <c r="AG11" s="252" t="str">
        <f t="shared" si="9"/>
        <v>З</v>
      </c>
      <c r="AH11" s="252">
        <f t="shared" si="9"/>
        <v>4</v>
      </c>
      <c r="AI11" s="252">
        <f t="shared" si="9"/>
        <v>4</v>
      </c>
      <c r="AJ11" s="252">
        <f t="shared" si="9"/>
        <v>5</v>
      </c>
      <c r="AK11" s="252" t="str">
        <f t="shared" si="9"/>
        <v/>
      </c>
      <c r="AL11" s="252">
        <f t="shared" si="9"/>
        <v>4</v>
      </c>
      <c r="AM11" s="252">
        <f t="shared" si="9"/>
        <v>5</v>
      </c>
      <c r="AN11" s="252">
        <f t="shared" si="9"/>
        <v>5</v>
      </c>
      <c r="AO11" s="252">
        <f t="shared" si="9"/>
        <v>3</v>
      </c>
      <c r="AP11" s="252">
        <f t="shared" si="9"/>
        <v>3</v>
      </c>
      <c r="AQ11" s="252" t="str">
        <f t="shared" si="9"/>
        <v/>
      </c>
      <c r="AR11" s="252" t="str">
        <f t="shared" si="9"/>
        <v/>
      </c>
      <c r="AS11" s="252" t="str">
        <f t="shared" si="9"/>
        <v/>
      </c>
      <c r="AT11" s="252" t="str">
        <f t="shared" si="9"/>
        <v/>
      </c>
      <c r="AU11" s="252" t="str">
        <f t="shared" si="9"/>
        <v/>
      </c>
      <c r="AV11" s="252" t="str">
        <f t="shared" si="9"/>
        <v/>
      </c>
      <c r="AW11" s="35">
        <f t="shared" si="10"/>
        <v>1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5">
      <c r="A12" s="267">
        <v>7</v>
      </c>
      <c r="B12" s="230" t="s">
        <v>28</v>
      </c>
      <c r="C12" s="290" t="s">
        <v>34</v>
      </c>
      <c r="D12" s="292" t="s">
        <v>105</v>
      </c>
      <c r="E12" s="223">
        <v>2443</v>
      </c>
      <c r="F12" s="91" t="s">
        <v>41</v>
      </c>
      <c r="G12" s="91">
        <v>4</v>
      </c>
      <c r="H12" s="91">
        <v>5</v>
      </c>
      <c r="I12" s="91">
        <v>5</v>
      </c>
      <c r="J12" s="91"/>
      <c r="K12" s="91">
        <v>4</v>
      </c>
      <c r="L12" s="91">
        <v>5</v>
      </c>
      <c r="M12" s="91">
        <v>3</v>
      </c>
      <c r="N12" s="91">
        <v>4</v>
      </c>
      <c r="O12" s="91">
        <v>3</v>
      </c>
      <c r="P12" s="91"/>
      <c r="Q12" s="91"/>
      <c r="R12" s="91"/>
      <c r="S12" s="91"/>
      <c r="T12" s="91"/>
      <c r="U12" s="91"/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2</v>
      </c>
      <c r="AA12" s="248">
        <f t="shared" si="5"/>
        <v>3</v>
      </c>
      <c r="AB12" s="248">
        <f t="shared" si="6"/>
        <v>3</v>
      </c>
      <c r="AC12" s="248">
        <f t="shared" si="7"/>
        <v>8</v>
      </c>
      <c r="AD12" s="249">
        <f t="shared" si="11"/>
        <v>4.125</v>
      </c>
      <c r="AE12" s="250">
        <f t="shared" si="8"/>
        <v>0</v>
      </c>
      <c r="AF12" s="251"/>
      <c r="AG12" s="252" t="str">
        <f t="shared" si="9"/>
        <v>З</v>
      </c>
      <c r="AH12" s="252">
        <f t="shared" si="9"/>
        <v>4</v>
      </c>
      <c r="AI12" s="252">
        <f t="shared" si="9"/>
        <v>5</v>
      </c>
      <c r="AJ12" s="252">
        <f t="shared" si="9"/>
        <v>5</v>
      </c>
      <c r="AK12" s="252" t="str">
        <f t="shared" si="9"/>
        <v/>
      </c>
      <c r="AL12" s="252">
        <f t="shared" si="9"/>
        <v>4</v>
      </c>
      <c r="AM12" s="252">
        <f t="shared" si="9"/>
        <v>5</v>
      </c>
      <c r="AN12" s="252">
        <f t="shared" si="9"/>
        <v>3</v>
      </c>
      <c r="AO12" s="252">
        <f t="shared" si="9"/>
        <v>4</v>
      </c>
      <c r="AP12" s="252">
        <f t="shared" si="9"/>
        <v>3</v>
      </c>
      <c r="AQ12" s="252" t="str">
        <f t="shared" si="9"/>
        <v/>
      </c>
      <c r="AR12" s="252" t="str">
        <f t="shared" si="9"/>
        <v/>
      </c>
      <c r="AS12" s="252" t="str">
        <f t="shared" si="9"/>
        <v/>
      </c>
      <c r="AT12" s="252" t="str">
        <f t="shared" si="9"/>
        <v/>
      </c>
      <c r="AU12" s="252" t="str">
        <f t="shared" si="9"/>
        <v/>
      </c>
      <c r="AV12" s="252" t="str">
        <f t="shared" si="9"/>
        <v/>
      </c>
      <c r="AW12" s="35">
        <f t="shared" si="10"/>
        <v>1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5">
      <c r="A13" s="267">
        <v>8</v>
      </c>
      <c r="B13" s="230" t="s">
        <v>28</v>
      </c>
      <c r="C13" s="290" t="s">
        <v>34</v>
      </c>
      <c r="D13" s="292" t="s">
        <v>106</v>
      </c>
      <c r="E13" s="223">
        <v>2443</v>
      </c>
      <c r="F13" s="91" t="s">
        <v>41</v>
      </c>
      <c r="G13" s="91">
        <v>4</v>
      </c>
      <c r="H13" s="91">
        <v>3</v>
      </c>
      <c r="I13" s="91">
        <v>4</v>
      </c>
      <c r="J13" s="91"/>
      <c r="K13" s="91">
        <v>3</v>
      </c>
      <c r="L13" s="91">
        <v>5</v>
      </c>
      <c r="M13" s="91">
        <v>3</v>
      </c>
      <c r="N13" s="91">
        <v>5</v>
      </c>
      <c r="O13" s="91">
        <v>4</v>
      </c>
      <c r="P13" s="91"/>
      <c r="Q13" s="91"/>
      <c r="R13" s="91"/>
      <c r="S13" s="91"/>
      <c r="T13" s="91"/>
      <c r="U13" s="91"/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3</v>
      </c>
      <c r="AA13" s="248">
        <f t="shared" si="5"/>
        <v>3</v>
      </c>
      <c r="AB13" s="248">
        <f t="shared" si="6"/>
        <v>2</v>
      </c>
      <c r="AC13" s="248">
        <f t="shared" si="7"/>
        <v>8</v>
      </c>
      <c r="AD13" s="249">
        <f t="shared" si="11"/>
        <v>3.875</v>
      </c>
      <c r="AE13" s="250">
        <f t="shared" si="8"/>
        <v>0</v>
      </c>
      <c r="AF13" s="251"/>
      <c r="AG13" s="252" t="str">
        <f t="shared" si="9"/>
        <v>З</v>
      </c>
      <c r="AH13" s="252">
        <f t="shared" si="9"/>
        <v>4</v>
      </c>
      <c r="AI13" s="252">
        <f t="shared" si="9"/>
        <v>3</v>
      </c>
      <c r="AJ13" s="252">
        <f t="shared" si="9"/>
        <v>4</v>
      </c>
      <c r="AK13" s="252" t="str">
        <f t="shared" si="9"/>
        <v/>
      </c>
      <c r="AL13" s="252">
        <f t="shared" si="9"/>
        <v>3</v>
      </c>
      <c r="AM13" s="252">
        <f t="shared" si="9"/>
        <v>5</v>
      </c>
      <c r="AN13" s="252">
        <f t="shared" si="9"/>
        <v>3</v>
      </c>
      <c r="AO13" s="252">
        <f t="shared" si="9"/>
        <v>5</v>
      </c>
      <c r="AP13" s="252">
        <f t="shared" si="9"/>
        <v>4</v>
      </c>
      <c r="AQ13" s="252" t="str">
        <f t="shared" si="9"/>
        <v/>
      </c>
      <c r="AR13" s="252" t="str">
        <f t="shared" si="9"/>
        <v/>
      </c>
      <c r="AS13" s="252" t="str">
        <f t="shared" si="9"/>
        <v/>
      </c>
      <c r="AT13" s="252" t="str">
        <f t="shared" si="9"/>
        <v/>
      </c>
      <c r="AU13" s="252" t="str">
        <f t="shared" si="9"/>
        <v/>
      </c>
      <c r="AV13" s="252" t="str">
        <f t="shared" si="9"/>
        <v/>
      </c>
      <c r="AW13" s="35">
        <f t="shared" si="10"/>
        <v>1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5">
      <c r="A14" s="267">
        <v>9</v>
      </c>
      <c r="B14" s="228"/>
      <c r="C14" s="290" t="s">
        <v>34</v>
      </c>
      <c r="D14" s="298" t="s">
        <v>107</v>
      </c>
      <c r="E14" s="223">
        <v>2443</v>
      </c>
      <c r="F14" s="91" t="s">
        <v>41</v>
      </c>
      <c r="G14" s="91">
        <v>5</v>
      </c>
      <c r="H14" s="91">
        <v>5</v>
      </c>
      <c r="I14" s="91">
        <v>5</v>
      </c>
      <c r="J14" s="91"/>
      <c r="K14" s="91">
        <v>5</v>
      </c>
      <c r="L14" s="91">
        <v>5</v>
      </c>
      <c r="M14" s="91">
        <v>5</v>
      </c>
      <c r="N14" s="91">
        <v>5</v>
      </c>
      <c r="O14" s="91">
        <v>5</v>
      </c>
      <c r="P14" s="91"/>
      <c r="Q14" s="91"/>
      <c r="R14" s="91"/>
      <c r="S14" s="91"/>
      <c r="T14" s="91"/>
      <c r="U14" s="91"/>
      <c r="V14" s="18">
        <f t="shared" si="0"/>
        <v>5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0</v>
      </c>
      <c r="AB14" s="92">
        <f t="shared" si="6"/>
        <v>8</v>
      </c>
      <c r="AC14" s="92">
        <f t="shared" si="7"/>
        <v>8</v>
      </c>
      <c r="AD14" s="210">
        <f t="shared" si="11"/>
        <v>5</v>
      </c>
      <c r="AE14" s="16">
        <f t="shared" si="8"/>
        <v>0</v>
      </c>
      <c r="AF14" s="9"/>
      <c r="AG14" s="252" t="str">
        <f t="shared" si="9"/>
        <v>З</v>
      </c>
      <c r="AH14" s="252">
        <f t="shared" si="9"/>
        <v>5</v>
      </c>
      <c r="AI14" s="252">
        <f t="shared" si="9"/>
        <v>5</v>
      </c>
      <c r="AJ14" s="252">
        <f t="shared" si="9"/>
        <v>5</v>
      </c>
      <c r="AK14" s="252" t="str">
        <f t="shared" si="9"/>
        <v/>
      </c>
      <c r="AL14" s="252">
        <f t="shared" si="9"/>
        <v>5</v>
      </c>
      <c r="AM14" s="252">
        <f t="shared" si="9"/>
        <v>5</v>
      </c>
      <c r="AN14" s="252">
        <f t="shared" si="9"/>
        <v>5</v>
      </c>
      <c r="AO14" s="252">
        <f t="shared" si="9"/>
        <v>5</v>
      </c>
      <c r="AP14" s="252">
        <f t="shared" si="9"/>
        <v>5</v>
      </c>
      <c r="AQ14" s="252" t="str">
        <f t="shared" si="9"/>
        <v/>
      </c>
      <c r="AR14" s="252" t="str">
        <f t="shared" si="9"/>
        <v/>
      </c>
      <c r="AS14" s="252" t="str">
        <f t="shared" si="9"/>
        <v/>
      </c>
      <c r="AT14" s="252" t="str">
        <f t="shared" si="9"/>
        <v/>
      </c>
      <c r="AU14" s="252" t="str">
        <f t="shared" si="9"/>
        <v/>
      </c>
      <c r="AV14" s="252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28"/>
      <c r="C15" s="290" t="s">
        <v>34</v>
      </c>
      <c r="D15" s="292" t="s">
        <v>108</v>
      </c>
      <c r="E15" s="223">
        <v>2443</v>
      </c>
      <c r="F15" s="91" t="s">
        <v>41</v>
      </c>
      <c r="G15" s="91">
        <v>3</v>
      </c>
      <c r="H15" s="91">
        <v>4</v>
      </c>
      <c r="I15" s="91">
        <v>4</v>
      </c>
      <c r="J15" s="91"/>
      <c r="K15" s="91">
        <v>3</v>
      </c>
      <c r="L15" s="91">
        <v>5</v>
      </c>
      <c r="M15" s="91">
        <v>4</v>
      </c>
      <c r="N15" s="91">
        <v>4</v>
      </c>
      <c r="O15" s="91">
        <v>4</v>
      </c>
      <c r="P15" s="91"/>
      <c r="Q15" s="91"/>
      <c r="R15" s="91"/>
      <c r="S15" s="91"/>
      <c r="T15" s="91"/>
      <c r="U15" s="91"/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2</v>
      </c>
      <c r="AA15" s="92">
        <f t="shared" si="5"/>
        <v>5</v>
      </c>
      <c r="AB15" s="92">
        <f t="shared" si="6"/>
        <v>1</v>
      </c>
      <c r="AC15" s="92">
        <f t="shared" si="7"/>
        <v>8</v>
      </c>
      <c r="AD15" s="210">
        <f t="shared" si="11"/>
        <v>3.875</v>
      </c>
      <c r="AE15" s="16">
        <f t="shared" si="8"/>
        <v>0</v>
      </c>
      <c r="AF15" s="9"/>
      <c r="AG15" s="252" t="str">
        <f t="shared" si="9"/>
        <v>З</v>
      </c>
      <c r="AH15" s="252">
        <f t="shared" si="9"/>
        <v>3</v>
      </c>
      <c r="AI15" s="252">
        <f t="shared" si="9"/>
        <v>4</v>
      </c>
      <c r="AJ15" s="252">
        <f t="shared" si="9"/>
        <v>4</v>
      </c>
      <c r="AK15" s="252" t="str">
        <f t="shared" si="9"/>
        <v/>
      </c>
      <c r="AL15" s="252">
        <f t="shared" si="9"/>
        <v>3</v>
      </c>
      <c r="AM15" s="252">
        <f t="shared" si="9"/>
        <v>5</v>
      </c>
      <c r="AN15" s="252">
        <f t="shared" si="9"/>
        <v>4</v>
      </c>
      <c r="AO15" s="252">
        <f t="shared" si="9"/>
        <v>4</v>
      </c>
      <c r="AP15" s="252">
        <f t="shared" si="9"/>
        <v>4</v>
      </c>
      <c r="AQ15" s="252" t="str">
        <f t="shared" si="9"/>
        <v/>
      </c>
      <c r="AR15" s="252" t="str">
        <f t="shared" si="9"/>
        <v/>
      </c>
      <c r="AS15" s="252" t="str">
        <f t="shared" si="9"/>
        <v/>
      </c>
      <c r="AT15" s="252" t="str">
        <f t="shared" si="9"/>
        <v/>
      </c>
      <c r="AU15" s="252" t="str">
        <f t="shared" si="9"/>
        <v/>
      </c>
      <c r="AV15" s="252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267">
        <v>11</v>
      </c>
      <c r="B16" s="228"/>
      <c r="C16" s="290" t="s">
        <v>34</v>
      </c>
      <c r="D16" s="292" t="s">
        <v>110</v>
      </c>
      <c r="E16" s="223">
        <v>2443</v>
      </c>
      <c r="F16" s="91" t="s">
        <v>41</v>
      </c>
      <c r="G16" s="91">
        <v>5</v>
      </c>
      <c r="H16" s="91">
        <v>5</v>
      </c>
      <c r="I16" s="91">
        <v>5</v>
      </c>
      <c r="J16" s="91"/>
      <c r="K16" s="91">
        <v>4</v>
      </c>
      <c r="L16" s="91">
        <v>5</v>
      </c>
      <c r="M16" s="91">
        <v>3</v>
      </c>
      <c r="N16" s="91">
        <v>4</v>
      </c>
      <c r="O16" s="91">
        <v>4</v>
      </c>
      <c r="P16" s="91"/>
      <c r="Q16" s="91"/>
      <c r="R16" s="91"/>
      <c r="S16" s="91"/>
      <c r="T16" s="91"/>
      <c r="U16" s="91"/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3</v>
      </c>
      <c r="AB16" s="92">
        <f t="shared" si="6"/>
        <v>4</v>
      </c>
      <c r="AC16" s="92">
        <f t="shared" si="7"/>
        <v>8</v>
      </c>
      <c r="AD16" s="210">
        <f t="shared" si="11"/>
        <v>4.375</v>
      </c>
      <c r="AE16" s="16">
        <f t="shared" si="8"/>
        <v>0</v>
      </c>
      <c r="AF16" s="9"/>
      <c r="AG16" s="252" t="str">
        <f t="shared" si="9"/>
        <v>З</v>
      </c>
      <c r="AH16" s="252">
        <f t="shared" si="9"/>
        <v>5</v>
      </c>
      <c r="AI16" s="252">
        <f t="shared" si="9"/>
        <v>5</v>
      </c>
      <c r="AJ16" s="252">
        <f t="shared" si="9"/>
        <v>5</v>
      </c>
      <c r="AK16" s="252" t="str">
        <f t="shared" si="9"/>
        <v/>
      </c>
      <c r="AL16" s="252">
        <f t="shared" si="9"/>
        <v>4</v>
      </c>
      <c r="AM16" s="252">
        <f t="shared" si="9"/>
        <v>5</v>
      </c>
      <c r="AN16" s="252">
        <f t="shared" si="9"/>
        <v>3</v>
      </c>
      <c r="AO16" s="252">
        <f t="shared" si="9"/>
        <v>4</v>
      </c>
      <c r="AP16" s="252">
        <f t="shared" si="9"/>
        <v>4</v>
      </c>
      <c r="AQ16" s="252" t="str">
        <f t="shared" si="9"/>
        <v/>
      </c>
      <c r="AR16" s="252" t="str">
        <f t="shared" si="9"/>
        <v/>
      </c>
      <c r="AS16" s="252" t="str">
        <f t="shared" si="9"/>
        <v/>
      </c>
      <c r="AT16" s="252" t="str">
        <f t="shared" si="9"/>
        <v/>
      </c>
      <c r="AU16" s="252" t="str">
        <f t="shared" si="9"/>
        <v/>
      </c>
      <c r="AV16" s="252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267">
        <v>12</v>
      </c>
      <c r="B17" s="225"/>
      <c r="C17" s="290" t="s">
        <v>34</v>
      </c>
      <c r="D17" s="292" t="s">
        <v>111</v>
      </c>
      <c r="E17" s="223">
        <v>2443</v>
      </c>
      <c r="F17" s="91" t="s">
        <v>41</v>
      </c>
      <c r="G17" s="91">
        <v>5</v>
      </c>
      <c r="H17" s="91">
        <v>5</v>
      </c>
      <c r="I17" s="91">
        <v>5</v>
      </c>
      <c r="J17" s="91"/>
      <c r="K17" s="91">
        <v>4</v>
      </c>
      <c r="L17" s="91">
        <v>5</v>
      </c>
      <c r="M17" s="91">
        <v>3</v>
      </c>
      <c r="N17" s="91">
        <v>4</v>
      </c>
      <c r="O17" s="91">
        <v>4</v>
      </c>
      <c r="P17" s="91"/>
      <c r="Q17" s="91"/>
      <c r="R17" s="91"/>
      <c r="S17" s="91"/>
      <c r="T17" s="91"/>
      <c r="U17" s="91"/>
      <c r="V17" s="18">
        <f t="shared" si="0"/>
        <v>3</v>
      </c>
      <c r="W17" s="92">
        <f t="shared" si="1"/>
        <v>0</v>
      </c>
      <c r="X17" s="92">
        <f t="shared" ref="X17:X34" si="12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3</v>
      </c>
      <c r="AB17" s="92">
        <f t="shared" si="6"/>
        <v>4</v>
      </c>
      <c r="AC17" s="92">
        <f t="shared" si="7"/>
        <v>8</v>
      </c>
      <c r="AD17" s="210">
        <f t="shared" si="11"/>
        <v>4.375</v>
      </c>
      <c r="AE17" s="16">
        <f t="shared" si="8"/>
        <v>0</v>
      </c>
      <c r="AF17" s="9"/>
      <c r="AG17" s="252" t="str">
        <f t="shared" si="9"/>
        <v>З</v>
      </c>
      <c r="AH17" s="252">
        <f t="shared" si="9"/>
        <v>5</v>
      </c>
      <c r="AI17" s="252">
        <f t="shared" si="9"/>
        <v>5</v>
      </c>
      <c r="AJ17" s="252">
        <f t="shared" si="9"/>
        <v>5</v>
      </c>
      <c r="AK17" s="252" t="str">
        <f t="shared" si="9"/>
        <v/>
      </c>
      <c r="AL17" s="252">
        <f t="shared" si="9"/>
        <v>4</v>
      </c>
      <c r="AM17" s="252">
        <f t="shared" si="9"/>
        <v>5</v>
      </c>
      <c r="AN17" s="252">
        <f t="shared" si="9"/>
        <v>3</v>
      </c>
      <c r="AO17" s="252">
        <f t="shared" si="9"/>
        <v>4</v>
      </c>
      <c r="AP17" s="252">
        <f t="shared" si="9"/>
        <v>4</v>
      </c>
      <c r="AQ17" s="252" t="str">
        <f t="shared" si="9"/>
        <v/>
      </c>
      <c r="AR17" s="252" t="str">
        <f t="shared" si="9"/>
        <v/>
      </c>
      <c r="AS17" s="252" t="str">
        <f t="shared" si="9"/>
        <v/>
      </c>
      <c r="AT17" s="252" t="str">
        <f t="shared" si="9"/>
        <v/>
      </c>
      <c r="AU17" s="252" t="str">
        <f t="shared" si="9"/>
        <v/>
      </c>
      <c r="AV17" s="252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267">
        <v>13</v>
      </c>
      <c r="B18" s="163"/>
      <c r="C18" s="290" t="s">
        <v>34</v>
      </c>
      <c r="D18" s="292" t="s">
        <v>112</v>
      </c>
      <c r="E18" s="223">
        <v>2443</v>
      </c>
      <c r="F18" s="91" t="s">
        <v>41</v>
      </c>
      <c r="G18" s="91">
        <v>5</v>
      </c>
      <c r="H18" s="91">
        <v>3</v>
      </c>
      <c r="I18" s="91">
        <v>4</v>
      </c>
      <c r="J18" s="91"/>
      <c r="K18" s="91">
        <v>4</v>
      </c>
      <c r="L18" s="91">
        <v>5</v>
      </c>
      <c r="M18" s="91">
        <v>4</v>
      </c>
      <c r="N18" s="91">
        <v>5</v>
      </c>
      <c r="O18" s="91">
        <v>3</v>
      </c>
      <c r="P18" s="91"/>
      <c r="Q18" s="91"/>
      <c r="R18" s="91"/>
      <c r="S18" s="91"/>
      <c r="T18" s="91"/>
      <c r="U18" s="91"/>
      <c r="V18" s="18">
        <f t="shared" si="0"/>
        <v>3</v>
      </c>
      <c r="W18" s="92">
        <f t="shared" si="1"/>
        <v>0</v>
      </c>
      <c r="X18" s="92">
        <f t="shared" si="12"/>
        <v>0</v>
      </c>
      <c r="Y18" s="92">
        <f t="shared" si="3"/>
        <v>0</v>
      </c>
      <c r="Z18" s="92">
        <f t="shared" si="4"/>
        <v>2</v>
      </c>
      <c r="AA18" s="92">
        <f t="shared" si="5"/>
        <v>3</v>
      </c>
      <c r="AB18" s="92">
        <f t="shared" si="6"/>
        <v>3</v>
      </c>
      <c r="AC18" s="92">
        <f t="shared" si="7"/>
        <v>8</v>
      </c>
      <c r="AD18" s="210">
        <f t="shared" si="11"/>
        <v>4.125</v>
      </c>
      <c r="AE18" s="16">
        <f t="shared" si="8"/>
        <v>0</v>
      </c>
      <c r="AF18" s="9"/>
      <c r="AG18" s="252" t="str">
        <f t="shared" si="9"/>
        <v>З</v>
      </c>
      <c r="AH18" s="252">
        <f t="shared" si="9"/>
        <v>5</v>
      </c>
      <c r="AI18" s="252">
        <f t="shared" si="9"/>
        <v>3</v>
      </c>
      <c r="AJ18" s="252">
        <f t="shared" si="9"/>
        <v>4</v>
      </c>
      <c r="AK18" s="252" t="str">
        <f t="shared" si="9"/>
        <v/>
      </c>
      <c r="AL18" s="252">
        <f t="shared" si="9"/>
        <v>4</v>
      </c>
      <c r="AM18" s="252">
        <f t="shared" si="9"/>
        <v>5</v>
      </c>
      <c r="AN18" s="252">
        <f t="shared" si="9"/>
        <v>4</v>
      </c>
      <c r="AO18" s="252">
        <f t="shared" si="9"/>
        <v>5</v>
      </c>
      <c r="AP18" s="252">
        <f t="shared" si="9"/>
        <v>3</v>
      </c>
      <c r="AQ18" s="252" t="str">
        <f t="shared" si="9"/>
        <v/>
      </c>
      <c r="AR18" s="252" t="str">
        <f t="shared" si="9"/>
        <v/>
      </c>
      <c r="AS18" s="252" t="str">
        <f t="shared" si="9"/>
        <v/>
      </c>
      <c r="AT18" s="252" t="str">
        <f t="shared" si="9"/>
        <v/>
      </c>
      <c r="AU18" s="252" t="str">
        <f t="shared" si="9"/>
        <v/>
      </c>
      <c r="AV18" s="252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267">
        <v>14</v>
      </c>
      <c r="B19" s="163"/>
      <c r="C19" s="290" t="s">
        <v>34</v>
      </c>
      <c r="D19" s="292" t="s">
        <v>113</v>
      </c>
      <c r="E19" s="223">
        <v>2443</v>
      </c>
      <c r="F19" s="91" t="s">
        <v>41</v>
      </c>
      <c r="G19" s="91">
        <v>4</v>
      </c>
      <c r="H19" s="91">
        <v>5</v>
      </c>
      <c r="I19" s="91">
        <v>4</v>
      </c>
      <c r="J19" s="91"/>
      <c r="K19" s="91">
        <v>4</v>
      </c>
      <c r="L19" s="91">
        <v>5</v>
      </c>
      <c r="M19" s="91">
        <v>3</v>
      </c>
      <c r="N19" s="91">
        <v>5</v>
      </c>
      <c r="O19" s="91">
        <v>5</v>
      </c>
      <c r="P19" s="91"/>
      <c r="Q19" s="91"/>
      <c r="R19" s="91"/>
      <c r="S19" s="91"/>
      <c r="T19" s="91"/>
      <c r="U19" s="91"/>
      <c r="V19" s="18">
        <f t="shared" si="0"/>
        <v>3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1</v>
      </c>
      <c r="AA19" s="92">
        <f t="shared" si="5"/>
        <v>3</v>
      </c>
      <c r="AB19" s="92">
        <f t="shared" si="6"/>
        <v>4</v>
      </c>
      <c r="AC19" s="92">
        <f t="shared" si="7"/>
        <v>8</v>
      </c>
      <c r="AD19" s="210">
        <f t="shared" si="11"/>
        <v>4.375</v>
      </c>
      <c r="AE19" s="16">
        <f t="shared" si="8"/>
        <v>0</v>
      </c>
      <c r="AF19" s="9"/>
      <c r="AG19" s="252" t="str">
        <f t="shared" si="9"/>
        <v>З</v>
      </c>
      <c r="AH19" s="252">
        <f t="shared" si="9"/>
        <v>4</v>
      </c>
      <c r="AI19" s="252">
        <f t="shared" si="9"/>
        <v>5</v>
      </c>
      <c r="AJ19" s="252">
        <f t="shared" si="9"/>
        <v>4</v>
      </c>
      <c r="AK19" s="252" t="str">
        <f t="shared" si="9"/>
        <v/>
      </c>
      <c r="AL19" s="252">
        <f t="shared" si="9"/>
        <v>4</v>
      </c>
      <c r="AM19" s="252">
        <f t="shared" si="9"/>
        <v>5</v>
      </c>
      <c r="AN19" s="252">
        <f t="shared" si="9"/>
        <v>3</v>
      </c>
      <c r="AO19" s="252">
        <f t="shared" si="9"/>
        <v>5</v>
      </c>
      <c r="AP19" s="252">
        <f t="shared" si="9"/>
        <v>5</v>
      </c>
      <c r="AQ19" s="252" t="str">
        <f t="shared" si="9"/>
        <v/>
      </c>
      <c r="AR19" s="252" t="str">
        <f t="shared" si="9"/>
        <v/>
      </c>
      <c r="AS19" s="252" t="str">
        <f t="shared" si="9"/>
        <v/>
      </c>
      <c r="AT19" s="252" t="str">
        <f t="shared" si="9"/>
        <v/>
      </c>
      <c r="AU19" s="252" t="str">
        <f t="shared" si="9"/>
        <v/>
      </c>
      <c r="AV19" s="252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5">
      <c r="A20" s="267">
        <v>15</v>
      </c>
      <c r="B20" s="163"/>
      <c r="C20" s="290" t="s">
        <v>34</v>
      </c>
      <c r="D20" s="292" t="s">
        <v>114</v>
      </c>
      <c r="E20" s="223">
        <v>2443</v>
      </c>
      <c r="F20" s="91" t="s">
        <v>41</v>
      </c>
      <c r="G20" s="91">
        <v>3</v>
      </c>
      <c r="H20" s="91">
        <v>3</v>
      </c>
      <c r="I20" s="91">
        <v>4</v>
      </c>
      <c r="J20" s="91"/>
      <c r="K20" s="91">
        <v>3</v>
      </c>
      <c r="L20" s="91">
        <v>5</v>
      </c>
      <c r="M20" s="91">
        <v>3</v>
      </c>
      <c r="N20" s="91">
        <v>4</v>
      </c>
      <c r="O20" s="91">
        <v>3</v>
      </c>
      <c r="P20" s="91"/>
      <c r="Q20" s="91"/>
      <c r="R20" s="91"/>
      <c r="S20" s="91"/>
      <c r="T20" s="91"/>
      <c r="U20" s="91"/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5</v>
      </c>
      <c r="AA20" s="92">
        <f t="shared" si="5"/>
        <v>2</v>
      </c>
      <c r="AB20" s="92">
        <f t="shared" si="6"/>
        <v>1</v>
      </c>
      <c r="AC20" s="92">
        <f t="shared" si="7"/>
        <v>8</v>
      </c>
      <c r="AD20" s="210">
        <f t="shared" si="11"/>
        <v>3.5</v>
      </c>
      <c r="AE20" s="16">
        <f t="shared" si="8"/>
        <v>0</v>
      </c>
      <c r="AF20" s="9"/>
      <c r="AG20" s="252" t="str">
        <f t="shared" si="9"/>
        <v>З</v>
      </c>
      <c r="AH20" s="252">
        <f t="shared" si="9"/>
        <v>3</v>
      </c>
      <c r="AI20" s="252">
        <f t="shared" si="9"/>
        <v>3</v>
      </c>
      <c r="AJ20" s="252">
        <f t="shared" si="9"/>
        <v>4</v>
      </c>
      <c r="AK20" s="252" t="str">
        <f t="shared" si="9"/>
        <v/>
      </c>
      <c r="AL20" s="252">
        <f t="shared" si="9"/>
        <v>3</v>
      </c>
      <c r="AM20" s="252">
        <f t="shared" si="9"/>
        <v>5</v>
      </c>
      <c r="AN20" s="252">
        <f t="shared" si="9"/>
        <v>3</v>
      </c>
      <c r="AO20" s="252">
        <f t="shared" si="9"/>
        <v>4</v>
      </c>
      <c r="AP20" s="252">
        <f t="shared" si="9"/>
        <v>3</v>
      </c>
      <c r="AQ20" s="252" t="str">
        <f t="shared" si="9"/>
        <v/>
      </c>
      <c r="AR20" s="252" t="str">
        <f t="shared" si="9"/>
        <v/>
      </c>
      <c r="AS20" s="252" t="str">
        <f t="shared" si="9"/>
        <v/>
      </c>
      <c r="AT20" s="252" t="str">
        <f t="shared" si="9"/>
        <v/>
      </c>
      <c r="AU20" s="252" t="str">
        <f t="shared" si="9"/>
        <v/>
      </c>
      <c r="AV20" s="252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267">
        <v>16</v>
      </c>
      <c r="B21" s="163"/>
      <c r="C21" s="290" t="s">
        <v>443</v>
      </c>
      <c r="D21" s="292" t="s">
        <v>115</v>
      </c>
      <c r="E21" s="223">
        <v>2443</v>
      </c>
      <c r="F21" s="91" t="s">
        <v>41</v>
      </c>
      <c r="G21" s="91">
        <v>4</v>
      </c>
      <c r="H21" s="91">
        <v>4</v>
      </c>
      <c r="I21" s="91">
        <v>5</v>
      </c>
      <c r="J21" s="91"/>
      <c r="K21" s="91">
        <v>5</v>
      </c>
      <c r="L21" s="91">
        <v>5</v>
      </c>
      <c r="M21" s="91">
        <v>3</v>
      </c>
      <c r="N21" s="91">
        <v>5</v>
      </c>
      <c r="O21" s="91">
        <v>4</v>
      </c>
      <c r="P21" s="91"/>
      <c r="Q21" s="91"/>
      <c r="R21" s="91"/>
      <c r="S21" s="91"/>
      <c r="T21" s="91"/>
      <c r="U21" s="91"/>
      <c r="V21" s="18">
        <f t="shared" si="0"/>
        <v>3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1</v>
      </c>
      <c r="AA21" s="92">
        <f t="shared" si="5"/>
        <v>3</v>
      </c>
      <c r="AB21" s="92">
        <f t="shared" si="6"/>
        <v>4</v>
      </c>
      <c r="AC21" s="92">
        <f t="shared" si="7"/>
        <v>8</v>
      </c>
      <c r="AD21" s="210">
        <f t="shared" si="11"/>
        <v>4.375</v>
      </c>
      <c r="AE21" s="16">
        <f t="shared" si="8"/>
        <v>0</v>
      </c>
      <c r="AF21" s="9"/>
      <c r="AG21" s="252" t="str">
        <f t="shared" si="9"/>
        <v>З</v>
      </c>
      <c r="AH21" s="252">
        <f t="shared" si="9"/>
        <v>4</v>
      </c>
      <c r="AI21" s="252">
        <f t="shared" si="9"/>
        <v>4</v>
      </c>
      <c r="AJ21" s="252">
        <f t="shared" si="9"/>
        <v>5</v>
      </c>
      <c r="AK21" s="252" t="str">
        <f t="shared" si="9"/>
        <v/>
      </c>
      <c r="AL21" s="252">
        <f t="shared" si="9"/>
        <v>5</v>
      </c>
      <c r="AM21" s="252">
        <f t="shared" si="9"/>
        <v>5</v>
      </c>
      <c r="AN21" s="252">
        <f t="shared" si="9"/>
        <v>3</v>
      </c>
      <c r="AO21" s="252">
        <f t="shared" si="9"/>
        <v>5</v>
      </c>
      <c r="AP21" s="252">
        <f t="shared" si="9"/>
        <v>4</v>
      </c>
      <c r="AQ21" s="252" t="str">
        <f t="shared" si="9"/>
        <v/>
      </c>
      <c r="AR21" s="252" t="str">
        <f t="shared" si="9"/>
        <v/>
      </c>
      <c r="AS21" s="252" t="str">
        <f t="shared" si="9"/>
        <v/>
      </c>
      <c r="AT21" s="252" t="str">
        <f t="shared" si="9"/>
        <v/>
      </c>
      <c r="AU21" s="252" t="str">
        <f t="shared" si="9"/>
        <v/>
      </c>
      <c r="AV21" s="252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7">
        <v>17</v>
      </c>
      <c r="B22" s="163"/>
      <c r="C22" s="276" t="s">
        <v>34</v>
      </c>
      <c r="D22" s="344" t="s">
        <v>1341</v>
      </c>
      <c r="E22" s="223">
        <v>2443</v>
      </c>
      <c r="F22" s="91" t="s">
        <v>41</v>
      </c>
      <c r="G22" s="91">
        <v>5</v>
      </c>
      <c r="H22" s="91" t="s">
        <v>1132</v>
      </c>
      <c r="I22" s="91">
        <v>5</v>
      </c>
      <c r="J22" s="91"/>
      <c r="K22" s="91">
        <v>4</v>
      </c>
      <c r="L22" s="91" t="s">
        <v>1127</v>
      </c>
      <c r="M22" s="91">
        <v>3</v>
      </c>
      <c r="N22" s="91">
        <v>5</v>
      </c>
      <c r="O22" s="91">
        <v>3</v>
      </c>
      <c r="P22" s="91"/>
      <c r="Q22" s="91"/>
      <c r="R22" s="91"/>
      <c r="S22" s="91"/>
      <c r="T22" s="91"/>
      <c r="U22" s="91"/>
      <c r="V22" s="18">
        <f t="shared" si="0"/>
        <v>3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2</v>
      </c>
      <c r="AA22" s="92">
        <f t="shared" si="5"/>
        <v>1</v>
      </c>
      <c r="AB22" s="92">
        <f t="shared" si="6"/>
        <v>3</v>
      </c>
      <c r="AC22" s="92">
        <f t="shared" si="7"/>
        <v>6</v>
      </c>
      <c r="AD22" s="210">
        <f t="shared" si="11"/>
        <v>4.166666666666667</v>
      </c>
      <c r="AE22" s="16">
        <f t="shared" si="8"/>
        <v>0</v>
      </c>
      <c r="AF22" s="9"/>
      <c r="AG22" s="252" t="str">
        <f t="shared" si="13"/>
        <v>З</v>
      </c>
      <c r="AH22" s="252">
        <f t="shared" si="13"/>
        <v>5</v>
      </c>
      <c r="AI22" s="252" t="str">
        <f t="shared" si="13"/>
        <v>а</v>
      </c>
      <c r="AJ22" s="252">
        <f t="shared" si="13"/>
        <v>5</v>
      </c>
      <c r="AK22" s="252" t="str">
        <f t="shared" si="13"/>
        <v/>
      </c>
      <c r="AL22" s="252">
        <f t="shared" si="13"/>
        <v>4</v>
      </c>
      <c r="AM22" s="252" t="str">
        <f t="shared" si="13"/>
        <v>а</v>
      </c>
      <c r="AN22" s="252">
        <f t="shared" si="13"/>
        <v>3</v>
      </c>
      <c r="AO22" s="252">
        <f t="shared" si="13"/>
        <v>5</v>
      </c>
      <c r="AP22" s="252">
        <f t="shared" si="13"/>
        <v>3</v>
      </c>
      <c r="AQ22" s="252" t="str">
        <f t="shared" si="13"/>
        <v/>
      </c>
      <c r="AR22" s="252" t="str">
        <f t="shared" si="13"/>
        <v/>
      </c>
      <c r="AS22" s="252" t="str">
        <f t="shared" si="13"/>
        <v/>
      </c>
      <c r="AT22" s="252" t="str">
        <f t="shared" si="13"/>
        <v/>
      </c>
      <c r="AU22" s="252" t="str">
        <f t="shared" si="13"/>
        <v/>
      </c>
      <c r="AV22" s="252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267">
        <v>18</v>
      </c>
      <c r="B23" s="163"/>
      <c r="C23" s="290" t="s">
        <v>443</v>
      </c>
      <c r="D23" s="292" t="s">
        <v>116</v>
      </c>
      <c r="E23" s="223">
        <v>2443</v>
      </c>
      <c r="F23" s="91" t="s">
        <v>41</v>
      </c>
      <c r="G23" s="91">
        <v>3</v>
      </c>
      <c r="H23" s="91">
        <v>3</v>
      </c>
      <c r="I23" s="91">
        <v>3</v>
      </c>
      <c r="J23" s="91"/>
      <c r="K23" s="91">
        <v>4</v>
      </c>
      <c r="L23" s="91">
        <v>5</v>
      </c>
      <c r="M23" s="91">
        <v>3</v>
      </c>
      <c r="N23" s="91">
        <v>4</v>
      </c>
      <c r="O23" s="91">
        <v>3</v>
      </c>
      <c r="P23" s="91"/>
      <c r="Q23" s="91"/>
      <c r="R23" s="91"/>
      <c r="S23" s="91"/>
      <c r="T23" s="91"/>
      <c r="U23" s="91"/>
      <c r="V23" s="18">
        <f t="shared" si="0"/>
        <v>3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5</v>
      </c>
      <c r="AA23" s="92">
        <f t="shared" si="5"/>
        <v>2</v>
      </c>
      <c r="AB23" s="92">
        <f t="shared" si="6"/>
        <v>1</v>
      </c>
      <c r="AC23" s="92">
        <f t="shared" si="7"/>
        <v>8</v>
      </c>
      <c r="AD23" s="210">
        <f t="shared" si="11"/>
        <v>3.5</v>
      </c>
      <c r="AE23" s="16">
        <f t="shared" si="8"/>
        <v>0</v>
      </c>
      <c r="AF23" s="9"/>
      <c r="AG23" s="252" t="str">
        <f t="shared" si="13"/>
        <v>З</v>
      </c>
      <c r="AH23" s="252">
        <f t="shared" si="13"/>
        <v>3</v>
      </c>
      <c r="AI23" s="252">
        <f t="shared" si="13"/>
        <v>3</v>
      </c>
      <c r="AJ23" s="252">
        <f t="shared" si="13"/>
        <v>3</v>
      </c>
      <c r="AK23" s="252" t="str">
        <f t="shared" si="13"/>
        <v/>
      </c>
      <c r="AL23" s="252">
        <f t="shared" si="13"/>
        <v>4</v>
      </c>
      <c r="AM23" s="252">
        <f t="shared" si="13"/>
        <v>5</v>
      </c>
      <c r="AN23" s="252">
        <f t="shared" si="13"/>
        <v>3</v>
      </c>
      <c r="AO23" s="252">
        <f t="shared" si="13"/>
        <v>4</v>
      </c>
      <c r="AP23" s="252">
        <f t="shared" si="13"/>
        <v>3</v>
      </c>
      <c r="AQ23" s="252" t="str">
        <f t="shared" si="13"/>
        <v/>
      </c>
      <c r="AR23" s="252" t="str">
        <f t="shared" si="13"/>
        <v/>
      </c>
      <c r="AS23" s="252" t="str">
        <f t="shared" si="13"/>
        <v/>
      </c>
      <c r="AT23" s="252" t="str">
        <f t="shared" si="13"/>
        <v/>
      </c>
      <c r="AU23" s="252" t="str">
        <f t="shared" si="13"/>
        <v/>
      </c>
      <c r="AV23" s="252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267">
        <v>19</v>
      </c>
      <c r="B24" s="163"/>
      <c r="C24" s="290" t="s">
        <v>34</v>
      </c>
      <c r="D24" s="292" t="s">
        <v>117</v>
      </c>
      <c r="E24" s="223">
        <v>2443</v>
      </c>
      <c r="F24" s="91" t="s">
        <v>41</v>
      </c>
      <c r="G24" s="91">
        <v>3</v>
      </c>
      <c r="H24" s="91">
        <v>3</v>
      </c>
      <c r="I24" s="91">
        <v>4</v>
      </c>
      <c r="J24" s="91"/>
      <c r="K24" s="91">
        <v>4</v>
      </c>
      <c r="L24" s="91">
        <v>5</v>
      </c>
      <c r="M24" s="91">
        <v>3</v>
      </c>
      <c r="N24" s="91">
        <v>5</v>
      </c>
      <c r="O24" s="91">
        <v>3</v>
      </c>
      <c r="P24" s="91"/>
      <c r="Q24" s="91"/>
      <c r="R24" s="91"/>
      <c r="S24" s="91"/>
      <c r="T24" s="91"/>
      <c r="U24" s="91"/>
      <c r="V24" s="18">
        <f t="shared" si="0"/>
        <v>3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4</v>
      </c>
      <c r="AA24" s="92">
        <f t="shared" si="5"/>
        <v>2</v>
      </c>
      <c r="AB24" s="92">
        <f t="shared" si="6"/>
        <v>2</v>
      </c>
      <c r="AC24" s="92">
        <f t="shared" si="7"/>
        <v>8</v>
      </c>
      <c r="AD24" s="210">
        <f t="shared" si="11"/>
        <v>3.75</v>
      </c>
      <c r="AE24" s="16">
        <f t="shared" si="8"/>
        <v>0</v>
      </c>
      <c r="AF24" s="9"/>
      <c r="AG24" s="252" t="str">
        <f t="shared" si="13"/>
        <v>З</v>
      </c>
      <c r="AH24" s="252">
        <f t="shared" si="13"/>
        <v>3</v>
      </c>
      <c r="AI24" s="252">
        <f t="shared" si="13"/>
        <v>3</v>
      </c>
      <c r="AJ24" s="252">
        <f t="shared" si="13"/>
        <v>4</v>
      </c>
      <c r="AK24" s="252" t="str">
        <f t="shared" si="13"/>
        <v/>
      </c>
      <c r="AL24" s="252">
        <f t="shared" si="13"/>
        <v>4</v>
      </c>
      <c r="AM24" s="252">
        <f t="shared" si="13"/>
        <v>5</v>
      </c>
      <c r="AN24" s="252">
        <f t="shared" si="13"/>
        <v>3</v>
      </c>
      <c r="AO24" s="252">
        <f t="shared" si="13"/>
        <v>5</v>
      </c>
      <c r="AP24" s="252">
        <f t="shared" si="13"/>
        <v>3</v>
      </c>
      <c r="AQ24" s="252" t="str">
        <f t="shared" si="13"/>
        <v/>
      </c>
      <c r="AR24" s="252" t="str">
        <f t="shared" si="13"/>
        <v/>
      </c>
      <c r="AS24" s="252" t="str">
        <f t="shared" si="13"/>
        <v/>
      </c>
      <c r="AT24" s="252" t="str">
        <f t="shared" si="13"/>
        <v/>
      </c>
      <c r="AU24" s="252" t="str">
        <f t="shared" si="13"/>
        <v/>
      </c>
      <c r="AV24" s="252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267">
        <v>20</v>
      </c>
      <c r="B25" s="163"/>
      <c r="C25" s="290" t="s">
        <v>34</v>
      </c>
      <c r="D25" s="292" t="s">
        <v>118</v>
      </c>
      <c r="E25" s="223">
        <v>2443</v>
      </c>
      <c r="F25" s="91" t="s">
        <v>41</v>
      </c>
      <c r="G25" s="91">
        <v>3</v>
      </c>
      <c r="H25" s="91">
        <v>3</v>
      </c>
      <c r="I25" s="91">
        <v>5</v>
      </c>
      <c r="J25" s="91"/>
      <c r="K25" s="91">
        <v>5</v>
      </c>
      <c r="L25" s="91">
        <v>5</v>
      </c>
      <c r="M25" s="91">
        <v>3</v>
      </c>
      <c r="N25" s="91">
        <v>5</v>
      </c>
      <c r="O25" s="91">
        <v>3</v>
      </c>
      <c r="P25" s="91"/>
      <c r="Q25" s="91"/>
      <c r="R25" s="91"/>
      <c r="S25" s="91"/>
      <c r="T25" s="91"/>
      <c r="U25" s="91"/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4</v>
      </c>
      <c r="AA25" s="92">
        <f t="shared" si="5"/>
        <v>0</v>
      </c>
      <c r="AB25" s="92">
        <f t="shared" si="6"/>
        <v>4</v>
      </c>
      <c r="AC25" s="92">
        <f t="shared" si="7"/>
        <v>8</v>
      </c>
      <c r="AD25" s="210">
        <f t="shared" si="11"/>
        <v>4</v>
      </c>
      <c r="AE25" s="16">
        <f t="shared" si="8"/>
        <v>0</v>
      </c>
      <c r="AF25" s="9"/>
      <c r="AG25" s="252" t="str">
        <f t="shared" si="13"/>
        <v>З</v>
      </c>
      <c r="AH25" s="252">
        <f t="shared" si="13"/>
        <v>3</v>
      </c>
      <c r="AI25" s="252">
        <f t="shared" si="13"/>
        <v>3</v>
      </c>
      <c r="AJ25" s="252">
        <f t="shared" si="13"/>
        <v>5</v>
      </c>
      <c r="AK25" s="252" t="str">
        <f t="shared" si="13"/>
        <v/>
      </c>
      <c r="AL25" s="252">
        <f t="shared" si="13"/>
        <v>5</v>
      </c>
      <c r="AM25" s="252">
        <f t="shared" si="13"/>
        <v>5</v>
      </c>
      <c r="AN25" s="252">
        <f t="shared" si="13"/>
        <v>3</v>
      </c>
      <c r="AO25" s="252">
        <f t="shared" si="13"/>
        <v>5</v>
      </c>
      <c r="AP25" s="252">
        <f t="shared" si="13"/>
        <v>3</v>
      </c>
      <c r="AQ25" s="252" t="str">
        <f t="shared" si="13"/>
        <v/>
      </c>
      <c r="AR25" s="252" t="str">
        <f t="shared" si="13"/>
        <v/>
      </c>
      <c r="AS25" s="252" t="str">
        <f t="shared" si="13"/>
        <v/>
      </c>
      <c r="AT25" s="252" t="str">
        <f t="shared" si="13"/>
        <v/>
      </c>
      <c r="AU25" s="252" t="str">
        <f t="shared" si="13"/>
        <v/>
      </c>
      <c r="AV25" s="252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267">
        <v>21</v>
      </c>
      <c r="B26" s="163"/>
      <c r="C26" s="290" t="s">
        <v>34</v>
      </c>
      <c r="D26" s="292" t="s">
        <v>119</v>
      </c>
      <c r="E26" s="223">
        <v>2443</v>
      </c>
      <c r="F26" s="91" t="s">
        <v>41</v>
      </c>
      <c r="G26" s="91">
        <v>5</v>
      </c>
      <c r="H26" s="91">
        <v>5</v>
      </c>
      <c r="I26" s="91">
        <v>5</v>
      </c>
      <c r="J26" s="91"/>
      <c r="K26" s="91">
        <v>5</v>
      </c>
      <c r="L26" s="91">
        <v>5</v>
      </c>
      <c r="M26" s="91">
        <v>5</v>
      </c>
      <c r="N26" s="91">
        <v>5</v>
      </c>
      <c r="O26" s="91">
        <v>5</v>
      </c>
      <c r="P26" s="91"/>
      <c r="Q26" s="91"/>
      <c r="R26" s="91"/>
      <c r="S26" s="91"/>
      <c r="T26" s="91"/>
      <c r="U26" s="91"/>
      <c r="V26" s="18">
        <f t="shared" si="0"/>
        <v>5</v>
      </c>
      <c r="W26" s="92">
        <f t="shared" si="1"/>
        <v>0</v>
      </c>
      <c r="X26" s="92">
        <f t="shared" si="12"/>
        <v>0</v>
      </c>
      <c r="Y26" s="92">
        <f t="shared" si="3"/>
        <v>0</v>
      </c>
      <c r="Z26" s="92">
        <f t="shared" si="4"/>
        <v>0</v>
      </c>
      <c r="AA26" s="92">
        <f t="shared" si="5"/>
        <v>0</v>
      </c>
      <c r="AB26" s="92">
        <f t="shared" si="6"/>
        <v>8</v>
      </c>
      <c r="AC26" s="92">
        <f t="shared" si="7"/>
        <v>8</v>
      </c>
      <c r="AD26" s="210">
        <f t="shared" si="11"/>
        <v>5</v>
      </c>
      <c r="AE26" s="16">
        <f t="shared" si="8"/>
        <v>0</v>
      </c>
      <c r="AF26" s="9"/>
      <c r="AG26" s="252" t="str">
        <f t="shared" si="13"/>
        <v>З</v>
      </c>
      <c r="AH26" s="252">
        <f t="shared" si="13"/>
        <v>5</v>
      </c>
      <c r="AI26" s="252">
        <f t="shared" si="13"/>
        <v>5</v>
      </c>
      <c r="AJ26" s="252">
        <f t="shared" si="13"/>
        <v>5</v>
      </c>
      <c r="AK26" s="252" t="str">
        <f t="shared" si="13"/>
        <v/>
      </c>
      <c r="AL26" s="252">
        <f t="shared" si="13"/>
        <v>5</v>
      </c>
      <c r="AM26" s="252">
        <f t="shared" si="13"/>
        <v>5</v>
      </c>
      <c r="AN26" s="252">
        <f t="shared" si="13"/>
        <v>5</v>
      </c>
      <c r="AO26" s="252">
        <f t="shared" si="13"/>
        <v>5</v>
      </c>
      <c r="AP26" s="252">
        <f t="shared" si="13"/>
        <v>5</v>
      </c>
      <c r="AQ26" s="252" t="str">
        <f t="shared" si="13"/>
        <v/>
      </c>
      <c r="AR26" s="252" t="str">
        <f t="shared" si="13"/>
        <v/>
      </c>
      <c r="AS26" s="252" t="str">
        <f t="shared" si="13"/>
        <v/>
      </c>
      <c r="AT26" s="252" t="str">
        <f t="shared" si="13"/>
        <v/>
      </c>
      <c r="AU26" s="252" t="str">
        <f t="shared" si="13"/>
        <v/>
      </c>
      <c r="AV26" s="252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267">
        <v>22</v>
      </c>
      <c r="B27" s="163"/>
      <c r="C27" s="290" t="s">
        <v>34</v>
      </c>
      <c r="D27" s="292" t="s">
        <v>120</v>
      </c>
      <c r="E27" s="223">
        <v>2443</v>
      </c>
      <c r="F27" s="91" t="s">
        <v>41</v>
      </c>
      <c r="G27" s="91">
        <v>3</v>
      </c>
      <c r="H27" s="91">
        <v>4</v>
      </c>
      <c r="I27" s="91">
        <v>4</v>
      </c>
      <c r="J27" s="91"/>
      <c r="K27" s="91">
        <v>3</v>
      </c>
      <c r="L27" s="91">
        <v>5</v>
      </c>
      <c r="M27" s="91">
        <v>4</v>
      </c>
      <c r="N27" s="91">
        <v>5</v>
      </c>
      <c r="O27" s="91">
        <v>3</v>
      </c>
      <c r="P27" s="91"/>
      <c r="Q27" s="91"/>
      <c r="R27" s="91"/>
      <c r="S27" s="91"/>
      <c r="T27" s="91"/>
      <c r="U27" s="91"/>
      <c r="V27" s="18">
        <f t="shared" si="0"/>
        <v>3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3</v>
      </c>
      <c r="AA27" s="92">
        <f t="shared" si="5"/>
        <v>3</v>
      </c>
      <c r="AB27" s="92">
        <f t="shared" si="6"/>
        <v>2</v>
      </c>
      <c r="AC27" s="92">
        <f t="shared" si="7"/>
        <v>8</v>
      </c>
      <c r="AD27" s="210">
        <f t="shared" si="11"/>
        <v>3.875</v>
      </c>
      <c r="AE27" s="16">
        <f t="shared" si="8"/>
        <v>0</v>
      </c>
      <c r="AF27" s="9"/>
      <c r="AG27" s="252" t="str">
        <f t="shared" si="13"/>
        <v>З</v>
      </c>
      <c r="AH27" s="252">
        <f t="shared" si="13"/>
        <v>3</v>
      </c>
      <c r="AI27" s="252">
        <f t="shared" si="13"/>
        <v>4</v>
      </c>
      <c r="AJ27" s="252">
        <f t="shared" si="13"/>
        <v>4</v>
      </c>
      <c r="AK27" s="252" t="str">
        <f t="shared" si="13"/>
        <v/>
      </c>
      <c r="AL27" s="252">
        <f t="shared" si="13"/>
        <v>3</v>
      </c>
      <c r="AM27" s="252">
        <f t="shared" si="13"/>
        <v>5</v>
      </c>
      <c r="AN27" s="252">
        <f t="shared" si="13"/>
        <v>4</v>
      </c>
      <c r="AO27" s="252">
        <f t="shared" si="13"/>
        <v>5</v>
      </c>
      <c r="AP27" s="252">
        <f t="shared" si="13"/>
        <v>3</v>
      </c>
      <c r="AQ27" s="252" t="str">
        <f t="shared" si="13"/>
        <v/>
      </c>
      <c r="AR27" s="252" t="str">
        <f t="shared" si="13"/>
        <v/>
      </c>
      <c r="AS27" s="252" t="str">
        <f t="shared" si="13"/>
        <v/>
      </c>
      <c r="AT27" s="252" t="str">
        <f t="shared" si="13"/>
        <v/>
      </c>
      <c r="AU27" s="252" t="str">
        <f t="shared" si="13"/>
        <v/>
      </c>
      <c r="AV27" s="252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267">
        <v>23</v>
      </c>
      <c r="B28" s="163"/>
      <c r="C28" s="290" t="s">
        <v>34</v>
      </c>
      <c r="D28" s="292" t="s">
        <v>121</v>
      </c>
      <c r="E28" s="223">
        <v>2443</v>
      </c>
      <c r="F28" s="91" t="s">
        <v>41</v>
      </c>
      <c r="G28" s="91">
        <v>4</v>
      </c>
      <c r="H28" s="91">
        <v>4</v>
      </c>
      <c r="I28" s="91">
        <v>4</v>
      </c>
      <c r="J28" s="91"/>
      <c r="K28" s="91">
        <v>4</v>
      </c>
      <c r="L28" s="91">
        <v>5</v>
      </c>
      <c r="M28" s="91">
        <v>3</v>
      </c>
      <c r="N28" s="91">
        <v>4</v>
      </c>
      <c r="O28" s="91">
        <v>3</v>
      </c>
      <c r="P28" s="91"/>
      <c r="Q28" s="91"/>
      <c r="R28" s="91"/>
      <c r="S28" s="91"/>
      <c r="T28" s="91"/>
      <c r="U28" s="91"/>
      <c r="V28" s="18">
        <f t="shared" si="0"/>
        <v>3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2</v>
      </c>
      <c r="AA28" s="92">
        <f t="shared" si="5"/>
        <v>5</v>
      </c>
      <c r="AB28" s="92">
        <f t="shared" si="6"/>
        <v>1</v>
      </c>
      <c r="AC28" s="92">
        <f t="shared" si="7"/>
        <v>8</v>
      </c>
      <c r="AD28" s="210">
        <f t="shared" si="11"/>
        <v>3.875</v>
      </c>
      <c r="AE28" s="16">
        <f t="shared" si="8"/>
        <v>0</v>
      </c>
      <c r="AF28" s="9"/>
      <c r="AG28" s="252" t="str">
        <f t="shared" si="13"/>
        <v>З</v>
      </c>
      <c r="AH28" s="252">
        <f t="shared" si="13"/>
        <v>4</v>
      </c>
      <c r="AI28" s="252">
        <f t="shared" si="13"/>
        <v>4</v>
      </c>
      <c r="AJ28" s="252">
        <f t="shared" si="13"/>
        <v>4</v>
      </c>
      <c r="AK28" s="252" t="str">
        <f t="shared" si="13"/>
        <v/>
      </c>
      <c r="AL28" s="252">
        <f t="shared" si="13"/>
        <v>4</v>
      </c>
      <c r="AM28" s="252">
        <f t="shared" si="13"/>
        <v>5</v>
      </c>
      <c r="AN28" s="252">
        <f t="shared" si="13"/>
        <v>3</v>
      </c>
      <c r="AO28" s="252">
        <f t="shared" si="13"/>
        <v>4</v>
      </c>
      <c r="AP28" s="252">
        <f t="shared" si="13"/>
        <v>3</v>
      </c>
      <c r="AQ28" s="252" t="str">
        <f t="shared" si="13"/>
        <v/>
      </c>
      <c r="AR28" s="252" t="str">
        <f t="shared" si="13"/>
        <v/>
      </c>
      <c r="AS28" s="252" t="str">
        <f t="shared" si="13"/>
        <v/>
      </c>
      <c r="AT28" s="252" t="str">
        <f t="shared" si="13"/>
        <v/>
      </c>
      <c r="AU28" s="252" t="str">
        <f t="shared" si="13"/>
        <v/>
      </c>
      <c r="AV28" s="252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5">
      <c r="A29" s="267">
        <v>24</v>
      </c>
      <c r="B29" s="161"/>
      <c r="C29" s="297" t="s">
        <v>34</v>
      </c>
      <c r="D29" s="298" t="s">
        <v>122</v>
      </c>
      <c r="E29" s="223">
        <v>2443</v>
      </c>
      <c r="F29" s="91" t="s">
        <v>41</v>
      </c>
      <c r="G29" s="91">
        <v>5</v>
      </c>
      <c r="H29" s="91">
        <v>5</v>
      </c>
      <c r="I29" s="91">
        <v>5</v>
      </c>
      <c r="J29" s="91"/>
      <c r="K29" s="91">
        <v>5</v>
      </c>
      <c r="L29" s="91">
        <v>5</v>
      </c>
      <c r="M29" s="91">
        <v>5</v>
      </c>
      <c r="N29" s="91">
        <v>5</v>
      </c>
      <c r="O29" s="91">
        <v>5</v>
      </c>
      <c r="P29" s="91"/>
      <c r="Q29" s="91"/>
      <c r="R29" s="91"/>
      <c r="S29" s="91"/>
      <c r="T29" s="91"/>
      <c r="U29" s="91"/>
      <c r="V29" s="18">
        <f t="shared" si="0"/>
        <v>5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8</v>
      </c>
      <c r="AC29" s="92">
        <f t="shared" si="7"/>
        <v>8</v>
      </c>
      <c r="AD29" s="210">
        <f t="shared" si="11"/>
        <v>5</v>
      </c>
      <c r="AE29" s="16">
        <f t="shared" si="8"/>
        <v>0</v>
      </c>
      <c r="AF29" s="9"/>
      <c r="AG29" s="252" t="str">
        <f t="shared" si="13"/>
        <v>З</v>
      </c>
      <c r="AH29" s="252">
        <f t="shared" si="13"/>
        <v>5</v>
      </c>
      <c r="AI29" s="252">
        <f t="shared" si="13"/>
        <v>5</v>
      </c>
      <c r="AJ29" s="252">
        <f t="shared" si="13"/>
        <v>5</v>
      </c>
      <c r="AK29" s="252" t="str">
        <f t="shared" si="13"/>
        <v/>
      </c>
      <c r="AL29" s="252">
        <f t="shared" si="13"/>
        <v>5</v>
      </c>
      <c r="AM29" s="252">
        <f t="shared" si="13"/>
        <v>5</v>
      </c>
      <c r="AN29" s="252">
        <f t="shared" si="13"/>
        <v>5</v>
      </c>
      <c r="AO29" s="252">
        <f t="shared" si="13"/>
        <v>5</v>
      </c>
      <c r="AP29" s="252">
        <f t="shared" si="13"/>
        <v>5</v>
      </c>
      <c r="AQ29" s="252" t="str">
        <f t="shared" si="13"/>
        <v/>
      </c>
      <c r="AR29" s="252" t="str">
        <f t="shared" si="13"/>
        <v/>
      </c>
      <c r="AS29" s="252" t="str">
        <f t="shared" si="13"/>
        <v/>
      </c>
      <c r="AT29" s="252" t="str">
        <f t="shared" si="13"/>
        <v/>
      </c>
      <c r="AU29" s="252" t="str">
        <f t="shared" si="13"/>
        <v/>
      </c>
      <c r="AV29" s="252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67">
        <v>25</v>
      </c>
      <c r="B30" s="161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4"/>
      <c r="S30" s="91"/>
      <c r="T30" s="91"/>
      <c r="U30" s="23"/>
      <c r="V30" s="18">
        <f t="shared" si="0"/>
        <v>0</v>
      </c>
      <c r="W30" s="92">
        <f t="shared" si="1"/>
        <v>0</v>
      </c>
      <c r="X30" s="92">
        <f t="shared" si="1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11"/>
        <v/>
      </c>
      <c r="AE30" s="16">
        <f t="shared" si="8"/>
        <v>0</v>
      </c>
      <c r="AF30" s="9"/>
      <c r="AG30" s="252" t="str">
        <f t="shared" si="13"/>
        <v/>
      </c>
      <c r="AH30" s="252" t="str">
        <f t="shared" si="13"/>
        <v/>
      </c>
      <c r="AI30" s="252" t="str">
        <f t="shared" si="13"/>
        <v/>
      </c>
      <c r="AJ30" s="252" t="str">
        <f t="shared" si="13"/>
        <v/>
      </c>
      <c r="AK30" s="252" t="str">
        <f t="shared" si="13"/>
        <v/>
      </c>
      <c r="AL30" s="252" t="str">
        <f t="shared" si="13"/>
        <v/>
      </c>
      <c r="AM30" s="252" t="str">
        <f t="shared" si="13"/>
        <v/>
      </c>
      <c r="AN30" s="252" t="str">
        <f t="shared" si="13"/>
        <v/>
      </c>
      <c r="AO30" s="252" t="str">
        <f t="shared" si="13"/>
        <v/>
      </c>
      <c r="AP30" s="252" t="str">
        <f t="shared" si="13"/>
        <v/>
      </c>
      <c r="AQ30" s="252" t="str">
        <f t="shared" si="13"/>
        <v/>
      </c>
      <c r="AR30" s="252" t="str">
        <f t="shared" si="13"/>
        <v/>
      </c>
      <c r="AS30" s="252" t="str">
        <f t="shared" si="13"/>
        <v/>
      </c>
      <c r="AT30" s="252" t="str">
        <f t="shared" si="13"/>
        <v/>
      </c>
      <c r="AU30" s="252" t="str">
        <f t="shared" si="13"/>
        <v/>
      </c>
      <c r="AV30" s="252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5">
      <c r="A31" s="267">
        <v>26</v>
      </c>
      <c r="B31" s="161"/>
      <c r="C31" s="290"/>
      <c r="D31" s="292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4"/>
      <c r="S31" s="91"/>
      <c r="T31" s="91"/>
      <c r="U31" s="23"/>
      <c r="V31" s="18">
        <f t="shared" si="0"/>
        <v>0</v>
      </c>
      <c r="W31" s="92">
        <f t="shared" si="1"/>
        <v>0</v>
      </c>
      <c r="X31" s="92">
        <f t="shared" si="1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1"/>
        <v/>
      </c>
      <c r="AE31" s="16">
        <f t="shared" si="8"/>
        <v>0</v>
      </c>
      <c r="AF31" s="9"/>
      <c r="AG31" s="252" t="str">
        <f t="shared" si="13"/>
        <v/>
      </c>
      <c r="AH31" s="252" t="str">
        <f t="shared" si="13"/>
        <v/>
      </c>
      <c r="AI31" s="252" t="str">
        <f t="shared" si="13"/>
        <v/>
      </c>
      <c r="AJ31" s="252" t="str">
        <f t="shared" si="13"/>
        <v/>
      </c>
      <c r="AK31" s="252" t="str">
        <f t="shared" si="13"/>
        <v/>
      </c>
      <c r="AL31" s="252" t="str">
        <f t="shared" si="13"/>
        <v/>
      </c>
      <c r="AM31" s="252" t="str">
        <f t="shared" si="13"/>
        <v/>
      </c>
      <c r="AN31" s="252" t="str">
        <f t="shared" si="13"/>
        <v/>
      </c>
      <c r="AO31" s="252" t="str">
        <f t="shared" si="13"/>
        <v/>
      </c>
      <c r="AP31" s="252" t="str">
        <f t="shared" si="13"/>
        <v/>
      </c>
      <c r="AQ31" s="252" t="str">
        <f t="shared" si="13"/>
        <v/>
      </c>
      <c r="AR31" s="252" t="str">
        <f t="shared" si="13"/>
        <v/>
      </c>
      <c r="AS31" s="252" t="str">
        <f t="shared" si="13"/>
        <v/>
      </c>
      <c r="AT31" s="252" t="str">
        <f t="shared" si="13"/>
        <v/>
      </c>
      <c r="AU31" s="252" t="str">
        <f t="shared" si="13"/>
        <v/>
      </c>
      <c r="AV31" s="252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/>
      <c r="B32" s="211"/>
      <c r="C32" s="211"/>
      <c r="D32" s="291"/>
      <c r="E32" s="223"/>
      <c r="F32" s="108"/>
      <c r="G32" s="108"/>
      <c r="H32" s="108"/>
      <c r="I32" s="108"/>
      <c r="J32" s="321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/>
      <c r="B33" s="211"/>
      <c r="C33" s="211"/>
      <c r="D33" s="211"/>
      <c r="E33" s="223"/>
      <c r="F33" s="108"/>
      <c r="G33" s="108"/>
      <c r="H33" s="108"/>
      <c r="I33" s="108"/>
      <c r="J33" s="321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09"/>
      <c r="B37" s="110"/>
      <c r="C37" s="110"/>
      <c r="D37" s="110"/>
      <c r="E37" s="27">
        <f>COUNTIF(E6:E36,"2443")</f>
        <v>24</v>
      </c>
      <c r="F37" s="23"/>
      <c r="G37" s="23"/>
      <c r="H37" s="23"/>
      <c r="I37" s="23"/>
      <c r="J37" s="91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>
        <v>4.166666666666667</v>
      </c>
      <c r="H38" s="181">
        <v>4.0434782608695654</v>
      </c>
      <c r="I38" s="181">
        <v>4.458333333333333</v>
      </c>
      <c r="J38" s="336" t="str">
        <v xml:space="preserve"> </v>
      </c>
      <c r="K38" s="181">
        <v>4</v>
      </c>
      <c r="L38" s="181">
        <v>5</v>
      </c>
      <c r="M38" s="181">
        <v>3.5833333333333335</v>
      </c>
      <c r="N38" s="181">
        <v>4.5</v>
      </c>
      <c r="O38" s="216">
        <v>3.625</v>
      </c>
      <c r="P38" s="183" t="str">
        <v xml:space="preserve"> </v>
      </c>
      <c r="Q38" s="183" t="str">
        <v xml:space="preserve"> </v>
      </c>
      <c r="R38" s="183" t="str">
        <v xml:space="preserve"> </v>
      </c>
      <c r="S38" s="181" t="str">
        <v xml:space="preserve"> </v>
      </c>
      <c r="T38" s="181" t="str">
        <v xml:space="preserve"> </v>
      </c>
      <c r="U38" s="181" t="str">
        <v xml:space="preserve"> </v>
      </c>
      <c r="V38" s="18">
        <f>сводн.!T41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48</v>
      </c>
      <c r="AA38" s="92">
        <f>SUM(AA6:AA37)</f>
        <v>62</v>
      </c>
      <c r="AB38" s="92">
        <f>SUM(AB6:AB37)</f>
        <v>80</v>
      </c>
      <c r="AC38" s="92">
        <f t="shared" si="7"/>
        <v>190</v>
      </c>
      <c r="AD38" s="210">
        <f>IF(ISERROR(((X38+Y38)*2+Z38*3+AA38*4+AB38*5)/SUM(X38,Y38:AB38)),"",((X38+Y38)*2+Z38*3+AA38*4+AB38*5)/SUM(X38,Y38:AB38))</f>
        <v>4.1684210526315786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4.166666666666667</v>
      </c>
      <c r="AI38" s="33">
        <f t="shared" si="15"/>
        <v>4.0434782608695654</v>
      </c>
      <c r="AJ38" s="33">
        <f t="shared" si="15"/>
        <v>4.458333333333333</v>
      </c>
      <c r="AK38" s="33" t="str">
        <f t="shared" si="15"/>
        <v xml:space="preserve"> </v>
      </c>
      <c r="AL38" s="33">
        <f t="shared" si="15"/>
        <v>4</v>
      </c>
      <c r="AM38" s="33">
        <f t="shared" si="15"/>
        <v>5</v>
      </c>
      <c r="AN38" s="33">
        <f t="shared" si="15"/>
        <v>3.5833333333333335</v>
      </c>
      <c r="AO38" s="33">
        <f t="shared" si="15"/>
        <v>4.5</v>
      </c>
      <c r="AP38" s="33">
        <f t="shared" si="15"/>
        <v>3.625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>
        <v>10</v>
      </c>
      <c r="H39" s="95">
        <v>7</v>
      </c>
      <c r="I39" s="95">
        <v>12</v>
      </c>
      <c r="J39" s="337" t="str">
        <v>0</v>
      </c>
      <c r="K39" s="95">
        <v>6</v>
      </c>
      <c r="L39" s="95">
        <v>23</v>
      </c>
      <c r="M39" s="95">
        <v>5</v>
      </c>
      <c r="N39" s="95">
        <v>13</v>
      </c>
      <c r="O39" s="96">
        <v>4</v>
      </c>
      <c r="P39" s="96" t="str">
        <v>0</v>
      </c>
      <c r="Q39" s="96" t="str">
        <v>0</v>
      </c>
      <c r="R39" s="96" t="str">
        <v>0</v>
      </c>
      <c r="S39" s="95" t="str">
        <v>0</v>
      </c>
      <c r="T39" s="95" t="str">
        <v>0</v>
      </c>
      <c r="U39" s="95" t="str">
        <v xml:space="preserve"> </v>
      </c>
      <c r="V39" s="217">
        <f>IF(COUNTIF(V6:V37,5)=0,"0",COUNTIF(V6:V37,5))</f>
        <v>3</v>
      </c>
      <c r="W39" s="177"/>
      <c r="X39" s="722">
        <f>SUM(X38:AB38)</f>
        <v>190</v>
      </c>
      <c r="Y39" s="722"/>
      <c r="Z39" s="722"/>
      <c r="AA39" s="722"/>
      <c r="AB39" s="722"/>
      <c r="AC39" s="286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10</v>
      </c>
      <c r="AI39" s="38">
        <f t="shared" si="16"/>
        <v>7</v>
      </c>
      <c r="AJ39" s="38">
        <f t="shared" si="16"/>
        <v>12</v>
      </c>
      <c r="AK39" s="38" t="str">
        <f t="shared" si="16"/>
        <v>0</v>
      </c>
      <c r="AL39" s="38">
        <f t="shared" si="16"/>
        <v>6</v>
      </c>
      <c r="AM39" s="38">
        <f t="shared" si="16"/>
        <v>23</v>
      </c>
      <c r="AN39" s="38">
        <f t="shared" si="16"/>
        <v>5</v>
      </c>
      <c r="AO39" s="38">
        <f t="shared" si="16"/>
        <v>13</v>
      </c>
      <c r="AP39" s="38">
        <f t="shared" si="16"/>
        <v>4</v>
      </c>
      <c r="AQ39" s="38" t="str">
        <f t="shared" si="16"/>
        <v>0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>
        <v>8</v>
      </c>
      <c r="H40" s="97">
        <v>10</v>
      </c>
      <c r="I40" s="97">
        <v>11</v>
      </c>
      <c r="J40" s="338" t="str">
        <v>0</v>
      </c>
      <c r="K40" s="97">
        <v>12</v>
      </c>
      <c r="L40" s="97" t="str">
        <v>0</v>
      </c>
      <c r="M40" s="97">
        <v>4</v>
      </c>
      <c r="N40" s="97">
        <v>10</v>
      </c>
      <c r="O40" s="98">
        <v>7</v>
      </c>
      <c r="P40" s="98" t="str">
        <v>0</v>
      </c>
      <c r="Q40" s="98" t="str">
        <v>0</v>
      </c>
      <c r="R40" s="98" t="str">
        <v>0</v>
      </c>
      <c r="S40" s="97" t="str">
        <v>0</v>
      </c>
      <c r="T40" s="97" t="str">
        <v>0</v>
      </c>
      <c r="U40" s="97" t="str">
        <v xml:space="preserve"> </v>
      </c>
      <c r="V40" s="218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1</v>
      </c>
      <c r="AB40" s="44">
        <f>IF(COUNTIF(AB6:AB37,4)=0," ",COUNTIF(AB6:AB37,4))</f>
        <v>5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8</v>
      </c>
      <c r="AI40" s="44">
        <f t="shared" si="17"/>
        <v>10</v>
      </c>
      <c r="AJ40" s="44">
        <f t="shared" si="17"/>
        <v>11</v>
      </c>
      <c r="AK40" s="44" t="str">
        <f t="shared" si="17"/>
        <v>0</v>
      </c>
      <c r="AL40" s="44">
        <f t="shared" si="17"/>
        <v>12</v>
      </c>
      <c r="AM40" s="44" t="str">
        <f t="shared" si="17"/>
        <v>0</v>
      </c>
      <c r="AN40" s="44">
        <f t="shared" si="17"/>
        <v>4</v>
      </c>
      <c r="AO40" s="44">
        <f t="shared" si="17"/>
        <v>10</v>
      </c>
      <c r="AP40" s="44">
        <f t="shared" si="17"/>
        <v>7</v>
      </c>
      <c r="AQ40" s="44" t="str">
        <f t="shared" si="17"/>
        <v>0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>
        <v>6</v>
      </c>
      <c r="H41" s="99">
        <v>6</v>
      </c>
      <c r="I41" s="99">
        <v>1</v>
      </c>
      <c r="J41" s="339" t="str">
        <v>0</v>
      </c>
      <c r="K41" s="99">
        <v>6</v>
      </c>
      <c r="L41" s="99" t="str">
        <v>0</v>
      </c>
      <c r="M41" s="99">
        <v>15</v>
      </c>
      <c r="N41" s="99">
        <v>1</v>
      </c>
      <c r="O41" s="100">
        <v>13</v>
      </c>
      <c r="P41" s="100" t="str">
        <v>0</v>
      </c>
      <c r="Q41" s="100" t="str">
        <v>0</v>
      </c>
      <c r="R41" s="100" t="str">
        <v>0</v>
      </c>
      <c r="S41" s="99" t="str">
        <v>0</v>
      </c>
      <c r="T41" s="99" t="str">
        <v>0</v>
      </c>
      <c r="U41" s="99" t="str">
        <v xml:space="preserve"> </v>
      </c>
      <c r="V41" s="219">
        <f>IF(COUNTIF(V6:V37,3)=0,"0",COUNTIF(V6:V37,3))</f>
        <v>20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12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6</v>
      </c>
      <c r="AI41" s="52">
        <f t="shared" si="18"/>
        <v>6</v>
      </c>
      <c r="AJ41" s="52">
        <f t="shared" si="18"/>
        <v>1</v>
      </c>
      <c r="AK41" s="52" t="str">
        <f t="shared" si="18"/>
        <v>0</v>
      </c>
      <c r="AL41" s="52">
        <f t="shared" si="18"/>
        <v>6</v>
      </c>
      <c r="AM41" s="52" t="str">
        <f t="shared" si="18"/>
        <v>0</v>
      </c>
      <c r="AN41" s="52">
        <f t="shared" si="18"/>
        <v>15</v>
      </c>
      <c r="AO41" s="52">
        <f t="shared" si="18"/>
        <v>1</v>
      </c>
      <c r="AP41" s="52">
        <f t="shared" si="18"/>
        <v>13</v>
      </c>
      <c r="AQ41" s="52" t="str">
        <f t="shared" si="18"/>
        <v>0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91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8</v>
      </c>
      <c r="AA42" s="35">
        <f>IF(COUNTIF(AA6:AA37,2)=0," ",COUNTIF(AA6:AA37,2))</f>
        <v>3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1</v>
      </c>
      <c r="I43" s="23">
        <v>0</v>
      </c>
      <c r="J43" s="91">
        <v>0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COUNTBLANK(AD6:AD29)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1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1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91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2">IF(COUNTIF(AG6:AG37,"з")=0,"0",COUNTIF(AG6:AG37,"з"))</f>
        <v>24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91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13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87"/>
      <c r="X46" s="287"/>
      <c r="Y46" s="287"/>
      <c r="Z46" s="287"/>
      <c r="AA46" s="287"/>
      <c r="AB46" s="287"/>
      <c r="AC46" s="287"/>
      <c r="AD46" s="287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13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87"/>
      <c r="X47" s="287"/>
      <c r="Y47" s="287"/>
      <c r="Z47" s="287"/>
      <c r="AA47" s="287"/>
      <c r="AB47" s="287"/>
      <c r="AC47" s="287"/>
      <c r="AD47" s="287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13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87"/>
      <c r="X48" s="287"/>
      <c r="Y48" s="287"/>
      <c r="Z48" s="287"/>
      <c r="AA48" s="287"/>
      <c r="AB48" s="287"/>
      <c r="AC48" s="287"/>
      <c r="AD48" s="287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13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87"/>
      <c r="X49" s="287"/>
      <c r="Y49" s="287"/>
      <c r="Z49" s="287"/>
      <c r="AA49" s="287"/>
      <c r="AB49" s="287"/>
      <c r="AC49" s="287"/>
      <c r="AD49" s="287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13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87"/>
      <c r="X50" s="287"/>
      <c r="Y50" s="287"/>
      <c r="Z50" s="287"/>
      <c r="AA50" s="287"/>
      <c r="AB50" s="287"/>
      <c r="AC50" s="287"/>
      <c r="AD50" s="287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13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87"/>
      <c r="X51" s="287"/>
      <c r="Y51" s="287"/>
      <c r="Z51" s="287"/>
      <c r="AA51" s="287"/>
      <c r="AB51" s="287"/>
      <c r="AC51" s="287"/>
      <c r="AD51" s="287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13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87"/>
      <c r="X52" s="287"/>
      <c r="Y52" s="287"/>
      <c r="Z52" s="287"/>
      <c r="AA52" s="287"/>
      <c r="AB52" s="287"/>
      <c r="AC52" s="287"/>
      <c r="AD52" s="287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13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87"/>
      <c r="X53" s="287"/>
      <c r="Y53" s="287"/>
      <c r="Z53" s="287"/>
      <c r="AA53" s="287"/>
      <c r="AB53" s="287"/>
      <c r="AC53" s="287"/>
      <c r="AD53" s="287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13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87"/>
      <c r="X54" s="287"/>
      <c r="Y54" s="287"/>
      <c r="Z54" s="287"/>
      <c r="AA54" s="287"/>
      <c r="AB54" s="287"/>
      <c r="AC54" s="287"/>
      <c r="AD54" s="287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BP3:CE3"/>
    <mergeCell ref="X39:AB39"/>
    <mergeCell ref="G2:L2"/>
    <mergeCell ref="M2:O2"/>
    <mergeCell ref="A3:C4"/>
    <mergeCell ref="AD3:AD5"/>
    <mergeCell ref="AG3:AW3"/>
    <mergeCell ref="AX3:BM3"/>
  </mergeCells>
  <conditionalFormatting sqref="C5 Y5 AI5 AG5 T5">
    <cfRule type="cellIs" dxfId="14049" priority="2941" stopIfTrue="1" operator="equal">
      <formula>5</formula>
    </cfRule>
    <cfRule type="cellIs" dxfId="14048" priority="2942" stopIfTrue="1" operator="equal">
      <formula>4</formula>
    </cfRule>
    <cfRule type="cellIs" dxfId="14047" priority="2943" stopIfTrue="1" operator="equal">
      <formula>3</formula>
    </cfRule>
  </conditionalFormatting>
  <conditionalFormatting sqref="E6:E45">
    <cfRule type="cellIs" dxfId="14046" priority="2939" stopIfTrue="1" operator="equal">
      <formula>4</formula>
    </cfRule>
    <cfRule type="cellIs" dxfId="14045" priority="2940" stopIfTrue="1" operator="equal">
      <formula>3</formula>
    </cfRule>
  </conditionalFormatting>
  <conditionalFormatting sqref="Z5:AC5 W40:AF43 AE6:AE39 W39 R30:V45 F34:Q45 AG43:CB43 W44:AW45 AG6:AW42 V6:V29 G6:Q31 S6:T29">
    <cfRule type="cellIs" dxfId="14044" priority="2936" stopIfTrue="1" operator="equal">
      <formula>5</formula>
    </cfRule>
    <cfRule type="cellIs" dxfId="14043" priority="2937" stopIfTrue="1" operator="equal">
      <formula>4</formula>
    </cfRule>
    <cfRule type="cellIs" dxfId="14042" priority="2938" stopIfTrue="1" operator="equal">
      <formula>3</formula>
    </cfRule>
  </conditionalFormatting>
  <conditionalFormatting sqref="AF6:AF37">
    <cfRule type="expression" dxfId="14041" priority="2934" stopIfTrue="1">
      <formula>VALUE(RIGHT(AF6))&gt;AE6</formula>
    </cfRule>
    <cfRule type="expression" dxfId="14040" priority="2935" stopIfTrue="1">
      <formula>EXACT(RIGHT(AF6,3),"зач")</formula>
    </cfRule>
  </conditionalFormatting>
  <conditionalFormatting sqref="AE3:AJ4 R3:T3 T4 V3:AC4">
    <cfRule type="expression" dxfId="14039" priority="2932" stopIfTrue="1">
      <formula>$D$1&lt;R3</formula>
    </cfRule>
    <cfRule type="expression" dxfId="14038" priority="2933" stopIfTrue="1">
      <formula>$D$1&gt;R3</formula>
    </cfRule>
  </conditionalFormatting>
  <conditionalFormatting sqref="T5">
    <cfRule type="cellIs" dxfId="14037" priority="2902" stopIfTrue="1" operator="equal">
      <formula>5</formula>
    </cfRule>
    <cfRule type="cellIs" dxfId="14036" priority="2903" stopIfTrue="1" operator="equal">
      <formula>4</formula>
    </cfRule>
    <cfRule type="cellIs" dxfId="14035" priority="2904" stopIfTrue="1" operator="equal">
      <formula>3</formula>
    </cfRule>
  </conditionalFormatting>
  <conditionalFormatting sqref="T3:T4">
    <cfRule type="expression" dxfId="14034" priority="2900" stopIfTrue="1">
      <formula>$D$1&lt;T3</formula>
    </cfRule>
    <cfRule type="expression" dxfId="14033" priority="2901" stopIfTrue="1">
      <formula>$D$1&gt;T3</formula>
    </cfRule>
  </conditionalFormatting>
  <conditionalFormatting sqref="F6:F31">
    <cfRule type="cellIs" dxfId="14032" priority="2885" stopIfTrue="1" operator="equal">
      <formula>5</formula>
    </cfRule>
    <cfRule type="cellIs" dxfId="14031" priority="2886" stopIfTrue="1" operator="equal">
      <formula>4</formula>
    </cfRule>
    <cfRule type="cellIs" dxfId="14030" priority="2887" stopIfTrue="1" operator="equal">
      <formula>3</formula>
    </cfRule>
  </conditionalFormatting>
  <conditionalFormatting sqref="N4">
    <cfRule type="expression" dxfId="14029" priority="225" stopIfTrue="1">
      <formula>$D$1&lt;N4</formula>
    </cfRule>
    <cfRule type="expression" dxfId="14028" priority="226" stopIfTrue="1">
      <formula>$D$1&gt;N4</formula>
    </cfRule>
  </conditionalFormatting>
  <conditionalFormatting sqref="N4">
    <cfRule type="expression" dxfId="14027" priority="218" stopIfTrue="1">
      <formula>$D$1&lt;N4</formula>
    </cfRule>
    <cfRule type="expression" dxfId="14026" priority="219" stopIfTrue="1">
      <formula>$D$1&gt;N4</formula>
    </cfRule>
  </conditionalFormatting>
  <conditionalFormatting sqref="U6:U29">
    <cfRule type="cellIs" dxfId="14025" priority="2683" stopIfTrue="1" operator="equal">
      <formula>5</formula>
    </cfRule>
    <cfRule type="cellIs" dxfId="14024" priority="2684" stopIfTrue="1" operator="equal">
      <formula>4</formula>
    </cfRule>
    <cfRule type="cellIs" dxfId="14023" priority="2685" stopIfTrue="1" operator="equal">
      <formula>3</formula>
    </cfRule>
  </conditionalFormatting>
  <conditionalFormatting sqref="U3">
    <cfRule type="expression" dxfId="14022" priority="2681" stopIfTrue="1">
      <formula>$D$1&lt;U3</formula>
    </cfRule>
    <cfRule type="expression" dxfId="14021" priority="2682" stopIfTrue="1">
      <formula>$D$1&gt;U3</formula>
    </cfRule>
  </conditionalFormatting>
  <conditionalFormatting sqref="U4">
    <cfRule type="expression" dxfId="14020" priority="2677" stopIfTrue="1">
      <formula>$D$1&lt;U4</formula>
    </cfRule>
    <cfRule type="expression" dxfId="14019" priority="2678" stopIfTrue="1">
      <formula>$D$1&gt;U4</formula>
    </cfRule>
  </conditionalFormatting>
  <conditionalFormatting sqref="U4">
    <cfRule type="expression" dxfId="14018" priority="2679" stopIfTrue="1">
      <formula>$D$4&lt;U4</formula>
    </cfRule>
    <cfRule type="expression" dxfId="14017" priority="2680" stopIfTrue="1">
      <formula>$D$4&gt;U4</formula>
    </cfRule>
  </conditionalFormatting>
  <conditionalFormatting sqref="U4">
    <cfRule type="expression" dxfId="14016" priority="2675" stopIfTrue="1">
      <formula>$D$4&lt;U4</formula>
    </cfRule>
    <cfRule type="expression" dxfId="14015" priority="2676" stopIfTrue="1">
      <formula>$D$4&gt;U4</formula>
    </cfRule>
  </conditionalFormatting>
  <conditionalFormatting sqref="U5">
    <cfRule type="cellIs" dxfId="14014" priority="2672" stopIfTrue="1" operator="equal">
      <formula>5</formula>
    </cfRule>
    <cfRule type="cellIs" dxfId="14013" priority="2673" stopIfTrue="1" operator="equal">
      <formula>4</formula>
    </cfRule>
    <cfRule type="cellIs" dxfId="14012" priority="2674" stopIfTrue="1" operator="equal">
      <formula>3</formula>
    </cfRule>
  </conditionalFormatting>
  <conditionalFormatting sqref="S4">
    <cfRule type="expression" dxfId="14011" priority="2641" stopIfTrue="1">
      <formula>$D$1&lt;S4</formula>
    </cfRule>
    <cfRule type="expression" dxfId="14010" priority="2642" stopIfTrue="1">
      <formula>$D$1&gt;S4</formula>
    </cfRule>
  </conditionalFormatting>
  <conditionalFormatting sqref="S4">
    <cfRule type="expression" dxfId="14009" priority="2639" stopIfTrue="1">
      <formula>$D$1&lt;S4</formula>
    </cfRule>
    <cfRule type="expression" dxfId="14008" priority="2640" stopIfTrue="1">
      <formula>$D$1&gt;S4</formula>
    </cfRule>
  </conditionalFormatting>
  <conditionalFormatting sqref="P5">
    <cfRule type="cellIs" dxfId="14007" priority="1546" stopIfTrue="1" operator="equal">
      <formula>5</formula>
    </cfRule>
    <cfRule type="cellIs" dxfId="14006" priority="1547" stopIfTrue="1" operator="equal">
      <formula>4</formula>
    </cfRule>
    <cfRule type="cellIs" dxfId="14005" priority="1548" stopIfTrue="1" operator="equal">
      <formula>3</formula>
    </cfRule>
  </conditionalFormatting>
  <conditionalFormatting sqref="S5">
    <cfRule type="cellIs" dxfId="14004" priority="2596" stopIfTrue="1" operator="equal">
      <formula>5</formula>
    </cfRule>
    <cfRule type="cellIs" dxfId="14003" priority="2597" stopIfTrue="1" operator="equal">
      <formula>4</formula>
    </cfRule>
    <cfRule type="cellIs" dxfId="14002" priority="2598" stopIfTrue="1" operator="equal">
      <formula>3</formula>
    </cfRule>
  </conditionalFormatting>
  <conditionalFormatting sqref="S5">
    <cfRule type="cellIs" dxfId="14001" priority="2593" stopIfTrue="1" operator="equal">
      <formula>5</formula>
    </cfRule>
    <cfRule type="cellIs" dxfId="14000" priority="2594" stopIfTrue="1" operator="equal">
      <formula>4</formula>
    </cfRule>
    <cfRule type="cellIs" dxfId="13999" priority="2595" stopIfTrue="1" operator="equal">
      <formula>3</formula>
    </cfRule>
  </conditionalFormatting>
  <conditionalFormatting sqref="R4">
    <cfRule type="expression" dxfId="13998" priority="2584" stopIfTrue="1">
      <formula>$D$1&lt;R4</formula>
    </cfRule>
    <cfRule type="expression" dxfId="13997" priority="2585" stopIfTrue="1">
      <formula>$D$1&gt;R4</formula>
    </cfRule>
  </conditionalFormatting>
  <conditionalFormatting sqref="R4">
    <cfRule type="expression" dxfId="13996" priority="2586" stopIfTrue="1">
      <formula>$D$4&lt;R4</formula>
    </cfRule>
    <cfRule type="expression" dxfId="13995" priority="2587" stopIfTrue="1">
      <formula>$D$4&gt;R4</formula>
    </cfRule>
  </conditionalFormatting>
  <conditionalFormatting sqref="R4">
    <cfRule type="expression" dxfId="13994" priority="2582" stopIfTrue="1">
      <formula>$D$4&lt;R4</formula>
    </cfRule>
    <cfRule type="expression" dxfId="13993" priority="2583" stopIfTrue="1">
      <formula>$D$4&gt;R4</formula>
    </cfRule>
  </conditionalFormatting>
  <conditionalFormatting sqref="R5">
    <cfRule type="cellIs" dxfId="13992" priority="2579" stopIfTrue="1" operator="equal">
      <formula>5</formula>
    </cfRule>
    <cfRule type="cellIs" dxfId="13991" priority="2580" stopIfTrue="1" operator="equal">
      <formula>4</formula>
    </cfRule>
    <cfRule type="cellIs" dxfId="13990" priority="2581" stopIfTrue="1" operator="equal">
      <formula>3</formula>
    </cfRule>
  </conditionalFormatting>
  <conditionalFormatting sqref="R6:R29">
    <cfRule type="cellIs" dxfId="13989" priority="2576" stopIfTrue="1" operator="equal">
      <formula>5</formula>
    </cfRule>
    <cfRule type="cellIs" dxfId="13988" priority="2577" stopIfTrue="1" operator="equal">
      <formula>4</formula>
    </cfRule>
    <cfRule type="cellIs" dxfId="13987" priority="2578" stopIfTrue="1" operator="equal">
      <formula>3</formula>
    </cfRule>
  </conditionalFormatting>
  <conditionalFormatting sqref="P4">
    <cfRule type="expression" dxfId="13986" priority="1504" stopIfTrue="1">
      <formula>$D$1&lt;P4</formula>
    </cfRule>
    <cfRule type="expression" dxfId="13985" priority="1505" stopIfTrue="1">
      <formula>$D$1&gt;P4</formula>
    </cfRule>
  </conditionalFormatting>
  <conditionalFormatting sqref="P5">
    <cfRule type="cellIs" dxfId="13984" priority="2566" stopIfTrue="1" operator="equal">
      <formula>5</formula>
    </cfRule>
    <cfRule type="cellIs" dxfId="13983" priority="2567" stopIfTrue="1" operator="equal">
      <formula>4</formula>
    </cfRule>
    <cfRule type="cellIs" dxfId="13982" priority="2568" stopIfTrue="1" operator="equal">
      <formula>3</formula>
    </cfRule>
  </conditionalFormatting>
  <conditionalFormatting sqref="P3:P4">
    <cfRule type="expression" dxfId="13981" priority="2564" stopIfTrue="1">
      <formula>$D$1&lt;P3</formula>
    </cfRule>
    <cfRule type="expression" dxfId="13980" priority="2565" stopIfTrue="1">
      <formula>$D$1&gt;P3</formula>
    </cfRule>
  </conditionalFormatting>
  <conditionalFormatting sqref="J4">
    <cfRule type="expression" dxfId="13979" priority="1139" stopIfTrue="1">
      <formula>$D$1&lt;J4</formula>
    </cfRule>
    <cfRule type="expression" dxfId="13978" priority="1140" stopIfTrue="1">
      <formula>$D$1&gt;J4</formula>
    </cfRule>
  </conditionalFormatting>
  <conditionalFormatting sqref="F5">
    <cfRule type="expression" dxfId="13977" priority="1129" stopIfTrue="1">
      <formula>$D$1&lt;F5</formula>
    </cfRule>
    <cfRule type="expression" dxfId="13976" priority="1130" stopIfTrue="1">
      <formula>$D$1&gt;F5</formula>
    </cfRule>
  </conditionalFormatting>
  <conditionalFormatting sqref="P5">
    <cfRule type="cellIs" dxfId="13975" priority="2531" stopIfTrue="1" operator="equal">
      <formula>5</formula>
    </cfRule>
    <cfRule type="cellIs" dxfId="13974" priority="2532" stopIfTrue="1" operator="equal">
      <formula>4</formula>
    </cfRule>
    <cfRule type="cellIs" dxfId="13973" priority="2533" stopIfTrue="1" operator="equal">
      <formula>3</formula>
    </cfRule>
  </conditionalFormatting>
  <conditionalFormatting sqref="P3:P4">
    <cfRule type="expression" dxfId="13972" priority="2529" stopIfTrue="1">
      <formula>$D$1&lt;P3</formula>
    </cfRule>
    <cfRule type="expression" dxfId="13971" priority="2530" stopIfTrue="1">
      <formula>$D$1&gt;P3</formula>
    </cfRule>
  </conditionalFormatting>
  <conditionalFormatting sqref="P4">
    <cfRule type="expression" dxfId="13970" priority="2527" stopIfTrue="1">
      <formula>$D$1&lt;P4</formula>
    </cfRule>
    <cfRule type="expression" dxfId="13969" priority="2528" stopIfTrue="1">
      <formula>$D$1&gt;P4</formula>
    </cfRule>
  </conditionalFormatting>
  <conditionalFormatting sqref="P4">
    <cfRule type="expression" dxfId="13968" priority="2525" stopIfTrue="1">
      <formula>$D$1&lt;P4</formula>
    </cfRule>
    <cfRule type="expression" dxfId="13967" priority="2526" stopIfTrue="1">
      <formula>$D$1&gt;P4</formula>
    </cfRule>
  </conditionalFormatting>
  <conditionalFormatting sqref="K4">
    <cfRule type="expression" dxfId="13966" priority="1088" stopIfTrue="1">
      <formula>$D$1&lt;K4</formula>
    </cfRule>
    <cfRule type="expression" dxfId="13965" priority="1089" stopIfTrue="1">
      <formula>$D$1&gt;K4</formula>
    </cfRule>
  </conditionalFormatting>
  <conditionalFormatting sqref="K4">
    <cfRule type="expression" dxfId="13964" priority="1086" stopIfTrue="1">
      <formula>$D$1&lt;K4</formula>
    </cfRule>
    <cfRule type="expression" dxfId="13963" priority="1087" stopIfTrue="1">
      <formula>$D$1&gt;K4</formula>
    </cfRule>
  </conditionalFormatting>
  <conditionalFormatting sqref="K4">
    <cfRule type="expression" dxfId="13962" priority="1084" stopIfTrue="1">
      <formula>$D$1&lt;K4</formula>
    </cfRule>
    <cfRule type="expression" dxfId="13961" priority="1085" stopIfTrue="1">
      <formula>$D$1&gt;K4</formula>
    </cfRule>
  </conditionalFormatting>
  <conditionalFormatting sqref="K5">
    <cfRule type="cellIs" dxfId="13960" priority="1061" stopIfTrue="1" operator="equal">
      <formula>5</formula>
    </cfRule>
    <cfRule type="cellIs" dxfId="13959" priority="1062" stopIfTrue="1" operator="equal">
      <formula>4</formula>
    </cfRule>
    <cfRule type="cellIs" dxfId="13958" priority="1063" stopIfTrue="1" operator="equal">
      <formula>3</formula>
    </cfRule>
  </conditionalFormatting>
  <conditionalFormatting sqref="K4">
    <cfRule type="expression" dxfId="13957" priority="1027" stopIfTrue="1">
      <formula>$D$1&lt;K4</formula>
    </cfRule>
    <cfRule type="expression" dxfId="13956" priority="1028" stopIfTrue="1">
      <formula>$D$1&gt;K4</formula>
    </cfRule>
  </conditionalFormatting>
  <conditionalFormatting sqref="L3">
    <cfRule type="expression" dxfId="13955" priority="1003" stopIfTrue="1">
      <formula>$D$1&lt;L3</formula>
    </cfRule>
    <cfRule type="expression" dxfId="13954" priority="1004" stopIfTrue="1">
      <formula>$D$1&gt;L3</formula>
    </cfRule>
  </conditionalFormatting>
  <conditionalFormatting sqref="L4">
    <cfRule type="expression" dxfId="13953" priority="1001" stopIfTrue="1">
      <formula>$D$1&lt;L4</formula>
    </cfRule>
    <cfRule type="expression" dxfId="13952" priority="1002" stopIfTrue="1">
      <formula>$D$1&gt;L4</formula>
    </cfRule>
  </conditionalFormatting>
  <conditionalFormatting sqref="L4">
    <cfRule type="expression" dxfId="13951" priority="991" stopIfTrue="1">
      <formula>$D$1&lt;L4</formula>
    </cfRule>
    <cfRule type="expression" dxfId="13950" priority="992" stopIfTrue="1">
      <formula>$D$1&gt;L4</formula>
    </cfRule>
  </conditionalFormatting>
  <conditionalFormatting sqref="M4">
    <cfRule type="expression" dxfId="13949" priority="968" stopIfTrue="1">
      <formula>$D$1&lt;M4</formula>
    </cfRule>
    <cfRule type="expression" dxfId="13948" priority="969" stopIfTrue="1">
      <formula>$D$1&gt;M4</formula>
    </cfRule>
  </conditionalFormatting>
  <conditionalFormatting sqref="P5">
    <cfRule type="cellIs" dxfId="13947" priority="2378" stopIfTrue="1" operator="equal">
      <formula>5</formula>
    </cfRule>
    <cfRule type="cellIs" dxfId="13946" priority="2379" stopIfTrue="1" operator="equal">
      <formula>4</formula>
    </cfRule>
    <cfRule type="cellIs" dxfId="13945" priority="2380" stopIfTrue="1" operator="equal">
      <formula>3</formula>
    </cfRule>
  </conditionalFormatting>
  <conditionalFormatting sqref="P4">
    <cfRule type="expression" dxfId="13944" priority="2376" stopIfTrue="1">
      <formula>$D$1&lt;P4</formula>
    </cfRule>
    <cfRule type="expression" dxfId="13943" priority="2377" stopIfTrue="1">
      <formula>$D$1&gt;P4</formula>
    </cfRule>
  </conditionalFormatting>
  <conditionalFormatting sqref="P4">
    <cfRule type="expression" dxfId="13942" priority="2374" stopIfTrue="1">
      <formula>$D$1&lt;P4</formula>
    </cfRule>
    <cfRule type="expression" dxfId="13941" priority="2375" stopIfTrue="1">
      <formula>$D$1&gt;P4</formula>
    </cfRule>
  </conditionalFormatting>
  <conditionalFormatting sqref="P4">
    <cfRule type="expression" dxfId="13940" priority="2372" stopIfTrue="1">
      <formula>$D$1&lt;P4</formula>
    </cfRule>
    <cfRule type="expression" dxfId="13939" priority="2373" stopIfTrue="1">
      <formula>$D$1&gt;P4</formula>
    </cfRule>
  </conditionalFormatting>
  <conditionalFormatting sqref="P5">
    <cfRule type="cellIs" dxfId="13938" priority="2369" stopIfTrue="1" operator="equal">
      <formula>5</formula>
    </cfRule>
    <cfRule type="cellIs" dxfId="13937" priority="2370" stopIfTrue="1" operator="equal">
      <formula>4</formula>
    </cfRule>
    <cfRule type="cellIs" dxfId="13936" priority="2371" stopIfTrue="1" operator="equal">
      <formula>3</formula>
    </cfRule>
  </conditionalFormatting>
  <conditionalFormatting sqref="P4">
    <cfRule type="expression" dxfId="13935" priority="2367" stopIfTrue="1">
      <formula>$D$1&lt;P4</formula>
    </cfRule>
    <cfRule type="expression" dxfId="13934" priority="2368" stopIfTrue="1">
      <formula>$D$1&gt;P4</formula>
    </cfRule>
  </conditionalFormatting>
  <conditionalFormatting sqref="M5">
    <cfRule type="cellIs" dxfId="13933" priority="951" stopIfTrue="1" operator="equal">
      <formula>5</formula>
    </cfRule>
    <cfRule type="cellIs" dxfId="13932" priority="952" stopIfTrue="1" operator="equal">
      <formula>4</formula>
    </cfRule>
    <cfRule type="cellIs" dxfId="13931" priority="953" stopIfTrue="1" operator="equal">
      <formula>3</formula>
    </cfRule>
  </conditionalFormatting>
  <conditionalFormatting sqref="M5">
    <cfRule type="cellIs" dxfId="13930" priority="936" stopIfTrue="1" operator="equal">
      <formula>5</formula>
    </cfRule>
    <cfRule type="cellIs" dxfId="13929" priority="937" stopIfTrue="1" operator="equal">
      <formula>4</formula>
    </cfRule>
    <cfRule type="cellIs" dxfId="13928" priority="938" stopIfTrue="1" operator="equal">
      <formula>3</formula>
    </cfRule>
  </conditionalFormatting>
  <conditionalFormatting sqref="M5">
    <cfRule type="cellIs" dxfId="13927" priority="924" stopIfTrue="1" operator="equal">
      <formula>5</formula>
    </cfRule>
    <cfRule type="cellIs" dxfId="13926" priority="925" stopIfTrue="1" operator="equal">
      <formula>4</formula>
    </cfRule>
    <cfRule type="cellIs" dxfId="13925" priority="926" stopIfTrue="1" operator="equal">
      <formula>3</formula>
    </cfRule>
  </conditionalFormatting>
  <conditionalFormatting sqref="M5">
    <cfRule type="cellIs" dxfId="13924" priority="909" stopIfTrue="1" operator="equal">
      <formula>5</formula>
    </cfRule>
    <cfRule type="cellIs" dxfId="13923" priority="910" stopIfTrue="1" operator="equal">
      <formula>4</formula>
    </cfRule>
    <cfRule type="cellIs" dxfId="13922" priority="911" stopIfTrue="1" operator="equal">
      <formula>3</formula>
    </cfRule>
  </conditionalFormatting>
  <conditionalFormatting sqref="M4">
    <cfRule type="expression" dxfId="13921" priority="650" stopIfTrue="1">
      <formula>$D$1&lt;M4</formula>
    </cfRule>
    <cfRule type="expression" dxfId="13920" priority="651" stopIfTrue="1">
      <formula>$D$1&gt;M4</formula>
    </cfRule>
  </conditionalFormatting>
  <conditionalFormatting sqref="M4">
    <cfRule type="expression" dxfId="13919" priority="646" stopIfTrue="1">
      <formula>$D$1&lt;M4</formula>
    </cfRule>
    <cfRule type="expression" dxfId="13918" priority="647" stopIfTrue="1">
      <formula>$D$1&gt;M4</formula>
    </cfRule>
  </conditionalFormatting>
  <conditionalFormatting sqref="O4">
    <cfRule type="expression" dxfId="13917" priority="828" stopIfTrue="1">
      <formula>$D$1&lt;O4</formula>
    </cfRule>
    <cfRule type="expression" dxfId="13916" priority="829" stopIfTrue="1">
      <formula>$D$1&gt;O4</formula>
    </cfRule>
  </conditionalFormatting>
  <conditionalFormatting sqref="O4">
    <cfRule type="expression" dxfId="13915" priority="826" stopIfTrue="1">
      <formula>$D$1&lt;O4</formula>
    </cfRule>
    <cfRule type="expression" dxfId="13914" priority="827" stopIfTrue="1">
      <formula>$D$1&gt;O4</formula>
    </cfRule>
  </conditionalFormatting>
  <conditionalFormatting sqref="O4">
    <cfRule type="expression" dxfId="13913" priority="824" stopIfTrue="1">
      <formula>$D$1&lt;O4</formula>
    </cfRule>
    <cfRule type="expression" dxfId="13912" priority="825" stopIfTrue="1">
      <formula>$D$1&gt;O4</formula>
    </cfRule>
  </conditionalFormatting>
  <conditionalFormatting sqref="O4">
    <cfRule type="expression" dxfId="13911" priority="822" stopIfTrue="1">
      <formula>$D$1&lt;O4</formula>
    </cfRule>
    <cfRule type="expression" dxfId="13910" priority="823" stopIfTrue="1">
      <formula>$D$1&gt;O4</formula>
    </cfRule>
  </conditionalFormatting>
  <conditionalFormatting sqref="O4">
    <cfRule type="expression" dxfId="13909" priority="820" stopIfTrue="1">
      <formula>$D$1&lt;O4</formula>
    </cfRule>
    <cfRule type="expression" dxfId="13908" priority="821" stopIfTrue="1">
      <formula>$D$1&gt;O4</formula>
    </cfRule>
  </conditionalFormatting>
  <conditionalFormatting sqref="O4">
    <cfRule type="expression" dxfId="13907" priority="804" stopIfTrue="1">
      <formula>$D$1&lt;O4</formula>
    </cfRule>
    <cfRule type="expression" dxfId="13906" priority="805" stopIfTrue="1">
      <formula>$D$1&gt;O4</formula>
    </cfRule>
  </conditionalFormatting>
  <conditionalFormatting sqref="O4">
    <cfRule type="expression" dxfId="13905" priority="818" stopIfTrue="1">
      <formula>$D$1&lt;O4</formula>
    </cfRule>
    <cfRule type="expression" dxfId="13904" priority="819" stopIfTrue="1">
      <formula>$D$1&gt;O4</formula>
    </cfRule>
  </conditionalFormatting>
  <conditionalFormatting sqref="O4">
    <cfRule type="expression" dxfId="13903" priority="816" stopIfTrue="1">
      <formula>$D$1&lt;O4</formula>
    </cfRule>
    <cfRule type="expression" dxfId="13902" priority="817" stopIfTrue="1">
      <formula>$D$1&gt;O4</formula>
    </cfRule>
  </conditionalFormatting>
  <conditionalFormatting sqref="O4">
    <cfRule type="expression" dxfId="13901" priority="794" stopIfTrue="1">
      <formula>$D$1&lt;O4</formula>
    </cfRule>
    <cfRule type="expression" dxfId="13900" priority="795" stopIfTrue="1">
      <formula>$D$1&gt;O4</formula>
    </cfRule>
  </conditionalFormatting>
  <conditionalFormatting sqref="O4">
    <cfRule type="expression" dxfId="13899" priority="792" stopIfTrue="1">
      <formula>$D$1&lt;O4</formula>
    </cfRule>
    <cfRule type="expression" dxfId="13898" priority="793" stopIfTrue="1">
      <formula>$D$1&gt;O4</formula>
    </cfRule>
  </conditionalFormatting>
  <conditionalFormatting sqref="O5">
    <cfRule type="cellIs" dxfId="13897" priority="789" stopIfTrue="1" operator="equal">
      <formula>5</formula>
    </cfRule>
    <cfRule type="cellIs" dxfId="13896" priority="790" stopIfTrue="1" operator="equal">
      <formula>4</formula>
    </cfRule>
    <cfRule type="cellIs" dxfId="13895" priority="791" stopIfTrue="1" operator="equal">
      <formula>3</formula>
    </cfRule>
  </conditionalFormatting>
  <conditionalFormatting sqref="O4">
    <cfRule type="expression" dxfId="13894" priority="787" stopIfTrue="1">
      <formula>$D$1&lt;O4</formula>
    </cfRule>
    <cfRule type="expression" dxfId="13893" priority="788" stopIfTrue="1">
      <formula>$D$1&gt;O4</formula>
    </cfRule>
  </conditionalFormatting>
  <conditionalFormatting sqref="O5">
    <cfRule type="cellIs" dxfId="13892" priority="784" stopIfTrue="1" operator="equal">
      <formula>5</formula>
    </cfRule>
    <cfRule type="cellIs" dxfId="13891" priority="785" stopIfTrue="1" operator="equal">
      <formula>4</formula>
    </cfRule>
    <cfRule type="cellIs" dxfId="13890" priority="786" stopIfTrue="1" operator="equal">
      <formula>3</formula>
    </cfRule>
  </conditionalFormatting>
  <conditionalFormatting sqref="O4">
    <cfRule type="expression" dxfId="13889" priority="782" stopIfTrue="1">
      <formula>$D$1&lt;O4</formula>
    </cfRule>
    <cfRule type="expression" dxfId="13888" priority="783" stopIfTrue="1">
      <formula>$D$1&gt;O4</formula>
    </cfRule>
  </conditionalFormatting>
  <conditionalFormatting sqref="O4">
    <cfRule type="expression" dxfId="13887" priority="780" stopIfTrue="1">
      <formula>$D$1&lt;O4</formula>
    </cfRule>
    <cfRule type="expression" dxfId="13886" priority="781" stopIfTrue="1">
      <formula>$D$1&gt;O4</formula>
    </cfRule>
  </conditionalFormatting>
  <conditionalFormatting sqref="O5">
    <cfRule type="cellIs" dxfId="13885" priority="777" stopIfTrue="1" operator="equal">
      <formula>5</formula>
    </cfRule>
    <cfRule type="cellIs" dxfId="13884" priority="778" stopIfTrue="1" operator="equal">
      <formula>4</formula>
    </cfRule>
    <cfRule type="cellIs" dxfId="13883" priority="779" stopIfTrue="1" operator="equal">
      <formula>3</formula>
    </cfRule>
  </conditionalFormatting>
  <conditionalFormatting sqref="O4">
    <cfRule type="expression" dxfId="13882" priority="775" stopIfTrue="1">
      <formula>$D$1&lt;O4</formula>
    </cfRule>
    <cfRule type="expression" dxfId="13881" priority="776" stopIfTrue="1">
      <formula>$D$1&gt;O4</formula>
    </cfRule>
  </conditionalFormatting>
  <conditionalFormatting sqref="O5">
    <cfRule type="cellIs" dxfId="13880" priority="772" stopIfTrue="1" operator="equal">
      <formula>5</formula>
    </cfRule>
    <cfRule type="cellIs" dxfId="13879" priority="773" stopIfTrue="1" operator="equal">
      <formula>4</formula>
    </cfRule>
    <cfRule type="cellIs" dxfId="13878" priority="774" stopIfTrue="1" operator="equal">
      <formula>3</formula>
    </cfRule>
  </conditionalFormatting>
  <conditionalFormatting sqref="O4">
    <cfRule type="expression" dxfId="13877" priority="770" stopIfTrue="1">
      <formula>$D$1&lt;O4</formula>
    </cfRule>
    <cfRule type="expression" dxfId="13876" priority="771" stopIfTrue="1">
      <formula>$D$1&gt;O4</formula>
    </cfRule>
  </conditionalFormatting>
  <conditionalFormatting sqref="O4">
    <cfRule type="expression" dxfId="13875" priority="763" stopIfTrue="1">
      <formula>$D$1&lt;O4</formula>
    </cfRule>
    <cfRule type="expression" dxfId="13874" priority="764" stopIfTrue="1">
      <formula>$D$1&gt;O4</formula>
    </cfRule>
  </conditionalFormatting>
  <conditionalFormatting sqref="O4">
    <cfRule type="expression" dxfId="13873" priority="753" stopIfTrue="1">
      <formula>$D$1&lt;O4</formula>
    </cfRule>
    <cfRule type="expression" dxfId="13872" priority="754" stopIfTrue="1">
      <formula>$D$1&gt;O4</formula>
    </cfRule>
  </conditionalFormatting>
  <conditionalFormatting sqref="O4">
    <cfRule type="expression" dxfId="13871" priority="727" stopIfTrue="1">
      <formula>$D$1&lt;O4</formula>
    </cfRule>
    <cfRule type="expression" dxfId="13870" priority="728" stopIfTrue="1">
      <formula>$D$1&gt;O4</formula>
    </cfRule>
  </conditionalFormatting>
  <conditionalFormatting sqref="O4">
    <cfRule type="expression" dxfId="13869" priority="725" stopIfTrue="1">
      <formula>$D$1&lt;O4</formula>
    </cfRule>
    <cfRule type="expression" dxfId="13868" priority="726" stopIfTrue="1">
      <formula>$D$1&gt;O4</formula>
    </cfRule>
  </conditionalFormatting>
  <conditionalFormatting sqref="O4">
    <cfRule type="expression" dxfId="13867" priority="723" stopIfTrue="1">
      <formula>$D$1&lt;O4</formula>
    </cfRule>
    <cfRule type="expression" dxfId="13866" priority="724" stopIfTrue="1">
      <formula>$D$1&gt;O4</formula>
    </cfRule>
  </conditionalFormatting>
  <conditionalFormatting sqref="O4">
    <cfRule type="expression" dxfId="13865" priority="721" stopIfTrue="1">
      <formula>$D$1&lt;O4</formula>
    </cfRule>
    <cfRule type="expression" dxfId="13864" priority="722" stopIfTrue="1">
      <formula>$D$1&gt;O4</formula>
    </cfRule>
  </conditionalFormatting>
  <conditionalFormatting sqref="O4">
    <cfRule type="expression" dxfId="13863" priority="719" stopIfTrue="1">
      <formula>$D$1&lt;O4</formula>
    </cfRule>
    <cfRule type="expression" dxfId="13862" priority="720" stopIfTrue="1">
      <formula>$D$1&gt;O4</formula>
    </cfRule>
  </conditionalFormatting>
  <conditionalFormatting sqref="O4">
    <cfRule type="expression" dxfId="13861" priority="717" stopIfTrue="1">
      <formula>$D$1&lt;O4</formula>
    </cfRule>
    <cfRule type="expression" dxfId="13860" priority="718" stopIfTrue="1">
      <formula>$D$1&gt;O4</formula>
    </cfRule>
  </conditionalFormatting>
  <conditionalFormatting sqref="O4">
    <cfRule type="expression" dxfId="13859" priority="715" stopIfTrue="1">
      <formula>$D$1&lt;O4</formula>
    </cfRule>
    <cfRule type="expression" dxfId="13858" priority="716" stopIfTrue="1">
      <formula>$D$1&gt;O4</formula>
    </cfRule>
  </conditionalFormatting>
  <conditionalFormatting sqref="O4">
    <cfRule type="expression" dxfId="13857" priority="713" stopIfTrue="1">
      <formula>$D$1&lt;O4</formula>
    </cfRule>
    <cfRule type="expression" dxfId="13856" priority="714" stopIfTrue="1">
      <formula>$D$1&gt;O4</formula>
    </cfRule>
  </conditionalFormatting>
  <conditionalFormatting sqref="I3">
    <cfRule type="expression" dxfId="13855" priority="711" stopIfTrue="1">
      <formula>$D$1&lt;I3</formula>
    </cfRule>
    <cfRule type="expression" dxfId="13854" priority="712" stopIfTrue="1">
      <formula>$D$1&gt;I3</formula>
    </cfRule>
  </conditionalFormatting>
  <conditionalFormatting sqref="I3">
    <cfRule type="expression" dxfId="13853" priority="709" stopIfTrue="1">
      <formula>$D$1&lt;I3</formula>
    </cfRule>
    <cfRule type="expression" dxfId="13852" priority="710" stopIfTrue="1">
      <formula>$D$1&gt;I3</formula>
    </cfRule>
  </conditionalFormatting>
  <conditionalFormatting sqref="M4">
    <cfRule type="expression" dxfId="13851" priority="707" stopIfTrue="1">
      <formula>$D$1&lt;M4</formula>
    </cfRule>
    <cfRule type="expression" dxfId="13850" priority="708" stopIfTrue="1">
      <formula>$D$1&gt;M4</formula>
    </cfRule>
  </conditionalFormatting>
  <conditionalFormatting sqref="M5">
    <cfRule type="expression" dxfId="13849" priority="697" stopIfTrue="1">
      <formula>$D$1&lt;M5</formula>
    </cfRule>
    <cfRule type="expression" dxfId="13848" priority="698" stopIfTrue="1">
      <formula>$D$1&gt;M5</formula>
    </cfRule>
  </conditionalFormatting>
  <conditionalFormatting sqref="M5">
    <cfRule type="expression" dxfId="13847" priority="687" stopIfTrue="1">
      <formula>$D$1&lt;M5</formula>
    </cfRule>
    <cfRule type="expression" dxfId="13846" priority="688" stopIfTrue="1">
      <formula>$D$1&gt;M5</formula>
    </cfRule>
  </conditionalFormatting>
  <conditionalFormatting sqref="M5">
    <cfRule type="cellIs" dxfId="13845" priority="652" stopIfTrue="1" operator="equal">
      <formula>5</formula>
    </cfRule>
    <cfRule type="cellIs" dxfId="13844" priority="653" stopIfTrue="1" operator="equal">
      <formula>4</formula>
    </cfRule>
    <cfRule type="cellIs" dxfId="13843" priority="654" stopIfTrue="1" operator="equal">
      <formula>3</formula>
    </cfRule>
  </conditionalFormatting>
  <conditionalFormatting sqref="M4">
    <cfRule type="expression" dxfId="13842" priority="648" stopIfTrue="1">
      <formula>$D$1&lt;M4</formula>
    </cfRule>
    <cfRule type="expression" dxfId="13841" priority="649" stopIfTrue="1">
      <formula>$D$1&gt;M4</formula>
    </cfRule>
  </conditionalFormatting>
  <conditionalFormatting sqref="M4">
    <cfRule type="expression" dxfId="13840" priority="644" stopIfTrue="1">
      <formula>$D$1&lt;M4</formula>
    </cfRule>
    <cfRule type="expression" dxfId="13839" priority="645" stopIfTrue="1">
      <formula>$D$1&gt;M4</formula>
    </cfRule>
  </conditionalFormatting>
  <conditionalFormatting sqref="M4">
    <cfRule type="expression" dxfId="13838" priority="636" stopIfTrue="1">
      <formula>$D$1&lt;M4</formula>
    </cfRule>
    <cfRule type="expression" dxfId="13837" priority="637" stopIfTrue="1">
      <formula>$D$1&gt;M4</formula>
    </cfRule>
  </conditionalFormatting>
  <conditionalFormatting sqref="G4">
    <cfRule type="expression" dxfId="13836" priority="581" stopIfTrue="1">
      <formula>$D$1&lt;G4</formula>
    </cfRule>
    <cfRule type="expression" dxfId="13835" priority="582" stopIfTrue="1">
      <formula>$D$1&gt;G4</formula>
    </cfRule>
  </conditionalFormatting>
  <conditionalFormatting sqref="G4">
    <cfRule type="expression" dxfId="13834" priority="579" stopIfTrue="1">
      <formula>$D$1&lt;G4</formula>
    </cfRule>
    <cfRule type="expression" dxfId="13833" priority="580" stopIfTrue="1">
      <formula>$D$1&gt;G4</formula>
    </cfRule>
  </conditionalFormatting>
  <conditionalFormatting sqref="G4">
    <cfRule type="expression" dxfId="13832" priority="577" stopIfTrue="1">
      <formula>$D$1&lt;G4</formula>
    </cfRule>
    <cfRule type="expression" dxfId="13831" priority="578" stopIfTrue="1">
      <formula>$D$1&gt;G4</formula>
    </cfRule>
  </conditionalFormatting>
  <conditionalFormatting sqref="G4">
    <cfRule type="expression" dxfId="13830" priority="575" stopIfTrue="1">
      <formula>$D$1&lt;G4</formula>
    </cfRule>
    <cfRule type="expression" dxfId="13829" priority="576" stopIfTrue="1">
      <formula>$D$1&gt;G4</formula>
    </cfRule>
  </conditionalFormatting>
  <conditionalFormatting sqref="G4">
    <cfRule type="expression" dxfId="13828" priority="573" stopIfTrue="1">
      <formula>$D$1&lt;G4</formula>
    </cfRule>
    <cfRule type="expression" dxfId="13827" priority="574" stopIfTrue="1">
      <formula>$D$1&gt;G4</formula>
    </cfRule>
  </conditionalFormatting>
  <conditionalFormatting sqref="G4">
    <cfRule type="expression" dxfId="13826" priority="571" stopIfTrue="1">
      <formula>$D$1&lt;G4</formula>
    </cfRule>
    <cfRule type="expression" dxfId="13825" priority="572" stopIfTrue="1">
      <formula>$D$1&gt;G4</formula>
    </cfRule>
  </conditionalFormatting>
  <conditionalFormatting sqref="G4">
    <cfRule type="expression" dxfId="13824" priority="569" stopIfTrue="1">
      <formula>$D$1&lt;G4</formula>
    </cfRule>
    <cfRule type="expression" dxfId="13823" priority="570" stopIfTrue="1">
      <formula>$D$1&gt;G4</formula>
    </cfRule>
  </conditionalFormatting>
  <conditionalFormatting sqref="G4">
    <cfRule type="expression" dxfId="13822" priority="567" stopIfTrue="1">
      <formula>$D$1&lt;G4</formula>
    </cfRule>
    <cfRule type="expression" dxfId="13821" priority="568" stopIfTrue="1">
      <formula>$D$1&gt;G4</formula>
    </cfRule>
  </conditionalFormatting>
  <conditionalFormatting sqref="G4">
    <cfRule type="expression" dxfId="13820" priority="565" stopIfTrue="1">
      <formula>$D$1&lt;G4</formula>
    </cfRule>
    <cfRule type="expression" dxfId="13819" priority="566" stopIfTrue="1">
      <formula>$D$1&gt;G4</formula>
    </cfRule>
  </conditionalFormatting>
  <conditionalFormatting sqref="P3">
    <cfRule type="expression" dxfId="13818" priority="1972" stopIfTrue="1">
      <formula>$D$1&lt;P3</formula>
    </cfRule>
    <cfRule type="expression" dxfId="13817" priority="1973" stopIfTrue="1">
      <formula>$D$1&gt;P3</formula>
    </cfRule>
  </conditionalFormatting>
  <conditionalFormatting sqref="G4">
    <cfRule type="expression" dxfId="13816" priority="537" stopIfTrue="1">
      <formula>$D$1&lt;G4</formula>
    </cfRule>
    <cfRule type="expression" dxfId="13815" priority="538" stopIfTrue="1">
      <formula>$D$1&gt;G4</formula>
    </cfRule>
  </conditionalFormatting>
  <conditionalFormatting sqref="G4">
    <cfRule type="expression" dxfId="13814" priority="535" stopIfTrue="1">
      <formula>$D$1&lt;G4</formula>
    </cfRule>
    <cfRule type="expression" dxfId="13813" priority="536" stopIfTrue="1">
      <formula>$D$1&gt;G4</formula>
    </cfRule>
  </conditionalFormatting>
  <conditionalFormatting sqref="G4">
    <cfRule type="expression" dxfId="13812" priority="533" stopIfTrue="1">
      <formula>$D$1&lt;G4</formula>
    </cfRule>
    <cfRule type="expression" dxfId="13811" priority="534" stopIfTrue="1">
      <formula>$D$1&gt;G4</formula>
    </cfRule>
  </conditionalFormatting>
  <conditionalFormatting sqref="G4">
    <cfRule type="expression" dxfId="13810" priority="531" stopIfTrue="1">
      <formula>$D$1&lt;G4</formula>
    </cfRule>
    <cfRule type="expression" dxfId="13809" priority="532" stopIfTrue="1">
      <formula>$D$1&gt;G4</formula>
    </cfRule>
  </conditionalFormatting>
  <conditionalFormatting sqref="G4">
    <cfRule type="expression" dxfId="13808" priority="529" stopIfTrue="1">
      <formula>$D$1&lt;G4</formula>
    </cfRule>
    <cfRule type="expression" dxfId="13807" priority="530" stopIfTrue="1">
      <formula>$D$1&gt;G4</formula>
    </cfRule>
  </conditionalFormatting>
  <conditionalFormatting sqref="H4">
    <cfRule type="expression" dxfId="13806" priority="513" stopIfTrue="1">
      <formula>$D$1&lt;H4</formula>
    </cfRule>
    <cfRule type="expression" dxfId="13805" priority="514" stopIfTrue="1">
      <formula>$D$1&gt;H4</formula>
    </cfRule>
  </conditionalFormatting>
  <conditionalFormatting sqref="G4">
    <cfRule type="expression" dxfId="13804" priority="527" stopIfTrue="1">
      <formula>$D$1&lt;G4</formula>
    </cfRule>
    <cfRule type="expression" dxfId="13803" priority="528" stopIfTrue="1">
      <formula>$D$1&gt;G4</formula>
    </cfRule>
  </conditionalFormatting>
  <conditionalFormatting sqref="G4">
    <cfRule type="expression" dxfId="13802" priority="525" stopIfTrue="1">
      <formula>$D$1&lt;G4</formula>
    </cfRule>
    <cfRule type="expression" dxfId="13801" priority="526" stopIfTrue="1">
      <formula>$D$1&gt;G4</formula>
    </cfRule>
  </conditionalFormatting>
  <conditionalFormatting sqref="H4">
    <cfRule type="expression" dxfId="13800" priority="523" stopIfTrue="1">
      <formula>$D$1&lt;H4</formula>
    </cfRule>
    <cfRule type="expression" dxfId="13799" priority="524" stopIfTrue="1">
      <formula>$D$1&gt;H4</formula>
    </cfRule>
  </conditionalFormatting>
  <conditionalFormatting sqref="I4">
    <cfRule type="expression" dxfId="13798" priority="484" stopIfTrue="1">
      <formula>$D$1&lt;I4</formula>
    </cfRule>
    <cfRule type="expression" dxfId="13797" priority="485" stopIfTrue="1">
      <formula>$D$1&gt;I4</formula>
    </cfRule>
  </conditionalFormatting>
  <conditionalFormatting sqref="I5">
    <cfRule type="expression" dxfId="13796" priority="474" stopIfTrue="1">
      <formula>$D$1&lt;I5</formula>
    </cfRule>
    <cfRule type="expression" dxfId="13795" priority="475" stopIfTrue="1">
      <formula>$D$1&gt;I5</formula>
    </cfRule>
  </conditionalFormatting>
  <conditionalFormatting sqref="I4">
    <cfRule type="expression" dxfId="13794" priority="464" stopIfTrue="1">
      <formula>$D$1&lt;I4</formula>
    </cfRule>
    <cfRule type="expression" dxfId="13793" priority="465" stopIfTrue="1">
      <formula>$D$1&gt;I4</formula>
    </cfRule>
  </conditionalFormatting>
  <conditionalFormatting sqref="J3">
    <cfRule type="expression" dxfId="13792" priority="451" stopIfTrue="1">
      <formula>$D$1&lt;J3</formula>
    </cfRule>
    <cfRule type="expression" dxfId="13791" priority="452" stopIfTrue="1">
      <formula>$D$1&gt;J3</formula>
    </cfRule>
  </conditionalFormatting>
  <conditionalFormatting sqref="J3">
    <cfRule type="expression" dxfId="13790" priority="449" stopIfTrue="1">
      <formula>$D$1&lt;J3</formula>
    </cfRule>
    <cfRule type="expression" dxfId="13789" priority="450" stopIfTrue="1">
      <formula>$D$1&gt;J3</formula>
    </cfRule>
  </conditionalFormatting>
  <conditionalFormatting sqref="J4">
    <cfRule type="expression" dxfId="13788" priority="447" stopIfTrue="1">
      <formula>$D$1&lt;J4</formula>
    </cfRule>
    <cfRule type="expression" dxfId="13787" priority="448" stopIfTrue="1">
      <formula>$D$1&gt;J4</formula>
    </cfRule>
  </conditionalFormatting>
  <conditionalFormatting sqref="J4">
    <cfRule type="expression" dxfId="13786" priority="437" stopIfTrue="1">
      <formula>$D$1&lt;J4</formula>
    </cfRule>
    <cfRule type="expression" dxfId="13785" priority="438" stopIfTrue="1">
      <formula>$D$1&gt;J4</formula>
    </cfRule>
  </conditionalFormatting>
  <conditionalFormatting sqref="J4">
    <cfRule type="expression" dxfId="13784" priority="425" stopIfTrue="1">
      <formula>$D$1&lt;J4</formula>
    </cfRule>
    <cfRule type="expression" dxfId="13783" priority="426" stopIfTrue="1">
      <formula>$D$1&gt;J4</formula>
    </cfRule>
  </conditionalFormatting>
  <conditionalFormatting sqref="J5">
    <cfRule type="cellIs" dxfId="13782" priority="412" stopIfTrue="1" operator="equal">
      <formula>5</formula>
    </cfRule>
    <cfRule type="cellIs" dxfId="13781" priority="413" stopIfTrue="1" operator="equal">
      <formula>4</formula>
    </cfRule>
    <cfRule type="cellIs" dxfId="13780" priority="414" stopIfTrue="1" operator="equal">
      <formula>3</formula>
    </cfRule>
  </conditionalFormatting>
  <conditionalFormatting sqref="J4">
    <cfRule type="expression" dxfId="13779" priority="392" stopIfTrue="1">
      <formula>$D$1&lt;J4</formula>
    </cfRule>
    <cfRule type="expression" dxfId="13778" priority="393" stopIfTrue="1">
      <formula>$D$1&gt;J4</formula>
    </cfRule>
  </conditionalFormatting>
  <conditionalFormatting sqref="J4">
    <cfRule type="expression" dxfId="13777" priority="377" stopIfTrue="1">
      <formula>$D$1&lt;J4</formula>
    </cfRule>
    <cfRule type="expression" dxfId="13776" priority="378" stopIfTrue="1">
      <formula>$D$1&gt;J4</formula>
    </cfRule>
  </conditionalFormatting>
  <conditionalFormatting sqref="J4">
    <cfRule type="expression" dxfId="13775" priority="365" stopIfTrue="1">
      <formula>$D$1&lt;J4</formula>
    </cfRule>
    <cfRule type="expression" dxfId="13774" priority="366" stopIfTrue="1">
      <formula>$D$1&gt;J4</formula>
    </cfRule>
  </conditionalFormatting>
  <conditionalFormatting sqref="J4">
    <cfRule type="expression" dxfId="13773" priority="360" stopIfTrue="1">
      <formula>$D$1&lt;J4</formula>
    </cfRule>
    <cfRule type="expression" dxfId="13772" priority="361" stopIfTrue="1">
      <formula>$D$1&gt;J4</formula>
    </cfRule>
  </conditionalFormatting>
  <conditionalFormatting sqref="K3">
    <cfRule type="expression" dxfId="13771" priority="348" stopIfTrue="1">
      <formula>$D$1&lt;K3</formula>
    </cfRule>
    <cfRule type="expression" dxfId="13770" priority="349" stopIfTrue="1">
      <formula>$D$1&gt;K3</formula>
    </cfRule>
  </conditionalFormatting>
  <conditionalFormatting sqref="K4">
    <cfRule type="expression" dxfId="13769" priority="336" stopIfTrue="1">
      <formula>$D$1&lt;K4</formula>
    </cfRule>
    <cfRule type="expression" dxfId="13768" priority="337" stopIfTrue="1">
      <formula>$D$1&gt;K4</formula>
    </cfRule>
  </conditionalFormatting>
  <conditionalFormatting sqref="L4">
    <cfRule type="expression" dxfId="13767" priority="307" stopIfTrue="1">
      <formula>$D$1&lt;L4</formula>
    </cfRule>
    <cfRule type="expression" dxfId="13766" priority="308" stopIfTrue="1">
      <formula>$D$1&gt;L4</formula>
    </cfRule>
  </conditionalFormatting>
  <conditionalFormatting sqref="L5">
    <cfRule type="cellIs" dxfId="13765" priority="287" stopIfTrue="1" operator="equal">
      <formula>5</formula>
    </cfRule>
    <cfRule type="cellIs" dxfId="13764" priority="288" stopIfTrue="1" operator="equal">
      <formula>4</formula>
    </cfRule>
    <cfRule type="cellIs" dxfId="13763" priority="289" stopIfTrue="1" operator="equal">
      <formula>3</formula>
    </cfRule>
  </conditionalFormatting>
  <conditionalFormatting sqref="L5">
    <cfRule type="cellIs" dxfId="13762" priority="275" stopIfTrue="1" operator="equal">
      <formula>5</formula>
    </cfRule>
    <cfRule type="cellIs" dxfId="13761" priority="276" stopIfTrue="1" operator="equal">
      <formula>4</formula>
    </cfRule>
    <cfRule type="cellIs" dxfId="13760" priority="277" stopIfTrue="1" operator="equal">
      <formula>3</formula>
    </cfRule>
  </conditionalFormatting>
  <conditionalFormatting sqref="L5">
    <cfRule type="cellIs" dxfId="13759" priority="242" stopIfTrue="1" operator="equal">
      <formula>5</formula>
    </cfRule>
    <cfRule type="cellIs" dxfId="13758" priority="243" stopIfTrue="1" operator="equal">
      <formula>4</formula>
    </cfRule>
    <cfRule type="cellIs" dxfId="13757" priority="244" stopIfTrue="1" operator="equal">
      <formula>3</formula>
    </cfRule>
  </conditionalFormatting>
  <conditionalFormatting sqref="P5">
    <cfRule type="cellIs" dxfId="13756" priority="1556" stopIfTrue="1" operator="equal">
      <formula>5</formula>
    </cfRule>
    <cfRule type="cellIs" dxfId="13755" priority="1557" stopIfTrue="1" operator="equal">
      <formula>4</formula>
    </cfRule>
    <cfRule type="cellIs" dxfId="13754" priority="1558" stopIfTrue="1" operator="equal">
      <formula>3</formula>
    </cfRule>
  </conditionalFormatting>
  <conditionalFormatting sqref="P4">
    <cfRule type="expression" dxfId="13753" priority="1554" stopIfTrue="1">
      <formula>$D$1&lt;P4</formula>
    </cfRule>
    <cfRule type="expression" dxfId="13752" priority="1555" stopIfTrue="1">
      <formula>$D$1&gt;P4</formula>
    </cfRule>
  </conditionalFormatting>
  <conditionalFormatting sqref="P5">
    <cfRule type="cellIs" dxfId="13751" priority="1551" stopIfTrue="1" operator="equal">
      <formula>5</formula>
    </cfRule>
    <cfRule type="cellIs" dxfId="13750" priority="1552" stopIfTrue="1" operator="equal">
      <formula>4</formula>
    </cfRule>
    <cfRule type="cellIs" dxfId="13749" priority="1553" stopIfTrue="1" operator="equal">
      <formula>3</formula>
    </cfRule>
  </conditionalFormatting>
  <conditionalFormatting sqref="P4">
    <cfRule type="expression" dxfId="13748" priority="1549" stopIfTrue="1">
      <formula>$D$1&lt;P4</formula>
    </cfRule>
    <cfRule type="expression" dxfId="13747" priority="1550" stopIfTrue="1">
      <formula>$D$1&gt;P4</formula>
    </cfRule>
  </conditionalFormatting>
  <conditionalFormatting sqref="P4">
    <cfRule type="expression" dxfId="13746" priority="1544" stopIfTrue="1">
      <formula>$D$1&lt;P4</formula>
    </cfRule>
    <cfRule type="expression" dxfId="13745" priority="1545" stopIfTrue="1">
      <formula>$D$1&gt;P4</formula>
    </cfRule>
  </conditionalFormatting>
  <conditionalFormatting sqref="P5">
    <cfRule type="cellIs" dxfId="13744" priority="1541" stopIfTrue="1" operator="equal">
      <formula>5</formula>
    </cfRule>
    <cfRule type="cellIs" dxfId="13743" priority="1542" stopIfTrue="1" operator="equal">
      <formula>4</formula>
    </cfRule>
    <cfRule type="cellIs" dxfId="13742" priority="1543" stopIfTrue="1" operator="equal">
      <formula>3</formula>
    </cfRule>
  </conditionalFormatting>
  <conditionalFormatting sqref="P4">
    <cfRule type="expression" dxfId="13741" priority="1539" stopIfTrue="1">
      <formula>$D$1&lt;P4</formula>
    </cfRule>
    <cfRule type="expression" dxfId="13740" priority="1540" stopIfTrue="1">
      <formula>$D$1&gt;P4</formula>
    </cfRule>
  </conditionalFormatting>
  <conditionalFormatting sqref="P5">
    <cfRule type="cellIs" dxfId="13739" priority="1536" stopIfTrue="1" operator="equal">
      <formula>5</formula>
    </cfRule>
    <cfRule type="cellIs" dxfId="13738" priority="1537" stopIfTrue="1" operator="equal">
      <formula>4</formula>
    </cfRule>
    <cfRule type="cellIs" dxfId="13737" priority="1538" stopIfTrue="1" operator="equal">
      <formula>3</formula>
    </cfRule>
  </conditionalFormatting>
  <conditionalFormatting sqref="P4">
    <cfRule type="expression" dxfId="13736" priority="1534" stopIfTrue="1">
      <formula>$D$1&lt;P4</formula>
    </cfRule>
    <cfRule type="expression" dxfId="13735" priority="1535" stopIfTrue="1">
      <formula>$D$1&gt;P4</formula>
    </cfRule>
  </conditionalFormatting>
  <conditionalFormatting sqref="P5">
    <cfRule type="cellIs" dxfId="13734" priority="1531" stopIfTrue="1" operator="equal">
      <formula>5</formula>
    </cfRule>
    <cfRule type="cellIs" dxfId="13733" priority="1532" stopIfTrue="1" operator="equal">
      <formula>4</formula>
    </cfRule>
    <cfRule type="cellIs" dxfId="13732" priority="1533" stopIfTrue="1" operator="equal">
      <formula>3</formula>
    </cfRule>
  </conditionalFormatting>
  <conditionalFormatting sqref="P4">
    <cfRule type="expression" dxfId="13731" priority="1529" stopIfTrue="1">
      <formula>$D$1&lt;P4</formula>
    </cfRule>
    <cfRule type="expression" dxfId="13730" priority="1530" stopIfTrue="1">
      <formula>$D$1&gt;P4</formula>
    </cfRule>
  </conditionalFormatting>
  <conditionalFormatting sqref="P5">
    <cfRule type="cellIs" dxfId="13729" priority="1526" stopIfTrue="1" operator="equal">
      <formula>5</formula>
    </cfRule>
    <cfRule type="cellIs" dxfId="13728" priority="1527" stopIfTrue="1" operator="equal">
      <formula>4</formula>
    </cfRule>
    <cfRule type="cellIs" dxfId="13727" priority="1528" stopIfTrue="1" operator="equal">
      <formula>3</formula>
    </cfRule>
  </conditionalFormatting>
  <conditionalFormatting sqref="P4">
    <cfRule type="expression" dxfId="13726" priority="1524" stopIfTrue="1">
      <formula>$D$1&lt;P4</formula>
    </cfRule>
    <cfRule type="expression" dxfId="13725" priority="1525" stopIfTrue="1">
      <formula>$D$1&gt;P4</formula>
    </cfRule>
  </conditionalFormatting>
  <conditionalFormatting sqref="P4">
    <cfRule type="expression" dxfId="13724" priority="1522" stopIfTrue="1">
      <formula>$D$1&lt;P4</formula>
    </cfRule>
    <cfRule type="expression" dxfId="13723" priority="1523" stopIfTrue="1">
      <formula>$D$1&gt;P4</formula>
    </cfRule>
  </conditionalFormatting>
  <conditionalFormatting sqref="P4">
    <cfRule type="expression" dxfId="13722" priority="1520" stopIfTrue="1">
      <formula>$D$1&lt;P4</formula>
    </cfRule>
    <cfRule type="expression" dxfId="13721" priority="1521" stopIfTrue="1">
      <formula>$D$1&gt;P4</formula>
    </cfRule>
  </conditionalFormatting>
  <conditionalFormatting sqref="P4">
    <cfRule type="expression" dxfId="13720" priority="1518" stopIfTrue="1">
      <formula>$D$1&lt;P4</formula>
    </cfRule>
    <cfRule type="expression" dxfId="13719" priority="1519" stopIfTrue="1">
      <formula>$D$1&gt;P4</formula>
    </cfRule>
  </conditionalFormatting>
  <conditionalFormatting sqref="P4">
    <cfRule type="expression" dxfId="13718" priority="1516" stopIfTrue="1">
      <formula>$D$1&lt;P4</formula>
    </cfRule>
    <cfRule type="expression" dxfId="13717" priority="1517" stopIfTrue="1">
      <formula>$D$1&gt;P4</formula>
    </cfRule>
  </conditionalFormatting>
  <conditionalFormatting sqref="P4">
    <cfRule type="expression" dxfId="13716" priority="1514" stopIfTrue="1">
      <formula>$D$1&lt;P4</formula>
    </cfRule>
    <cfRule type="expression" dxfId="13715" priority="1515" stopIfTrue="1">
      <formula>$D$1&gt;P4</formula>
    </cfRule>
  </conditionalFormatting>
  <conditionalFormatting sqref="P4">
    <cfRule type="expression" dxfId="13714" priority="1512" stopIfTrue="1">
      <formula>$D$1&lt;P4</formula>
    </cfRule>
    <cfRule type="expression" dxfId="13713" priority="1513" stopIfTrue="1">
      <formula>$D$1&gt;P4</formula>
    </cfRule>
  </conditionalFormatting>
  <conditionalFormatting sqref="P4">
    <cfRule type="expression" dxfId="13712" priority="1510" stopIfTrue="1">
      <formula>$D$1&lt;P4</formula>
    </cfRule>
    <cfRule type="expression" dxfId="13711" priority="1511" stopIfTrue="1">
      <formula>$D$1&gt;P4</formula>
    </cfRule>
  </conditionalFormatting>
  <conditionalFormatting sqref="P4">
    <cfRule type="expression" dxfId="13710" priority="1508" stopIfTrue="1">
      <formula>$D$1&lt;P4</formula>
    </cfRule>
    <cfRule type="expression" dxfId="13709" priority="1509" stopIfTrue="1">
      <formula>$D$1&gt;P4</formula>
    </cfRule>
  </conditionalFormatting>
  <conditionalFormatting sqref="P4">
    <cfRule type="expression" dxfId="13708" priority="1506" stopIfTrue="1">
      <formula>$D$1&lt;P4</formula>
    </cfRule>
    <cfRule type="expression" dxfId="13707" priority="1507" stopIfTrue="1">
      <formula>$D$1&gt;P4</formula>
    </cfRule>
  </conditionalFormatting>
  <conditionalFormatting sqref="N5">
    <cfRule type="cellIs" dxfId="13706" priority="88" stopIfTrue="1" operator="equal">
      <formula>5</formula>
    </cfRule>
    <cfRule type="cellIs" dxfId="13705" priority="89" stopIfTrue="1" operator="equal">
      <formula>4</formula>
    </cfRule>
    <cfRule type="cellIs" dxfId="13704" priority="90" stopIfTrue="1" operator="equal">
      <formula>3</formula>
    </cfRule>
  </conditionalFormatting>
  <conditionalFormatting sqref="N4">
    <cfRule type="expression" dxfId="13703" priority="86" stopIfTrue="1">
      <formula>$D$1&lt;N4</formula>
    </cfRule>
    <cfRule type="expression" dxfId="13702" priority="87" stopIfTrue="1">
      <formula>$D$1&gt;N4</formula>
    </cfRule>
  </conditionalFormatting>
  <conditionalFormatting sqref="N4">
    <cfRule type="expression" dxfId="13701" priority="76" stopIfTrue="1">
      <formula>$D$1&lt;N4</formula>
    </cfRule>
    <cfRule type="expression" dxfId="13700" priority="77" stopIfTrue="1">
      <formula>$D$1&gt;N4</formula>
    </cfRule>
  </conditionalFormatting>
  <conditionalFormatting sqref="O4">
    <cfRule type="expression" dxfId="13699" priority="9" stopIfTrue="1">
      <formula>$D$1&lt;O4</formula>
    </cfRule>
    <cfRule type="expression" dxfId="13698" priority="10" stopIfTrue="1">
      <formula>$D$1&gt;O4</formula>
    </cfRule>
  </conditionalFormatting>
  <conditionalFormatting sqref="O4">
    <cfRule type="expression" dxfId="13697" priority="45" stopIfTrue="1">
      <formula>$D$1&lt;O4</formula>
    </cfRule>
    <cfRule type="expression" dxfId="13696" priority="46" stopIfTrue="1">
      <formula>$D$1&gt;O4</formula>
    </cfRule>
  </conditionalFormatting>
  <conditionalFormatting sqref="O4">
    <cfRule type="expression" dxfId="13695" priority="17" stopIfTrue="1">
      <formula>$D$1&lt;O4</formula>
    </cfRule>
    <cfRule type="expression" dxfId="13694" priority="18" stopIfTrue="1">
      <formula>$D$1&gt;O4</formula>
    </cfRule>
  </conditionalFormatting>
  <conditionalFormatting sqref="O4">
    <cfRule type="expression" dxfId="13693" priority="15" stopIfTrue="1">
      <formula>$D$1&lt;O4</formula>
    </cfRule>
    <cfRule type="expression" dxfId="13692" priority="16" stopIfTrue="1">
      <formula>$D$1&gt;O4</formula>
    </cfRule>
  </conditionalFormatting>
  <conditionalFormatting sqref="O4">
    <cfRule type="expression" dxfId="13691" priority="13" stopIfTrue="1">
      <formula>$D$1&lt;O4</formula>
    </cfRule>
    <cfRule type="expression" dxfId="13690" priority="14" stopIfTrue="1">
      <formula>$D$1&gt;O4</formula>
    </cfRule>
  </conditionalFormatting>
  <conditionalFormatting sqref="O4">
    <cfRule type="expression" dxfId="13689" priority="11" stopIfTrue="1">
      <formula>$D$1&lt;O4</formula>
    </cfRule>
    <cfRule type="expression" dxfId="13688" priority="12" stopIfTrue="1">
      <formula>$D$1&gt;O4</formula>
    </cfRule>
  </conditionalFormatting>
  <conditionalFormatting sqref="O4">
    <cfRule type="expression" dxfId="13687" priority="50" stopIfTrue="1">
      <formula>$D$1&lt;O4</formula>
    </cfRule>
    <cfRule type="expression" dxfId="13686" priority="51" stopIfTrue="1">
      <formula>$D$1&gt;O4</formula>
    </cfRule>
  </conditionalFormatting>
  <conditionalFormatting sqref="O5">
    <cfRule type="cellIs" dxfId="13685" priority="47" stopIfTrue="1" operator="equal">
      <formula>5</formula>
    </cfRule>
    <cfRule type="cellIs" dxfId="13684" priority="48" stopIfTrue="1" operator="equal">
      <formula>4</formula>
    </cfRule>
    <cfRule type="cellIs" dxfId="13683" priority="49" stopIfTrue="1" operator="equal">
      <formula>3</formula>
    </cfRule>
  </conditionalFormatting>
  <conditionalFormatting sqref="H3:J3 L3:O3">
    <cfRule type="expression" dxfId="13682" priority="1412" stopIfTrue="1">
      <formula>$D$1&lt;H3</formula>
    </cfRule>
    <cfRule type="expression" dxfId="13681" priority="1413" stopIfTrue="1">
      <formula>$D$1&gt;H3</formula>
    </cfRule>
  </conditionalFormatting>
  <conditionalFormatting sqref="G3">
    <cfRule type="expression" dxfId="13680" priority="1410" stopIfTrue="1">
      <formula>$D$1&lt;G3</formula>
    </cfRule>
    <cfRule type="expression" dxfId="13679" priority="1411" stopIfTrue="1">
      <formula>$D$1&gt;G3</formula>
    </cfRule>
  </conditionalFormatting>
  <conditionalFormatting sqref="G3">
    <cfRule type="expression" dxfId="13678" priority="1408" stopIfTrue="1">
      <formula>$D$1&lt;G3</formula>
    </cfRule>
    <cfRule type="expression" dxfId="13677" priority="1409" stopIfTrue="1">
      <formula>$D$1&gt;G3</formula>
    </cfRule>
  </conditionalFormatting>
  <conditionalFormatting sqref="L3:N3">
    <cfRule type="expression" dxfId="13676" priority="1406" stopIfTrue="1">
      <formula>$D$1&lt;L3</formula>
    </cfRule>
    <cfRule type="expression" dxfId="13675" priority="1407" stopIfTrue="1">
      <formula>$D$1&gt;L3</formula>
    </cfRule>
  </conditionalFormatting>
  <conditionalFormatting sqref="G3">
    <cfRule type="expression" dxfId="13674" priority="1404" stopIfTrue="1">
      <formula>$D$1&lt;G3</formula>
    </cfRule>
    <cfRule type="expression" dxfId="13673" priority="1405" stopIfTrue="1">
      <formula>$D$1&gt;G3</formula>
    </cfRule>
  </conditionalFormatting>
  <conditionalFormatting sqref="J3">
    <cfRule type="expression" dxfId="13672" priority="1402" stopIfTrue="1">
      <formula>$D$1&lt;J3</formula>
    </cfRule>
    <cfRule type="expression" dxfId="13671" priority="1403" stopIfTrue="1">
      <formula>$D$1&gt;J3</formula>
    </cfRule>
  </conditionalFormatting>
  <conditionalFormatting sqref="J3">
    <cfRule type="expression" dxfId="13670" priority="1400" stopIfTrue="1">
      <formula>$D$1&lt;J3</formula>
    </cfRule>
    <cfRule type="expression" dxfId="13669" priority="1401" stopIfTrue="1">
      <formula>$D$1&gt;J3</formula>
    </cfRule>
  </conditionalFormatting>
  <conditionalFormatting sqref="G4 N4">
    <cfRule type="expression" dxfId="13668" priority="1398" stopIfTrue="1">
      <formula>$D$1&lt;G4</formula>
    </cfRule>
    <cfRule type="expression" dxfId="13667" priority="1399" stopIfTrue="1">
      <formula>$D$1&gt;G4</formula>
    </cfRule>
  </conditionalFormatting>
  <conditionalFormatting sqref="G4">
    <cfRule type="expression" dxfId="13666" priority="1396" stopIfTrue="1">
      <formula>$D$1&lt;G4</formula>
    </cfRule>
    <cfRule type="expression" dxfId="13665" priority="1397" stopIfTrue="1">
      <formula>$D$1&gt;G4</formula>
    </cfRule>
  </conditionalFormatting>
  <conditionalFormatting sqref="N4">
    <cfRule type="expression" dxfId="13664" priority="1394" stopIfTrue="1">
      <formula>$D$1&lt;N4</formula>
    </cfRule>
    <cfRule type="expression" dxfId="13663" priority="1395" stopIfTrue="1">
      <formula>$D$1&gt;N4</formula>
    </cfRule>
  </conditionalFormatting>
  <conditionalFormatting sqref="G4">
    <cfRule type="expression" dxfId="13662" priority="1392" stopIfTrue="1">
      <formula>$D$1&lt;G4</formula>
    </cfRule>
    <cfRule type="expression" dxfId="13661" priority="1393" stopIfTrue="1">
      <formula>$D$1&gt;G4</formula>
    </cfRule>
  </conditionalFormatting>
  <conditionalFormatting sqref="N5">
    <cfRule type="expression" dxfId="13660" priority="1390" stopIfTrue="1">
      <formula>$D$1&lt;N5</formula>
    </cfRule>
    <cfRule type="expression" dxfId="13659" priority="1391" stopIfTrue="1">
      <formula>$D$1&gt;N5</formula>
    </cfRule>
  </conditionalFormatting>
  <conditionalFormatting sqref="G5">
    <cfRule type="expression" dxfId="13658" priority="1382" stopIfTrue="1">
      <formula>$D$4&lt;G5</formula>
    </cfRule>
    <cfRule type="expression" dxfId="13657" priority="1383" stopIfTrue="1">
      <formula>$D$4&gt;G5</formula>
    </cfRule>
  </conditionalFormatting>
  <conditionalFormatting sqref="N5">
    <cfRule type="expression" dxfId="13656" priority="1388" stopIfTrue="1">
      <formula>$D$1&lt;N5</formula>
    </cfRule>
    <cfRule type="expression" dxfId="13655" priority="1389" stopIfTrue="1">
      <formula>$D$1&gt;N5</formula>
    </cfRule>
  </conditionalFormatting>
  <conditionalFormatting sqref="N5">
    <cfRule type="expression" dxfId="13654" priority="1386" stopIfTrue="1">
      <formula>$D$1&lt;N5</formula>
    </cfRule>
    <cfRule type="expression" dxfId="13653" priority="1387" stopIfTrue="1">
      <formula>$D$1&gt;N5</formula>
    </cfRule>
  </conditionalFormatting>
  <conditionalFormatting sqref="N5">
    <cfRule type="expression" dxfId="13652" priority="1372" stopIfTrue="1">
      <formula>$D$1&lt;N5</formula>
    </cfRule>
    <cfRule type="expression" dxfId="13651" priority="1373" stopIfTrue="1">
      <formula>$D$1&gt;N5</formula>
    </cfRule>
  </conditionalFormatting>
  <conditionalFormatting sqref="N5">
    <cfRule type="expression" dxfId="13650" priority="1370" stopIfTrue="1">
      <formula>$D$1&lt;N5</formula>
    </cfRule>
    <cfRule type="expression" dxfId="13649" priority="1371" stopIfTrue="1">
      <formula>$D$1&gt;N5</formula>
    </cfRule>
  </conditionalFormatting>
  <conditionalFormatting sqref="N5">
    <cfRule type="expression" dxfId="13648" priority="1368" stopIfTrue="1">
      <formula>$D$1&lt;N5</formula>
    </cfRule>
    <cfRule type="expression" dxfId="13647" priority="1369" stopIfTrue="1">
      <formula>$D$1&gt;N5</formula>
    </cfRule>
  </conditionalFormatting>
  <conditionalFormatting sqref="N5">
    <cfRule type="expression" dxfId="13646" priority="1384" stopIfTrue="1">
      <formula>$D$1&lt;N5</formula>
    </cfRule>
    <cfRule type="expression" dxfId="13645" priority="1385" stopIfTrue="1">
      <formula>$D$1&gt;N5</formula>
    </cfRule>
  </conditionalFormatting>
  <conditionalFormatting sqref="N5">
    <cfRule type="expression" dxfId="13644" priority="1380" stopIfTrue="1">
      <formula>$D$1&lt;N5</formula>
    </cfRule>
    <cfRule type="expression" dxfId="13643" priority="1381" stopIfTrue="1">
      <formula>$D$1&gt;N5</formula>
    </cfRule>
  </conditionalFormatting>
  <conditionalFormatting sqref="N5">
    <cfRule type="expression" dxfId="13642" priority="1378" stopIfTrue="1">
      <formula>$D$1&lt;N5</formula>
    </cfRule>
    <cfRule type="expression" dxfId="13641" priority="1379" stopIfTrue="1">
      <formula>$D$1&gt;N5</formula>
    </cfRule>
  </conditionalFormatting>
  <conditionalFormatting sqref="N5">
    <cfRule type="expression" dxfId="13640" priority="1376" stopIfTrue="1">
      <formula>$D$1&lt;N5</formula>
    </cfRule>
    <cfRule type="expression" dxfId="13639" priority="1377" stopIfTrue="1">
      <formula>$D$1&gt;N5</formula>
    </cfRule>
  </conditionalFormatting>
  <conditionalFormatting sqref="N5">
    <cfRule type="expression" dxfId="13638" priority="1374" stopIfTrue="1">
      <formula>$D$1&lt;N5</formula>
    </cfRule>
    <cfRule type="expression" dxfId="13637" priority="1375" stopIfTrue="1">
      <formula>$D$1&gt;N5</formula>
    </cfRule>
  </conditionalFormatting>
  <conditionalFormatting sqref="N5">
    <cfRule type="expression" dxfId="13636" priority="1356" stopIfTrue="1">
      <formula>$D$1&lt;N5</formula>
    </cfRule>
    <cfRule type="expression" dxfId="13635" priority="1357" stopIfTrue="1">
      <formula>$D$1&gt;N5</formula>
    </cfRule>
  </conditionalFormatting>
  <conditionalFormatting sqref="N5">
    <cfRule type="expression" dxfId="13634" priority="1354" stopIfTrue="1">
      <formula>$D$1&lt;N5</formula>
    </cfRule>
    <cfRule type="expression" dxfId="13633" priority="1355" stopIfTrue="1">
      <formula>$D$1&gt;N5</formula>
    </cfRule>
  </conditionalFormatting>
  <conditionalFormatting sqref="N5">
    <cfRule type="expression" dxfId="13632" priority="1350" stopIfTrue="1">
      <formula>$D$1&lt;N5</formula>
    </cfRule>
    <cfRule type="expression" dxfId="13631" priority="1351" stopIfTrue="1">
      <formula>$D$1&gt;N5</formula>
    </cfRule>
  </conditionalFormatting>
  <conditionalFormatting sqref="N5">
    <cfRule type="expression" dxfId="13630" priority="1366" stopIfTrue="1">
      <formula>$D$1&lt;N5</formula>
    </cfRule>
    <cfRule type="expression" dxfId="13629" priority="1367" stopIfTrue="1">
      <formula>$D$1&gt;N5</formula>
    </cfRule>
  </conditionalFormatting>
  <conditionalFormatting sqref="N5">
    <cfRule type="expression" dxfId="13628" priority="1364" stopIfTrue="1">
      <formula>$D$1&lt;N5</formula>
    </cfRule>
    <cfRule type="expression" dxfId="13627" priority="1365" stopIfTrue="1">
      <formula>$D$1&gt;N5</formula>
    </cfRule>
  </conditionalFormatting>
  <conditionalFormatting sqref="N5">
    <cfRule type="expression" dxfId="13626" priority="1362" stopIfTrue="1">
      <formula>$D$1&lt;N5</formula>
    </cfRule>
    <cfRule type="expression" dxfId="13625" priority="1363" stopIfTrue="1">
      <formula>$D$1&gt;N5</formula>
    </cfRule>
  </conditionalFormatting>
  <conditionalFormatting sqref="N5">
    <cfRule type="expression" dxfId="13624" priority="1360" stopIfTrue="1">
      <formula>$D$1&lt;N5</formula>
    </cfRule>
    <cfRule type="expression" dxfId="13623" priority="1361" stopIfTrue="1">
      <formula>$D$1&gt;N5</formula>
    </cfRule>
  </conditionalFormatting>
  <conditionalFormatting sqref="N5">
    <cfRule type="expression" dxfId="13622" priority="1358" stopIfTrue="1">
      <formula>$D$1&lt;N5</formula>
    </cfRule>
    <cfRule type="expression" dxfId="13621" priority="1359" stopIfTrue="1">
      <formula>$D$1&gt;N5</formula>
    </cfRule>
  </conditionalFormatting>
  <conditionalFormatting sqref="N5">
    <cfRule type="expression" dxfId="13620" priority="1352" stopIfTrue="1">
      <formula>$D$1&lt;N5</formula>
    </cfRule>
    <cfRule type="expression" dxfId="13619" priority="1353" stopIfTrue="1">
      <formula>$D$1&gt;N5</formula>
    </cfRule>
  </conditionalFormatting>
  <conditionalFormatting sqref="N5">
    <cfRule type="expression" dxfId="13618" priority="1348" stopIfTrue="1">
      <formula>$D$1&lt;N5</formula>
    </cfRule>
    <cfRule type="expression" dxfId="13617" priority="1349" stopIfTrue="1">
      <formula>$D$1&gt;N5</formula>
    </cfRule>
  </conditionalFormatting>
  <conditionalFormatting sqref="N4">
    <cfRule type="expression" dxfId="13616" priority="1346" stopIfTrue="1">
      <formula>$D$1&lt;N4</formula>
    </cfRule>
    <cfRule type="expression" dxfId="13615" priority="1347" stopIfTrue="1">
      <formula>$D$1&gt;N4</formula>
    </cfRule>
  </conditionalFormatting>
  <conditionalFormatting sqref="G4">
    <cfRule type="expression" dxfId="13614" priority="1332" stopIfTrue="1">
      <formula>$D$4&lt;G4</formula>
    </cfRule>
    <cfRule type="expression" dxfId="13613" priority="1333" stopIfTrue="1">
      <formula>$D$4&gt;G4</formula>
    </cfRule>
  </conditionalFormatting>
  <conditionalFormatting sqref="N4">
    <cfRule type="expression" dxfId="13612" priority="1344" stopIfTrue="1">
      <formula>$D$1&lt;N4</formula>
    </cfRule>
    <cfRule type="expression" dxfId="13611" priority="1345" stopIfTrue="1">
      <formula>$D$1&gt;N4</formula>
    </cfRule>
  </conditionalFormatting>
  <conditionalFormatting sqref="N4">
    <cfRule type="expression" dxfId="13610" priority="1342" stopIfTrue="1">
      <formula>$D$1&lt;N4</formula>
    </cfRule>
    <cfRule type="expression" dxfId="13609" priority="1343" stopIfTrue="1">
      <formula>$D$1&gt;N4</formula>
    </cfRule>
  </conditionalFormatting>
  <conditionalFormatting sqref="N4">
    <cfRule type="expression" dxfId="13608" priority="1340" stopIfTrue="1">
      <formula>$D$1&lt;N4</formula>
    </cfRule>
    <cfRule type="expression" dxfId="13607" priority="1341" stopIfTrue="1">
      <formula>$D$1&gt;N4</formula>
    </cfRule>
  </conditionalFormatting>
  <conditionalFormatting sqref="N5">
    <cfRule type="cellIs" dxfId="13606" priority="1337" stopIfTrue="1" operator="equal">
      <formula>5</formula>
    </cfRule>
    <cfRule type="cellIs" dxfId="13605" priority="1338" stopIfTrue="1" operator="equal">
      <formula>4</formula>
    </cfRule>
    <cfRule type="cellIs" dxfId="13604" priority="1339" stopIfTrue="1" operator="equal">
      <formula>3</formula>
    </cfRule>
  </conditionalFormatting>
  <conditionalFormatting sqref="G5">
    <cfRule type="cellIs" dxfId="13603" priority="1334" stopIfTrue="1" operator="equal">
      <formula>5</formula>
    </cfRule>
    <cfRule type="cellIs" dxfId="13602" priority="1335" stopIfTrue="1" operator="equal">
      <formula>4</formula>
    </cfRule>
    <cfRule type="cellIs" dxfId="13601" priority="1336" stopIfTrue="1" operator="equal">
      <formula>3</formula>
    </cfRule>
  </conditionalFormatting>
  <conditionalFormatting sqref="N4">
    <cfRule type="expression" dxfId="13600" priority="1330" stopIfTrue="1">
      <formula>$D$1&lt;N4</formula>
    </cfRule>
    <cfRule type="expression" dxfId="13599" priority="1331" stopIfTrue="1">
      <formula>$D$1&gt;N4</formula>
    </cfRule>
  </conditionalFormatting>
  <conditionalFormatting sqref="N4">
    <cfRule type="expression" dxfId="13598" priority="1328" stopIfTrue="1">
      <formula>$D$1&lt;N4</formula>
    </cfRule>
    <cfRule type="expression" dxfId="13597" priority="1329" stopIfTrue="1">
      <formula>$D$1&gt;N4</formula>
    </cfRule>
  </conditionalFormatting>
  <conditionalFormatting sqref="N4">
    <cfRule type="expression" dxfId="13596" priority="1326" stopIfTrue="1">
      <formula>$D$1&lt;N4</formula>
    </cfRule>
    <cfRule type="expression" dxfId="13595" priority="1327" stopIfTrue="1">
      <formula>$D$1&gt;N4</formula>
    </cfRule>
  </conditionalFormatting>
  <conditionalFormatting sqref="N4">
    <cfRule type="expression" dxfId="13594" priority="1324" stopIfTrue="1">
      <formula>$D$1&lt;N4</formula>
    </cfRule>
    <cfRule type="expression" dxfId="13593" priority="1325" stopIfTrue="1">
      <formula>$D$1&gt;N4</formula>
    </cfRule>
  </conditionalFormatting>
  <conditionalFormatting sqref="N5">
    <cfRule type="cellIs" dxfId="13592" priority="1321" stopIfTrue="1" operator="equal">
      <formula>5</formula>
    </cfRule>
    <cfRule type="cellIs" dxfId="13591" priority="1322" stopIfTrue="1" operator="equal">
      <formula>4</formula>
    </cfRule>
    <cfRule type="cellIs" dxfId="13590" priority="1323" stopIfTrue="1" operator="equal">
      <formula>3</formula>
    </cfRule>
  </conditionalFormatting>
  <conditionalFormatting sqref="N5">
    <cfRule type="cellIs" dxfId="13589" priority="1318" stopIfTrue="1" operator="equal">
      <formula>5</formula>
    </cfRule>
    <cfRule type="cellIs" dxfId="13588" priority="1319" stopIfTrue="1" operator="equal">
      <formula>4</formula>
    </cfRule>
    <cfRule type="cellIs" dxfId="13587" priority="1320" stopIfTrue="1" operator="equal">
      <formula>3</formula>
    </cfRule>
  </conditionalFormatting>
  <conditionalFormatting sqref="N4">
    <cfRule type="expression" dxfId="13586" priority="1300" stopIfTrue="1">
      <formula>$D$1&lt;N4</formula>
    </cfRule>
    <cfRule type="expression" dxfId="13585" priority="1301" stopIfTrue="1">
      <formula>$D$1&gt;N4</formula>
    </cfRule>
  </conditionalFormatting>
  <conditionalFormatting sqref="N4">
    <cfRule type="expression" dxfId="13584" priority="1298" stopIfTrue="1">
      <formula>$D$1&lt;N4</formula>
    </cfRule>
    <cfRule type="expression" dxfId="13583" priority="1299" stopIfTrue="1">
      <formula>$D$1&gt;N4</formula>
    </cfRule>
  </conditionalFormatting>
  <conditionalFormatting sqref="N4">
    <cfRule type="expression" dxfId="13582" priority="1294" stopIfTrue="1">
      <formula>$D$1&lt;N4</formula>
    </cfRule>
    <cfRule type="expression" dxfId="13581" priority="1295" stopIfTrue="1">
      <formula>$D$1&gt;N4</formula>
    </cfRule>
  </conditionalFormatting>
  <conditionalFormatting sqref="N4">
    <cfRule type="expression" dxfId="13580" priority="1316" stopIfTrue="1">
      <formula>$D$1&lt;N4</formula>
    </cfRule>
    <cfRule type="expression" dxfId="13579" priority="1317" stopIfTrue="1">
      <formula>$D$1&gt;N4</formula>
    </cfRule>
  </conditionalFormatting>
  <conditionalFormatting sqref="N4">
    <cfRule type="expression" dxfId="13578" priority="1314" stopIfTrue="1">
      <formula>$D$1&lt;N4</formula>
    </cfRule>
    <cfRule type="expression" dxfId="13577" priority="1315" stopIfTrue="1">
      <formula>$D$1&gt;N4</formula>
    </cfRule>
  </conditionalFormatting>
  <conditionalFormatting sqref="N4">
    <cfRule type="expression" dxfId="13576" priority="1312" stopIfTrue="1">
      <formula>$D$1&lt;N4</formula>
    </cfRule>
    <cfRule type="expression" dxfId="13575" priority="1313" stopIfTrue="1">
      <formula>$D$1&gt;N4</formula>
    </cfRule>
  </conditionalFormatting>
  <conditionalFormatting sqref="N4">
    <cfRule type="expression" dxfId="13574" priority="1310" stopIfTrue="1">
      <formula>$D$1&lt;N4</formula>
    </cfRule>
    <cfRule type="expression" dxfId="13573" priority="1311" stopIfTrue="1">
      <formula>$D$1&gt;N4</formula>
    </cfRule>
  </conditionalFormatting>
  <conditionalFormatting sqref="N4">
    <cfRule type="expression" dxfId="13572" priority="1308" stopIfTrue="1">
      <formula>$D$1&lt;N4</formula>
    </cfRule>
    <cfRule type="expression" dxfId="13571" priority="1309" stopIfTrue="1">
      <formula>$D$1&gt;N4</formula>
    </cfRule>
  </conditionalFormatting>
  <conditionalFormatting sqref="N4">
    <cfRule type="expression" dxfId="13570" priority="1306" stopIfTrue="1">
      <formula>$D$1&lt;N4</formula>
    </cfRule>
    <cfRule type="expression" dxfId="13569" priority="1307" stopIfTrue="1">
      <formula>$D$1&gt;N4</formula>
    </cfRule>
  </conditionalFormatting>
  <conditionalFormatting sqref="N4">
    <cfRule type="expression" dxfId="13568" priority="1304" stopIfTrue="1">
      <formula>$D$1&lt;N4</formula>
    </cfRule>
    <cfRule type="expression" dxfId="13567" priority="1305" stopIfTrue="1">
      <formula>$D$1&gt;N4</formula>
    </cfRule>
  </conditionalFormatting>
  <conditionalFormatting sqref="N4">
    <cfRule type="expression" dxfId="13566" priority="1302" stopIfTrue="1">
      <formula>$D$1&lt;N4</formula>
    </cfRule>
    <cfRule type="expression" dxfId="13565" priority="1303" stopIfTrue="1">
      <formula>$D$1&gt;N4</formula>
    </cfRule>
  </conditionalFormatting>
  <conditionalFormatting sqref="N4">
    <cfRule type="expression" dxfId="13564" priority="1296" stopIfTrue="1">
      <formula>$D$1&lt;N4</formula>
    </cfRule>
    <cfRule type="expression" dxfId="13563" priority="1297" stopIfTrue="1">
      <formula>$D$1&gt;N4</formula>
    </cfRule>
  </conditionalFormatting>
  <conditionalFormatting sqref="N5">
    <cfRule type="cellIs" dxfId="13562" priority="1291" stopIfTrue="1" operator="equal">
      <formula>5</formula>
    </cfRule>
    <cfRule type="cellIs" dxfId="13561" priority="1292" stopIfTrue="1" operator="equal">
      <formula>4</formula>
    </cfRule>
    <cfRule type="cellIs" dxfId="13560" priority="1293" stopIfTrue="1" operator="equal">
      <formula>3</formula>
    </cfRule>
  </conditionalFormatting>
  <conditionalFormatting sqref="N4">
    <cfRule type="expression" dxfId="13559" priority="1289" stopIfTrue="1">
      <formula>$D$1&lt;N4</formula>
    </cfRule>
    <cfRule type="expression" dxfId="13558" priority="1290" stopIfTrue="1">
      <formula>$D$1&gt;N4</formula>
    </cfRule>
  </conditionalFormatting>
  <conditionalFormatting sqref="N5">
    <cfRule type="cellIs" dxfId="13557" priority="1286" stopIfTrue="1" operator="equal">
      <formula>5</formula>
    </cfRule>
    <cfRule type="cellIs" dxfId="13556" priority="1287" stopIfTrue="1" operator="equal">
      <formula>4</formula>
    </cfRule>
    <cfRule type="cellIs" dxfId="13555" priority="1288" stopIfTrue="1" operator="equal">
      <formula>3</formula>
    </cfRule>
  </conditionalFormatting>
  <conditionalFormatting sqref="H5">
    <cfRule type="cellIs" dxfId="13554" priority="1277" stopIfTrue="1" operator="equal">
      <formula>5</formula>
    </cfRule>
    <cfRule type="cellIs" dxfId="13553" priority="1278" stopIfTrue="1" operator="equal">
      <formula>4</formula>
    </cfRule>
    <cfRule type="cellIs" dxfId="13552" priority="1279" stopIfTrue="1" operator="equal">
      <formula>3</formula>
    </cfRule>
  </conditionalFormatting>
  <conditionalFormatting sqref="H3">
    <cfRule type="expression" dxfId="13551" priority="1284" stopIfTrue="1">
      <formula>$D$1&lt;H3</formula>
    </cfRule>
    <cfRule type="expression" dxfId="13550" priority="1285" stopIfTrue="1">
      <formula>$D$1&gt;H3</formula>
    </cfRule>
  </conditionalFormatting>
  <conditionalFormatting sqref="H3">
    <cfRule type="expression" dxfId="13549" priority="1282" stopIfTrue="1">
      <formula>$D$1&lt;H3</formula>
    </cfRule>
    <cfRule type="expression" dxfId="13548" priority="1283" stopIfTrue="1">
      <formula>$D$1&gt;H3</formula>
    </cfRule>
  </conditionalFormatting>
  <conditionalFormatting sqref="H3">
    <cfRule type="expression" dxfId="13547" priority="1280" stopIfTrue="1">
      <formula>$D$1&lt;H3</formula>
    </cfRule>
    <cfRule type="expression" dxfId="13546" priority="1281" stopIfTrue="1">
      <formula>$D$1&gt;H3</formula>
    </cfRule>
  </conditionalFormatting>
  <conditionalFormatting sqref="H5">
    <cfRule type="cellIs" dxfId="13545" priority="1272" stopIfTrue="1" operator="equal">
      <formula>5</formula>
    </cfRule>
    <cfRule type="cellIs" dxfId="13544" priority="1273" stopIfTrue="1" operator="equal">
      <formula>4</formula>
    </cfRule>
    <cfRule type="cellIs" dxfId="13543" priority="1274" stopIfTrue="1" operator="equal">
      <formula>3</formula>
    </cfRule>
  </conditionalFormatting>
  <conditionalFormatting sqref="H4">
    <cfRule type="expression" dxfId="13542" priority="1263" stopIfTrue="1">
      <formula>$D$1&lt;H4</formula>
    </cfRule>
    <cfRule type="expression" dxfId="13541" priority="1264" stopIfTrue="1">
      <formula>$D$1&gt;H4</formula>
    </cfRule>
  </conditionalFormatting>
  <conditionalFormatting sqref="H4">
    <cfRule type="expression" dxfId="13540" priority="1253" stopIfTrue="1">
      <formula>$D$1&lt;H4</formula>
    </cfRule>
    <cfRule type="expression" dxfId="13539" priority="1254" stopIfTrue="1">
      <formula>$D$1&gt;H4</formula>
    </cfRule>
  </conditionalFormatting>
  <conditionalFormatting sqref="H4">
    <cfRule type="expression" dxfId="13538" priority="1251" stopIfTrue="1">
      <formula>$D$1&lt;H4</formula>
    </cfRule>
    <cfRule type="expression" dxfId="13537" priority="1252" stopIfTrue="1">
      <formula>$D$1&gt;H4</formula>
    </cfRule>
  </conditionalFormatting>
  <conditionalFormatting sqref="H4">
    <cfRule type="expression" dxfId="13536" priority="1249" stopIfTrue="1">
      <formula>$D$1&lt;H4</formula>
    </cfRule>
    <cfRule type="expression" dxfId="13535" priority="1250" stopIfTrue="1">
      <formula>$D$1&gt;H4</formula>
    </cfRule>
  </conditionalFormatting>
  <conditionalFormatting sqref="H4">
    <cfRule type="expression" dxfId="13534" priority="1247" stopIfTrue="1">
      <formula>$D$1&lt;H4</formula>
    </cfRule>
    <cfRule type="expression" dxfId="13533" priority="1248" stopIfTrue="1">
      <formula>$D$1&gt;H4</formula>
    </cfRule>
  </conditionalFormatting>
  <conditionalFormatting sqref="H4">
    <cfRule type="expression" dxfId="13532" priority="1245" stopIfTrue="1">
      <formula>$D$1&lt;H4</formula>
    </cfRule>
    <cfRule type="expression" dxfId="13531" priority="1246" stopIfTrue="1">
      <formula>$D$1&gt;H4</formula>
    </cfRule>
  </conditionalFormatting>
  <conditionalFormatting sqref="H4">
    <cfRule type="expression" dxfId="13530" priority="1219" stopIfTrue="1">
      <formula>$D$1&lt;H4</formula>
    </cfRule>
    <cfRule type="expression" dxfId="13529" priority="1220" stopIfTrue="1">
      <formula>$D$1&gt;H4</formula>
    </cfRule>
  </conditionalFormatting>
  <conditionalFormatting sqref="H4">
    <cfRule type="expression" dxfId="13528" priority="1275" stopIfTrue="1">
      <formula>$D$1&lt;H4</formula>
    </cfRule>
    <cfRule type="expression" dxfId="13527" priority="1276" stopIfTrue="1">
      <formula>$D$1&gt;H4</formula>
    </cfRule>
  </conditionalFormatting>
  <conditionalFormatting sqref="H4">
    <cfRule type="expression" dxfId="13526" priority="1270" stopIfTrue="1">
      <formula>$D$1&lt;H4</formula>
    </cfRule>
    <cfRule type="expression" dxfId="13525" priority="1271" stopIfTrue="1">
      <formula>$D$1&gt;H4</formula>
    </cfRule>
  </conditionalFormatting>
  <conditionalFormatting sqref="H5">
    <cfRule type="cellIs" dxfId="13524" priority="1267" stopIfTrue="1" operator="equal">
      <formula>5</formula>
    </cfRule>
    <cfRule type="cellIs" dxfId="13523" priority="1268" stopIfTrue="1" operator="equal">
      <formula>4</formula>
    </cfRule>
    <cfRule type="cellIs" dxfId="13522" priority="1269" stopIfTrue="1" operator="equal">
      <formula>3</formula>
    </cfRule>
  </conditionalFormatting>
  <conditionalFormatting sqref="H4">
    <cfRule type="expression" dxfId="13521" priority="1265" stopIfTrue="1">
      <formula>$D$1&lt;H4</formula>
    </cfRule>
    <cfRule type="expression" dxfId="13520" priority="1266" stopIfTrue="1">
      <formula>$D$1&gt;H4</formula>
    </cfRule>
  </conditionalFormatting>
  <conditionalFormatting sqref="H4">
    <cfRule type="expression" dxfId="13519" priority="1261" stopIfTrue="1">
      <formula>$D$1&lt;H4</formula>
    </cfRule>
    <cfRule type="expression" dxfId="13518" priority="1262" stopIfTrue="1">
      <formula>$D$1&gt;H4</formula>
    </cfRule>
  </conditionalFormatting>
  <conditionalFormatting sqref="H4">
    <cfRule type="expression" dxfId="13517" priority="1259" stopIfTrue="1">
      <formula>$D$1&lt;H4</formula>
    </cfRule>
    <cfRule type="expression" dxfId="13516" priority="1260" stopIfTrue="1">
      <formula>$D$1&gt;H4</formula>
    </cfRule>
  </conditionalFormatting>
  <conditionalFormatting sqref="H4">
    <cfRule type="expression" dxfId="13515" priority="1257" stopIfTrue="1">
      <formula>$D$1&lt;H4</formula>
    </cfRule>
    <cfRule type="expression" dxfId="13514" priority="1258" stopIfTrue="1">
      <formula>$D$1&gt;H4</formula>
    </cfRule>
  </conditionalFormatting>
  <conditionalFormatting sqref="H4">
    <cfRule type="expression" dxfId="13513" priority="1255" stopIfTrue="1">
      <formula>$D$1&lt;H4</formula>
    </cfRule>
    <cfRule type="expression" dxfId="13512" priority="1256" stopIfTrue="1">
      <formula>$D$1&gt;H4</formula>
    </cfRule>
  </conditionalFormatting>
  <conditionalFormatting sqref="H5">
    <cfRule type="cellIs" dxfId="13511" priority="1242" stopIfTrue="1" operator="equal">
      <formula>5</formula>
    </cfRule>
    <cfRule type="cellIs" dxfId="13510" priority="1243" stopIfTrue="1" operator="equal">
      <formula>4</formula>
    </cfRule>
    <cfRule type="cellIs" dxfId="13509" priority="1244" stopIfTrue="1" operator="equal">
      <formula>3</formula>
    </cfRule>
  </conditionalFormatting>
  <conditionalFormatting sqref="H4">
    <cfRule type="expression" dxfId="13508" priority="1240" stopIfTrue="1">
      <formula>$D$1&lt;H4</formula>
    </cfRule>
    <cfRule type="expression" dxfId="13507" priority="1241" stopIfTrue="1">
      <formula>$D$1&gt;H4</formula>
    </cfRule>
  </conditionalFormatting>
  <conditionalFormatting sqref="H5">
    <cfRule type="cellIs" dxfId="13506" priority="1237" stopIfTrue="1" operator="equal">
      <formula>5</formula>
    </cfRule>
    <cfRule type="cellIs" dxfId="13505" priority="1238" stopIfTrue="1" operator="equal">
      <formula>4</formula>
    </cfRule>
    <cfRule type="cellIs" dxfId="13504" priority="1239" stopIfTrue="1" operator="equal">
      <formula>3</formula>
    </cfRule>
  </conditionalFormatting>
  <conditionalFormatting sqref="H4">
    <cfRule type="expression" dxfId="13503" priority="1235" stopIfTrue="1">
      <formula>$D$1&lt;H4</formula>
    </cfRule>
    <cfRule type="expression" dxfId="13502" priority="1236" stopIfTrue="1">
      <formula>$D$1&gt;H4</formula>
    </cfRule>
  </conditionalFormatting>
  <conditionalFormatting sqref="H5">
    <cfRule type="cellIs" dxfId="13501" priority="1232" stopIfTrue="1" operator="equal">
      <formula>5</formula>
    </cfRule>
    <cfRule type="cellIs" dxfId="13500" priority="1233" stopIfTrue="1" operator="equal">
      <formula>4</formula>
    </cfRule>
    <cfRule type="cellIs" dxfId="13499" priority="1234" stopIfTrue="1" operator="equal">
      <formula>3</formula>
    </cfRule>
  </conditionalFormatting>
  <conditionalFormatting sqref="H4">
    <cfRule type="expression" dxfId="13498" priority="1230" stopIfTrue="1">
      <formula>$D$1&lt;H4</formula>
    </cfRule>
    <cfRule type="expression" dxfId="13497" priority="1231" stopIfTrue="1">
      <formula>$D$1&gt;H4</formula>
    </cfRule>
  </conditionalFormatting>
  <conditionalFormatting sqref="H5">
    <cfRule type="cellIs" dxfId="13496" priority="1227" stopIfTrue="1" operator="equal">
      <formula>5</formula>
    </cfRule>
    <cfRule type="cellIs" dxfId="13495" priority="1228" stopIfTrue="1" operator="equal">
      <formula>4</formula>
    </cfRule>
    <cfRule type="cellIs" dxfId="13494" priority="1229" stopIfTrue="1" operator="equal">
      <formula>3</formula>
    </cfRule>
  </conditionalFormatting>
  <conditionalFormatting sqref="H4">
    <cfRule type="expression" dxfId="13493" priority="1225" stopIfTrue="1">
      <formula>$D$1&lt;H4</formula>
    </cfRule>
    <cfRule type="expression" dxfId="13492" priority="1226" stopIfTrue="1">
      <formula>$D$1&gt;H4</formula>
    </cfRule>
  </conditionalFormatting>
  <conditionalFormatting sqref="H4">
    <cfRule type="expression" dxfId="13491" priority="1223" stopIfTrue="1">
      <formula>$D$1&lt;H4</formula>
    </cfRule>
    <cfRule type="expression" dxfId="13490" priority="1224" stopIfTrue="1">
      <formula>$D$1&gt;H4</formula>
    </cfRule>
  </conditionalFormatting>
  <conditionalFormatting sqref="H4">
    <cfRule type="expression" dxfId="13489" priority="1221" stopIfTrue="1">
      <formula>$D$1&lt;H4</formula>
    </cfRule>
    <cfRule type="expression" dxfId="13488" priority="1222" stopIfTrue="1">
      <formula>$D$1&gt;H4</formula>
    </cfRule>
  </conditionalFormatting>
  <conditionalFormatting sqref="H4">
    <cfRule type="expression" dxfId="13487" priority="1217" stopIfTrue="1">
      <formula>$D$1&lt;H4</formula>
    </cfRule>
    <cfRule type="expression" dxfId="13486" priority="1218" stopIfTrue="1">
      <formula>$D$1&gt;H4</formula>
    </cfRule>
  </conditionalFormatting>
  <conditionalFormatting sqref="H4">
    <cfRule type="expression" dxfId="13485" priority="1215" stopIfTrue="1">
      <formula>$D$1&lt;H4</formula>
    </cfRule>
    <cfRule type="expression" dxfId="13484" priority="1216" stopIfTrue="1">
      <formula>$D$1&gt;H4</formula>
    </cfRule>
  </conditionalFormatting>
  <conditionalFormatting sqref="H4">
    <cfRule type="expression" dxfId="13483" priority="1213" stopIfTrue="1">
      <formula>$D$1&lt;H4</formula>
    </cfRule>
    <cfRule type="expression" dxfId="13482" priority="1214" stopIfTrue="1">
      <formula>$D$1&gt;H4</formula>
    </cfRule>
  </conditionalFormatting>
  <conditionalFormatting sqref="H4">
    <cfRule type="expression" dxfId="13481" priority="1211" stopIfTrue="1">
      <formula>$D$1&lt;H4</formula>
    </cfRule>
    <cfRule type="expression" dxfId="13480" priority="1212" stopIfTrue="1">
      <formula>$D$1&gt;H4</formula>
    </cfRule>
  </conditionalFormatting>
  <conditionalFormatting sqref="H4">
    <cfRule type="expression" dxfId="13479" priority="1209" stopIfTrue="1">
      <formula>$D$1&lt;H4</formula>
    </cfRule>
    <cfRule type="expression" dxfId="13478" priority="1210" stopIfTrue="1">
      <formula>$D$1&gt;H4</formula>
    </cfRule>
  </conditionalFormatting>
  <conditionalFormatting sqref="H4">
    <cfRule type="expression" dxfId="13477" priority="1207" stopIfTrue="1">
      <formula>$D$1&lt;H4</formula>
    </cfRule>
    <cfRule type="expression" dxfId="13476" priority="1208" stopIfTrue="1">
      <formula>$D$1&gt;H4</formula>
    </cfRule>
  </conditionalFormatting>
  <conditionalFormatting sqref="H4">
    <cfRule type="expression" dxfId="13475" priority="1205" stopIfTrue="1">
      <formula>$D$1&lt;H4</formula>
    </cfRule>
    <cfRule type="expression" dxfId="13474" priority="1206" stopIfTrue="1">
      <formula>$D$1&gt;H4</formula>
    </cfRule>
  </conditionalFormatting>
  <conditionalFormatting sqref="I4">
    <cfRule type="expression" dxfId="13473" priority="1203" stopIfTrue="1">
      <formula>$D$1&lt;I4</formula>
    </cfRule>
    <cfRule type="expression" dxfId="13472" priority="1204" stopIfTrue="1">
      <formula>$D$1&gt;I4</formula>
    </cfRule>
  </conditionalFormatting>
  <conditionalFormatting sqref="I4">
    <cfRule type="expression" dxfId="13471" priority="1201" stopIfTrue="1">
      <formula>$D$1&lt;I4</formula>
    </cfRule>
    <cfRule type="expression" dxfId="13470" priority="1202" stopIfTrue="1">
      <formula>$D$1&gt;I4</formula>
    </cfRule>
  </conditionalFormatting>
  <conditionalFormatting sqref="I4">
    <cfRule type="expression" dxfId="13469" priority="1199" stopIfTrue="1">
      <formula>$D$1&lt;I4</formula>
    </cfRule>
    <cfRule type="expression" dxfId="13468" priority="1200" stopIfTrue="1">
      <formula>$D$1&gt;I4</formula>
    </cfRule>
  </conditionalFormatting>
  <conditionalFormatting sqref="I4">
    <cfRule type="expression" dxfId="13467" priority="1195" stopIfTrue="1">
      <formula>$D$1&lt;I4</formula>
    </cfRule>
    <cfRule type="expression" dxfId="13466" priority="1196" stopIfTrue="1">
      <formula>$D$1&gt;I4</formula>
    </cfRule>
  </conditionalFormatting>
  <conditionalFormatting sqref="I4">
    <cfRule type="expression" dxfId="13465" priority="1197" stopIfTrue="1">
      <formula>$D$1&lt;I4</formula>
    </cfRule>
    <cfRule type="expression" dxfId="13464" priority="1198" stopIfTrue="1">
      <formula>$D$1&gt;I4</formula>
    </cfRule>
  </conditionalFormatting>
  <conditionalFormatting sqref="I4">
    <cfRule type="expression" dxfId="13463" priority="1193" stopIfTrue="1">
      <formula>$D$1&lt;I4</formula>
    </cfRule>
    <cfRule type="expression" dxfId="13462" priority="1194" stopIfTrue="1">
      <formula>$D$1&gt;I4</formula>
    </cfRule>
  </conditionalFormatting>
  <conditionalFormatting sqref="I5">
    <cfRule type="expression" dxfId="13461" priority="1191" stopIfTrue="1">
      <formula>$D$1&lt;I5</formula>
    </cfRule>
    <cfRule type="expression" dxfId="13460" priority="1192" stopIfTrue="1">
      <formula>$D$1&gt;I5</formula>
    </cfRule>
  </conditionalFormatting>
  <conditionalFormatting sqref="I5">
    <cfRule type="expression" dxfId="13459" priority="1189" stopIfTrue="1">
      <formula>$D$1&lt;I5</formula>
    </cfRule>
    <cfRule type="expression" dxfId="13458" priority="1190" stopIfTrue="1">
      <formula>$D$1&gt;I5</formula>
    </cfRule>
  </conditionalFormatting>
  <conditionalFormatting sqref="I5">
    <cfRule type="expression" dxfId="13457" priority="1187" stopIfTrue="1">
      <formula>$D$1&lt;I5</formula>
    </cfRule>
    <cfRule type="expression" dxfId="13456" priority="1188" stopIfTrue="1">
      <formula>$D$1&gt;I5</formula>
    </cfRule>
  </conditionalFormatting>
  <conditionalFormatting sqref="I4">
    <cfRule type="expression" dxfId="13455" priority="1182" stopIfTrue="1">
      <formula>$D$1&lt;I4</formula>
    </cfRule>
    <cfRule type="expression" dxfId="13454" priority="1183" stopIfTrue="1">
      <formula>$D$1&gt;I4</formula>
    </cfRule>
  </conditionalFormatting>
  <conditionalFormatting sqref="I5">
    <cfRule type="cellIs" dxfId="13453" priority="1184" stopIfTrue="1" operator="equal">
      <formula>5</formula>
    </cfRule>
    <cfRule type="cellIs" dxfId="13452" priority="1185" stopIfTrue="1" operator="equal">
      <formula>4</formula>
    </cfRule>
    <cfRule type="cellIs" dxfId="13451" priority="1186" stopIfTrue="1" operator="equal">
      <formula>3</formula>
    </cfRule>
  </conditionalFormatting>
  <conditionalFormatting sqref="I5">
    <cfRule type="cellIs" dxfId="13450" priority="1179" stopIfTrue="1" operator="equal">
      <formula>5</formula>
    </cfRule>
    <cfRule type="cellIs" dxfId="13449" priority="1180" stopIfTrue="1" operator="equal">
      <formula>4</formula>
    </cfRule>
    <cfRule type="cellIs" dxfId="13448" priority="1181" stopIfTrue="1" operator="equal">
      <formula>3</formula>
    </cfRule>
  </conditionalFormatting>
  <conditionalFormatting sqref="I4">
    <cfRule type="expression" dxfId="13447" priority="1177" stopIfTrue="1">
      <formula>$D$1&lt;I4</formula>
    </cfRule>
    <cfRule type="expression" dxfId="13446" priority="1178" stopIfTrue="1">
      <formula>$D$1&gt;I4</formula>
    </cfRule>
  </conditionalFormatting>
  <conditionalFormatting sqref="I5">
    <cfRule type="cellIs" dxfId="13445" priority="1174" stopIfTrue="1" operator="equal">
      <formula>5</formula>
    </cfRule>
    <cfRule type="cellIs" dxfId="13444" priority="1175" stopIfTrue="1" operator="equal">
      <formula>4</formula>
    </cfRule>
    <cfRule type="cellIs" dxfId="13443" priority="1176" stopIfTrue="1" operator="equal">
      <formula>3</formula>
    </cfRule>
  </conditionalFormatting>
  <conditionalFormatting sqref="I4">
    <cfRule type="expression" dxfId="13442" priority="1172" stopIfTrue="1">
      <formula>$D$1&lt;I4</formula>
    </cfRule>
    <cfRule type="expression" dxfId="13441" priority="1173" stopIfTrue="1">
      <formula>$D$1&gt;I4</formula>
    </cfRule>
  </conditionalFormatting>
  <conditionalFormatting sqref="K4">
    <cfRule type="expression" dxfId="13440" priority="1020" stopIfTrue="1">
      <formula>$D$1&lt;K4</formula>
    </cfRule>
    <cfRule type="expression" dxfId="13439" priority="1021" stopIfTrue="1">
      <formula>$D$1&gt;K4</formula>
    </cfRule>
  </conditionalFormatting>
  <conditionalFormatting sqref="L3">
    <cfRule type="expression" dxfId="13438" priority="1013" stopIfTrue="1">
      <formula>$D$1&lt;L3</formula>
    </cfRule>
    <cfRule type="expression" dxfId="13437" priority="1014" stopIfTrue="1">
      <formula>$D$1&gt;L3</formula>
    </cfRule>
  </conditionalFormatting>
  <conditionalFormatting sqref="J4">
    <cfRule type="expression" dxfId="13436" priority="1170" stopIfTrue="1">
      <formula>$D$1&lt;J4</formula>
    </cfRule>
    <cfRule type="expression" dxfId="13435" priority="1171" stopIfTrue="1">
      <formula>$D$1&gt;J4</formula>
    </cfRule>
  </conditionalFormatting>
  <conditionalFormatting sqref="J4">
    <cfRule type="expression" dxfId="13434" priority="1168" stopIfTrue="1">
      <formula>$D$1&lt;J4</formula>
    </cfRule>
    <cfRule type="expression" dxfId="13433" priority="1169" stopIfTrue="1">
      <formula>$D$1&gt;J4</formula>
    </cfRule>
  </conditionalFormatting>
  <conditionalFormatting sqref="J4">
    <cfRule type="expression" dxfId="13432" priority="1166" stopIfTrue="1">
      <formula>$D$1&lt;J4</formula>
    </cfRule>
    <cfRule type="expression" dxfId="13431" priority="1167" stopIfTrue="1">
      <formula>$D$1&gt;J4</formula>
    </cfRule>
  </conditionalFormatting>
  <conditionalFormatting sqref="J4">
    <cfRule type="expression" dxfId="13430" priority="1162" stopIfTrue="1">
      <formula>$D$1&lt;J4</formula>
    </cfRule>
    <cfRule type="expression" dxfId="13429" priority="1163" stopIfTrue="1">
      <formula>$D$1&gt;J4</formula>
    </cfRule>
  </conditionalFormatting>
  <conditionalFormatting sqref="J4">
    <cfRule type="expression" dxfId="13428" priority="1164" stopIfTrue="1">
      <formula>$D$1&lt;J4</formula>
    </cfRule>
    <cfRule type="expression" dxfId="13427" priority="1165" stopIfTrue="1">
      <formula>$D$1&gt;J4</formula>
    </cfRule>
  </conditionalFormatting>
  <conditionalFormatting sqref="J4">
    <cfRule type="expression" dxfId="13426" priority="1160" stopIfTrue="1">
      <formula>$D$1&lt;J4</formula>
    </cfRule>
    <cfRule type="expression" dxfId="13425" priority="1161" stopIfTrue="1">
      <formula>$D$1&gt;J4</formula>
    </cfRule>
  </conditionalFormatting>
  <conditionalFormatting sqref="J5">
    <cfRule type="expression" dxfId="13424" priority="1158" stopIfTrue="1">
      <formula>$D$1&lt;J5</formula>
    </cfRule>
    <cfRule type="expression" dxfId="13423" priority="1159" stopIfTrue="1">
      <formula>$D$1&gt;J5</formula>
    </cfRule>
  </conditionalFormatting>
  <conditionalFormatting sqref="J5">
    <cfRule type="expression" dxfId="13422" priority="1156" stopIfTrue="1">
      <formula>$D$1&lt;J5</formula>
    </cfRule>
    <cfRule type="expression" dxfId="13421" priority="1157" stopIfTrue="1">
      <formula>$D$1&gt;J5</formula>
    </cfRule>
  </conditionalFormatting>
  <conditionalFormatting sqref="J5">
    <cfRule type="expression" dxfId="13420" priority="1154" stopIfTrue="1">
      <formula>$D$1&lt;J5</formula>
    </cfRule>
    <cfRule type="expression" dxfId="13419" priority="1155" stopIfTrue="1">
      <formula>$D$1&gt;J5</formula>
    </cfRule>
  </conditionalFormatting>
  <conditionalFormatting sqref="J4">
    <cfRule type="expression" dxfId="13418" priority="1149" stopIfTrue="1">
      <formula>$D$1&lt;J4</formula>
    </cfRule>
    <cfRule type="expression" dxfId="13417" priority="1150" stopIfTrue="1">
      <formula>$D$1&gt;J4</formula>
    </cfRule>
  </conditionalFormatting>
  <conditionalFormatting sqref="J5">
    <cfRule type="cellIs" dxfId="13416" priority="1151" stopIfTrue="1" operator="equal">
      <formula>5</formula>
    </cfRule>
    <cfRule type="cellIs" dxfId="13415" priority="1152" stopIfTrue="1" operator="equal">
      <formula>4</formula>
    </cfRule>
    <cfRule type="cellIs" dxfId="13414" priority="1153" stopIfTrue="1" operator="equal">
      <formula>3</formula>
    </cfRule>
  </conditionalFormatting>
  <conditionalFormatting sqref="J5">
    <cfRule type="cellIs" dxfId="13413" priority="1146" stopIfTrue="1" operator="equal">
      <formula>5</formula>
    </cfRule>
    <cfRule type="cellIs" dxfId="13412" priority="1147" stopIfTrue="1" operator="equal">
      <formula>4</formula>
    </cfRule>
    <cfRule type="cellIs" dxfId="13411" priority="1148" stopIfTrue="1" operator="equal">
      <formula>3</formula>
    </cfRule>
  </conditionalFormatting>
  <conditionalFormatting sqref="J4">
    <cfRule type="expression" dxfId="13410" priority="1144" stopIfTrue="1">
      <formula>$D$1&lt;J4</formula>
    </cfRule>
    <cfRule type="expression" dxfId="13409" priority="1145" stopIfTrue="1">
      <formula>$D$1&gt;J4</formula>
    </cfRule>
  </conditionalFormatting>
  <conditionalFormatting sqref="J5">
    <cfRule type="cellIs" dxfId="13408" priority="1141" stopIfTrue="1" operator="equal">
      <formula>5</formula>
    </cfRule>
    <cfRule type="cellIs" dxfId="13407" priority="1142" stopIfTrue="1" operator="equal">
      <formula>4</formula>
    </cfRule>
    <cfRule type="cellIs" dxfId="13406" priority="1143" stopIfTrue="1" operator="equal">
      <formula>3</formula>
    </cfRule>
  </conditionalFormatting>
  <conditionalFormatting sqref="F3">
    <cfRule type="expression" dxfId="13405" priority="1137" stopIfTrue="1">
      <formula>$D$1&lt;F3</formula>
    </cfRule>
    <cfRule type="expression" dxfId="13404" priority="1138" stopIfTrue="1">
      <formula>$D$1&gt;F3</formula>
    </cfRule>
  </conditionalFormatting>
  <conditionalFormatting sqref="F4">
    <cfRule type="expression" dxfId="13403" priority="1135" stopIfTrue="1">
      <formula>$D$1&lt;F4</formula>
    </cfRule>
    <cfRule type="expression" dxfId="13402" priority="1136" stopIfTrue="1">
      <formula>$D$1&gt;F4</formula>
    </cfRule>
  </conditionalFormatting>
  <conditionalFormatting sqref="F5">
    <cfRule type="expression" dxfId="13401" priority="1131" stopIfTrue="1">
      <formula>$D$1&lt;F5</formula>
    </cfRule>
    <cfRule type="expression" dxfId="13400" priority="1132" stopIfTrue="1">
      <formula>$D$1&gt;F5</formula>
    </cfRule>
  </conditionalFormatting>
  <conditionalFormatting sqref="F5">
    <cfRule type="expression" dxfId="13399" priority="1133" stopIfTrue="1">
      <formula>$D$1&lt;F5</formula>
    </cfRule>
    <cfRule type="expression" dxfId="13398" priority="1134" stopIfTrue="1">
      <formula>$D$1&gt;F5</formula>
    </cfRule>
  </conditionalFormatting>
  <conditionalFormatting sqref="F4">
    <cfRule type="expression" dxfId="13397" priority="1119" stopIfTrue="1">
      <formula>$D$1&lt;F4</formula>
    </cfRule>
    <cfRule type="expression" dxfId="13396" priority="1120" stopIfTrue="1">
      <formula>$D$1&gt;F4</formula>
    </cfRule>
  </conditionalFormatting>
  <conditionalFormatting sqref="F5">
    <cfRule type="cellIs" dxfId="13395" priority="1126" stopIfTrue="1" operator="equal">
      <formula>5</formula>
    </cfRule>
    <cfRule type="cellIs" dxfId="13394" priority="1127" stopIfTrue="1" operator="equal">
      <formula>4</formula>
    </cfRule>
    <cfRule type="cellIs" dxfId="13393" priority="1128" stopIfTrue="1" operator="equal">
      <formula>3</formula>
    </cfRule>
  </conditionalFormatting>
  <conditionalFormatting sqref="F4">
    <cfRule type="expression" dxfId="13392" priority="1124" stopIfTrue="1">
      <formula>$D$1&lt;F4</formula>
    </cfRule>
    <cfRule type="expression" dxfId="13391" priority="1125" stopIfTrue="1">
      <formula>$D$1&gt;F4</formula>
    </cfRule>
  </conditionalFormatting>
  <conditionalFormatting sqref="F5">
    <cfRule type="cellIs" dxfId="13390" priority="1121" stopIfTrue="1" operator="equal">
      <formula>5</formula>
    </cfRule>
    <cfRule type="cellIs" dxfId="13389" priority="1122" stopIfTrue="1" operator="equal">
      <formula>4</formula>
    </cfRule>
    <cfRule type="cellIs" dxfId="13388" priority="1123" stopIfTrue="1" operator="equal">
      <formula>3</formula>
    </cfRule>
  </conditionalFormatting>
  <conditionalFormatting sqref="F5">
    <cfRule type="cellIs" dxfId="13387" priority="1116" stopIfTrue="1" operator="equal">
      <formula>5</formula>
    </cfRule>
    <cfRule type="cellIs" dxfId="13386" priority="1117" stopIfTrue="1" operator="equal">
      <formula>4</formula>
    </cfRule>
    <cfRule type="cellIs" dxfId="13385" priority="1118" stopIfTrue="1" operator="equal">
      <formula>3</formula>
    </cfRule>
  </conditionalFormatting>
  <conditionalFormatting sqref="F4">
    <cfRule type="expression" dxfId="13384" priority="1114" stopIfTrue="1">
      <formula>$D$1&lt;F4</formula>
    </cfRule>
    <cfRule type="expression" dxfId="13383" priority="1115" stopIfTrue="1">
      <formula>$D$1&gt;F4</formula>
    </cfRule>
  </conditionalFormatting>
  <conditionalFormatting sqref="K3">
    <cfRule type="expression" dxfId="13382" priority="1112" stopIfTrue="1">
      <formula>$D$1&lt;K3</formula>
    </cfRule>
    <cfRule type="expression" dxfId="13381" priority="1113" stopIfTrue="1">
      <formula>$D$1&gt;K3</formula>
    </cfRule>
  </conditionalFormatting>
  <conditionalFormatting sqref="K3">
    <cfRule type="expression" dxfId="13380" priority="1110" stopIfTrue="1">
      <formula>$D$1&lt;K3</formula>
    </cfRule>
    <cfRule type="expression" dxfId="13379" priority="1111" stopIfTrue="1">
      <formula>$D$1&gt;K3</formula>
    </cfRule>
  </conditionalFormatting>
  <conditionalFormatting sqref="K3">
    <cfRule type="expression" dxfId="13378" priority="1108" stopIfTrue="1">
      <formula>$D$1&lt;K3</formula>
    </cfRule>
    <cfRule type="expression" dxfId="13377" priority="1109" stopIfTrue="1">
      <formula>$D$1&gt;K3</formula>
    </cfRule>
  </conditionalFormatting>
  <conditionalFormatting sqref="K3">
    <cfRule type="expression" dxfId="13376" priority="1106" stopIfTrue="1">
      <formula>$D$1&lt;K3</formula>
    </cfRule>
    <cfRule type="expression" dxfId="13375" priority="1107" stopIfTrue="1">
      <formula>$D$1&gt;K3</formula>
    </cfRule>
  </conditionalFormatting>
  <conditionalFormatting sqref="K3">
    <cfRule type="expression" dxfId="13374" priority="1104" stopIfTrue="1">
      <formula>$D$1&lt;K3</formula>
    </cfRule>
    <cfRule type="expression" dxfId="13373" priority="1105" stopIfTrue="1">
      <formula>$D$1&gt;K3</formula>
    </cfRule>
  </conditionalFormatting>
  <conditionalFormatting sqref="K4">
    <cfRule type="expression" dxfId="13372" priority="1102" stopIfTrue="1">
      <formula>$D$1&lt;K4</formula>
    </cfRule>
    <cfRule type="expression" dxfId="13371" priority="1103" stopIfTrue="1">
      <formula>$D$1&gt;K4</formula>
    </cfRule>
  </conditionalFormatting>
  <conditionalFormatting sqref="K4">
    <cfRule type="expression" dxfId="13370" priority="1100" stopIfTrue="1">
      <formula>$D$1&lt;K4</formula>
    </cfRule>
    <cfRule type="expression" dxfId="13369" priority="1101" stopIfTrue="1">
      <formula>$D$1&gt;K4</formula>
    </cfRule>
  </conditionalFormatting>
  <conditionalFormatting sqref="K4">
    <cfRule type="expression" dxfId="13368" priority="1098" stopIfTrue="1">
      <formula>$D$1&lt;K4</formula>
    </cfRule>
    <cfRule type="expression" dxfId="13367" priority="1099" stopIfTrue="1">
      <formula>$D$1&gt;K4</formula>
    </cfRule>
  </conditionalFormatting>
  <conditionalFormatting sqref="K4">
    <cfRule type="expression" dxfId="13366" priority="1096" stopIfTrue="1">
      <formula>$D$1&lt;K4</formula>
    </cfRule>
    <cfRule type="expression" dxfId="13365" priority="1097" stopIfTrue="1">
      <formula>$D$1&gt;K4</formula>
    </cfRule>
  </conditionalFormatting>
  <conditionalFormatting sqref="K4">
    <cfRule type="expression" dxfId="13364" priority="1094" stopIfTrue="1">
      <formula>$D$1&lt;K4</formula>
    </cfRule>
    <cfRule type="expression" dxfId="13363" priority="1095" stopIfTrue="1">
      <formula>$D$1&gt;K4</formula>
    </cfRule>
  </conditionalFormatting>
  <conditionalFormatting sqref="K4">
    <cfRule type="expression" dxfId="13362" priority="1092" stopIfTrue="1">
      <formula>$D$1&lt;K4</formula>
    </cfRule>
    <cfRule type="expression" dxfId="13361" priority="1093" stopIfTrue="1">
      <formula>$D$1&gt;K4</formula>
    </cfRule>
  </conditionalFormatting>
  <conditionalFormatting sqref="K4">
    <cfRule type="expression" dxfId="13360" priority="1090" stopIfTrue="1">
      <formula>$D$1&lt;K4</formula>
    </cfRule>
    <cfRule type="expression" dxfId="13359" priority="1091" stopIfTrue="1">
      <formula>$D$1&gt;K4</formula>
    </cfRule>
  </conditionalFormatting>
  <conditionalFormatting sqref="K4">
    <cfRule type="expression" dxfId="13358" priority="1082" stopIfTrue="1">
      <formula>$D$1&lt;K4</formula>
    </cfRule>
    <cfRule type="expression" dxfId="13357" priority="1083" stopIfTrue="1">
      <formula>$D$1&gt;K4</formula>
    </cfRule>
  </conditionalFormatting>
  <conditionalFormatting sqref="K4">
    <cfRule type="expression" dxfId="13356" priority="1080" stopIfTrue="1">
      <formula>$D$1&lt;K4</formula>
    </cfRule>
    <cfRule type="expression" dxfId="13355" priority="1081" stopIfTrue="1">
      <formula>$D$1&gt;K4</formula>
    </cfRule>
  </conditionalFormatting>
  <conditionalFormatting sqref="K4">
    <cfRule type="expression" dxfId="13354" priority="1078" stopIfTrue="1">
      <formula>$D$1&lt;K4</formula>
    </cfRule>
    <cfRule type="expression" dxfId="13353" priority="1079" stopIfTrue="1">
      <formula>$D$1&gt;K4</formula>
    </cfRule>
  </conditionalFormatting>
  <conditionalFormatting sqref="K4">
    <cfRule type="expression" dxfId="13352" priority="1076" stopIfTrue="1">
      <formula>$D$1&lt;K4</formula>
    </cfRule>
    <cfRule type="expression" dxfId="13351" priority="1077" stopIfTrue="1">
      <formula>$D$1&gt;K4</formula>
    </cfRule>
  </conditionalFormatting>
  <conditionalFormatting sqref="K5">
    <cfRule type="cellIs" dxfId="13350" priority="1073" stopIfTrue="1" operator="equal">
      <formula>5</formula>
    </cfRule>
    <cfRule type="cellIs" dxfId="13349" priority="1074" stopIfTrue="1" operator="equal">
      <formula>4</formula>
    </cfRule>
    <cfRule type="cellIs" dxfId="13348" priority="1075" stopIfTrue="1" operator="equal">
      <formula>3</formula>
    </cfRule>
  </conditionalFormatting>
  <conditionalFormatting sqref="K5">
    <cfRule type="cellIs" dxfId="13347" priority="1070" stopIfTrue="1" operator="equal">
      <formula>5</formula>
    </cfRule>
    <cfRule type="cellIs" dxfId="13346" priority="1071" stopIfTrue="1" operator="equal">
      <formula>4</formula>
    </cfRule>
    <cfRule type="cellIs" dxfId="13345" priority="1072" stopIfTrue="1" operator="equal">
      <formula>3</formula>
    </cfRule>
  </conditionalFormatting>
  <conditionalFormatting sqref="K5">
    <cfRule type="cellIs" dxfId="13344" priority="1067" stopIfTrue="1" operator="equal">
      <formula>5</formula>
    </cfRule>
    <cfRule type="cellIs" dxfId="13343" priority="1068" stopIfTrue="1" operator="equal">
      <formula>4</formula>
    </cfRule>
    <cfRule type="cellIs" dxfId="13342" priority="1069" stopIfTrue="1" operator="equal">
      <formula>3</formula>
    </cfRule>
  </conditionalFormatting>
  <conditionalFormatting sqref="K5">
    <cfRule type="cellIs" dxfId="13341" priority="1064" stopIfTrue="1" operator="equal">
      <formula>5</formula>
    </cfRule>
    <cfRule type="cellIs" dxfId="13340" priority="1065" stopIfTrue="1" operator="equal">
      <formula>4</formula>
    </cfRule>
    <cfRule type="cellIs" dxfId="13339" priority="1066" stopIfTrue="1" operator="equal">
      <formula>3</formula>
    </cfRule>
  </conditionalFormatting>
  <conditionalFormatting sqref="K5">
    <cfRule type="cellIs" dxfId="13338" priority="1058" stopIfTrue="1" operator="equal">
      <formula>5</formula>
    </cfRule>
    <cfRule type="cellIs" dxfId="13337" priority="1059" stopIfTrue="1" operator="equal">
      <formula>4</formula>
    </cfRule>
    <cfRule type="cellIs" dxfId="13336" priority="1060" stopIfTrue="1" operator="equal">
      <formula>3</formula>
    </cfRule>
  </conditionalFormatting>
  <conditionalFormatting sqref="K5">
    <cfRule type="cellIs" dxfId="13335" priority="1055" stopIfTrue="1" operator="equal">
      <formula>5</formula>
    </cfRule>
    <cfRule type="cellIs" dxfId="13334" priority="1056" stopIfTrue="1" operator="equal">
      <formula>4</formula>
    </cfRule>
    <cfRule type="cellIs" dxfId="13333" priority="1057" stopIfTrue="1" operator="equal">
      <formula>3</formula>
    </cfRule>
  </conditionalFormatting>
  <conditionalFormatting sqref="K5">
    <cfRule type="cellIs" dxfId="13332" priority="1052" stopIfTrue="1" operator="equal">
      <formula>5</formula>
    </cfRule>
    <cfRule type="cellIs" dxfId="13331" priority="1053" stopIfTrue="1" operator="equal">
      <formula>4</formula>
    </cfRule>
    <cfRule type="cellIs" dxfId="13330" priority="1054" stopIfTrue="1" operator="equal">
      <formula>3</formula>
    </cfRule>
  </conditionalFormatting>
  <conditionalFormatting sqref="K5">
    <cfRule type="cellIs" dxfId="13329" priority="1049" stopIfTrue="1" operator="equal">
      <formula>5</formula>
    </cfRule>
    <cfRule type="cellIs" dxfId="13328" priority="1050" stopIfTrue="1" operator="equal">
      <formula>4</formula>
    </cfRule>
    <cfRule type="cellIs" dxfId="13327" priority="1051" stopIfTrue="1" operator="equal">
      <formula>3</formula>
    </cfRule>
  </conditionalFormatting>
  <conditionalFormatting sqref="K4">
    <cfRule type="expression" dxfId="13326" priority="1047" stopIfTrue="1">
      <formula>$D$1&lt;K4</formula>
    </cfRule>
    <cfRule type="expression" dxfId="13325" priority="1048" stopIfTrue="1">
      <formula>$D$1&gt;K4</formula>
    </cfRule>
  </conditionalFormatting>
  <conditionalFormatting sqref="K5">
    <cfRule type="cellIs" dxfId="13324" priority="1044" stopIfTrue="1" operator="equal">
      <formula>5</formula>
    </cfRule>
    <cfRule type="cellIs" dxfId="13323" priority="1045" stopIfTrue="1" operator="equal">
      <formula>4</formula>
    </cfRule>
    <cfRule type="cellIs" dxfId="13322" priority="1046" stopIfTrue="1" operator="equal">
      <formula>3</formula>
    </cfRule>
  </conditionalFormatting>
  <conditionalFormatting sqref="K4">
    <cfRule type="expression" dxfId="13321" priority="1042" stopIfTrue="1">
      <formula>$D$1&lt;K4</formula>
    </cfRule>
    <cfRule type="expression" dxfId="13320" priority="1043" stopIfTrue="1">
      <formula>$D$1&gt;K4</formula>
    </cfRule>
  </conditionalFormatting>
  <conditionalFormatting sqref="K5">
    <cfRule type="cellIs" dxfId="13319" priority="1039" stopIfTrue="1" operator="equal">
      <formula>5</formula>
    </cfRule>
    <cfRule type="cellIs" dxfId="13318" priority="1040" stopIfTrue="1" operator="equal">
      <formula>4</formula>
    </cfRule>
    <cfRule type="cellIs" dxfId="13317" priority="1041" stopIfTrue="1" operator="equal">
      <formula>3</formula>
    </cfRule>
  </conditionalFormatting>
  <conditionalFormatting sqref="K4">
    <cfRule type="expression" dxfId="13316" priority="1037" stopIfTrue="1">
      <formula>$D$1&lt;K4</formula>
    </cfRule>
    <cfRule type="expression" dxfId="13315" priority="1038" stopIfTrue="1">
      <formula>$D$1&gt;K4</formula>
    </cfRule>
  </conditionalFormatting>
  <conditionalFormatting sqref="K5">
    <cfRule type="cellIs" dxfId="13314" priority="1034" stopIfTrue="1" operator="equal">
      <formula>5</formula>
    </cfRule>
    <cfRule type="cellIs" dxfId="13313" priority="1035" stopIfTrue="1" operator="equal">
      <formula>4</formula>
    </cfRule>
    <cfRule type="cellIs" dxfId="13312" priority="1036" stopIfTrue="1" operator="equal">
      <formula>3</formula>
    </cfRule>
  </conditionalFormatting>
  <conditionalFormatting sqref="K4">
    <cfRule type="expression" dxfId="13311" priority="1032" stopIfTrue="1">
      <formula>$D$1&lt;K4</formula>
    </cfRule>
    <cfRule type="expression" dxfId="13310" priority="1033" stopIfTrue="1">
      <formula>$D$1&gt;K4</formula>
    </cfRule>
  </conditionalFormatting>
  <conditionalFormatting sqref="K5">
    <cfRule type="cellIs" dxfId="13309" priority="1029" stopIfTrue="1" operator="equal">
      <formula>5</formula>
    </cfRule>
    <cfRule type="cellIs" dxfId="13308" priority="1030" stopIfTrue="1" operator="equal">
      <formula>4</formula>
    </cfRule>
    <cfRule type="cellIs" dxfId="13307" priority="1031" stopIfTrue="1" operator="equal">
      <formula>3</formula>
    </cfRule>
  </conditionalFormatting>
  <conditionalFormatting sqref="K4">
    <cfRule type="expression" dxfId="13306" priority="1025" stopIfTrue="1">
      <formula>$D$1&lt;K4</formula>
    </cfRule>
    <cfRule type="expression" dxfId="13305" priority="1026" stopIfTrue="1">
      <formula>$D$1&gt;K4</formula>
    </cfRule>
  </conditionalFormatting>
  <conditionalFormatting sqref="K5">
    <cfRule type="cellIs" dxfId="13304" priority="1022" stopIfTrue="1" operator="equal">
      <formula>5</formula>
    </cfRule>
    <cfRule type="cellIs" dxfId="13303" priority="1023" stopIfTrue="1" operator="equal">
      <formula>4</formula>
    </cfRule>
    <cfRule type="cellIs" dxfId="13302" priority="1024" stopIfTrue="1" operator="equal">
      <formula>3</formula>
    </cfRule>
  </conditionalFormatting>
  <conditionalFormatting sqref="K5">
    <cfRule type="cellIs" dxfId="13301" priority="1017" stopIfTrue="1" operator="equal">
      <formula>5</formula>
    </cfRule>
    <cfRule type="cellIs" dxfId="13300" priority="1018" stopIfTrue="1" operator="equal">
      <formula>4</formula>
    </cfRule>
    <cfRule type="cellIs" dxfId="13299" priority="1019" stopIfTrue="1" operator="equal">
      <formula>3</formula>
    </cfRule>
  </conditionalFormatting>
  <conditionalFormatting sqref="K4">
    <cfRule type="expression" dxfId="13298" priority="1015" stopIfTrue="1">
      <formula>$D$1&lt;K4</formula>
    </cfRule>
    <cfRule type="expression" dxfId="13297" priority="1016" stopIfTrue="1">
      <formula>$D$1&gt;K4</formula>
    </cfRule>
  </conditionalFormatting>
  <conditionalFormatting sqref="L3">
    <cfRule type="expression" dxfId="13296" priority="1011" stopIfTrue="1">
      <formula>$D$1&lt;L3</formula>
    </cfRule>
    <cfRule type="expression" dxfId="13295" priority="1012" stopIfTrue="1">
      <formula>$D$1&gt;L3</formula>
    </cfRule>
  </conditionalFormatting>
  <conditionalFormatting sqref="L3">
    <cfRule type="expression" dxfId="13294" priority="1009" stopIfTrue="1">
      <formula>$D$1&lt;L3</formula>
    </cfRule>
    <cfRule type="expression" dxfId="13293" priority="1010" stopIfTrue="1">
      <formula>$D$1&gt;L3</formula>
    </cfRule>
  </conditionalFormatting>
  <conditionalFormatting sqref="L3">
    <cfRule type="expression" dxfId="13292" priority="1007" stopIfTrue="1">
      <formula>$D$1&lt;L3</formula>
    </cfRule>
    <cfRule type="expression" dxfId="13291" priority="1008" stopIfTrue="1">
      <formula>$D$1&gt;L3</formula>
    </cfRule>
  </conditionalFormatting>
  <conditionalFormatting sqref="L4">
    <cfRule type="expression" dxfId="13290" priority="981" stopIfTrue="1">
      <formula>$D$1&lt;L4</formula>
    </cfRule>
    <cfRule type="expression" dxfId="13289" priority="982" stopIfTrue="1">
      <formula>$D$1&gt;L4</formula>
    </cfRule>
  </conditionalFormatting>
  <conditionalFormatting sqref="L3">
    <cfRule type="expression" dxfId="13288" priority="1005" stopIfTrue="1">
      <formula>$D$1&lt;L3</formula>
    </cfRule>
    <cfRule type="expression" dxfId="13287" priority="1006" stopIfTrue="1">
      <formula>$D$1&gt;L3</formula>
    </cfRule>
  </conditionalFormatting>
  <conditionalFormatting sqref="L5">
    <cfRule type="cellIs" dxfId="13286" priority="970" stopIfTrue="1" operator="equal">
      <formula>5</formula>
    </cfRule>
    <cfRule type="cellIs" dxfId="13285" priority="971" stopIfTrue="1" operator="equal">
      <formula>4</formula>
    </cfRule>
    <cfRule type="cellIs" dxfId="13284" priority="972" stopIfTrue="1" operator="equal">
      <formula>3</formula>
    </cfRule>
  </conditionalFormatting>
  <conditionalFormatting sqref="L4">
    <cfRule type="expression" dxfId="13283" priority="999" stopIfTrue="1">
      <formula>$D$1&lt;L4</formula>
    </cfRule>
    <cfRule type="expression" dxfId="13282" priority="1000" stopIfTrue="1">
      <formula>$D$1&gt;L4</formula>
    </cfRule>
  </conditionalFormatting>
  <conditionalFormatting sqref="L4">
    <cfRule type="expression" dxfId="13281" priority="979" stopIfTrue="1">
      <formula>$D$1&lt;L4</formula>
    </cfRule>
    <cfRule type="expression" dxfId="13280" priority="980" stopIfTrue="1">
      <formula>$D$1&gt;L4</formula>
    </cfRule>
  </conditionalFormatting>
  <conditionalFormatting sqref="L4">
    <cfRule type="expression" dxfId="13279" priority="977" stopIfTrue="1">
      <formula>$D$1&lt;L4</formula>
    </cfRule>
    <cfRule type="expression" dxfId="13278" priority="978" stopIfTrue="1">
      <formula>$D$1&gt;L4</formula>
    </cfRule>
  </conditionalFormatting>
  <conditionalFormatting sqref="L4">
    <cfRule type="expression" dxfId="13277" priority="997" stopIfTrue="1">
      <formula>$D$1&lt;L4</formula>
    </cfRule>
    <cfRule type="expression" dxfId="13276" priority="998" stopIfTrue="1">
      <formula>$D$1&gt;L4</formula>
    </cfRule>
  </conditionalFormatting>
  <conditionalFormatting sqref="L4">
    <cfRule type="expression" dxfId="13275" priority="995" stopIfTrue="1">
      <formula>$D$1&lt;L4</formula>
    </cfRule>
    <cfRule type="expression" dxfId="13274" priority="996" stopIfTrue="1">
      <formula>$D$1&gt;L4</formula>
    </cfRule>
  </conditionalFormatting>
  <conditionalFormatting sqref="L4">
    <cfRule type="expression" dxfId="13273" priority="993" stopIfTrue="1">
      <formula>$D$1&lt;L4</formula>
    </cfRule>
    <cfRule type="expression" dxfId="13272" priority="994" stopIfTrue="1">
      <formula>$D$1&gt;L4</formula>
    </cfRule>
  </conditionalFormatting>
  <conditionalFormatting sqref="L4">
    <cfRule type="expression" dxfId="13271" priority="989" stopIfTrue="1">
      <formula>$D$1&lt;L4</formula>
    </cfRule>
    <cfRule type="expression" dxfId="13270" priority="990" stopIfTrue="1">
      <formula>$D$1&gt;L4</formula>
    </cfRule>
  </conditionalFormatting>
  <conditionalFormatting sqref="L4">
    <cfRule type="expression" dxfId="13269" priority="987" stopIfTrue="1">
      <formula>$D$1&lt;L4</formula>
    </cfRule>
    <cfRule type="expression" dxfId="13268" priority="988" stopIfTrue="1">
      <formula>$D$1&gt;L4</formula>
    </cfRule>
  </conditionalFormatting>
  <conditionalFormatting sqref="L4">
    <cfRule type="expression" dxfId="13267" priority="985" stopIfTrue="1">
      <formula>$D$1&lt;L4</formula>
    </cfRule>
    <cfRule type="expression" dxfId="13266" priority="986" stopIfTrue="1">
      <formula>$D$1&gt;L4</formula>
    </cfRule>
  </conditionalFormatting>
  <conditionalFormatting sqref="L4">
    <cfRule type="expression" dxfId="13265" priority="983" stopIfTrue="1">
      <formula>$D$1&lt;L4</formula>
    </cfRule>
    <cfRule type="expression" dxfId="13264" priority="984" stopIfTrue="1">
      <formula>$D$1&gt;L4</formula>
    </cfRule>
  </conditionalFormatting>
  <conditionalFormatting sqref="L4">
    <cfRule type="expression" dxfId="13263" priority="975" stopIfTrue="1">
      <formula>$D$1&lt;L4</formula>
    </cfRule>
    <cfRule type="expression" dxfId="13262" priority="976" stopIfTrue="1">
      <formula>$D$1&gt;L4</formula>
    </cfRule>
  </conditionalFormatting>
  <conditionalFormatting sqref="L4">
    <cfRule type="expression" dxfId="13261" priority="973" stopIfTrue="1">
      <formula>$D$1&lt;L4</formula>
    </cfRule>
    <cfRule type="expression" dxfId="13260" priority="974" stopIfTrue="1">
      <formula>$D$1&gt;L4</formula>
    </cfRule>
  </conditionalFormatting>
  <conditionalFormatting sqref="M4">
    <cfRule type="expression" dxfId="13259" priority="966" stopIfTrue="1">
      <formula>$D$1&lt;M4</formula>
    </cfRule>
    <cfRule type="expression" dxfId="13258" priority="967" stopIfTrue="1">
      <formula>$D$1&gt;M4</formula>
    </cfRule>
  </conditionalFormatting>
  <conditionalFormatting sqref="M4">
    <cfRule type="expression" dxfId="13257" priority="964" stopIfTrue="1">
      <formula>$D$1&lt;M4</formula>
    </cfRule>
    <cfRule type="expression" dxfId="13256" priority="965" stopIfTrue="1">
      <formula>$D$1&gt;M4</formula>
    </cfRule>
  </conditionalFormatting>
  <conditionalFormatting sqref="M4">
    <cfRule type="expression" dxfId="13255" priority="962" stopIfTrue="1">
      <formula>$D$1&lt;M4</formula>
    </cfRule>
    <cfRule type="expression" dxfId="13254" priority="963" stopIfTrue="1">
      <formula>$D$1&gt;M4</formula>
    </cfRule>
  </conditionalFormatting>
  <conditionalFormatting sqref="M4">
    <cfRule type="expression" dxfId="13253" priority="960" stopIfTrue="1">
      <formula>$D$1&lt;M4</formula>
    </cfRule>
    <cfRule type="expression" dxfId="13252" priority="961" stopIfTrue="1">
      <formula>$D$1&gt;M4</formula>
    </cfRule>
  </conditionalFormatting>
  <conditionalFormatting sqref="M4">
    <cfRule type="expression" dxfId="13251" priority="958" stopIfTrue="1">
      <formula>$D$1&lt;M4</formula>
    </cfRule>
    <cfRule type="expression" dxfId="13250" priority="959" stopIfTrue="1">
      <formula>$D$1&gt;M4</formula>
    </cfRule>
  </conditionalFormatting>
  <conditionalFormatting sqref="M4">
    <cfRule type="expression" dxfId="13249" priority="956" stopIfTrue="1">
      <formula>$D$1&lt;M4</formula>
    </cfRule>
    <cfRule type="expression" dxfId="13248" priority="957" stopIfTrue="1">
      <formula>$D$1&gt;M4</formula>
    </cfRule>
  </conditionalFormatting>
  <conditionalFormatting sqref="M4">
    <cfRule type="expression" dxfId="13247" priority="954" stopIfTrue="1">
      <formula>$D$1&lt;M4</formula>
    </cfRule>
    <cfRule type="expression" dxfId="13246" priority="955" stopIfTrue="1">
      <formula>$D$1&gt;M4</formula>
    </cfRule>
  </conditionalFormatting>
  <conditionalFormatting sqref="M5">
    <cfRule type="cellIs" dxfId="13245" priority="948" stopIfTrue="1" operator="equal">
      <formula>5</formula>
    </cfRule>
    <cfRule type="cellIs" dxfId="13244" priority="949" stopIfTrue="1" operator="equal">
      <formula>4</formula>
    </cfRule>
    <cfRule type="cellIs" dxfId="13243" priority="950" stopIfTrue="1" operator="equal">
      <formula>3</formula>
    </cfRule>
  </conditionalFormatting>
  <conditionalFormatting sqref="M5">
    <cfRule type="cellIs" dxfId="13242" priority="945" stopIfTrue="1" operator="equal">
      <formula>5</formula>
    </cfRule>
    <cfRule type="cellIs" dxfId="13241" priority="946" stopIfTrue="1" operator="equal">
      <formula>4</formula>
    </cfRule>
    <cfRule type="cellIs" dxfId="13240" priority="947" stopIfTrue="1" operator="equal">
      <formula>3</formula>
    </cfRule>
  </conditionalFormatting>
  <conditionalFormatting sqref="M5">
    <cfRule type="cellIs" dxfId="13239" priority="942" stopIfTrue="1" operator="equal">
      <formula>5</formula>
    </cfRule>
    <cfRule type="cellIs" dxfId="13238" priority="943" stopIfTrue="1" operator="equal">
      <formula>4</formula>
    </cfRule>
    <cfRule type="cellIs" dxfId="13237" priority="944" stopIfTrue="1" operator="equal">
      <formula>3</formula>
    </cfRule>
  </conditionalFormatting>
  <conditionalFormatting sqref="M5">
    <cfRule type="cellIs" dxfId="13236" priority="939" stopIfTrue="1" operator="equal">
      <formula>5</formula>
    </cfRule>
    <cfRule type="cellIs" dxfId="13235" priority="940" stopIfTrue="1" operator="equal">
      <formula>4</formula>
    </cfRule>
    <cfRule type="cellIs" dxfId="13234" priority="941" stopIfTrue="1" operator="equal">
      <formula>3</formula>
    </cfRule>
  </conditionalFormatting>
  <conditionalFormatting sqref="M5">
    <cfRule type="cellIs" dxfId="13233" priority="933" stopIfTrue="1" operator="equal">
      <formula>5</formula>
    </cfRule>
    <cfRule type="cellIs" dxfId="13232" priority="934" stopIfTrue="1" operator="equal">
      <formula>4</formula>
    </cfRule>
    <cfRule type="cellIs" dxfId="13231" priority="935" stopIfTrue="1" operator="equal">
      <formula>3</formula>
    </cfRule>
  </conditionalFormatting>
  <conditionalFormatting sqref="M5">
    <cfRule type="cellIs" dxfId="13230" priority="930" stopIfTrue="1" operator="equal">
      <formula>5</formula>
    </cfRule>
    <cfRule type="cellIs" dxfId="13229" priority="931" stopIfTrue="1" operator="equal">
      <formula>4</formula>
    </cfRule>
    <cfRule type="cellIs" dxfId="13228" priority="932" stopIfTrue="1" operator="equal">
      <formula>3</formula>
    </cfRule>
  </conditionalFormatting>
  <conditionalFormatting sqref="M5">
    <cfRule type="cellIs" dxfId="13227" priority="927" stopIfTrue="1" operator="equal">
      <formula>5</formula>
    </cfRule>
    <cfRule type="cellIs" dxfId="13226" priority="928" stopIfTrue="1" operator="equal">
      <formula>4</formula>
    </cfRule>
    <cfRule type="cellIs" dxfId="13225" priority="929" stopIfTrue="1" operator="equal">
      <formula>3</formula>
    </cfRule>
  </conditionalFormatting>
  <conditionalFormatting sqref="M5">
    <cfRule type="cellIs" dxfId="13224" priority="921" stopIfTrue="1" operator="equal">
      <formula>5</formula>
    </cfRule>
    <cfRule type="cellIs" dxfId="13223" priority="922" stopIfTrue="1" operator="equal">
      <formula>4</formula>
    </cfRule>
    <cfRule type="cellIs" dxfId="13222" priority="923" stopIfTrue="1" operator="equal">
      <formula>3</formula>
    </cfRule>
  </conditionalFormatting>
  <conditionalFormatting sqref="M5">
    <cfRule type="cellIs" dxfId="13221" priority="918" stopIfTrue="1" operator="equal">
      <formula>5</formula>
    </cfRule>
    <cfRule type="cellIs" dxfId="13220" priority="919" stopIfTrue="1" operator="equal">
      <formula>4</formula>
    </cfRule>
    <cfRule type="cellIs" dxfId="13219" priority="920" stopIfTrue="1" operator="equal">
      <formula>3</formula>
    </cfRule>
  </conditionalFormatting>
  <conditionalFormatting sqref="M5">
    <cfRule type="cellIs" dxfId="13218" priority="915" stopIfTrue="1" operator="equal">
      <formula>5</formula>
    </cfRule>
    <cfRule type="cellIs" dxfId="13217" priority="916" stopIfTrue="1" operator="equal">
      <formula>4</formula>
    </cfRule>
    <cfRule type="cellIs" dxfId="13216" priority="917" stopIfTrue="1" operator="equal">
      <formula>3</formula>
    </cfRule>
  </conditionalFormatting>
  <conditionalFormatting sqref="M5">
    <cfRule type="cellIs" dxfId="13215" priority="912" stopIfTrue="1" operator="equal">
      <formula>5</formula>
    </cfRule>
    <cfRule type="cellIs" dxfId="13214" priority="913" stopIfTrue="1" operator="equal">
      <formula>4</formula>
    </cfRule>
    <cfRule type="cellIs" dxfId="13213" priority="914" stopIfTrue="1" operator="equal">
      <formula>3</formula>
    </cfRule>
  </conditionalFormatting>
  <conditionalFormatting sqref="M5">
    <cfRule type="cellIs" dxfId="13212" priority="906" stopIfTrue="1" operator="equal">
      <formula>5</formula>
    </cfRule>
    <cfRule type="cellIs" dxfId="13211" priority="907" stopIfTrue="1" operator="equal">
      <formula>4</formula>
    </cfRule>
    <cfRule type="cellIs" dxfId="13210" priority="908" stopIfTrue="1" operator="equal">
      <formula>3</formula>
    </cfRule>
  </conditionalFormatting>
  <conditionalFormatting sqref="M5">
    <cfRule type="cellIs" dxfId="13209" priority="903" stopIfTrue="1" operator="equal">
      <formula>5</formula>
    </cfRule>
    <cfRule type="cellIs" dxfId="13208" priority="904" stopIfTrue="1" operator="equal">
      <formula>4</formula>
    </cfRule>
    <cfRule type="cellIs" dxfId="13207" priority="905" stopIfTrue="1" operator="equal">
      <formula>3</formula>
    </cfRule>
  </conditionalFormatting>
  <conditionalFormatting sqref="M5">
    <cfRule type="cellIs" dxfId="13206" priority="900" stopIfTrue="1" operator="equal">
      <formula>5</formula>
    </cfRule>
    <cfRule type="cellIs" dxfId="13205" priority="901" stopIfTrue="1" operator="equal">
      <formula>4</formula>
    </cfRule>
    <cfRule type="cellIs" dxfId="13204" priority="902" stopIfTrue="1" operator="equal">
      <formula>3</formula>
    </cfRule>
  </conditionalFormatting>
  <conditionalFormatting sqref="M5">
    <cfRule type="cellIs" dxfId="13203" priority="897" stopIfTrue="1" operator="equal">
      <formula>5</formula>
    </cfRule>
    <cfRule type="cellIs" dxfId="13202" priority="898" stopIfTrue="1" operator="equal">
      <formula>4</formula>
    </cfRule>
    <cfRule type="cellIs" dxfId="13201" priority="899" stopIfTrue="1" operator="equal">
      <formula>3</formula>
    </cfRule>
  </conditionalFormatting>
  <conditionalFormatting sqref="O4">
    <cfRule type="expression" dxfId="13200" priority="887" stopIfTrue="1">
      <formula>$D$1&lt;O4</formula>
    </cfRule>
    <cfRule type="expression" dxfId="13199" priority="888" stopIfTrue="1">
      <formula>$D$1&gt;O4</formula>
    </cfRule>
  </conditionalFormatting>
  <conditionalFormatting sqref="O5">
    <cfRule type="cellIs" dxfId="13198" priority="884" stopIfTrue="1" operator="equal">
      <formula>5</formula>
    </cfRule>
    <cfRule type="cellIs" dxfId="13197" priority="885" stopIfTrue="1" operator="equal">
      <formula>4</formula>
    </cfRule>
    <cfRule type="cellIs" dxfId="13196" priority="886" stopIfTrue="1" operator="equal">
      <formula>3</formula>
    </cfRule>
  </conditionalFormatting>
  <conditionalFormatting sqref="O4">
    <cfRule type="expression" dxfId="13195" priority="882" stopIfTrue="1">
      <formula>$D$1&lt;O4</formula>
    </cfRule>
    <cfRule type="expression" dxfId="13194" priority="883" stopIfTrue="1">
      <formula>$D$1&gt;O4</formula>
    </cfRule>
  </conditionalFormatting>
  <conditionalFormatting sqref="O4">
    <cfRule type="expression" dxfId="13193" priority="873" stopIfTrue="1">
      <formula>$D$1&lt;O4</formula>
    </cfRule>
    <cfRule type="expression" dxfId="13192" priority="874" stopIfTrue="1">
      <formula>$D$1&gt;O4</formula>
    </cfRule>
  </conditionalFormatting>
  <conditionalFormatting sqref="O4">
    <cfRule type="expression" dxfId="13191" priority="866" stopIfTrue="1">
      <formula>$D$1&lt;O4</formula>
    </cfRule>
    <cfRule type="expression" dxfId="13190" priority="867" stopIfTrue="1">
      <formula>$D$1&gt;O4</formula>
    </cfRule>
  </conditionalFormatting>
  <conditionalFormatting sqref="O5">
    <cfRule type="cellIs" dxfId="13189" priority="863" stopIfTrue="1" operator="equal">
      <formula>5</formula>
    </cfRule>
    <cfRule type="cellIs" dxfId="13188" priority="864" stopIfTrue="1" operator="equal">
      <formula>4</formula>
    </cfRule>
    <cfRule type="cellIs" dxfId="13187" priority="865" stopIfTrue="1" operator="equal">
      <formula>3</formula>
    </cfRule>
  </conditionalFormatting>
  <conditionalFormatting sqref="O4">
    <cfRule type="expression" dxfId="13186" priority="861" stopIfTrue="1">
      <formula>$D$1&lt;O4</formula>
    </cfRule>
    <cfRule type="expression" dxfId="13185" priority="862" stopIfTrue="1">
      <formula>$D$1&gt;O4</formula>
    </cfRule>
  </conditionalFormatting>
  <conditionalFormatting sqref="O5">
    <cfRule type="cellIs" dxfId="13184" priority="858" stopIfTrue="1" operator="equal">
      <formula>5</formula>
    </cfRule>
    <cfRule type="cellIs" dxfId="13183" priority="859" stopIfTrue="1" operator="equal">
      <formula>4</formula>
    </cfRule>
    <cfRule type="cellIs" dxfId="13182" priority="860" stopIfTrue="1" operator="equal">
      <formula>3</formula>
    </cfRule>
  </conditionalFormatting>
  <conditionalFormatting sqref="O4">
    <cfRule type="expression" dxfId="13181" priority="856" stopIfTrue="1">
      <formula>$D$1&lt;O4</formula>
    </cfRule>
    <cfRule type="expression" dxfId="13180" priority="857" stopIfTrue="1">
      <formula>$D$1&gt;O4</formula>
    </cfRule>
  </conditionalFormatting>
  <conditionalFormatting sqref="O5">
    <cfRule type="cellIs" dxfId="13179" priority="853" stopIfTrue="1" operator="equal">
      <formula>5</formula>
    </cfRule>
    <cfRule type="cellIs" dxfId="13178" priority="854" stopIfTrue="1" operator="equal">
      <formula>4</formula>
    </cfRule>
    <cfRule type="cellIs" dxfId="13177" priority="855" stopIfTrue="1" operator="equal">
      <formula>3</formula>
    </cfRule>
  </conditionalFormatting>
  <conditionalFormatting sqref="O4">
    <cfRule type="expression" dxfId="13176" priority="851" stopIfTrue="1">
      <formula>$D$1&lt;O4</formula>
    </cfRule>
    <cfRule type="expression" dxfId="13175" priority="852" stopIfTrue="1">
      <formula>$D$1&gt;O4</formula>
    </cfRule>
  </conditionalFormatting>
  <conditionalFormatting sqref="O4">
    <cfRule type="expression" dxfId="13174" priority="849" stopIfTrue="1">
      <formula>$D$1&lt;O4</formula>
    </cfRule>
    <cfRule type="expression" dxfId="13173" priority="850" stopIfTrue="1">
      <formula>$D$1&gt;O4</formula>
    </cfRule>
  </conditionalFormatting>
  <conditionalFormatting sqref="O5">
    <cfRule type="cellIs" dxfId="13172" priority="846" stopIfTrue="1" operator="equal">
      <formula>5</formula>
    </cfRule>
    <cfRule type="cellIs" dxfId="13171" priority="847" stopIfTrue="1" operator="equal">
      <formula>4</formula>
    </cfRule>
    <cfRule type="cellIs" dxfId="13170" priority="848" stopIfTrue="1" operator="equal">
      <formula>3</formula>
    </cfRule>
  </conditionalFormatting>
  <conditionalFormatting sqref="O4">
    <cfRule type="expression" dxfId="13169" priority="844" stopIfTrue="1">
      <formula>$D$1&lt;O4</formula>
    </cfRule>
    <cfRule type="expression" dxfId="13168" priority="845" stopIfTrue="1">
      <formula>$D$1&gt;O4</formula>
    </cfRule>
  </conditionalFormatting>
  <conditionalFormatting sqref="O5">
    <cfRule type="cellIs" dxfId="13167" priority="841" stopIfTrue="1" operator="equal">
      <formula>5</formula>
    </cfRule>
    <cfRule type="cellIs" dxfId="13166" priority="842" stopIfTrue="1" operator="equal">
      <formula>4</formula>
    </cfRule>
    <cfRule type="cellIs" dxfId="13165" priority="843" stopIfTrue="1" operator="equal">
      <formula>3</formula>
    </cfRule>
  </conditionalFormatting>
  <conditionalFormatting sqref="O4">
    <cfRule type="expression" dxfId="13164" priority="839" stopIfTrue="1">
      <formula>$D$1&lt;O4</formula>
    </cfRule>
    <cfRule type="expression" dxfId="13163" priority="840" stopIfTrue="1">
      <formula>$D$1&gt;O4</formula>
    </cfRule>
  </conditionalFormatting>
  <conditionalFormatting sqref="O5">
    <cfRule type="cellIs" dxfId="13162" priority="836" stopIfTrue="1" operator="equal">
      <formula>5</formula>
    </cfRule>
    <cfRule type="cellIs" dxfId="13161" priority="837" stopIfTrue="1" operator="equal">
      <formula>4</formula>
    </cfRule>
    <cfRule type="cellIs" dxfId="13160" priority="838" stopIfTrue="1" operator="equal">
      <formula>3</formula>
    </cfRule>
  </conditionalFormatting>
  <conditionalFormatting sqref="O4">
    <cfRule type="expression" dxfId="13159" priority="834" stopIfTrue="1">
      <formula>$D$1&lt;O4</formula>
    </cfRule>
    <cfRule type="expression" dxfId="13158" priority="835" stopIfTrue="1">
      <formula>$D$1&gt;O4</formula>
    </cfRule>
  </conditionalFormatting>
  <conditionalFormatting sqref="O4">
    <cfRule type="expression" dxfId="13157" priority="832" stopIfTrue="1">
      <formula>$D$1&lt;O4</formula>
    </cfRule>
    <cfRule type="expression" dxfId="13156" priority="833" stopIfTrue="1">
      <formula>$D$1&gt;O4</formula>
    </cfRule>
  </conditionalFormatting>
  <conditionalFormatting sqref="O4">
    <cfRule type="expression" dxfId="13155" priority="830" stopIfTrue="1">
      <formula>$D$1&lt;O4</formula>
    </cfRule>
    <cfRule type="expression" dxfId="13154" priority="831" stopIfTrue="1">
      <formula>$D$1&gt;O4</formula>
    </cfRule>
  </conditionalFormatting>
  <conditionalFormatting sqref="O5">
    <cfRule type="cellIs" dxfId="13153" priority="813" stopIfTrue="1" operator="equal">
      <formula>5</formula>
    </cfRule>
    <cfRule type="cellIs" dxfId="13152" priority="814" stopIfTrue="1" operator="equal">
      <formula>4</formula>
    </cfRule>
    <cfRule type="cellIs" dxfId="13151" priority="815" stopIfTrue="1" operator="equal">
      <formula>3</formula>
    </cfRule>
  </conditionalFormatting>
  <conditionalFormatting sqref="O4">
    <cfRule type="expression" dxfId="13150" priority="811" stopIfTrue="1">
      <formula>$D$1&lt;O4</formula>
    </cfRule>
    <cfRule type="expression" dxfId="13149" priority="812" stopIfTrue="1">
      <formula>$D$1&gt;O4</formula>
    </cfRule>
  </conditionalFormatting>
  <conditionalFormatting sqref="O5">
    <cfRule type="cellIs" dxfId="13148" priority="808" stopIfTrue="1" operator="equal">
      <formula>5</formula>
    </cfRule>
    <cfRule type="cellIs" dxfId="13147" priority="809" stopIfTrue="1" operator="equal">
      <formula>4</formula>
    </cfRule>
    <cfRule type="cellIs" dxfId="13146" priority="810" stopIfTrue="1" operator="equal">
      <formula>3</formula>
    </cfRule>
  </conditionalFormatting>
  <conditionalFormatting sqref="O4">
    <cfRule type="expression" dxfId="13145" priority="806" stopIfTrue="1">
      <formula>$D$1&lt;O4</formula>
    </cfRule>
    <cfRule type="expression" dxfId="13144" priority="807" stopIfTrue="1">
      <formula>$D$1&gt;O4</formula>
    </cfRule>
  </conditionalFormatting>
  <conditionalFormatting sqref="O4">
    <cfRule type="expression" dxfId="13143" priority="802" stopIfTrue="1">
      <formula>$D$1&lt;O4</formula>
    </cfRule>
    <cfRule type="expression" dxfId="13142" priority="803" stopIfTrue="1">
      <formula>$D$1&gt;O4</formula>
    </cfRule>
  </conditionalFormatting>
  <conditionalFormatting sqref="O4">
    <cfRule type="expression" dxfId="13141" priority="800" stopIfTrue="1">
      <formula>$D$1&lt;O4</formula>
    </cfRule>
    <cfRule type="expression" dxfId="13140" priority="801" stopIfTrue="1">
      <formula>$D$1&gt;O4</formula>
    </cfRule>
  </conditionalFormatting>
  <conditionalFormatting sqref="O4">
    <cfRule type="expression" dxfId="13139" priority="798" stopIfTrue="1">
      <formula>$D$1&lt;O4</formula>
    </cfRule>
    <cfRule type="expression" dxfId="13138" priority="799" stopIfTrue="1">
      <formula>$D$1&gt;O4</formula>
    </cfRule>
  </conditionalFormatting>
  <conditionalFormatting sqref="O4">
    <cfRule type="expression" dxfId="13137" priority="796" stopIfTrue="1">
      <formula>$D$1&lt;O4</formula>
    </cfRule>
    <cfRule type="expression" dxfId="13136" priority="797" stopIfTrue="1">
      <formula>$D$1&gt;O4</formula>
    </cfRule>
  </conditionalFormatting>
  <conditionalFormatting sqref="O4">
    <cfRule type="expression" dxfId="13135" priority="768" stopIfTrue="1">
      <formula>$D$1&lt;O4</formula>
    </cfRule>
    <cfRule type="expression" dxfId="13134" priority="769" stopIfTrue="1">
      <formula>$D$1&gt;O4</formula>
    </cfRule>
  </conditionalFormatting>
  <conditionalFormatting sqref="O4">
    <cfRule type="expression" dxfId="13133" priority="758" stopIfTrue="1">
      <formula>$D$1&lt;O4</formula>
    </cfRule>
    <cfRule type="expression" dxfId="13132" priority="759" stopIfTrue="1">
      <formula>$D$1&gt;O4</formula>
    </cfRule>
  </conditionalFormatting>
  <conditionalFormatting sqref="O5">
    <cfRule type="cellIs" dxfId="13131" priority="765" stopIfTrue="1" operator="equal">
      <formula>5</formula>
    </cfRule>
    <cfRule type="cellIs" dxfId="13130" priority="766" stopIfTrue="1" operator="equal">
      <formula>4</formula>
    </cfRule>
    <cfRule type="cellIs" dxfId="13129" priority="767" stopIfTrue="1" operator="equal">
      <formula>3</formula>
    </cfRule>
  </conditionalFormatting>
  <conditionalFormatting sqref="O5">
    <cfRule type="cellIs" dxfId="13128" priority="760" stopIfTrue="1" operator="equal">
      <formula>5</formula>
    </cfRule>
    <cfRule type="cellIs" dxfId="13127" priority="761" stopIfTrue="1" operator="equal">
      <formula>4</formula>
    </cfRule>
    <cfRule type="cellIs" dxfId="13126" priority="762" stopIfTrue="1" operator="equal">
      <formula>3</formula>
    </cfRule>
  </conditionalFormatting>
  <conditionalFormatting sqref="O5">
    <cfRule type="cellIs" dxfId="13125" priority="755" stopIfTrue="1" operator="equal">
      <formula>5</formula>
    </cfRule>
    <cfRule type="cellIs" dxfId="13124" priority="756" stopIfTrue="1" operator="equal">
      <formula>4</formula>
    </cfRule>
    <cfRule type="cellIs" dxfId="13123" priority="757" stopIfTrue="1" operator="equal">
      <formula>3</formula>
    </cfRule>
  </conditionalFormatting>
  <conditionalFormatting sqref="O5">
    <cfRule type="cellIs" dxfId="13122" priority="750" stopIfTrue="1" operator="equal">
      <formula>5</formula>
    </cfRule>
    <cfRule type="cellIs" dxfId="13121" priority="751" stopIfTrue="1" operator="equal">
      <formula>4</formula>
    </cfRule>
    <cfRule type="cellIs" dxfId="13120" priority="752" stopIfTrue="1" operator="equal">
      <formula>3</formula>
    </cfRule>
  </conditionalFormatting>
  <conditionalFormatting sqref="O4">
    <cfRule type="expression" dxfId="13119" priority="748" stopIfTrue="1">
      <formula>$D$1&lt;O4</formula>
    </cfRule>
    <cfRule type="expression" dxfId="13118" priority="749" stopIfTrue="1">
      <formula>$D$1&gt;O4</formula>
    </cfRule>
  </conditionalFormatting>
  <conditionalFormatting sqref="O4">
    <cfRule type="expression" dxfId="13117" priority="746" stopIfTrue="1">
      <formula>$D$1&lt;O4</formula>
    </cfRule>
    <cfRule type="expression" dxfId="13116" priority="747" stopIfTrue="1">
      <formula>$D$1&gt;O4</formula>
    </cfRule>
  </conditionalFormatting>
  <conditionalFormatting sqref="O5">
    <cfRule type="cellIs" dxfId="13115" priority="743" stopIfTrue="1" operator="equal">
      <formula>5</formula>
    </cfRule>
    <cfRule type="cellIs" dxfId="13114" priority="744" stopIfTrue="1" operator="equal">
      <formula>4</formula>
    </cfRule>
    <cfRule type="cellIs" dxfId="13113" priority="745" stopIfTrue="1" operator="equal">
      <formula>3</formula>
    </cfRule>
  </conditionalFormatting>
  <conditionalFormatting sqref="O4">
    <cfRule type="expression" dxfId="13112" priority="741" stopIfTrue="1">
      <formula>$D$1&lt;O4</formula>
    </cfRule>
    <cfRule type="expression" dxfId="13111" priority="742" stopIfTrue="1">
      <formula>$D$1&gt;O4</formula>
    </cfRule>
  </conditionalFormatting>
  <conditionalFormatting sqref="O5">
    <cfRule type="cellIs" dxfId="13110" priority="738" stopIfTrue="1" operator="equal">
      <formula>5</formula>
    </cfRule>
    <cfRule type="cellIs" dxfId="13109" priority="739" stopIfTrue="1" operator="equal">
      <formula>4</formula>
    </cfRule>
    <cfRule type="cellIs" dxfId="13108" priority="740" stopIfTrue="1" operator="equal">
      <formula>3</formula>
    </cfRule>
  </conditionalFormatting>
  <conditionalFormatting sqref="O4">
    <cfRule type="expression" dxfId="13107" priority="736" stopIfTrue="1">
      <formula>$D$1&lt;O4</formula>
    </cfRule>
    <cfRule type="expression" dxfId="13106" priority="737" stopIfTrue="1">
      <formula>$D$1&gt;O4</formula>
    </cfRule>
  </conditionalFormatting>
  <conditionalFormatting sqref="O5">
    <cfRule type="cellIs" dxfId="13105" priority="733" stopIfTrue="1" operator="equal">
      <formula>5</formula>
    </cfRule>
    <cfRule type="cellIs" dxfId="13104" priority="734" stopIfTrue="1" operator="equal">
      <formula>4</formula>
    </cfRule>
    <cfRule type="cellIs" dxfId="13103" priority="735" stopIfTrue="1" operator="equal">
      <formula>3</formula>
    </cfRule>
  </conditionalFormatting>
  <conditionalFormatting sqref="O4">
    <cfRule type="expression" dxfId="13102" priority="731" stopIfTrue="1">
      <formula>$D$1&lt;O4</formula>
    </cfRule>
    <cfRule type="expression" dxfId="13101" priority="732" stopIfTrue="1">
      <formula>$D$1&gt;O4</formula>
    </cfRule>
  </conditionalFormatting>
  <conditionalFormatting sqref="O4">
    <cfRule type="expression" dxfId="13100" priority="729" stopIfTrue="1">
      <formula>$D$1&lt;O4</formula>
    </cfRule>
    <cfRule type="expression" dxfId="13099" priority="730" stopIfTrue="1">
      <formula>$D$1&gt;O4</formula>
    </cfRule>
  </conditionalFormatting>
  <conditionalFormatting sqref="O5">
    <cfRule type="cellIs" dxfId="13098" priority="894" stopIfTrue="1" operator="equal">
      <formula>5</formula>
    </cfRule>
    <cfRule type="cellIs" dxfId="13097" priority="895" stopIfTrue="1" operator="equal">
      <formula>4</formula>
    </cfRule>
    <cfRule type="cellIs" dxfId="13096" priority="896" stopIfTrue="1" operator="equal">
      <formula>3</formula>
    </cfRule>
  </conditionalFormatting>
  <conditionalFormatting sqref="O4">
    <cfRule type="expression" dxfId="13095" priority="892" stopIfTrue="1">
      <formula>$D$1&lt;O4</formula>
    </cfRule>
    <cfRule type="expression" dxfId="13094" priority="893" stopIfTrue="1">
      <formula>$D$1&gt;O4</formula>
    </cfRule>
  </conditionalFormatting>
  <conditionalFormatting sqref="O5">
    <cfRule type="cellIs" dxfId="13093" priority="889" stopIfTrue="1" operator="equal">
      <formula>5</formula>
    </cfRule>
    <cfRule type="cellIs" dxfId="13092" priority="890" stopIfTrue="1" operator="equal">
      <formula>4</formula>
    </cfRule>
    <cfRule type="cellIs" dxfId="13091" priority="891" stopIfTrue="1" operator="equal">
      <formula>3</formula>
    </cfRule>
  </conditionalFormatting>
  <conditionalFormatting sqref="O4">
    <cfRule type="expression" dxfId="13090" priority="880" stopIfTrue="1">
      <formula>$D$1&lt;O4</formula>
    </cfRule>
    <cfRule type="expression" dxfId="13089" priority="881" stopIfTrue="1">
      <formula>$D$1&gt;O4</formula>
    </cfRule>
  </conditionalFormatting>
  <conditionalFormatting sqref="O5">
    <cfRule type="cellIs" dxfId="13088" priority="877" stopIfTrue="1" operator="equal">
      <formula>5</formula>
    </cfRule>
    <cfRule type="cellIs" dxfId="13087" priority="878" stopIfTrue="1" operator="equal">
      <formula>4</formula>
    </cfRule>
    <cfRule type="cellIs" dxfId="13086" priority="879" stopIfTrue="1" operator="equal">
      <formula>3</formula>
    </cfRule>
  </conditionalFormatting>
  <conditionalFormatting sqref="O4">
    <cfRule type="expression" dxfId="13085" priority="875" stopIfTrue="1">
      <formula>$D$1&lt;O4</formula>
    </cfRule>
    <cfRule type="expression" dxfId="13084" priority="876" stopIfTrue="1">
      <formula>$D$1&gt;O4</formula>
    </cfRule>
  </conditionalFormatting>
  <conditionalFormatting sqref="O4">
    <cfRule type="expression" dxfId="13083" priority="871" stopIfTrue="1">
      <formula>$D$1&lt;O4</formula>
    </cfRule>
    <cfRule type="expression" dxfId="13082" priority="872" stopIfTrue="1">
      <formula>$D$1&gt;O4</formula>
    </cfRule>
  </conditionalFormatting>
  <conditionalFormatting sqref="O5">
    <cfRule type="cellIs" dxfId="13081" priority="868" stopIfTrue="1" operator="equal">
      <formula>5</formula>
    </cfRule>
    <cfRule type="cellIs" dxfId="13080" priority="869" stopIfTrue="1" operator="equal">
      <formula>4</formula>
    </cfRule>
    <cfRule type="cellIs" dxfId="13079" priority="870" stopIfTrue="1" operator="equal">
      <formula>3</formula>
    </cfRule>
  </conditionalFormatting>
  <conditionalFormatting sqref="M4">
    <cfRule type="expression" dxfId="13078" priority="705" stopIfTrue="1">
      <formula>$D$1&lt;M4</formula>
    </cfRule>
    <cfRule type="expression" dxfId="13077" priority="706" stopIfTrue="1">
      <formula>$D$1&gt;M4</formula>
    </cfRule>
  </conditionalFormatting>
  <conditionalFormatting sqref="M5">
    <cfRule type="expression" dxfId="13076" priority="703" stopIfTrue="1">
      <formula>$D$1&lt;M5</formula>
    </cfRule>
    <cfRule type="expression" dxfId="13075" priority="704" stopIfTrue="1">
      <formula>$D$1&gt;M5</formula>
    </cfRule>
  </conditionalFormatting>
  <conditionalFormatting sqref="M5">
    <cfRule type="expression" dxfId="13074" priority="701" stopIfTrue="1">
      <formula>$D$1&lt;M5</formula>
    </cfRule>
    <cfRule type="expression" dxfId="13073" priority="702" stopIfTrue="1">
      <formula>$D$1&gt;M5</formula>
    </cfRule>
  </conditionalFormatting>
  <conditionalFormatting sqref="M5">
    <cfRule type="expression" dxfId="13072" priority="699" stopIfTrue="1">
      <formula>$D$1&lt;M5</formula>
    </cfRule>
    <cfRule type="expression" dxfId="13071" priority="700" stopIfTrue="1">
      <formula>$D$1&gt;M5</formula>
    </cfRule>
  </conditionalFormatting>
  <conditionalFormatting sqref="M5">
    <cfRule type="expression" dxfId="13070" priority="685" stopIfTrue="1">
      <formula>$D$1&lt;M5</formula>
    </cfRule>
    <cfRule type="expression" dxfId="13069" priority="686" stopIfTrue="1">
      <formula>$D$1&gt;M5</formula>
    </cfRule>
  </conditionalFormatting>
  <conditionalFormatting sqref="M5">
    <cfRule type="expression" dxfId="13068" priority="683" stopIfTrue="1">
      <formula>$D$1&lt;M5</formula>
    </cfRule>
    <cfRule type="expression" dxfId="13067" priority="684" stopIfTrue="1">
      <formula>$D$1&gt;M5</formula>
    </cfRule>
  </conditionalFormatting>
  <conditionalFormatting sqref="M5">
    <cfRule type="expression" dxfId="13066" priority="695" stopIfTrue="1">
      <formula>$D$1&lt;M5</formula>
    </cfRule>
    <cfRule type="expression" dxfId="13065" priority="696" stopIfTrue="1">
      <formula>$D$1&gt;M5</formula>
    </cfRule>
  </conditionalFormatting>
  <conditionalFormatting sqref="M5">
    <cfRule type="expression" dxfId="13064" priority="693" stopIfTrue="1">
      <formula>$D$1&lt;M5</formula>
    </cfRule>
    <cfRule type="expression" dxfId="13063" priority="694" stopIfTrue="1">
      <formula>$D$1&gt;M5</formula>
    </cfRule>
  </conditionalFormatting>
  <conditionalFormatting sqref="M5">
    <cfRule type="expression" dxfId="13062" priority="691" stopIfTrue="1">
      <formula>$D$1&lt;M5</formula>
    </cfRule>
    <cfRule type="expression" dxfId="13061" priority="692" stopIfTrue="1">
      <formula>$D$1&gt;M5</formula>
    </cfRule>
  </conditionalFormatting>
  <conditionalFormatting sqref="M5">
    <cfRule type="expression" dxfId="13060" priority="689" stopIfTrue="1">
      <formula>$D$1&lt;M5</formula>
    </cfRule>
    <cfRule type="expression" dxfId="13059" priority="690" stopIfTrue="1">
      <formula>$D$1&gt;M5</formula>
    </cfRule>
  </conditionalFormatting>
  <conditionalFormatting sqref="M5">
    <cfRule type="expression" dxfId="13058" priority="671" stopIfTrue="1">
      <formula>$D$1&lt;M5</formula>
    </cfRule>
    <cfRule type="expression" dxfId="13057" priority="672" stopIfTrue="1">
      <formula>$D$1&gt;M5</formula>
    </cfRule>
  </conditionalFormatting>
  <conditionalFormatting sqref="M5">
    <cfRule type="expression" dxfId="13056" priority="669" stopIfTrue="1">
      <formula>$D$1&lt;M5</formula>
    </cfRule>
    <cfRule type="expression" dxfId="13055" priority="670" stopIfTrue="1">
      <formula>$D$1&gt;M5</formula>
    </cfRule>
  </conditionalFormatting>
  <conditionalFormatting sqref="M5">
    <cfRule type="expression" dxfId="13054" priority="665" stopIfTrue="1">
      <formula>$D$1&lt;M5</formula>
    </cfRule>
    <cfRule type="expression" dxfId="13053" priority="666" stopIfTrue="1">
      <formula>$D$1&gt;M5</formula>
    </cfRule>
  </conditionalFormatting>
  <conditionalFormatting sqref="M5">
    <cfRule type="expression" dxfId="13052" priority="681" stopIfTrue="1">
      <formula>$D$1&lt;M5</formula>
    </cfRule>
    <cfRule type="expression" dxfId="13051" priority="682" stopIfTrue="1">
      <formula>$D$1&gt;M5</formula>
    </cfRule>
  </conditionalFormatting>
  <conditionalFormatting sqref="M5">
    <cfRule type="expression" dxfId="13050" priority="679" stopIfTrue="1">
      <formula>$D$1&lt;M5</formula>
    </cfRule>
    <cfRule type="expression" dxfId="13049" priority="680" stopIfTrue="1">
      <formula>$D$1&gt;M5</formula>
    </cfRule>
  </conditionalFormatting>
  <conditionalFormatting sqref="M5">
    <cfRule type="expression" dxfId="13048" priority="677" stopIfTrue="1">
      <formula>$D$1&lt;M5</formula>
    </cfRule>
    <cfRule type="expression" dxfId="13047" priority="678" stopIfTrue="1">
      <formula>$D$1&gt;M5</formula>
    </cfRule>
  </conditionalFormatting>
  <conditionalFormatting sqref="M5">
    <cfRule type="expression" dxfId="13046" priority="675" stopIfTrue="1">
      <formula>$D$1&lt;M5</formula>
    </cfRule>
    <cfRule type="expression" dxfId="13045" priority="676" stopIfTrue="1">
      <formula>$D$1&gt;M5</formula>
    </cfRule>
  </conditionalFormatting>
  <conditionalFormatting sqref="M5">
    <cfRule type="expression" dxfId="13044" priority="673" stopIfTrue="1">
      <formula>$D$1&lt;M5</formula>
    </cfRule>
    <cfRule type="expression" dxfId="13043" priority="674" stopIfTrue="1">
      <formula>$D$1&gt;M5</formula>
    </cfRule>
  </conditionalFormatting>
  <conditionalFormatting sqref="M5">
    <cfRule type="expression" dxfId="13042" priority="667" stopIfTrue="1">
      <formula>$D$1&lt;M5</formula>
    </cfRule>
    <cfRule type="expression" dxfId="13041" priority="668" stopIfTrue="1">
      <formula>$D$1&gt;M5</formula>
    </cfRule>
  </conditionalFormatting>
  <conditionalFormatting sqref="M5">
    <cfRule type="expression" dxfId="13040" priority="663" stopIfTrue="1">
      <formula>$D$1&lt;M5</formula>
    </cfRule>
    <cfRule type="expression" dxfId="13039" priority="664" stopIfTrue="1">
      <formula>$D$1&gt;M5</formula>
    </cfRule>
  </conditionalFormatting>
  <conditionalFormatting sqref="M4">
    <cfRule type="expression" dxfId="13038" priority="661" stopIfTrue="1">
      <formula>$D$1&lt;M4</formula>
    </cfRule>
    <cfRule type="expression" dxfId="13037" priority="662" stopIfTrue="1">
      <formula>$D$1&gt;M4</formula>
    </cfRule>
  </conditionalFormatting>
  <conditionalFormatting sqref="M4">
    <cfRule type="expression" dxfId="13036" priority="659" stopIfTrue="1">
      <formula>$D$1&lt;M4</formula>
    </cfRule>
    <cfRule type="expression" dxfId="13035" priority="660" stopIfTrue="1">
      <formula>$D$1&gt;M4</formula>
    </cfRule>
  </conditionalFormatting>
  <conditionalFormatting sqref="M4">
    <cfRule type="expression" dxfId="13034" priority="657" stopIfTrue="1">
      <formula>$D$1&lt;M4</formula>
    </cfRule>
    <cfRule type="expression" dxfId="13033" priority="658" stopIfTrue="1">
      <formula>$D$1&gt;M4</formula>
    </cfRule>
  </conditionalFormatting>
  <conditionalFormatting sqref="M4">
    <cfRule type="expression" dxfId="13032" priority="655" stopIfTrue="1">
      <formula>$D$1&lt;M4</formula>
    </cfRule>
    <cfRule type="expression" dxfId="13031" priority="656" stopIfTrue="1">
      <formula>$D$1&gt;M4</formula>
    </cfRule>
  </conditionalFormatting>
  <conditionalFormatting sqref="M5">
    <cfRule type="cellIs" dxfId="13030" priority="641" stopIfTrue="1" operator="equal">
      <formula>5</formula>
    </cfRule>
    <cfRule type="cellIs" dxfId="13029" priority="642" stopIfTrue="1" operator="equal">
      <formula>4</formula>
    </cfRule>
    <cfRule type="cellIs" dxfId="13028" priority="643" stopIfTrue="1" operator="equal">
      <formula>3</formula>
    </cfRule>
  </conditionalFormatting>
  <conditionalFormatting sqref="M5">
    <cfRule type="cellIs" dxfId="13027" priority="638" stopIfTrue="1" operator="equal">
      <formula>5</formula>
    </cfRule>
    <cfRule type="cellIs" dxfId="13026" priority="639" stopIfTrue="1" operator="equal">
      <formula>4</formula>
    </cfRule>
    <cfRule type="cellIs" dxfId="13025" priority="640" stopIfTrue="1" operator="equal">
      <formula>3</formula>
    </cfRule>
  </conditionalFormatting>
  <conditionalFormatting sqref="M4">
    <cfRule type="expression" dxfId="13024" priority="620" stopIfTrue="1">
      <formula>$D$1&lt;M4</formula>
    </cfRule>
    <cfRule type="expression" dxfId="13023" priority="621" stopIfTrue="1">
      <formula>$D$1&gt;M4</formula>
    </cfRule>
  </conditionalFormatting>
  <conditionalFormatting sqref="M4">
    <cfRule type="expression" dxfId="13022" priority="618" stopIfTrue="1">
      <formula>$D$1&lt;M4</formula>
    </cfRule>
    <cfRule type="expression" dxfId="13021" priority="619" stopIfTrue="1">
      <formula>$D$1&gt;M4</formula>
    </cfRule>
  </conditionalFormatting>
  <conditionalFormatting sqref="M4">
    <cfRule type="expression" dxfId="13020" priority="614" stopIfTrue="1">
      <formula>$D$1&lt;M4</formula>
    </cfRule>
    <cfRule type="expression" dxfId="13019" priority="615" stopIfTrue="1">
      <formula>$D$1&gt;M4</formula>
    </cfRule>
  </conditionalFormatting>
  <conditionalFormatting sqref="M4">
    <cfRule type="expression" dxfId="13018" priority="634" stopIfTrue="1">
      <formula>$D$1&lt;M4</formula>
    </cfRule>
    <cfRule type="expression" dxfId="13017" priority="635" stopIfTrue="1">
      <formula>$D$1&gt;M4</formula>
    </cfRule>
  </conditionalFormatting>
  <conditionalFormatting sqref="M4">
    <cfRule type="expression" dxfId="13016" priority="632" stopIfTrue="1">
      <formula>$D$1&lt;M4</formula>
    </cfRule>
    <cfRule type="expression" dxfId="13015" priority="633" stopIfTrue="1">
      <formula>$D$1&gt;M4</formula>
    </cfRule>
  </conditionalFormatting>
  <conditionalFormatting sqref="M4">
    <cfRule type="expression" dxfId="13014" priority="630" stopIfTrue="1">
      <formula>$D$1&lt;M4</formula>
    </cfRule>
    <cfRule type="expression" dxfId="13013" priority="631" stopIfTrue="1">
      <formula>$D$1&gt;M4</formula>
    </cfRule>
  </conditionalFormatting>
  <conditionalFormatting sqref="M4">
    <cfRule type="expression" dxfId="13012" priority="628" stopIfTrue="1">
      <formula>$D$1&lt;M4</formula>
    </cfRule>
    <cfRule type="expression" dxfId="13011" priority="629" stopIfTrue="1">
      <formula>$D$1&gt;M4</formula>
    </cfRule>
  </conditionalFormatting>
  <conditionalFormatting sqref="M4">
    <cfRule type="expression" dxfId="13010" priority="626" stopIfTrue="1">
      <formula>$D$1&lt;M4</formula>
    </cfRule>
    <cfRule type="expression" dxfId="13009" priority="627" stopIfTrue="1">
      <formula>$D$1&gt;M4</formula>
    </cfRule>
  </conditionalFormatting>
  <conditionalFormatting sqref="M4">
    <cfRule type="expression" dxfId="13008" priority="624" stopIfTrue="1">
      <formula>$D$1&lt;M4</formula>
    </cfRule>
    <cfRule type="expression" dxfId="13007" priority="625" stopIfTrue="1">
      <formula>$D$1&gt;M4</formula>
    </cfRule>
  </conditionalFormatting>
  <conditionalFormatting sqref="M4">
    <cfRule type="expression" dxfId="13006" priority="622" stopIfTrue="1">
      <formula>$D$1&lt;M4</formula>
    </cfRule>
    <cfRule type="expression" dxfId="13005" priority="623" stopIfTrue="1">
      <formula>$D$1&gt;M4</formula>
    </cfRule>
  </conditionalFormatting>
  <conditionalFormatting sqref="M4">
    <cfRule type="expression" dxfId="13004" priority="616" stopIfTrue="1">
      <formula>$D$1&lt;M4</formula>
    </cfRule>
    <cfRule type="expression" dxfId="13003" priority="617" stopIfTrue="1">
      <formula>$D$1&gt;M4</formula>
    </cfRule>
  </conditionalFormatting>
  <conditionalFormatting sqref="M5">
    <cfRule type="cellIs" dxfId="13002" priority="611" stopIfTrue="1" operator="equal">
      <formula>5</formula>
    </cfRule>
    <cfRule type="cellIs" dxfId="13001" priority="612" stopIfTrue="1" operator="equal">
      <formula>4</formula>
    </cfRule>
    <cfRule type="cellIs" dxfId="13000" priority="613" stopIfTrue="1" operator="equal">
      <formula>3</formula>
    </cfRule>
  </conditionalFormatting>
  <conditionalFormatting sqref="M4">
    <cfRule type="expression" dxfId="12999" priority="609" stopIfTrue="1">
      <formula>$D$1&lt;M4</formula>
    </cfRule>
    <cfRule type="expression" dxfId="12998" priority="610" stopIfTrue="1">
      <formula>$D$1&gt;M4</formula>
    </cfRule>
  </conditionalFormatting>
  <conditionalFormatting sqref="M5">
    <cfRule type="cellIs" dxfId="12997" priority="606" stopIfTrue="1" operator="equal">
      <formula>5</formula>
    </cfRule>
    <cfRule type="cellIs" dxfId="12996" priority="607" stopIfTrue="1" operator="equal">
      <formula>4</formula>
    </cfRule>
    <cfRule type="cellIs" dxfId="12995" priority="608" stopIfTrue="1" operator="equal">
      <formula>3</formula>
    </cfRule>
  </conditionalFormatting>
  <conditionalFormatting sqref="G5">
    <cfRule type="cellIs" dxfId="12994" priority="597" stopIfTrue="1" operator="equal">
      <formula>5</formula>
    </cfRule>
    <cfRule type="cellIs" dxfId="12993" priority="598" stopIfTrue="1" operator="equal">
      <formula>4</formula>
    </cfRule>
    <cfRule type="cellIs" dxfId="12992" priority="599" stopIfTrue="1" operator="equal">
      <formula>3</formula>
    </cfRule>
  </conditionalFormatting>
  <conditionalFormatting sqref="G3">
    <cfRule type="expression" dxfId="12991" priority="604" stopIfTrue="1">
      <formula>$D$1&lt;G3</formula>
    </cfRule>
    <cfRule type="expression" dxfId="12990" priority="605" stopIfTrue="1">
      <formula>$D$1&gt;G3</formula>
    </cfRule>
  </conditionalFormatting>
  <conditionalFormatting sqref="G3">
    <cfRule type="expression" dxfId="12989" priority="602" stopIfTrue="1">
      <formula>$D$1&lt;G3</formula>
    </cfRule>
    <cfRule type="expression" dxfId="12988" priority="603" stopIfTrue="1">
      <formula>$D$1&gt;G3</formula>
    </cfRule>
  </conditionalFormatting>
  <conditionalFormatting sqref="G3">
    <cfRule type="expression" dxfId="12987" priority="600" stopIfTrue="1">
      <formula>$D$1&lt;G3</formula>
    </cfRule>
    <cfRule type="expression" dxfId="12986" priority="601" stopIfTrue="1">
      <formula>$D$1&gt;G3</formula>
    </cfRule>
  </conditionalFormatting>
  <conditionalFormatting sqref="G5">
    <cfRule type="cellIs" dxfId="12985" priority="592" stopIfTrue="1" operator="equal">
      <formula>5</formula>
    </cfRule>
    <cfRule type="cellIs" dxfId="12984" priority="593" stopIfTrue="1" operator="equal">
      <formula>4</formula>
    </cfRule>
    <cfRule type="cellIs" dxfId="12983" priority="594" stopIfTrue="1" operator="equal">
      <formula>3</formula>
    </cfRule>
  </conditionalFormatting>
  <conditionalFormatting sqref="G4">
    <cfRule type="expression" dxfId="12982" priority="583" stopIfTrue="1">
      <formula>$D$1&lt;G4</formula>
    </cfRule>
    <cfRule type="expression" dxfId="12981" priority="584" stopIfTrue="1">
      <formula>$D$1&gt;G4</formula>
    </cfRule>
  </conditionalFormatting>
  <conditionalFormatting sqref="G4">
    <cfRule type="expression" dxfId="12980" priority="539" stopIfTrue="1">
      <formula>$D$1&lt;G4</formula>
    </cfRule>
    <cfRule type="expression" dxfId="12979" priority="540" stopIfTrue="1">
      <formula>$D$1&gt;G4</formula>
    </cfRule>
  </conditionalFormatting>
  <conditionalFormatting sqref="G4">
    <cfRule type="expression" dxfId="12978" priority="595" stopIfTrue="1">
      <formula>$D$1&lt;G4</formula>
    </cfRule>
    <cfRule type="expression" dxfId="12977" priority="596" stopIfTrue="1">
      <formula>$D$1&gt;G4</formula>
    </cfRule>
  </conditionalFormatting>
  <conditionalFormatting sqref="G4">
    <cfRule type="expression" dxfId="12976" priority="590" stopIfTrue="1">
      <formula>$D$1&lt;G4</formula>
    </cfRule>
    <cfRule type="expression" dxfId="12975" priority="591" stopIfTrue="1">
      <formula>$D$1&gt;G4</formula>
    </cfRule>
  </conditionalFormatting>
  <conditionalFormatting sqref="G5">
    <cfRule type="cellIs" dxfId="12974" priority="587" stopIfTrue="1" operator="equal">
      <formula>5</formula>
    </cfRule>
    <cfRule type="cellIs" dxfId="12973" priority="588" stopIfTrue="1" operator="equal">
      <formula>4</formula>
    </cfRule>
    <cfRule type="cellIs" dxfId="12972" priority="589" stopIfTrue="1" operator="equal">
      <formula>3</formula>
    </cfRule>
  </conditionalFormatting>
  <conditionalFormatting sqref="G4">
    <cfRule type="expression" dxfId="12971" priority="585" stopIfTrue="1">
      <formula>$D$1&lt;G4</formula>
    </cfRule>
    <cfRule type="expression" dxfId="12970" priority="586" stopIfTrue="1">
      <formula>$D$1&gt;G4</formula>
    </cfRule>
  </conditionalFormatting>
  <conditionalFormatting sqref="G5">
    <cfRule type="cellIs" dxfId="12969" priority="562" stopIfTrue="1" operator="equal">
      <formula>5</formula>
    </cfRule>
    <cfRule type="cellIs" dxfId="12968" priority="563" stopIfTrue="1" operator="equal">
      <formula>4</formula>
    </cfRule>
    <cfRule type="cellIs" dxfId="12967" priority="564" stopIfTrue="1" operator="equal">
      <formula>3</formula>
    </cfRule>
  </conditionalFormatting>
  <conditionalFormatting sqref="G4">
    <cfRule type="expression" dxfId="12966" priority="560" stopIfTrue="1">
      <formula>$D$1&lt;G4</formula>
    </cfRule>
    <cfRule type="expression" dxfId="12965" priority="561" stopIfTrue="1">
      <formula>$D$1&gt;G4</formula>
    </cfRule>
  </conditionalFormatting>
  <conditionalFormatting sqref="G5">
    <cfRule type="cellIs" dxfId="12964" priority="557" stopIfTrue="1" operator="equal">
      <formula>5</formula>
    </cfRule>
    <cfRule type="cellIs" dxfId="12963" priority="558" stopIfTrue="1" operator="equal">
      <formula>4</formula>
    </cfRule>
    <cfRule type="cellIs" dxfId="12962" priority="559" stopIfTrue="1" operator="equal">
      <formula>3</formula>
    </cfRule>
  </conditionalFormatting>
  <conditionalFormatting sqref="G4">
    <cfRule type="expression" dxfId="12961" priority="555" stopIfTrue="1">
      <formula>$D$1&lt;G4</formula>
    </cfRule>
    <cfRule type="expression" dxfId="12960" priority="556" stopIfTrue="1">
      <formula>$D$1&gt;G4</formula>
    </cfRule>
  </conditionalFormatting>
  <conditionalFormatting sqref="G5">
    <cfRule type="cellIs" dxfId="12959" priority="552" stopIfTrue="1" operator="equal">
      <formula>5</formula>
    </cfRule>
    <cfRule type="cellIs" dxfId="12958" priority="553" stopIfTrue="1" operator="equal">
      <formula>4</formula>
    </cfRule>
    <cfRule type="cellIs" dxfId="12957" priority="554" stopIfTrue="1" operator="equal">
      <formula>3</formula>
    </cfRule>
  </conditionalFormatting>
  <conditionalFormatting sqref="G4">
    <cfRule type="expression" dxfId="12956" priority="550" stopIfTrue="1">
      <formula>$D$1&lt;G4</formula>
    </cfRule>
    <cfRule type="expression" dxfId="12955" priority="551" stopIfTrue="1">
      <formula>$D$1&gt;G4</formula>
    </cfRule>
  </conditionalFormatting>
  <conditionalFormatting sqref="G5">
    <cfRule type="cellIs" dxfId="12954" priority="547" stopIfTrue="1" operator="equal">
      <formula>5</formula>
    </cfRule>
    <cfRule type="cellIs" dxfId="12953" priority="548" stopIfTrue="1" operator="equal">
      <formula>4</formula>
    </cfRule>
    <cfRule type="cellIs" dxfId="12952" priority="549" stopIfTrue="1" operator="equal">
      <formula>3</formula>
    </cfRule>
  </conditionalFormatting>
  <conditionalFormatting sqref="G4">
    <cfRule type="expression" dxfId="12951" priority="545" stopIfTrue="1">
      <formula>$D$1&lt;G4</formula>
    </cfRule>
    <cfRule type="expression" dxfId="12950" priority="546" stopIfTrue="1">
      <formula>$D$1&gt;G4</formula>
    </cfRule>
  </conditionalFormatting>
  <conditionalFormatting sqref="G4">
    <cfRule type="expression" dxfId="12949" priority="543" stopIfTrue="1">
      <formula>$D$1&lt;G4</formula>
    </cfRule>
    <cfRule type="expression" dxfId="12948" priority="544" stopIfTrue="1">
      <formula>$D$1&gt;G4</formula>
    </cfRule>
  </conditionalFormatting>
  <conditionalFormatting sqref="G4">
    <cfRule type="expression" dxfId="12947" priority="541" stopIfTrue="1">
      <formula>$D$1&lt;G4</formula>
    </cfRule>
    <cfRule type="expression" dxfId="12946" priority="542" stopIfTrue="1">
      <formula>$D$1&gt;G4</formula>
    </cfRule>
  </conditionalFormatting>
  <conditionalFormatting sqref="H4">
    <cfRule type="expression" dxfId="12945" priority="521" stopIfTrue="1">
      <formula>$D$1&lt;H4</formula>
    </cfRule>
    <cfRule type="expression" dxfId="12944" priority="522" stopIfTrue="1">
      <formula>$D$1&gt;H4</formula>
    </cfRule>
  </conditionalFormatting>
  <conditionalFormatting sqref="H4">
    <cfRule type="expression" dxfId="12943" priority="519" stopIfTrue="1">
      <formula>$D$1&lt;H4</formula>
    </cfRule>
    <cfRule type="expression" dxfId="12942" priority="520" stopIfTrue="1">
      <formula>$D$1&gt;H4</formula>
    </cfRule>
  </conditionalFormatting>
  <conditionalFormatting sqref="H4">
    <cfRule type="expression" dxfId="12941" priority="515" stopIfTrue="1">
      <formula>$D$1&lt;H4</formula>
    </cfRule>
    <cfRule type="expression" dxfId="12940" priority="516" stopIfTrue="1">
      <formula>$D$1&gt;H4</formula>
    </cfRule>
  </conditionalFormatting>
  <conditionalFormatting sqref="H4">
    <cfRule type="expression" dxfId="12939" priority="517" stopIfTrue="1">
      <formula>$D$1&lt;H4</formula>
    </cfRule>
    <cfRule type="expression" dxfId="12938" priority="518" stopIfTrue="1">
      <formula>$D$1&gt;H4</formula>
    </cfRule>
  </conditionalFormatting>
  <conditionalFormatting sqref="H5">
    <cfRule type="expression" dxfId="12937" priority="511" stopIfTrue="1">
      <formula>$D$1&lt;H5</formula>
    </cfRule>
    <cfRule type="expression" dxfId="12936" priority="512" stopIfTrue="1">
      <formula>$D$1&gt;H5</formula>
    </cfRule>
  </conditionalFormatting>
  <conditionalFormatting sqref="H5">
    <cfRule type="expression" dxfId="12935" priority="509" stopIfTrue="1">
      <formula>$D$1&lt;H5</formula>
    </cfRule>
    <cfRule type="expression" dxfId="12934" priority="510" stopIfTrue="1">
      <formula>$D$1&gt;H5</formula>
    </cfRule>
  </conditionalFormatting>
  <conditionalFormatting sqref="H5">
    <cfRule type="expression" dxfId="12933" priority="507" stopIfTrue="1">
      <formula>$D$1&lt;H5</formula>
    </cfRule>
    <cfRule type="expression" dxfId="12932" priority="508" stopIfTrue="1">
      <formula>$D$1&gt;H5</formula>
    </cfRule>
  </conditionalFormatting>
  <conditionalFormatting sqref="H4">
    <cfRule type="expression" dxfId="12931" priority="502" stopIfTrue="1">
      <formula>$D$1&lt;H4</formula>
    </cfRule>
    <cfRule type="expression" dxfId="12930" priority="503" stopIfTrue="1">
      <formula>$D$1&gt;H4</formula>
    </cfRule>
  </conditionalFormatting>
  <conditionalFormatting sqref="H5">
    <cfRule type="cellIs" dxfId="12929" priority="504" stopIfTrue="1" operator="equal">
      <formula>5</formula>
    </cfRule>
    <cfRule type="cellIs" dxfId="12928" priority="505" stopIfTrue="1" operator="equal">
      <formula>4</formula>
    </cfRule>
    <cfRule type="cellIs" dxfId="12927" priority="506" stopIfTrue="1" operator="equal">
      <formula>3</formula>
    </cfRule>
  </conditionalFormatting>
  <conditionalFormatting sqref="H5">
    <cfRule type="cellIs" dxfId="12926" priority="499" stopIfTrue="1" operator="equal">
      <formula>5</formula>
    </cfRule>
    <cfRule type="cellIs" dxfId="12925" priority="500" stopIfTrue="1" operator="equal">
      <formula>4</formula>
    </cfRule>
    <cfRule type="cellIs" dxfId="12924" priority="501" stopIfTrue="1" operator="equal">
      <formula>3</formula>
    </cfRule>
  </conditionalFormatting>
  <conditionalFormatting sqref="H4">
    <cfRule type="expression" dxfId="12923" priority="497" stopIfTrue="1">
      <formula>$D$1&lt;H4</formula>
    </cfRule>
    <cfRule type="expression" dxfId="12922" priority="498" stopIfTrue="1">
      <formula>$D$1&gt;H4</formula>
    </cfRule>
  </conditionalFormatting>
  <conditionalFormatting sqref="H5">
    <cfRule type="cellIs" dxfId="12921" priority="494" stopIfTrue="1" operator="equal">
      <formula>5</formula>
    </cfRule>
    <cfRule type="cellIs" dxfId="12920" priority="495" stopIfTrue="1" operator="equal">
      <formula>4</formula>
    </cfRule>
    <cfRule type="cellIs" dxfId="12919" priority="496" stopIfTrue="1" operator="equal">
      <formula>3</formula>
    </cfRule>
  </conditionalFormatting>
  <conditionalFormatting sqref="H4">
    <cfRule type="expression" dxfId="12918" priority="492" stopIfTrue="1">
      <formula>$D$1&lt;H4</formula>
    </cfRule>
    <cfRule type="expression" dxfId="12917" priority="493" stopIfTrue="1">
      <formula>$D$1&gt;H4</formula>
    </cfRule>
  </conditionalFormatting>
  <conditionalFormatting sqref="K3">
    <cfRule type="expression" dxfId="12916" priority="358" stopIfTrue="1">
      <formula>$D$1&lt;K3</formula>
    </cfRule>
    <cfRule type="expression" dxfId="12915" priority="359" stopIfTrue="1">
      <formula>$D$1&gt;K3</formula>
    </cfRule>
  </conditionalFormatting>
  <conditionalFormatting sqref="I4">
    <cfRule type="expression" dxfId="12914" priority="490" stopIfTrue="1">
      <formula>$D$1&lt;I4</formula>
    </cfRule>
    <cfRule type="expression" dxfId="12913" priority="491" stopIfTrue="1">
      <formula>$D$1&gt;I4</formula>
    </cfRule>
  </conditionalFormatting>
  <conditionalFormatting sqref="I4">
    <cfRule type="expression" dxfId="12912" priority="488" stopIfTrue="1">
      <formula>$D$1&lt;I4</formula>
    </cfRule>
    <cfRule type="expression" dxfId="12911" priority="489" stopIfTrue="1">
      <formula>$D$1&gt;I4</formula>
    </cfRule>
  </conditionalFormatting>
  <conditionalFormatting sqref="I4">
    <cfRule type="expression" dxfId="12910" priority="486" stopIfTrue="1">
      <formula>$D$1&lt;I4</formula>
    </cfRule>
    <cfRule type="expression" dxfId="12909" priority="487" stopIfTrue="1">
      <formula>$D$1&gt;I4</formula>
    </cfRule>
  </conditionalFormatting>
  <conditionalFormatting sqref="I4">
    <cfRule type="expression" dxfId="12908" priority="482" stopIfTrue="1">
      <formula>$D$1&lt;I4</formula>
    </cfRule>
    <cfRule type="expression" dxfId="12907" priority="483" stopIfTrue="1">
      <formula>$D$1&gt;I4</formula>
    </cfRule>
  </conditionalFormatting>
  <conditionalFormatting sqref="I4">
    <cfRule type="expression" dxfId="12906" priority="480" stopIfTrue="1">
      <formula>$D$1&lt;I4</formula>
    </cfRule>
    <cfRule type="expression" dxfId="12905" priority="481" stopIfTrue="1">
      <formula>$D$1&gt;I4</formula>
    </cfRule>
  </conditionalFormatting>
  <conditionalFormatting sqref="I5">
    <cfRule type="expression" dxfId="12904" priority="478" stopIfTrue="1">
      <formula>$D$1&lt;I5</formula>
    </cfRule>
    <cfRule type="expression" dxfId="12903" priority="479" stopIfTrue="1">
      <formula>$D$1&gt;I5</formula>
    </cfRule>
  </conditionalFormatting>
  <conditionalFormatting sqref="I5">
    <cfRule type="expression" dxfId="12902" priority="476" stopIfTrue="1">
      <formula>$D$1&lt;I5</formula>
    </cfRule>
    <cfRule type="expression" dxfId="12901" priority="477" stopIfTrue="1">
      <formula>$D$1&gt;I5</formula>
    </cfRule>
  </conditionalFormatting>
  <conditionalFormatting sqref="I4">
    <cfRule type="expression" dxfId="12900" priority="469" stopIfTrue="1">
      <formula>$D$1&lt;I4</formula>
    </cfRule>
    <cfRule type="expression" dxfId="12899" priority="470" stopIfTrue="1">
      <formula>$D$1&gt;I4</formula>
    </cfRule>
  </conditionalFormatting>
  <conditionalFormatting sqref="I5">
    <cfRule type="cellIs" dxfId="12898" priority="471" stopIfTrue="1" operator="equal">
      <formula>5</formula>
    </cfRule>
    <cfRule type="cellIs" dxfId="12897" priority="472" stopIfTrue="1" operator="equal">
      <formula>4</formula>
    </cfRule>
    <cfRule type="cellIs" dxfId="12896" priority="473" stopIfTrue="1" operator="equal">
      <formula>3</formula>
    </cfRule>
  </conditionalFormatting>
  <conditionalFormatting sqref="I5">
    <cfRule type="cellIs" dxfId="12895" priority="466" stopIfTrue="1" operator="equal">
      <formula>5</formula>
    </cfRule>
    <cfRule type="cellIs" dxfId="12894" priority="467" stopIfTrue="1" operator="equal">
      <formula>4</formula>
    </cfRule>
    <cfRule type="cellIs" dxfId="12893" priority="468" stopIfTrue="1" operator="equal">
      <formula>3</formula>
    </cfRule>
  </conditionalFormatting>
  <conditionalFormatting sqref="I5">
    <cfRule type="cellIs" dxfId="12892" priority="461" stopIfTrue="1" operator="equal">
      <formula>5</formula>
    </cfRule>
    <cfRule type="cellIs" dxfId="12891" priority="462" stopIfTrue="1" operator="equal">
      <formula>4</formula>
    </cfRule>
    <cfRule type="cellIs" dxfId="12890" priority="463" stopIfTrue="1" operator="equal">
      <formula>3</formula>
    </cfRule>
  </conditionalFormatting>
  <conditionalFormatting sqref="I4">
    <cfRule type="expression" dxfId="12889" priority="459" stopIfTrue="1">
      <formula>$D$1&lt;I4</formula>
    </cfRule>
    <cfRule type="expression" dxfId="12888" priority="460" stopIfTrue="1">
      <formula>$D$1&gt;I4</formula>
    </cfRule>
  </conditionalFormatting>
  <conditionalFormatting sqref="J3">
    <cfRule type="expression" dxfId="12887" priority="457" stopIfTrue="1">
      <formula>$D$1&lt;J3</formula>
    </cfRule>
    <cfRule type="expression" dxfId="12886" priority="458" stopIfTrue="1">
      <formula>$D$1&gt;J3</formula>
    </cfRule>
  </conditionalFormatting>
  <conditionalFormatting sqref="J3">
    <cfRule type="expression" dxfId="12885" priority="455" stopIfTrue="1">
      <formula>$D$1&lt;J3</formula>
    </cfRule>
    <cfRule type="expression" dxfId="12884" priority="456" stopIfTrue="1">
      <formula>$D$1&gt;J3</formula>
    </cfRule>
  </conditionalFormatting>
  <conditionalFormatting sqref="J3">
    <cfRule type="expression" dxfId="12883" priority="453" stopIfTrue="1">
      <formula>$D$1&lt;J3</formula>
    </cfRule>
    <cfRule type="expression" dxfId="12882" priority="454" stopIfTrue="1">
      <formula>$D$1&gt;J3</formula>
    </cfRule>
  </conditionalFormatting>
  <conditionalFormatting sqref="J4">
    <cfRule type="expression" dxfId="12881" priority="445" stopIfTrue="1">
      <formula>$D$1&lt;J4</formula>
    </cfRule>
    <cfRule type="expression" dxfId="12880" priority="446" stopIfTrue="1">
      <formula>$D$1&gt;J4</formula>
    </cfRule>
  </conditionalFormatting>
  <conditionalFormatting sqref="J4">
    <cfRule type="expression" dxfId="12879" priority="443" stopIfTrue="1">
      <formula>$D$1&lt;J4</formula>
    </cfRule>
    <cfRule type="expression" dxfId="12878" priority="444" stopIfTrue="1">
      <formula>$D$1&gt;J4</formula>
    </cfRule>
  </conditionalFormatting>
  <conditionalFormatting sqref="J4">
    <cfRule type="expression" dxfId="12877" priority="441" stopIfTrue="1">
      <formula>$D$1&lt;J4</formula>
    </cfRule>
    <cfRule type="expression" dxfId="12876" priority="442" stopIfTrue="1">
      <formula>$D$1&gt;J4</formula>
    </cfRule>
  </conditionalFormatting>
  <conditionalFormatting sqref="J4">
    <cfRule type="expression" dxfId="12875" priority="439" stopIfTrue="1">
      <formula>$D$1&lt;J4</formula>
    </cfRule>
    <cfRule type="expression" dxfId="12874" priority="440" stopIfTrue="1">
      <formula>$D$1&gt;J4</formula>
    </cfRule>
  </conditionalFormatting>
  <conditionalFormatting sqref="J4">
    <cfRule type="expression" dxfId="12873" priority="435" stopIfTrue="1">
      <formula>$D$1&lt;J4</formula>
    </cfRule>
    <cfRule type="expression" dxfId="12872" priority="436" stopIfTrue="1">
      <formula>$D$1&gt;J4</formula>
    </cfRule>
  </conditionalFormatting>
  <conditionalFormatting sqref="J4">
    <cfRule type="expression" dxfId="12871" priority="433" stopIfTrue="1">
      <formula>$D$1&lt;J4</formula>
    </cfRule>
    <cfRule type="expression" dxfId="12870" priority="434" stopIfTrue="1">
      <formula>$D$1&gt;J4</formula>
    </cfRule>
  </conditionalFormatting>
  <conditionalFormatting sqref="J4">
    <cfRule type="expression" dxfId="12869" priority="431" stopIfTrue="1">
      <formula>$D$1&lt;J4</formula>
    </cfRule>
    <cfRule type="expression" dxfId="12868" priority="432" stopIfTrue="1">
      <formula>$D$1&gt;J4</formula>
    </cfRule>
  </conditionalFormatting>
  <conditionalFormatting sqref="J4">
    <cfRule type="expression" dxfId="12867" priority="429" stopIfTrue="1">
      <formula>$D$1&lt;J4</formula>
    </cfRule>
    <cfRule type="expression" dxfId="12866" priority="430" stopIfTrue="1">
      <formula>$D$1&gt;J4</formula>
    </cfRule>
  </conditionalFormatting>
  <conditionalFormatting sqref="J4">
    <cfRule type="expression" dxfId="12865" priority="427" stopIfTrue="1">
      <formula>$D$1&lt;J4</formula>
    </cfRule>
    <cfRule type="expression" dxfId="12864" priority="428" stopIfTrue="1">
      <formula>$D$1&gt;J4</formula>
    </cfRule>
  </conditionalFormatting>
  <conditionalFormatting sqref="J4">
    <cfRule type="expression" dxfId="12863" priority="423" stopIfTrue="1">
      <formula>$D$1&lt;J4</formula>
    </cfRule>
    <cfRule type="expression" dxfId="12862" priority="424" stopIfTrue="1">
      <formula>$D$1&gt;J4</formula>
    </cfRule>
  </conditionalFormatting>
  <conditionalFormatting sqref="J4">
    <cfRule type="expression" dxfId="12861" priority="421" stopIfTrue="1">
      <formula>$D$1&lt;J4</formula>
    </cfRule>
    <cfRule type="expression" dxfId="12860" priority="422" stopIfTrue="1">
      <formula>$D$1&gt;J4</formula>
    </cfRule>
  </conditionalFormatting>
  <conditionalFormatting sqref="J5">
    <cfRule type="cellIs" dxfId="12859" priority="418" stopIfTrue="1" operator="equal">
      <formula>5</formula>
    </cfRule>
    <cfRule type="cellIs" dxfId="12858" priority="419" stopIfTrue="1" operator="equal">
      <formula>4</formula>
    </cfRule>
    <cfRule type="cellIs" dxfId="12857" priority="420" stopIfTrue="1" operator="equal">
      <formula>3</formula>
    </cfRule>
  </conditionalFormatting>
  <conditionalFormatting sqref="J5">
    <cfRule type="cellIs" dxfId="12856" priority="415" stopIfTrue="1" operator="equal">
      <formula>5</formula>
    </cfRule>
    <cfRule type="cellIs" dxfId="12855" priority="416" stopIfTrue="1" operator="equal">
      <formula>4</formula>
    </cfRule>
    <cfRule type="cellIs" dxfId="12854" priority="417" stopIfTrue="1" operator="equal">
      <formula>3</formula>
    </cfRule>
  </conditionalFormatting>
  <conditionalFormatting sqref="J5">
    <cfRule type="cellIs" dxfId="12853" priority="409" stopIfTrue="1" operator="equal">
      <formula>5</formula>
    </cfRule>
    <cfRule type="cellIs" dxfId="12852" priority="410" stopIfTrue="1" operator="equal">
      <formula>4</formula>
    </cfRule>
    <cfRule type="cellIs" dxfId="12851" priority="411" stopIfTrue="1" operator="equal">
      <formula>3</formula>
    </cfRule>
  </conditionalFormatting>
  <conditionalFormatting sqref="J5">
    <cfRule type="cellIs" dxfId="12850" priority="406" stopIfTrue="1" operator="equal">
      <formula>5</formula>
    </cfRule>
    <cfRule type="cellIs" dxfId="12849" priority="407" stopIfTrue="1" operator="equal">
      <formula>4</formula>
    </cfRule>
    <cfRule type="cellIs" dxfId="12848" priority="408" stopIfTrue="1" operator="equal">
      <formula>3</formula>
    </cfRule>
  </conditionalFormatting>
  <conditionalFormatting sqref="J5">
    <cfRule type="cellIs" dxfId="12847" priority="403" stopIfTrue="1" operator="equal">
      <formula>5</formula>
    </cfRule>
    <cfRule type="cellIs" dxfId="12846" priority="404" stopIfTrue="1" operator="equal">
      <formula>4</formula>
    </cfRule>
    <cfRule type="cellIs" dxfId="12845" priority="405" stopIfTrue="1" operator="equal">
      <formula>3</formula>
    </cfRule>
  </conditionalFormatting>
  <conditionalFormatting sqref="J5">
    <cfRule type="cellIs" dxfId="12844" priority="400" stopIfTrue="1" operator="equal">
      <formula>5</formula>
    </cfRule>
    <cfRule type="cellIs" dxfId="12843" priority="401" stopIfTrue="1" operator="equal">
      <formula>4</formula>
    </cfRule>
    <cfRule type="cellIs" dxfId="12842" priority="402" stopIfTrue="1" operator="equal">
      <formula>3</formula>
    </cfRule>
  </conditionalFormatting>
  <conditionalFormatting sqref="J5">
    <cfRule type="cellIs" dxfId="12841" priority="397" stopIfTrue="1" operator="equal">
      <formula>5</formula>
    </cfRule>
    <cfRule type="cellIs" dxfId="12840" priority="398" stopIfTrue="1" operator="equal">
      <formula>4</formula>
    </cfRule>
    <cfRule type="cellIs" dxfId="12839" priority="399" stopIfTrue="1" operator="equal">
      <formula>3</formula>
    </cfRule>
  </conditionalFormatting>
  <conditionalFormatting sqref="J5">
    <cfRule type="cellIs" dxfId="12838" priority="394" stopIfTrue="1" operator="equal">
      <formula>5</formula>
    </cfRule>
    <cfRule type="cellIs" dxfId="12837" priority="395" stopIfTrue="1" operator="equal">
      <formula>4</formula>
    </cfRule>
    <cfRule type="cellIs" dxfId="12836" priority="396" stopIfTrue="1" operator="equal">
      <formula>3</formula>
    </cfRule>
  </conditionalFormatting>
  <conditionalFormatting sqref="J5">
    <cfRule type="cellIs" dxfId="12835" priority="389" stopIfTrue="1" operator="equal">
      <formula>5</formula>
    </cfRule>
    <cfRule type="cellIs" dxfId="12834" priority="390" stopIfTrue="1" operator="equal">
      <formula>4</formula>
    </cfRule>
    <cfRule type="cellIs" dxfId="12833" priority="391" stopIfTrue="1" operator="equal">
      <formula>3</formula>
    </cfRule>
  </conditionalFormatting>
  <conditionalFormatting sqref="J4">
    <cfRule type="expression" dxfId="12832" priority="387" stopIfTrue="1">
      <formula>$D$1&lt;J4</formula>
    </cfRule>
    <cfRule type="expression" dxfId="12831" priority="388" stopIfTrue="1">
      <formula>$D$1&gt;J4</formula>
    </cfRule>
  </conditionalFormatting>
  <conditionalFormatting sqref="J5">
    <cfRule type="cellIs" dxfId="12830" priority="384" stopIfTrue="1" operator="equal">
      <formula>5</formula>
    </cfRule>
    <cfRule type="cellIs" dxfId="12829" priority="385" stopIfTrue="1" operator="equal">
      <formula>4</formula>
    </cfRule>
    <cfRule type="cellIs" dxfId="12828" priority="386" stopIfTrue="1" operator="equal">
      <formula>3</formula>
    </cfRule>
  </conditionalFormatting>
  <conditionalFormatting sqref="J4">
    <cfRule type="expression" dxfId="12827" priority="382" stopIfTrue="1">
      <formula>$D$1&lt;J4</formula>
    </cfRule>
    <cfRule type="expression" dxfId="12826" priority="383" stopIfTrue="1">
      <formula>$D$1&gt;J4</formula>
    </cfRule>
  </conditionalFormatting>
  <conditionalFormatting sqref="J5">
    <cfRule type="cellIs" dxfId="12825" priority="379" stopIfTrue="1" operator="equal">
      <formula>5</formula>
    </cfRule>
    <cfRule type="cellIs" dxfId="12824" priority="380" stopIfTrue="1" operator="equal">
      <formula>4</formula>
    </cfRule>
    <cfRule type="cellIs" dxfId="12823" priority="381" stopIfTrue="1" operator="equal">
      <formula>3</formula>
    </cfRule>
  </conditionalFormatting>
  <conditionalFormatting sqref="J5">
    <cfRule type="cellIs" dxfId="12822" priority="374" stopIfTrue="1" operator="equal">
      <formula>5</formula>
    </cfRule>
    <cfRule type="cellIs" dxfId="12821" priority="375" stopIfTrue="1" operator="equal">
      <formula>4</formula>
    </cfRule>
    <cfRule type="cellIs" dxfId="12820" priority="376" stopIfTrue="1" operator="equal">
      <formula>3</formula>
    </cfRule>
  </conditionalFormatting>
  <conditionalFormatting sqref="J4">
    <cfRule type="expression" dxfId="12819" priority="372" stopIfTrue="1">
      <formula>$D$1&lt;J4</formula>
    </cfRule>
    <cfRule type="expression" dxfId="12818" priority="373" stopIfTrue="1">
      <formula>$D$1&gt;J4</formula>
    </cfRule>
  </conditionalFormatting>
  <conditionalFormatting sqref="J4">
    <cfRule type="expression" dxfId="12817" priority="370" stopIfTrue="1">
      <formula>$D$1&lt;J4</formula>
    </cfRule>
    <cfRule type="expression" dxfId="12816" priority="371" stopIfTrue="1">
      <formula>$D$1&gt;J4</formula>
    </cfRule>
  </conditionalFormatting>
  <conditionalFormatting sqref="J5">
    <cfRule type="cellIs" dxfId="12815" priority="367" stopIfTrue="1" operator="equal">
      <formula>5</formula>
    </cfRule>
    <cfRule type="cellIs" dxfId="12814" priority="368" stopIfTrue="1" operator="equal">
      <formula>4</formula>
    </cfRule>
    <cfRule type="cellIs" dxfId="12813" priority="369" stopIfTrue="1" operator="equal">
      <formula>3</formula>
    </cfRule>
  </conditionalFormatting>
  <conditionalFormatting sqref="J5">
    <cfRule type="cellIs" dxfId="12812" priority="362" stopIfTrue="1" operator="equal">
      <formula>5</formula>
    </cfRule>
    <cfRule type="cellIs" dxfId="12811" priority="363" stopIfTrue="1" operator="equal">
      <formula>4</formula>
    </cfRule>
    <cfRule type="cellIs" dxfId="12810" priority="364" stopIfTrue="1" operator="equal">
      <formula>3</formula>
    </cfRule>
  </conditionalFormatting>
  <conditionalFormatting sqref="K3">
    <cfRule type="expression" dxfId="12809" priority="356" stopIfTrue="1">
      <formula>$D$1&lt;K3</formula>
    </cfRule>
    <cfRule type="expression" dxfId="12808" priority="357" stopIfTrue="1">
      <formula>$D$1&gt;K3</formula>
    </cfRule>
  </conditionalFormatting>
  <conditionalFormatting sqref="K3">
    <cfRule type="expression" dxfId="12807" priority="354" stopIfTrue="1">
      <formula>$D$1&lt;K3</formula>
    </cfRule>
    <cfRule type="expression" dxfId="12806" priority="355" stopIfTrue="1">
      <formula>$D$1&gt;K3</formula>
    </cfRule>
  </conditionalFormatting>
  <conditionalFormatting sqref="K3">
    <cfRule type="expression" dxfId="12805" priority="352" stopIfTrue="1">
      <formula>$D$1&lt;K3</formula>
    </cfRule>
    <cfRule type="expression" dxfId="12804" priority="353" stopIfTrue="1">
      <formula>$D$1&gt;K3</formula>
    </cfRule>
  </conditionalFormatting>
  <conditionalFormatting sqref="K4">
    <cfRule type="expression" dxfId="12803" priority="346" stopIfTrue="1">
      <formula>$D$1&lt;K4</formula>
    </cfRule>
    <cfRule type="expression" dxfId="12802" priority="347" stopIfTrue="1">
      <formula>$D$1&gt;K4</formula>
    </cfRule>
  </conditionalFormatting>
  <conditionalFormatting sqref="K4">
    <cfRule type="expression" dxfId="12801" priority="326" stopIfTrue="1">
      <formula>$D$1&lt;K4</formula>
    </cfRule>
    <cfRule type="expression" dxfId="12800" priority="327" stopIfTrue="1">
      <formula>$D$1&gt;K4</formula>
    </cfRule>
  </conditionalFormatting>
  <conditionalFormatting sqref="K3">
    <cfRule type="expression" dxfId="12799" priority="350" stopIfTrue="1">
      <formula>$D$1&lt;K3</formula>
    </cfRule>
    <cfRule type="expression" dxfId="12798" priority="351" stopIfTrue="1">
      <formula>$D$1&gt;K3</formula>
    </cfRule>
  </conditionalFormatting>
  <conditionalFormatting sqref="K5">
    <cfRule type="cellIs" dxfId="12797" priority="315" stopIfTrue="1" operator="equal">
      <formula>5</formula>
    </cfRule>
    <cfRule type="cellIs" dxfId="12796" priority="316" stopIfTrue="1" operator="equal">
      <formula>4</formula>
    </cfRule>
    <cfRule type="cellIs" dxfId="12795" priority="317" stopIfTrue="1" operator="equal">
      <formula>3</formula>
    </cfRule>
  </conditionalFormatting>
  <conditionalFormatting sqref="K4">
    <cfRule type="expression" dxfId="12794" priority="344" stopIfTrue="1">
      <formula>$D$1&lt;K4</formula>
    </cfRule>
    <cfRule type="expression" dxfId="12793" priority="345" stopIfTrue="1">
      <formula>$D$1&gt;K4</formula>
    </cfRule>
  </conditionalFormatting>
  <conditionalFormatting sqref="K4">
    <cfRule type="expression" dxfId="12792" priority="324" stopIfTrue="1">
      <formula>$D$1&lt;K4</formula>
    </cfRule>
    <cfRule type="expression" dxfId="12791" priority="325" stopIfTrue="1">
      <formula>$D$1&gt;K4</formula>
    </cfRule>
  </conditionalFormatting>
  <conditionalFormatting sqref="K4">
    <cfRule type="expression" dxfId="12790" priority="322" stopIfTrue="1">
      <formula>$D$1&lt;K4</formula>
    </cfRule>
    <cfRule type="expression" dxfId="12789" priority="323" stopIfTrue="1">
      <formula>$D$1&gt;K4</formula>
    </cfRule>
  </conditionalFormatting>
  <conditionalFormatting sqref="K4">
    <cfRule type="expression" dxfId="12788" priority="342" stopIfTrue="1">
      <formula>$D$1&lt;K4</formula>
    </cfRule>
    <cfRule type="expression" dxfId="12787" priority="343" stopIfTrue="1">
      <formula>$D$1&gt;K4</formula>
    </cfRule>
  </conditionalFormatting>
  <conditionalFormatting sqref="K4">
    <cfRule type="expression" dxfId="12786" priority="340" stopIfTrue="1">
      <formula>$D$1&lt;K4</formula>
    </cfRule>
    <cfRule type="expression" dxfId="12785" priority="341" stopIfTrue="1">
      <formula>$D$1&gt;K4</formula>
    </cfRule>
  </conditionalFormatting>
  <conditionalFormatting sqref="K4">
    <cfRule type="expression" dxfId="12784" priority="338" stopIfTrue="1">
      <formula>$D$1&lt;K4</formula>
    </cfRule>
    <cfRule type="expression" dxfId="12783" priority="339" stopIfTrue="1">
      <formula>$D$1&gt;K4</formula>
    </cfRule>
  </conditionalFormatting>
  <conditionalFormatting sqref="K4">
    <cfRule type="expression" dxfId="12782" priority="334" stopIfTrue="1">
      <formula>$D$1&lt;K4</formula>
    </cfRule>
    <cfRule type="expression" dxfId="12781" priority="335" stopIfTrue="1">
      <formula>$D$1&gt;K4</formula>
    </cfRule>
  </conditionalFormatting>
  <conditionalFormatting sqref="K4">
    <cfRule type="expression" dxfId="12780" priority="332" stopIfTrue="1">
      <formula>$D$1&lt;K4</formula>
    </cfRule>
    <cfRule type="expression" dxfId="12779" priority="333" stopIfTrue="1">
      <formula>$D$1&gt;K4</formula>
    </cfRule>
  </conditionalFormatting>
  <conditionalFormatting sqref="K4">
    <cfRule type="expression" dxfId="12778" priority="330" stopIfTrue="1">
      <formula>$D$1&lt;K4</formula>
    </cfRule>
    <cfRule type="expression" dxfId="12777" priority="331" stopIfTrue="1">
      <formula>$D$1&gt;K4</formula>
    </cfRule>
  </conditionalFormatting>
  <conditionalFormatting sqref="K4">
    <cfRule type="expression" dxfId="12776" priority="328" stopIfTrue="1">
      <formula>$D$1&lt;K4</formula>
    </cfRule>
    <cfRule type="expression" dxfId="12775" priority="329" stopIfTrue="1">
      <formula>$D$1&gt;K4</formula>
    </cfRule>
  </conditionalFormatting>
  <conditionalFormatting sqref="K4">
    <cfRule type="expression" dxfId="12774" priority="320" stopIfTrue="1">
      <formula>$D$1&lt;K4</formula>
    </cfRule>
    <cfRule type="expression" dxfId="12773" priority="321" stopIfTrue="1">
      <formula>$D$1&gt;K4</formula>
    </cfRule>
  </conditionalFormatting>
  <conditionalFormatting sqref="K4">
    <cfRule type="expression" dxfId="12772" priority="318" stopIfTrue="1">
      <formula>$D$1&lt;K4</formula>
    </cfRule>
    <cfRule type="expression" dxfId="12771" priority="319" stopIfTrue="1">
      <formula>$D$1&gt;K4</formula>
    </cfRule>
  </conditionalFormatting>
  <conditionalFormatting sqref="L4">
    <cfRule type="expression" dxfId="12770" priority="313" stopIfTrue="1">
      <formula>$D$1&lt;L4</formula>
    </cfRule>
    <cfRule type="expression" dxfId="12769" priority="314" stopIfTrue="1">
      <formula>$D$1&gt;L4</formula>
    </cfRule>
  </conditionalFormatting>
  <conditionalFormatting sqref="L4">
    <cfRule type="expression" dxfId="12768" priority="311" stopIfTrue="1">
      <formula>$D$1&lt;L4</formula>
    </cfRule>
    <cfRule type="expression" dxfId="12767" priority="312" stopIfTrue="1">
      <formula>$D$1&gt;L4</formula>
    </cfRule>
  </conditionalFormatting>
  <conditionalFormatting sqref="L4">
    <cfRule type="expression" dxfId="12766" priority="309" stopIfTrue="1">
      <formula>$D$1&lt;L4</formula>
    </cfRule>
    <cfRule type="expression" dxfId="12765" priority="310" stopIfTrue="1">
      <formula>$D$1&gt;L4</formula>
    </cfRule>
  </conditionalFormatting>
  <conditionalFormatting sqref="L4">
    <cfRule type="expression" dxfId="12764" priority="305" stopIfTrue="1">
      <formula>$D$1&lt;L4</formula>
    </cfRule>
    <cfRule type="expression" dxfId="12763" priority="306" stopIfTrue="1">
      <formula>$D$1&gt;L4</formula>
    </cfRule>
  </conditionalFormatting>
  <conditionalFormatting sqref="L4">
    <cfRule type="expression" dxfId="12762" priority="303" stopIfTrue="1">
      <formula>$D$1&lt;L4</formula>
    </cfRule>
    <cfRule type="expression" dxfId="12761" priority="304" stopIfTrue="1">
      <formula>$D$1&gt;L4</formula>
    </cfRule>
  </conditionalFormatting>
  <conditionalFormatting sqref="L4">
    <cfRule type="expression" dxfId="12760" priority="301" stopIfTrue="1">
      <formula>$D$1&lt;L4</formula>
    </cfRule>
    <cfRule type="expression" dxfId="12759" priority="302" stopIfTrue="1">
      <formula>$D$1&gt;L4</formula>
    </cfRule>
  </conditionalFormatting>
  <conditionalFormatting sqref="L4">
    <cfRule type="expression" dxfId="12758" priority="299" stopIfTrue="1">
      <formula>$D$1&lt;L4</formula>
    </cfRule>
    <cfRule type="expression" dxfId="12757" priority="300" stopIfTrue="1">
      <formula>$D$1&gt;L4</formula>
    </cfRule>
  </conditionalFormatting>
  <conditionalFormatting sqref="L5">
    <cfRule type="cellIs" dxfId="12756" priority="296" stopIfTrue="1" operator="equal">
      <formula>5</formula>
    </cfRule>
    <cfRule type="cellIs" dxfId="12755" priority="297" stopIfTrue="1" operator="equal">
      <formula>4</formula>
    </cfRule>
    <cfRule type="cellIs" dxfId="12754" priority="298" stopIfTrue="1" operator="equal">
      <formula>3</formula>
    </cfRule>
  </conditionalFormatting>
  <conditionalFormatting sqref="L5">
    <cfRule type="cellIs" dxfId="12753" priority="293" stopIfTrue="1" operator="equal">
      <formula>5</formula>
    </cfRule>
    <cfRule type="cellIs" dxfId="12752" priority="294" stopIfTrue="1" operator="equal">
      <formula>4</formula>
    </cfRule>
    <cfRule type="cellIs" dxfId="12751" priority="295" stopIfTrue="1" operator="equal">
      <formula>3</formula>
    </cfRule>
  </conditionalFormatting>
  <conditionalFormatting sqref="L5">
    <cfRule type="cellIs" dxfId="12750" priority="290" stopIfTrue="1" operator="equal">
      <formula>5</formula>
    </cfRule>
    <cfRule type="cellIs" dxfId="12749" priority="291" stopIfTrue="1" operator="equal">
      <formula>4</formula>
    </cfRule>
    <cfRule type="cellIs" dxfId="12748" priority="292" stopIfTrue="1" operator="equal">
      <formula>3</formula>
    </cfRule>
  </conditionalFormatting>
  <conditionalFormatting sqref="L5">
    <cfRule type="cellIs" dxfId="12747" priority="284" stopIfTrue="1" operator="equal">
      <formula>5</formula>
    </cfRule>
    <cfRule type="cellIs" dxfId="12746" priority="285" stopIfTrue="1" operator="equal">
      <formula>4</formula>
    </cfRule>
    <cfRule type="cellIs" dxfId="12745" priority="286" stopIfTrue="1" operator="equal">
      <formula>3</formula>
    </cfRule>
  </conditionalFormatting>
  <conditionalFormatting sqref="L5">
    <cfRule type="cellIs" dxfId="12744" priority="281" stopIfTrue="1" operator="equal">
      <formula>5</formula>
    </cfRule>
    <cfRule type="cellIs" dxfId="12743" priority="282" stopIfTrue="1" operator="equal">
      <formula>4</formula>
    </cfRule>
    <cfRule type="cellIs" dxfId="12742" priority="283" stopIfTrue="1" operator="equal">
      <formula>3</formula>
    </cfRule>
  </conditionalFormatting>
  <conditionalFormatting sqref="L5">
    <cfRule type="cellIs" dxfId="12741" priority="278" stopIfTrue="1" operator="equal">
      <formula>5</formula>
    </cfRule>
    <cfRule type="cellIs" dxfId="12740" priority="279" stopIfTrue="1" operator="equal">
      <formula>4</formula>
    </cfRule>
    <cfRule type="cellIs" dxfId="12739" priority="280" stopIfTrue="1" operator="equal">
      <formula>3</formula>
    </cfRule>
  </conditionalFormatting>
  <conditionalFormatting sqref="L5">
    <cfRule type="cellIs" dxfId="12738" priority="272" stopIfTrue="1" operator="equal">
      <formula>5</formula>
    </cfRule>
    <cfRule type="cellIs" dxfId="12737" priority="273" stopIfTrue="1" operator="equal">
      <formula>4</formula>
    </cfRule>
    <cfRule type="cellIs" dxfId="12736" priority="274" stopIfTrue="1" operator="equal">
      <formula>3</formula>
    </cfRule>
  </conditionalFormatting>
  <conditionalFormatting sqref="L5">
    <cfRule type="cellIs" dxfId="12735" priority="269" stopIfTrue="1" operator="equal">
      <formula>5</formula>
    </cfRule>
    <cfRule type="cellIs" dxfId="12734" priority="270" stopIfTrue="1" operator="equal">
      <formula>4</formula>
    </cfRule>
    <cfRule type="cellIs" dxfId="12733" priority="271" stopIfTrue="1" operator="equal">
      <formula>3</formula>
    </cfRule>
  </conditionalFormatting>
  <conditionalFormatting sqref="L5">
    <cfRule type="cellIs" dxfId="12732" priority="266" stopIfTrue="1" operator="equal">
      <formula>5</formula>
    </cfRule>
    <cfRule type="cellIs" dxfId="12731" priority="267" stopIfTrue="1" operator="equal">
      <formula>4</formula>
    </cfRule>
    <cfRule type="cellIs" dxfId="12730" priority="268" stopIfTrue="1" operator="equal">
      <formula>3</formula>
    </cfRule>
  </conditionalFormatting>
  <conditionalFormatting sqref="L5">
    <cfRule type="cellIs" dxfId="12729" priority="263" stopIfTrue="1" operator="equal">
      <formula>5</formula>
    </cfRule>
    <cfRule type="cellIs" dxfId="12728" priority="264" stopIfTrue="1" operator="equal">
      <formula>4</formula>
    </cfRule>
    <cfRule type="cellIs" dxfId="12727" priority="265" stopIfTrue="1" operator="equal">
      <formula>3</formula>
    </cfRule>
  </conditionalFormatting>
  <conditionalFormatting sqref="L5">
    <cfRule type="cellIs" dxfId="12726" priority="260" stopIfTrue="1" operator="equal">
      <formula>5</formula>
    </cfRule>
    <cfRule type="cellIs" dxfId="12725" priority="261" stopIfTrue="1" operator="equal">
      <formula>4</formula>
    </cfRule>
    <cfRule type="cellIs" dxfId="12724" priority="262" stopIfTrue="1" operator="equal">
      <formula>3</formula>
    </cfRule>
  </conditionalFormatting>
  <conditionalFormatting sqref="L5">
    <cfRule type="cellIs" dxfId="12723" priority="257" stopIfTrue="1" operator="equal">
      <formula>5</formula>
    </cfRule>
    <cfRule type="cellIs" dxfId="12722" priority="258" stopIfTrue="1" operator="equal">
      <formula>4</formula>
    </cfRule>
    <cfRule type="cellIs" dxfId="12721" priority="259" stopIfTrue="1" operator="equal">
      <formula>3</formula>
    </cfRule>
  </conditionalFormatting>
  <conditionalFormatting sqref="L5">
    <cfRule type="cellIs" dxfId="12720" priority="254" stopIfTrue="1" operator="equal">
      <formula>5</formula>
    </cfRule>
    <cfRule type="cellIs" dxfId="12719" priority="255" stopIfTrue="1" operator="equal">
      <formula>4</formula>
    </cfRule>
    <cfRule type="cellIs" dxfId="12718" priority="256" stopIfTrue="1" operator="equal">
      <formula>3</formula>
    </cfRule>
  </conditionalFormatting>
  <conditionalFormatting sqref="L5">
    <cfRule type="cellIs" dxfId="12717" priority="251" stopIfTrue="1" operator="equal">
      <formula>5</formula>
    </cfRule>
    <cfRule type="cellIs" dxfId="12716" priority="252" stopIfTrue="1" operator="equal">
      <formula>4</formula>
    </cfRule>
    <cfRule type="cellIs" dxfId="12715" priority="253" stopIfTrue="1" operator="equal">
      <formula>3</formula>
    </cfRule>
  </conditionalFormatting>
  <conditionalFormatting sqref="L5">
    <cfRule type="cellIs" dxfId="12714" priority="248" stopIfTrue="1" operator="equal">
      <formula>5</formula>
    </cfRule>
    <cfRule type="cellIs" dxfId="12713" priority="249" stopIfTrue="1" operator="equal">
      <formula>4</formula>
    </cfRule>
    <cfRule type="cellIs" dxfId="12712" priority="250" stopIfTrue="1" operator="equal">
      <formula>3</formula>
    </cfRule>
  </conditionalFormatting>
  <conditionalFormatting sqref="L5">
    <cfRule type="cellIs" dxfId="12711" priority="245" stopIfTrue="1" operator="equal">
      <formula>5</formula>
    </cfRule>
    <cfRule type="cellIs" dxfId="12710" priority="246" stopIfTrue="1" operator="equal">
      <formula>4</formula>
    </cfRule>
    <cfRule type="cellIs" dxfId="12709" priority="247" stopIfTrue="1" operator="equal">
      <formula>3</formula>
    </cfRule>
  </conditionalFormatting>
  <conditionalFormatting sqref="N4">
    <cfRule type="expression" dxfId="12708" priority="66" stopIfTrue="1">
      <formula>$D$1&lt;N4</formula>
    </cfRule>
    <cfRule type="expression" dxfId="12707" priority="67" stopIfTrue="1">
      <formula>$D$1&gt;N4</formula>
    </cfRule>
  </conditionalFormatting>
  <conditionalFormatting sqref="N4">
    <cfRule type="expression" dxfId="12706" priority="64" stopIfTrue="1">
      <formula>$D$1&lt;N4</formula>
    </cfRule>
    <cfRule type="expression" dxfId="12705" priority="65" stopIfTrue="1">
      <formula>$D$1&gt;N4</formula>
    </cfRule>
  </conditionalFormatting>
  <conditionalFormatting sqref="N4">
    <cfRule type="expression" dxfId="12704" priority="232" stopIfTrue="1">
      <formula>$D$1&lt;N4</formula>
    </cfRule>
    <cfRule type="expression" dxfId="12703" priority="233" stopIfTrue="1">
      <formula>$D$1&gt;N4</formula>
    </cfRule>
  </conditionalFormatting>
  <conditionalFormatting sqref="N5">
    <cfRule type="cellIs" dxfId="12702" priority="229" stopIfTrue="1" operator="equal">
      <formula>5</formula>
    </cfRule>
    <cfRule type="cellIs" dxfId="12701" priority="230" stopIfTrue="1" operator="equal">
      <formula>4</formula>
    </cfRule>
    <cfRule type="cellIs" dxfId="12700" priority="231" stopIfTrue="1" operator="equal">
      <formula>3</formula>
    </cfRule>
  </conditionalFormatting>
  <conditionalFormatting sqref="N4">
    <cfRule type="expression" dxfId="12699" priority="227" stopIfTrue="1">
      <formula>$D$1&lt;N4</formula>
    </cfRule>
    <cfRule type="expression" dxfId="12698" priority="228" stopIfTrue="1">
      <formula>$D$1&gt;N4</formula>
    </cfRule>
  </conditionalFormatting>
  <conditionalFormatting sqref="N4">
    <cfRule type="expression" dxfId="12697" priority="211" stopIfTrue="1">
      <formula>$D$1&lt;N4</formula>
    </cfRule>
    <cfRule type="expression" dxfId="12696" priority="212" stopIfTrue="1">
      <formula>$D$1&gt;N4</formula>
    </cfRule>
  </conditionalFormatting>
  <conditionalFormatting sqref="N5">
    <cfRule type="cellIs" dxfId="12695" priority="208" stopIfTrue="1" operator="equal">
      <formula>5</formula>
    </cfRule>
    <cfRule type="cellIs" dxfId="12694" priority="209" stopIfTrue="1" operator="equal">
      <formula>4</formula>
    </cfRule>
    <cfRule type="cellIs" dxfId="12693" priority="210" stopIfTrue="1" operator="equal">
      <formula>3</formula>
    </cfRule>
  </conditionalFormatting>
  <conditionalFormatting sqref="N4">
    <cfRule type="expression" dxfId="12692" priority="206" stopIfTrue="1">
      <formula>$D$1&lt;N4</formula>
    </cfRule>
    <cfRule type="expression" dxfId="12691" priority="207" stopIfTrue="1">
      <formula>$D$1&gt;N4</formula>
    </cfRule>
  </conditionalFormatting>
  <conditionalFormatting sqref="N5">
    <cfRule type="cellIs" dxfId="12690" priority="203" stopIfTrue="1" operator="equal">
      <formula>5</formula>
    </cfRule>
    <cfRule type="cellIs" dxfId="12689" priority="204" stopIfTrue="1" operator="equal">
      <formula>4</formula>
    </cfRule>
    <cfRule type="cellIs" dxfId="12688" priority="205" stopIfTrue="1" operator="equal">
      <formula>3</formula>
    </cfRule>
  </conditionalFormatting>
  <conditionalFormatting sqref="N4">
    <cfRule type="expression" dxfId="12687" priority="201" stopIfTrue="1">
      <formula>$D$1&lt;N4</formula>
    </cfRule>
    <cfRule type="expression" dxfId="12686" priority="202" stopIfTrue="1">
      <formula>$D$1&gt;N4</formula>
    </cfRule>
  </conditionalFormatting>
  <conditionalFormatting sqref="N5">
    <cfRule type="cellIs" dxfId="12685" priority="198" stopIfTrue="1" operator="equal">
      <formula>5</formula>
    </cfRule>
    <cfRule type="cellIs" dxfId="12684" priority="199" stopIfTrue="1" operator="equal">
      <formula>4</formula>
    </cfRule>
    <cfRule type="cellIs" dxfId="12683" priority="200" stopIfTrue="1" operator="equal">
      <formula>3</formula>
    </cfRule>
  </conditionalFormatting>
  <conditionalFormatting sqref="N4">
    <cfRule type="expression" dxfId="12682" priority="196" stopIfTrue="1">
      <formula>$D$1&lt;N4</formula>
    </cfRule>
    <cfRule type="expression" dxfId="12681" priority="197" stopIfTrue="1">
      <formula>$D$1&gt;N4</formula>
    </cfRule>
  </conditionalFormatting>
  <conditionalFormatting sqref="N4">
    <cfRule type="expression" dxfId="12680" priority="194" stopIfTrue="1">
      <formula>$D$1&lt;N4</formula>
    </cfRule>
    <cfRule type="expression" dxfId="12679" priority="195" stopIfTrue="1">
      <formula>$D$1&gt;N4</formula>
    </cfRule>
  </conditionalFormatting>
  <conditionalFormatting sqref="N5">
    <cfRule type="cellIs" dxfId="12678" priority="191" stopIfTrue="1" operator="equal">
      <formula>5</formula>
    </cfRule>
    <cfRule type="cellIs" dxfId="12677" priority="192" stopIfTrue="1" operator="equal">
      <formula>4</formula>
    </cfRule>
    <cfRule type="cellIs" dxfId="12676" priority="193" stopIfTrue="1" operator="equal">
      <formula>3</formula>
    </cfRule>
  </conditionalFormatting>
  <conditionalFormatting sqref="N4">
    <cfRule type="expression" dxfId="12675" priority="189" stopIfTrue="1">
      <formula>$D$1&lt;N4</formula>
    </cfRule>
    <cfRule type="expression" dxfId="12674" priority="190" stopIfTrue="1">
      <formula>$D$1&gt;N4</formula>
    </cfRule>
  </conditionalFormatting>
  <conditionalFormatting sqref="N5">
    <cfRule type="cellIs" dxfId="12673" priority="186" stopIfTrue="1" operator="equal">
      <formula>5</formula>
    </cfRule>
    <cfRule type="cellIs" dxfId="12672" priority="187" stopIfTrue="1" operator="equal">
      <formula>4</formula>
    </cfRule>
    <cfRule type="cellIs" dxfId="12671" priority="188" stopIfTrue="1" operator="equal">
      <formula>3</formula>
    </cfRule>
  </conditionalFormatting>
  <conditionalFormatting sqref="N4">
    <cfRule type="expression" dxfId="12670" priority="184" stopIfTrue="1">
      <formula>$D$1&lt;N4</formula>
    </cfRule>
    <cfRule type="expression" dxfId="12669" priority="185" stopIfTrue="1">
      <formula>$D$1&gt;N4</formula>
    </cfRule>
  </conditionalFormatting>
  <conditionalFormatting sqref="N5">
    <cfRule type="cellIs" dxfId="12668" priority="181" stopIfTrue="1" operator="equal">
      <formula>5</formula>
    </cfRule>
    <cfRule type="cellIs" dxfId="12667" priority="182" stopIfTrue="1" operator="equal">
      <formula>4</formula>
    </cfRule>
    <cfRule type="cellIs" dxfId="12666" priority="183" stopIfTrue="1" operator="equal">
      <formula>3</formula>
    </cfRule>
  </conditionalFormatting>
  <conditionalFormatting sqref="N4">
    <cfRule type="expression" dxfId="12665" priority="179" stopIfTrue="1">
      <formula>$D$1&lt;N4</formula>
    </cfRule>
    <cfRule type="expression" dxfId="12664" priority="180" stopIfTrue="1">
      <formula>$D$1&gt;N4</formula>
    </cfRule>
  </conditionalFormatting>
  <conditionalFormatting sqref="N4">
    <cfRule type="expression" dxfId="12663" priority="177" stopIfTrue="1">
      <formula>$D$1&lt;N4</formula>
    </cfRule>
    <cfRule type="expression" dxfId="12662" priority="178" stopIfTrue="1">
      <formula>$D$1&gt;N4</formula>
    </cfRule>
  </conditionalFormatting>
  <conditionalFormatting sqref="N4">
    <cfRule type="expression" dxfId="12661" priority="175" stopIfTrue="1">
      <formula>$D$1&lt;N4</formula>
    </cfRule>
    <cfRule type="expression" dxfId="12660" priority="176" stopIfTrue="1">
      <formula>$D$1&gt;N4</formula>
    </cfRule>
  </conditionalFormatting>
  <conditionalFormatting sqref="N4">
    <cfRule type="expression" dxfId="12659" priority="173" stopIfTrue="1">
      <formula>$D$1&lt;N4</formula>
    </cfRule>
    <cfRule type="expression" dxfId="12658" priority="174" stopIfTrue="1">
      <formula>$D$1&gt;N4</formula>
    </cfRule>
  </conditionalFormatting>
  <conditionalFormatting sqref="N4">
    <cfRule type="expression" dxfId="12657" priority="171" stopIfTrue="1">
      <formula>$D$1&lt;N4</formula>
    </cfRule>
    <cfRule type="expression" dxfId="12656" priority="172" stopIfTrue="1">
      <formula>$D$1&gt;N4</formula>
    </cfRule>
  </conditionalFormatting>
  <conditionalFormatting sqref="N4">
    <cfRule type="expression" dxfId="12655" priority="169" stopIfTrue="1">
      <formula>$D$1&lt;N4</formula>
    </cfRule>
    <cfRule type="expression" dxfId="12654" priority="170" stopIfTrue="1">
      <formula>$D$1&gt;N4</formula>
    </cfRule>
  </conditionalFormatting>
  <conditionalFormatting sqref="N4">
    <cfRule type="expression" dxfId="12653" priority="167" stopIfTrue="1">
      <formula>$D$1&lt;N4</formula>
    </cfRule>
    <cfRule type="expression" dxfId="12652" priority="168" stopIfTrue="1">
      <formula>$D$1&gt;N4</formula>
    </cfRule>
  </conditionalFormatting>
  <conditionalFormatting sqref="N4">
    <cfRule type="expression" dxfId="12651" priority="165" stopIfTrue="1">
      <formula>$D$1&lt;N4</formula>
    </cfRule>
    <cfRule type="expression" dxfId="12650" priority="166" stopIfTrue="1">
      <formula>$D$1&gt;N4</formula>
    </cfRule>
  </conditionalFormatting>
  <conditionalFormatting sqref="N4">
    <cfRule type="expression" dxfId="12649" priority="163" stopIfTrue="1">
      <formula>$D$1&lt;N4</formula>
    </cfRule>
    <cfRule type="expression" dxfId="12648" priority="164" stopIfTrue="1">
      <formula>$D$1&gt;N4</formula>
    </cfRule>
  </conditionalFormatting>
  <conditionalFormatting sqref="N4">
    <cfRule type="expression" dxfId="12647" priority="161" stopIfTrue="1">
      <formula>$D$1&lt;N4</formula>
    </cfRule>
    <cfRule type="expression" dxfId="12646" priority="162" stopIfTrue="1">
      <formula>$D$1&gt;N4</formula>
    </cfRule>
  </conditionalFormatting>
  <conditionalFormatting sqref="N5">
    <cfRule type="cellIs" dxfId="12645" priority="158" stopIfTrue="1" operator="equal">
      <formula>5</formula>
    </cfRule>
    <cfRule type="cellIs" dxfId="12644" priority="159" stopIfTrue="1" operator="equal">
      <formula>4</formula>
    </cfRule>
    <cfRule type="cellIs" dxfId="12643" priority="160" stopIfTrue="1" operator="equal">
      <formula>3</formula>
    </cfRule>
  </conditionalFormatting>
  <conditionalFormatting sqref="N4">
    <cfRule type="expression" dxfId="12642" priority="156" stopIfTrue="1">
      <formula>$D$1&lt;N4</formula>
    </cfRule>
    <cfRule type="expression" dxfId="12641" priority="157" stopIfTrue="1">
      <formula>$D$1&gt;N4</formula>
    </cfRule>
  </conditionalFormatting>
  <conditionalFormatting sqref="N5">
    <cfRule type="cellIs" dxfId="12640" priority="153" stopIfTrue="1" operator="equal">
      <formula>5</formula>
    </cfRule>
    <cfRule type="cellIs" dxfId="12639" priority="154" stopIfTrue="1" operator="equal">
      <formula>4</formula>
    </cfRule>
    <cfRule type="cellIs" dxfId="12638" priority="155" stopIfTrue="1" operator="equal">
      <formula>3</formula>
    </cfRule>
  </conditionalFormatting>
  <conditionalFormatting sqref="N4">
    <cfRule type="expression" dxfId="12637" priority="151" stopIfTrue="1">
      <formula>$D$1&lt;N4</formula>
    </cfRule>
    <cfRule type="expression" dxfId="12636" priority="152" stopIfTrue="1">
      <formula>$D$1&gt;N4</formula>
    </cfRule>
  </conditionalFormatting>
  <conditionalFormatting sqref="N4">
    <cfRule type="expression" dxfId="12635" priority="149" stopIfTrue="1">
      <formula>$D$1&lt;N4</formula>
    </cfRule>
    <cfRule type="expression" dxfId="12634" priority="150" stopIfTrue="1">
      <formula>$D$1&gt;N4</formula>
    </cfRule>
  </conditionalFormatting>
  <conditionalFormatting sqref="N4">
    <cfRule type="expression" dxfId="12633" priority="147" stopIfTrue="1">
      <formula>$D$1&lt;N4</formula>
    </cfRule>
    <cfRule type="expression" dxfId="12632" priority="148" stopIfTrue="1">
      <formula>$D$1&gt;N4</formula>
    </cfRule>
  </conditionalFormatting>
  <conditionalFormatting sqref="N4">
    <cfRule type="expression" dxfId="12631" priority="145" stopIfTrue="1">
      <formula>$D$1&lt;N4</formula>
    </cfRule>
    <cfRule type="expression" dxfId="12630" priority="146" stopIfTrue="1">
      <formula>$D$1&gt;N4</formula>
    </cfRule>
  </conditionalFormatting>
  <conditionalFormatting sqref="N4">
    <cfRule type="expression" dxfId="12629" priority="143" stopIfTrue="1">
      <formula>$D$1&lt;N4</formula>
    </cfRule>
    <cfRule type="expression" dxfId="12628" priority="144" stopIfTrue="1">
      <formula>$D$1&gt;N4</formula>
    </cfRule>
  </conditionalFormatting>
  <conditionalFormatting sqref="N4">
    <cfRule type="expression" dxfId="12627" priority="141" stopIfTrue="1">
      <formula>$D$1&lt;N4</formula>
    </cfRule>
    <cfRule type="expression" dxfId="12626" priority="142" stopIfTrue="1">
      <formula>$D$1&gt;N4</formula>
    </cfRule>
  </conditionalFormatting>
  <conditionalFormatting sqref="N4">
    <cfRule type="expression" dxfId="12625" priority="139" stopIfTrue="1">
      <formula>$D$1&lt;N4</formula>
    </cfRule>
    <cfRule type="expression" dxfId="12624" priority="140" stopIfTrue="1">
      <formula>$D$1&gt;N4</formula>
    </cfRule>
  </conditionalFormatting>
  <conditionalFormatting sqref="N4">
    <cfRule type="expression" dxfId="12623" priority="137" stopIfTrue="1">
      <formula>$D$1&lt;N4</formula>
    </cfRule>
    <cfRule type="expression" dxfId="12622" priority="138" stopIfTrue="1">
      <formula>$D$1&gt;N4</formula>
    </cfRule>
  </conditionalFormatting>
  <conditionalFormatting sqref="N5">
    <cfRule type="cellIs" dxfId="12621" priority="134" stopIfTrue="1" operator="equal">
      <formula>5</formula>
    </cfRule>
    <cfRule type="cellIs" dxfId="12620" priority="135" stopIfTrue="1" operator="equal">
      <formula>4</formula>
    </cfRule>
    <cfRule type="cellIs" dxfId="12619" priority="136" stopIfTrue="1" operator="equal">
      <formula>3</formula>
    </cfRule>
  </conditionalFormatting>
  <conditionalFormatting sqref="N4">
    <cfRule type="expression" dxfId="12618" priority="132" stopIfTrue="1">
      <formula>$D$1&lt;N4</formula>
    </cfRule>
    <cfRule type="expression" dxfId="12617" priority="133" stopIfTrue="1">
      <formula>$D$1&gt;N4</formula>
    </cfRule>
  </conditionalFormatting>
  <conditionalFormatting sqref="N5">
    <cfRule type="cellIs" dxfId="12616" priority="129" stopIfTrue="1" operator="equal">
      <formula>5</formula>
    </cfRule>
    <cfRule type="cellIs" dxfId="12615" priority="130" stopIfTrue="1" operator="equal">
      <formula>4</formula>
    </cfRule>
    <cfRule type="cellIs" dxfId="12614" priority="131" stopIfTrue="1" operator="equal">
      <formula>3</formula>
    </cfRule>
  </conditionalFormatting>
  <conditionalFormatting sqref="N4">
    <cfRule type="expression" dxfId="12613" priority="127" stopIfTrue="1">
      <formula>$D$1&lt;N4</formula>
    </cfRule>
    <cfRule type="expression" dxfId="12612" priority="128" stopIfTrue="1">
      <formula>$D$1&gt;N4</formula>
    </cfRule>
  </conditionalFormatting>
  <conditionalFormatting sqref="N4">
    <cfRule type="expression" dxfId="12611" priority="125" stopIfTrue="1">
      <formula>$D$1&lt;N4</formula>
    </cfRule>
    <cfRule type="expression" dxfId="12610" priority="126" stopIfTrue="1">
      <formula>$D$1&gt;N4</formula>
    </cfRule>
  </conditionalFormatting>
  <conditionalFormatting sqref="N5">
    <cfRule type="cellIs" dxfId="12609" priority="122" stopIfTrue="1" operator="equal">
      <formula>5</formula>
    </cfRule>
    <cfRule type="cellIs" dxfId="12608" priority="123" stopIfTrue="1" operator="equal">
      <formula>4</formula>
    </cfRule>
    <cfRule type="cellIs" dxfId="12607" priority="124" stopIfTrue="1" operator="equal">
      <formula>3</formula>
    </cfRule>
  </conditionalFormatting>
  <conditionalFormatting sqref="N4">
    <cfRule type="expression" dxfId="12606" priority="120" stopIfTrue="1">
      <formula>$D$1&lt;N4</formula>
    </cfRule>
    <cfRule type="expression" dxfId="12605" priority="121" stopIfTrue="1">
      <formula>$D$1&gt;N4</formula>
    </cfRule>
  </conditionalFormatting>
  <conditionalFormatting sqref="N5">
    <cfRule type="cellIs" dxfId="12604" priority="117" stopIfTrue="1" operator="equal">
      <formula>5</formula>
    </cfRule>
    <cfRule type="cellIs" dxfId="12603" priority="118" stopIfTrue="1" operator="equal">
      <formula>4</formula>
    </cfRule>
    <cfRule type="cellIs" dxfId="12602" priority="119" stopIfTrue="1" operator="equal">
      <formula>3</formula>
    </cfRule>
  </conditionalFormatting>
  <conditionalFormatting sqref="N4">
    <cfRule type="expression" dxfId="12601" priority="115" stopIfTrue="1">
      <formula>$D$1&lt;N4</formula>
    </cfRule>
    <cfRule type="expression" dxfId="12600" priority="116" stopIfTrue="1">
      <formula>$D$1&gt;N4</formula>
    </cfRule>
  </conditionalFormatting>
  <conditionalFormatting sqref="N4">
    <cfRule type="expression" dxfId="12599" priority="113" stopIfTrue="1">
      <formula>$D$1&lt;N4</formula>
    </cfRule>
    <cfRule type="expression" dxfId="12598" priority="114" stopIfTrue="1">
      <formula>$D$1&gt;N4</formula>
    </cfRule>
  </conditionalFormatting>
  <conditionalFormatting sqref="N4">
    <cfRule type="expression" dxfId="12597" priority="103" stopIfTrue="1">
      <formula>$D$1&lt;N4</formula>
    </cfRule>
    <cfRule type="expression" dxfId="12596" priority="104" stopIfTrue="1">
      <formula>$D$1&gt;N4</formula>
    </cfRule>
  </conditionalFormatting>
  <conditionalFormatting sqref="N5">
    <cfRule type="cellIs" dxfId="12595" priority="110" stopIfTrue="1" operator="equal">
      <formula>5</formula>
    </cfRule>
    <cfRule type="cellIs" dxfId="12594" priority="111" stopIfTrue="1" operator="equal">
      <formula>4</formula>
    </cfRule>
    <cfRule type="cellIs" dxfId="12593" priority="112" stopIfTrue="1" operator="equal">
      <formula>3</formula>
    </cfRule>
  </conditionalFormatting>
  <conditionalFormatting sqref="N4">
    <cfRule type="expression" dxfId="12592" priority="108" stopIfTrue="1">
      <formula>$D$1&lt;N4</formula>
    </cfRule>
    <cfRule type="expression" dxfId="12591" priority="109" stopIfTrue="1">
      <formula>$D$1&gt;N4</formula>
    </cfRule>
  </conditionalFormatting>
  <conditionalFormatting sqref="N5">
    <cfRule type="cellIs" dxfId="12590" priority="105" stopIfTrue="1" operator="equal">
      <formula>5</formula>
    </cfRule>
    <cfRule type="cellIs" dxfId="12589" priority="106" stopIfTrue="1" operator="equal">
      <formula>4</formula>
    </cfRule>
    <cfRule type="cellIs" dxfId="12588" priority="107" stopIfTrue="1" operator="equal">
      <formula>3</formula>
    </cfRule>
  </conditionalFormatting>
  <conditionalFormatting sqref="N5">
    <cfRule type="cellIs" dxfId="12587" priority="100" stopIfTrue="1" operator="equal">
      <formula>5</formula>
    </cfRule>
    <cfRule type="cellIs" dxfId="12586" priority="101" stopIfTrue="1" operator="equal">
      <formula>4</formula>
    </cfRule>
    <cfRule type="cellIs" dxfId="12585" priority="102" stopIfTrue="1" operator="equal">
      <formula>3</formula>
    </cfRule>
  </conditionalFormatting>
  <conditionalFormatting sqref="N4">
    <cfRule type="expression" dxfId="12584" priority="98" stopIfTrue="1">
      <formula>$D$1&lt;N4</formula>
    </cfRule>
    <cfRule type="expression" dxfId="12583" priority="99" stopIfTrue="1">
      <formula>$D$1&gt;N4</formula>
    </cfRule>
  </conditionalFormatting>
  <conditionalFormatting sqref="N5">
    <cfRule type="cellIs" dxfId="12582" priority="95" stopIfTrue="1" operator="equal">
      <formula>5</formula>
    </cfRule>
    <cfRule type="cellIs" dxfId="12581" priority="96" stopIfTrue="1" operator="equal">
      <formula>4</formula>
    </cfRule>
    <cfRule type="cellIs" dxfId="12580" priority="97" stopIfTrue="1" operator="equal">
      <formula>3</formula>
    </cfRule>
  </conditionalFormatting>
  <conditionalFormatting sqref="N4">
    <cfRule type="expression" dxfId="12579" priority="93" stopIfTrue="1">
      <formula>$D$1&lt;N4</formula>
    </cfRule>
    <cfRule type="expression" dxfId="12578" priority="94" stopIfTrue="1">
      <formula>$D$1&gt;N4</formula>
    </cfRule>
  </conditionalFormatting>
  <conditionalFormatting sqref="N4">
    <cfRule type="expression" dxfId="12577" priority="91" stopIfTrue="1">
      <formula>$D$1&lt;N4</formula>
    </cfRule>
    <cfRule type="expression" dxfId="12576" priority="92" stopIfTrue="1">
      <formula>$D$1&gt;N4</formula>
    </cfRule>
  </conditionalFormatting>
  <conditionalFormatting sqref="N5">
    <cfRule type="cellIs" dxfId="12575" priority="83" stopIfTrue="1" operator="equal">
      <formula>5</formula>
    </cfRule>
    <cfRule type="cellIs" dxfId="12574" priority="84" stopIfTrue="1" operator="equal">
      <formula>4</formula>
    </cfRule>
    <cfRule type="cellIs" dxfId="12573" priority="85" stopIfTrue="1" operator="equal">
      <formula>3</formula>
    </cfRule>
  </conditionalFormatting>
  <conditionalFormatting sqref="N4">
    <cfRule type="expression" dxfId="12572" priority="81" stopIfTrue="1">
      <formula>$D$1&lt;N4</formula>
    </cfRule>
    <cfRule type="expression" dxfId="12571" priority="82" stopIfTrue="1">
      <formula>$D$1&gt;N4</formula>
    </cfRule>
  </conditionalFormatting>
  <conditionalFormatting sqref="N5">
    <cfRule type="cellIs" dxfId="12570" priority="78" stopIfTrue="1" operator="equal">
      <formula>5</formula>
    </cfRule>
    <cfRule type="cellIs" dxfId="12569" priority="79" stopIfTrue="1" operator="equal">
      <formula>4</formula>
    </cfRule>
    <cfRule type="cellIs" dxfId="12568" priority="80" stopIfTrue="1" operator="equal">
      <formula>3</formula>
    </cfRule>
  </conditionalFormatting>
  <conditionalFormatting sqref="N4">
    <cfRule type="expression" dxfId="12567" priority="74" stopIfTrue="1">
      <formula>$D$1&lt;N4</formula>
    </cfRule>
    <cfRule type="expression" dxfId="12566" priority="75" stopIfTrue="1">
      <formula>$D$1&gt;N4</formula>
    </cfRule>
  </conditionalFormatting>
  <conditionalFormatting sqref="N4">
    <cfRule type="expression" dxfId="12565" priority="72" stopIfTrue="1">
      <formula>$D$1&lt;N4</formula>
    </cfRule>
    <cfRule type="expression" dxfId="12564" priority="73" stopIfTrue="1">
      <formula>$D$1&gt;N4</formula>
    </cfRule>
  </conditionalFormatting>
  <conditionalFormatting sqref="N4">
    <cfRule type="expression" dxfId="12563" priority="70" stopIfTrue="1">
      <formula>$D$1&lt;N4</formula>
    </cfRule>
    <cfRule type="expression" dxfId="12562" priority="71" stopIfTrue="1">
      <formula>$D$1&gt;N4</formula>
    </cfRule>
  </conditionalFormatting>
  <conditionalFormatting sqref="N4">
    <cfRule type="expression" dxfId="12561" priority="68" stopIfTrue="1">
      <formula>$D$1&lt;N4</formula>
    </cfRule>
    <cfRule type="expression" dxfId="12560" priority="69" stopIfTrue="1">
      <formula>$D$1&gt;N4</formula>
    </cfRule>
  </conditionalFormatting>
  <conditionalFormatting sqref="N4">
    <cfRule type="expression" dxfId="12559" priority="62" stopIfTrue="1">
      <formula>$D$1&lt;N4</formula>
    </cfRule>
    <cfRule type="expression" dxfId="12558" priority="63" stopIfTrue="1">
      <formula>$D$1&gt;N4</formula>
    </cfRule>
  </conditionalFormatting>
  <conditionalFormatting sqref="N4">
    <cfRule type="expression" dxfId="12557" priority="60" stopIfTrue="1">
      <formula>$D$1&lt;N4</formula>
    </cfRule>
    <cfRule type="expression" dxfId="12556" priority="61" stopIfTrue="1">
      <formula>$D$1&gt;N4</formula>
    </cfRule>
  </conditionalFormatting>
  <conditionalFormatting sqref="N4">
    <cfRule type="expression" dxfId="12555" priority="58" stopIfTrue="1">
      <formula>$D$1&lt;N4</formula>
    </cfRule>
    <cfRule type="expression" dxfId="12554" priority="59" stopIfTrue="1">
      <formula>$D$1&gt;N4</formula>
    </cfRule>
  </conditionalFormatting>
  <conditionalFormatting sqref="N5">
    <cfRule type="cellIs" dxfId="12553" priority="239" stopIfTrue="1" operator="equal">
      <formula>5</formula>
    </cfRule>
    <cfRule type="cellIs" dxfId="12552" priority="240" stopIfTrue="1" operator="equal">
      <formula>4</formula>
    </cfRule>
    <cfRule type="cellIs" dxfId="12551" priority="241" stopIfTrue="1" operator="equal">
      <formula>3</formula>
    </cfRule>
  </conditionalFormatting>
  <conditionalFormatting sqref="N4">
    <cfRule type="expression" dxfId="12550" priority="237" stopIfTrue="1">
      <formula>$D$1&lt;N4</formula>
    </cfRule>
    <cfRule type="expression" dxfId="12549" priority="238" stopIfTrue="1">
      <formula>$D$1&gt;N4</formula>
    </cfRule>
  </conditionalFormatting>
  <conditionalFormatting sqref="N5">
    <cfRule type="cellIs" dxfId="12548" priority="234" stopIfTrue="1" operator="equal">
      <formula>5</formula>
    </cfRule>
    <cfRule type="cellIs" dxfId="12547" priority="235" stopIfTrue="1" operator="equal">
      <formula>4</formula>
    </cfRule>
    <cfRule type="cellIs" dxfId="12546" priority="236" stopIfTrue="1" operator="equal">
      <formula>3</formula>
    </cfRule>
  </conditionalFormatting>
  <conditionalFormatting sqref="N5">
    <cfRule type="cellIs" dxfId="12545" priority="222" stopIfTrue="1" operator="equal">
      <formula>5</formula>
    </cfRule>
    <cfRule type="cellIs" dxfId="12544" priority="223" stopIfTrue="1" operator="equal">
      <formula>4</formula>
    </cfRule>
    <cfRule type="cellIs" dxfId="12543" priority="224" stopIfTrue="1" operator="equal">
      <formula>3</formula>
    </cfRule>
  </conditionalFormatting>
  <conditionalFormatting sqref="N4">
    <cfRule type="expression" dxfId="12542" priority="220" stopIfTrue="1">
      <formula>$D$1&lt;N4</formula>
    </cfRule>
    <cfRule type="expression" dxfId="12541" priority="221" stopIfTrue="1">
      <formula>$D$1&gt;N4</formula>
    </cfRule>
  </conditionalFormatting>
  <conditionalFormatting sqref="N4">
    <cfRule type="expression" dxfId="12540" priority="216" stopIfTrue="1">
      <formula>$D$1&lt;N4</formula>
    </cfRule>
    <cfRule type="expression" dxfId="12539" priority="217" stopIfTrue="1">
      <formula>$D$1&gt;N4</formula>
    </cfRule>
  </conditionalFormatting>
  <conditionalFormatting sqref="N5">
    <cfRule type="cellIs" dxfId="12538" priority="213" stopIfTrue="1" operator="equal">
      <formula>5</formula>
    </cfRule>
    <cfRule type="cellIs" dxfId="12537" priority="214" stopIfTrue="1" operator="equal">
      <formula>4</formula>
    </cfRule>
    <cfRule type="cellIs" dxfId="12536" priority="215" stopIfTrue="1" operator="equal">
      <formula>3</formula>
    </cfRule>
  </conditionalFormatting>
  <conditionalFormatting sqref="O4">
    <cfRule type="expression" dxfId="12535" priority="56" stopIfTrue="1">
      <formula>$D$1&lt;O4</formula>
    </cfRule>
    <cfRule type="expression" dxfId="12534" priority="57" stopIfTrue="1">
      <formula>$D$1&gt;O4</formula>
    </cfRule>
  </conditionalFormatting>
  <conditionalFormatting sqref="O4">
    <cfRule type="expression" dxfId="12533" priority="54" stopIfTrue="1">
      <formula>$D$1&lt;O4</formula>
    </cfRule>
    <cfRule type="expression" dxfId="12532" priority="55" stopIfTrue="1">
      <formula>$D$1&gt;O4</formula>
    </cfRule>
  </conditionalFormatting>
  <conditionalFormatting sqref="O4">
    <cfRule type="expression" dxfId="12531" priority="52" stopIfTrue="1">
      <formula>$D$1&lt;O4</formula>
    </cfRule>
    <cfRule type="expression" dxfId="12530" priority="53" stopIfTrue="1">
      <formula>$D$1&gt;O4</formula>
    </cfRule>
  </conditionalFormatting>
  <conditionalFormatting sqref="O4">
    <cfRule type="expression" dxfId="12529" priority="43" stopIfTrue="1">
      <formula>$D$1&lt;O4</formula>
    </cfRule>
    <cfRule type="expression" dxfId="12528" priority="44" stopIfTrue="1">
      <formula>$D$1&gt;O4</formula>
    </cfRule>
  </conditionalFormatting>
  <conditionalFormatting sqref="O4">
    <cfRule type="expression" dxfId="12527" priority="41" stopIfTrue="1">
      <formula>$D$1&lt;O4</formula>
    </cfRule>
    <cfRule type="expression" dxfId="12526" priority="42" stopIfTrue="1">
      <formula>$D$1&gt;O4</formula>
    </cfRule>
  </conditionalFormatting>
  <conditionalFormatting sqref="O4">
    <cfRule type="expression" dxfId="12525" priority="39" stopIfTrue="1">
      <formula>$D$1&lt;O4</formula>
    </cfRule>
    <cfRule type="expression" dxfId="12524" priority="40" stopIfTrue="1">
      <formula>$D$1&gt;O4</formula>
    </cfRule>
  </conditionalFormatting>
  <conditionalFormatting sqref="O4">
    <cfRule type="expression" dxfId="12523" priority="23" stopIfTrue="1">
      <formula>$D$1&lt;O4</formula>
    </cfRule>
    <cfRule type="expression" dxfId="12522" priority="24" stopIfTrue="1">
      <formula>$D$1&gt;O4</formula>
    </cfRule>
  </conditionalFormatting>
  <conditionalFormatting sqref="O5">
    <cfRule type="cellIs" dxfId="12521" priority="36" stopIfTrue="1" operator="equal">
      <formula>5</formula>
    </cfRule>
    <cfRule type="cellIs" dxfId="12520" priority="37" stopIfTrue="1" operator="equal">
      <formula>4</formula>
    </cfRule>
    <cfRule type="cellIs" dxfId="12519" priority="38" stopIfTrue="1" operator="equal">
      <formula>3</formula>
    </cfRule>
  </conditionalFormatting>
  <conditionalFormatting sqref="O5">
    <cfRule type="cellIs" dxfId="12518" priority="33" stopIfTrue="1" operator="equal">
      <formula>5</formula>
    </cfRule>
    <cfRule type="cellIs" dxfId="12517" priority="34" stopIfTrue="1" operator="equal">
      <formula>4</formula>
    </cfRule>
    <cfRule type="cellIs" dxfId="12516" priority="35" stopIfTrue="1" operator="equal">
      <formula>3</formula>
    </cfRule>
  </conditionalFormatting>
  <conditionalFormatting sqref="O4">
    <cfRule type="expression" dxfId="12515" priority="31" stopIfTrue="1">
      <formula>$D$1&lt;O4</formula>
    </cfRule>
    <cfRule type="expression" dxfId="12514" priority="32" stopIfTrue="1">
      <formula>$D$1&gt;O4</formula>
    </cfRule>
  </conditionalFormatting>
  <conditionalFormatting sqref="O4">
    <cfRule type="expression" dxfId="12513" priority="29" stopIfTrue="1">
      <formula>$D$1&lt;O4</formula>
    </cfRule>
    <cfRule type="expression" dxfId="12512" priority="30" stopIfTrue="1">
      <formula>$D$1&gt;O4</formula>
    </cfRule>
  </conditionalFormatting>
  <conditionalFormatting sqref="O4">
    <cfRule type="expression" dxfId="12511" priority="27" stopIfTrue="1">
      <formula>$D$1&lt;O4</formula>
    </cfRule>
    <cfRule type="expression" dxfId="12510" priority="28" stopIfTrue="1">
      <formula>$D$1&gt;O4</formula>
    </cfRule>
  </conditionalFormatting>
  <conditionalFormatting sqref="O4">
    <cfRule type="expression" dxfId="12509" priority="25" stopIfTrue="1">
      <formula>$D$1&lt;O4</formula>
    </cfRule>
    <cfRule type="expression" dxfId="12508" priority="26" stopIfTrue="1">
      <formula>$D$1&gt;O4</formula>
    </cfRule>
  </conditionalFormatting>
  <conditionalFormatting sqref="O4">
    <cfRule type="expression" dxfId="12507" priority="21" stopIfTrue="1">
      <formula>$D$1&lt;O4</formula>
    </cfRule>
    <cfRule type="expression" dxfId="12506" priority="22" stopIfTrue="1">
      <formula>$D$1&gt;O4</formula>
    </cfRule>
  </conditionalFormatting>
  <conditionalFormatting sqref="O4">
    <cfRule type="expression" dxfId="12505" priority="19" stopIfTrue="1">
      <formula>$D$1&lt;O4</formula>
    </cfRule>
    <cfRule type="expression" dxfId="12504" priority="20" stopIfTrue="1">
      <formula>$D$1&gt;O4</formula>
    </cfRule>
  </conditionalFormatting>
  <conditionalFormatting sqref="O5">
    <cfRule type="cellIs" dxfId="12503" priority="6" stopIfTrue="1" operator="equal">
      <formula>5</formula>
    </cfRule>
    <cfRule type="cellIs" dxfId="12502" priority="7" stopIfTrue="1" operator="equal">
      <formula>4</formula>
    </cfRule>
    <cfRule type="cellIs" dxfId="12501" priority="8" stopIfTrue="1" operator="equal">
      <formula>3</formula>
    </cfRule>
  </conditionalFormatting>
  <conditionalFormatting sqref="O4">
    <cfRule type="expression" dxfId="12500" priority="4" stopIfTrue="1">
      <formula>$D$1&lt;O4</formula>
    </cfRule>
    <cfRule type="expression" dxfId="12499" priority="5" stopIfTrue="1">
      <formula>$D$1&gt;O4</formula>
    </cfRule>
  </conditionalFormatting>
  <conditionalFormatting sqref="O5">
    <cfRule type="cellIs" dxfId="12498" priority="1" stopIfTrue="1" operator="equal">
      <formula>5</formula>
    </cfRule>
    <cfRule type="cellIs" dxfId="12497" priority="2" stopIfTrue="1" operator="equal">
      <formula>4</formula>
    </cfRule>
    <cfRule type="cellIs" dxfId="12496" priority="3" stopIfTrue="1" operator="equal">
      <formula>3</formula>
    </cfRule>
  </conditionalFormatting>
  <pageMargins left="0.7" right="0.7" top="0.75" bottom="0.75" header="0.3" footer="0.3"/>
  <pageSetup paperSize="9" scale="61" orientation="portrait" r:id="rId1"/>
  <colBreaks count="1" manualBreakCount="1">
    <brk id="30" max="44" man="1"/>
  </colBreaks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38"/>
  <sheetViews>
    <sheetView zoomScale="70" zoomScaleNormal="70" workbookViewId="0">
      <selection activeCell="F2" sqref="F2:P5"/>
    </sheetView>
  </sheetViews>
  <sheetFormatPr defaultRowHeight="12.75" x14ac:dyDescent="0.2"/>
  <cols>
    <col min="1" max="1" width="7.85546875" style="513" customWidth="1"/>
    <col min="2" max="2" width="8.7109375" style="513" hidden="1" customWidth="1"/>
    <col min="3" max="3" width="12.140625" style="513" customWidth="1"/>
    <col min="4" max="4" width="47" style="513" customWidth="1"/>
    <col min="5" max="6" width="6.7109375" style="513" customWidth="1"/>
    <col min="7" max="16" width="7.140625" style="519" customWidth="1"/>
    <col min="17" max="17" width="7.42578125" style="519" hidden="1" customWidth="1"/>
    <col min="18" max="18" width="5.85546875" style="519" hidden="1" customWidth="1"/>
    <col min="19" max="19" width="6.7109375" style="519" hidden="1" customWidth="1"/>
    <col min="20" max="22" width="5.85546875" style="519" hidden="1" customWidth="1"/>
    <col min="23" max="23" width="4.28515625" style="519" customWidth="1"/>
    <col min="24" max="25" width="4.42578125" style="519" hidden="1" customWidth="1"/>
    <col min="26" max="30" width="3.7109375" style="519" hidden="1" customWidth="1"/>
    <col min="31" max="31" width="5.85546875" style="519" customWidth="1" collapsed="1"/>
    <col min="32" max="32" width="5.28515625" style="519" hidden="1" customWidth="1"/>
    <col min="33" max="33" width="4.7109375" style="519" hidden="1" customWidth="1"/>
    <col min="34" max="40" width="4.140625" style="519" hidden="1" customWidth="1"/>
    <col min="41" max="41" width="4.85546875" style="519" hidden="1" customWidth="1"/>
    <col min="42" max="49" width="4.140625" style="519" hidden="1" customWidth="1"/>
    <col min="50" max="50" width="3.85546875" style="519" hidden="1" customWidth="1"/>
    <col min="51" max="51" width="6.5703125" style="519" hidden="1" customWidth="1" collapsed="1"/>
    <col min="52" max="52" width="2.7109375" style="519" hidden="1" customWidth="1"/>
    <col min="53" max="67" width="2.28515625" style="519" hidden="1" customWidth="1"/>
    <col min="68" max="68" width="4.140625" style="519" hidden="1" customWidth="1"/>
    <col min="69" max="69" width="9.85546875" style="515" hidden="1" customWidth="1"/>
    <col min="70" max="85" width="3.42578125" style="515" hidden="1" customWidth="1"/>
    <col min="86" max="86" width="3.7109375" style="515" hidden="1" customWidth="1"/>
    <col min="87" max="95" width="8" style="515" hidden="1" customWidth="1"/>
    <col min="96" max="103" width="8" style="515" customWidth="1"/>
    <col min="104" max="112" width="8" style="513" customWidth="1"/>
    <col min="113" max="16384" width="9.140625" style="513"/>
  </cols>
  <sheetData>
    <row r="1" spans="1:108" ht="15" x14ac:dyDescent="0.25">
      <c r="A1" s="500"/>
      <c r="B1" s="500"/>
      <c r="C1" s="501"/>
      <c r="D1" s="502">
        <f ca="1">NOW()</f>
        <v>43578.632718981484</v>
      </c>
      <c r="E1" s="503"/>
      <c r="F1" s="503"/>
      <c r="G1" s="504"/>
      <c r="H1" s="505"/>
      <c r="I1" s="505"/>
      <c r="J1" s="505"/>
      <c r="K1" s="505"/>
      <c r="L1" s="505"/>
      <c r="M1" s="505"/>
      <c r="N1" s="506"/>
      <c r="O1" s="507"/>
      <c r="P1" s="505"/>
      <c r="Q1" s="505"/>
      <c r="R1" s="508"/>
      <c r="S1" s="509"/>
      <c r="T1" s="509"/>
      <c r="U1" s="509"/>
      <c r="V1" s="503"/>
      <c r="W1" s="510"/>
      <c r="X1" s="511"/>
      <c r="Y1" s="511"/>
      <c r="Z1" s="512"/>
      <c r="AA1" s="512"/>
      <c r="AB1" s="512"/>
      <c r="AC1" s="512"/>
      <c r="AD1" s="512"/>
      <c r="AE1" s="512"/>
      <c r="AF1" s="510"/>
      <c r="AG1" s="513"/>
      <c r="AH1" s="514"/>
      <c r="AI1" s="514"/>
      <c r="AJ1" s="514"/>
      <c r="AK1" s="514"/>
      <c r="AL1" s="514"/>
      <c r="AM1" s="514"/>
      <c r="AN1" s="514"/>
      <c r="AO1" s="514"/>
      <c r="AP1" s="514"/>
      <c r="AQ1" s="514"/>
      <c r="AR1" s="514"/>
      <c r="AS1" s="514"/>
      <c r="AT1" s="514"/>
      <c r="AU1" s="514"/>
      <c r="AV1" s="514"/>
      <c r="AW1" s="514"/>
      <c r="AX1" s="514"/>
      <c r="AY1" s="515"/>
      <c r="AZ1" s="516"/>
      <c r="BA1" s="516"/>
      <c r="BB1" s="516"/>
      <c r="BC1" s="516"/>
      <c r="BD1" s="516"/>
      <c r="BE1" s="516"/>
      <c r="BF1" s="516"/>
      <c r="BG1" s="516"/>
      <c r="BH1" s="516"/>
      <c r="BI1" s="516"/>
      <c r="BJ1" s="516"/>
      <c r="BK1" s="516"/>
      <c r="BL1" s="516"/>
      <c r="BM1" s="516"/>
      <c r="BN1" s="516"/>
      <c r="BO1" s="516"/>
      <c r="BP1" s="515"/>
      <c r="CO1" s="513"/>
      <c r="CP1" s="513"/>
      <c r="CQ1" s="513"/>
      <c r="CR1" s="513"/>
      <c r="CS1" s="513"/>
      <c r="CT1" s="513"/>
      <c r="CU1" s="513"/>
      <c r="CV1" s="513"/>
      <c r="CW1" s="513"/>
      <c r="CX1" s="513"/>
      <c r="CY1" s="513"/>
    </row>
    <row r="2" spans="1:108" ht="15.75" thickBot="1" x14ac:dyDescent="0.3">
      <c r="A2" s="659"/>
      <c r="B2" s="659"/>
      <c r="C2" s="660"/>
      <c r="D2" s="661"/>
      <c r="E2" s="662"/>
      <c r="F2" s="743" t="s">
        <v>1121</v>
      </c>
      <c r="G2" s="743"/>
      <c r="H2" s="743" t="s">
        <v>40</v>
      </c>
      <c r="I2" s="743"/>
      <c r="J2" s="743"/>
      <c r="K2" s="743"/>
      <c r="L2" s="743"/>
      <c r="M2" s="743"/>
      <c r="N2" s="744" t="s">
        <v>43</v>
      </c>
      <c r="O2" s="745"/>
      <c r="P2" s="745"/>
      <c r="Q2" s="518"/>
      <c r="R2" s="589"/>
      <c r="S2" s="654"/>
      <c r="T2" s="655"/>
      <c r="U2" s="522"/>
      <c r="V2" s="523"/>
      <c r="W2" s="510"/>
      <c r="X2" s="511"/>
      <c r="Y2" s="511"/>
      <c r="Z2" s="512"/>
      <c r="AA2" s="512"/>
      <c r="AB2" s="512"/>
      <c r="AC2" s="512"/>
      <c r="AD2" s="512"/>
      <c r="AE2" s="512"/>
      <c r="AF2" s="510"/>
      <c r="AG2" s="513"/>
      <c r="AH2" s="514"/>
      <c r="AI2" s="514"/>
      <c r="AJ2" s="514"/>
      <c r="AK2" s="514"/>
      <c r="AL2" s="514"/>
      <c r="AM2" s="514"/>
      <c r="AN2" s="514"/>
      <c r="AO2" s="514"/>
      <c r="AP2" s="514"/>
      <c r="AQ2" s="514"/>
      <c r="AR2" s="514"/>
      <c r="AS2" s="514"/>
      <c r="AT2" s="514"/>
      <c r="AU2" s="514"/>
      <c r="AV2" s="514"/>
      <c r="AW2" s="514"/>
      <c r="AX2" s="514"/>
      <c r="AY2" s="515"/>
      <c r="AZ2" s="516"/>
      <c r="BA2" s="516"/>
      <c r="BB2" s="516"/>
      <c r="BC2" s="516"/>
      <c r="BD2" s="516"/>
      <c r="BE2" s="516"/>
      <c r="BF2" s="516"/>
      <c r="BG2" s="516"/>
      <c r="BH2" s="516"/>
      <c r="BI2" s="516"/>
      <c r="BJ2" s="516"/>
      <c r="BK2" s="516"/>
      <c r="BL2" s="516"/>
      <c r="BM2" s="516"/>
      <c r="BN2" s="516"/>
      <c r="BO2" s="516"/>
      <c r="BP2" s="515"/>
      <c r="CO2" s="513"/>
      <c r="CP2" s="513"/>
      <c r="CQ2" s="513"/>
      <c r="CR2" s="513"/>
      <c r="CS2" s="513"/>
      <c r="CT2" s="513"/>
      <c r="CU2" s="513"/>
      <c r="CV2" s="513"/>
      <c r="CW2" s="513"/>
      <c r="CX2" s="513"/>
      <c r="CY2" s="513"/>
    </row>
    <row r="3" spans="1:108" ht="25.5" customHeight="1" x14ac:dyDescent="0.2">
      <c r="A3" s="747">
        <v>2492</v>
      </c>
      <c r="B3" s="747"/>
      <c r="C3" s="747"/>
      <c r="D3" s="524" t="s">
        <v>0</v>
      </c>
      <c r="E3" s="525"/>
      <c r="F3" s="526">
        <v>43122</v>
      </c>
      <c r="G3" s="526">
        <v>43438</v>
      </c>
      <c r="H3" s="526">
        <v>43124</v>
      </c>
      <c r="I3" s="526">
        <v>43119</v>
      </c>
      <c r="J3" s="526">
        <v>43116</v>
      </c>
      <c r="K3" s="526">
        <v>43112</v>
      </c>
      <c r="L3" s="526">
        <v>43118</v>
      </c>
      <c r="M3" s="526">
        <v>43125</v>
      </c>
      <c r="N3" s="526">
        <v>43141</v>
      </c>
      <c r="O3" s="526">
        <v>43137</v>
      </c>
      <c r="P3" s="526">
        <v>43141</v>
      </c>
      <c r="Q3" s="649"/>
      <c r="R3" s="589"/>
      <c r="S3" s="526"/>
      <c r="T3" s="528"/>
      <c r="U3" s="652"/>
      <c r="V3" s="530"/>
      <c r="W3" s="531"/>
      <c r="X3" s="532"/>
      <c r="Y3" s="532"/>
      <c r="Z3" s="533"/>
      <c r="AA3" s="533"/>
      <c r="AB3" s="533"/>
      <c r="AC3" s="534"/>
      <c r="AD3" s="534"/>
      <c r="AE3" s="748" t="s">
        <v>9</v>
      </c>
      <c r="AF3" s="535"/>
      <c r="AG3" s="512"/>
      <c r="AH3" s="749"/>
      <c r="AI3" s="749"/>
      <c r="AJ3" s="749"/>
      <c r="AK3" s="749"/>
      <c r="AL3" s="749"/>
      <c r="AM3" s="749"/>
      <c r="AN3" s="749"/>
      <c r="AO3" s="749"/>
      <c r="AP3" s="749"/>
      <c r="AQ3" s="749"/>
      <c r="AR3" s="749"/>
      <c r="AS3" s="749"/>
      <c r="AT3" s="749"/>
      <c r="AU3" s="749"/>
      <c r="AV3" s="749"/>
      <c r="AW3" s="749"/>
      <c r="AX3" s="749"/>
      <c r="AY3" s="742"/>
      <c r="AZ3" s="742"/>
      <c r="BA3" s="742"/>
      <c r="BB3" s="742"/>
      <c r="BC3" s="742"/>
      <c r="BD3" s="742"/>
      <c r="BE3" s="742"/>
      <c r="BF3" s="742"/>
      <c r="BG3" s="742"/>
      <c r="BH3" s="742"/>
      <c r="BI3" s="742"/>
      <c r="BJ3" s="742"/>
      <c r="BK3" s="742"/>
      <c r="BL3" s="742"/>
      <c r="BM3" s="742"/>
      <c r="BN3" s="742"/>
      <c r="BO3" s="515"/>
      <c r="BP3" s="515"/>
      <c r="BQ3" s="742"/>
      <c r="BR3" s="742"/>
      <c r="BS3" s="742"/>
      <c r="BT3" s="742"/>
      <c r="BU3" s="742"/>
      <c r="BV3" s="742"/>
      <c r="BW3" s="742"/>
      <c r="BX3" s="742"/>
      <c r="BY3" s="742"/>
      <c r="BZ3" s="742"/>
      <c r="CA3" s="742"/>
      <c r="CB3" s="742"/>
      <c r="CC3" s="742"/>
      <c r="CD3" s="742"/>
      <c r="CE3" s="742"/>
      <c r="CF3" s="742"/>
      <c r="CO3" s="513"/>
      <c r="CP3" s="513"/>
      <c r="CQ3" s="513"/>
      <c r="CR3" s="513"/>
      <c r="CS3" s="513"/>
      <c r="CT3" s="513"/>
      <c r="CU3" s="513"/>
      <c r="CV3" s="513"/>
      <c r="CW3" s="513"/>
      <c r="CX3" s="513"/>
      <c r="CY3" s="513"/>
    </row>
    <row r="4" spans="1:108" ht="27.75" customHeight="1" x14ac:dyDescent="0.2">
      <c r="A4" s="747"/>
      <c r="B4" s="747"/>
      <c r="C4" s="747"/>
      <c r="D4" s="536" t="s">
        <v>1</v>
      </c>
      <c r="E4" s="525"/>
      <c r="F4" s="537" t="s">
        <v>500</v>
      </c>
      <c r="G4" s="537" t="s">
        <v>1241</v>
      </c>
      <c r="H4" s="537" t="s">
        <v>493</v>
      </c>
      <c r="I4" s="537" t="s">
        <v>497</v>
      </c>
      <c r="J4" s="537" t="s">
        <v>451</v>
      </c>
      <c r="K4" s="537" t="s">
        <v>1308</v>
      </c>
      <c r="L4" s="537" t="s">
        <v>502</v>
      </c>
      <c r="M4" s="537" t="s">
        <v>496</v>
      </c>
      <c r="N4" s="538" t="s">
        <v>505</v>
      </c>
      <c r="O4" s="537" t="s">
        <v>479</v>
      </c>
      <c r="P4" s="537" t="s">
        <v>474</v>
      </c>
      <c r="Q4" s="650"/>
      <c r="R4" s="589"/>
      <c r="S4" s="539"/>
      <c r="T4" s="537"/>
      <c r="U4" s="652"/>
      <c r="V4" s="540"/>
      <c r="W4" s="530"/>
      <c r="X4" s="530"/>
      <c r="Y4" s="530"/>
      <c r="Z4" s="532"/>
      <c r="AA4" s="533"/>
      <c r="AB4" s="533"/>
      <c r="AC4" s="533"/>
      <c r="AD4" s="533"/>
      <c r="AE4" s="748"/>
      <c r="AF4" s="541"/>
      <c r="AG4" s="512"/>
      <c r="AH4" s="512"/>
      <c r="AI4" s="512"/>
      <c r="AJ4" s="512"/>
      <c r="AK4" s="512"/>
      <c r="AL4" s="512"/>
      <c r="AM4" s="512"/>
      <c r="AN4" s="512"/>
      <c r="AO4" s="512"/>
      <c r="AP4" s="512"/>
      <c r="AQ4" s="512"/>
      <c r="AR4" s="512"/>
      <c r="AS4" s="512"/>
      <c r="AT4" s="512"/>
      <c r="AU4" s="512"/>
      <c r="AV4" s="512"/>
      <c r="AW4" s="512"/>
      <c r="AX4" s="513"/>
      <c r="AY4" s="542"/>
      <c r="AZ4" s="542"/>
      <c r="BA4" s="542"/>
      <c r="BB4" s="542"/>
      <c r="BC4" s="542"/>
      <c r="BD4" s="542"/>
      <c r="BE4" s="542"/>
      <c r="BF4" s="542"/>
      <c r="BG4" s="542"/>
      <c r="BH4" s="542"/>
      <c r="BI4" s="542"/>
      <c r="BJ4" s="542"/>
      <c r="BK4" s="542"/>
      <c r="BL4" s="542"/>
      <c r="BM4" s="542"/>
      <c r="BN4" s="542"/>
      <c r="BO4" s="515"/>
      <c r="BP4" s="515"/>
      <c r="BQ4" s="542"/>
      <c r="BR4" s="542"/>
      <c r="BS4" s="542"/>
      <c r="BT4" s="542"/>
      <c r="BU4" s="542"/>
      <c r="BV4" s="542"/>
      <c r="BW4" s="542"/>
      <c r="BX4" s="542"/>
      <c r="BY4" s="542"/>
      <c r="BZ4" s="542"/>
      <c r="CA4" s="542"/>
      <c r="CB4" s="542"/>
      <c r="CC4" s="542"/>
      <c r="CD4" s="542"/>
      <c r="CE4" s="542"/>
      <c r="CF4" s="542"/>
      <c r="CO4" s="513"/>
      <c r="CP4" s="513"/>
      <c r="CQ4" s="513"/>
      <c r="CR4" s="513"/>
      <c r="CS4" s="513"/>
      <c r="CT4" s="513"/>
      <c r="CU4" s="513"/>
      <c r="CV4" s="513"/>
      <c r="CW4" s="513"/>
      <c r="CX4" s="513"/>
      <c r="CY4" s="513"/>
    </row>
    <row r="5" spans="1:108" s="551" customFormat="1" ht="108" customHeight="1" x14ac:dyDescent="0.2">
      <c r="A5" s="543" t="s">
        <v>44</v>
      </c>
      <c r="B5" s="544" t="s">
        <v>2</v>
      </c>
      <c r="C5" s="545" t="s">
        <v>27</v>
      </c>
      <c r="D5" s="546" t="s">
        <v>3</v>
      </c>
      <c r="E5" s="547" t="s">
        <v>4</v>
      </c>
      <c r="F5" s="552" t="s">
        <v>499</v>
      </c>
      <c r="G5" s="552" t="s">
        <v>1242</v>
      </c>
      <c r="H5" s="548" t="s">
        <v>494</v>
      </c>
      <c r="I5" s="548" t="s">
        <v>491</v>
      </c>
      <c r="J5" s="548" t="s">
        <v>498</v>
      </c>
      <c r="K5" s="549" t="s">
        <v>1309</v>
      </c>
      <c r="L5" s="548" t="s">
        <v>501</v>
      </c>
      <c r="M5" s="548" t="s">
        <v>495</v>
      </c>
      <c r="N5" s="550" t="s">
        <v>504</v>
      </c>
      <c r="O5" s="550" t="s">
        <v>486</v>
      </c>
      <c r="P5" s="548" t="s">
        <v>1332</v>
      </c>
      <c r="Q5" s="651"/>
      <c r="R5" s="553"/>
      <c r="S5" s="548"/>
      <c r="T5" s="548"/>
      <c r="U5" s="653"/>
      <c r="V5" s="553"/>
      <c r="W5" s="554" t="s">
        <v>5</v>
      </c>
      <c r="X5" s="555" t="s">
        <v>6</v>
      </c>
      <c r="Y5" s="555" t="s">
        <v>7</v>
      </c>
      <c r="Z5" s="556" t="s">
        <v>8</v>
      </c>
      <c r="AA5" s="557">
        <v>3</v>
      </c>
      <c r="AB5" s="557">
        <v>4</v>
      </c>
      <c r="AC5" s="557">
        <v>5</v>
      </c>
      <c r="AD5" s="558" t="s">
        <v>25</v>
      </c>
      <c r="AE5" s="748"/>
      <c r="AF5" s="559" t="s">
        <v>10</v>
      </c>
      <c r="AG5" s="560"/>
      <c r="AH5" s="560"/>
      <c r="AI5" s="560"/>
      <c r="AJ5" s="560"/>
      <c r="AK5" s="560"/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560"/>
      <c r="AW5" s="560"/>
      <c r="AX5" s="561" t="s">
        <v>11</v>
      </c>
      <c r="AY5" s="562"/>
      <c r="AZ5" s="562"/>
      <c r="BA5" s="562"/>
      <c r="BB5" s="562"/>
      <c r="BC5" s="562"/>
      <c r="BD5" s="562"/>
      <c r="BE5" s="562"/>
      <c r="BF5" s="562"/>
      <c r="BG5" s="562"/>
      <c r="BH5" s="562"/>
      <c r="BI5" s="562"/>
      <c r="BJ5" s="562"/>
      <c r="BK5" s="562"/>
      <c r="BL5" s="562"/>
      <c r="BM5" s="562"/>
      <c r="BN5" s="562"/>
      <c r="BO5" s="563"/>
      <c r="BP5" s="563"/>
      <c r="BQ5" s="563"/>
      <c r="BR5" s="563"/>
      <c r="BS5" s="563"/>
      <c r="BT5" s="563"/>
      <c r="BU5" s="563"/>
      <c r="BV5" s="563"/>
      <c r="BW5" s="563"/>
      <c r="BX5" s="563"/>
      <c r="BY5" s="563"/>
      <c r="BZ5" s="563"/>
      <c r="CA5" s="563"/>
      <c r="CB5" s="563"/>
      <c r="CC5" s="563"/>
      <c r="CD5" s="563"/>
      <c r="CE5" s="563"/>
      <c r="CF5" s="563"/>
      <c r="CG5" s="563"/>
      <c r="CH5" s="563"/>
      <c r="CI5" s="563"/>
      <c r="CJ5" s="563"/>
      <c r="CK5" s="563"/>
      <c r="CL5" s="563"/>
      <c r="CM5" s="563"/>
      <c r="CN5" s="563"/>
    </row>
    <row r="6" spans="1:108" s="574" customFormat="1" ht="18.75" x14ac:dyDescent="0.25">
      <c r="A6" s="564">
        <v>1</v>
      </c>
      <c r="B6" s="565" t="s">
        <v>28</v>
      </c>
      <c r="C6" s="566" t="s">
        <v>34</v>
      </c>
      <c r="D6" s="567" t="s">
        <v>1232</v>
      </c>
      <c r="E6" s="568">
        <v>2492</v>
      </c>
      <c r="F6" s="569" t="s">
        <v>1141</v>
      </c>
      <c r="G6" s="569" t="s">
        <v>1146</v>
      </c>
      <c r="H6" s="569" t="s">
        <v>1126</v>
      </c>
      <c r="I6" s="569" t="s">
        <v>1126</v>
      </c>
      <c r="J6" s="569" t="s">
        <v>1127</v>
      </c>
      <c r="K6" s="569" t="s">
        <v>1126</v>
      </c>
      <c r="L6" s="569" t="s">
        <v>1126</v>
      </c>
      <c r="M6" s="569" t="s">
        <v>1126</v>
      </c>
      <c r="N6" s="569">
        <v>4</v>
      </c>
      <c r="O6" s="569" t="s">
        <v>1126</v>
      </c>
      <c r="P6" s="569">
        <v>4</v>
      </c>
      <c r="Q6" s="569"/>
      <c r="R6" s="569"/>
      <c r="S6" s="569"/>
      <c r="T6" s="569"/>
      <c r="U6" s="569"/>
      <c r="V6" s="569"/>
      <c r="W6" s="570">
        <f>IF(AD6&gt;0,IF(SUM(Y6:Z6)/AD6&gt;0,2,IF(AND(SUM(Y6:Z6)/AD6=0,AA6/AD6&gt;0),3,IF(AND((AC6/AD6+AB6/AD6)=1,AB6/AD6&gt;0),4,5))),0)</f>
        <v>4</v>
      </c>
      <c r="X6" s="571">
        <f>COUNTIF(AH6:AW6,"б")</f>
        <v>0</v>
      </c>
      <c r="Y6" s="571">
        <f>COUNTIF(AH6:AW6,"д")</f>
        <v>0</v>
      </c>
      <c r="Z6" s="571">
        <f>COUNTIF(AH6:AW6,2)+COUNTIF(AH6:AW6,"н")+COUNTIF(AH6:AW6,"д")</f>
        <v>0</v>
      </c>
      <c r="AA6" s="571">
        <f>COUNTIF(AH6:AW6,AA$5)</f>
        <v>0</v>
      </c>
      <c r="AB6" s="571">
        <f>COUNTIF(AH6:AW6,AB$5)</f>
        <v>2</v>
      </c>
      <c r="AC6" s="571">
        <f>COUNTIF(AH6:AW6,AC$5)</f>
        <v>0</v>
      </c>
      <c r="AD6" s="571">
        <f>SUM(Y6:AC6)</f>
        <v>2</v>
      </c>
      <c r="AE6" s="572">
        <f>IF(ISERROR(((Y6+Z6)*2+AA6*3+AB6*4+AC6*5)/SUM(Y6,Z6:AC6)),"",((Y6+Z6)*2+AA6*3+AB6*4+AC6*5)/SUM(Y6,Z6:AC6))</f>
        <v>4</v>
      </c>
      <c r="AF6" s="573">
        <f>IF(AY6=5,0.5,IF(AY6=4,0.25,IF(AY6&lt;=3,0)))</f>
        <v>0</v>
      </c>
      <c r="AH6" s="575" t="str">
        <f t="shared" ref="AH6:AX6" si="0">IF(ISERROR(VALUE(LEFT(G6))),LEFT(G6),VALUE(LEFT(G6)))</f>
        <v>а</v>
      </c>
      <c r="AI6" s="575" t="str">
        <f t="shared" si="0"/>
        <v>а</v>
      </c>
      <c r="AJ6" s="575" t="str">
        <f t="shared" si="0"/>
        <v>а</v>
      </c>
      <c r="AK6" s="575" t="str">
        <f t="shared" si="0"/>
        <v>а</v>
      </c>
      <c r="AL6" s="575" t="str">
        <f t="shared" si="0"/>
        <v>а</v>
      </c>
      <c r="AM6" s="575" t="str">
        <f t="shared" si="0"/>
        <v>а</v>
      </c>
      <c r="AN6" s="575" t="str">
        <f t="shared" si="0"/>
        <v>а</v>
      </c>
      <c r="AO6" s="575">
        <f t="shared" si="0"/>
        <v>4</v>
      </c>
      <c r="AP6" s="575" t="str">
        <f t="shared" si="0"/>
        <v>а</v>
      </c>
      <c r="AQ6" s="575">
        <f t="shared" si="0"/>
        <v>4</v>
      </c>
      <c r="AR6" s="575" t="str">
        <f t="shared" si="0"/>
        <v/>
      </c>
      <c r="AS6" s="575" t="str">
        <f t="shared" si="0"/>
        <v/>
      </c>
      <c r="AT6" s="575" t="str">
        <f t="shared" si="0"/>
        <v/>
      </c>
      <c r="AU6" s="575" t="str">
        <f t="shared" si="0"/>
        <v/>
      </c>
      <c r="AV6" s="575" t="str">
        <f t="shared" si="0"/>
        <v/>
      </c>
      <c r="AW6" s="575" t="str">
        <f t="shared" si="0"/>
        <v/>
      </c>
      <c r="AX6" s="575">
        <f t="shared" si="0"/>
        <v>4</v>
      </c>
      <c r="AY6" s="576"/>
      <c r="AZ6" s="576"/>
      <c r="BA6" s="576"/>
      <c r="BB6" s="576"/>
      <c r="BC6" s="576"/>
      <c r="BD6" s="576"/>
      <c r="BE6" s="576"/>
      <c r="BF6" s="576"/>
      <c r="BG6" s="576"/>
      <c r="BH6" s="576"/>
      <c r="BI6" s="576"/>
      <c r="BJ6" s="576"/>
      <c r="BK6" s="576"/>
      <c r="BL6" s="576"/>
      <c r="BM6" s="576"/>
      <c r="BN6" s="576"/>
      <c r="BO6" s="576"/>
      <c r="BP6" s="576"/>
      <c r="BQ6" s="577"/>
      <c r="BR6" s="577"/>
      <c r="BS6" s="577"/>
      <c r="BT6" s="577"/>
      <c r="BU6" s="577"/>
      <c r="BV6" s="577"/>
      <c r="BW6" s="577"/>
      <c r="BX6" s="577"/>
      <c r="BY6" s="577"/>
      <c r="BZ6" s="577"/>
      <c r="CA6" s="577"/>
      <c r="CB6" s="577"/>
      <c r="CC6" s="577"/>
      <c r="CD6" s="577"/>
      <c r="CE6" s="577"/>
      <c r="CF6" s="577"/>
      <c r="CG6" s="577"/>
      <c r="CH6" s="576"/>
      <c r="CI6" s="576"/>
      <c r="CJ6" s="576"/>
      <c r="CK6" s="576"/>
      <c r="CL6" s="576"/>
      <c r="CM6" s="576"/>
      <c r="CN6" s="576"/>
      <c r="CO6" s="578"/>
      <c r="CP6" s="578"/>
      <c r="CQ6" s="578"/>
      <c r="CR6" s="578"/>
      <c r="CS6" s="578"/>
      <c r="CT6" s="578"/>
      <c r="CU6" s="578"/>
      <c r="CV6" s="578"/>
      <c r="CW6" s="578"/>
      <c r="CX6" s="578"/>
      <c r="CY6" s="578"/>
      <c r="CZ6" s="578"/>
      <c r="DA6" s="578"/>
      <c r="DB6" s="578"/>
      <c r="DC6" s="578"/>
      <c r="DD6" s="578"/>
    </row>
    <row r="7" spans="1:108" s="574" customFormat="1" ht="18.75" x14ac:dyDescent="0.25">
      <c r="A7" s="564">
        <v>2</v>
      </c>
      <c r="B7" s="565" t="s">
        <v>28</v>
      </c>
      <c r="C7" s="566" t="s">
        <v>34</v>
      </c>
      <c r="D7" s="567" t="s">
        <v>1233</v>
      </c>
      <c r="E7" s="568">
        <v>2492</v>
      </c>
      <c r="F7" s="569" t="s">
        <v>1141</v>
      </c>
      <c r="G7" s="569" t="s">
        <v>1138</v>
      </c>
      <c r="H7" s="569">
        <v>4</v>
      </c>
      <c r="I7" s="569">
        <v>4</v>
      </c>
      <c r="J7" s="569">
        <v>3</v>
      </c>
      <c r="K7" s="569">
        <v>5</v>
      </c>
      <c r="L7" s="569">
        <v>4</v>
      </c>
      <c r="M7" s="569">
        <v>4</v>
      </c>
      <c r="N7" s="569">
        <v>3</v>
      </c>
      <c r="O7" s="569">
        <v>5</v>
      </c>
      <c r="P7" s="569">
        <v>4</v>
      </c>
      <c r="Q7" s="569"/>
      <c r="R7" s="569"/>
      <c r="S7" s="569"/>
      <c r="T7" s="569"/>
      <c r="U7" s="569"/>
      <c r="V7" s="569"/>
      <c r="W7" s="570">
        <f t="shared" ref="W7:W21" si="1">IF(AD7&gt;0,IF(SUM(Y7:Z7)/AD7&gt;0,2,IF(AND(SUM(Y7:Z7)/AD7=0,AA7/AD7&gt;0),3,IF(AND((AC7/AD7+AB7/AD7)=1,AB7/AD7&gt;0),4,5))),0)</f>
        <v>3</v>
      </c>
      <c r="X7" s="571">
        <f t="shared" ref="X7:X21" si="2">COUNTIF(AH7:AW7,"б")</f>
        <v>0</v>
      </c>
      <c r="Y7" s="571">
        <f t="shared" ref="Y7:Y21" si="3">COUNTIF(AH7:AW7,"д")</f>
        <v>0</v>
      </c>
      <c r="Z7" s="571">
        <f t="shared" ref="Z7:Z21" si="4">COUNTIF(AH7:AW7,2)+COUNTIF(AH7:AW7,"н")+COUNTIF(AH7:AW7,"д")</f>
        <v>0</v>
      </c>
      <c r="AA7" s="571">
        <f t="shared" ref="AA7:AA21" si="5">COUNTIF(AH7:AW7,AA$5)</f>
        <v>2</v>
      </c>
      <c r="AB7" s="571">
        <f t="shared" ref="AB7:AB21" si="6">COUNTIF(AH7:AW7,AB$5)</f>
        <v>5</v>
      </c>
      <c r="AC7" s="571">
        <f t="shared" ref="AC7:AC21" si="7">COUNTIF(AH7:AW7,AC$5)</f>
        <v>2</v>
      </c>
      <c r="AD7" s="571">
        <f t="shared" ref="AD7:AD21" si="8">SUM(Y7:AC7)</f>
        <v>9</v>
      </c>
      <c r="AE7" s="572">
        <f t="shared" ref="AE7:AE21" si="9">IF(ISERROR(((Y7+Z7)*2+AA7*3+AB7*4+AC7*5)/SUM(Y7,Z7:AC7)),"",((Y7+Z7)*2+AA7*3+AB7*4+AC7*5)/SUM(Y7,Z7:AC7))</f>
        <v>4</v>
      </c>
      <c r="AF7" s="573">
        <f t="shared" ref="AF7:AF21" si="10">IF(AY7=5,0.5,IF(AY7=4,0.25,IF(AY7&lt;=3,0)))</f>
        <v>0</v>
      </c>
      <c r="AH7" s="575" t="str">
        <f t="shared" ref="AH7:AH21" si="11">IF(ISERROR(VALUE(LEFT(G7))),LEFT(G7),VALUE(LEFT(G7)))</f>
        <v>з</v>
      </c>
      <c r="AI7" s="575">
        <f t="shared" ref="AI7:AI21" si="12">IF(ISERROR(VALUE(LEFT(H7))),LEFT(H7),VALUE(LEFT(H7)))</f>
        <v>4</v>
      </c>
      <c r="AJ7" s="575">
        <f t="shared" ref="AJ7:AJ21" si="13">IF(ISERROR(VALUE(LEFT(I7))),LEFT(I7),VALUE(LEFT(I7)))</f>
        <v>4</v>
      </c>
      <c r="AK7" s="575">
        <f t="shared" ref="AK7:AK21" si="14">IF(ISERROR(VALUE(LEFT(J7))),LEFT(J7),VALUE(LEFT(J7)))</f>
        <v>3</v>
      </c>
      <c r="AL7" s="575">
        <f t="shared" ref="AL7:AL21" si="15">IF(ISERROR(VALUE(LEFT(K7))),LEFT(K7),VALUE(LEFT(K7)))</f>
        <v>5</v>
      </c>
      <c r="AM7" s="575">
        <f t="shared" ref="AM7:AM21" si="16">IF(ISERROR(VALUE(LEFT(L7))),LEFT(L7),VALUE(LEFT(L7)))</f>
        <v>4</v>
      </c>
      <c r="AN7" s="575">
        <f t="shared" ref="AN7:AN21" si="17">IF(ISERROR(VALUE(LEFT(M7))),LEFT(M7),VALUE(LEFT(M7)))</f>
        <v>4</v>
      </c>
      <c r="AO7" s="575">
        <f t="shared" ref="AO7:AO21" si="18">IF(ISERROR(VALUE(LEFT(N7))),LEFT(N7),VALUE(LEFT(N7)))</f>
        <v>3</v>
      </c>
      <c r="AP7" s="575">
        <f t="shared" ref="AP7:AP21" si="19">IF(ISERROR(VALUE(LEFT(O7))),LEFT(O7),VALUE(LEFT(O7)))</f>
        <v>5</v>
      </c>
      <c r="AQ7" s="575">
        <f t="shared" ref="AQ7:AQ21" si="20">IF(ISERROR(VALUE(LEFT(P7))),LEFT(P7),VALUE(LEFT(P7)))</f>
        <v>4</v>
      </c>
      <c r="AR7" s="575" t="str">
        <f t="shared" ref="AR7:AR21" si="21">IF(ISERROR(VALUE(LEFT(Q7))),LEFT(Q7),VALUE(LEFT(Q7)))</f>
        <v/>
      </c>
      <c r="AS7" s="575" t="str">
        <f t="shared" ref="AS7:AS21" si="22">IF(ISERROR(VALUE(LEFT(R7))),LEFT(R7),VALUE(LEFT(R7)))</f>
        <v/>
      </c>
      <c r="AT7" s="575" t="str">
        <f t="shared" ref="AT7:AT21" si="23">IF(ISERROR(VALUE(LEFT(S7))),LEFT(S7),VALUE(LEFT(S7)))</f>
        <v/>
      </c>
      <c r="AU7" s="575" t="str">
        <f t="shared" ref="AU7:AU21" si="24">IF(ISERROR(VALUE(LEFT(T7))),LEFT(T7),VALUE(LEFT(T7)))</f>
        <v/>
      </c>
      <c r="AV7" s="575" t="str">
        <f t="shared" ref="AV7:AV21" si="25">IF(ISERROR(VALUE(LEFT(U7))),LEFT(U7),VALUE(LEFT(U7)))</f>
        <v/>
      </c>
      <c r="AW7" s="575" t="str">
        <f t="shared" ref="AW7:AW21" si="26">IF(ISERROR(VALUE(LEFT(V7))),LEFT(V7),VALUE(LEFT(V7)))</f>
        <v/>
      </c>
      <c r="AX7" s="575">
        <f t="shared" ref="AX7:AX21" si="27">IF(ISERROR(VALUE(LEFT(W7))),LEFT(W7),VALUE(LEFT(W7)))</f>
        <v>3</v>
      </c>
      <c r="AY7" s="576"/>
      <c r="AZ7" s="576"/>
      <c r="BA7" s="576"/>
      <c r="BB7" s="576"/>
      <c r="BC7" s="576"/>
      <c r="BD7" s="576"/>
      <c r="BE7" s="576"/>
      <c r="BF7" s="576"/>
      <c r="BG7" s="576"/>
      <c r="BH7" s="576"/>
      <c r="BI7" s="576"/>
      <c r="BJ7" s="576"/>
      <c r="BK7" s="576"/>
      <c r="BL7" s="576"/>
      <c r="BM7" s="576"/>
      <c r="BN7" s="576"/>
      <c r="BO7" s="576"/>
      <c r="BP7" s="576"/>
      <c r="BQ7" s="577"/>
      <c r="BR7" s="577"/>
      <c r="BS7" s="577"/>
      <c r="BT7" s="577"/>
      <c r="BU7" s="577"/>
      <c r="BV7" s="577"/>
      <c r="BW7" s="577"/>
      <c r="BX7" s="577"/>
      <c r="BY7" s="577"/>
      <c r="BZ7" s="577"/>
      <c r="CA7" s="577"/>
      <c r="CB7" s="577"/>
      <c r="CC7" s="577"/>
      <c r="CD7" s="577"/>
      <c r="CE7" s="577"/>
      <c r="CF7" s="577"/>
      <c r="CG7" s="577"/>
      <c r="CH7" s="576"/>
      <c r="CI7" s="577"/>
      <c r="CJ7" s="577"/>
      <c r="CK7" s="577"/>
      <c r="CL7" s="577"/>
      <c r="CM7" s="577"/>
      <c r="CN7" s="577"/>
    </row>
    <row r="8" spans="1:108" s="574" customFormat="1" ht="18.75" x14ac:dyDescent="0.25">
      <c r="A8" s="564">
        <v>3</v>
      </c>
      <c r="B8" s="565" t="s">
        <v>28</v>
      </c>
      <c r="C8" s="566" t="s">
        <v>34</v>
      </c>
      <c r="D8" s="567" t="s">
        <v>1234</v>
      </c>
      <c r="E8" s="568">
        <v>2492</v>
      </c>
      <c r="F8" s="569" t="s">
        <v>1141</v>
      </c>
      <c r="G8" s="569" t="s">
        <v>1138</v>
      </c>
      <c r="H8" s="569">
        <v>4</v>
      </c>
      <c r="I8" s="569">
        <v>3</v>
      </c>
      <c r="J8" s="569">
        <v>5</v>
      </c>
      <c r="K8" s="569">
        <v>4</v>
      </c>
      <c r="L8" s="569">
        <v>3</v>
      </c>
      <c r="M8" s="569">
        <v>4</v>
      </c>
      <c r="N8" s="569">
        <v>3</v>
      </c>
      <c r="O8" s="569">
        <v>4</v>
      </c>
      <c r="P8" s="569">
        <v>3</v>
      </c>
      <c r="Q8" s="569"/>
      <c r="R8" s="569"/>
      <c r="S8" s="569"/>
      <c r="T8" s="569"/>
      <c r="U8" s="569"/>
      <c r="V8" s="569"/>
      <c r="W8" s="570">
        <f t="shared" si="1"/>
        <v>3</v>
      </c>
      <c r="X8" s="571">
        <f t="shared" si="2"/>
        <v>0</v>
      </c>
      <c r="Y8" s="571">
        <f t="shared" si="3"/>
        <v>0</v>
      </c>
      <c r="Z8" s="571">
        <f t="shared" si="4"/>
        <v>0</v>
      </c>
      <c r="AA8" s="571">
        <f t="shared" si="5"/>
        <v>4</v>
      </c>
      <c r="AB8" s="571">
        <f t="shared" si="6"/>
        <v>4</v>
      </c>
      <c r="AC8" s="571">
        <f t="shared" si="7"/>
        <v>1</v>
      </c>
      <c r="AD8" s="571">
        <f t="shared" si="8"/>
        <v>9</v>
      </c>
      <c r="AE8" s="572">
        <f t="shared" si="9"/>
        <v>3.6666666666666665</v>
      </c>
      <c r="AF8" s="573">
        <f t="shared" si="10"/>
        <v>0</v>
      </c>
      <c r="AH8" s="575" t="str">
        <f t="shared" si="11"/>
        <v>з</v>
      </c>
      <c r="AI8" s="575">
        <f t="shared" si="12"/>
        <v>4</v>
      </c>
      <c r="AJ8" s="575">
        <f t="shared" si="13"/>
        <v>3</v>
      </c>
      <c r="AK8" s="575">
        <f t="shared" si="14"/>
        <v>5</v>
      </c>
      <c r="AL8" s="575">
        <f t="shared" si="15"/>
        <v>4</v>
      </c>
      <c r="AM8" s="575">
        <f t="shared" si="16"/>
        <v>3</v>
      </c>
      <c r="AN8" s="575">
        <f t="shared" si="17"/>
        <v>4</v>
      </c>
      <c r="AO8" s="575">
        <f t="shared" si="18"/>
        <v>3</v>
      </c>
      <c r="AP8" s="575">
        <f t="shared" si="19"/>
        <v>4</v>
      </c>
      <c r="AQ8" s="575">
        <f t="shared" si="20"/>
        <v>3</v>
      </c>
      <c r="AR8" s="575" t="str">
        <f t="shared" si="21"/>
        <v/>
      </c>
      <c r="AS8" s="575" t="str">
        <f t="shared" si="22"/>
        <v/>
      </c>
      <c r="AT8" s="575" t="str">
        <f t="shared" si="23"/>
        <v/>
      </c>
      <c r="AU8" s="575" t="str">
        <f t="shared" si="24"/>
        <v/>
      </c>
      <c r="AV8" s="575" t="str">
        <f t="shared" si="25"/>
        <v/>
      </c>
      <c r="AW8" s="575" t="str">
        <f t="shared" si="26"/>
        <v/>
      </c>
      <c r="AX8" s="575">
        <f t="shared" si="27"/>
        <v>3</v>
      </c>
      <c r="AY8" s="576"/>
      <c r="AZ8" s="576"/>
      <c r="BA8" s="576"/>
      <c r="BB8" s="576"/>
      <c r="BC8" s="576"/>
      <c r="BD8" s="576"/>
      <c r="BE8" s="576"/>
      <c r="BF8" s="576"/>
      <c r="BG8" s="576"/>
      <c r="BH8" s="576"/>
      <c r="BI8" s="576"/>
      <c r="BJ8" s="576"/>
      <c r="BK8" s="576"/>
      <c r="BL8" s="576"/>
      <c r="BM8" s="576"/>
      <c r="BN8" s="576"/>
      <c r="BO8" s="576"/>
      <c r="BP8" s="576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6"/>
      <c r="CI8" s="577"/>
      <c r="CJ8" s="577"/>
      <c r="CK8" s="577"/>
      <c r="CL8" s="577"/>
      <c r="CM8" s="577"/>
      <c r="CN8" s="577"/>
    </row>
    <row r="9" spans="1:108" s="574" customFormat="1" ht="18.75" x14ac:dyDescent="0.25">
      <c r="A9" s="564">
        <v>4</v>
      </c>
      <c r="B9" s="565" t="s">
        <v>28</v>
      </c>
      <c r="C9" s="566" t="s">
        <v>35</v>
      </c>
      <c r="D9" s="567" t="s">
        <v>1235</v>
      </c>
      <c r="E9" s="568">
        <v>2492</v>
      </c>
      <c r="F9" s="569" t="s">
        <v>1141</v>
      </c>
      <c r="G9" s="569" t="s">
        <v>1138</v>
      </c>
      <c r="H9" s="569">
        <v>4</v>
      </c>
      <c r="I9" s="569">
        <v>4</v>
      </c>
      <c r="J9" s="569">
        <v>5</v>
      </c>
      <c r="K9" s="569">
        <v>4</v>
      </c>
      <c r="L9" s="569">
        <v>4</v>
      </c>
      <c r="M9" s="569">
        <v>4</v>
      </c>
      <c r="N9" s="569">
        <v>4</v>
      </c>
      <c r="O9" s="569">
        <v>5</v>
      </c>
      <c r="P9" s="569">
        <v>4</v>
      </c>
      <c r="Q9" s="569"/>
      <c r="R9" s="569"/>
      <c r="S9" s="569"/>
      <c r="T9" s="569"/>
      <c r="U9" s="569"/>
      <c r="V9" s="569"/>
      <c r="W9" s="570">
        <f t="shared" si="1"/>
        <v>4</v>
      </c>
      <c r="X9" s="571">
        <f t="shared" si="2"/>
        <v>0</v>
      </c>
      <c r="Y9" s="571">
        <f t="shared" si="3"/>
        <v>0</v>
      </c>
      <c r="Z9" s="571">
        <f t="shared" si="4"/>
        <v>0</v>
      </c>
      <c r="AA9" s="571">
        <f t="shared" si="5"/>
        <v>0</v>
      </c>
      <c r="AB9" s="571">
        <f t="shared" si="6"/>
        <v>7</v>
      </c>
      <c r="AC9" s="571">
        <f t="shared" si="7"/>
        <v>2</v>
      </c>
      <c r="AD9" s="571">
        <f t="shared" si="8"/>
        <v>9</v>
      </c>
      <c r="AE9" s="572">
        <f t="shared" si="9"/>
        <v>4.2222222222222223</v>
      </c>
      <c r="AF9" s="573">
        <f t="shared" si="10"/>
        <v>0</v>
      </c>
      <c r="AH9" s="575" t="str">
        <f t="shared" si="11"/>
        <v>з</v>
      </c>
      <c r="AI9" s="575">
        <f t="shared" si="12"/>
        <v>4</v>
      </c>
      <c r="AJ9" s="575">
        <f t="shared" si="13"/>
        <v>4</v>
      </c>
      <c r="AK9" s="575">
        <f t="shared" si="14"/>
        <v>5</v>
      </c>
      <c r="AL9" s="575">
        <f t="shared" si="15"/>
        <v>4</v>
      </c>
      <c r="AM9" s="575">
        <f t="shared" si="16"/>
        <v>4</v>
      </c>
      <c r="AN9" s="575">
        <f t="shared" si="17"/>
        <v>4</v>
      </c>
      <c r="AO9" s="575">
        <f t="shared" si="18"/>
        <v>4</v>
      </c>
      <c r="AP9" s="575">
        <f t="shared" si="19"/>
        <v>5</v>
      </c>
      <c r="AQ9" s="575">
        <f t="shared" si="20"/>
        <v>4</v>
      </c>
      <c r="AR9" s="575" t="str">
        <f t="shared" si="21"/>
        <v/>
      </c>
      <c r="AS9" s="575" t="str">
        <f t="shared" si="22"/>
        <v/>
      </c>
      <c r="AT9" s="575" t="str">
        <f t="shared" si="23"/>
        <v/>
      </c>
      <c r="AU9" s="575" t="str">
        <f t="shared" si="24"/>
        <v/>
      </c>
      <c r="AV9" s="575" t="str">
        <f t="shared" si="25"/>
        <v/>
      </c>
      <c r="AW9" s="575" t="str">
        <f t="shared" si="26"/>
        <v/>
      </c>
      <c r="AX9" s="575">
        <f t="shared" si="27"/>
        <v>4</v>
      </c>
      <c r="AY9" s="576"/>
      <c r="AZ9" s="576"/>
      <c r="BA9" s="576"/>
      <c r="BB9" s="576"/>
      <c r="BC9" s="576"/>
      <c r="BD9" s="576"/>
      <c r="BE9" s="576"/>
      <c r="BF9" s="576"/>
      <c r="BG9" s="576"/>
      <c r="BH9" s="576"/>
      <c r="BI9" s="576"/>
      <c r="BJ9" s="576"/>
      <c r="BK9" s="576"/>
      <c r="BL9" s="576"/>
      <c r="BM9" s="576"/>
      <c r="BN9" s="576"/>
      <c r="BO9" s="576"/>
      <c r="BP9" s="576"/>
      <c r="BQ9" s="577"/>
      <c r="BR9" s="577"/>
      <c r="BS9" s="577"/>
      <c r="BT9" s="577"/>
      <c r="BU9" s="577"/>
      <c r="BV9" s="577"/>
      <c r="BW9" s="577"/>
      <c r="BX9" s="577"/>
      <c r="BY9" s="577"/>
      <c r="BZ9" s="577"/>
      <c r="CA9" s="577"/>
      <c r="CB9" s="577"/>
      <c r="CC9" s="577"/>
      <c r="CD9" s="577"/>
      <c r="CE9" s="577"/>
      <c r="CF9" s="577"/>
      <c r="CG9" s="577"/>
      <c r="CH9" s="576"/>
      <c r="CI9" s="577"/>
      <c r="CJ9" s="577"/>
      <c r="CK9" s="577"/>
      <c r="CL9" s="577"/>
      <c r="CM9" s="577"/>
      <c r="CN9" s="577"/>
    </row>
    <row r="10" spans="1:108" s="574" customFormat="1" ht="18.75" x14ac:dyDescent="0.25">
      <c r="A10" s="564">
        <v>5</v>
      </c>
      <c r="B10" s="565" t="s">
        <v>28</v>
      </c>
      <c r="C10" s="566" t="s">
        <v>443</v>
      </c>
      <c r="D10" s="567" t="s">
        <v>1236</v>
      </c>
      <c r="E10" s="568">
        <v>2492</v>
      </c>
      <c r="F10" s="569" t="s">
        <v>1141</v>
      </c>
      <c r="G10" s="569" t="s">
        <v>1138</v>
      </c>
      <c r="H10" s="569">
        <v>3</v>
      </c>
      <c r="I10" s="569">
        <v>4</v>
      </c>
      <c r="J10" s="569">
        <v>4</v>
      </c>
      <c r="K10" s="569">
        <v>5</v>
      </c>
      <c r="L10" s="569">
        <v>4</v>
      </c>
      <c r="M10" s="569">
        <v>4</v>
      </c>
      <c r="N10" s="569">
        <v>4</v>
      </c>
      <c r="O10" s="569">
        <v>5</v>
      </c>
      <c r="P10" s="569">
        <v>5</v>
      </c>
      <c r="Q10" s="569"/>
      <c r="R10" s="569"/>
      <c r="S10" s="569"/>
      <c r="T10" s="569"/>
      <c r="U10" s="569"/>
      <c r="V10" s="569"/>
      <c r="W10" s="570">
        <f t="shared" si="1"/>
        <v>3</v>
      </c>
      <c r="X10" s="571">
        <f t="shared" si="2"/>
        <v>0</v>
      </c>
      <c r="Y10" s="571">
        <f t="shared" si="3"/>
        <v>0</v>
      </c>
      <c r="Z10" s="571">
        <f t="shared" si="4"/>
        <v>0</v>
      </c>
      <c r="AA10" s="571">
        <f t="shared" si="5"/>
        <v>1</v>
      </c>
      <c r="AB10" s="571">
        <f t="shared" si="6"/>
        <v>5</v>
      </c>
      <c r="AC10" s="571">
        <f t="shared" si="7"/>
        <v>3</v>
      </c>
      <c r="AD10" s="571">
        <f t="shared" si="8"/>
        <v>9</v>
      </c>
      <c r="AE10" s="572">
        <f t="shared" si="9"/>
        <v>4.2222222222222223</v>
      </c>
      <c r="AF10" s="573">
        <f t="shared" si="10"/>
        <v>0</v>
      </c>
      <c r="AH10" s="575" t="str">
        <f t="shared" si="11"/>
        <v>з</v>
      </c>
      <c r="AI10" s="575">
        <f t="shared" si="12"/>
        <v>3</v>
      </c>
      <c r="AJ10" s="575">
        <f t="shared" si="13"/>
        <v>4</v>
      </c>
      <c r="AK10" s="575">
        <f t="shared" si="14"/>
        <v>4</v>
      </c>
      <c r="AL10" s="575">
        <f t="shared" si="15"/>
        <v>5</v>
      </c>
      <c r="AM10" s="575">
        <f t="shared" si="16"/>
        <v>4</v>
      </c>
      <c r="AN10" s="575">
        <f t="shared" si="17"/>
        <v>4</v>
      </c>
      <c r="AO10" s="575">
        <f t="shared" si="18"/>
        <v>4</v>
      </c>
      <c r="AP10" s="575">
        <f t="shared" si="19"/>
        <v>5</v>
      </c>
      <c r="AQ10" s="575">
        <f t="shared" si="20"/>
        <v>5</v>
      </c>
      <c r="AR10" s="575" t="str">
        <f t="shared" si="21"/>
        <v/>
      </c>
      <c r="AS10" s="575" t="str">
        <f t="shared" si="22"/>
        <v/>
      </c>
      <c r="AT10" s="575" t="str">
        <f t="shared" si="23"/>
        <v/>
      </c>
      <c r="AU10" s="575" t="str">
        <f t="shared" si="24"/>
        <v/>
      </c>
      <c r="AV10" s="575" t="str">
        <f t="shared" si="25"/>
        <v/>
      </c>
      <c r="AW10" s="575" t="str">
        <f t="shared" si="26"/>
        <v/>
      </c>
      <c r="AX10" s="575">
        <f t="shared" si="27"/>
        <v>3</v>
      </c>
      <c r="AY10" s="576"/>
      <c r="AZ10" s="576"/>
      <c r="BA10" s="576"/>
      <c r="BB10" s="576"/>
      <c r="BC10" s="576"/>
      <c r="BD10" s="576"/>
      <c r="BE10" s="576"/>
      <c r="BF10" s="576"/>
      <c r="BG10" s="576"/>
      <c r="BH10" s="576"/>
      <c r="BI10" s="576"/>
      <c r="BJ10" s="576"/>
      <c r="BK10" s="576"/>
      <c r="BL10" s="576"/>
      <c r="BM10" s="576"/>
      <c r="BN10" s="576"/>
      <c r="BO10" s="576"/>
      <c r="BP10" s="576"/>
      <c r="BQ10" s="577"/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577"/>
      <c r="CE10" s="577"/>
      <c r="CF10" s="577"/>
      <c r="CG10" s="577"/>
      <c r="CH10" s="576"/>
      <c r="CI10" s="577"/>
      <c r="CJ10" s="577"/>
      <c r="CK10" s="577"/>
      <c r="CL10" s="577"/>
      <c r="CM10" s="577"/>
      <c r="CN10" s="577"/>
    </row>
    <row r="11" spans="1:108" s="574" customFormat="1" ht="18.75" x14ac:dyDescent="0.25">
      <c r="A11" s="564">
        <v>6</v>
      </c>
      <c r="B11" s="565" t="s">
        <v>28</v>
      </c>
      <c r="C11" s="566" t="s">
        <v>34</v>
      </c>
      <c r="D11" s="567" t="s">
        <v>1237</v>
      </c>
      <c r="E11" s="568">
        <v>2492</v>
      </c>
      <c r="F11" s="569" t="s">
        <v>1141</v>
      </c>
      <c r="G11" s="569" t="s">
        <v>1138</v>
      </c>
      <c r="H11" s="569">
        <v>4</v>
      </c>
      <c r="I11" s="569">
        <v>3</v>
      </c>
      <c r="J11" s="569">
        <v>5</v>
      </c>
      <c r="K11" s="569">
        <v>4</v>
      </c>
      <c r="L11" s="569">
        <v>3</v>
      </c>
      <c r="M11" s="569">
        <v>4</v>
      </c>
      <c r="N11" s="569">
        <v>5</v>
      </c>
      <c r="O11" s="569">
        <v>4</v>
      </c>
      <c r="P11" s="569">
        <v>4</v>
      </c>
      <c r="Q11" s="569"/>
      <c r="R11" s="569"/>
      <c r="S11" s="569"/>
      <c r="T11" s="569"/>
      <c r="U11" s="569"/>
      <c r="V11" s="569"/>
      <c r="W11" s="570">
        <f t="shared" si="1"/>
        <v>3</v>
      </c>
      <c r="X11" s="571">
        <f t="shared" si="2"/>
        <v>0</v>
      </c>
      <c r="Y11" s="571">
        <f t="shared" si="3"/>
        <v>0</v>
      </c>
      <c r="Z11" s="571">
        <f t="shared" si="4"/>
        <v>0</v>
      </c>
      <c r="AA11" s="571">
        <f t="shared" si="5"/>
        <v>2</v>
      </c>
      <c r="AB11" s="571">
        <f t="shared" si="6"/>
        <v>5</v>
      </c>
      <c r="AC11" s="571">
        <f t="shared" si="7"/>
        <v>2</v>
      </c>
      <c r="AD11" s="571">
        <f t="shared" si="8"/>
        <v>9</v>
      </c>
      <c r="AE11" s="572">
        <f t="shared" si="9"/>
        <v>4</v>
      </c>
      <c r="AF11" s="573">
        <f t="shared" si="10"/>
        <v>0</v>
      </c>
      <c r="AH11" s="575" t="str">
        <f t="shared" si="11"/>
        <v>з</v>
      </c>
      <c r="AI11" s="575">
        <f t="shared" si="12"/>
        <v>4</v>
      </c>
      <c r="AJ11" s="575">
        <f t="shared" si="13"/>
        <v>3</v>
      </c>
      <c r="AK11" s="575">
        <f t="shared" si="14"/>
        <v>5</v>
      </c>
      <c r="AL11" s="575">
        <f t="shared" si="15"/>
        <v>4</v>
      </c>
      <c r="AM11" s="575">
        <f t="shared" si="16"/>
        <v>3</v>
      </c>
      <c r="AN11" s="575">
        <f t="shared" si="17"/>
        <v>4</v>
      </c>
      <c r="AO11" s="575">
        <f t="shared" si="18"/>
        <v>5</v>
      </c>
      <c r="AP11" s="575">
        <f t="shared" si="19"/>
        <v>4</v>
      </c>
      <c r="AQ11" s="575">
        <f t="shared" si="20"/>
        <v>4</v>
      </c>
      <c r="AR11" s="575" t="str">
        <f t="shared" si="21"/>
        <v/>
      </c>
      <c r="AS11" s="575" t="str">
        <f t="shared" si="22"/>
        <v/>
      </c>
      <c r="AT11" s="575" t="str">
        <f t="shared" si="23"/>
        <v/>
      </c>
      <c r="AU11" s="575" t="str">
        <f t="shared" si="24"/>
        <v/>
      </c>
      <c r="AV11" s="575" t="str">
        <f t="shared" si="25"/>
        <v/>
      </c>
      <c r="AW11" s="575" t="str">
        <f t="shared" si="26"/>
        <v/>
      </c>
      <c r="AX11" s="575">
        <f t="shared" si="27"/>
        <v>3</v>
      </c>
      <c r="AY11" s="576"/>
      <c r="AZ11" s="576"/>
      <c r="BA11" s="576"/>
      <c r="BB11" s="576"/>
      <c r="BC11" s="576"/>
      <c r="BD11" s="576"/>
      <c r="BE11" s="576"/>
      <c r="BF11" s="576"/>
      <c r="BG11" s="576"/>
      <c r="BH11" s="576"/>
      <c r="BI11" s="576"/>
      <c r="BJ11" s="576"/>
      <c r="BK11" s="576"/>
      <c r="BL11" s="576"/>
      <c r="BM11" s="576"/>
      <c r="BN11" s="576"/>
      <c r="BO11" s="576"/>
      <c r="BP11" s="576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577"/>
      <c r="CE11" s="577"/>
      <c r="CF11" s="577"/>
      <c r="CG11" s="577"/>
      <c r="CH11" s="576"/>
      <c r="CI11" s="577"/>
      <c r="CJ11" s="577"/>
      <c r="CK11" s="577"/>
      <c r="CL11" s="577"/>
      <c r="CM11" s="577"/>
      <c r="CN11" s="577"/>
    </row>
    <row r="12" spans="1:108" s="574" customFormat="1" ht="18.75" x14ac:dyDescent="0.25">
      <c r="A12" s="564">
        <v>7</v>
      </c>
      <c r="B12" s="565" t="s">
        <v>28</v>
      </c>
      <c r="C12" s="566" t="s">
        <v>34</v>
      </c>
      <c r="D12" s="567" t="s">
        <v>1238</v>
      </c>
      <c r="E12" s="568">
        <v>2492</v>
      </c>
      <c r="F12" s="569" t="s">
        <v>1141</v>
      </c>
      <c r="G12" s="569" t="s">
        <v>1138</v>
      </c>
      <c r="H12" s="569">
        <v>4</v>
      </c>
      <c r="I12" s="569">
        <v>3</v>
      </c>
      <c r="J12" s="569">
        <v>5</v>
      </c>
      <c r="K12" s="569">
        <v>4</v>
      </c>
      <c r="L12" s="569">
        <v>3</v>
      </c>
      <c r="M12" s="569">
        <v>4</v>
      </c>
      <c r="N12" s="569">
        <v>5</v>
      </c>
      <c r="O12" s="569">
        <v>4</v>
      </c>
      <c r="P12" s="569">
        <v>4</v>
      </c>
      <c r="Q12" s="569"/>
      <c r="R12" s="569"/>
      <c r="S12" s="569"/>
      <c r="T12" s="569"/>
      <c r="U12" s="569"/>
      <c r="V12" s="569"/>
      <c r="W12" s="570">
        <f t="shared" si="1"/>
        <v>3</v>
      </c>
      <c r="X12" s="571">
        <f t="shared" si="2"/>
        <v>0</v>
      </c>
      <c r="Y12" s="571">
        <f t="shared" si="3"/>
        <v>0</v>
      </c>
      <c r="Z12" s="571">
        <f t="shared" si="4"/>
        <v>0</v>
      </c>
      <c r="AA12" s="571">
        <f t="shared" si="5"/>
        <v>2</v>
      </c>
      <c r="AB12" s="571">
        <f t="shared" si="6"/>
        <v>5</v>
      </c>
      <c r="AC12" s="571">
        <f t="shared" si="7"/>
        <v>2</v>
      </c>
      <c r="AD12" s="571">
        <f t="shared" si="8"/>
        <v>9</v>
      </c>
      <c r="AE12" s="572">
        <f t="shared" si="9"/>
        <v>4</v>
      </c>
      <c r="AF12" s="573">
        <f t="shared" si="10"/>
        <v>0</v>
      </c>
      <c r="AH12" s="575" t="str">
        <f t="shared" si="11"/>
        <v>з</v>
      </c>
      <c r="AI12" s="575">
        <f t="shared" si="12"/>
        <v>4</v>
      </c>
      <c r="AJ12" s="575">
        <f t="shared" si="13"/>
        <v>3</v>
      </c>
      <c r="AK12" s="575">
        <f t="shared" si="14"/>
        <v>5</v>
      </c>
      <c r="AL12" s="575">
        <f t="shared" si="15"/>
        <v>4</v>
      </c>
      <c r="AM12" s="575">
        <f t="shared" si="16"/>
        <v>3</v>
      </c>
      <c r="AN12" s="575">
        <f t="shared" si="17"/>
        <v>4</v>
      </c>
      <c r="AO12" s="575">
        <f t="shared" si="18"/>
        <v>5</v>
      </c>
      <c r="AP12" s="575">
        <f t="shared" si="19"/>
        <v>4</v>
      </c>
      <c r="AQ12" s="575">
        <f t="shared" si="20"/>
        <v>4</v>
      </c>
      <c r="AR12" s="575" t="str">
        <f t="shared" si="21"/>
        <v/>
      </c>
      <c r="AS12" s="575" t="str">
        <f t="shared" si="22"/>
        <v/>
      </c>
      <c r="AT12" s="575" t="str">
        <f t="shared" si="23"/>
        <v/>
      </c>
      <c r="AU12" s="575" t="str">
        <f t="shared" si="24"/>
        <v/>
      </c>
      <c r="AV12" s="575" t="str">
        <f t="shared" si="25"/>
        <v/>
      </c>
      <c r="AW12" s="575" t="str">
        <f t="shared" si="26"/>
        <v/>
      </c>
      <c r="AX12" s="575">
        <f t="shared" si="27"/>
        <v>3</v>
      </c>
      <c r="AY12" s="576"/>
      <c r="AZ12" s="576"/>
      <c r="BA12" s="576"/>
      <c r="BB12" s="576"/>
      <c r="BC12" s="576"/>
      <c r="BD12" s="576"/>
      <c r="BE12" s="576"/>
      <c r="BF12" s="576"/>
      <c r="BG12" s="576"/>
      <c r="BH12" s="576"/>
      <c r="BI12" s="576"/>
      <c r="BJ12" s="576"/>
      <c r="BK12" s="576"/>
      <c r="BL12" s="576"/>
      <c r="BM12" s="576"/>
      <c r="BN12" s="576"/>
      <c r="BO12" s="576"/>
      <c r="BP12" s="576"/>
      <c r="BQ12" s="577"/>
      <c r="BR12" s="577"/>
      <c r="BS12" s="577"/>
      <c r="BT12" s="577"/>
      <c r="BU12" s="577"/>
      <c r="BV12" s="577"/>
      <c r="BW12" s="577"/>
      <c r="BX12" s="577"/>
      <c r="BY12" s="577"/>
      <c r="BZ12" s="577"/>
      <c r="CA12" s="577"/>
      <c r="CB12" s="577"/>
      <c r="CC12" s="577"/>
      <c r="CD12" s="577"/>
      <c r="CE12" s="577"/>
      <c r="CF12" s="577"/>
      <c r="CG12" s="577"/>
      <c r="CH12" s="576"/>
      <c r="CI12" s="577"/>
      <c r="CJ12" s="577"/>
      <c r="CK12" s="577"/>
      <c r="CL12" s="577"/>
      <c r="CM12" s="577"/>
      <c r="CN12" s="577"/>
    </row>
    <row r="13" spans="1:108" s="574" customFormat="1" ht="18.75" x14ac:dyDescent="0.25">
      <c r="A13" s="564">
        <v>8</v>
      </c>
      <c r="B13" s="579"/>
      <c r="C13" s="566" t="s">
        <v>34</v>
      </c>
      <c r="D13" s="567" t="s">
        <v>1239</v>
      </c>
      <c r="E13" s="568">
        <v>2492</v>
      </c>
      <c r="F13" s="569" t="s">
        <v>1141</v>
      </c>
      <c r="G13" s="569" t="s">
        <v>1138</v>
      </c>
      <c r="H13" s="569">
        <v>3</v>
      </c>
      <c r="I13" s="569">
        <v>4</v>
      </c>
      <c r="J13" s="569">
        <v>4</v>
      </c>
      <c r="K13" s="569">
        <v>4</v>
      </c>
      <c r="L13" s="569">
        <v>3</v>
      </c>
      <c r="M13" s="569">
        <v>4</v>
      </c>
      <c r="N13" s="569">
        <v>4</v>
      </c>
      <c r="O13" s="569">
        <v>4</v>
      </c>
      <c r="P13" s="569">
        <v>4</v>
      </c>
      <c r="Q13" s="569"/>
      <c r="R13" s="569"/>
      <c r="S13" s="569"/>
      <c r="T13" s="569"/>
      <c r="U13" s="569"/>
      <c r="V13" s="569"/>
      <c r="W13" s="570">
        <f t="shared" si="1"/>
        <v>3</v>
      </c>
      <c r="X13" s="571">
        <f t="shared" si="2"/>
        <v>0</v>
      </c>
      <c r="Y13" s="571">
        <f t="shared" si="3"/>
        <v>0</v>
      </c>
      <c r="Z13" s="571">
        <f t="shared" si="4"/>
        <v>0</v>
      </c>
      <c r="AA13" s="571">
        <f t="shared" si="5"/>
        <v>2</v>
      </c>
      <c r="AB13" s="571">
        <f t="shared" si="6"/>
        <v>7</v>
      </c>
      <c r="AC13" s="571">
        <f t="shared" si="7"/>
        <v>0</v>
      </c>
      <c r="AD13" s="571">
        <f t="shared" si="8"/>
        <v>9</v>
      </c>
      <c r="AE13" s="572">
        <f t="shared" si="9"/>
        <v>3.7777777777777777</v>
      </c>
      <c r="AF13" s="573">
        <f t="shared" si="10"/>
        <v>0</v>
      </c>
      <c r="AH13" s="575" t="str">
        <f t="shared" si="11"/>
        <v>з</v>
      </c>
      <c r="AI13" s="575">
        <f t="shared" si="12"/>
        <v>3</v>
      </c>
      <c r="AJ13" s="575">
        <f t="shared" si="13"/>
        <v>4</v>
      </c>
      <c r="AK13" s="575">
        <f t="shared" si="14"/>
        <v>4</v>
      </c>
      <c r="AL13" s="575">
        <f t="shared" si="15"/>
        <v>4</v>
      </c>
      <c r="AM13" s="575">
        <f t="shared" si="16"/>
        <v>3</v>
      </c>
      <c r="AN13" s="575">
        <f t="shared" si="17"/>
        <v>4</v>
      </c>
      <c r="AO13" s="575">
        <f t="shared" si="18"/>
        <v>4</v>
      </c>
      <c r="AP13" s="575">
        <f t="shared" si="19"/>
        <v>4</v>
      </c>
      <c r="AQ13" s="575">
        <f t="shared" si="20"/>
        <v>4</v>
      </c>
      <c r="AR13" s="575" t="str">
        <f t="shared" si="21"/>
        <v/>
      </c>
      <c r="AS13" s="575" t="str">
        <f t="shared" si="22"/>
        <v/>
      </c>
      <c r="AT13" s="575" t="str">
        <f t="shared" si="23"/>
        <v/>
      </c>
      <c r="AU13" s="575" t="str">
        <f t="shared" si="24"/>
        <v/>
      </c>
      <c r="AV13" s="575" t="str">
        <f t="shared" si="25"/>
        <v/>
      </c>
      <c r="AW13" s="575" t="str">
        <f t="shared" si="26"/>
        <v/>
      </c>
      <c r="AX13" s="575">
        <f t="shared" si="27"/>
        <v>3</v>
      </c>
      <c r="AY13" s="576"/>
      <c r="AZ13" s="576"/>
      <c r="BA13" s="576"/>
      <c r="BB13" s="576"/>
      <c r="BC13" s="576"/>
      <c r="BD13" s="576"/>
      <c r="BE13" s="576"/>
      <c r="BF13" s="576"/>
      <c r="BG13" s="576"/>
      <c r="BH13" s="576"/>
      <c r="BI13" s="576"/>
      <c r="BJ13" s="576"/>
      <c r="BK13" s="576"/>
      <c r="BL13" s="576"/>
      <c r="BM13" s="576"/>
      <c r="BN13" s="576"/>
      <c r="BO13" s="576"/>
      <c r="BP13" s="576"/>
      <c r="BQ13" s="577"/>
      <c r="BR13" s="577"/>
      <c r="BS13" s="577"/>
      <c r="BT13" s="577"/>
      <c r="BU13" s="577"/>
      <c r="BV13" s="577"/>
      <c r="BW13" s="577"/>
      <c r="BX13" s="577"/>
      <c r="BY13" s="577"/>
      <c r="BZ13" s="577"/>
      <c r="CA13" s="577"/>
      <c r="CB13" s="577"/>
      <c r="CC13" s="577"/>
      <c r="CD13" s="577"/>
      <c r="CE13" s="577"/>
      <c r="CF13" s="577"/>
      <c r="CG13" s="577"/>
      <c r="CH13" s="576"/>
      <c r="CI13" s="577"/>
      <c r="CJ13" s="577"/>
      <c r="CK13" s="577"/>
      <c r="CL13" s="577"/>
      <c r="CM13" s="577"/>
      <c r="CN13" s="577"/>
    </row>
    <row r="14" spans="1:108" ht="18.75" x14ac:dyDescent="0.25">
      <c r="A14" s="564">
        <v>9</v>
      </c>
      <c r="B14" s="579"/>
      <c r="C14" s="566" t="s">
        <v>34</v>
      </c>
      <c r="D14" s="567" t="s">
        <v>1240</v>
      </c>
      <c r="E14" s="568">
        <v>2492</v>
      </c>
      <c r="F14" s="569" t="s">
        <v>1141</v>
      </c>
      <c r="G14" s="569" t="s">
        <v>1138</v>
      </c>
      <c r="H14" s="569">
        <v>4</v>
      </c>
      <c r="I14" s="569">
        <v>3</v>
      </c>
      <c r="J14" s="569">
        <v>5</v>
      </c>
      <c r="K14" s="569">
        <v>3</v>
      </c>
      <c r="L14" s="569">
        <v>3</v>
      </c>
      <c r="M14" s="569">
        <v>3</v>
      </c>
      <c r="N14" s="569">
        <v>3</v>
      </c>
      <c r="O14" s="569">
        <v>4</v>
      </c>
      <c r="P14" s="569">
        <v>3</v>
      </c>
      <c r="Q14" s="569"/>
      <c r="R14" s="569"/>
      <c r="S14" s="569"/>
      <c r="T14" s="569"/>
      <c r="U14" s="569"/>
      <c r="V14" s="569"/>
      <c r="W14" s="570">
        <f t="shared" si="1"/>
        <v>3</v>
      </c>
      <c r="X14" s="571">
        <f t="shared" si="2"/>
        <v>0</v>
      </c>
      <c r="Y14" s="571">
        <f t="shared" si="3"/>
        <v>0</v>
      </c>
      <c r="Z14" s="571">
        <f t="shared" si="4"/>
        <v>0</v>
      </c>
      <c r="AA14" s="571">
        <f t="shared" si="5"/>
        <v>6</v>
      </c>
      <c r="AB14" s="571">
        <f t="shared" si="6"/>
        <v>2</v>
      </c>
      <c r="AC14" s="571">
        <f t="shared" si="7"/>
        <v>1</v>
      </c>
      <c r="AD14" s="571">
        <f t="shared" si="8"/>
        <v>9</v>
      </c>
      <c r="AE14" s="572">
        <f t="shared" si="9"/>
        <v>3.4444444444444446</v>
      </c>
      <c r="AF14" s="573">
        <f t="shared" si="10"/>
        <v>0</v>
      </c>
      <c r="AG14" s="513"/>
      <c r="AH14" s="575" t="str">
        <f t="shared" si="11"/>
        <v>з</v>
      </c>
      <c r="AI14" s="575">
        <f t="shared" si="12"/>
        <v>4</v>
      </c>
      <c r="AJ14" s="575">
        <f t="shared" si="13"/>
        <v>3</v>
      </c>
      <c r="AK14" s="575">
        <f t="shared" si="14"/>
        <v>5</v>
      </c>
      <c r="AL14" s="575">
        <f t="shared" si="15"/>
        <v>3</v>
      </c>
      <c r="AM14" s="575">
        <f t="shared" si="16"/>
        <v>3</v>
      </c>
      <c r="AN14" s="575">
        <f t="shared" si="17"/>
        <v>3</v>
      </c>
      <c r="AO14" s="575">
        <f t="shared" si="18"/>
        <v>3</v>
      </c>
      <c r="AP14" s="575">
        <f t="shared" si="19"/>
        <v>4</v>
      </c>
      <c r="AQ14" s="575">
        <f t="shared" si="20"/>
        <v>3</v>
      </c>
      <c r="AR14" s="575" t="str">
        <f t="shared" si="21"/>
        <v/>
      </c>
      <c r="AS14" s="575" t="str">
        <f t="shared" si="22"/>
        <v/>
      </c>
      <c r="AT14" s="575" t="str">
        <f t="shared" si="23"/>
        <v/>
      </c>
      <c r="AU14" s="575" t="str">
        <f t="shared" si="24"/>
        <v/>
      </c>
      <c r="AV14" s="575" t="str">
        <f t="shared" si="25"/>
        <v/>
      </c>
      <c r="AW14" s="575" t="str">
        <f t="shared" si="26"/>
        <v/>
      </c>
      <c r="AX14" s="575">
        <f t="shared" si="27"/>
        <v>3</v>
      </c>
      <c r="AY14" s="583"/>
      <c r="AZ14" s="584"/>
      <c r="BA14" s="584"/>
      <c r="BB14" s="584"/>
      <c r="BC14" s="584"/>
      <c r="BD14" s="584"/>
      <c r="BE14" s="584"/>
      <c r="BF14" s="584"/>
      <c r="BG14" s="584"/>
      <c r="BH14" s="584"/>
      <c r="BI14" s="584"/>
      <c r="BJ14" s="584"/>
      <c r="BK14" s="584"/>
      <c r="BL14" s="584"/>
      <c r="BM14" s="584"/>
      <c r="BN14" s="584"/>
      <c r="BO14" s="584"/>
      <c r="BP14" s="583"/>
      <c r="CH14" s="583"/>
      <c r="CO14" s="513"/>
      <c r="CP14" s="513"/>
      <c r="CQ14" s="513"/>
      <c r="CR14" s="513"/>
      <c r="CS14" s="513"/>
      <c r="CT14" s="513"/>
      <c r="CU14" s="513"/>
      <c r="CV14" s="513"/>
      <c r="CW14" s="513"/>
      <c r="CX14" s="513"/>
      <c r="CY14" s="513"/>
    </row>
    <row r="15" spans="1:108" ht="18" customHeight="1" x14ac:dyDescent="0.25">
      <c r="A15" s="564"/>
      <c r="B15" s="586"/>
      <c r="C15" s="566"/>
      <c r="D15" s="567"/>
      <c r="E15" s="587"/>
      <c r="F15" s="587"/>
      <c r="G15" s="569"/>
      <c r="H15" s="569"/>
      <c r="I15" s="569"/>
      <c r="J15" s="569"/>
      <c r="K15" s="569"/>
      <c r="L15" s="569"/>
      <c r="M15" s="569"/>
      <c r="N15" s="569"/>
      <c r="O15" s="569"/>
      <c r="P15" s="569"/>
      <c r="Q15" s="569"/>
      <c r="R15" s="569"/>
      <c r="S15" s="569"/>
      <c r="T15" s="569"/>
      <c r="U15" s="569"/>
      <c r="V15" s="569"/>
      <c r="W15" s="570">
        <f t="shared" si="1"/>
        <v>0</v>
      </c>
      <c r="X15" s="571">
        <f t="shared" si="2"/>
        <v>0</v>
      </c>
      <c r="Y15" s="571">
        <f t="shared" si="3"/>
        <v>0</v>
      </c>
      <c r="Z15" s="571">
        <f t="shared" si="4"/>
        <v>0</v>
      </c>
      <c r="AA15" s="571">
        <f t="shared" si="5"/>
        <v>0</v>
      </c>
      <c r="AB15" s="571">
        <f t="shared" si="6"/>
        <v>0</v>
      </c>
      <c r="AC15" s="571">
        <f t="shared" si="7"/>
        <v>0</v>
      </c>
      <c r="AD15" s="571">
        <f t="shared" si="8"/>
        <v>0</v>
      </c>
      <c r="AE15" s="572" t="str">
        <f t="shared" si="9"/>
        <v/>
      </c>
      <c r="AF15" s="573">
        <f t="shared" si="10"/>
        <v>0</v>
      </c>
      <c r="AG15" s="513"/>
      <c r="AH15" s="575" t="str">
        <f t="shared" si="11"/>
        <v/>
      </c>
      <c r="AI15" s="575" t="str">
        <f t="shared" si="12"/>
        <v/>
      </c>
      <c r="AJ15" s="575" t="str">
        <f t="shared" si="13"/>
        <v/>
      </c>
      <c r="AK15" s="575" t="str">
        <f t="shared" si="14"/>
        <v/>
      </c>
      <c r="AL15" s="575" t="str">
        <f t="shared" si="15"/>
        <v/>
      </c>
      <c r="AM15" s="575" t="str">
        <f t="shared" si="16"/>
        <v/>
      </c>
      <c r="AN15" s="575" t="str">
        <f t="shared" si="17"/>
        <v/>
      </c>
      <c r="AO15" s="575" t="str">
        <f t="shared" si="18"/>
        <v/>
      </c>
      <c r="AP15" s="575" t="str">
        <f t="shared" si="19"/>
        <v/>
      </c>
      <c r="AQ15" s="575" t="str">
        <f t="shared" si="20"/>
        <v/>
      </c>
      <c r="AR15" s="575" t="str">
        <f t="shared" si="21"/>
        <v/>
      </c>
      <c r="AS15" s="575" t="str">
        <f t="shared" si="22"/>
        <v/>
      </c>
      <c r="AT15" s="575" t="str">
        <f t="shared" si="23"/>
        <v/>
      </c>
      <c r="AU15" s="575" t="str">
        <f t="shared" si="24"/>
        <v/>
      </c>
      <c r="AV15" s="575" t="str">
        <f t="shared" si="25"/>
        <v/>
      </c>
      <c r="AW15" s="575" t="str">
        <f t="shared" si="26"/>
        <v/>
      </c>
      <c r="AX15" s="575">
        <f t="shared" si="27"/>
        <v>0</v>
      </c>
      <c r="AY15" s="583"/>
      <c r="AZ15" s="584"/>
      <c r="BA15" s="584"/>
      <c r="BB15" s="584"/>
      <c r="BC15" s="584"/>
      <c r="BD15" s="584"/>
      <c r="BE15" s="584"/>
      <c r="BF15" s="584"/>
      <c r="BG15" s="584"/>
      <c r="BH15" s="584"/>
      <c r="BI15" s="584"/>
      <c r="BJ15" s="584"/>
      <c r="BK15" s="584"/>
      <c r="BL15" s="584"/>
      <c r="BM15" s="584"/>
      <c r="BN15" s="584"/>
      <c r="BO15" s="584"/>
      <c r="BP15" s="583"/>
      <c r="CH15" s="583"/>
      <c r="CO15" s="513"/>
      <c r="CP15" s="513"/>
      <c r="CQ15" s="513"/>
      <c r="CR15" s="513"/>
      <c r="CS15" s="513"/>
      <c r="CT15" s="513"/>
      <c r="CU15" s="513"/>
      <c r="CV15" s="513"/>
      <c r="CW15" s="513"/>
      <c r="CX15" s="513"/>
      <c r="CY15" s="513"/>
    </row>
    <row r="16" spans="1:108" ht="18" customHeight="1" x14ac:dyDescent="0.2">
      <c r="A16" s="564"/>
      <c r="B16" s="540"/>
      <c r="C16" s="540"/>
      <c r="D16" s="588"/>
      <c r="E16" s="587"/>
      <c r="F16" s="587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90"/>
      <c r="T16" s="569"/>
      <c r="U16" s="569"/>
      <c r="V16" s="569"/>
      <c r="W16" s="570">
        <f t="shared" si="1"/>
        <v>0</v>
      </c>
      <c r="X16" s="571">
        <f t="shared" si="2"/>
        <v>0</v>
      </c>
      <c r="Y16" s="571">
        <f t="shared" si="3"/>
        <v>0</v>
      </c>
      <c r="Z16" s="571">
        <f t="shared" si="4"/>
        <v>0</v>
      </c>
      <c r="AA16" s="571">
        <f t="shared" si="5"/>
        <v>0</v>
      </c>
      <c r="AB16" s="571">
        <f t="shared" si="6"/>
        <v>0</v>
      </c>
      <c r="AC16" s="571">
        <f t="shared" si="7"/>
        <v>0</v>
      </c>
      <c r="AD16" s="571">
        <f t="shared" si="8"/>
        <v>0</v>
      </c>
      <c r="AE16" s="572" t="str">
        <f t="shared" si="9"/>
        <v/>
      </c>
      <c r="AF16" s="573">
        <f t="shared" si="10"/>
        <v>0</v>
      </c>
      <c r="AG16" s="513"/>
      <c r="AH16" s="575" t="str">
        <f t="shared" si="11"/>
        <v/>
      </c>
      <c r="AI16" s="575" t="str">
        <f t="shared" si="12"/>
        <v/>
      </c>
      <c r="AJ16" s="575" t="str">
        <f t="shared" si="13"/>
        <v/>
      </c>
      <c r="AK16" s="575" t="str">
        <f t="shared" si="14"/>
        <v/>
      </c>
      <c r="AL16" s="575" t="str">
        <f t="shared" si="15"/>
        <v/>
      </c>
      <c r="AM16" s="575" t="str">
        <f t="shared" si="16"/>
        <v/>
      </c>
      <c r="AN16" s="575" t="str">
        <f t="shared" si="17"/>
        <v/>
      </c>
      <c r="AO16" s="575" t="str">
        <f t="shared" si="18"/>
        <v/>
      </c>
      <c r="AP16" s="575" t="str">
        <f t="shared" si="19"/>
        <v/>
      </c>
      <c r="AQ16" s="575" t="str">
        <f t="shared" si="20"/>
        <v/>
      </c>
      <c r="AR16" s="575" t="str">
        <f t="shared" si="21"/>
        <v/>
      </c>
      <c r="AS16" s="575" t="str">
        <f t="shared" si="22"/>
        <v/>
      </c>
      <c r="AT16" s="575" t="str">
        <f t="shared" si="23"/>
        <v/>
      </c>
      <c r="AU16" s="575" t="str">
        <f t="shared" si="24"/>
        <v/>
      </c>
      <c r="AV16" s="575" t="str">
        <f t="shared" si="25"/>
        <v/>
      </c>
      <c r="AW16" s="575" t="str">
        <f t="shared" si="26"/>
        <v/>
      </c>
      <c r="AX16" s="575">
        <f t="shared" si="27"/>
        <v>0</v>
      </c>
      <c r="AY16" s="583"/>
      <c r="AZ16" s="584"/>
      <c r="BA16" s="584"/>
      <c r="BB16" s="584"/>
      <c r="BC16" s="584"/>
      <c r="BD16" s="584"/>
      <c r="BE16" s="584"/>
      <c r="BF16" s="584"/>
      <c r="BG16" s="584"/>
      <c r="BH16" s="584"/>
      <c r="BI16" s="584"/>
      <c r="BJ16" s="584"/>
      <c r="BK16" s="584"/>
      <c r="BL16" s="584"/>
      <c r="BM16" s="584"/>
      <c r="BN16" s="584"/>
      <c r="BO16" s="584"/>
      <c r="BP16" s="583"/>
      <c r="CH16" s="583"/>
      <c r="CO16" s="513"/>
      <c r="CP16" s="513"/>
      <c r="CQ16" s="513"/>
      <c r="CR16" s="513"/>
      <c r="CS16" s="513"/>
      <c r="CT16" s="513"/>
      <c r="CU16" s="513"/>
      <c r="CV16" s="513"/>
      <c r="CW16" s="513"/>
      <c r="CX16" s="513"/>
      <c r="CY16" s="513"/>
    </row>
    <row r="17" spans="1:158" ht="18" customHeight="1" x14ac:dyDescent="0.2">
      <c r="A17" s="564"/>
      <c r="B17" s="540"/>
      <c r="C17" s="540"/>
      <c r="D17" s="540"/>
      <c r="E17" s="587"/>
      <c r="F17" s="587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90"/>
      <c r="T17" s="569"/>
      <c r="U17" s="569"/>
      <c r="V17" s="569"/>
      <c r="W17" s="570">
        <f t="shared" si="1"/>
        <v>0</v>
      </c>
      <c r="X17" s="571">
        <f t="shared" si="2"/>
        <v>0</v>
      </c>
      <c r="Y17" s="571">
        <f t="shared" si="3"/>
        <v>0</v>
      </c>
      <c r="Z17" s="571">
        <f t="shared" si="4"/>
        <v>0</v>
      </c>
      <c r="AA17" s="571">
        <f t="shared" si="5"/>
        <v>0</v>
      </c>
      <c r="AB17" s="571">
        <f t="shared" si="6"/>
        <v>0</v>
      </c>
      <c r="AC17" s="571">
        <f t="shared" si="7"/>
        <v>0</v>
      </c>
      <c r="AD17" s="571">
        <f t="shared" si="8"/>
        <v>0</v>
      </c>
      <c r="AE17" s="572" t="str">
        <f t="shared" si="9"/>
        <v/>
      </c>
      <c r="AF17" s="573">
        <f t="shared" si="10"/>
        <v>0</v>
      </c>
      <c r="AG17" s="513"/>
      <c r="AH17" s="575" t="str">
        <f t="shared" si="11"/>
        <v/>
      </c>
      <c r="AI17" s="575" t="str">
        <f t="shared" si="12"/>
        <v/>
      </c>
      <c r="AJ17" s="575" t="str">
        <f t="shared" si="13"/>
        <v/>
      </c>
      <c r="AK17" s="575" t="str">
        <f t="shared" si="14"/>
        <v/>
      </c>
      <c r="AL17" s="575" t="str">
        <f t="shared" si="15"/>
        <v/>
      </c>
      <c r="AM17" s="575" t="str">
        <f t="shared" si="16"/>
        <v/>
      </c>
      <c r="AN17" s="575" t="str">
        <f t="shared" si="17"/>
        <v/>
      </c>
      <c r="AO17" s="575" t="str">
        <f t="shared" si="18"/>
        <v/>
      </c>
      <c r="AP17" s="575" t="str">
        <f t="shared" si="19"/>
        <v/>
      </c>
      <c r="AQ17" s="575" t="str">
        <f t="shared" si="20"/>
        <v/>
      </c>
      <c r="AR17" s="575" t="str">
        <f t="shared" si="21"/>
        <v/>
      </c>
      <c r="AS17" s="575" t="str">
        <f t="shared" si="22"/>
        <v/>
      </c>
      <c r="AT17" s="575" t="str">
        <f t="shared" si="23"/>
        <v/>
      </c>
      <c r="AU17" s="575" t="str">
        <f t="shared" si="24"/>
        <v/>
      </c>
      <c r="AV17" s="575" t="str">
        <f t="shared" si="25"/>
        <v/>
      </c>
      <c r="AW17" s="575" t="str">
        <f t="shared" si="26"/>
        <v/>
      </c>
      <c r="AX17" s="575">
        <f t="shared" si="27"/>
        <v>0</v>
      </c>
      <c r="AY17" s="583"/>
      <c r="AZ17" s="584"/>
      <c r="BA17" s="584"/>
      <c r="BB17" s="584"/>
      <c r="BC17" s="584"/>
      <c r="BD17" s="584"/>
      <c r="BE17" s="584"/>
      <c r="BF17" s="584"/>
      <c r="BG17" s="584"/>
      <c r="BH17" s="584"/>
      <c r="BI17" s="584"/>
      <c r="BJ17" s="584"/>
      <c r="BK17" s="584"/>
      <c r="BL17" s="584"/>
      <c r="BM17" s="584"/>
      <c r="BN17" s="584"/>
      <c r="BO17" s="584"/>
      <c r="BP17" s="583"/>
      <c r="CH17" s="583"/>
      <c r="CO17" s="513"/>
      <c r="CP17" s="513"/>
      <c r="CQ17" s="513"/>
      <c r="CR17" s="513"/>
      <c r="CS17" s="513"/>
      <c r="CT17" s="513"/>
      <c r="CU17" s="513"/>
      <c r="CV17" s="513"/>
      <c r="CW17" s="513"/>
      <c r="CX17" s="513"/>
      <c r="CY17" s="513"/>
    </row>
    <row r="18" spans="1:158" ht="18" customHeight="1" x14ac:dyDescent="0.2">
      <c r="A18" s="564"/>
      <c r="B18" s="592"/>
      <c r="C18" s="593"/>
      <c r="D18" s="594"/>
      <c r="E18" s="587"/>
      <c r="F18" s="587"/>
      <c r="G18" s="569"/>
      <c r="H18" s="569"/>
      <c r="I18" s="569"/>
      <c r="J18" s="569"/>
      <c r="K18" s="569"/>
      <c r="L18" s="569"/>
      <c r="M18" s="590"/>
      <c r="N18" s="569"/>
      <c r="O18" s="569"/>
      <c r="P18" s="590"/>
      <c r="Q18" s="569"/>
      <c r="R18" s="590"/>
      <c r="S18" s="590"/>
      <c r="T18" s="569"/>
      <c r="U18" s="569"/>
      <c r="V18" s="569"/>
      <c r="W18" s="570">
        <f t="shared" si="1"/>
        <v>0</v>
      </c>
      <c r="X18" s="571">
        <f t="shared" si="2"/>
        <v>0</v>
      </c>
      <c r="Y18" s="571">
        <f t="shared" si="3"/>
        <v>0</v>
      </c>
      <c r="Z18" s="571">
        <f t="shared" si="4"/>
        <v>0</v>
      </c>
      <c r="AA18" s="571">
        <f t="shared" si="5"/>
        <v>0</v>
      </c>
      <c r="AB18" s="571">
        <f t="shared" si="6"/>
        <v>0</v>
      </c>
      <c r="AC18" s="571">
        <f t="shared" si="7"/>
        <v>0</v>
      </c>
      <c r="AD18" s="571">
        <f t="shared" si="8"/>
        <v>0</v>
      </c>
      <c r="AE18" s="572" t="str">
        <f t="shared" si="9"/>
        <v/>
      </c>
      <c r="AF18" s="573">
        <f t="shared" si="10"/>
        <v>0</v>
      </c>
      <c r="AG18" s="513"/>
      <c r="AH18" s="575" t="str">
        <f t="shared" si="11"/>
        <v/>
      </c>
      <c r="AI18" s="575" t="str">
        <f t="shared" si="12"/>
        <v/>
      </c>
      <c r="AJ18" s="575" t="str">
        <f t="shared" si="13"/>
        <v/>
      </c>
      <c r="AK18" s="575" t="str">
        <f t="shared" si="14"/>
        <v/>
      </c>
      <c r="AL18" s="575" t="str">
        <f t="shared" si="15"/>
        <v/>
      </c>
      <c r="AM18" s="575" t="str">
        <f t="shared" si="16"/>
        <v/>
      </c>
      <c r="AN18" s="575" t="str">
        <f t="shared" si="17"/>
        <v/>
      </c>
      <c r="AO18" s="575" t="str">
        <f t="shared" si="18"/>
        <v/>
      </c>
      <c r="AP18" s="575" t="str">
        <f t="shared" si="19"/>
        <v/>
      </c>
      <c r="AQ18" s="575" t="str">
        <f t="shared" si="20"/>
        <v/>
      </c>
      <c r="AR18" s="575" t="str">
        <f t="shared" si="21"/>
        <v/>
      </c>
      <c r="AS18" s="575" t="str">
        <f t="shared" si="22"/>
        <v/>
      </c>
      <c r="AT18" s="575" t="str">
        <f t="shared" si="23"/>
        <v/>
      </c>
      <c r="AU18" s="575" t="str">
        <f t="shared" si="24"/>
        <v/>
      </c>
      <c r="AV18" s="575" t="str">
        <f t="shared" si="25"/>
        <v/>
      </c>
      <c r="AW18" s="575" t="str">
        <f t="shared" si="26"/>
        <v/>
      </c>
      <c r="AX18" s="575">
        <f t="shared" si="27"/>
        <v>0</v>
      </c>
      <c r="AY18" s="583"/>
      <c r="AZ18" s="584"/>
      <c r="BA18" s="584"/>
      <c r="BB18" s="584"/>
      <c r="BC18" s="584"/>
      <c r="BD18" s="584"/>
      <c r="BE18" s="584"/>
      <c r="BF18" s="584"/>
      <c r="BG18" s="584"/>
      <c r="BH18" s="584"/>
      <c r="BI18" s="584"/>
      <c r="BJ18" s="584"/>
      <c r="BK18" s="584"/>
      <c r="BL18" s="584"/>
      <c r="BM18" s="584"/>
      <c r="BN18" s="584"/>
      <c r="BO18" s="584"/>
      <c r="BP18" s="583"/>
      <c r="CH18" s="583"/>
      <c r="CO18" s="513"/>
      <c r="CP18" s="513"/>
      <c r="CQ18" s="513"/>
      <c r="CR18" s="513"/>
      <c r="CS18" s="513"/>
      <c r="CT18" s="513"/>
      <c r="CU18" s="513"/>
      <c r="CV18" s="513"/>
      <c r="CW18" s="513"/>
      <c r="CX18" s="513"/>
      <c r="CY18" s="513"/>
    </row>
    <row r="19" spans="1:158" ht="18" customHeight="1" x14ac:dyDescent="0.2">
      <c r="A19" s="564"/>
      <c r="B19" s="592"/>
      <c r="C19" s="593"/>
      <c r="D19" s="594"/>
      <c r="E19" s="587"/>
      <c r="F19" s="587"/>
      <c r="G19" s="569"/>
      <c r="H19" s="569"/>
      <c r="I19" s="569"/>
      <c r="J19" s="569"/>
      <c r="K19" s="569"/>
      <c r="L19" s="569"/>
      <c r="M19" s="590"/>
      <c r="N19" s="569"/>
      <c r="O19" s="569"/>
      <c r="P19" s="590"/>
      <c r="Q19" s="569"/>
      <c r="R19" s="590"/>
      <c r="S19" s="590"/>
      <c r="T19" s="569"/>
      <c r="U19" s="569"/>
      <c r="V19" s="569"/>
      <c r="W19" s="570">
        <f t="shared" si="1"/>
        <v>0</v>
      </c>
      <c r="X19" s="571">
        <f t="shared" si="2"/>
        <v>0</v>
      </c>
      <c r="Y19" s="571">
        <f t="shared" si="3"/>
        <v>0</v>
      </c>
      <c r="Z19" s="571">
        <f t="shared" si="4"/>
        <v>0</v>
      </c>
      <c r="AA19" s="571">
        <f t="shared" si="5"/>
        <v>0</v>
      </c>
      <c r="AB19" s="571">
        <f t="shared" si="6"/>
        <v>0</v>
      </c>
      <c r="AC19" s="571">
        <f t="shared" si="7"/>
        <v>0</v>
      </c>
      <c r="AD19" s="571">
        <f t="shared" si="8"/>
        <v>0</v>
      </c>
      <c r="AE19" s="572" t="str">
        <f t="shared" si="9"/>
        <v/>
      </c>
      <c r="AF19" s="573">
        <f t="shared" si="10"/>
        <v>0</v>
      </c>
      <c r="AG19" s="513"/>
      <c r="AH19" s="575" t="str">
        <f t="shared" si="11"/>
        <v/>
      </c>
      <c r="AI19" s="575" t="str">
        <f t="shared" si="12"/>
        <v/>
      </c>
      <c r="AJ19" s="575" t="str">
        <f t="shared" si="13"/>
        <v/>
      </c>
      <c r="AK19" s="575" t="str">
        <f t="shared" si="14"/>
        <v/>
      </c>
      <c r="AL19" s="575" t="str">
        <f t="shared" si="15"/>
        <v/>
      </c>
      <c r="AM19" s="575" t="str">
        <f t="shared" si="16"/>
        <v/>
      </c>
      <c r="AN19" s="575" t="str">
        <f t="shared" si="17"/>
        <v/>
      </c>
      <c r="AO19" s="575" t="str">
        <f t="shared" si="18"/>
        <v/>
      </c>
      <c r="AP19" s="575" t="str">
        <f t="shared" si="19"/>
        <v/>
      </c>
      <c r="AQ19" s="575" t="str">
        <f t="shared" si="20"/>
        <v/>
      </c>
      <c r="AR19" s="575" t="str">
        <f t="shared" si="21"/>
        <v/>
      </c>
      <c r="AS19" s="575" t="str">
        <f t="shared" si="22"/>
        <v/>
      </c>
      <c r="AT19" s="575" t="str">
        <f t="shared" si="23"/>
        <v/>
      </c>
      <c r="AU19" s="575" t="str">
        <f t="shared" si="24"/>
        <v/>
      </c>
      <c r="AV19" s="575" t="str">
        <f t="shared" si="25"/>
        <v/>
      </c>
      <c r="AW19" s="575" t="str">
        <f t="shared" si="26"/>
        <v/>
      </c>
      <c r="AX19" s="575">
        <f t="shared" si="27"/>
        <v>0</v>
      </c>
      <c r="AY19" s="583"/>
      <c r="AZ19" s="584"/>
      <c r="BA19" s="584"/>
      <c r="BB19" s="584"/>
      <c r="BC19" s="584"/>
      <c r="BD19" s="584"/>
      <c r="BE19" s="584"/>
      <c r="BF19" s="584"/>
      <c r="BG19" s="584"/>
      <c r="BH19" s="584"/>
      <c r="BI19" s="584"/>
      <c r="BJ19" s="584"/>
      <c r="BK19" s="584"/>
      <c r="BL19" s="584"/>
      <c r="BM19" s="584"/>
      <c r="BN19" s="584"/>
      <c r="BO19" s="584"/>
      <c r="BP19" s="583"/>
      <c r="CH19" s="583"/>
      <c r="CO19" s="513"/>
      <c r="CP19" s="513"/>
      <c r="CQ19" s="513"/>
      <c r="CR19" s="513"/>
      <c r="CS19" s="513"/>
      <c r="CT19" s="513"/>
      <c r="CU19" s="513"/>
      <c r="CV19" s="513"/>
      <c r="CW19" s="513"/>
      <c r="CX19" s="513"/>
      <c r="CY19" s="513"/>
    </row>
    <row r="20" spans="1:158" ht="18" customHeight="1" x14ac:dyDescent="0.2">
      <c r="A20" s="564"/>
      <c r="B20" s="592"/>
      <c r="C20" s="593"/>
      <c r="D20" s="594"/>
      <c r="E20" s="587"/>
      <c r="F20" s="587"/>
      <c r="G20" s="569"/>
      <c r="H20" s="569"/>
      <c r="I20" s="569"/>
      <c r="J20" s="569"/>
      <c r="K20" s="569"/>
      <c r="L20" s="569"/>
      <c r="M20" s="590"/>
      <c r="N20" s="569"/>
      <c r="O20" s="569"/>
      <c r="P20" s="590"/>
      <c r="Q20" s="569"/>
      <c r="R20" s="590"/>
      <c r="S20" s="590"/>
      <c r="T20" s="569"/>
      <c r="U20" s="569"/>
      <c r="V20" s="569"/>
      <c r="W20" s="570">
        <f t="shared" si="1"/>
        <v>0</v>
      </c>
      <c r="X20" s="571">
        <f t="shared" si="2"/>
        <v>0</v>
      </c>
      <c r="Y20" s="571">
        <f t="shared" si="3"/>
        <v>0</v>
      </c>
      <c r="Z20" s="571">
        <f t="shared" si="4"/>
        <v>0</v>
      </c>
      <c r="AA20" s="571">
        <f t="shared" si="5"/>
        <v>0</v>
      </c>
      <c r="AB20" s="571">
        <f t="shared" si="6"/>
        <v>0</v>
      </c>
      <c r="AC20" s="571">
        <f t="shared" si="7"/>
        <v>0</v>
      </c>
      <c r="AD20" s="571">
        <f t="shared" si="8"/>
        <v>0</v>
      </c>
      <c r="AE20" s="572" t="str">
        <f t="shared" si="9"/>
        <v/>
      </c>
      <c r="AF20" s="573">
        <f t="shared" si="10"/>
        <v>0</v>
      </c>
      <c r="AG20" s="513"/>
      <c r="AH20" s="575" t="str">
        <f t="shared" si="11"/>
        <v/>
      </c>
      <c r="AI20" s="575" t="str">
        <f t="shared" si="12"/>
        <v/>
      </c>
      <c r="AJ20" s="575" t="str">
        <f t="shared" si="13"/>
        <v/>
      </c>
      <c r="AK20" s="575" t="str">
        <f t="shared" si="14"/>
        <v/>
      </c>
      <c r="AL20" s="575" t="str">
        <f t="shared" si="15"/>
        <v/>
      </c>
      <c r="AM20" s="575" t="str">
        <f t="shared" si="16"/>
        <v/>
      </c>
      <c r="AN20" s="575" t="str">
        <f t="shared" si="17"/>
        <v/>
      </c>
      <c r="AO20" s="575" t="str">
        <f t="shared" si="18"/>
        <v/>
      </c>
      <c r="AP20" s="575" t="str">
        <f t="shared" si="19"/>
        <v/>
      </c>
      <c r="AQ20" s="575" t="str">
        <f t="shared" si="20"/>
        <v/>
      </c>
      <c r="AR20" s="575" t="str">
        <f t="shared" si="21"/>
        <v/>
      </c>
      <c r="AS20" s="575" t="str">
        <f t="shared" si="22"/>
        <v/>
      </c>
      <c r="AT20" s="575" t="str">
        <f t="shared" si="23"/>
        <v/>
      </c>
      <c r="AU20" s="575" t="str">
        <f t="shared" si="24"/>
        <v/>
      </c>
      <c r="AV20" s="575" t="str">
        <f t="shared" si="25"/>
        <v/>
      </c>
      <c r="AW20" s="575" t="str">
        <f t="shared" si="26"/>
        <v/>
      </c>
      <c r="AX20" s="575">
        <f t="shared" si="27"/>
        <v>0</v>
      </c>
      <c r="AY20" s="583"/>
      <c r="AZ20" s="584"/>
      <c r="BA20" s="584"/>
      <c r="BB20" s="584"/>
      <c r="BC20" s="584"/>
      <c r="BD20" s="584"/>
      <c r="BE20" s="584"/>
      <c r="BF20" s="584"/>
      <c r="BG20" s="584"/>
      <c r="BH20" s="584"/>
      <c r="BI20" s="584"/>
      <c r="BJ20" s="584"/>
      <c r="BK20" s="584"/>
      <c r="BL20" s="584"/>
      <c r="BM20" s="584"/>
      <c r="BN20" s="584"/>
      <c r="BO20" s="584"/>
      <c r="BP20" s="583"/>
      <c r="CH20" s="583"/>
      <c r="CO20" s="513"/>
      <c r="CP20" s="513"/>
      <c r="CQ20" s="513"/>
      <c r="CR20" s="513"/>
      <c r="CS20" s="513"/>
      <c r="CT20" s="513"/>
      <c r="CU20" s="513"/>
      <c r="CV20" s="513"/>
      <c r="CW20" s="513"/>
      <c r="CX20" s="513"/>
      <c r="CY20" s="513"/>
    </row>
    <row r="21" spans="1:158" ht="18" customHeight="1" x14ac:dyDescent="0.25">
      <c r="A21" s="595"/>
      <c r="B21" s="596"/>
      <c r="C21" s="596"/>
      <c r="D21" s="596"/>
      <c r="E21" s="580"/>
      <c r="F21" s="580"/>
      <c r="G21" s="569"/>
      <c r="H21" s="569"/>
      <c r="I21" s="569"/>
      <c r="J21" s="569"/>
      <c r="K21" s="569"/>
      <c r="L21" s="569"/>
      <c r="M21" s="590"/>
      <c r="N21" s="569"/>
      <c r="O21" s="569"/>
      <c r="P21" s="590"/>
      <c r="Q21" s="569"/>
      <c r="R21" s="569"/>
      <c r="S21" s="590"/>
      <c r="T21" s="569"/>
      <c r="U21" s="569"/>
      <c r="V21" s="569"/>
      <c r="W21" s="570">
        <f t="shared" si="1"/>
        <v>0</v>
      </c>
      <c r="X21" s="571">
        <f t="shared" si="2"/>
        <v>0</v>
      </c>
      <c r="Y21" s="571">
        <f t="shared" si="3"/>
        <v>0</v>
      </c>
      <c r="Z21" s="571">
        <f t="shared" si="4"/>
        <v>0</v>
      </c>
      <c r="AA21" s="571">
        <f t="shared" si="5"/>
        <v>0</v>
      </c>
      <c r="AB21" s="571">
        <f t="shared" si="6"/>
        <v>0</v>
      </c>
      <c r="AC21" s="571">
        <f t="shared" si="7"/>
        <v>0</v>
      </c>
      <c r="AD21" s="571">
        <f t="shared" si="8"/>
        <v>0</v>
      </c>
      <c r="AE21" s="572" t="str">
        <f t="shared" si="9"/>
        <v/>
      </c>
      <c r="AF21" s="573">
        <f t="shared" si="10"/>
        <v>0</v>
      </c>
      <c r="AG21" s="513"/>
      <c r="AH21" s="575" t="str">
        <f t="shared" si="11"/>
        <v/>
      </c>
      <c r="AI21" s="575" t="str">
        <f t="shared" si="12"/>
        <v/>
      </c>
      <c r="AJ21" s="575" t="str">
        <f t="shared" si="13"/>
        <v/>
      </c>
      <c r="AK21" s="575" t="str">
        <f t="shared" si="14"/>
        <v/>
      </c>
      <c r="AL21" s="575" t="str">
        <f t="shared" si="15"/>
        <v/>
      </c>
      <c r="AM21" s="575" t="str">
        <f t="shared" si="16"/>
        <v/>
      </c>
      <c r="AN21" s="575" t="str">
        <f t="shared" si="17"/>
        <v/>
      </c>
      <c r="AO21" s="575" t="str">
        <f t="shared" si="18"/>
        <v/>
      </c>
      <c r="AP21" s="575" t="str">
        <f t="shared" si="19"/>
        <v/>
      </c>
      <c r="AQ21" s="575" t="str">
        <f t="shared" si="20"/>
        <v/>
      </c>
      <c r="AR21" s="575" t="str">
        <f t="shared" si="21"/>
        <v/>
      </c>
      <c r="AS21" s="575" t="str">
        <f t="shared" si="22"/>
        <v/>
      </c>
      <c r="AT21" s="575" t="str">
        <f t="shared" si="23"/>
        <v/>
      </c>
      <c r="AU21" s="575" t="str">
        <f t="shared" si="24"/>
        <v/>
      </c>
      <c r="AV21" s="575" t="str">
        <f t="shared" si="25"/>
        <v/>
      </c>
      <c r="AW21" s="575" t="str">
        <f t="shared" si="26"/>
        <v/>
      </c>
      <c r="AX21" s="575">
        <f t="shared" si="27"/>
        <v>0</v>
      </c>
      <c r="AY21" s="583"/>
      <c r="AZ21" s="584"/>
      <c r="BA21" s="584"/>
      <c r="BB21" s="584"/>
      <c r="BC21" s="584"/>
      <c r="BD21" s="584"/>
      <c r="BE21" s="584"/>
      <c r="BF21" s="584"/>
      <c r="BG21" s="584"/>
      <c r="BH21" s="584"/>
      <c r="BI21" s="584"/>
      <c r="BJ21" s="584"/>
      <c r="BK21" s="584"/>
      <c r="BL21" s="584"/>
      <c r="BM21" s="584"/>
      <c r="BN21" s="584"/>
      <c r="BO21" s="584"/>
      <c r="BP21" s="583"/>
      <c r="CH21" s="583"/>
      <c r="CO21" s="513"/>
      <c r="CP21" s="513"/>
      <c r="CQ21" s="513"/>
      <c r="CR21" s="513"/>
      <c r="CS21" s="513"/>
      <c r="CT21" s="513"/>
      <c r="CU21" s="513"/>
      <c r="CV21" s="513"/>
      <c r="CW21" s="513"/>
      <c r="CX21" s="513"/>
      <c r="CY21" s="513"/>
    </row>
    <row r="22" spans="1:158" ht="18" customHeight="1" x14ac:dyDescent="0.2">
      <c r="A22" s="597"/>
      <c r="B22" s="597"/>
      <c r="C22" s="598" t="s">
        <v>12</v>
      </c>
      <c r="D22" s="598"/>
      <c r="E22" s="580"/>
      <c r="F22" s="580"/>
      <c r="G22" s="599" t="str">
        <f t="array" ref="G22:V29">AH22:AW29</f>
        <v xml:space="preserve"> </v>
      </c>
      <c r="H22" s="599">
        <v>3.75</v>
      </c>
      <c r="I22" s="599">
        <v>3.5</v>
      </c>
      <c r="J22" s="599">
        <v>4.5</v>
      </c>
      <c r="K22" s="599">
        <v>4.125</v>
      </c>
      <c r="L22" s="599">
        <v>3.375</v>
      </c>
      <c r="M22" s="599">
        <v>3.875</v>
      </c>
      <c r="N22" s="599">
        <v>3.8888888888888888</v>
      </c>
      <c r="O22" s="599">
        <v>4.375</v>
      </c>
      <c r="P22" s="600">
        <v>3.8888888888888888</v>
      </c>
      <c r="Q22" s="600" t="str">
        <v xml:space="preserve"> </v>
      </c>
      <c r="R22" s="600" t="str">
        <v xml:space="preserve"> </v>
      </c>
      <c r="S22" s="600" t="str">
        <v xml:space="preserve"> </v>
      </c>
      <c r="T22" s="599" t="str">
        <v xml:space="preserve"> </v>
      </c>
      <c r="U22" s="599" t="str">
        <v xml:space="preserve"> </v>
      </c>
      <c r="V22" s="599" t="str">
        <v xml:space="preserve"> </v>
      </c>
      <c r="W22" s="580">
        <f>сводн.!T37</f>
        <v>3</v>
      </c>
      <c r="X22" s="581">
        <f>SUM(X6:X21)</f>
        <v>0</v>
      </c>
      <c r="Y22" s="581">
        <f>SUM(Y6:Y21)</f>
        <v>0</v>
      </c>
      <c r="Z22" s="581">
        <f>SUM(Z6:Z21)-Y22</f>
        <v>0</v>
      </c>
      <c r="AA22" s="581">
        <f>SUM(AA6:AA21)</f>
        <v>19</v>
      </c>
      <c r="AB22" s="581">
        <f>SUM(AB6:AB21)</f>
        <v>42</v>
      </c>
      <c r="AC22" s="581">
        <f>SUM(AC6:AC21)</f>
        <v>13</v>
      </c>
      <c r="AD22" s="581">
        <f>SUM(Y22:AC22)</f>
        <v>74</v>
      </c>
      <c r="AE22" s="582">
        <f>IF(ISERROR(((Y22+Z22)*2+AA22*3+AB22*4+AC22*5)/SUM(Y22,Z22:AC22)),"",((Y22+Z22)*2+AA22*3+AB22*4+AC22*5)/SUM(Y22,Z22:AC22))</f>
        <v>3.9189189189189189</v>
      </c>
      <c r="AF22" s="601"/>
      <c r="AG22" s="513"/>
      <c r="AH22" s="602" t="str">
        <f t="shared" ref="AH22:AW22" si="28">IF(COUNT(AH6:AH21)=0," ",SUM(AH6:AH21)/COUNT(AH6:AH21))</f>
        <v xml:space="preserve"> </v>
      </c>
      <c r="AI22" s="602">
        <f t="shared" si="28"/>
        <v>3.75</v>
      </c>
      <c r="AJ22" s="602">
        <f t="shared" si="28"/>
        <v>3.5</v>
      </c>
      <c r="AK22" s="602">
        <f t="shared" si="28"/>
        <v>4.5</v>
      </c>
      <c r="AL22" s="602">
        <f t="shared" si="28"/>
        <v>4.125</v>
      </c>
      <c r="AM22" s="602">
        <f t="shared" si="28"/>
        <v>3.375</v>
      </c>
      <c r="AN22" s="602">
        <f t="shared" si="28"/>
        <v>3.875</v>
      </c>
      <c r="AO22" s="602">
        <f t="shared" si="28"/>
        <v>3.8888888888888888</v>
      </c>
      <c r="AP22" s="602">
        <f t="shared" si="28"/>
        <v>4.375</v>
      </c>
      <c r="AQ22" s="602">
        <f t="shared" si="28"/>
        <v>3.8888888888888888</v>
      </c>
      <c r="AR22" s="602" t="str">
        <f t="shared" si="28"/>
        <v xml:space="preserve"> </v>
      </c>
      <c r="AS22" s="602" t="str">
        <f t="shared" si="28"/>
        <v xml:space="preserve"> </v>
      </c>
      <c r="AT22" s="602" t="str">
        <f t="shared" si="28"/>
        <v xml:space="preserve"> </v>
      </c>
      <c r="AU22" s="602" t="str">
        <f t="shared" si="28"/>
        <v xml:space="preserve"> </v>
      </c>
      <c r="AV22" s="602" t="str">
        <f t="shared" si="28"/>
        <v xml:space="preserve"> </v>
      </c>
      <c r="AW22" s="603" t="str">
        <f t="shared" si="28"/>
        <v xml:space="preserve"> </v>
      </c>
      <c r="AX22" s="570"/>
      <c r="AY22" s="583"/>
      <c r="AZ22" s="584"/>
      <c r="BA22" s="584"/>
      <c r="BB22" s="584"/>
      <c r="BC22" s="584"/>
      <c r="BD22" s="584"/>
      <c r="BE22" s="584"/>
      <c r="BF22" s="584"/>
      <c r="BG22" s="584"/>
      <c r="BH22" s="584"/>
      <c r="BI22" s="584"/>
      <c r="BJ22" s="584"/>
      <c r="BK22" s="584"/>
      <c r="BL22" s="584"/>
      <c r="BM22" s="584"/>
      <c r="BN22" s="584"/>
      <c r="BO22" s="584"/>
      <c r="BP22" s="515"/>
      <c r="CO22" s="513"/>
      <c r="CP22" s="513"/>
      <c r="CQ22" s="513"/>
      <c r="CR22" s="513"/>
      <c r="CS22" s="513"/>
      <c r="CT22" s="513"/>
      <c r="CU22" s="513"/>
      <c r="CV22" s="513"/>
      <c r="CW22" s="513"/>
      <c r="CX22" s="513"/>
      <c r="CY22" s="513"/>
    </row>
    <row r="23" spans="1:158" s="612" customFormat="1" ht="13.5" customHeight="1" x14ac:dyDescent="0.2">
      <c r="A23" s="604"/>
      <c r="B23" s="604"/>
      <c r="C23" s="605" t="s">
        <v>13</v>
      </c>
      <c r="D23" s="605"/>
      <c r="E23" s="606"/>
      <c r="F23" s="606"/>
      <c r="G23" s="607" t="str">
        <v>0</v>
      </c>
      <c r="H23" s="607" t="str">
        <v>0</v>
      </c>
      <c r="I23" s="607" t="str">
        <v>0</v>
      </c>
      <c r="J23" s="607">
        <v>5</v>
      </c>
      <c r="K23" s="607">
        <v>2</v>
      </c>
      <c r="L23" s="607" t="str">
        <v>0</v>
      </c>
      <c r="M23" s="607" t="str">
        <v>0</v>
      </c>
      <c r="N23" s="607">
        <v>2</v>
      </c>
      <c r="O23" s="607">
        <v>3</v>
      </c>
      <c r="P23" s="608">
        <v>1</v>
      </c>
      <c r="Q23" s="608" t="str">
        <v>0</v>
      </c>
      <c r="R23" s="608" t="str">
        <v>0</v>
      </c>
      <c r="S23" s="608" t="str">
        <v>0</v>
      </c>
      <c r="T23" s="607" t="str">
        <v>0</v>
      </c>
      <c r="U23" s="607" t="str">
        <v>0</v>
      </c>
      <c r="V23" s="607" t="str">
        <v xml:space="preserve"> </v>
      </c>
      <c r="W23" s="609" t="str">
        <f>IF(COUNTIF(W6:W21,5)=0,"0",COUNTIF(W6:W21,5))</f>
        <v>0</v>
      </c>
      <c r="X23" s="606"/>
      <c r="Y23" s="746">
        <f>SUM(Y22:AC22)</f>
        <v>74</v>
      </c>
      <c r="Z23" s="746"/>
      <c r="AA23" s="746"/>
      <c r="AB23" s="746"/>
      <c r="AC23" s="746"/>
      <c r="AD23" s="610"/>
      <c r="AE23" s="582">
        <f>IF(ISERROR(((Y23+Z23)*2+AA23*3+AB23*4+AC23*5)/SUM(Y23,Z23:AC23)),"",((Y23+Z23)*2+AA23*3+AB23*4+AC23*5)/SUM(Y23,Z23:AC23))</f>
        <v>2</v>
      </c>
      <c r="AF23" s="611"/>
      <c r="AH23" s="613" t="str">
        <f t="shared" ref="AH23:AV23" si="29">IF(COUNTIF(AH6:AH21,5)=0,"0",COUNTIF(AH6:AH21,5))</f>
        <v>0</v>
      </c>
      <c r="AI23" s="613" t="str">
        <f t="shared" si="29"/>
        <v>0</v>
      </c>
      <c r="AJ23" s="613" t="str">
        <f t="shared" si="29"/>
        <v>0</v>
      </c>
      <c r="AK23" s="613">
        <f t="shared" si="29"/>
        <v>5</v>
      </c>
      <c r="AL23" s="613">
        <f t="shared" si="29"/>
        <v>2</v>
      </c>
      <c r="AM23" s="613" t="str">
        <f t="shared" si="29"/>
        <v>0</v>
      </c>
      <c r="AN23" s="613" t="str">
        <f t="shared" si="29"/>
        <v>0</v>
      </c>
      <c r="AO23" s="613">
        <f t="shared" si="29"/>
        <v>2</v>
      </c>
      <c r="AP23" s="613">
        <f t="shared" si="29"/>
        <v>3</v>
      </c>
      <c r="AQ23" s="613">
        <f t="shared" si="29"/>
        <v>1</v>
      </c>
      <c r="AR23" s="613" t="str">
        <f t="shared" si="29"/>
        <v>0</v>
      </c>
      <c r="AS23" s="613" t="str">
        <f t="shared" si="29"/>
        <v>0</v>
      </c>
      <c r="AT23" s="613" t="str">
        <f t="shared" si="29"/>
        <v>0</v>
      </c>
      <c r="AU23" s="613" t="str">
        <f t="shared" si="29"/>
        <v>0</v>
      </c>
      <c r="AV23" s="613" t="str">
        <f t="shared" si="29"/>
        <v>0</v>
      </c>
      <c r="AW23" s="614" t="str">
        <f>IF(COUNTIF(AW6:AW21,5)=0," ",COUNTIF(AW6:AW21,5))</f>
        <v xml:space="preserve"> </v>
      </c>
      <c r="AX23" s="613"/>
      <c r="AY23" s="615"/>
      <c r="AZ23" s="616"/>
      <c r="BA23" s="616"/>
      <c r="BB23" s="616"/>
      <c r="BC23" s="616"/>
      <c r="BD23" s="616"/>
      <c r="BE23" s="616"/>
      <c r="BF23" s="616"/>
      <c r="BG23" s="616"/>
      <c r="BH23" s="616"/>
      <c r="BI23" s="616"/>
      <c r="BJ23" s="616"/>
      <c r="BK23" s="616"/>
      <c r="BL23" s="616"/>
      <c r="BM23" s="616"/>
      <c r="BN23" s="616"/>
      <c r="BO23" s="616"/>
      <c r="BP23" s="617"/>
      <c r="BQ23" s="617"/>
      <c r="BR23" s="617"/>
      <c r="BS23" s="617"/>
      <c r="BT23" s="617"/>
      <c r="BU23" s="617"/>
      <c r="BV23" s="617"/>
      <c r="BW23" s="617"/>
      <c r="BX23" s="617"/>
      <c r="BY23" s="617"/>
      <c r="BZ23" s="617"/>
      <c r="CA23" s="617"/>
      <c r="CB23" s="617"/>
      <c r="CC23" s="617"/>
      <c r="CD23" s="617"/>
      <c r="CE23" s="617"/>
      <c r="CF23" s="617"/>
      <c r="CG23" s="617"/>
      <c r="CH23" s="617"/>
      <c r="CI23" s="617"/>
      <c r="CJ23" s="617"/>
      <c r="CK23" s="617"/>
      <c r="CL23" s="617"/>
      <c r="CM23" s="617"/>
      <c r="CN23" s="617"/>
    </row>
    <row r="24" spans="1:158" s="630" customFormat="1" ht="13.5" customHeight="1" x14ac:dyDescent="0.2">
      <c r="A24" s="618"/>
      <c r="B24" s="618"/>
      <c r="C24" s="619" t="s">
        <v>14</v>
      </c>
      <c r="D24" s="619"/>
      <c r="E24" s="620"/>
      <c r="F24" s="620"/>
      <c r="G24" s="621" t="str">
        <v>0</v>
      </c>
      <c r="H24" s="621">
        <v>6</v>
      </c>
      <c r="I24" s="621">
        <v>4</v>
      </c>
      <c r="J24" s="621">
        <v>2</v>
      </c>
      <c r="K24" s="621">
        <v>5</v>
      </c>
      <c r="L24" s="621">
        <v>3</v>
      </c>
      <c r="M24" s="621">
        <v>7</v>
      </c>
      <c r="N24" s="621">
        <v>4</v>
      </c>
      <c r="O24" s="621">
        <v>5</v>
      </c>
      <c r="P24" s="622">
        <v>6</v>
      </c>
      <c r="Q24" s="622" t="str">
        <v>0</v>
      </c>
      <c r="R24" s="622" t="str">
        <v>0</v>
      </c>
      <c r="S24" s="622" t="str">
        <v>0</v>
      </c>
      <c r="T24" s="621" t="str">
        <v>0</v>
      </c>
      <c r="U24" s="621" t="str">
        <v>0</v>
      </c>
      <c r="V24" s="621" t="str">
        <v xml:space="preserve"> </v>
      </c>
      <c r="W24" s="623">
        <f>IF(COUNTIF(W6:W21,4)=0,"0",COUNTIF(W6:W21,4))</f>
        <v>2</v>
      </c>
      <c r="X24" s="624"/>
      <c r="Y24" s="624"/>
      <c r="Z24" s="624" t="str">
        <f>IF(COUNTIF(Z6:Z21,4)=0," ",COUNTIF(Z6:Z21,4))</f>
        <v xml:space="preserve"> </v>
      </c>
      <c r="AA24" s="624">
        <f>IF(COUNTIF(AA6:AA21,4)=0," ",COUNTIF(AA6:AA21,4))</f>
        <v>1</v>
      </c>
      <c r="AB24" s="624">
        <f>IF(COUNTIF(AB6:AB21,4)=0," ",COUNTIF(AB6:AB21,4))</f>
        <v>1</v>
      </c>
      <c r="AC24" s="624" t="str">
        <f>IF(COUNTIF(AC6:AC21,4)=0," ",COUNTIF(AC6:AC21,4))</f>
        <v xml:space="preserve"> </v>
      </c>
      <c r="AD24" s="624"/>
      <c r="AE24" s="624"/>
      <c r="AF24" s="625" t="str">
        <f>IF(COUNTIF(AF6:AF21,4)=0," ",COUNTIF(AF6:AF21,4))</f>
        <v xml:space="preserve"> </v>
      </c>
      <c r="AG24" s="624" t="str">
        <f>IF(COUNTIF(AG6:AG21,4)=0," ",COUNTIF(AG6:AG21,4))</f>
        <v xml:space="preserve"> </v>
      </c>
      <c r="AH24" s="624" t="str">
        <f t="shared" ref="AH24:AV24" si="30">IF(COUNTIF(AH6:AH21,4)=0,"0",COUNTIF(AH6:AH21,4))</f>
        <v>0</v>
      </c>
      <c r="AI24" s="624">
        <f t="shared" si="30"/>
        <v>6</v>
      </c>
      <c r="AJ24" s="624">
        <f t="shared" si="30"/>
        <v>4</v>
      </c>
      <c r="AK24" s="624">
        <f t="shared" si="30"/>
        <v>2</v>
      </c>
      <c r="AL24" s="624">
        <f t="shared" si="30"/>
        <v>5</v>
      </c>
      <c r="AM24" s="624">
        <f t="shared" si="30"/>
        <v>3</v>
      </c>
      <c r="AN24" s="624">
        <f t="shared" si="30"/>
        <v>7</v>
      </c>
      <c r="AO24" s="624">
        <f t="shared" si="30"/>
        <v>4</v>
      </c>
      <c r="AP24" s="624">
        <f t="shared" si="30"/>
        <v>5</v>
      </c>
      <c r="AQ24" s="624">
        <f t="shared" si="30"/>
        <v>6</v>
      </c>
      <c r="AR24" s="624" t="str">
        <f t="shared" si="30"/>
        <v>0</v>
      </c>
      <c r="AS24" s="624" t="str">
        <f t="shared" si="30"/>
        <v>0</v>
      </c>
      <c r="AT24" s="624" t="str">
        <f t="shared" si="30"/>
        <v>0</v>
      </c>
      <c r="AU24" s="624" t="str">
        <f t="shared" si="30"/>
        <v>0</v>
      </c>
      <c r="AV24" s="624" t="str">
        <f t="shared" si="30"/>
        <v>0</v>
      </c>
      <c r="AW24" s="626" t="str">
        <f>IF(COUNTIF(AW6:AW21,4)=0," ",COUNTIF(AW6:AW21,4))</f>
        <v xml:space="preserve"> </v>
      </c>
      <c r="AX24" s="624"/>
      <c r="AY24" s="627"/>
      <c r="AZ24" s="628"/>
      <c r="BA24" s="628"/>
      <c r="BB24" s="628"/>
      <c r="BC24" s="628"/>
      <c r="BD24" s="628"/>
      <c r="BE24" s="628"/>
      <c r="BF24" s="628"/>
      <c r="BG24" s="628"/>
      <c r="BH24" s="628"/>
      <c r="BI24" s="628"/>
      <c r="BJ24" s="628"/>
      <c r="BK24" s="628"/>
      <c r="BL24" s="628"/>
      <c r="BM24" s="628"/>
      <c r="BN24" s="628"/>
      <c r="BO24" s="628"/>
      <c r="BP24" s="629"/>
      <c r="BQ24" s="629"/>
      <c r="BR24" s="629"/>
      <c r="BS24" s="629"/>
      <c r="BT24" s="629"/>
      <c r="BU24" s="629"/>
      <c r="BV24" s="629"/>
      <c r="BW24" s="629"/>
      <c r="BX24" s="629"/>
      <c r="BY24" s="629"/>
      <c r="BZ24" s="629"/>
      <c r="CA24" s="629"/>
      <c r="CB24" s="629"/>
      <c r="CC24" s="629"/>
      <c r="CD24" s="629"/>
      <c r="CE24" s="629"/>
      <c r="CF24" s="629"/>
      <c r="CG24" s="629"/>
      <c r="CH24" s="629"/>
      <c r="CI24" s="629"/>
      <c r="CJ24" s="629"/>
      <c r="CK24" s="629"/>
      <c r="CL24" s="629"/>
      <c r="CM24" s="629"/>
      <c r="CN24" s="629"/>
    </row>
    <row r="25" spans="1:158" s="643" customFormat="1" x14ac:dyDescent="0.2">
      <c r="A25" s="631"/>
      <c r="B25" s="631"/>
      <c r="C25" s="632" t="s">
        <v>15</v>
      </c>
      <c r="D25" s="632"/>
      <c r="E25" s="633"/>
      <c r="F25" s="633"/>
      <c r="G25" s="634" t="str">
        <v>0</v>
      </c>
      <c r="H25" s="634">
        <v>2</v>
      </c>
      <c r="I25" s="634">
        <v>4</v>
      </c>
      <c r="J25" s="634">
        <v>1</v>
      </c>
      <c r="K25" s="634">
        <v>1</v>
      </c>
      <c r="L25" s="634">
        <v>5</v>
      </c>
      <c r="M25" s="634">
        <v>1</v>
      </c>
      <c r="N25" s="634">
        <v>3</v>
      </c>
      <c r="O25" s="634" t="str">
        <v>0</v>
      </c>
      <c r="P25" s="635">
        <v>2</v>
      </c>
      <c r="Q25" s="635" t="str">
        <v>0</v>
      </c>
      <c r="R25" s="635" t="str">
        <v>0</v>
      </c>
      <c r="S25" s="635" t="str">
        <v>0</v>
      </c>
      <c r="T25" s="634" t="str">
        <v>0</v>
      </c>
      <c r="U25" s="634" t="str">
        <v>0</v>
      </c>
      <c r="V25" s="634" t="str">
        <v xml:space="preserve"> </v>
      </c>
      <c r="W25" s="636">
        <f>IF(COUNTIF(W6:W21,3)=0,"0",COUNTIF(W6:W21,3))</f>
        <v>7</v>
      </c>
      <c r="X25" s="637"/>
      <c r="Y25" s="637"/>
      <c r="Z25" s="637" t="str">
        <f>IF(COUNTIF(Z6:Z21,3)=0," ",COUNTIF(Z6:Z21,3))</f>
        <v xml:space="preserve"> </v>
      </c>
      <c r="AA25" s="637" t="str">
        <f>IF(COUNTIF(AA6:AA21,3)=0," ",COUNTIF(AA6:AA21,3))</f>
        <v xml:space="preserve"> </v>
      </c>
      <c r="AB25" s="637" t="str">
        <f>IF(COUNTIF(AB6:AB21,3)=0," ",COUNTIF(AB6:AB21,3))</f>
        <v xml:space="preserve"> </v>
      </c>
      <c r="AC25" s="637">
        <f>IF(COUNTIF(AC6:AC21,3)=0," ",COUNTIF(AC6:AC21,3))</f>
        <v>1</v>
      </c>
      <c r="AD25" s="637"/>
      <c r="AE25" s="637"/>
      <c r="AF25" s="638" t="str">
        <f>IF(COUNTIF(AF6:AF21,3)=0," ",COUNTIF(AF6:AF21,3))</f>
        <v xml:space="preserve"> </v>
      </c>
      <c r="AG25" s="637" t="str">
        <f>IF(COUNTIF(AG6:AG21,3)=0," ",COUNTIF(AG6:AG21,3))</f>
        <v xml:space="preserve"> </v>
      </c>
      <c r="AH25" s="637" t="str">
        <f t="shared" ref="AH25:AV25" si="31">IF(COUNTIF(AH6:AH21,3)=0,"0",COUNTIF(AH6:AH21,3))</f>
        <v>0</v>
      </c>
      <c r="AI25" s="637">
        <f t="shared" si="31"/>
        <v>2</v>
      </c>
      <c r="AJ25" s="637">
        <f t="shared" si="31"/>
        <v>4</v>
      </c>
      <c r="AK25" s="637">
        <f t="shared" si="31"/>
        <v>1</v>
      </c>
      <c r="AL25" s="637">
        <f t="shared" si="31"/>
        <v>1</v>
      </c>
      <c r="AM25" s="637">
        <f t="shared" si="31"/>
        <v>5</v>
      </c>
      <c r="AN25" s="637">
        <f t="shared" si="31"/>
        <v>1</v>
      </c>
      <c r="AO25" s="637">
        <f t="shared" si="31"/>
        <v>3</v>
      </c>
      <c r="AP25" s="637" t="str">
        <f t="shared" si="31"/>
        <v>0</v>
      </c>
      <c r="AQ25" s="637">
        <f t="shared" si="31"/>
        <v>2</v>
      </c>
      <c r="AR25" s="637" t="str">
        <f t="shared" si="31"/>
        <v>0</v>
      </c>
      <c r="AS25" s="637" t="str">
        <f t="shared" si="31"/>
        <v>0</v>
      </c>
      <c r="AT25" s="637" t="str">
        <f t="shared" si="31"/>
        <v>0</v>
      </c>
      <c r="AU25" s="637" t="str">
        <f t="shared" si="31"/>
        <v>0</v>
      </c>
      <c r="AV25" s="637" t="str">
        <f t="shared" si="31"/>
        <v>0</v>
      </c>
      <c r="AW25" s="639" t="str">
        <f>IF(COUNTIF(AW6:AW21,3)=0," ",COUNTIF(AW6:AW21,3))</f>
        <v xml:space="preserve"> </v>
      </c>
      <c r="AX25" s="637"/>
      <c r="AY25" s="640"/>
      <c r="AZ25" s="641"/>
      <c r="BA25" s="641"/>
      <c r="BB25" s="641"/>
      <c r="BC25" s="641"/>
      <c r="BD25" s="641"/>
      <c r="BE25" s="641"/>
      <c r="BF25" s="641"/>
      <c r="BG25" s="641"/>
      <c r="BH25" s="641"/>
      <c r="BI25" s="641"/>
      <c r="BJ25" s="641"/>
      <c r="BK25" s="641"/>
      <c r="BL25" s="641"/>
      <c r="BM25" s="641"/>
      <c r="BN25" s="641"/>
      <c r="BO25" s="641"/>
      <c r="BP25" s="642"/>
      <c r="BQ25" s="642"/>
      <c r="BR25" s="642"/>
      <c r="BS25" s="642"/>
      <c r="BT25" s="642"/>
      <c r="BU25" s="642"/>
      <c r="BV25" s="642"/>
      <c r="BW25" s="642"/>
      <c r="BX25" s="642"/>
      <c r="BY25" s="642"/>
      <c r="BZ25" s="642"/>
      <c r="CA25" s="642"/>
      <c r="CB25" s="642"/>
      <c r="CC25" s="642"/>
      <c r="CD25" s="642"/>
      <c r="CE25" s="642"/>
      <c r="CF25" s="642"/>
      <c r="CG25" s="642"/>
      <c r="CH25" s="642"/>
      <c r="CI25" s="642"/>
      <c r="CJ25" s="642"/>
      <c r="CK25" s="642"/>
      <c r="CL25" s="642"/>
      <c r="CM25" s="642"/>
      <c r="CN25" s="642"/>
    </row>
    <row r="26" spans="1:158" x14ac:dyDescent="0.2">
      <c r="A26" s="597"/>
      <c r="B26" s="597"/>
      <c r="C26" s="598" t="s">
        <v>16</v>
      </c>
      <c r="D26" s="598"/>
      <c r="E26" s="580"/>
      <c r="F26" s="580"/>
      <c r="G26" s="569">
        <v>0</v>
      </c>
      <c r="H26" s="569">
        <v>0</v>
      </c>
      <c r="I26" s="569">
        <v>0</v>
      </c>
      <c r="J26" s="569">
        <v>0</v>
      </c>
      <c r="K26" s="569">
        <v>0</v>
      </c>
      <c r="L26" s="569">
        <v>0</v>
      </c>
      <c r="M26" s="569">
        <v>0</v>
      </c>
      <c r="N26" s="569">
        <v>0</v>
      </c>
      <c r="O26" s="569">
        <v>0</v>
      </c>
      <c r="P26" s="590">
        <v>0</v>
      </c>
      <c r="Q26" s="590">
        <v>0</v>
      </c>
      <c r="R26" s="590">
        <v>0</v>
      </c>
      <c r="S26" s="590">
        <v>0</v>
      </c>
      <c r="T26" s="569">
        <v>0</v>
      </c>
      <c r="U26" s="569">
        <v>0</v>
      </c>
      <c r="V26" s="569">
        <v>0</v>
      </c>
      <c r="W26" s="570" t="str">
        <f>IF(COUNTIF(W6:W21,2)=0,"0",COUNTIF(W6:W21,2))</f>
        <v>0</v>
      </c>
      <c r="X26" s="570"/>
      <c r="Y26" s="570"/>
      <c r="Z26" s="570" t="str">
        <f>IF(COUNTIF(Z6:Z21,2)=0," ",COUNTIF(Z6:Z21,2))</f>
        <v xml:space="preserve"> </v>
      </c>
      <c r="AA26" s="570">
        <f>IF(COUNTIF(AA6:AA21,2)=0," ",COUNTIF(AA6:AA21,2))</f>
        <v>4</v>
      </c>
      <c r="AB26" s="570">
        <f>IF(COUNTIF(AB6:AB21,2)=0," ",COUNTIF(AB6:AB21,2))</f>
        <v>2</v>
      </c>
      <c r="AC26" s="570">
        <f>IF(COUNTIF(AC6:AC21,2)=0," ",COUNTIF(AC6:AC21,2))</f>
        <v>4</v>
      </c>
      <c r="AD26" s="570"/>
      <c r="AE26" s="570"/>
      <c r="AF26" s="644" t="str">
        <f>IF(COUNTIF(AF6:AF21,2)=0," ",COUNTIF(AF6:AF21,2))</f>
        <v xml:space="preserve"> </v>
      </c>
      <c r="AG26" s="570" t="str">
        <f>IF(COUNTIF(AG6:AG21,2)=0," ",COUNTIF(AG6:AG21,2))</f>
        <v xml:space="preserve"> </v>
      </c>
      <c r="AH26" s="570">
        <f t="shared" ref="AH26:AW26" si="32">COUNTIF(AH6:AH20,2)+COUNTIF(AH6:AH20,"д")</f>
        <v>0</v>
      </c>
      <c r="AI26" s="570">
        <f t="shared" si="32"/>
        <v>0</v>
      </c>
      <c r="AJ26" s="570">
        <f t="shared" si="32"/>
        <v>0</v>
      </c>
      <c r="AK26" s="570">
        <f t="shared" si="32"/>
        <v>0</v>
      </c>
      <c r="AL26" s="570">
        <f t="shared" si="32"/>
        <v>0</v>
      </c>
      <c r="AM26" s="570">
        <f t="shared" si="32"/>
        <v>0</v>
      </c>
      <c r="AN26" s="570">
        <f t="shared" si="32"/>
        <v>0</v>
      </c>
      <c r="AO26" s="570">
        <f t="shared" si="32"/>
        <v>0</v>
      </c>
      <c r="AP26" s="570">
        <f t="shared" si="32"/>
        <v>0</v>
      </c>
      <c r="AQ26" s="570">
        <f t="shared" si="32"/>
        <v>0</v>
      </c>
      <c r="AR26" s="570">
        <f t="shared" si="32"/>
        <v>0</v>
      </c>
      <c r="AS26" s="570">
        <f t="shared" si="32"/>
        <v>0</v>
      </c>
      <c r="AT26" s="570">
        <f t="shared" si="32"/>
        <v>0</v>
      </c>
      <c r="AU26" s="570">
        <f t="shared" si="32"/>
        <v>0</v>
      </c>
      <c r="AV26" s="570">
        <f t="shared" si="32"/>
        <v>0</v>
      </c>
      <c r="AW26" s="570">
        <f t="shared" si="32"/>
        <v>0</v>
      </c>
      <c r="AX26" s="570"/>
      <c r="AY26" s="583"/>
      <c r="AZ26" s="584"/>
      <c r="BA26" s="584"/>
      <c r="BB26" s="584"/>
      <c r="BC26" s="584"/>
      <c r="BD26" s="584"/>
      <c r="BE26" s="584"/>
      <c r="BF26" s="584"/>
      <c r="BG26" s="584"/>
      <c r="BH26" s="584"/>
      <c r="BI26" s="584"/>
      <c r="BJ26" s="584"/>
      <c r="BK26" s="584"/>
      <c r="BL26" s="584"/>
      <c r="BM26" s="584"/>
      <c r="BN26" s="584"/>
      <c r="BO26" s="584"/>
      <c r="BP26" s="515"/>
      <c r="CO26" s="513"/>
      <c r="CP26" s="513"/>
      <c r="CQ26" s="513"/>
      <c r="CR26" s="513"/>
      <c r="CS26" s="513"/>
      <c r="CT26" s="513"/>
      <c r="CU26" s="513"/>
      <c r="CV26" s="513"/>
      <c r="CW26" s="513"/>
      <c r="CX26" s="513"/>
      <c r="CY26" s="513"/>
      <c r="DH26" s="519"/>
    </row>
    <row r="27" spans="1:158" x14ac:dyDescent="0.2">
      <c r="A27" s="597"/>
      <c r="B27" s="597"/>
      <c r="C27" s="598" t="s">
        <v>17</v>
      </c>
      <c r="D27" s="598"/>
      <c r="E27" s="580"/>
      <c r="F27" s="580"/>
      <c r="G27" s="569">
        <v>1</v>
      </c>
      <c r="H27" s="569">
        <v>1</v>
      </c>
      <c r="I27" s="569">
        <v>1</v>
      </c>
      <c r="J27" s="569">
        <v>1</v>
      </c>
      <c r="K27" s="569">
        <v>1</v>
      </c>
      <c r="L27" s="569">
        <v>1</v>
      </c>
      <c r="M27" s="569">
        <v>1</v>
      </c>
      <c r="N27" s="569">
        <v>0</v>
      </c>
      <c r="O27" s="569">
        <v>1</v>
      </c>
      <c r="P27" s="590">
        <v>0</v>
      </c>
      <c r="Q27" s="590">
        <v>0</v>
      </c>
      <c r="R27" s="590">
        <v>0</v>
      </c>
      <c r="S27" s="590">
        <v>0</v>
      </c>
      <c r="T27" s="569">
        <v>0</v>
      </c>
      <c r="U27" s="569">
        <v>0</v>
      </c>
      <c r="V27" s="569">
        <v>0</v>
      </c>
      <c r="W27" s="570">
        <f t="shared" ref="W27:AC27" si="33">COUNTBLANK(W6:W14)</f>
        <v>0</v>
      </c>
      <c r="X27" s="570">
        <f t="shared" si="33"/>
        <v>0</v>
      </c>
      <c r="Y27" s="570">
        <f t="shared" si="33"/>
        <v>0</v>
      </c>
      <c r="Z27" s="570">
        <f t="shared" si="33"/>
        <v>0</v>
      </c>
      <c r="AA27" s="570">
        <f t="shared" si="33"/>
        <v>0</v>
      </c>
      <c r="AB27" s="570">
        <f t="shared" si="33"/>
        <v>0</v>
      </c>
      <c r="AC27" s="570">
        <f t="shared" si="33"/>
        <v>0</v>
      </c>
      <c r="AD27" s="570"/>
      <c r="AE27" s="570">
        <f>COUNTBLANK(AE6:AE14)</f>
        <v>0</v>
      </c>
      <c r="AF27" s="644" t="str">
        <f>IF(COUNTIF(AF6:AF21,"б")=0," ",COUNTIF(AF6:AF21,"б"))</f>
        <v xml:space="preserve"> </v>
      </c>
      <c r="AG27" s="645">
        <f t="shared" ref="AG27:BL27" si="34">IF(COUNTIF(AG6:AG21,"б")=0+COUNTIF(AG6:AG21,"а")=0,"0",COUNTIF(AG6:AG21,"б")+COUNTIF(AG6:AG21,"а"))</f>
        <v>0</v>
      </c>
      <c r="AH27" s="645">
        <f t="shared" si="34"/>
        <v>1</v>
      </c>
      <c r="AI27" s="645">
        <f t="shared" si="34"/>
        <v>1</v>
      </c>
      <c r="AJ27" s="645">
        <f t="shared" si="34"/>
        <v>1</v>
      </c>
      <c r="AK27" s="645">
        <f t="shared" si="34"/>
        <v>1</v>
      </c>
      <c r="AL27" s="645">
        <f t="shared" si="34"/>
        <v>1</v>
      </c>
      <c r="AM27" s="645">
        <f t="shared" si="34"/>
        <v>1</v>
      </c>
      <c r="AN27" s="645">
        <f t="shared" si="34"/>
        <v>1</v>
      </c>
      <c r="AO27" s="645">
        <f t="shared" si="34"/>
        <v>0</v>
      </c>
      <c r="AP27" s="645">
        <f t="shared" si="34"/>
        <v>1</v>
      </c>
      <c r="AQ27" s="645">
        <f t="shared" si="34"/>
        <v>0</v>
      </c>
      <c r="AR27" s="645">
        <f t="shared" si="34"/>
        <v>0</v>
      </c>
      <c r="AS27" s="645">
        <f t="shared" si="34"/>
        <v>0</v>
      </c>
      <c r="AT27" s="645">
        <f t="shared" si="34"/>
        <v>0</v>
      </c>
      <c r="AU27" s="645">
        <f t="shared" si="34"/>
        <v>0</v>
      </c>
      <c r="AV27" s="645">
        <f t="shared" si="34"/>
        <v>0</v>
      </c>
      <c r="AW27" s="645">
        <f t="shared" si="34"/>
        <v>0</v>
      </c>
      <c r="AX27" s="645">
        <f t="shared" si="34"/>
        <v>0</v>
      </c>
      <c r="AY27" s="645">
        <f t="shared" si="34"/>
        <v>0</v>
      </c>
      <c r="AZ27" s="645">
        <f t="shared" si="34"/>
        <v>0</v>
      </c>
      <c r="BA27" s="645">
        <f t="shared" si="34"/>
        <v>0</v>
      </c>
      <c r="BB27" s="645">
        <f t="shared" si="34"/>
        <v>0</v>
      </c>
      <c r="BC27" s="645">
        <f t="shared" si="34"/>
        <v>0</v>
      </c>
      <c r="BD27" s="645">
        <f t="shared" si="34"/>
        <v>0</v>
      </c>
      <c r="BE27" s="645">
        <f t="shared" si="34"/>
        <v>0</v>
      </c>
      <c r="BF27" s="645">
        <f t="shared" si="34"/>
        <v>0</v>
      </c>
      <c r="BG27" s="645">
        <f t="shared" si="34"/>
        <v>0</v>
      </c>
      <c r="BH27" s="645">
        <f t="shared" si="34"/>
        <v>0</v>
      </c>
      <c r="BI27" s="645">
        <f t="shared" si="34"/>
        <v>0</v>
      </c>
      <c r="BJ27" s="645">
        <f t="shared" si="34"/>
        <v>0</v>
      </c>
      <c r="BK27" s="645">
        <f t="shared" si="34"/>
        <v>0</v>
      </c>
      <c r="BL27" s="645">
        <f t="shared" si="34"/>
        <v>0</v>
      </c>
      <c r="BM27" s="645">
        <f t="shared" ref="BM27:CC27" si="35">IF(COUNTIF(BM6:BM21,"б")=0+COUNTIF(BM6:BM21,"а")=0,"0",COUNTIF(BM6:BM21,"б")+COUNTIF(BM6:BM21,"а"))</f>
        <v>0</v>
      </c>
      <c r="BN27" s="645">
        <f t="shared" si="35"/>
        <v>0</v>
      </c>
      <c r="BO27" s="645">
        <f t="shared" si="35"/>
        <v>0</v>
      </c>
      <c r="BP27" s="645">
        <f t="shared" si="35"/>
        <v>0</v>
      </c>
      <c r="BQ27" s="645">
        <f t="shared" si="35"/>
        <v>0</v>
      </c>
      <c r="BR27" s="645">
        <f t="shared" si="35"/>
        <v>0</v>
      </c>
      <c r="BS27" s="645">
        <f t="shared" si="35"/>
        <v>0</v>
      </c>
      <c r="BT27" s="645">
        <f t="shared" si="35"/>
        <v>0</v>
      </c>
      <c r="BU27" s="645">
        <f t="shared" si="35"/>
        <v>0</v>
      </c>
      <c r="BV27" s="645">
        <f t="shared" si="35"/>
        <v>0</v>
      </c>
      <c r="BW27" s="645">
        <f t="shared" si="35"/>
        <v>0</v>
      </c>
      <c r="BX27" s="645">
        <f t="shared" si="35"/>
        <v>0</v>
      </c>
      <c r="BY27" s="645">
        <f t="shared" si="35"/>
        <v>0</v>
      </c>
      <c r="BZ27" s="645">
        <f t="shared" si="35"/>
        <v>0</v>
      </c>
      <c r="CA27" s="645">
        <f t="shared" si="35"/>
        <v>0</v>
      </c>
      <c r="CB27" s="645">
        <f t="shared" si="35"/>
        <v>0</v>
      </c>
      <c r="CC27" s="645">
        <f t="shared" si="35"/>
        <v>0</v>
      </c>
      <c r="CD27" s="519"/>
      <c r="CE27" s="519"/>
      <c r="CF27" s="519"/>
      <c r="CG27" s="519"/>
      <c r="CH27" s="519"/>
      <c r="CI27" s="519"/>
      <c r="CJ27" s="519"/>
      <c r="CK27" s="519"/>
      <c r="CL27" s="519"/>
      <c r="CM27" s="519"/>
      <c r="CN27" s="519"/>
      <c r="CO27" s="519"/>
      <c r="CP27" s="519"/>
      <c r="CQ27" s="519"/>
      <c r="CR27" s="519"/>
      <c r="CS27" s="519"/>
      <c r="CT27" s="519"/>
      <c r="CU27" s="519"/>
      <c r="CV27" s="519"/>
      <c r="CW27" s="519"/>
      <c r="CX27" s="519"/>
      <c r="CY27" s="519"/>
      <c r="CZ27" s="519"/>
      <c r="DA27" s="519"/>
      <c r="DB27" s="519"/>
      <c r="DC27" s="519"/>
      <c r="DD27" s="519"/>
      <c r="DE27" s="519"/>
      <c r="DF27" s="519"/>
      <c r="DG27" s="519"/>
      <c r="DH27" s="519"/>
      <c r="DI27" s="519"/>
      <c r="DJ27" s="519"/>
      <c r="DK27" s="519"/>
      <c r="DL27" s="519"/>
      <c r="DM27" s="519"/>
      <c r="DN27" s="519"/>
      <c r="DO27" s="519"/>
      <c r="DP27" s="519"/>
      <c r="DQ27" s="519"/>
      <c r="DR27" s="519"/>
      <c r="DS27" s="519"/>
      <c r="DT27" s="519"/>
      <c r="DU27" s="519"/>
      <c r="DV27" s="519"/>
      <c r="DW27" s="519"/>
      <c r="DX27" s="519"/>
      <c r="DY27" s="519"/>
      <c r="DZ27" s="519"/>
      <c r="EA27" s="519"/>
      <c r="EB27" s="519"/>
      <c r="EC27" s="519"/>
      <c r="ED27" s="519"/>
      <c r="EE27" s="519"/>
      <c r="EF27" s="519"/>
      <c r="EG27" s="519"/>
      <c r="EH27" s="519"/>
      <c r="EI27" s="519"/>
      <c r="EJ27" s="519"/>
      <c r="EK27" s="519"/>
      <c r="EL27" s="519"/>
      <c r="EM27" s="519"/>
      <c r="EN27" s="519"/>
      <c r="EO27" s="519"/>
      <c r="EP27" s="519"/>
      <c r="EQ27" s="519"/>
      <c r="ER27" s="519"/>
      <c r="ES27" s="519"/>
      <c r="ET27" s="519"/>
      <c r="EU27" s="519"/>
      <c r="EV27" s="519"/>
      <c r="EW27" s="519"/>
      <c r="EX27" s="519"/>
      <c r="EY27" s="519"/>
      <c r="EZ27" s="519"/>
      <c r="FA27" s="519"/>
      <c r="FB27" s="519"/>
    </row>
    <row r="28" spans="1:158" x14ac:dyDescent="0.2">
      <c r="A28" s="597"/>
      <c r="B28" s="597"/>
      <c r="C28" s="598" t="s">
        <v>18</v>
      </c>
      <c r="D28" s="598"/>
      <c r="E28" s="580"/>
      <c r="F28" s="580"/>
      <c r="G28" s="569">
        <v>8</v>
      </c>
      <c r="H28" s="569" t="str">
        <v>0</v>
      </c>
      <c r="I28" s="569" t="str">
        <v>0</v>
      </c>
      <c r="J28" s="569" t="str">
        <v>0</v>
      </c>
      <c r="K28" s="569" t="str">
        <v>0</v>
      </c>
      <c r="L28" s="569" t="str">
        <v>0</v>
      </c>
      <c r="M28" s="569" t="str">
        <v>0</v>
      </c>
      <c r="N28" s="569" t="str">
        <v>0</v>
      </c>
      <c r="O28" s="569" t="str">
        <v>0</v>
      </c>
      <c r="P28" s="590" t="str">
        <v>0</v>
      </c>
      <c r="Q28" s="590" t="str">
        <v>0</v>
      </c>
      <c r="R28" s="590" t="str">
        <v>0</v>
      </c>
      <c r="S28" s="590" t="str">
        <v>0</v>
      </c>
      <c r="T28" s="569" t="str">
        <v>0</v>
      </c>
      <c r="U28" s="569" t="str">
        <v>0</v>
      </c>
      <c r="V28" s="569" t="str">
        <v>0</v>
      </c>
      <c r="W28" s="570" t="str">
        <f>IF(COUNTIF(W6:W21,"з")=0,"0",COUNTIF(W6:W21,"з"))</f>
        <v>0</v>
      </c>
      <c r="X28" s="570"/>
      <c r="Y28" s="570"/>
      <c r="Z28" s="570" t="str">
        <f>IF(COUNTIF(Z6:Z21,"з")=0," ",COUNTIF(Z6:Z21,"з"))</f>
        <v xml:space="preserve"> </v>
      </c>
      <c r="AA28" s="570" t="str">
        <f>IF(COUNTIF(AA6:AA21,"з")=0," ",COUNTIF(AA6:AA21,"з"))</f>
        <v xml:space="preserve"> </v>
      </c>
      <c r="AB28" s="570" t="str">
        <f>IF(COUNTIF(AB6:AB21,"з")=0," ",COUNTIF(AB6:AB21,"з"))</f>
        <v xml:space="preserve"> </v>
      </c>
      <c r="AC28" s="570" t="str">
        <f>IF(COUNTIF(AC6:AC21,"з")=0," ",COUNTIF(AC6:AC21,"з"))</f>
        <v xml:space="preserve"> </v>
      </c>
      <c r="AD28" s="570"/>
      <c r="AE28" s="570" t="str">
        <f>IF(COUNTIF(AE6:AE21,"з")=0," ",COUNTIF(AE6:AE21,"з"))</f>
        <v xml:space="preserve"> </v>
      </c>
      <c r="AF28" s="644" t="str">
        <f>IF(COUNTIF(AF6:AF21,"з")=0," ",COUNTIF(AF6:AF21,"з"))</f>
        <v xml:space="preserve"> </v>
      </c>
      <c r="AG28" s="570" t="str">
        <f>IF(COUNTIF(AG6:AG21,"з")=0," ",COUNTIF(AG6:AG21,"з"))</f>
        <v xml:space="preserve"> </v>
      </c>
      <c r="AH28" s="570">
        <f t="shared" ref="AH28:AX28" si="36">IF(COUNTIF(AH6:AH21,"з")=0,"0",COUNTIF(AH6:AH21,"з"))</f>
        <v>8</v>
      </c>
      <c r="AI28" s="570" t="str">
        <f t="shared" si="36"/>
        <v>0</v>
      </c>
      <c r="AJ28" s="570" t="str">
        <f t="shared" si="36"/>
        <v>0</v>
      </c>
      <c r="AK28" s="570" t="str">
        <f t="shared" si="36"/>
        <v>0</v>
      </c>
      <c r="AL28" s="570" t="str">
        <f t="shared" si="36"/>
        <v>0</v>
      </c>
      <c r="AM28" s="570" t="str">
        <f t="shared" si="36"/>
        <v>0</v>
      </c>
      <c r="AN28" s="570" t="str">
        <f t="shared" si="36"/>
        <v>0</v>
      </c>
      <c r="AO28" s="570" t="str">
        <f t="shared" si="36"/>
        <v>0</v>
      </c>
      <c r="AP28" s="570" t="str">
        <f t="shared" si="36"/>
        <v>0</v>
      </c>
      <c r="AQ28" s="570" t="str">
        <f t="shared" si="36"/>
        <v>0</v>
      </c>
      <c r="AR28" s="570" t="str">
        <f t="shared" si="36"/>
        <v>0</v>
      </c>
      <c r="AS28" s="570" t="str">
        <f t="shared" si="36"/>
        <v>0</v>
      </c>
      <c r="AT28" s="570" t="str">
        <f t="shared" si="36"/>
        <v>0</v>
      </c>
      <c r="AU28" s="570" t="str">
        <f t="shared" si="36"/>
        <v>0</v>
      </c>
      <c r="AV28" s="570" t="str">
        <f t="shared" si="36"/>
        <v>0</v>
      </c>
      <c r="AW28" s="570" t="str">
        <f t="shared" si="36"/>
        <v>0</v>
      </c>
      <c r="AX28" s="570" t="str">
        <f t="shared" si="36"/>
        <v>0</v>
      </c>
      <c r="AY28" s="515"/>
      <c r="AZ28" s="516"/>
      <c r="BA28" s="516"/>
      <c r="BB28" s="516"/>
      <c r="BC28" s="516"/>
      <c r="BD28" s="516"/>
      <c r="BE28" s="516"/>
      <c r="BF28" s="516"/>
      <c r="BG28" s="516"/>
      <c r="BH28" s="516"/>
      <c r="BI28" s="516"/>
      <c r="BJ28" s="516"/>
      <c r="BK28" s="516"/>
      <c r="BL28" s="516"/>
      <c r="BM28" s="516"/>
      <c r="BN28" s="516"/>
      <c r="BO28" s="516"/>
      <c r="BP28" s="515"/>
      <c r="CO28" s="513"/>
      <c r="CP28" s="513"/>
      <c r="CQ28" s="513"/>
      <c r="CR28" s="513"/>
      <c r="CS28" s="513"/>
      <c r="CT28" s="513"/>
      <c r="CU28" s="513"/>
      <c r="CV28" s="513"/>
      <c r="CW28" s="513"/>
      <c r="CX28" s="513"/>
      <c r="CY28" s="513"/>
      <c r="DH28" s="519"/>
    </row>
    <row r="29" spans="1:158" s="515" customFormat="1" x14ac:dyDescent="0.2">
      <c r="A29" s="597"/>
      <c r="B29" s="597"/>
      <c r="C29" s="598" t="s">
        <v>19</v>
      </c>
      <c r="D29" s="598"/>
      <c r="E29" s="580"/>
      <c r="F29" s="580"/>
      <c r="G29" s="569" t="str">
        <v>0</v>
      </c>
      <c r="H29" s="569" t="str">
        <v>0</v>
      </c>
      <c r="I29" s="569" t="str">
        <v>0</v>
      </c>
      <c r="J29" s="569" t="str">
        <v>0</v>
      </c>
      <c r="K29" s="569" t="str">
        <v>0</v>
      </c>
      <c r="L29" s="569" t="str">
        <v>0</v>
      </c>
      <c r="M29" s="569" t="str">
        <v>0</v>
      </c>
      <c r="N29" s="569" t="str">
        <v>0</v>
      </c>
      <c r="O29" s="569" t="str">
        <v>0</v>
      </c>
      <c r="P29" s="590" t="str">
        <v>0</v>
      </c>
      <c r="Q29" s="590" t="str">
        <v>0</v>
      </c>
      <c r="R29" s="590" t="str">
        <v>0</v>
      </c>
      <c r="S29" s="590" t="str">
        <v>0</v>
      </c>
      <c r="T29" s="569" t="str">
        <v>0</v>
      </c>
      <c r="U29" s="569" t="str">
        <v>0</v>
      </c>
      <c r="V29" s="569" t="str">
        <v>0</v>
      </c>
      <c r="W29" s="570" t="str">
        <f>IF(COUNTIF(W6:W21,"н")=0,"0",COUNTIF(W6:W21,"н"))</f>
        <v>0</v>
      </c>
      <c r="X29" s="570"/>
      <c r="Y29" s="570"/>
      <c r="Z29" s="570" t="str">
        <f>IF(COUNTIF(Z6:Z21,"н")=0," ",COUNTIF(Z6:Z21,"н"))</f>
        <v xml:space="preserve"> </v>
      </c>
      <c r="AA29" s="570" t="str">
        <f>IF(COUNTIF(AA6:AA21,"н")=0," ",COUNTIF(AA6:AA21,"н"))</f>
        <v xml:space="preserve"> </v>
      </c>
      <c r="AB29" s="570" t="str">
        <f>IF(COUNTIF(AB6:AB21,"н")=0," ",COUNTIF(AB6:AB21,"н"))</f>
        <v xml:space="preserve"> </v>
      </c>
      <c r="AC29" s="570" t="str">
        <f>IF(COUNTIF(AC6:AC21,"н")=0," ",COUNTIF(AC6:AC21,"н"))</f>
        <v xml:space="preserve"> </v>
      </c>
      <c r="AD29" s="570"/>
      <c r="AE29" s="570" t="str">
        <f>IF(COUNTIF(AE6:AE21,"н")=0," ",COUNTIF(AE6:AE21,"н"))</f>
        <v xml:space="preserve"> </v>
      </c>
      <c r="AF29" s="644" t="str">
        <f>IF(COUNTIF(AF6:AF21,"н")=0," ",COUNTIF(AF6:AF21,"н"))</f>
        <v xml:space="preserve"> </v>
      </c>
      <c r="AG29" s="570" t="str">
        <f>IF(COUNTIF(AG6:AG21,"н")=0," ",COUNTIF(AG6:AG21,"н"))</f>
        <v xml:space="preserve"> </v>
      </c>
      <c r="AH29" s="570" t="str">
        <f t="shared" ref="AH29:AX29" si="37">IF(COUNTIF(AH6:AH21,"н")=0,"0",COUNTIF(AH6:AH21,"н"))</f>
        <v>0</v>
      </c>
      <c r="AI29" s="570" t="str">
        <f t="shared" si="37"/>
        <v>0</v>
      </c>
      <c r="AJ29" s="570" t="str">
        <f t="shared" si="37"/>
        <v>0</v>
      </c>
      <c r="AK29" s="570" t="str">
        <f t="shared" si="37"/>
        <v>0</v>
      </c>
      <c r="AL29" s="570" t="str">
        <f t="shared" si="37"/>
        <v>0</v>
      </c>
      <c r="AM29" s="570" t="str">
        <f t="shared" si="37"/>
        <v>0</v>
      </c>
      <c r="AN29" s="570" t="str">
        <f t="shared" si="37"/>
        <v>0</v>
      </c>
      <c r="AO29" s="570" t="str">
        <f t="shared" si="37"/>
        <v>0</v>
      </c>
      <c r="AP29" s="570" t="str">
        <f t="shared" si="37"/>
        <v>0</v>
      </c>
      <c r="AQ29" s="570" t="str">
        <f t="shared" si="37"/>
        <v>0</v>
      </c>
      <c r="AR29" s="570" t="str">
        <f t="shared" si="37"/>
        <v>0</v>
      </c>
      <c r="AS29" s="570" t="str">
        <f t="shared" si="37"/>
        <v>0</v>
      </c>
      <c r="AT29" s="570" t="str">
        <f t="shared" si="37"/>
        <v>0</v>
      </c>
      <c r="AU29" s="570" t="str">
        <f t="shared" si="37"/>
        <v>0</v>
      </c>
      <c r="AV29" s="570" t="str">
        <f t="shared" si="37"/>
        <v>0</v>
      </c>
      <c r="AW29" s="570" t="str">
        <f t="shared" si="37"/>
        <v>0</v>
      </c>
      <c r="AX29" s="570" t="str">
        <f t="shared" si="37"/>
        <v>0</v>
      </c>
      <c r="AZ29" s="516"/>
      <c r="BA29" s="516"/>
      <c r="BB29" s="516"/>
      <c r="BC29" s="516"/>
      <c r="BD29" s="516"/>
      <c r="BE29" s="516"/>
      <c r="BF29" s="516"/>
      <c r="BG29" s="516"/>
      <c r="BH29" s="516"/>
      <c r="BI29" s="516"/>
      <c r="BJ29" s="516"/>
      <c r="BK29" s="516"/>
      <c r="BL29" s="516"/>
      <c r="BM29" s="516"/>
      <c r="BN29" s="516"/>
      <c r="BO29" s="516"/>
    </row>
    <row r="30" spans="1:158" x14ac:dyDescent="0.2">
      <c r="G30" s="513"/>
      <c r="H30" s="513"/>
      <c r="I30" s="513"/>
      <c r="J30" s="513"/>
      <c r="K30" s="513"/>
      <c r="L30" s="513"/>
      <c r="M30" s="513"/>
      <c r="N30" s="513"/>
      <c r="O30" s="513"/>
      <c r="P30" s="513"/>
      <c r="Q30" s="513"/>
      <c r="R30" s="513"/>
      <c r="S30" s="513"/>
      <c r="T30" s="513"/>
      <c r="U30" s="513"/>
      <c r="V30" s="513"/>
      <c r="W30" s="513"/>
      <c r="X30" s="512"/>
      <c r="Y30" s="512"/>
      <c r="Z30" s="512"/>
      <c r="AA30" s="512"/>
      <c r="AB30" s="512"/>
      <c r="AC30" s="512"/>
      <c r="AD30" s="512"/>
      <c r="AE30" s="512"/>
      <c r="AF30" s="513"/>
      <c r="AG30" s="513"/>
      <c r="AH30" s="514"/>
      <c r="AI30" s="514"/>
      <c r="AJ30" s="514"/>
      <c r="AK30" s="514"/>
      <c r="AL30" s="514"/>
      <c r="AM30" s="514"/>
      <c r="AN30" s="514"/>
      <c r="AO30" s="514"/>
      <c r="AP30" s="514"/>
      <c r="AQ30" s="514"/>
      <c r="AR30" s="514"/>
      <c r="AS30" s="514"/>
      <c r="AT30" s="514"/>
      <c r="AU30" s="514"/>
      <c r="AV30" s="514"/>
      <c r="AW30" s="514"/>
      <c r="AX30" s="514"/>
      <c r="AY30" s="515"/>
      <c r="AZ30" s="516"/>
      <c r="BA30" s="516"/>
      <c r="BB30" s="516"/>
      <c r="BC30" s="516"/>
      <c r="BD30" s="516"/>
      <c r="BE30" s="516"/>
      <c r="BF30" s="516"/>
      <c r="BG30" s="516"/>
      <c r="BH30" s="516"/>
      <c r="BI30" s="516"/>
      <c r="BJ30" s="516"/>
      <c r="BK30" s="516"/>
      <c r="BL30" s="516"/>
      <c r="BM30" s="516"/>
      <c r="BN30" s="516"/>
      <c r="BO30" s="516"/>
      <c r="BP30" s="515"/>
      <c r="CO30" s="513"/>
      <c r="CP30" s="513"/>
      <c r="CQ30" s="513"/>
      <c r="CR30" s="513"/>
      <c r="CS30" s="513"/>
      <c r="CT30" s="513"/>
      <c r="CU30" s="513"/>
      <c r="CV30" s="513"/>
      <c r="CW30" s="513"/>
      <c r="CX30" s="513"/>
      <c r="CY30" s="513"/>
    </row>
    <row r="31" spans="1:158" x14ac:dyDescent="0.2">
      <c r="G31" s="513"/>
      <c r="H31" s="513"/>
      <c r="I31" s="513"/>
      <c r="J31" s="513"/>
      <c r="K31" s="513"/>
      <c r="L31" s="513"/>
      <c r="M31" s="513"/>
      <c r="N31" s="513"/>
      <c r="O31" s="513"/>
      <c r="P31" s="513"/>
      <c r="Q31" s="513"/>
      <c r="R31" s="513"/>
      <c r="S31" s="513"/>
      <c r="T31" s="513"/>
      <c r="U31" s="513"/>
      <c r="V31" s="513"/>
      <c r="W31" s="513"/>
      <c r="X31" s="512"/>
      <c r="Y31" s="512"/>
      <c r="Z31" s="512"/>
      <c r="AA31" s="512"/>
      <c r="AB31" s="512"/>
      <c r="AC31" s="512"/>
      <c r="AD31" s="512"/>
      <c r="AE31" s="512"/>
      <c r="AF31" s="513"/>
      <c r="AG31" s="513"/>
      <c r="AH31" s="514"/>
      <c r="AI31" s="514"/>
      <c r="AJ31" s="514"/>
      <c r="AK31" s="514"/>
      <c r="AL31" s="514"/>
      <c r="AM31" s="514"/>
      <c r="AN31" s="514"/>
      <c r="AO31" s="514"/>
      <c r="AP31" s="514"/>
      <c r="AQ31" s="514"/>
      <c r="AR31" s="514"/>
      <c r="AS31" s="514"/>
      <c r="AT31" s="514"/>
      <c r="AU31" s="514"/>
      <c r="AV31" s="514"/>
      <c r="AW31" s="514"/>
      <c r="AX31" s="514"/>
      <c r="AY31" s="515"/>
      <c r="AZ31" s="516"/>
      <c r="BA31" s="516"/>
      <c r="BB31" s="516"/>
      <c r="BC31" s="516"/>
      <c r="BD31" s="516"/>
      <c r="BE31" s="516"/>
      <c r="BF31" s="516"/>
      <c r="BG31" s="516"/>
      <c r="BH31" s="516"/>
      <c r="BI31" s="516"/>
      <c r="BJ31" s="516"/>
      <c r="BK31" s="516"/>
      <c r="BL31" s="516"/>
      <c r="BM31" s="516"/>
      <c r="BN31" s="516"/>
      <c r="BO31" s="516"/>
      <c r="BP31" s="515"/>
      <c r="CO31" s="513"/>
      <c r="CP31" s="513"/>
      <c r="CQ31" s="513"/>
      <c r="CR31" s="513"/>
      <c r="CS31" s="513"/>
      <c r="CT31" s="513"/>
      <c r="CU31" s="513"/>
      <c r="CV31" s="513"/>
      <c r="CW31" s="513"/>
      <c r="CX31" s="513"/>
      <c r="CY31" s="513"/>
    </row>
    <row r="32" spans="1:158" x14ac:dyDescent="0.2">
      <c r="G32" s="513"/>
      <c r="H32" s="513"/>
      <c r="I32" s="513"/>
      <c r="J32" s="513"/>
      <c r="K32" s="513"/>
      <c r="L32" s="513"/>
      <c r="M32" s="513"/>
      <c r="N32" s="513"/>
      <c r="O32" s="513"/>
      <c r="P32" s="513"/>
      <c r="Q32" s="513"/>
      <c r="R32" s="513"/>
      <c r="S32" s="513"/>
      <c r="T32" s="513"/>
      <c r="U32" s="513"/>
      <c r="V32" s="513"/>
      <c r="W32" s="513"/>
      <c r="X32" s="512"/>
      <c r="Y32" s="512"/>
      <c r="Z32" s="512"/>
      <c r="AA32" s="512"/>
      <c r="AB32" s="512"/>
      <c r="AC32" s="512"/>
      <c r="AD32" s="512"/>
      <c r="AE32" s="512"/>
      <c r="AF32" s="513"/>
      <c r="AG32" s="513"/>
      <c r="AH32" s="514"/>
      <c r="AI32" s="514"/>
      <c r="AJ32" s="514" t="str">
        <f>IF(COUNTIF(AJ6:AJ24,"н")=0,"0",COUNTIF(AJ6:AJ24,"н"))</f>
        <v>0</v>
      </c>
      <c r="AK32" s="514"/>
      <c r="AL32" s="514"/>
      <c r="AM32" s="514"/>
      <c r="AN32" s="514"/>
      <c r="AO32" s="514"/>
      <c r="AP32" s="514"/>
      <c r="AQ32" s="514"/>
      <c r="AR32" s="514"/>
      <c r="AS32" s="514"/>
      <c r="AT32" s="514"/>
      <c r="AU32" s="514"/>
      <c r="AV32" s="514"/>
      <c r="AW32" s="514"/>
      <c r="AX32" s="514"/>
      <c r="AY32" s="515"/>
      <c r="AZ32" s="516"/>
      <c r="BA32" s="516"/>
      <c r="BB32" s="516"/>
      <c r="BC32" s="516"/>
      <c r="BD32" s="516"/>
      <c r="BE32" s="516"/>
      <c r="BF32" s="516"/>
      <c r="BG32" s="516"/>
      <c r="BH32" s="516"/>
      <c r="BI32" s="516"/>
      <c r="BJ32" s="516"/>
      <c r="BK32" s="516"/>
      <c r="BL32" s="516"/>
      <c r="BM32" s="516"/>
      <c r="BN32" s="516"/>
      <c r="BO32" s="516"/>
      <c r="BP32" s="515"/>
      <c r="CO32" s="513"/>
      <c r="CP32" s="513"/>
      <c r="CQ32" s="513"/>
      <c r="CR32" s="513"/>
      <c r="CS32" s="513"/>
      <c r="CT32" s="513"/>
      <c r="CU32" s="513"/>
      <c r="CV32" s="513"/>
      <c r="CW32" s="513"/>
      <c r="CX32" s="513"/>
      <c r="CY32" s="513"/>
    </row>
    <row r="33" spans="7:103" x14ac:dyDescent="0.2">
      <c r="G33" s="513"/>
      <c r="H33" s="513"/>
      <c r="I33" s="513"/>
      <c r="J33" s="513"/>
      <c r="K33" s="513"/>
      <c r="L33" s="513"/>
      <c r="M33" s="513"/>
      <c r="N33" s="513"/>
      <c r="O33" s="513"/>
      <c r="P33" s="513"/>
      <c r="Q33" s="513"/>
      <c r="R33" s="513"/>
      <c r="S33" s="513"/>
      <c r="T33" s="513"/>
      <c r="U33" s="513"/>
      <c r="V33" s="513"/>
      <c r="W33" s="513"/>
      <c r="X33" s="512"/>
      <c r="Y33" s="512"/>
      <c r="Z33" s="512"/>
      <c r="AA33" s="512"/>
      <c r="AB33" s="512"/>
      <c r="AC33" s="512"/>
      <c r="AD33" s="512"/>
      <c r="AE33" s="512"/>
      <c r="AF33" s="513"/>
      <c r="AG33" s="513"/>
      <c r="AH33" s="514"/>
      <c r="AI33" s="514"/>
      <c r="AJ33" s="514"/>
      <c r="AK33" s="514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5"/>
      <c r="AZ33" s="516"/>
      <c r="BA33" s="516"/>
      <c r="BB33" s="516"/>
      <c r="BC33" s="516"/>
      <c r="BD33" s="516"/>
      <c r="BE33" s="516"/>
      <c r="BF33" s="516"/>
      <c r="BG33" s="516"/>
      <c r="BH33" s="516"/>
      <c r="BI33" s="516"/>
      <c r="BJ33" s="516"/>
      <c r="BK33" s="516"/>
      <c r="BL33" s="516"/>
      <c r="BM33" s="516"/>
      <c r="BN33" s="516"/>
      <c r="BO33" s="516"/>
      <c r="BP33" s="515"/>
      <c r="CO33" s="513"/>
      <c r="CP33" s="513"/>
      <c r="CQ33" s="513"/>
      <c r="CR33" s="513"/>
      <c r="CS33" s="513"/>
      <c r="CT33" s="513"/>
      <c r="CU33" s="513"/>
      <c r="CV33" s="513"/>
      <c r="CW33" s="513"/>
      <c r="CX33" s="513"/>
      <c r="CY33" s="513"/>
    </row>
    <row r="34" spans="7:103" x14ac:dyDescent="0.2">
      <c r="G34" s="513"/>
      <c r="H34" s="513"/>
      <c r="I34" s="513"/>
      <c r="J34" s="513"/>
      <c r="K34" s="513"/>
      <c r="L34" s="513"/>
      <c r="M34" s="513"/>
      <c r="N34" s="513"/>
      <c r="O34" s="513"/>
      <c r="P34" s="513"/>
      <c r="Q34" s="513"/>
      <c r="R34" s="513"/>
      <c r="S34" s="513"/>
      <c r="T34" s="513"/>
      <c r="U34" s="513"/>
      <c r="V34" s="513"/>
      <c r="W34" s="513"/>
      <c r="X34" s="512"/>
      <c r="Y34" s="512"/>
      <c r="Z34" s="512"/>
      <c r="AA34" s="512"/>
      <c r="AB34" s="512"/>
      <c r="AC34" s="512"/>
      <c r="AD34" s="512"/>
      <c r="AE34" s="512"/>
      <c r="AF34" s="513"/>
      <c r="AG34" s="513"/>
      <c r="AH34" s="514"/>
      <c r="AI34" s="514"/>
      <c r="AJ34" s="514"/>
      <c r="AK34" s="514"/>
      <c r="AL34" s="514"/>
      <c r="AM34" s="514"/>
      <c r="AN34" s="514"/>
      <c r="AO34" s="514"/>
      <c r="AP34" s="514"/>
      <c r="AQ34" s="514"/>
      <c r="AR34" s="514"/>
      <c r="AS34" s="514"/>
      <c r="AT34" s="514"/>
      <c r="AU34" s="514"/>
      <c r="AV34" s="514"/>
      <c r="AW34" s="514"/>
      <c r="AX34" s="514"/>
      <c r="AY34" s="515"/>
      <c r="AZ34" s="516"/>
      <c r="BA34" s="516"/>
      <c r="BB34" s="516"/>
      <c r="BC34" s="516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5"/>
      <c r="CO34" s="513"/>
      <c r="CP34" s="513"/>
      <c r="CQ34" s="513"/>
      <c r="CR34" s="513"/>
      <c r="CS34" s="513"/>
      <c r="CT34" s="513"/>
      <c r="CU34" s="513"/>
      <c r="CV34" s="513"/>
      <c r="CW34" s="513"/>
      <c r="CX34" s="513"/>
      <c r="CY34" s="513"/>
    </row>
    <row r="35" spans="7:103" x14ac:dyDescent="0.2">
      <c r="G35" s="513"/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3"/>
      <c r="U35" s="513"/>
      <c r="V35" s="513"/>
      <c r="W35" s="513"/>
      <c r="X35" s="512"/>
      <c r="Y35" s="512"/>
      <c r="Z35" s="512"/>
      <c r="AA35" s="512"/>
      <c r="AB35" s="512"/>
      <c r="AC35" s="512"/>
      <c r="AD35" s="512"/>
      <c r="AE35" s="512"/>
      <c r="AF35" s="513"/>
      <c r="AG35" s="513"/>
      <c r="AH35" s="514"/>
      <c r="AI35" s="514"/>
      <c r="AJ35" s="514"/>
      <c r="AK35" s="514"/>
      <c r="AL35" s="514"/>
      <c r="AM35" s="514"/>
      <c r="AN35" s="514"/>
      <c r="AO35" s="514"/>
      <c r="AP35" s="514"/>
      <c r="AQ35" s="514"/>
      <c r="AR35" s="514"/>
      <c r="AS35" s="514"/>
      <c r="AT35" s="514"/>
      <c r="AU35" s="514"/>
      <c r="AV35" s="514"/>
      <c r="AW35" s="514"/>
      <c r="AX35" s="514"/>
      <c r="AY35" s="515"/>
      <c r="AZ35" s="516"/>
      <c r="BA35" s="516"/>
      <c r="BB35" s="516"/>
      <c r="BC35" s="516"/>
      <c r="BD35" s="516"/>
      <c r="BE35" s="516"/>
      <c r="BF35" s="516"/>
      <c r="BG35" s="516"/>
      <c r="BH35" s="516"/>
      <c r="BI35" s="516"/>
      <c r="BJ35" s="516"/>
      <c r="BK35" s="516"/>
      <c r="BL35" s="516"/>
      <c r="BM35" s="516"/>
      <c r="BN35" s="516"/>
      <c r="BO35" s="516"/>
      <c r="BP35" s="515"/>
      <c r="CO35" s="513"/>
      <c r="CP35" s="513"/>
      <c r="CQ35" s="513"/>
      <c r="CR35" s="513"/>
      <c r="CS35" s="513"/>
      <c r="CT35" s="513"/>
      <c r="CU35" s="513"/>
      <c r="CV35" s="513"/>
      <c r="CW35" s="513"/>
      <c r="CX35" s="513"/>
      <c r="CY35" s="513"/>
    </row>
    <row r="36" spans="7:103" x14ac:dyDescent="0.2">
      <c r="G36" s="513"/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3"/>
      <c r="U36" s="513"/>
      <c r="V36" s="513"/>
      <c r="W36" s="513"/>
      <c r="X36" s="512"/>
      <c r="Y36" s="512"/>
      <c r="Z36" s="512"/>
      <c r="AA36" s="512"/>
      <c r="AB36" s="512"/>
      <c r="AC36" s="512"/>
      <c r="AD36" s="512"/>
      <c r="AE36" s="512"/>
      <c r="AF36" s="513"/>
      <c r="AG36" s="513"/>
      <c r="AH36" s="514"/>
      <c r="AI36" s="514"/>
      <c r="AJ36" s="514"/>
      <c r="AK36" s="514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5"/>
      <c r="AZ36" s="516"/>
      <c r="BA36" s="516"/>
      <c r="BB36" s="516"/>
      <c r="BC36" s="516"/>
      <c r="BD36" s="516"/>
      <c r="BE36" s="516"/>
      <c r="BF36" s="516"/>
      <c r="BG36" s="516"/>
      <c r="BH36" s="516"/>
      <c r="BI36" s="516"/>
      <c r="BJ36" s="516"/>
      <c r="BK36" s="516"/>
      <c r="BL36" s="516"/>
      <c r="BM36" s="516"/>
      <c r="BN36" s="516"/>
      <c r="BO36" s="516"/>
      <c r="BP36" s="515"/>
      <c r="CO36" s="513"/>
      <c r="CP36" s="513"/>
      <c r="CQ36" s="513"/>
      <c r="CR36" s="513"/>
      <c r="CS36" s="513"/>
      <c r="CT36" s="513"/>
      <c r="CU36" s="513"/>
      <c r="CV36" s="513"/>
      <c r="CW36" s="513"/>
      <c r="CX36" s="513"/>
      <c r="CY36" s="513"/>
    </row>
    <row r="37" spans="7:103" x14ac:dyDescent="0.2">
      <c r="G37" s="513"/>
      <c r="H37" s="513"/>
      <c r="I37" s="513"/>
      <c r="J37" s="513"/>
      <c r="K37" s="513"/>
      <c r="L37" s="513"/>
      <c r="M37" s="513"/>
      <c r="N37" s="513"/>
      <c r="O37" s="513"/>
      <c r="P37" s="513"/>
      <c r="Q37" s="513"/>
      <c r="R37" s="513"/>
      <c r="S37" s="513"/>
      <c r="T37" s="513"/>
      <c r="U37" s="513"/>
      <c r="V37" s="513"/>
      <c r="W37" s="513"/>
      <c r="X37" s="512"/>
      <c r="Y37" s="512"/>
      <c r="Z37" s="512"/>
      <c r="AA37" s="512"/>
      <c r="AB37" s="512"/>
      <c r="AC37" s="512"/>
      <c r="AD37" s="512"/>
      <c r="AE37" s="512"/>
      <c r="AF37" s="513"/>
      <c r="AG37" s="513"/>
      <c r="AH37" s="514"/>
      <c r="AI37" s="514"/>
      <c r="AJ37" s="514"/>
      <c r="AK37" s="514"/>
      <c r="AL37" s="514"/>
      <c r="AM37" s="514"/>
      <c r="AN37" s="514"/>
      <c r="AO37" s="514"/>
      <c r="AP37" s="514"/>
      <c r="AQ37" s="514"/>
      <c r="AR37" s="514"/>
      <c r="AS37" s="514"/>
      <c r="AT37" s="514"/>
      <c r="AU37" s="514"/>
      <c r="AV37" s="514"/>
      <c r="AW37" s="514"/>
      <c r="AX37" s="514"/>
      <c r="AY37" s="515"/>
      <c r="AZ37" s="516"/>
      <c r="BA37" s="516"/>
      <c r="BB37" s="516"/>
      <c r="BC37" s="516"/>
      <c r="BD37" s="516"/>
      <c r="BE37" s="516"/>
      <c r="BF37" s="516"/>
      <c r="BG37" s="516"/>
      <c r="BH37" s="516"/>
      <c r="BI37" s="516"/>
      <c r="BJ37" s="516"/>
      <c r="BK37" s="516"/>
      <c r="BL37" s="516"/>
      <c r="BM37" s="516"/>
      <c r="BN37" s="516"/>
      <c r="BO37" s="516"/>
      <c r="BP37" s="515"/>
      <c r="CO37" s="513"/>
      <c r="CP37" s="513"/>
      <c r="CQ37" s="513"/>
      <c r="CR37" s="513"/>
      <c r="CS37" s="513"/>
      <c r="CT37" s="513"/>
      <c r="CU37" s="513"/>
      <c r="CV37" s="513"/>
      <c r="CW37" s="513"/>
      <c r="CX37" s="513"/>
      <c r="CY37" s="513"/>
    </row>
    <row r="38" spans="7:103" x14ac:dyDescent="0.2">
      <c r="G38" s="513"/>
      <c r="H38" s="513"/>
      <c r="I38" s="513"/>
      <c r="J38" s="513"/>
      <c r="K38" s="513"/>
      <c r="L38" s="513"/>
      <c r="M38" s="513"/>
      <c r="N38" s="513"/>
      <c r="O38" s="513"/>
      <c r="P38" s="513"/>
      <c r="Q38" s="513"/>
      <c r="R38" s="513"/>
      <c r="S38" s="513"/>
      <c r="T38" s="513"/>
      <c r="U38" s="513"/>
      <c r="V38" s="513"/>
      <c r="W38" s="513"/>
      <c r="X38" s="512"/>
      <c r="Y38" s="512"/>
      <c r="Z38" s="512"/>
      <c r="AA38" s="512"/>
      <c r="AB38" s="512"/>
      <c r="AC38" s="512"/>
      <c r="AD38" s="512"/>
      <c r="AE38" s="512"/>
      <c r="AF38" s="513"/>
      <c r="AG38" s="513"/>
      <c r="AH38" s="514"/>
      <c r="AI38" s="514"/>
      <c r="AJ38" s="514"/>
      <c r="AK38" s="514"/>
      <c r="AL38" s="514"/>
      <c r="AM38" s="514"/>
      <c r="AN38" s="514"/>
      <c r="AO38" s="514"/>
      <c r="AP38" s="514"/>
      <c r="AQ38" s="514"/>
      <c r="AR38" s="514"/>
      <c r="AS38" s="514"/>
      <c r="AT38" s="514"/>
      <c r="AU38" s="514"/>
      <c r="AV38" s="514"/>
      <c r="AW38" s="514"/>
      <c r="AX38" s="514"/>
      <c r="AY38" s="515"/>
      <c r="AZ38" s="516"/>
      <c r="BA38" s="516"/>
      <c r="BB38" s="516"/>
      <c r="BC38" s="516"/>
      <c r="BD38" s="516"/>
      <c r="BE38" s="516"/>
      <c r="BF38" s="516"/>
      <c r="BG38" s="516"/>
      <c r="BH38" s="516"/>
      <c r="BI38" s="516"/>
      <c r="BJ38" s="516"/>
      <c r="BK38" s="516"/>
      <c r="BL38" s="516"/>
      <c r="BM38" s="516"/>
      <c r="BN38" s="516"/>
      <c r="BO38" s="516"/>
      <c r="BP38" s="515"/>
      <c r="CO38" s="513"/>
      <c r="CP38" s="513"/>
      <c r="CQ38" s="513"/>
      <c r="CR38" s="513"/>
      <c r="CS38" s="513"/>
      <c r="CT38" s="513"/>
      <c r="CU38" s="513"/>
      <c r="CV38" s="513"/>
      <c r="CW38" s="513"/>
      <c r="CX38" s="513"/>
      <c r="CY38" s="513"/>
    </row>
  </sheetData>
  <mergeCells count="9">
    <mergeCell ref="BQ3:CF3"/>
    <mergeCell ref="Y23:AC23"/>
    <mergeCell ref="H2:M2"/>
    <mergeCell ref="N2:P2"/>
    <mergeCell ref="A3:C4"/>
    <mergeCell ref="AE3:AE5"/>
    <mergeCell ref="AH3:AX3"/>
    <mergeCell ref="AY3:BN3"/>
    <mergeCell ref="F2:G2"/>
  </mergeCells>
  <conditionalFormatting sqref="AG6:AG21">
    <cfRule type="expression" dxfId="12495" priority="724" stopIfTrue="1">
      <formula>VALUE(RIGHT(AG6))&gt;AF6</formula>
    </cfRule>
    <cfRule type="expression" dxfId="12494" priority="725" stopIfTrue="1">
      <formula>EXACT(RIGHT(AG6,3),"зач")</formula>
    </cfRule>
  </conditionalFormatting>
  <conditionalFormatting sqref="E15:F29 E6:E14">
    <cfRule type="cellIs" dxfId="12493" priority="722" stopIfTrue="1" operator="equal">
      <formula>4</formula>
    </cfRule>
    <cfRule type="cellIs" dxfId="12492" priority="723" stopIfTrue="1" operator="equal">
      <formula>3</formula>
    </cfRule>
  </conditionalFormatting>
  <conditionalFormatting sqref="G6:W6 AH6:AX26 G7:V15 W7:W21 AF6:AF23">
    <cfRule type="cellIs" dxfId="12491" priority="719" stopIfTrue="1" operator="equal">
      <formula>5</formula>
    </cfRule>
    <cfRule type="cellIs" dxfId="12490" priority="720" stopIfTrue="1" operator="equal">
      <formula>4</formula>
    </cfRule>
    <cfRule type="cellIs" dxfId="12489" priority="721" stopIfTrue="1" operator="equal">
      <formula>3</formula>
    </cfRule>
  </conditionalFormatting>
  <conditionalFormatting sqref="Q3">
    <cfRule type="expression" dxfId="12488" priority="678" stopIfTrue="1">
      <formula>$D$1&lt;Q3</formula>
    </cfRule>
    <cfRule type="expression" dxfId="12487" priority="679" stopIfTrue="1">
      <formula>$D$1&gt;Q3</formula>
    </cfRule>
  </conditionalFormatting>
  <conditionalFormatting sqref="Q4">
    <cfRule type="expression" dxfId="12486" priority="676" stopIfTrue="1">
      <formula>$D$1&lt;Q4</formula>
    </cfRule>
    <cfRule type="expression" dxfId="12485" priority="677" stopIfTrue="1">
      <formula>$D$1&gt;Q4</formula>
    </cfRule>
  </conditionalFormatting>
  <conditionalFormatting sqref="Q4">
    <cfRule type="expression" dxfId="12484" priority="674" stopIfTrue="1">
      <formula>$D$1&lt;Q4</formula>
    </cfRule>
    <cfRule type="expression" dxfId="12483" priority="675" stopIfTrue="1">
      <formula>$D$1&gt;Q4</formula>
    </cfRule>
  </conditionalFormatting>
  <conditionalFormatting sqref="Q3">
    <cfRule type="expression" dxfId="12482" priority="672" stopIfTrue="1">
      <formula>$D$1&lt;Q3</formula>
    </cfRule>
    <cfRule type="expression" dxfId="12481" priority="673" stopIfTrue="1">
      <formula>$D$1&gt;Q3</formula>
    </cfRule>
  </conditionalFormatting>
  <conditionalFormatting sqref="Q4">
    <cfRule type="expression" dxfId="12480" priority="644" stopIfTrue="1">
      <formula>$D$1&lt;Q4</formula>
    </cfRule>
    <cfRule type="expression" dxfId="12479" priority="645" stopIfTrue="1">
      <formula>$D$1&gt;Q4</formula>
    </cfRule>
  </conditionalFormatting>
  <conditionalFormatting sqref="T4">
    <cfRule type="expression" dxfId="12478" priority="697" stopIfTrue="1">
      <formula>$D$1&lt;T4</formula>
    </cfRule>
    <cfRule type="expression" dxfId="12477" priority="698" stopIfTrue="1">
      <formula>$D$1&gt;T4</formula>
    </cfRule>
  </conditionalFormatting>
  <conditionalFormatting sqref="Q4">
    <cfRule type="expression" dxfId="12476" priority="660" stopIfTrue="1">
      <formula>$D$1&lt;Q4</formula>
    </cfRule>
    <cfRule type="expression" dxfId="12475" priority="661" stopIfTrue="1">
      <formula>$D$1&gt;Q4</formula>
    </cfRule>
  </conditionalFormatting>
  <conditionalFormatting sqref="Q4">
    <cfRule type="expression" dxfId="12474" priority="634" stopIfTrue="1">
      <formula>$D$1&lt;Q4</formula>
    </cfRule>
    <cfRule type="expression" dxfId="12473" priority="635" stopIfTrue="1">
      <formula>$D$1&gt;Q4</formula>
    </cfRule>
  </conditionalFormatting>
  <conditionalFormatting sqref="Q4">
    <cfRule type="expression" dxfId="12472" priority="622" stopIfTrue="1">
      <formula>$D$1&lt;Q4</formula>
    </cfRule>
    <cfRule type="expression" dxfId="12471" priority="623" stopIfTrue="1">
      <formula>$D$1&gt;Q4</formula>
    </cfRule>
  </conditionalFormatting>
  <conditionalFormatting sqref="Q4">
    <cfRule type="expression" dxfId="12470" priority="624" stopIfTrue="1">
      <formula>$D$1&lt;Q4</formula>
    </cfRule>
    <cfRule type="expression" dxfId="12469" priority="625" stopIfTrue="1">
      <formula>$D$1&gt;Q4</formula>
    </cfRule>
  </conditionalFormatting>
  <conditionalFormatting sqref="Q4">
    <cfRule type="expression" dxfId="12468" priority="620" stopIfTrue="1">
      <formula>$D$1&lt;Q4</formula>
    </cfRule>
    <cfRule type="expression" dxfId="12467" priority="621" stopIfTrue="1">
      <formula>$D$1&gt;Q4</formula>
    </cfRule>
  </conditionalFormatting>
  <conditionalFormatting sqref="Q4">
    <cfRule type="expression" dxfId="12466" priority="610" stopIfTrue="1">
      <formula>$D$1&lt;Q4</formula>
    </cfRule>
    <cfRule type="expression" dxfId="12465" priority="611" stopIfTrue="1">
      <formula>$D$1&gt;Q4</formula>
    </cfRule>
  </conditionalFormatting>
  <conditionalFormatting sqref="Q4">
    <cfRule type="expression" dxfId="12464" priority="599" stopIfTrue="1">
      <formula>$D$1&lt;Q4</formula>
    </cfRule>
    <cfRule type="expression" dxfId="12463" priority="600" stopIfTrue="1">
      <formula>$D$1&gt;Q4</formula>
    </cfRule>
  </conditionalFormatting>
  <conditionalFormatting sqref="Q4">
    <cfRule type="expression" dxfId="12462" priority="589" stopIfTrue="1">
      <formula>$D$1&lt;Q4</formula>
    </cfRule>
    <cfRule type="expression" dxfId="12461" priority="590" stopIfTrue="1">
      <formula>$D$1&gt;Q4</formula>
    </cfRule>
  </conditionalFormatting>
  <conditionalFormatting sqref="K3">
    <cfRule type="expression" dxfId="12460" priority="528" stopIfTrue="1">
      <formula>$D$1&lt;K3</formula>
    </cfRule>
    <cfRule type="expression" dxfId="12459" priority="529" stopIfTrue="1">
      <formula>$D$1&gt;K3</formula>
    </cfRule>
  </conditionalFormatting>
  <conditionalFormatting sqref="K3">
    <cfRule type="expression" dxfId="12458" priority="526" stopIfTrue="1">
      <formula>$D$1&lt;K3</formula>
    </cfRule>
    <cfRule type="expression" dxfId="12457" priority="527" stopIfTrue="1">
      <formula>$D$1&gt;K3</formula>
    </cfRule>
  </conditionalFormatting>
  <conditionalFormatting sqref="O4">
    <cfRule type="expression" dxfId="12456" priority="524" stopIfTrue="1">
      <formula>$D$1&lt;O4</formula>
    </cfRule>
    <cfRule type="expression" dxfId="12455" priority="525" stopIfTrue="1">
      <formula>$D$1&gt;O4</formula>
    </cfRule>
  </conditionalFormatting>
  <conditionalFormatting sqref="O4">
    <cfRule type="expression" dxfId="12454" priority="522" stopIfTrue="1">
      <formula>$D$1&lt;O4</formula>
    </cfRule>
    <cfRule type="expression" dxfId="12453" priority="523" stopIfTrue="1">
      <formula>$D$1&gt;O4</formula>
    </cfRule>
  </conditionalFormatting>
  <conditionalFormatting sqref="O4">
    <cfRule type="expression" dxfId="12452" priority="520" stopIfTrue="1">
      <formula>$D$1&lt;O4</formula>
    </cfRule>
    <cfRule type="expression" dxfId="12451" priority="521" stopIfTrue="1">
      <formula>$D$1&gt;O4</formula>
    </cfRule>
  </conditionalFormatting>
  <conditionalFormatting sqref="O4">
    <cfRule type="expression" dxfId="12450" priority="518" stopIfTrue="1">
      <formula>$D$1&lt;O4</formula>
    </cfRule>
    <cfRule type="expression" dxfId="12449" priority="519" stopIfTrue="1">
      <formula>$D$1&gt;O4</formula>
    </cfRule>
  </conditionalFormatting>
  <conditionalFormatting sqref="H4">
    <cfRule type="expression" dxfId="12448" priority="507" stopIfTrue="1">
      <formula>$D$1&lt;H4</formula>
    </cfRule>
    <cfRule type="expression" dxfId="12447" priority="508" stopIfTrue="1">
      <formula>$D$1&gt;H4</formula>
    </cfRule>
  </conditionalFormatting>
  <conditionalFormatting sqref="H5">
    <cfRule type="cellIs" dxfId="12446" priority="504" stopIfTrue="1" operator="equal">
      <formula>5</formula>
    </cfRule>
    <cfRule type="cellIs" dxfId="12445" priority="505" stopIfTrue="1" operator="equal">
      <formula>4</formula>
    </cfRule>
    <cfRule type="cellIs" dxfId="12444" priority="506" stopIfTrue="1" operator="equal">
      <formula>3</formula>
    </cfRule>
  </conditionalFormatting>
  <conditionalFormatting sqref="H4">
    <cfRule type="expression" dxfId="12443" priority="483" stopIfTrue="1">
      <formula>$D$1&lt;H4</formula>
    </cfRule>
    <cfRule type="expression" dxfId="12442" priority="484" stopIfTrue="1">
      <formula>$D$1&gt;H4</formula>
    </cfRule>
  </conditionalFormatting>
  <conditionalFormatting sqref="H4">
    <cfRule type="expression" dxfId="12441" priority="481" stopIfTrue="1">
      <formula>$D$1&lt;H4</formula>
    </cfRule>
    <cfRule type="expression" dxfId="12440" priority="482" stopIfTrue="1">
      <formula>$D$1&gt;H4</formula>
    </cfRule>
  </conditionalFormatting>
  <conditionalFormatting sqref="H4">
    <cfRule type="expression" dxfId="12439" priority="477" stopIfTrue="1">
      <formula>$D$1&lt;H4</formula>
    </cfRule>
    <cfRule type="expression" dxfId="12438" priority="478" stopIfTrue="1">
      <formula>$D$1&gt;H4</formula>
    </cfRule>
  </conditionalFormatting>
  <conditionalFormatting sqref="H4">
    <cfRule type="expression" dxfId="12437" priority="497" stopIfTrue="1">
      <formula>$D$1&lt;H4</formula>
    </cfRule>
    <cfRule type="expression" dxfId="12436" priority="498" stopIfTrue="1">
      <formula>$D$1&gt;H4</formula>
    </cfRule>
  </conditionalFormatting>
  <conditionalFormatting sqref="H4">
    <cfRule type="expression" dxfId="12435" priority="495" stopIfTrue="1">
      <formula>$D$1&lt;H4</formula>
    </cfRule>
    <cfRule type="expression" dxfId="12434" priority="496" stopIfTrue="1">
      <formula>$D$1&gt;H4</formula>
    </cfRule>
  </conditionalFormatting>
  <conditionalFormatting sqref="H4">
    <cfRule type="expression" dxfId="12433" priority="493" stopIfTrue="1">
      <formula>$D$1&lt;H4</formula>
    </cfRule>
    <cfRule type="expression" dxfId="12432" priority="494" stopIfTrue="1">
      <formula>$D$1&gt;H4</formula>
    </cfRule>
  </conditionalFormatting>
  <conditionalFormatting sqref="H4">
    <cfRule type="expression" dxfId="12431" priority="491" stopIfTrue="1">
      <formula>$D$1&lt;H4</formula>
    </cfRule>
    <cfRule type="expression" dxfId="12430" priority="492" stopIfTrue="1">
      <formula>$D$1&gt;H4</formula>
    </cfRule>
  </conditionalFormatting>
  <conditionalFormatting sqref="H4">
    <cfRule type="expression" dxfId="12429" priority="489" stopIfTrue="1">
      <formula>$D$1&lt;H4</formula>
    </cfRule>
    <cfRule type="expression" dxfId="12428" priority="490" stopIfTrue="1">
      <formula>$D$1&gt;H4</formula>
    </cfRule>
  </conditionalFormatting>
  <conditionalFormatting sqref="H4">
    <cfRule type="expression" dxfId="12427" priority="487" stopIfTrue="1">
      <formula>$D$1&lt;H4</formula>
    </cfRule>
    <cfRule type="expression" dxfId="12426" priority="488" stopIfTrue="1">
      <formula>$D$1&gt;H4</formula>
    </cfRule>
  </conditionalFormatting>
  <conditionalFormatting sqref="H4">
    <cfRule type="expression" dxfId="12425" priority="485" stopIfTrue="1">
      <formula>$D$1&lt;H4</formula>
    </cfRule>
    <cfRule type="expression" dxfId="12424" priority="486" stopIfTrue="1">
      <formula>$D$1&gt;H4</formula>
    </cfRule>
  </conditionalFormatting>
  <conditionalFormatting sqref="H4">
    <cfRule type="expression" dxfId="12423" priority="479" stopIfTrue="1">
      <formula>$D$1&lt;H4</formula>
    </cfRule>
    <cfRule type="expression" dxfId="12422" priority="480" stopIfTrue="1">
      <formula>$D$1&gt;H4</formula>
    </cfRule>
  </conditionalFormatting>
  <conditionalFormatting sqref="H5">
    <cfRule type="cellIs" dxfId="12421" priority="474" stopIfTrue="1" operator="equal">
      <formula>5</formula>
    </cfRule>
    <cfRule type="cellIs" dxfId="12420" priority="475" stopIfTrue="1" operator="equal">
      <formula>4</formula>
    </cfRule>
    <cfRule type="cellIs" dxfId="12419" priority="476" stopIfTrue="1" operator="equal">
      <formula>3</formula>
    </cfRule>
  </conditionalFormatting>
  <conditionalFormatting sqref="H4">
    <cfRule type="expression" dxfId="12418" priority="472" stopIfTrue="1">
      <formula>$D$1&lt;H4</formula>
    </cfRule>
    <cfRule type="expression" dxfId="12417" priority="473" stopIfTrue="1">
      <formula>$D$1&gt;H4</formula>
    </cfRule>
  </conditionalFormatting>
  <conditionalFormatting sqref="H5">
    <cfRule type="cellIs" dxfId="12416" priority="469" stopIfTrue="1" operator="equal">
      <formula>5</formula>
    </cfRule>
    <cfRule type="cellIs" dxfId="12415" priority="470" stopIfTrue="1" operator="equal">
      <formula>4</formula>
    </cfRule>
    <cfRule type="cellIs" dxfId="12414" priority="471" stopIfTrue="1" operator="equal">
      <formula>3</formula>
    </cfRule>
  </conditionalFormatting>
  <conditionalFormatting sqref="H4">
    <cfRule type="expression" dxfId="12413" priority="449" stopIfTrue="1">
      <formula>$D$1&lt;H4</formula>
    </cfRule>
    <cfRule type="expression" dxfId="12412" priority="450" stopIfTrue="1">
      <formula>$D$1&gt;H4</formula>
    </cfRule>
  </conditionalFormatting>
  <conditionalFormatting sqref="H4">
    <cfRule type="expression" dxfId="12411" priority="447" stopIfTrue="1">
      <formula>$D$1&lt;H4</formula>
    </cfRule>
    <cfRule type="expression" dxfId="12410" priority="448" stopIfTrue="1">
      <formula>$D$1&gt;H4</formula>
    </cfRule>
  </conditionalFormatting>
  <conditionalFormatting sqref="H4">
    <cfRule type="expression" dxfId="12409" priority="445" stopIfTrue="1">
      <formula>$D$1&lt;H4</formula>
    </cfRule>
    <cfRule type="expression" dxfId="12408" priority="446" stopIfTrue="1">
      <formula>$D$1&gt;H4</formula>
    </cfRule>
  </conditionalFormatting>
  <conditionalFormatting sqref="H4">
    <cfRule type="expression" dxfId="12407" priority="443" stopIfTrue="1">
      <formula>$D$1&lt;H4</formula>
    </cfRule>
    <cfRule type="expression" dxfId="12406" priority="444" stopIfTrue="1">
      <formula>$D$1&gt;H4</formula>
    </cfRule>
  </conditionalFormatting>
  <conditionalFormatting sqref="H4">
    <cfRule type="expression" dxfId="12405" priority="441" stopIfTrue="1">
      <formula>$D$1&lt;H4</formula>
    </cfRule>
    <cfRule type="expression" dxfId="12404" priority="442" stopIfTrue="1">
      <formula>$D$1&gt;H4</formula>
    </cfRule>
  </conditionalFormatting>
  <conditionalFormatting sqref="H4">
    <cfRule type="expression" dxfId="12403" priority="439" stopIfTrue="1">
      <formula>$D$1&lt;H4</formula>
    </cfRule>
    <cfRule type="expression" dxfId="12402" priority="440" stopIfTrue="1">
      <formula>$D$1&gt;H4</formula>
    </cfRule>
  </conditionalFormatting>
  <conditionalFormatting sqref="H4">
    <cfRule type="expression" dxfId="12401" priority="437" stopIfTrue="1">
      <formula>$D$1&lt;H4</formula>
    </cfRule>
    <cfRule type="expression" dxfId="12400" priority="438" stopIfTrue="1">
      <formula>$D$1&gt;H4</formula>
    </cfRule>
  </conditionalFormatting>
  <conditionalFormatting sqref="J4">
    <cfRule type="expression" dxfId="12399" priority="427" stopIfTrue="1">
      <formula>$D$1&lt;J4</formula>
    </cfRule>
    <cfRule type="expression" dxfId="12398" priority="428" stopIfTrue="1">
      <formula>$D$1&gt;J4</formula>
    </cfRule>
  </conditionalFormatting>
  <conditionalFormatting sqref="I4">
    <cfRule type="expression" dxfId="12397" priority="411" stopIfTrue="1">
      <formula>$D$1&lt;I4</formula>
    </cfRule>
    <cfRule type="expression" dxfId="12396" priority="412" stopIfTrue="1">
      <formula>$D$1&gt;I4</formula>
    </cfRule>
  </conditionalFormatting>
  <conditionalFormatting sqref="I4">
    <cfRule type="expression" dxfId="12395" priority="380" stopIfTrue="1">
      <formula>$D$1&lt;I4</formula>
    </cfRule>
    <cfRule type="expression" dxfId="12394" priority="381" stopIfTrue="1">
      <formula>$D$1&gt;I4</formula>
    </cfRule>
  </conditionalFormatting>
  <conditionalFormatting sqref="K4">
    <cfRule type="expression" dxfId="12393" priority="378" stopIfTrue="1">
      <formula>$D$1&lt;K4</formula>
    </cfRule>
    <cfRule type="expression" dxfId="12392" priority="379" stopIfTrue="1">
      <formula>$D$1&gt;K4</formula>
    </cfRule>
  </conditionalFormatting>
  <conditionalFormatting sqref="I4">
    <cfRule type="expression" dxfId="12391" priority="390" stopIfTrue="1">
      <formula>$D$1&lt;I4</formula>
    </cfRule>
    <cfRule type="expression" dxfId="12390" priority="391" stopIfTrue="1">
      <formula>$D$1&gt;I4</formula>
    </cfRule>
  </conditionalFormatting>
  <conditionalFormatting sqref="K4">
    <cfRule type="expression" dxfId="12389" priority="366" stopIfTrue="1">
      <formula>$D$1&lt;K4</formula>
    </cfRule>
    <cfRule type="expression" dxfId="12388" priority="367" stopIfTrue="1">
      <formula>$D$1&gt;K4</formula>
    </cfRule>
  </conditionalFormatting>
  <conditionalFormatting sqref="K4">
    <cfRule type="expression" dxfId="12387" priority="364" stopIfTrue="1">
      <formula>$D$1&lt;K4</formula>
    </cfRule>
    <cfRule type="expression" dxfId="12386" priority="365" stopIfTrue="1">
      <formula>$D$1&gt;K4</formula>
    </cfRule>
  </conditionalFormatting>
  <conditionalFormatting sqref="K4">
    <cfRule type="expression" dxfId="12385" priority="360" stopIfTrue="1">
      <formula>$D$1&lt;K4</formula>
    </cfRule>
    <cfRule type="expression" dxfId="12384" priority="361" stopIfTrue="1">
      <formula>$D$1&gt;K4</formula>
    </cfRule>
  </conditionalFormatting>
  <conditionalFormatting sqref="K4">
    <cfRule type="expression" dxfId="12383" priority="376" stopIfTrue="1">
      <formula>$D$1&lt;K4</formula>
    </cfRule>
    <cfRule type="expression" dxfId="12382" priority="377" stopIfTrue="1">
      <formula>$D$1&gt;K4</formula>
    </cfRule>
  </conditionalFormatting>
  <conditionalFormatting sqref="K4">
    <cfRule type="expression" dxfId="12381" priority="374" stopIfTrue="1">
      <formula>$D$1&lt;K4</formula>
    </cfRule>
    <cfRule type="expression" dxfId="12380" priority="375" stopIfTrue="1">
      <formula>$D$1&gt;K4</formula>
    </cfRule>
  </conditionalFormatting>
  <conditionalFormatting sqref="K4">
    <cfRule type="expression" dxfId="12379" priority="372" stopIfTrue="1">
      <formula>$D$1&lt;K4</formula>
    </cfRule>
    <cfRule type="expression" dxfId="12378" priority="373" stopIfTrue="1">
      <formula>$D$1&gt;K4</formula>
    </cfRule>
  </conditionalFormatting>
  <conditionalFormatting sqref="K4">
    <cfRule type="expression" dxfId="12377" priority="370" stopIfTrue="1">
      <formula>$D$1&lt;K4</formula>
    </cfRule>
    <cfRule type="expression" dxfId="12376" priority="371" stopIfTrue="1">
      <formula>$D$1&gt;K4</formula>
    </cfRule>
  </conditionalFormatting>
  <conditionalFormatting sqref="K4">
    <cfRule type="expression" dxfId="12375" priority="368" stopIfTrue="1">
      <formula>$D$1&lt;K4</formula>
    </cfRule>
    <cfRule type="expression" dxfId="12374" priority="369" stopIfTrue="1">
      <formula>$D$1&gt;K4</formula>
    </cfRule>
  </conditionalFormatting>
  <conditionalFormatting sqref="K4">
    <cfRule type="expression" dxfId="12373" priority="362" stopIfTrue="1">
      <formula>$D$1&lt;K4</formula>
    </cfRule>
    <cfRule type="expression" dxfId="12372" priority="363" stopIfTrue="1">
      <formula>$D$1&gt;K4</formula>
    </cfRule>
  </conditionalFormatting>
  <conditionalFormatting sqref="K4">
    <cfRule type="expression" dxfId="12371" priority="358" stopIfTrue="1">
      <formula>$D$1&lt;K4</formula>
    </cfRule>
    <cfRule type="expression" dxfId="12370" priority="359" stopIfTrue="1">
      <formula>$D$1&gt;K4</formula>
    </cfRule>
  </conditionalFormatting>
  <conditionalFormatting sqref="K4">
    <cfRule type="expression" dxfId="12369" priority="356" stopIfTrue="1">
      <formula>$D$1&lt;K4</formula>
    </cfRule>
    <cfRule type="expression" dxfId="12368" priority="357" stopIfTrue="1">
      <formula>$D$1&gt;K4</formula>
    </cfRule>
  </conditionalFormatting>
  <conditionalFormatting sqref="K4">
    <cfRule type="expression" dxfId="12367" priority="354" stopIfTrue="1">
      <formula>$D$1&lt;K4</formula>
    </cfRule>
    <cfRule type="expression" dxfId="12366" priority="355" stopIfTrue="1">
      <formula>$D$1&gt;K4</formula>
    </cfRule>
  </conditionalFormatting>
  <conditionalFormatting sqref="K4">
    <cfRule type="expression" dxfId="12365" priority="352" stopIfTrue="1">
      <formula>$D$1&lt;K4</formula>
    </cfRule>
    <cfRule type="expression" dxfId="12364" priority="353" stopIfTrue="1">
      <formula>$D$1&gt;K4</formula>
    </cfRule>
  </conditionalFormatting>
  <conditionalFormatting sqref="K4">
    <cfRule type="expression" dxfId="12363" priority="313" stopIfTrue="1">
      <formula>$D$1&lt;K4</formula>
    </cfRule>
    <cfRule type="expression" dxfId="12362" priority="314" stopIfTrue="1">
      <formula>$D$1&gt;K4</formula>
    </cfRule>
  </conditionalFormatting>
  <conditionalFormatting sqref="K4">
    <cfRule type="expression" dxfId="12361" priority="323" stopIfTrue="1">
      <formula>$D$1&lt;K4</formula>
    </cfRule>
    <cfRule type="expression" dxfId="12360" priority="324" stopIfTrue="1">
      <formula>$D$1&gt;K4</formula>
    </cfRule>
  </conditionalFormatting>
  <conditionalFormatting sqref="M4">
    <cfRule type="expression" dxfId="12359" priority="256" stopIfTrue="1">
      <formula>$D$1&lt;M4</formula>
    </cfRule>
    <cfRule type="expression" dxfId="12358" priority="257" stopIfTrue="1">
      <formula>$D$1&gt;M4</formula>
    </cfRule>
  </conditionalFormatting>
  <conditionalFormatting sqref="M4">
    <cfRule type="expression" dxfId="12357" priority="252" stopIfTrue="1">
      <formula>$D$1&lt;M4</formula>
    </cfRule>
    <cfRule type="expression" dxfId="12356" priority="253" stopIfTrue="1">
      <formula>$D$1&gt;M4</formula>
    </cfRule>
  </conditionalFormatting>
  <conditionalFormatting sqref="M4">
    <cfRule type="expression" dxfId="12355" priority="254" stopIfTrue="1">
      <formula>$D$1&lt;M4</formula>
    </cfRule>
    <cfRule type="expression" dxfId="12354" priority="255" stopIfTrue="1">
      <formula>$D$1&gt;M4</formula>
    </cfRule>
  </conditionalFormatting>
  <conditionalFormatting sqref="M5">
    <cfRule type="expression" dxfId="12353" priority="242" stopIfTrue="1">
      <formula>$D$1&lt;M5</formula>
    </cfRule>
    <cfRule type="expression" dxfId="12352" priority="243" stopIfTrue="1">
      <formula>$D$1&gt;M5</formula>
    </cfRule>
  </conditionalFormatting>
  <conditionalFormatting sqref="M5">
    <cfRule type="expression" dxfId="12351" priority="240" stopIfTrue="1">
      <formula>$D$1&lt;M5</formula>
    </cfRule>
    <cfRule type="expression" dxfId="12350" priority="241" stopIfTrue="1">
      <formula>$D$1&gt;M5</formula>
    </cfRule>
  </conditionalFormatting>
  <conditionalFormatting sqref="N3">
    <cfRule type="expression" dxfId="12349" priority="221" stopIfTrue="1">
      <formula>$D$1&lt;N3</formula>
    </cfRule>
    <cfRule type="expression" dxfId="12348" priority="222" stopIfTrue="1">
      <formula>$D$1&gt;N3</formula>
    </cfRule>
  </conditionalFormatting>
  <conditionalFormatting sqref="N5">
    <cfRule type="expression" dxfId="12347" priority="211" stopIfTrue="1">
      <formula>$D$1&lt;N5</formula>
    </cfRule>
    <cfRule type="expression" dxfId="12346" priority="212" stopIfTrue="1">
      <formula>$D$1&gt;N5</formula>
    </cfRule>
  </conditionalFormatting>
  <conditionalFormatting sqref="N5">
    <cfRule type="expression" dxfId="12345" priority="209" stopIfTrue="1">
      <formula>$D$1&lt;N5</formula>
    </cfRule>
    <cfRule type="expression" dxfId="12344" priority="210" stopIfTrue="1">
      <formula>$D$1&gt;N5</formula>
    </cfRule>
  </conditionalFormatting>
  <conditionalFormatting sqref="N5">
    <cfRule type="expression" dxfId="12343" priority="207" stopIfTrue="1">
      <formula>$D$1&lt;N5</formula>
    </cfRule>
    <cfRule type="expression" dxfId="12342" priority="208" stopIfTrue="1">
      <formula>$D$1&gt;N5</formula>
    </cfRule>
  </conditionalFormatting>
  <conditionalFormatting sqref="N5">
    <cfRule type="expression" dxfId="12341" priority="205" stopIfTrue="1">
      <formula>$D$1&lt;N5</formula>
    </cfRule>
    <cfRule type="expression" dxfId="12340" priority="206" stopIfTrue="1">
      <formula>$D$1&gt;N5</formula>
    </cfRule>
  </conditionalFormatting>
  <conditionalFormatting sqref="N5">
    <cfRule type="expression" dxfId="12339" priority="203" stopIfTrue="1">
      <formula>$D$1&lt;N5</formula>
    </cfRule>
    <cfRule type="expression" dxfId="12338" priority="204" stopIfTrue="1">
      <formula>$D$1&gt;N5</formula>
    </cfRule>
  </conditionalFormatting>
  <conditionalFormatting sqref="N5">
    <cfRule type="expression" dxfId="12337" priority="177" stopIfTrue="1">
      <formula>$D$1&lt;N5</formula>
    </cfRule>
    <cfRule type="expression" dxfId="12336" priority="178" stopIfTrue="1">
      <formula>$D$1&gt;N5</formula>
    </cfRule>
  </conditionalFormatting>
  <conditionalFormatting sqref="N5">
    <cfRule type="expression" dxfId="12335" priority="215" stopIfTrue="1">
      <formula>$D$1&lt;N5</formula>
    </cfRule>
    <cfRule type="expression" dxfId="12334" priority="216" stopIfTrue="1">
      <formula>$D$1&gt;N5</formula>
    </cfRule>
  </conditionalFormatting>
  <conditionalFormatting sqref="N4">
    <cfRule type="expression" dxfId="12333" priority="217" stopIfTrue="1">
      <formula>$D$1&lt;N4</formula>
    </cfRule>
    <cfRule type="expression" dxfId="12332" priority="218" stopIfTrue="1">
      <formula>$D$1&gt;N4</formula>
    </cfRule>
  </conditionalFormatting>
  <conditionalFormatting sqref="N3">
    <cfRule type="expression" dxfId="12331" priority="223" stopIfTrue="1">
      <formula>$D$1&lt;N3</formula>
    </cfRule>
    <cfRule type="expression" dxfId="12330" priority="224" stopIfTrue="1">
      <formula>$D$1&gt;N3</formula>
    </cfRule>
  </conditionalFormatting>
  <conditionalFormatting sqref="N4">
    <cfRule type="expression" dxfId="12329" priority="219" stopIfTrue="1">
      <formula>$D$1&lt;N4</formula>
    </cfRule>
    <cfRule type="expression" dxfId="12328" priority="220" stopIfTrue="1">
      <formula>$D$1&gt;N4</formula>
    </cfRule>
  </conditionalFormatting>
  <conditionalFormatting sqref="N5">
    <cfRule type="expression" dxfId="12327" priority="213" stopIfTrue="1">
      <formula>$D$1&lt;N5</formula>
    </cfRule>
    <cfRule type="expression" dxfId="12326" priority="214" stopIfTrue="1">
      <formula>$D$1&gt;N5</formula>
    </cfRule>
  </conditionalFormatting>
  <conditionalFormatting sqref="N5">
    <cfRule type="expression" dxfId="12325" priority="193" stopIfTrue="1">
      <formula>$D$1&lt;N5</formula>
    </cfRule>
    <cfRule type="expression" dxfId="12324" priority="194" stopIfTrue="1">
      <formula>$D$1&gt;N5</formula>
    </cfRule>
  </conditionalFormatting>
  <conditionalFormatting sqref="N5">
    <cfRule type="expression" dxfId="12323" priority="183" stopIfTrue="1">
      <formula>$D$1&lt;N5</formula>
    </cfRule>
    <cfRule type="expression" dxfId="12322" priority="184" stopIfTrue="1">
      <formula>$D$1&gt;N5</formula>
    </cfRule>
  </conditionalFormatting>
  <conditionalFormatting sqref="N5">
    <cfRule type="expression" dxfId="12321" priority="181" stopIfTrue="1">
      <formula>$D$1&lt;N5</formula>
    </cfRule>
    <cfRule type="expression" dxfId="12320" priority="182" stopIfTrue="1">
      <formula>$D$1&gt;N5</formula>
    </cfRule>
  </conditionalFormatting>
  <conditionalFormatting sqref="N5">
    <cfRule type="expression" dxfId="12319" priority="179" stopIfTrue="1">
      <formula>$D$1&lt;N5</formula>
    </cfRule>
    <cfRule type="expression" dxfId="12318" priority="180" stopIfTrue="1">
      <formula>$D$1&gt;N5</formula>
    </cfRule>
  </conditionalFormatting>
  <conditionalFormatting sqref="N5">
    <cfRule type="expression" dxfId="12317" priority="175" stopIfTrue="1">
      <formula>$D$1&lt;N5</formula>
    </cfRule>
    <cfRule type="expression" dxfId="12316" priority="176" stopIfTrue="1">
      <formula>$D$1&gt;N5</formula>
    </cfRule>
  </conditionalFormatting>
  <conditionalFormatting sqref="N4">
    <cfRule type="expression" dxfId="12315" priority="173" stopIfTrue="1">
      <formula>$D$1&lt;N4</formula>
    </cfRule>
    <cfRule type="expression" dxfId="12314" priority="174" stopIfTrue="1">
      <formula>$D$1&gt;N4</formula>
    </cfRule>
  </conditionalFormatting>
  <conditionalFormatting sqref="N4">
    <cfRule type="expression" dxfId="12313" priority="171" stopIfTrue="1">
      <formula>$D$1&lt;N4</formula>
    </cfRule>
    <cfRule type="expression" dxfId="12312" priority="172" stopIfTrue="1">
      <formula>$D$1&gt;N4</formula>
    </cfRule>
  </conditionalFormatting>
  <conditionalFormatting sqref="N4">
    <cfRule type="expression" dxfId="12311" priority="169" stopIfTrue="1">
      <formula>$D$1&lt;N4</formula>
    </cfRule>
    <cfRule type="expression" dxfId="12310" priority="170" stopIfTrue="1">
      <formula>$D$1&gt;N4</formula>
    </cfRule>
  </conditionalFormatting>
  <conditionalFormatting sqref="N4">
    <cfRule type="expression" dxfId="12309" priority="167" stopIfTrue="1">
      <formula>$D$1&lt;N4</formula>
    </cfRule>
    <cfRule type="expression" dxfId="12308" priority="168" stopIfTrue="1">
      <formula>$D$1&gt;N4</formula>
    </cfRule>
  </conditionalFormatting>
  <conditionalFormatting sqref="N4">
    <cfRule type="expression" dxfId="12307" priority="140" stopIfTrue="1">
      <formula>$D$1&lt;N4</formula>
    </cfRule>
    <cfRule type="expression" dxfId="12306" priority="141" stopIfTrue="1">
      <formula>$D$1&gt;N4</formula>
    </cfRule>
  </conditionalFormatting>
  <conditionalFormatting sqref="N4">
    <cfRule type="expression" dxfId="12305" priority="130" stopIfTrue="1">
      <formula>$D$1&lt;N4</formula>
    </cfRule>
    <cfRule type="expression" dxfId="12304" priority="131" stopIfTrue="1">
      <formula>$D$1&gt;N4</formula>
    </cfRule>
  </conditionalFormatting>
  <conditionalFormatting sqref="N4">
    <cfRule type="expression" dxfId="12303" priority="128" stopIfTrue="1">
      <formula>$D$1&lt;N4</formula>
    </cfRule>
    <cfRule type="expression" dxfId="12302" priority="129" stopIfTrue="1">
      <formula>$D$1&gt;N4</formula>
    </cfRule>
  </conditionalFormatting>
  <conditionalFormatting sqref="N4">
    <cfRule type="expression" dxfId="12301" priority="126" stopIfTrue="1">
      <formula>$D$1&lt;N4</formula>
    </cfRule>
    <cfRule type="expression" dxfId="12300" priority="127" stopIfTrue="1">
      <formula>$D$1&gt;N4</formula>
    </cfRule>
  </conditionalFormatting>
  <conditionalFormatting sqref="P4">
    <cfRule type="expression" dxfId="12299" priority="116" stopIfTrue="1">
      <formula>$D$1&lt;P4</formula>
    </cfRule>
    <cfRule type="expression" dxfId="12298" priority="117" stopIfTrue="1">
      <formula>$D$1&gt;P4</formula>
    </cfRule>
  </conditionalFormatting>
  <conditionalFormatting sqref="P4">
    <cfRule type="expression" dxfId="12297" priority="98" stopIfTrue="1">
      <formula>$D$1&lt;P4</formula>
    </cfRule>
    <cfRule type="expression" dxfId="12296" priority="99" stopIfTrue="1">
      <formula>$D$1&gt;P4</formula>
    </cfRule>
  </conditionalFormatting>
  <conditionalFormatting sqref="P4">
    <cfRule type="expression" dxfId="12295" priority="56" stopIfTrue="1">
      <formula>$D$1&lt;P4</formula>
    </cfRule>
    <cfRule type="expression" dxfId="12294" priority="57" stopIfTrue="1">
      <formula>$D$1&gt;P4</formula>
    </cfRule>
  </conditionalFormatting>
  <conditionalFormatting sqref="G5">
    <cfRule type="expression" dxfId="12293" priority="46" stopIfTrue="1">
      <formula>$D$1&lt;G5</formula>
    </cfRule>
    <cfRule type="expression" dxfId="12292" priority="47" stopIfTrue="1">
      <formula>$D$1&gt;G5</formula>
    </cfRule>
  </conditionalFormatting>
  <conditionalFormatting sqref="G4">
    <cfRule type="expression" dxfId="12291" priority="39" stopIfTrue="1">
      <formula>$D$1&lt;G4</formula>
    </cfRule>
    <cfRule type="expression" dxfId="12290" priority="40" stopIfTrue="1">
      <formula>$D$1&gt;G4</formula>
    </cfRule>
  </conditionalFormatting>
  <conditionalFormatting sqref="G5">
    <cfRule type="cellIs" dxfId="12289" priority="36" stopIfTrue="1" operator="equal">
      <formula>5</formula>
    </cfRule>
    <cfRule type="cellIs" dxfId="12288" priority="37" stopIfTrue="1" operator="equal">
      <formula>4</formula>
    </cfRule>
    <cfRule type="cellIs" dxfId="12287" priority="38" stopIfTrue="1" operator="equal">
      <formula>3</formula>
    </cfRule>
  </conditionalFormatting>
  <conditionalFormatting sqref="G4">
    <cfRule type="expression" dxfId="12286" priority="34" stopIfTrue="1">
      <formula>$D$1&lt;G4</formula>
    </cfRule>
    <cfRule type="expression" dxfId="12285" priority="35" stopIfTrue="1">
      <formula>$D$1&gt;G4</formula>
    </cfRule>
  </conditionalFormatting>
  <conditionalFormatting sqref="G5">
    <cfRule type="cellIs" dxfId="12284" priority="31" stopIfTrue="1" operator="equal">
      <formula>5</formula>
    </cfRule>
    <cfRule type="cellIs" dxfId="12283" priority="32" stopIfTrue="1" operator="equal">
      <formula>4</formula>
    </cfRule>
    <cfRule type="cellIs" dxfId="12282" priority="33" stopIfTrue="1" operator="equal">
      <formula>3</formula>
    </cfRule>
  </conditionalFormatting>
  <conditionalFormatting sqref="G4">
    <cfRule type="expression" dxfId="12281" priority="29" stopIfTrue="1">
      <formula>$D$1&lt;G4</formula>
    </cfRule>
    <cfRule type="expression" dxfId="12280" priority="30" stopIfTrue="1">
      <formula>$D$1&gt;G4</formula>
    </cfRule>
  </conditionalFormatting>
  <conditionalFormatting sqref="C5 Z5 AJ5 AH5 U5 Q5">
    <cfRule type="cellIs" dxfId="12279" priority="716" stopIfTrue="1" operator="equal">
      <formula>5</formula>
    </cfRule>
    <cfRule type="cellIs" dxfId="12278" priority="717" stopIfTrue="1" operator="equal">
      <formula>4</formula>
    </cfRule>
    <cfRule type="cellIs" dxfId="12277" priority="718" stopIfTrue="1" operator="equal">
      <formula>3</formula>
    </cfRule>
  </conditionalFormatting>
  <conditionalFormatting sqref="AA5:AD5 X24:AG27 X23 S22:W29 G18:R29 AH27:CC27 X28:AX29 S16:V21">
    <cfRule type="cellIs" dxfId="12276" priority="713" stopIfTrue="1" operator="equal">
      <formula>5</formula>
    </cfRule>
    <cfRule type="cellIs" dxfId="12275" priority="714" stopIfTrue="1" operator="equal">
      <formula>4</formula>
    </cfRule>
    <cfRule type="cellIs" dxfId="12274" priority="715" stopIfTrue="1" operator="equal">
      <formula>3</formula>
    </cfRule>
  </conditionalFormatting>
  <conditionalFormatting sqref="AF3:AK4 U4:AD4 T3:AD3 Q3:Q4">
    <cfRule type="expression" dxfId="12273" priority="711" stopIfTrue="1">
      <formula>$D$1&lt;Q3</formula>
    </cfRule>
    <cfRule type="expression" dxfId="12272" priority="712" stopIfTrue="1">
      <formula>$D$1&gt;Q3</formula>
    </cfRule>
  </conditionalFormatting>
  <conditionalFormatting sqref="T5">
    <cfRule type="cellIs" dxfId="12271" priority="708" stopIfTrue="1" operator="equal">
      <formula>5</formula>
    </cfRule>
    <cfRule type="cellIs" dxfId="12270" priority="709" stopIfTrue="1" operator="equal">
      <formula>4</formula>
    </cfRule>
    <cfRule type="cellIs" dxfId="12269" priority="710" stopIfTrue="1" operator="equal">
      <formula>3</formula>
    </cfRule>
  </conditionalFormatting>
  <conditionalFormatting sqref="U5">
    <cfRule type="cellIs" dxfId="12268" priority="705" stopIfTrue="1" operator="equal">
      <formula>5</formula>
    </cfRule>
    <cfRule type="cellIs" dxfId="12267" priority="706" stopIfTrue="1" operator="equal">
      <formula>4</formula>
    </cfRule>
    <cfRule type="cellIs" dxfId="12266" priority="707" stopIfTrue="1" operator="equal">
      <formula>3</formula>
    </cfRule>
  </conditionalFormatting>
  <conditionalFormatting sqref="U3:U4">
    <cfRule type="expression" dxfId="12265" priority="703" stopIfTrue="1">
      <formula>$D$1&lt;U3</formula>
    </cfRule>
    <cfRule type="expression" dxfId="12264" priority="704" stopIfTrue="1">
      <formula>$D$1&gt;U3</formula>
    </cfRule>
  </conditionalFormatting>
  <conditionalFormatting sqref="T4">
    <cfRule type="expression" dxfId="12263" priority="701" stopIfTrue="1">
      <formula>$D$1&lt;T4</formula>
    </cfRule>
    <cfRule type="expression" dxfId="12262" priority="702" stopIfTrue="1">
      <formula>$D$1&gt;T4</formula>
    </cfRule>
  </conditionalFormatting>
  <conditionalFormatting sqref="T4">
    <cfRule type="expression" dxfId="12261" priority="699" stopIfTrue="1">
      <formula>$D$1&lt;T4</formula>
    </cfRule>
    <cfRule type="expression" dxfId="12260" priority="700" stopIfTrue="1">
      <formula>$D$1&gt;T4</formula>
    </cfRule>
  </conditionalFormatting>
  <conditionalFormatting sqref="T4">
    <cfRule type="expression" dxfId="12259" priority="695" stopIfTrue="1">
      <formula>$D$1&lt;T4</formula>
    </cfRule>
    <cfRule type="expression" dxfId="12258" priority="696" stopIfTrue="1">
      <formula>$D$1&gt;T4</formula>
    </cfRule>
  </conditionalFormatting>
  <conditionalFormatting sqref="T4">
    <cfRule type="expression" dxfId="12257" priority="693" stopIfTrue="1">
      <formula>$D$1&lt;T4</formula>
    </cfRule>
    <cfRule type="expression" dxfId="12256" priority="694" stopIfTrue="1">
      <formula>$D$1&gt;T4</formula>
    </cfRule>
  </conditionalFormatting>
  <conditionalFormatting sqref="T4">
    <cfRule type="expression" dxfId="12255" priority="691" stopIfTrue="1">
      <formula>$D$1&lt;T4</formula>
    </cfRule>
    <cfRule type="expression" dxfId="12254" priority="692" stopIfTrue="1">
      <formula>$D$1&gt;T4</formula>
    </cfRule>
  </conditionalFormatting>
  <conditionalFormatting sqref="Q4">
    <cfRule type="expression" dxfId="12253" priority="649" stopIfTrue="1">
      <formula>$D$1&lt;Q4</formula>
    </cfRule>
    <cfRule type="expression" dxfId="12252" priority="650" stopIfTrue="1">
      <formula>$D$1&gt;Q4</formula>
    </cfRule>
  </conditionalFormatting>
  <conditionalFormatting sqref="S3">
    <cfRule type="expression" dxfId="12251" priority="689" stopIfTrue="1">
      <formula>$D$1&lt;S3</formula>
    </cfRule>
    <cfRule type="expression" dxfId="12250" priority="690" stopIfTrue="1">
      <formula>$D$1&gt;S3</formula>
    </cfRule>
  </conditionalFormatting>
  <conditionalFormatting sqref="S4">
    <cfRule type="expression" dxfId="12249" priority="687" stopIfTrue="1">
      <formula>$D$4&lt;S4</formula>
    </cfRule>
    <cfRule type="expression" dxfId="12248" priority="688" stopIfTrue="1">
      <formula>$D$4&gt;S4</formula>
    </cfRule>
  </conditionalFormatting>
  <conditionalFormatting sqref="S4">
    <cfRule type="expression" dxfId="12247" priority="685" stopIfTrue="1">
      <formula>$D$1&lt;S4</formula>
    </cfRule>
    <cfRule type="expression" dxfId="12246" priority="686" stopIfTrue="1">
      <formula>$D$1&gt;S4</formula>
    </cfRule>
  </conditionalFormatting>
  <conditionalFormatting sqref="S4">
    <cfRule type="expression" dxfId="12245" priority="683" stopIfTrue="1">
      <formula>$D$4&lt;S4</formula>
    </cfRule>
    <cfRule type="expression" dxfId="12244" priority="684" stopIfTrue="1">
      <formula>$D$4&gt;S4</formula>
    </cfRule>
  </conditionalFormatting>
  <conditionalFormatting sqref="S5">
    <cfRule type="cellIs" dxfId="12243" priority="680" stopIfTrue="1" operator="equal">
      <formula>5</formula>
    </cfRule>
    <cfRule type="cellIs" dxfId="12242" priority="681" stopIfTrue="1" operator="equal">
      <formula>4</formula>
    </cfRule>
    <cfRule type="cellIs" dxfId="12241" priority="682" stopIfTrue="1" operator="equal">
      <formula>3</formula>
    </cfRule>
  </conditionalFormatting>
  <conditionalFormatting sqref="Q4">
    <cfRule type="expression" dxfId="12240" priority="639" stopIfTrue="1">
      <formula>$D$1&lt;Q4</formula>
    </cfRule>
    <cfRule type="expression" dxfId="12239" priority="640" stopIfTrue="1">
      <formula>$D$1&gt;Q4</formula>
    </cfRule>
  </conditionalFormatting>
  <conditionalFormatting sqref="Q4">
    <cfRule type="expression" dxfId="12238" priority="629" stopIfTrue="1">
      <formula>$D$1&lt;Q4</formula>
    </cfRule>
    <cfRule type="expression" dxfId="12237" priority="630" stopIfTrue="1">
      <formula>$D$1&gt;Q4</formula>
    </cfRule>
  </conditionalFormatting>
  <conditionalFormatting sqref="J3">
    <cfRule type="expression" dxfId="12236" priority="534" stopIfTrue="1">
      <formula>$D$1&lt;J3</formula>
    </cfRule>
    <cfRule type="expression" dxfId="12235" priority="535" stopIfTrue="1">
      <formula>$D$1&gt;J3</formula>
    </cfRule>
  </conditionalFormatting>
  <conditionalFormatting sqref="L3">
    <cfRule type="expression" dxfId="12234" priority="532" stopIfTrue="1">
      <formula>$D$1&lt;L3</formula>
    </cfRule>
    <cfRule type="expression" dxfId="12233" priority="533" stopIfTrue="1">
      <formula>$D$1&gt;L3</formula>
    </cfRule>
  </conditionalFormatting>
  <conditionalFormatting sqref="Q4">
    <cfRule type="expression" dxfId="12232" priority="570" stopIfTrue="1">
      <formula>$D$1&lt;Q4</formula>
    </cfRule>
    <cfRule type="expression" dxfId="12231" priority="571" stopIfTrue="1">
      <formula>$D$1&gt;Q4</formula>
    </cfRule>
  </conditionalFormatting>
  <conditionalFormatting sqref="Q5">
    <cfRule type="cellIs" dxfId="12230" priority="669" stopIfTrue="1" operator="equal">
      <formula>5</formula>
    </cfRule>
    <cfRule type="cellIs" dxfId="12229" priority="670" stopIfTrue="1" operator="equal">
      <formula>4</formula>
    </cfRule>
    <cfRule type="cellIs" dxfId="12228" priority="671" stopIfTrue="1" operator="equal">
      <formula>3</formula>
    </cfRule>
  </conditionalFormatting>
  <conditionalFormatting sqref="Q4">
    <cfRule type="expression" dxfId="12227" priority="667" stopIfTrue="1">
      <formula>$D$1&lt;Q4</formula>
    </cfRule>
    <cfRule type="expression" dxfId="12226" priority="668" stopIfTrue="1">
      <formula>$D$1&gt;Q4</formula>
    </cfRule>
  </conditionalFormatting>
  <conditionalFormatting sqref="Q5">
    <cfRule type="cellIs" dxfId="12225" priority="664" stopIfTrue="1" operator="equal">
      <formula>5</formula>
    </cfRule>
    <cfRule type="cellIs" dxfId="12224" priority="665" stopIfTrue="1" operator="equal">
      <formula>4</formula>
    </cfRule>
    <cfRule type="cellIs" dxfId="12223" priority="666" stopIfTrue="1" operator="equal">
      <formula>3</formula>
    </cfRule>
  </conditionalFormatting>
  <conditionalFormatting sqref="Q4">
    <cfRule type="expression" dxfId="12222" priority="662" stopIfTrue="1">
      <formula>$D$1&lt;Q4</formula>
    </cfRule>
    <cfRule type="expression" dxfId="12221" priority="663" stopIfTrue="1">
      <formula>$D$1&gt;Q4</formula>
    </cfRule>
  </conditionalFormatting>
  <conditionalFormatting sqref="Q4">
    <cfRule type="expression" dxfId="12220" priority="658" stopIfTrue="1">
      <formula>$D$1&lt;Q4</formula>
    </cfRule>
    <cfRule type="expression" dxfId="12219" priority="659" stopIfTrue="1">
      <formula>$D$1&gt;Q4</formula>
    </cfRule>
  </conditionalFormatting>
  <conditionalFormatting sqref="K3">
    <cfRule type="expression" dxfId="12218" priority="552" stopIfTrue="1">
      <formula>$D$1&lt;K3</formula>
    </cfRule>
    <cfRule type="expression" dxfId="12217" priority="553" stopIfTrue="1">
      <formula>$D$1&gt;K3</formula>
    </cfRule>
  </conditionalFormatting>
  <conditionalFormatting sqref="L3">
    <cfRule type="expression" dxfId="12216" priority="542" stopIfTrue="1">
      <formula>$D$1&lt;L3</formula>
    </cfRule>
    <cfRule type="expression" dxfId="12215" priority="543" stopIfTrue="1">
      <formula>$D$1&gt;L3</formula>
    </cfRule>
  </conditionalFormatting>
  <conditionalFormatting sqref="I3">
    <cfRule type="expression" dxfId="12214" priority="540" stopIfTrue="1">
      <formula>$D$1&lt;I3</formula>
    </cfRule>
    <cfRule type="expression" dxfId="12213" priority="541" stopIfTrue="1">
      <formula>$D$1&gt;I3</formula>
    </cfRule>
  </conditionalFormatting>
  <conditionalFormatting sqref="I3">
    <cfRule type="expression" dxfId="12212" priority="538" stopIfTrue="1">
      <formula>$D$1&lt;I3</formula>
    </cfRule>
    <cfRule type="expression" dxfId="12211" priority="539" stopIfTrue="1">
      <formula>$D$1&gt;I3</formula>
    </cfRule>
  </conditionalFormatting>
  <conditionalFormatting sqref="I3">
    <cfRule type="expression" dxfId="12210" priority="536" stopIfTrue="1">
      <formula>$D$1&lt;I3</formula>
    </cfRule>
    <cfRule type="expression" dxfId="12209" priority="537" stopIfTrue="1">
      <formula>$D$1&gt;I3</formula>
    </cfRule>
  </conditionalFormatting>
  <conditionalFormatting sqref="J3">
    <cfRule type="expression" dxfId="12208" priority="530" stopIfTrue="1">
      <formula>$D$1&lt;J3</formula>
    </cfRule>
    <cfRule type="expression" dxfId="12207" priority="531" stopIfTrue="1">
      <formula>$D$1&gt;J3</formula>
    </cfRule>
  </conditionalFormatting>
  <conditionalFormatting sqref="O4">
    <cfRule type="expression" dxfId="12206" priority="512" stopIfTrue="1">
      <formula>$D$1&lt;O4</formula>
    </cfRule>
    <cfRule type="expression" dxfId="12205" priority="513" stopIfTrue="1">
      <formula>$D$1&gt;O4</formula>
    </cfRule>
  </conditionalFormatting>
  <conditionalFormatting sqref="H5">
    <cfRule type="cellIs" dxfId="12204" priority="509" stopIfTrue="1" operator="equal">
      <formula>5</formula>
    </cfRule>
    <cfRule type="cellIs" dxfId="12203" priority="510" stopIfTrue="1" operator="equal">
      <formula>4</formula>
    </cfRule>
    <cfRule type="cellIs" dxfId="12202" priority="511" stopIfTrue="1" operator="equal">
      <formula>3</formula>
    </cfRule>
  </conditionalFormatting>
  <conditionalFormatting sqref="H4">
    <cfRule type="expression" dxfId="12201" priority="502" stopIfTrue="1">
      <formula>$D$1&lt;H4</formula>
    </cfRule>
    <cfRule type="expression" dxfId="12200" priority="503" stopIfTrue="1">
      <formula>$D$1&gt;H4</formula>
    </cfRule>
  </conditionalFormatting>
  <conditionalFormatting sqref="H4">
    <cfRule type="expression" dxfId="12199" priority="467" stopIfTrue="1">
      <formula>$D$1&lt;H4</formula>
    </cfRule>
    <cfRule type="expression" dxfId="12198" priority="468" stopIfTrue="1">
      <formula>$D$1&gt;H4</formula>
    </cfRule>
  </conditionalFormatting>
  <conditionalFormatting sqref="H5">
    <cfRule type="cellIs" dxfId="12197" priority="464" stopIfTrue="1" operator="equal">
      <formula>5</formula>
    </cfRule>
    <cfRule type="cellIs" dxfId="12196" priority="465" stopIfTrue="1" operator="equal">
      <formula>4</formula>
    </cfRule>
    <cfRule type="cellIs" dxfId="12195" priority="466" stopIfTrue="1" operator="equal">
      <formula>3</formula>
    </cfRule>
  </conditionalFormatting>
  <conditionalFormatting sqref="H4">
    <cfRule type="expression" dxfId="12194" priority="462" stopIfTrue="1">
      <formula>$D$1&lt;H4</formula>
    </cfRule>
    <cfRule type="expression" dxfId="12193" priority="463" stopIfTrue="1">
      <formula>$D$1&gt;H4</formula>
    </cfRule>
  </conditionalFormatting>
  <conditionalFormatting sqref="I5">
    <cfRule type="expression" dxfId="12192" priority="399" stopIfTrue="1">
      <formula>$D$1&lt;I5</formula>
    </cfRule>
    <cfRule type="expression" dxfId="12191" priority="400" stopIfTrue="1">
      <formula>$D$1&gt;I5</formula>
    </cfRule>
  </conditionalFormatting>
  <conditionalFormatting sqref="Q3">
    <cfRule type="expression" dxfId="12190" priority="656" stopIfTrue="1">
      <formula>$D$1&lt;Q3</formula>
    </cfRule>
    <cfRule type="expression" dxfId="12189" priority="657" stopIfTrue="1">
      <formula>$D$1&gt;Q3</formula>
    </cfRule>
  </conditionalFormatting>
  <conditionalFormatting sqref="K5">
    <cfRule type="cellIs" dxfId="12188" priority="331" stopIfTrue="1" operator="equal">
      <formula>5</formula>
    </cfRule>
    <cfRule type="cellIs" dxfId="12187" priority="332" stopIfTrue="1" operator="equal">
      <formula>4</formula>
    </cfRule>
    <cfRule type="cellIs" dxfId="12186" priority="333" stopIfTrue="1" operator="equal">
      <formula>3</formula>
    </cfRule>
  </conditionalFormatting>
  <conditionalFormatting sqref="Q3">
    <cfRule type="expression" dxfId="12185" priority="654" stopIfTrue="1">
      <formula>$D$1&lt;Q3</formula>
    </cfRule>
    <cfRule type="expression" dxfId="12184" priority="655" stopIfTrue="1">
      <formula>$D$1&gt;Q3</formula>
    </cfRule>
  </conditionalFormatting>
  <conditionalFormatting sqref="L4">
    <cfRule type="expression" dxfId="12183" priority="273" stopIfTrue="1">
      <formula>$D$1&lt;L4</formula>
    </cfRule>
    <cfRule type="expression" dxfId="12182" priority="274" stopIfTrue="1">
      <formula>$D$1&gt;L4</formula>
    </cfRule>
  </conditionalFormatting>
  <conditionalFormatting sqref="L5">
    <cfRule type="cellIs" dxfId="12181" priority="258" stopIfTrue="1" operator="equal">
      <formula>5</formula>
    </cfRule>
    <cfRule type="cellIs" dxfId="12180" priority="259" stopIfTrue="1" operator="equal">
      <formula>4</formula>
    </cfRule>
    <cfRule type="cellIs" dxfId="12179" priority="260" stopIfTrue="1" operator="equal">
      <formula>3</formula>
    </cfRule>
  </conditionalFormatting>
  <conditionalFormatting sqref="M4">
    <cfRule type="expression" dxfId="12178" priority="246" stopIfTrue="1">
      <formula>$D$1&lt;M4</formula>
    </cfRule>
    <cfRule type="expression" dxfId="12177" priority="247" stopIfTrue="1">
      <formula>$D$1&gt;M4</formula>
    </cfRule>
  </conditionalFormatting>
  <conditionalFormatting sqref="M5">
    <cfRule type="expression" dxfId="12176" priority="244" stopIfTrue="1">
      <formula>$D$1&lt;M5</formula>
    </cfRule>
    <cfRule type="expression" dxfId="12175" priority="245" stopIfTrue="1">
      <formula>$D$1&gt;M5</formula>
    </cfRule>
  </conditionalFormatting>
  <conditionalFormatting sqref="M4">
    <cfRule type="expression" dxfId="12174" priority="230" stopIfTrue="1">
      <formula>$D$1&lt;M4</formula>
    </cfRule>
    <cfRule type="expression" dxfId="12173" priority="231" stopIfTrue="1">
      <formula>$D$1&gt;M4</formula>
    </cfRule>
  </conditionalFormatting>
  <conditionalFormatting sqref="Q5">
    <cfRule type="cellIs" dxfId="12172" priority="651" stopIfTrue="1" operator="equal">
      <formula>5</formula>
    </cfRule>
    <cfRule type="cellIs" dxfId="12171" priority="652" stopIfTrue="1" operator="equal">
      <formula>4</formula>
    </cfRule>
    <cfRule type="cellIs" dxfId="12170" priority="653" stopIfTrue="1" operator="equal">
      <formula>3</formula>
    </cfRule>
  </conditionalFormatting>
  <conditionalFormatting sqref="Q5">
    <cfRule type="cellIs" dxfId="12169" priority="646" stopIfTrue="1" operator="equal">
      <formula>5</formula>
    </cfRule>
    <cfRule type="cellIs" dxfId="12168" priority="647" stopIfTrue="1" operator="equal">
      <formula>4</formula>
    </cfRule>
    <cfRule type="cellIs" dxfId="12167" priority="648" stopIfTrue="1" operator="equal">
      <formula>3</formula>
    </cfRule>
  </conditionalFormatting>
  <conditionalFormatting sqref="Q5">
    <cfRule type="cellIs" dxfId="12166" priority="641" stopIfTrue="1" operator="equal">
      <formula>5</formula>
    </cfRule>
    <cfRule type="cellIs" dxfId="12165" priority="642" stopIfTrue="1" operator="equal">
      <formula>4</formula>
    </cfRule>
    <cfRule type="cellIs" dxfId="12164" priority="643" stopIfTrue="1" operator="equal">
      <formula>3</formula>
    </cfRule>
  </conditionalFormatting>
  <conditionalFormatting sqref="Q4">
    <cfRule type="expression" dxfId="12163" priority="616" stopIfTrue="1">
      <formula>$D$1&lt;Q4</formula>
    </cfRule>
    <cfRule type="expression" dxfId="12162" priority="617" stopIfTrue="1">
      <formula>$D$1&gt;Q4</formula>
    </cfRule>
  </conditionalFormatting>
  <conditionalFormatting sqref="Q4">
    <cfRule type="expression" dxfId="12161" priority="614" stopIfTrue="1">
      <formula>$D$1&lt;Q4</formula>
    </cfRule>
    <cfRule type="expression" dxfId="12160" priority="615" stopIfTrue="1">
      <formula>$D$1&gt;Q4</formula>
    </cfRule>
  </conditionalFormatting>
  <conditionalFormatting sqref="Q5">
    <cfRule type="cellIs" dxfId="12159" priority="586" stopIfTrue="1" operator="equal">
      <formula>5</formula>
    </cfRule>
    <cfRule type="cellIs" dxfId="12158" priority="587" stopIfTrue="1" operator="equal">
      <formula>4</formula>
    </cfRule>
    <cfRule type="cellIs" dxfId="12157" priority="588" stopIfTrue="1" operator="equal">
      <formula>3</formula>
    </cfRule>
  </conditionalFormatting>
  <conditionalFormatting sqref="Q4">
    <cfRule type="expression" dxfId="12156" priority="582" stopIfTrue="1">
      <formula>$D$1&lt;Q4</formula>
    </cfRule>
    <cfRule type="expression" dxfId="12155" priority="583" stopIfTrue="1">
      <formula>$D$1&gt;Q4</formula>
    </cfRule>
  </conditionalFormatting>
  <conditionalFormatting sqref="Q5">
    <cfRule type="cellIs" dxfId="12154" priority="636" stopIfTrue="1" operator="equal">
      <formula>5</formula>
    </cfRule>
    <cfRule type="cellIs" dxfId="12153" priority="637" stopIfTrue="1" operator="equal">
      <formula>4</formula>
    </cfRule>
    <cfRule type="cellIs" dxfId="12152" priority="638" stopIfTrue="1" operator="equal">
      <formula>3</formula>
    </cfRule>
  </conditionalFormatting>
  <conditionalFormatting sqref="Q5">
    <cfRule type="cellIs" dxfId="12151" priority="631" stopIfTrue="1" operator="equal">
      <formula>5</formula>
    </cfRule>
    <cfRule type="cellIs" dxfId="12150" priority="632" stopIfTrue="1" operator="equal">
      <formula>4</formula>
    </cfRule>
    <cfRule type="cellIs" dxfId="12149" priority="633" stopIfTrue="1" operator="equal">
      <formula>3</formula>
    </cfRule>
  </conditionalFormatting>
  <conditionalFormatting sqref="Q5">
    <cfRule type="cellIs" dxfId="12148" priority="626" stopIfTrue="1" operator="equal">
      <formula>5</formula>
    </cfRule>
    <cfRule type="cellIs" dxfId="12147" priority="627" stopIfTrue="1" operator="equal">
      <formula>4</formula>
    </cfRule>
    <cfRule type="cellIs" dxfId="12146" priority="628" stopIfTrue="1" operator="equal">
      <formula>3</formula>
    </cfRule>
  </conditionalFormatting>
  <conditionalFormatting sqref="Q4">
    <cfRule type="expression" dxfId="12145" priority="618" stopIfTrue="1">
      <formula>$D$1&lt;Q4</formula>
    </cfRule>
    <cfRule type="expression" dxfId="12144" priority="619" stopIfTrue="1">
      <formula>$D$1&gt;Q4</formula>
    </cfRule>
  </conditionalFormatting>
  <conditionalFormatting sqref="Q4">
    <cfRule type="expression" dxfId="12143" priority="612" stopIfTrue="1">
      <formula>$D$1&lt;Q4</formula>
    </cfRule>
    <cfRule type="expression" dxfId="12142" priority="613" stopIfTrue="1">
      <formula>$D$1&gt;Q4</formula>
    </cfRule>
  </conditionalFormatting>
  <conditionalFormatting sqref="Q4">
    <cfRule type="expression" dxfId="12141" priority="608" stopIfTrue="1">
      <formula>$D$1&lt;Q4</formula>
    </cfRule>
    <cfRule type="expression" dxfId="12140" priority="609" stopIfTrue="1">
      <formula>$D$1&gt;Q4</formula>
    </cfRule>
  </conditionalFormatting>
  <conditionalFormatting sqref="Q4">
    <cfRule type="expression" dxfId="12139" priority="606" stopIfTrue="1">
      <formula>$D$1&lt;Q4</formula>
    </cfRule>
    <cfRule type="expression" dxfId="12138" priority="607" stopIfTrue="1">
      <formula>$D$1&gt;Q4</formula>
    </cfRule>
  </conditionalFormatting>
  <conditionalFormatting sqref="Q4">
    <cfRule type="expression" dxfId="12137" priority="604" stopIfTrue="1">
      <formula>$D$1&lt;Q4</formula>
    </cfRule>
    <cfRule type="expression" dxfId="12136" priority="605" stopIfTrue="1">
      <formula>$D$1&gt;Q4</formula>
    </cfRule>
  </conditionalFormatting>
  <conditionalFormatting sqref="Q5">
    <cfRule type="cellIs" dxfId="12135" priority="601" stopIfTrue="1" operator="equal">
      <formula>5</formula>
    </cfRule>
    <cfRule type="cellIs" dxfId="12134" priority="602" stopIfTrue="1" operator="equal">
      <formula>4</formula>
    </cfRule>
    <cfRule type="cellIs" dxfId="12133" priority="603" stopIfTrue="1" operator="equal">
      <formula>3</formula>
    </cfRule>
  </conditionalFormatting>
  <conditionalFormatting sqref="Q5">
    <cfRule type="cellIs" dxfId="12132" priority="596" stopIfTrue="1" operator="equal">
      <formula>5</formula>
    </cfRule>
    <cfRule type="cellIs" dxfId="12131" priority="597" stopIfTrue="1" operator="equal">
      <formula>4</formula>
    </cfRule>
    <cfRule type="cellIs" dxfId="12130" priority="598" stopIfTrue="1" operator="equal">
      <formula>3</formula>
    </cfRule>
  </conditionalFormatting>
  <conditionalFormatting sqref="Q4">
    <cfRule type="expression" dxfId="12129" priority="594" stopIfTrue="1">
      <formula>$D$1&lt;Q4</formula>
    </cfRule>
    <cfRule type="expression" dxfId="12128" priority="595" stopIfTrue="1">
      <formula>$D$1&gt;Q4</formula>
    </cfRule>
  </conditionalFormatting>
  <conditionalFormatting sqref="Q5">
    <cfRule type="cellIs" dxfId="12127" priority="591" stopIfTrue="1" operator="equal">
      <formula>5</formula>
    </cfRule>
    <cfRule type="cellIs" dxfId="12126" priority="592" stopIfTrue="1" operator="equal">
      <formula>4</formula>
    </cfRule>
    <cfRule type="cellIs" dxfId="12125" priority="593" stopIfTrue="1" operator="equal">
      <formula>3</formula>
    </cfRule>
  </conditionalFormatting>
  <conditionalFormatting sqref="Q4">
    <cfRule type="expression" dxfId="12124" priority="584" stopIfTrue="1">
      <formula>$D$1&lt;Q4</formula>
    </cfRule>
    <cfRule type="expression" dxfId="12123" priority="585" stopIfTrue="1">
      <formula>$D$1&gt;Q4</formula>
    </cfRule>
  </conditionalFormatting>
  <conditionalFormatting sqref="Q4">
    <cfRule type="expression" dxfId="12122" priority="580" stopIfTrue="1">
      <formula>$D$1&lt;Q4</formula>
    </cfRule>
    <cfRule type="expression" dxfId="12121" priority="581" stopIfTrue="1">
      <formula>$D$1&gt;Q4</formula>
    </cfRule>
  </conditionalFormatting>
  <conditionalFormatting sqref="Q4">
    <cfRule type="expression" dxfId="12120" priority="578" stopIfTrue="1">
      <formula>$D$1&lt;Q4</formula>
    </cfRule>
    <cfRule type="expression" dxfId="12119" priority="579" stopIfTrue="1">
      <formula>$D$1&gt;Q4</formula>
    </cfRule>
  </conditionalFormatting>
  <conditionalFormatting sqref="Q4">
    <cfRule type="expression" dxfId="12118" priority="576" stopIfTrue="1">
      <formula>$D$1&lt;Q4</formula>
    </cfRule>
    <cfRule type="expression" dxfId="12117" priority="577" stopIfTrue="1">
      <formula>$D$1&gt;Q4</formula>
    </cfRule>
  </conditionalFormatting>
  <conditionalFormatting sqref="Q4">
    <cfRule type="expression" dxfId="12116" priority="574" stopIfTrue="1">
      <formula>$D$1&lt;Q4</formula>
    </cfRule>
    <cfRule type="expression" dxfId="12115" priority="575" stopIfTrue="1">
      <formula>$D$1&gt;Q4</formula>
    </cfRule>
  </conditionalFormatting>
  <conditionalFormatting sqref="Q4">
    <cfRule type="expression" dxfId="12114" priority="572" stopIfTrue="1">
      <formula>$D$1&lt;Q4</formula>
    </cfRule>
    <cfRule type="expression" dxfId="12113" priority="573" stopIfTrue="1">
      <formula>$D$1&gt;Q4</formula>
    </cfRule>
  </conditionalFormatting>
  <conditionalFormatting sqref="Q4">
    <cfRule type="expression" dxfId="12112" priority="568" stopIfTrue="1">
      <formula>$D$1&lt;Q4</formula>
    </cfRule>
    <cfRule type="expression" dxfId="12111" priority="569" stopIfTrue="1">
      <formula>$D$1&gt;Q4</formula>
    </cfRule>
  </conditionalFormatting>
  <conditionalFormatting sqref="Q4">
    <cfRule type="expression" dxfId="12110" priority="566" stopIfTrue="1">
      <formula>$D$1&lt;Q4</formula>
    </cfRule>
    <cfRule type="expression" dxfId="12109" priority="567" stopIfTrue="1">
      <formula>$D$1&gt;Q4</formula>
    </cfRule>
  </conditionalFormatting>
  <conditionalFormatting sqref="Q4">
    <cfRule type="expression" dxfId="12108" priority="564" stopIfTrue="1">
      <formula>$D$1&lt;Q4</formula>
    </cfRule>
    <cfRule type="expression" dxfId="12107" priority="565" stopIfTrue="1">
      <formula>$D$1&gt;Q4</formula>
    </cfRule>
  </conditionalFormatting>
  <conditionalFormatting sqref="P4">
    <cfRule type="expression" dxfId="12106" priority="54" stopIfTrue="1">
      <formula>$D$1&lt;P4</formula>
    </cfRule>
    <cfRule type="expression" dxfId="12105" priority="55" stopIfTrue="1">
      <formula>$D$1&gt;P4</formula>
    </cfRule>
  </conditionalFormatting>
  <conditionalFormatting sqref="P4">
    <cfRule type="expression" dxfId="12104" priority="93" stopIfTrue="1">
      <formula>$D$1&lt;P4</formula>
    </cfRule>
    <cfRule type="expression" dxfId="12103" priority="94" stopIfTrue="1">
      <formula>$D$1&gt;P4</formula>
    </cfRule>
  </conditionalFormatting>
  <conditionalFormatting sqref="P4">
    <cfRule type="expression" dxfId="12102" priority="78" stopIfTrue="1">
      <formula>$D$1&lt;P4</formula>
    </cfRule>
    <cfRule type="expression" dxfId="12101" priority="79" stopIfTrue="1">
      <formula>$D$1&gt;P4</formula>
    </cfRule>
  </conditionalFormatting>
  <conditionalFormatting sqref="P4">
    <cfRule type="expression" dxfId="12100" priority="68" stopIfTrue="1">
      <formula>$D$1&lt;P4</formula>
    </cfRule>
    <cfRule type="expression" dxfId="12099" priority="69" stopIfTrue="1">
      <formula>$D$1&gt;P4</formula>
    </cfRule>
  </conditionalFormatting>
  <conditionalFormatting sqref="P4">
    <cfRule type="expression" dxfId="12098" priority="58" stopIfTrue="1">
      <formula>$D$1&lt;P4</formula>
    </cfRule>
    <cfRule type="expression" dxfId="12097" priority="59" stopIfTrue="1">
      <formula>$D$1&gt;P4</formula>
    </cfRule>
  </conditionalFormatting>
  <conditionalFormatting sqref="G3">
    <cfRule type="expression" dxfId="12096" priority="52" stopIfTrue="1">
      <formula>$D$1&lt;G3</formula>
    </cfRule>
    <cfRule type="expression" dxfId="12095" priority="53" stopIfTrue="1">
      <formula>$D$1&gt;G3</formula>
    </cfRule>
  </conditionalFormatting>
  <conditionalFormatting sqref="G4">
    <cfRule type="expression" dxfId="12094" priority="50" stopIfTrue="1">
      <formula>$D$1&lt;G4</formula>
    </cfRule>
    <cfRule type="expression" dxfId="12093" priority="51" stopIfTrue="1">
      <formula>$D$1&gt;G4</formula>
    </cfRule>
  </conditionalFormatting>
  <conditionalFormatting sqref="M3">
    <cfRule type="expression" dxfId="12092" priority="556" stopIfTrue="1">
      <formula>$D$1&lt;M3</formula>
    </cfRule>
    <cfRule type="expression" dxfId="12091" priority="557" stopIfTrue="1">
      <formula>$D$1&gt;M3</formula>
    </cfRule>
  </conditionalFormatting>
  <conditionalFormatting sqref="I3:J3">
    <cfRule type="expression" dxfId="12090" priority="554" stopIfTrue="1">
      <formula>$D$1&lt;I3</formula>
    </cfRule>
    <cfRule type="expression" dxfId="12089" priority="555" stopIfTrue="1">
      <formula>$D$1&gt;I3</formula>
    </cfRule>
  </conditionalFormatting>
  <conditionalFormatting sqref="H3">
    <cfRule type="expression" dxfId="12088" priority="546" stopIfTrue="1">
      <formula>$D$1&lt;H3</formula>
    </cfRule>
    <cfRule type="expression" dxfId="12087" priority="547" stopIfTrue="1">
      <formula>$D$1&gt;H3</formula>
    </cfRule>
  </conditionalFormatting>
  <conditionalFormatting sqref="I3:M3 O3:P3">
    <cfRule type="expression" dxfId="12086" priority="562" stopIfTrue="1">
      <formula>$D$1&lt;I3</formula>
    </cfRule>
    <cfRule type="expression" dxfId="12085" priority="563" stopIfTrue="1">
      <formula>$D$1&gt;I3</formula>
    </cfRule>
  </conditionalFormatting>
  <conditionalFormatting sqref="I3:M3">
    <cfRule type="expression" dxfId="12084" priority="560" stopIfTrue="1">
      <formula>$D$1&lt;I3</formula>
    </cfRule>
    <cfRule type="expression" dxfId="12083" priority="561" stopIfTrue="1">
      <formula>$D$1&gt;I3</formula>
    </cfRule>
  </conditionalFormatting>
  <conditionalFormatting sqref="K3">
    <cfRule type="expression" dxfId="12082" priority="558" stopIfTrue="1">
      <formula>$D$1&lt;K3</formula>
    </cfRule>
    <cfRule type="expression" dxfId="12081" priority="559" stopIfTrue="1">
      <formula>$D$1&gt;K3</formula>
    </cfRule>
  </conditionalFormatting>
  <conditionalFormatting sqref="H3">
    <cfRule type="expression" dxfId="12080" priority="550" stopIfTrue="1">
      <formula>$D$1&lt;H3</formula>
    </cfRule>
    <cfRule type="expression" dxfId="12079" priority="551" stopIfTrue="1">
      <formula>$D$1&gt;H3</formula>
    </cfRule>
  </conditionalFormatting>
  <conditionalFormatting sqref="H3">
    <cfRule type="expression" dxfId="12078" priority="548" stopIfTrue="1">
      <formula>$D$1&lt;H3</formula>
    </cfRule>
    <cfRule type="expression" dxfId="12077" priority="549" stopIfTrue="1">
      <formula>$D$1&gt;H3</formula>
    </cfRule>
  </conditionalFormatting>
  <conditionalFormatting sqref="J5">
    <cfRule type="cellIs" dxfId="12076" priority="434" stopIfTrue="1" operator="equal">
      <formula>5</formula>
    </cfRule>
    <cfRule type="cellIs" dxfId="12075" priority="435" stopIfTrue="1" operator="equal">
      <formula>4</formula>
    </cfRule>
    <cfRule type="cellIs" dxfId="12074" priority="436" stopIfTrue="1" operator="equal">
      <formula>3</formula>
    </cfRule>
  </conditionalFormatting>
  <conditionalFormatting sqref="J4">
    <cfRule type="expression" dxfId="12073" priority="432" stopIfTrue="1">
      <formula>$D$1&lt;J4</formula>
    </cfRule>
    <cfRule type="expression" dxfId="12072" priority="433" stopIfTrue="1">
      <formula>$D$1&gt;J4</formula>
    </cfRule>
  </conditionalFormatting>
  <conditionalFormatting sqref="J4">
    <cfRule type="expression" dxfId="12071" priority="422" stopIfTrue="1">
      <formula>$D$1&lt;J4</formula>
    </cfRule>
    <cfRule type="expression" dxfId="12070" priority="423" stopIfTrue="1">
      <formula>$D$1&gt;J4</formula>
    </cfRule>
  </conditionalFormatting>
  <conditionalFormatting sqref="I4">
    <cfRule type="expression" dxfId="12069" priority="403" stopIfTrue="1">
      <formula>$D$1&lt;I4</formula>
    </cfRule>
    <cfRule type="expression" dxfId="12068" priority="404" stopIfTrue="1">
      <formula>$D$1&gt;I4</formula>
    </cfRule>
  </conditionalFormatting>
  <conditionalFormatting sqref="I4">
    <cfRule type="expression" dxfId="12067" priority="385" stopIfTrue="1">
      <formula>$D$1&lt;I4</formula>
    </cfRule>
    <cfRule type="expression" dxfId="12066" priority="386" stopIfTrue="1">
      <formula>$D$1&gt;I4</formula>
    </cfRule>
  </conditionalFormatting>
  <conditionalFormatting sqref="N5">
    <cfRule type="expression" dxfId="12065" priority="199" stopIfTrue="1">
      <formula>$D$1&lt;N5</formula>
    </cfRule>
    <cfRule type="expression" dxfId="12064" priority="200" stopIfTrue="1">
      <formula>$D$1&gt;N5</formula>
    </cfRule>
  </conditionalFormatting>
  <conditionalFormatting sqref="N4">
    <cfRule type="expression" dxfId="12063" priority="144" stopIfTrue="1">
      <formula>$D$1&lt;N4</formula>
    </cfRule>
    <cfRule type="expression" dxfId="12062" priority="145" stopIfTrue="1">
      <formula>$D$1&gt;N4</formula>
    </cfRule>
  </conditionalFormatting>
  <conditionalFormatting sqref="N5">
    <cfRule type="expression" dxfId="12061" priority="189" stopIfTrue="1">
      <formula>$D$1&lt;N5</formula>
    </cfRule>
    <cfRule type="expression" dxfId="12060" priority="190" stopIfTrue="1">
      <formula>$D$1&gt;N5</formula>
    </cfRule>
  </conditionalFormatting>
  <conditionalFormatting sqref="N4">
    <cfRule type="expression" dxfId="12059" priority="121" stopIfTrue="1">
      <formula>$D$1&lt;N4</formula>
    </cfRule>
    <cfRule type="expression" dxfId="12058" priority="122" stopIfTrue="1">
      <formula>$D$1&gt;N4</formula>
    </cfRule>
  </conditionalFormatting>
  <conditionalFormatting sqref="I4">
    <cfRule type="expression" dxfId="12057" priority="407" stopIfTrue="1">
      <formula>$D$1&lt;I4</formula>
    </cfRule>
    <cfRule type="expression" dxfId="12056" priority="408" stopIfTrue="1">
      <formula>$D$1&gt;I4</formula>
    </cfRule>
  </conditionalFormatting>
  <conditionalFormatting sqref="K5">
    <cfRule type="cellIs" dxfId="12055" priority="315" stopIfTrue="1" operator="equal">
      <formula>5</formula>
    </cfRule>
    <cfRule type="cellIs" dxfId="12054" priority="316" stopIfTrue="1" operator="equal">
      <formula>4</formula>
    </cfRule>
    <cfRule type="cellIs" dxfId="12053" priority="317" stopIfTrue="1" operator="equal">
      <formula>3</formula>
    </cfRule>
  </conditionalFormatting>
  <conditionalFormatting sqref="L4">
    <cfRule type="expression" dxfId="12052" priority="283" stopIfTrue="1">
      <formula>$D$1&lt;L4</formula>
    </cfRule>
    <cfRule type="expression" dxfId="12051" priority="284" stopIfTrue="1">
      <formula>$D$1&gt;L4</formula>
    </cfRule>
  </conditionalFormatting>
  <conditionalFormatting sqref="L4">
    <cfRule type="expression" dxfId="12050" priority="271" stopIfTrue="1">
      <formula>$D$1&lt;L4</formula>
    </cfRule>
    <cfRule type="expression" dxfId="12049" priority="272" stopIfTrue="1">
      <formula>$D$1&gt;L4</formula>
    </cfRule>
  </conditionalFormatting>
  <conditionalFormatting sqref="M4">
    <cfRule type="expression" dxfId="12048" priority="250" stopIfTrue="1">
      <formula>$D$1&lt;M4</formula>
    </cfRule>
    <cfRule type="expression" dxfId="12047" priority="251" stopIfTrue="1">
      <formula>$D$1&gt;M4</formula>
    </cfRule>
  </conditionalFormatting>
  <conditionalFormatting sqref="M4">
    <cfRule type="expression" dxfId="12046" priority="248" stopIfTrue="1">
      <formula>$D$1&lt;M4</formula>
    </cfRule>
    <cfRule type="expression" dxfId="12045" priority="249" stopIfTrue="1">
      <formula>$D$1&gt;M4</formula>
    </cfRule>
  </conditionalFormatting>
  <conditionalFormatting sqref="M4">
    <cfRule type="expression" dxfId="12044" priority="225" stopIfTrue="1">
      <formula>$D$1&lt;M4</formula>
    </cfRule>
    <cfRule type="expression" dxfId="12043" priority="226" stopIfTrue="1">
      <formula>$D$1&gt;M4</formula>
    </cfRule>
  </conditionalFormatting>
  <conditionalFormatting sqref="N4">
    <cfRule type="expression" dxfId="12042" priority="158" stopIfTrue="1">
      <formula>$D$1&lt;N4</formula>
    </cfRule>
    <cfRule type="expression" dxfId="12041" priority="159" stopIfTrue="1">
      <formula>$D$1&gt;N4</formula>
    </cfRule>
  </conditionalFormatting>
  <conditionalFormatting sqref="N4">
    <cfRule type="expression" dxfId="12040" priority="156" stopIfTrue="1">
      <formula>$D$1&lt;N4</formula>
    </cfRule>
    <cfRule type="expression" dxfId="12039" priority="157" stopIfTrue="1">
      <formula>$D$1&gt;N4</formula>
    </cfRule>
  </conditionalFormatting>
  <conditionalFormatting sqref="N4">
    <cfRule type="expression" dxfId="12038" priority="162" stopIfTrue="1">
      <formula>$D$1&lt;N4</formula>
    </cfRule>
    <cfRule type="expression" dxfId="12037" priority="163" stopIfTrue="1">
      <formula>$D$1&gt;N4</formula>
    </cfRule>
  </conditionalFormatting>
  <conditionalFormatting sqref="N4">
    <cfRule type="expression" dxfId="12036" priority="160" stopIfTrue="1">
      <formula>$D$1&lt;N4</formula>
    </cfRule>
    <cfRule type="expression" dxfId="12035" priority="161" stopIfTrue="1">
      <formula>$D$1&gt;N4</formula>
    </cfRule>
  </conditionalFormatting>
  <conditionalFormatting sqref="N4">
    <cfRule type="expression" dxfId="12034" priority="148" stopIfTrue="1">
      <formula>$D$1&lt;N4</formula>
    </cfRule>
    <cfRule type="expression" dxfId="12033" priority="149" stopIfTrue="1">
      <formula>$D$1&gt;N4</formula>
    </cfRule>
  </conditionalFormatting>
  <conditionalFormatting sqref="N4">
    <cfRule type="expression" dxfId="12032" priority="146" stopIfTrue="1">
      <formula>$D$1&lt;N4</formula>
    </cfRule>
    <cfRule type="expression" dxfId="12031" priority="147" stopIfTrue="1">
      <formula>$D$1&gt;N4</formula>
    </cfRule>
  </conditionalFormatting>
  <conditionalFormatting sqref="N4">
    <cfRule type="expression" dxfId="12030" priority="142" stopIfTrue="1">
      <formula>$D$1&lt;N4</formula>
    </cfRule>
    <cfRule type="expression" dxfId="12029" priority="143" stopIfTrue="1">
      <formula>$D$1&gt;N4</formula>
    </cfRule>
  </conditionalFormatting>
  <conditionalFormatting sqref="P4">
    <cfRule type="expression" dxfId="12028" priority="107" stopIfTrue="1">
      <formula>$D$1&lt;P4</formula>
    </cfRule>
    <cfRule type="expression" dxfId="12027" priority="108" stopIfTrue="1">
      <formula>$D$1&gt;P4</formula>
    </cfRule>
  </conditionalFormatting>
  <conditionalFormatting sqref="P4">
    <cfRule type="expression" dxfId="12026" priority="105" stopIfTrue="1">
      <formula>$D$1&lt;P4</formula>
    </cfRule>
    <cfRule type="expression" dxfId="12025" priority="106" stopIfTrue="1">
      <formula>$D$1&gt;P4</formula>
    </cfRule>
  </conditionalFormatting>
  <conditionalFormatting sqref="P4">
    <cfRule type="expression" dxfId="12024" priority="111" stopIfTrue="1">
      <formula>$D$1&lt;P4</formula>
    </cfRule>
    <cfRule type="expression" dxfId="12023" priority="112" stopIfTrue="1">
      <formula>$D$1&gt;P4</formula>
    </cfRule>
  </conditionalFormatting>
  <conditionalFormatting sqref="P4">
    <cfRule type="expression" dxfId="12022" priority="109" stopIfTrue="1">
      <formula>$D$1&lt;P4</formula>
    </cfRule>
    <cfRule type="expression" dxfId="12021" priority="110" stopIfTrue="1">
      <formula>$D$1&gt;P4</formula>
    </cfRule>
  </conditionalFormatting>
  <conditionalFormatting sqref="P4">
    <cfRule type="expression" dxfId="12020" priority="103" stopIfTrue="1">
      <formula>$D$1&lt;P4</formula>
    </cfRule>
    <cfRule type="expression" dxfId="12019" priority="104" stopIfTrue="1">
      <formula>$D$1&gt;P4</formula>
    </cfRule>
  </conditionalFormatting>
  <conditionalFormatting sqref="P4">
    <cfRule type="expression" dxfId="12018" priority="86" stopIfTrue="1">
      <formula>$D$1&lt;P4</formula>
    </cfRule>
    <cfRule type="expression" dxfId="12017" priority="87" stopIfTrue="1">
      <formula>$D$1&gt;P4</formula>
    </cfRule>
  </conditionalFormatting>
  <conditionalFormatting sqref="P4">
    <cfRule type="expression" dxfId="12016" priority="84" stopIfTrue="1">
      <formula>$D$1&lt;P4</formula>
    </cfRule>
    <cfRule type="expression" dxfId="12015" priority="85" stopIfTrue="1">
      <formula>$D$1&gt;P4</formula>
    </cfRule>
  </conditionalFormatting>
  <conditionalFormatting sqref="P4">
    <cfRule type="expression" dxfId="12014" priority="82" stopIfTrue="1">
      <formula>$D$1&lt;P4</formula>
    </cfRule>
    <cfRule type="expression" dxfId="12013" priority="83" stopIfTrue="1">
      <formula>$D$1&gt;P4</formula>
    </cfRule>
  </conditionalFormatting>
  <conditionalFormatting sqref="P4">
    <cfRule type="expression" dxfId="12012" priority="80" stopIfTrue="1">
      <formula>$D$1&lt;P4</formula>
    </cfRule>
    <cfRule type="expression" dxfId="12011" priority="81" stopIfTrue="1">
      <formula>$D$1&gt;P4</formula>
    </cfRule>
  </conditionalFormatting>
  <conditionalFormatting sqref="L3">
    <cfRule type="expression" dxfId="12010" priority="544" stopIfTrue="1">
      <formula>$D$1&lt;L3</formula>
    </cfRule>
    <cfRule type="expression" dxfId="12009" priority="545" stopIfTrue="1">
      <formula>$D$1&gt;L3</formula>
    </cfRule>
  </conditionalFormatting>
  <conditionalFormatting sqref="H4">
    <cfRule type="expression" dxfId="12008" priority="451" stopIfTrue="1">
      <formula>$D$1&lt;H4</formula>
    </cfRule>
    <cfRule type="expression" dxfId="12007" priority="452" stopIfTrue="1">
      <formula>$D$1&gt;H4</formula>
    </cfRule>
  </conditionalFormatting>
  <conditionalFormatting sqref="O4">
    <cfRule type="expression" dxfId="12006" priority="516" stopIfTrue="1">
      <formula>$D$1&lt;O4</formula>
    </cfRule>
    <cfRule type="expression" dxfId="12005" priority="517" stopIfTrue="1">
      <formula>$D$1&gt;O4</formula>
    </cfRule>
  </conditionalFormatting>
  <conditionalFormatting sqref="O4">
    <cfRule type="expression" dxfId="12004" priority="514" stopIfTrue="1">
      <formula>$D$1&lt;O4</formula>
    </cfRule>
    <cfRule type="expression" dxfId="12003" priority="515" stopIfTrue="1">
      <formula>$D$1&gt;O4</formula>
    </cfRule>
  </conditionalFormatting>
  <conditionalFormatting sqref="H5">
    <cfRule type="cellIs" dxfId="12002" priority="499" stopIfTrue="1" operator="equal">
      <formula>5</formula>
    </cfRule>
    <cfRule type="cellIs" dxfId="12001" priority="500" stopIfTrue="1" operator="equal">
      <formula>4</formula>
    </cfRule>
    <cfRule type="cellIs" dxfId="12000" priority="501" stopIfTrue="1" operator="equal">
      <formula>3</formula>
    </cfRule>
  </conditionalFormatting>
  <conditionalFormatting sqref="H5">
    <cfRule type="cellIs" dxfId="11999" priority="459" stopIfTrue="1" operator="equal">
      <formula>5</formula>
    </cfRule>
    <cfRule type="cellIs" dxfId="11998" priority="460" stopIfTrue="1" operator="equal">
      <formula>4</formula>
    </cfRule>
    <cfRule type="cellIs" dxfId="11997" priority="461" stopIfTrue="1" operator="equal">
      <formula>3</formula>
    </cfRule>
  </conditionalFormatting>
  <conditionalFormatting sqref="H4">
    <cfRule type="expression" dxfId="11996" priority="457" stopIfTrue="1">
      <formula>$D$1&lt;H4</formula>
    </cfRule>
    <cfRule type="expression" dxfId="11995" priority="458" stopIfTrue="1">
      <formula>$D$1&gt;H4</formula>
    </cfRule>
  </conditionalFormatting>
  <conditionalFormatting sqref="H4">
    <cfRule type="expression" dxfId="11994" priority="455" stopIfTrue="1">
      <formula>$D$1&lt;H4</formula>
    </cfRule>
    <cfRule type="expression" dxfId="11993" priority="456" stopIfTrue="1">
      <formula>$D$1&gt;H4</formula>
    </cfRule>
  </conditionalFormatting>
  <conditionalFormatting sqref="H4">
    <cfRule type="expression" dxfId="11992" priority="453" stopIfTrue="1">
      <formula>$D$1&lt;H4</formula>
    </cfRule>
    <cfRule type="expression" dxfId="11991" priority="454" stopIfTrue="1">
      <formula>$D$1&gt;H4</formula>
    </cfRule>
  </conditionalFormatting>
  <conditionalFormatting sqref="J5">
    <cfRule type="cellIs" dxfId="11990" priority="429" stopIfTrue="1" operator="equal">
      <formula>5</formula>
    </cfRule>
    <cfRule type="cellIs" dxfId="11989" priority="430" stopIfTrue="1" operator="equal">
      <formula>4</formula>
    </cfRule>
    <cfRule type="cellIs" dxfId="11988" priority="431" stopIfTrue="1" operator="equal">
      <formula>3</formula>
    </cfRule>
  </conditionalFormatting>
  <conditionalFormatting sqref="J5">
    <cfRule type="cellIs" dxfId="11987" priority="424" stopIfTrue="1" operator="equal">
      <formula>5</formula>
    </cfRule>
    <cfRule type="cellIs" dxfId="11986" priority="425" stopIfTrue="1" operator="equal">
      <formula>4</formula>
    </cfRule>
    <cfRule type="cellIs" dxfId="11985" priority="426" stopIfTrue="1" operator="equal">
      <formula>3</formula>
    </cfRule>
  </conditionalFormatting>
  <conditionalFormatting sqref="O5">
    <cfRule type="cellIs" dxfId="11984" priority="419" stopIfTrue="1" operator="equal">
      <formula>5</formula>
    </cfRule>
    <cfRule type="cellIs" dxfId="11983" priority="420" stopIfTrue="1" operator="equal">
      <formula>4</formula>
    </cfRule>
    <cfRule type="cellIs" dxfId="11982" priority="421" stopIfTrue="1" operator="equal">
      <formula>3</formula>
    </cfRule>
  </conditionalFormatting>
  <conditionalFormatting sqref="O5">
    <cfRule type="cellIs" dxfId="11981" priority="416" stopIfTrue="1" operator="equal">
      <formula>5</formula>
    </cfRule>
    <cfRule type="cellIs" dxfId="11980" priority="417" stopIfTrue="1" operator="equal">
      <formula>4</formula>
    </cfRule>
    <cfRule type="cellIs" dxfId="11979" priority="418" stopIfTrue="1" operator="equal">
      <formula>3</formula>
    </cfRule>
  </conditionalFormatting>
  <conditionalFormatting sqref="O5">
    <cfRule type="cellIs" dxfId="11978" priority="413" stopIfTrue="1" operator="equal">
      <formula>5</formula>
    </cfRule>
    <cfRule type="cellIs" dxfId="11977" priority="414" stopIfTrue="1" operator="equal">
      <formula>4</formula>
    </cfRule>
    <cfRule type="cellIs" dxfId="11976" priority="415" stopIfTrue="1" operator="equal">
      <formula>3</formula>
    </cfRule>
  </conditionalFormatting>
  <conditionalFormatting sqref="I5">
    <cfRule type="cellIs" dxfId="11975" priority="392" stopIfTrue="1" operator="equal">
      <formula>5</formula>
    </cfRule>
    <cfRule type="cellIs" dxfId="11974" priority="393" stopIfTrue="1" operator="equal">
      <formula>4</formula>
    </cfRule>
    <cfRule type="cellIs" dxfId="11973" priority="394" stopIfTrue="1" operator="equal">
      <formula>3</formula>
    </cfRule>
  </conditionalFormatting>
  <conditionalFormatting sqref="I4">
    <cfRule type="expression" dxfId="11972" priority="409" stopIfTrue="1">
      <formula>$D$1&lt;I4</formula>
    </cfRule>
    <cfRule type="expression" dxfId="11971" priority="410" stopIfTrue="1">
      <formula>$D$1&gt;I4</formula>
    </cfRule>
  </conditionalFormatting>
  <conditionalFormatting sqref="I4">
    <cfRule type="expression" dxfId="11970" priority="405" stopIfTrue="1">
      <formula>$D$1&lt;I4</formula>
    </cfRule>
    <cfRule type="expression" dxfId="11969" priority="406" stopIfTrue="1">
      <formula>$D$1&gt;I4</formula>
    </cfRule>
  </conditionalFormatting>
  <conditionalFormatting sqref="I4">
    <cfRule type="expression" dxfId="11968" priority="401" stopIfTrue="1">
      <formula>$D$1&lt;I4</formula>
    </cfRule>
    <cfRule type="expression" dxfId="11967" priority="402" stopIfTrue="1">
      <formula>$D$1&gt;I4</formula>
    </cfRule>
  </conditionalFormatting>
  <conditionalFormatting sqref="I5">
    <cfRule type="expression" dxfId="11966" priority="397" stopIfTrue="1">
      <formula>$D$1&lt;I5</formula>
    </cfRule>
    <cfRule type="expression" dxfId="11965" priority="398" stopIfTrue="1">
      <formula>$D$1&gt;I5</formula>
    </cfRule>
  </conditionalFormatting>
  <conditionalFormatting sqref="I5">
    <cfRule type="expression" dxfId="11964" priority="395" stopIfTrue="1">
      <formula>$D$1&lt;I5</formula>
    </cfRule>
    <cfRule type="expression" dxfId="11963" priority="396" stopIfTrue="1">
      <formula>$D$1&gt;I5</formula>
    </cfRule>
  </conditionalFormatting>
  <conditionalFormatting sqref="I5">
    <cfRule type="cellIs" dxfId="11962" priority="387" stopIfTrue="1" operator="equal">
      <formula>5</formula>
    </cfRule>
    <cfRule type="cellIs" dxfId="11961" priority="388" stopIfTrue="1" operator="equal">
      <formula>4</formula>
    </cfRule>
    <cfRule type="cellIs" dxfId="11960" priority="389" stopIfTrue="1" operator="equal">
      <formula>3</formula>
    </cfRule>
  </conditionalFormatting>
  <conditionalFormatting sqref="I5">
    <cfRule type="cellIs" dxfId="11959" priority="382" stopIfTrue="1" operator="equal">
      <formula>5</formula>
    </cfRule>
    <cfRule type="cellIs" dxfId="11958" priority="383" stopIfTrue="1" operator="equal">
      <formula>4</formula>
    </cfRule>
    <cfRule type="cellIs" dxfId="11957" priority="384" stopIfTrue="1" operator="equal">
      <formula>3</formula>
    </cfRule>
  </conditionalFormatting>
  <conditionalFormatting sqref="K5">
    <cfRule type="cellIs" dxfId="11956" priority="349" stopIfTrue="1" operator="equal">
      <formula>5</formula>
    </cfRule>
    <cfRule type="cellIs" dxfId="11955" priority="350" stopIfTrue="1" operator="equal">
      <formula>4</formula>
    </cfRule>
    <cfRule type="cellIs" dxfId="11954" priority="351" stopIfTrue="1" operator="equal">
      <formula>3</formula>
    </cfRule>
  </conditionalFormatting>
  <conditionalFormatting sqref="K5">
    <cfRule type="cellIs" dxfId="11953" priority="346" stopIfTrue="1" operator="equal">
      <formula>5</formula>
    </cfRule>
    <cfRule type="cellIs" dxfId="11952" priority="347" stopIfTrue="1" operator="equal">
      <formula>4</formula>
    </cfRule>
    <cfRule type="cellIs" dxfId="11951" priority="348" stopIfTrue="1" operator="equal">
      <formula>3</formula>
    </cfRule>
  </conditionalFormatting>
  <conditionalFormatting sqref="K5">
    <cfRule type="cellIs" dxfId="11950" priority="343" stopIfTrue="1" operator="equal">
      <formula>5</formula>
    </cfRule>
    <cfRule type="cellIs" dxfId="11949" priority="344" stopIfTrue="1" operator="equal">
      <formula>4</formula>
    </cfRule>
    <cfRule type="cellIs" dxfId="11948" priority="345" stopIfTrue="1" operator="equal">
      <formula>3</formula>
    </cfRule>
  </conditionalFormatting>
  <conditionalFormatting sqref="K5">
    <cfRule type="cellIs" dxfId="11947" priority="340" stopIfTrue="1" operator="equal">
      <formula>5</formula>
    </cfRule>
    <cfRule type="cellIs" dxfId="11946" priority="341" stopIfTrue="1" operator="equal">
      <formula>4</formula>
    </cfRule>
    <cfRule type="cellIs" dxfId="11945" priority="342" stopIfTrue="1" operator="equal">
      <formula>3</formula>
    </cfRule>
  </conditionalFormatting>
  <conditionalFormatting sqref="K5">
    <cfRule type="cellIs" dxfId="11944" priority="337" stopIfTrue="1" operator="equal">
      <formula>5</formula>
    </cfRule>
    <cfRule type="cellIs" dxfId="11943" priority="338" stopIfTrue="1" operator="equal">
      <formula>4</formula>
    </cfRule>
    <cfRule type="cellIs" dxfId="11942" priority="339" stopIfTrue="1" operator="equal">
      <formula>3</formula>
    </cfRule>
  </conditionalFormatting>
  <conditionalFormatting sqref="K5">
    <cfRule type="cellIs" dxfId="11941" priority="334" stopIfTrue="1" operator="equal">
      <formula>5</formula>
    </cfRule>
    <cfRule type="cellIs" dxfId="11940" priority="335" stopIfTrue="1" operator="equal">
      <formula>4</formula>
    </cfRule>
    <cfRule type="cellIs" dxfId="11939" priority="336" stopIfTrue="1" operator="equal">
      <formula>3</formula>
    </cfRule>
  </conditionalFormatting>
  <conditionalFormatting sqref="K5">
    <cfRule type="cellIs" dxfId="11938" priority="328" stopIfTrue="1" operator="equal">
      <formula>5</formula>
    </cfRule>
    <cfRule type="cellIs" dxfId="11937" priority="329" stopIfTrue="1" operator="equal">
      <formula>4</formula>
    </cfRule>
    <cfRule type="cellIs" dxfId="11936" priority="330" stopIfTrue="1" operator="equal">
      <formula>3</formula>
    </cfRule>
  </conditionalFormatting>
  <conditionalFormatting sqref="K5">
    <cfRule type="cellIs" dxfId="11935" priority="325" stopIfTrue="1" operator="equal">
      <formula>5</formula>
    </cfRule>
    <cfRule type="cellIs" dxfId="11934" priority="326" stopIfTrue="1" operator="equal">
      <formula>4</formula>
    </cfRule>
    <cfRule type="cellIs" dxfId="11933" priority="327" stopIfTrue="1" operator="equal">
      <formula>3</formula>
    </cfRule>
  </conditionalFormatting>
  <conditionalFormatting sqref="K5">
    <cfRule type="cellIs" dxfId="11932" priority="320" stopIfTrue="1" operator="equal">
      <formula>5</formula>
    </cfRule>
    <cfRule type="cellIs" dxfId="11931" priority="321" stopIfTrue="1" operator="equal">
      <formula>4</formula>
    </cfRule>
    <cfRule type="cellIs" dxfId="11930" priority="322" stopIfTrue="1" operator="equal">
      <formula>3</formula>
    </cfRule>
  </conditionalFormatting>
  <conditionalFormatting sqref="K4">
    <cfRule type="expression" dxfId="11929" priority="318" stopIfTrue="1">
      <formula>$D$1&lt;K4</formula>
    </cfRule>
    <cfRule type="expression" dxfId="11928" priority="319" stopIfTrue="1">
      <formula>$D$1&gt;K4</formula>
    </cfRule>
  </conditionalFormatting>
  <conditionalFormatting sqref="K5">
    <cfRule type="cellIs" dxfId="11927" priority="310" stopIfTrue="1" operator="equal">
      <formula>5</formula>
    </cfRule>
    <cfRule type="cellIs" dxfId="11926" priority="311" stopIfTrue="1" operator="equal">
      <formula>4</formula>
    </cfRule>
    <cfRule type="cellIs" dxfId="11925" priority="312" stopIfTrue="1" operator="equal">
      <formula>3</formula>
    </cfRule>
  </conditionalFormatting>
  <conditionalFormatting sqref="K4">
    <cfRule type="expression" dxfId="11924" priority="308" stopIfTrue="1">
      <formula>$D$1&lt;K4</formula>
    </cfRule>
    <cfRule type="expression" dxfId="11923" priority="309" stopIfTrue="1">
      <formula>$D$1&gt;K4</formula>
    </cfRule>
  </conditionalFormatting>
  <conditionalFormatting sqref="K5">
    <cfRule type="cellIs" dxfId="11922" priority="305" stopIfTrue="1" operator="equal">
      <formula>5</formula>
    </cfRule>
    <cfRule type="cellIs" dxfId="11921" priority="306" stopIfTrue="1" operator="equal">
      <formula>4</formula>
    </cfRule>
    <cfRule type="cellIs" dxfId="11920" priority="307" stopIfTrue="1" operator="equal">
      <formula>3</formula>
    </cfRule>
  </conditionalFormatting>
  <conditionalFormatting sqref="K4">
    <cfRule type="expression" dxfId="11919" priority="303" stopIfTrue="1">
      <formula>$D$1&lt;K4</formula>
    </cfRule>
    <cfRule type="expression" dxfId="11918" priority="304" stopIfTrue="1">
      <formula>$D$1&gt;K4</formula>
    </cfRule>
  </conditionalFormatting>
  <conditionalFormatting sqref="K4">
    <cfRule type="expression" dxfId="11917" priority="301" stopIfTrue="1">
      <formula>$D$1&lt;K4</formula>
    </cfRule>
    <cfRule type="expression" dxfId="11916" priority="302" stopIfTrue="1">
      <formula>$D$1&gt;K4</formula>
    </cfRule>
  </conditionalFormatting>
  <conditionalFormatting sqref="K5">
    <cfRule type="cellIs" dxfId="11915" priority="298" stopIfTrue="1" operator="equal">
      <formula>5</formula>
    </cfRule>
    <cfRule type="cellIs" dxfId="11914" priority="299" stopIfTrue="1" operator="equal">
      <formula>4</formula>
    </cfRule>
    <cfRule type="cellIs" dxfId="11913" priority="300" stopIfTrue="1" operator="equal">
      <formula>3</formula>
    </cfRule>
  </conditionalFormatting>
  <conditionalFormatting sqref="K4">
    <cfRule type="expression" dxfId="11912" priority="296" stopIfTrue="1">
      <formula>$D$1&lt;K4</formula>
    </cfRule>
    <cfRule type="expression" dxfId="11911" priority="297" stopIfTrue="1">
      <formula>$D$1&gt;K4</formula>
    </cfRule>
  </conditionalFormatting>
  <conditionalFormatting sqref="K5">
    <cfRule type="cellIs" dxfId="11910" priority="293" stopIfTrue="1" operator="equal">
      <formula>5</formula>
    </cfRule>
    <cfRule type="cellIs" dxfId="11909" priority="294" stopIfTrue="1" operator="equal">
      <formula>4</formula>
    </cfRule>
    <cfRule type="cellIs" dxfId="11908" priority="295" stopIfTrue="1" operator="equal">
      <formula>3</formula>
    </cfRule>
  </conditionalFormatting>
  <conditionalFormatting sqref="K4">
    <cfRule type="expression" dxfId="11907" priority="291" stopIfTrue="1">
      <formula>$D$1&lt;K4</formula>
    </cfRule>
    <cfRule type="expression" dxfId="11906" priority="292" stopIfTrue="1">
      <formula>$D$1&gt;K4</formula>
    </cfRule>
  </conditionalFormatting>
  <conditionalFormatting sqref="L4">
    <cfRule type="expression" dxfId="11905" priority="289" stopIfTrue="1">
      <formula>$D$1&lt;L4</formula>
    </cfRule>
    <cfRule type="expression" dxfId="11904" priority="290" stopIfTrue="1">
      <formula>$D$1&gt;L4</formula>
    </cfRule>
  </conditionalFormatting>
  <conditionalFormatting sqref="L4">
    <cfRule type="expression" dxfId="11903" priority="269" stopIfTrue="1">
      <formula>$D$1&lt;L4</formula>
    </cfRule>
    <cfRule type="expression" dxfId="11902" priority="270" stopIfTrue="1">
      <formula>$D$1&gt;L4</formula>
    </cfRule>
  </conditionalFormatting>
  <conditionalFormatting sqref="L4">
    <cfRule type="expression" dxfId="11901" priority="287" stopIfTrue="1">
      <formula>$D$1&lt;L4</formula>
    </cfRule>
    <cfRule type="expression" dxfId="11900" priority="288" stopIfTrue="1">
      <formula>$D$1&gt;L4</formula>
    </cfRule>
  </conditionalFormatting>
  <conditionalFormatting sqref="L4">
    <cfRule type="expression" dxfId="11899" priority="267" stopIfTrue="1">
      <formula>$D$1&lt;L4</formula>
    </cfRule>
    <cfRule type="expression" dxfId="11898" priority="268" stopIfTrue="1">
      <formula>$D$1&gt;L4</formula>
    </cfRule>
  </conditionalFormatting>
  <conditionalFormatting sqref="L4">
    <cfRule type="expression" dxfId="11897" priority="265" stopIfTrue="1">
      <formula>$D$1&lt;L4</formula>
    </cfRule>
    <cfRule type="expression" dxfId="11896" priority="266" stopIfTrue="1">
      <formula>$D$1&gt;L4</formula>
    </cfRule>
  </conditionalFormatting>
  <conditionalFormatting sqref="L4">
    <cfRule type="expression" dxfId="11895" priority="285" stopIfTrue="1">
      <formula>$D$1&lt;L4</formula>
    </cfRule>
    <cfRule type="expression" dxfId="11894" priority="286" stopIfTrue="1">
      <formula>$D$1&gt;L4</formula>
    </cfRule>
  </conditionalFormatting>
  <conditionalFormatting sqref="L4">
    <cfRule type="expression" dxfId="11893" priority="281" stopIfTrue="1">
      <formula>$D$1&lt;L4</formula>
    </cfRule>
    <cfRule type="expression" dxfId="11892" priority="282" stopIfTrue="1">
      <formula>$D$1&gt;L4</formula>
    </cfRule>
  </conditionalFormatting>
  <conditionalFormatting sqref="L4">
    <cfRule type="expression" dxfId="11891" priority="279" stopIfTrue="1">
      <formula>$D$1&lt;L4</formula>
    </cfRule>
    <cfRule type="expression" dxfId="11890" priority="280" stopIfTrue="1">
      <formula>$D$1&gt;L4</formula>
    </cfRule>
  </conditionalFormatting>
  <conditionalFormatting sqref="L4">
    <cfRule type="expression" dxfId="11889" priority="277" stopIfTrue="1">
      <formula>$D$1&lt;L4</formula>
    </cfRule>
    <cfRule type="expression" dxfId="11888" priority="278" stopIfTrue="1">
      <formula>$D$1&gt;L4</formula>
    </cfRule>
  </conditionalFormatting>
  <conditionalFormatting sqref="L4">
    <cfRule type="expression" dxfId="11887" priority="275" stopIfTrue="1">
      <formula>$D$1&lt;L4</formula>
    </cfRule>
    <cfRule type="expression" dxfId="11886" priority="276" stopIfTrue="1">
      <formula>$D$1&gt;L4</formula>
    </cfRule>
  </conditionalFormatting>
  <conditionalFormatting sqref="L4">
    <cfRule type="expression" dxfId="11885" priority="263" stopIfTrue="1">
      <formula>$D$1&lt;L4</formula>
    </cfRule>
    <cfRule type="expression" dxfId="11884" priority="264" stopIfTrue="1">
      <formula>$D$1&gt;L4</formula>
    </cfRule>
  </conditionalFormatting>
  <conditionalFormatting sqref="L4">
    <cfRule type="expression" dxfId="11883" priority="261" stopIfTrue="1">
      <formula>$D$1&lt;L4</formula>
    </cfRule>
    <cfRule type="expression" dxfId="11882" priority="262" stopIfTrue="1">
      <formula>$D$1&gt;L4</formula>
    </cfRule>
  </conditionalFormatting>
  <conditionalFormatting sqref="M4">
    <cfRule type="expression" dxfId="11881" priority="235" stopIfTrue="1">
      <formula>$D$1&lt;M4</formula>
    </cfRule>
    <cfRule type="expression" dxfId="11880" priority="236" stopIfTrue="1">
      <formula>$D$1&gt;M4</formula>
    </cfRule>
  </conditionalFormatting>
  <conditionalFormatting sqref="M5">
    <cfRule type="cellIs" dxfId="11879" priority="237" stopIfTrue="1" operator="equal">
      <formula>5</formula>
    </cfRule>
    <cfRule type="cellIs" dxfId="11878" priority="238" stopIfTrue="1" operator="equal">
      <formula>4</formula>
    </cfRule>
    <cfRule type="cellIs" dxfId="11877" priority="239" stopIfTrue="1" operator="equal">
      <formula>3</formula>
    </cfRule>
  </conditionalFormatting>
  <conditionalFormatting sqref="M5">
    <cfRule type="cellIs" dxfId="11876" priority="232" stopIfTrue="1" operator="equal">
      <formula>5</formula>
    </cfRule>
    <cfRule type="cellIs" dxfId="11875" priority="233" stopIfTrue="1" operator="equal">
      <formula>4</formula>
    </cfRule>
    <cfRule type="cellIs" dxfId="11874" priority="234" stopIfTrue="1" operator="equal">
      <formula>3</formula>
    </cfRule>
  </conditionalFormatting>
  <conditionalFormatting sqref="M5">
    <cfRule type="cellIs" dxfId="11873" priority="227" stopIfTrue="1" operator="equal">
      <formula>5</formula>
    </cfRule>
    <cfRule type="cellIs" dxfId="11872" priority="228" stopIfTrue="1" operator="equal">
      <formula>4</formula>
    </cfRule>
    <cfRule type="cellIs" dxfId="11871" priority="229" stopIfTrue="1" operator="equal">
      <formula>3</formula>
    </cfRule>
  </conditionalFormatting>
  <conditionalFormatting sqref="N5">
    <cfRule type="expression" dxfId="11870" priority="197" stopIfTrue="1">
      <formula>$D$1&lt;N5</formula>
    </cfRule>
    <cfRule type="expression" dxfId="11869" priority="198" stopIfTrue="1">
      <formula>$D$1&gt;N5</formula>
    </cfRule>
  </conditionalFormatting>
  <conditionalFormatting sqref="N5">
    <cfRule type="expression" dxfId="11868" priority="195" stopIfTrue="1">
      <formula>$D$1&lt;N5</formula>
    </cfRule>
    <cfRule type="expression" dxfId="11867" priority="196" stopIfTrue="1">
      <formula>$D$1&gt;N5</formula>
    </cfRule>
  </conditionalFormatting>
  <conditionalFormatting sqref="N5">
    <cfRule type="expression" dxfId="11866" priority="201" stopIfTrue="1">
      <formula>$D$1&lt;N5</formula>
    </cfRule>
    <cfRule type="expression" dxfId="11865" priority="202" stopIfTrue="1">
      <formula>$D$1&gt;N5</formula>
    </cfRule>
  </conditionalFormatting>
  <conditionalFormatting sqref="N5">
    <cfRule type="expression" dxfId="11864" priority="191" stopIfTrue="1">
      <formula>$D$1&lt;N5</formula>
    </cfRule>
    <cfRule type="expression" dxfId="11863" priority="192" stopIfTrue="1">
      <formula>$D$1&gt;N5</formula>
    </cfRule>
  </conditionalFormatting>
  <conditionalFormatting sqref="N5">
    <cfRule type="expression" dxfId="11862" priority="187" stopIfTrue="1">
      <formula>$D$1&lt;N5</formula>
    </cfRule>
    <cfRule type="expression" dxfId="11861" priority="188" stopIfTrue="1">
      <formula>$D$1&gt;N5</formula>
    </cfRule>
  </conditionalFormatting>
  <conditionalFormatting sqref="N5">
    <cfRule type="expression" dxfId="11860" priority="185" stopIfTrue="1">
      <formula>$D$1&lt;N5</formula>
    </cfRule>
    <cfRule type="expression" dxfId="11859" priority="186" stopIfTrue="1">
      <formula>$D$1&gt;N5</formula>
    </cfRule>
  </conditionalFormatting>
  <conditionalFormatting sqref="N5">
    <cfRule type="cellIs" dxfId="11858" priority="164" stopIfTrue="1" operator="equal">
      <formula>5</formula>
    </cfRule>
    <cfRule type="cellIs" dxfId="11857" priority="165" stopIfTrue="1" operator="equal">
      <formula>4</formula>
    </cfRule>
    <cfRule type="cellIs" dxfId="11856" priority="166" stopIfTrue="1" operator="equal">
      <formula>3</formula>
    </cfRule>
  </conditionalFormatting>
  <conditionalFormatting sqref="N5">
    <cfRule type="cellIs" dxfId="11855" priority="153" stopIfTrue="1" operator="equal">
      <formula>5</formula>
    </cfRule>
    <cfRule type="cellIs" dxfId="11854" priority="154" stopIfTrue="1" operator="equal">
      <formula>4</formula>
    </cfRule>
    <cfRule type="cellIs" dxfId="11853" priority="155" stopIfTrue="1" operator="equal">
      <formula>3</formula>
    </cfRule>
  </conditionalFormatting>
  <conditionalFormatting sqref="N5">
    <cfRule type="cellIs" dxfId="11852" priority="150" stopIfTrue="1" operator="equal">
      <formula>5</formula>
    </cfRule>
    <cfRule type="cellIs" dxfId="11851" priority="151" stopIfTrue="1" operator="equal">
      <formula>4</formula>
    </cfRule>
    <cfRule type="cellIs" dxfId="11850" priority="152" stopIfTrue="1" operator="equal">
      <formula>3</formula>
    </cfRule>
  </conditionalFormatting>
  <conditionalFormatting sqref="N4">
    <cfRule type="expression" dxfId="11849" priority="132" stopIfTrue="1">
      <formula>$D$1&lt;N4</formula>
    </cfRule>
    <cfRule type="expression" dxfId="11848" priority="133" stopIfTrue="1">
      <formula>$D$1&gt;N4</formula>
    </cfRule>
  </conditionalFormatting>
  <conditionalFormatting sqref="N4">
    <cfRule type="expression" dxfId="11847" priority="138" stopIfTrue="1">
      <formula>$D$1&lt;N4</formula>
    </cfRule>
    <cfRule type="expression" dxfId="11846" priority="139" stopIfTrue="1">
      <formula>$D$1&gt;N4</formula>
    </cfRule>
  </conditionalFormatting>
  <conditionalFormatting sqref="N4">
    <cfRule type="expression" dxfId="11845" priority="136" stopIfTrue="1">
      <formula>$D$1&lt;N4</formula>
    </cfRule>
    <cfRule type="expression" dxfId="11844" priority="137" stopIfTrue="1">
      <formula>$D$1&gt;N4</formula>
    </cfRule>
  </conditionalFormatting>
  <conditionalFormatting sqref="N4">
    <cfRule type="expression" dxfId="11843" priority="134" stopIfTrue="1">
      <formula>$D$1&lt;N4</formula>
    </cfRule>
    <cfRule type="expression" dxfId="11842" priority="135" stopIfTrue="1">
      <formula>$D$1&gt;N4</formula>
    </cfRule>
  </conditionalFormatting>
  <conditionalFormatting sqref="N5">
    <cfRule type="cellIs" dxfId="11841" priority="123" stopIfTrue="1" operator="equal">
      <formula>5</formula>
    </cfRule>
    <cfRule type="cellIs" dxfId="11840" priority="124" stopIfTrue="1" operator="equal">
      <formula>4</formula>
    </cfRule>
    <cfRule type="cellIs" dxfId="11839" priority="125" stopIfTrue="1" operator="equal">
      <formula>3</formula>
    </cfRule>
  </conditionalFormatting>
  <conditionalFormatting sqref="N5">
    <cfRule type="cellIs" dxfId="11838" priority="118" stopIfTrue="1" operator="equal">
      <formula>5</formula>
    </cfRule>
    <cfRule type="cellIs" dxfId="11837" priority="119" stopIfTrue="1" operator="equal">
      <formula>4</formula>
    </cfRule>
    <cfRule type="cellIs" dxfId="11836" priority="120" stopIfTrue="1" operator="equal">
      <formula>3</formula>
    </cfRule>
  </conditionalFormatting>
  <conditionalFormatting sqref="P4">
    <cfRule type="expression" dxfId="11835" priority="88" stopIfTrue="1">
      <formula>$D$1&lt;P4</formula>
    </cfRule>
    <cfRule type="expression" dxfId="11834" priority="89" stopIfTrue="1">
      <formula>$D$1&gt;P4</formula>
    </cfRule>
  </conditionalFormatting>
  <conditionalFormatting sqref="P5">
    <cfRule type="cellIs" dxfId="11833" priority="113" stopIfTrue="1" operator="equal">
      <formula>5</formula>
    </cfRule>
    <cfRule type="cellIs" dxfId="11832" priority="114" stopIfTrue="1" operator="equal">
      <formula>4</formula>
    </cfRule>
    <cfRule type="cellIs" dxfId="11831" priority="115" stopIfTrue="1" operator="equal">
      <formula>3</formula>
    </cfRule>
  </conditionalFormatting>
  <conditionalFormatting sqref="P5">
    <cfRule type="cellIs" dxfId="11830" priority="100" stopIfTrue="1" operator="equal">
      <formula>5</formula>
    </cfRule>
    <cfRule type="cellIs" dxfId="11829" priority="101" stopIfTrue="1" operator="equal">
      <formula>4</formula>
    </cfRule>
    <cfRule type="cellIs" dxfId="11828" priority="102" stopIfTrue="1" operator="equal">
      <formula>3</formula>
    </cfRule>
  </conditionalFormatting>
  <conditionalFormatting sqref="P5">
    <cfRule type="cellIs" dxfId="11827" priority="95" stopIfTrue="1" operator="equal">
      <formula>5</formula>
    </cfRule>
    <cfRule type="cellIs" dxfId="11826" priority="96" stopIfTrue="1" operator="equal">
      <formula>4</formula>
    </cfRule>
    <cfRule type="cellIs" dxfId="11825" priority="97" stopIfTrue="1" operator="equal">
      <formula>3</formula>
    </cfRule>
  </conditionalFormatting>
  <conditionalFormatting sqref="P5">
    <cfRule type="cellIs" dxfId="11824" priority="90" stopIfTrue="1" operator="equal">
      <formula>5</formula>
    </cfRule>
    <cfRule type="cellIs" dxfId="11823" priority="91" stopIfTrue="1" operator="equal">
      <formula>4</formula>
    </cfRule>
    <cfRule type="cellIs" dxfId="11822" priority="92" stopIfTrue="1" operator="equal">
      <formula>3</formula>
    </cfRule>
  </conditionalFormatting>
  <conditionalFormatting sqref="P4">
    <cfRule type="expression" dxfId="11821" priority="76" stopIfTrue="1">
      <formula>$D$1&lt;P4</formula>
    </cfRule>
    <cfRule type="expression" dxfId="11820" priority="77" stopIfTrue="1">
      <formula>$D$1&gt;P4</formula>
    </cfRule>
  </conditionalFormatting>
  <conditionalFormatting sqref="P4">
    <cfRule type="expression" dxfId="11819" priority="74" stopIfTrue="1">
      <formula>$D$1&lt;P4</formula>
    </cfRule>
    <cfRule type="expression" dxfId="11818" priority="75" stopIfTrue="1">
      <formula>$D$1&gt;P4</formula>
    </cfRule>
  </conditionalFormatting>
  <conditionalFormatting sqref="P4">
    <cfRule type="expression" dxfId="11817" priority="72" stopIfTrue="1">
      <formula>$D$1&lt;P4</formula>
    </cfRule>
    <cfRule type="expression" dxfId="11816" priority="73" stopIfTrue="1">
      <formula>$D$1&gt;P4</formula>
    </cfRule>
  </conditionalFormatting>
  <conditionalFormatting sqref="P4">
    <cfRule type="expression" dxfId="11815" priority="70" stopIfTrue="1">
      <formula>$D$1&lt;P4</formula>
    </cfRule>
    <cfRule type="expression" dxfId="11814" priority="71" stopIfTrue="1">
      <formula>$D$1&gt;P4</formula>
    </cfRule>
  </conditionalFormatting>
  <conditionalFormatting sqref="P4">
    <cfRule type="expression" dxfId="11813" priority="66" stopIfTrue="1">
      <formula>$D$1&lt;P4</formula>
    </cfRule>
    <cfRule type="expression" dxfId="11812" priority="67" stopIfTrue="1">
      <formula>$D$1&gt;P4</formula>
    </cfRule>
  </conditionalFormatting>
  <conditionalFormatting sqref="P4">
    <cfRule type="expression" dxfId="11811" priority="64" stopIfTrue="1">
      <formula>$D$1&lt;P4</formula>
    </cfRule>
    <cfRule type="expression" dxfId="11810" priority="65" stopIfTrue="1">
      <formula>$D$1&gt;P4</formula>
    </cfRule>
  </conditionalFormatting>
  <conditionalFormatting sqref="P4">
    <cfRule type="expression" dxfId="11809" priority="62" stopIfTrue="1">
      <formula>$D$1&lt;P4</formula>
    </cfRule>
    <cfRule type="expression" dxfId="11808" priority="63" stopIfTrue="1">
      <formula>$D$1&gt;P4</formula>
    </cfRule>
  </conditionalFormatting>
  <conditionalFormatting sqref="P4">
    <cfRule type="expression" dxfId="11807" priority="60" stopIfTrue="1">
      <formula>$D$1&lt;P4</formula>
    </cfRule>
    <cfRule type="expression" dxfId="11806" priority="61" stopIfTrue="1">
      <formula>$D$1&gt;P4</formula>
    </cfRule>
  </conditionalFormatting>
  <conditionalFormatting sqref="G5">
    <cfRule type="expression" dxfId="11805" priority="48" stopIfTrue="1">
      <formula>$D$1&lt;G5</formula>
    </cfRule>
    <cfRule type="expression" dxfId="11804" priority="49" stopIfTrue="1">
      <formula>$D$1&gt;G5</formula>
    </cfRule>
  </conditionalFormatting>
  <conditionalFormatting sqref="G5">
    <cfRule type="expression" dxfId="11803" priority="44" stopIfTrue="1">
      <formula>$D$1&lt;G5</formula>
    </cfRule>
    <cfRule type="expression" dxfId="11802" priority="45" stopIfTrue="1">
      <formula>$D$1&gt;G5</formula>
    </cfRule>
  </conditionalFormatting>
  <conditionalFormatting sqref="G5">
    <cfRule type="cellIs" dxfId="11801" priority="41" stopIfTrue="1" operator="equal">
      <formula>5</formula>
    </cfRule>
    <cfRule type="cellIs" dxfId="11800" priority="42" stopIfTrue="1" operator="equal">
      <formula>4</formula>
    </cfRule>
    <cfRule type="cellIs" dxfId="11799" priority="43" stopIfTrue="1" operator="equal">
      <formula>3</formula>
    </cfRule>
  </conditionalFormatting>
  <conditionalFormatting sqref="F5">
    <cfRule type="expression" dxfId="11798" priority="21" stopIfTrue="1">
      <formula>$D$1&lt;F5</formula>
    </cfRule>
    <cfRule type="expression" dxfId="11797" priority="22" stopIfTrue="1">
      <formula>$D$1&gt;F5</formula>
    </cfRule>
  </conditionalFormatting>
  <conditionalFormatting sqref="F4">
    <cfRule type="expression" dxfId="11796" priority="14" stopIfTrue="1">
      <formula>$D$1&lt;F4</formula>
    </cfRule>
    <cfRule type="expression" dxfId="11795" priority="15" stopIfTrue="1">
      <formula>$D$1&gt;F4</formula>
    </cfRule>
  </conditionalFormatting>
  <conditionalFormatting sqref="F5">
    <cfRule type="cellIs" dxfId="11794" priority="11" stopIfTrue="1" operator="equal">
      <formula>5</formula>
    </cfRule>
    <cfRule type="cellIs" dxfId="11793" priority="12" stopIfTrue="1" operator="equal">
      <formula>4</formula>
    </cfRule>
    <cfRule type="cellIs" dxfId="11792" priority="13" stopIfTrue="1" operator="equal">
      <formula>3</formula>
    </cfRule>
  </conditionalFormatting>
  <conditionalFormatting sqref="F4">
    <cfRule type="expression" dxfId="11791" priority="9" stopIfTrue="1">
      <formula>$D$1&lt;F4</formula>
    </cfRule>
    <cfRule type="expression" dxfId="11790" priority="10" stopIfTrue="1">
      <formula>$D$1&gt;F4</formula>
    </cfRule>
  </conditionalFormatting>
  <conditionalFormatting sqref="F5">
    <cfRule type="cellIs" dxfId="11789" priority="6" stopIfTrue="1" operator="equal">
      <formula>5</formula>
    </cfRule>
    <cfRule type="cellIs" dxfId="11788" priority="7" stopIfTrue="1" operator="equal">
      <formula>4</formula>
    </cfRule>
    <cfRule type="cellIs" dxfId="11787" priority="8" stopIfTrue="1" operator="equal">
      <formula>3</formula>
    </cfRule>
  </conditionalFormatting>
  <conditionalFormatting sqref="F4">
    <cfRule type="expression" dxfId="11786" priority="4" stopIfTrue="1">
      <formula>$D$1&lt;F4</formula>
    </cfRule>
    <cfRule type="expression" dxfId="11785" priority="5" stopIfTrue="1">
      <formula>$D$1&gt;F4</formula>
    </cfRule>
  </conditionalFormatting>
  <conditionalFormatting sqref="F3">
    <cfRule type="expression" dxfId="11784" priority="27" stopIfTrue="1">
      <formula>$D$1&lt;F3</formula>
    </cfRule>
    <cfRule type="expression" dxfId="11783" priority="28" stopIfTrue="1">
      <formula>$D$1&gt;F3</formula>
    </cfRule>
  </conditionalFormatting>
  <conditionalFormatting sqref="F4">
    <cfRule type="expression" dxfId="11782" priority="25" stopIfTrue="1">
      <formula>$D$1&lt;F4</formula>
    </cfRule>
    <cfRule type="expression" dxfId="11781" priority="26" stopIfTrue="1">
      <formula>$D$1&gt;F4</formula>
    </cfRule>
  </conditionalFormatting>
  <conditionalFormatting sqref="F5">
    <cfRule type="expression" dxfId="11780" priority="23" stopIfTrue="1">
      <formula>$D$1&lt;F5</formula>
    </cfRule>
    <cfRule type="expression" dxfId="11779" priority="24" stopIfTrue="1">
      <formula>$D$1&gt;F5</formula>
    </cfRule>
  </conditionalFormatting>
  <conditionalFormatting sqref="F5">
    <cfRule type="expression" dxfId="11778" priority="19" stopIfTrue="1">
      <formula>$D$1&lt;F5</formula>
    </cfRule>
    <cfRule type="expression" dxfId="11777" priority="20" stopIfTrue="1">
      <formula>$D$1&gt;F5</formula>
    </cfRule>
  </conditionalFormatting>
  <conditionalFormatting sqref="F5">
    <cfRule type="cellIs" dxfId="11776" priority="16" stopIfTrue="1" operator="equal">
      <formula>5</formula>
    </cfRule>
    <cfRule type="cellIs" dxfId="11775" priority="17" stopIfTrue="1" operator="equal">
      <formula>4</formula>
    </cfRule>
    <cfRule type="cellIs" dxfId="11774" priority="18" stopIfTrue="1" operator="equal">
      <formula>3</formula>
    </cfRule>
  </conditionalFormatting>
  <conditionalFormatting sqref="F6:F14">
    <cfRule type="cellIs" dxfId="11773" priority="1" stopIfTrue="1" operator="equal">
      <formula>5</formula>
    </cfRule>
    <cfRule type="cellIs" dxfId="11772" priority="2" stopIfTrue="1" operator="equal">
      <formula>4</formula>
    </cfRule>
    <cfRule type="cellIs" dxfId="11771" priority="3" stopIfTrue="1" operator="equal">
      <formula>3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64"/>
  <sheetViews>
    <sheetView view="pageBreakPreview" zoomScale="70" zoomScaleSheetLayoutView="70" workbookViewId="0">
      <selection activeCell="G2" sqref="G2:U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3.5703125" style="13" customWidth="1"/>
    <col min="4" max="4" width="36.85546875" style="13" customWidth="1"/>
    <col min="5" max="5" width="7" style="13" customWidth="1"/>
    <col min="6" max="6" width="7" hidden="1" customWidth="1"/>
    <col min="7" max="7" width="7" customWidth="1"/>
    <col min="8" max="11" width="6.85546875" customWidth="1"/>
    <col min="12" max="12" width="7.85546875" customWidth="1"/>
    <col min="13" max="13" width="6.85546875" customWidth="1"/>
    <col min="14" max="14" width="6.85546875" hidden="1" customWidth="1"/>
    <col min="15" max="15" width="6.85546875" customWidth="1"/>
    <col min="16" max="16" width="7.5703125" customWidth="1"/>
    <col min="17" max="17" width="6.85546875" customWidth="1"/>
    <col min="18" max="20" width="7" customWidth="1"/>
    <col min="21" max="21" width="6.28515625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74" width="3.42578125" style="30" hidden="1" customWidth="1"/>
    <col min="75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88"/>
      <c r="Z1" s="88"/>
      <c r="AA1" s="88"/>
      <c r="AB1" s="88"/>
      <c r="AC1" s="88"/>
      <c r="AD1" s="88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35.25" thickBot="1" x14ac:dyDescent="0.5">
      <c r="A2" s="1"/>
      <c r="B2" s="1"/>
      <c r="C2" s="2"/>
      <c r="D2" s="346">
        <v>2331</v>
      </c>
      <c r="E2" s="4"/>
      <c r="F2" s="341"/>
      <c r="G2" s="734" t="s">
        <v>40</v>
      </c>
      <c r="H2" s="734"/>
      <c r="I2" s="734"/>
      <c r="J2" s="734"/>
      <c r="K2" s="734"/>
      <c r="L2" s="734"/>
      <c r="M2" s="734"/>
      <c r="N2" s="734"/>
      <c r="O2" s="734"/>
      <c r="P2" s="734"/>
      <c r="Q2" s="735" t="s">
        <v>1150</v>
      </c>
      <c r="R2" s="737"/>
      <c r="S2" s="736"/>
      <c r="T2" s="307"/>
      <c r="U2" s="307" t="s">
        <v>42</v>
      </c>
      <c r="V2" s="7"/>
      <c r="W2" s="8"/>
      <c r="X2" s="8"/>
      <c r="Y2" s="88"/>
      <c r="Z2" s="88"/>
      <c r="AA2" s="88"/>
      <c r="AB2" s="88"/>
      <c r="AC2" s="88"/>
      <c r="AD2" s="88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52">
        <v>2331</v>
      </c>
      <c r="B3" s="753"/>
      <c r="C3" s="754"/>
      <c r="D3" s="196" t="s">
        <v>0</v>
      </c>
      <c r="E3" s="197"/>
      <c r="F3" s="153"/>
      <c r="G3" s="240">
        <v>42976</v>
      </c>
      <c r="H3" s="240">
        <v>43046</v>
      </c>
      <c r="I3" s="240">
        <v>43041</v>
      </c>
      <c r="J3" s="240">
        <v>43077</v>
      </c>
      <c r="K3" s="240">
        <v>43119</v>
      </c>
      <c r="L3" s="240">
        <v>43129</v>
      </c>
      <c r="M3" s="240">
        <v>43124</v>
      </c>
      <c r="O3" s="240">
        <v>43130</v>
      </c>
      <c r="P3" s="695">
        <v>43126</v>
      </c>
      <c r="Q3" s="153">
        <v>43134</v>
      </c>
      <c r="R3" s="153">
        <v>43148</v>
      </c>
      <c r="S3" s="67">
        <v>43144</v>
      </c>
      <c r="T3" s="67">
        <v>43139</v>
      </c>
      <c r="U3" s="67">
        <v>43123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88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755"/>
      <c r="B4" s="756"/>
      <c r="C4" s="757"/>
      <c r="D4" s="205" t="s">
        <v>1</v>
      </c>
      <c r="E4" s="197"/>
      <c r="F4" s="156"/>
      <c r="G4" s="206"/>
      <c r="H4" s="156" t="s">
        <v>1123</v>
      </c>
      <c r="I4" s="156" t="s">
        <v>1129</v>
      </c>
      <c r="J4" s="206" t="s">
        <v>1143</v>
      </c>
      <c r="K4" s="156" t="s">
        <v>1125</v>
      </c>
      <c r="L4" s="206" t="s">
        <v>1152</v>
      </c>
      <c r="M4" s="243" t="s">
        <v>1155</v>
      </c>
      <c r="O4" s="243" t="s">
        <v>1157</v>
      </c>
      <c r="P4" s="206" t="s">
        <v>451</v>
      </c>
      <c r="Q4" s="156" t="s">
        <v>1154</v>
      </c>
      <c r="R4" s="243" t="s">
        <v>1151</v>
      </c>
      <c r="S4" s="243" t="s">
        <v>1159</v>
      </c>
      <c r="T4" s="156" t="s">
        <v>493</v>
      </c>
      <c r="U4" s="156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11"/>
      <c r="BO4" s="11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84" customHeight="1" thickBot="1" x14ac:dyDescent="0.25">
      <c r="A5" s="264"/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460</v>
      </c>
      <c r="H5" s="246" t="s">
        <v>1122</v>
      </c>
      <c r="I5" s="246" t="s">
        <v>1128</v>
      </c>
      <c r="J5" s="279" t="s">
        <v>1144</v>
      </c>
      <c r="K5" s="246" t="s">
        <v>1124</v>
      </c>
      <c r="L5" s="246" t="s">
        <v>1304</v>
      </c>
      <c r="M5" s="247" t="s">
        <v>1156</v>
      </c>
      <c r="O5" s="247" t="s">
        <v>1158</v>
      </c>
      <c r="P5" s="246" t="s">
        <v>456</v>
      </c>
      <c r="Q5" s="247" t="s">
        <v>1153</v>
      </c>
      <c r="R5" s="246" t="s">
        <v>1161</v>
      </c>
      <c r="S5" s="263" t="s">
        <v>1160</v>
      </c>
      <c r="T5" s="246" t="s">
        <v>494</v>
      </c>
      <c r="U5" s="246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5">
      <c r="A6" s="267">
        <v>1</v>
      </c>
      <c r="B6" s="230" t="s">
        <v>28</v>
      </c>
      <c r="C6" s="231" t="s">
        <v>34</v>
      </c>
      <c r="D6" s="299" t="s">
        <v>270</v>
      </c>
      <c r="E6" s="223">
        <v>2331</v>
      </c>
      <c r="F6" s="91"/>
      <c r="G6" s="137">
        <v>5</v>
      </c>
      <c r="H6" s="137">
        <v>4</v>
      </c>
      <c r="I6" s="137">
        <v>5</v>
      </c>
      <c r="J6" s="137">
        <v>5</v>
      </c>
      <c r="K6" s="137">
        <v>4</v>
      </c>
      <c r="L6" s="137">
        <v>5</v>
      </c>
      <c r="M6" s="137">
        <v>4</v>
      </c>
      <c r="O6" s="137">
        <v>5</v>
      </c>
      <c r="P6" s="137">
        <v>5</v>
      </c>
      <c r="Q6" s="137">
        <v>4</v>
      </c>
      <c r="R6" s="23">
        <v>4</v>
      </c>
      <c r="S6" s="23">
        <v>4</v>
      </c>
      <c r="T6" s="23">
        <v>4</v>
      </c>
      <c r="U6" s="23">
        <v>4</v>
      </c>
      <c r="V6" s="141">
        <f t="shared" ref="V6:V38" si="0">IF(AC6&gt;0,IF(SUM(X6:Y6)/AC6&gt;0,2,IF(AND(SUM(X6:Y6)/AC6=0,Z6/AC6&gt;0),3,IF(AND((AB6/AC6+AA6/AC6)=1,AA6/AC6&gt;0),4,5))),0)</f>
        <v>4</v>
      </c>
      <c r="W6" s="92">
        <f t="shared" ref="W6:W34" si="1">COUNTIF(AG6:AV6,"б")</f>
        <v>0</v>
      </c>
      <c r="X6" s="92">
        <f t="shared" ref="X6:X17" si="2">COUNTIF(AG6:AV6,"д")</f>
        <v>0</v>
      </c>
      <c r="Y6" s="92">
        <f t="shared" ref="Y6:Y38" si="3">COUNTIF(AG6:AV6,2)+COUNTIF(AG6:AV6,"н")+COUNTIF(AG6:AV6,"д")</f>
        <v>0</v>
      </c>
      <c r="Z6" s="92">
        <f t="shared" ref="Z6:Z38" si="4">COUNTIF(AG6:AV6,Z$5)</f>
        <v>0</v>
      </c>
      <c r="AA6" s="92">
        <f t="shared" ref="AA6:AA38" si="5">COUNTIF(AG6:AV6,AA$5)</f>
        <v>8</v>
      </c>
      <c r="AB6" s="92">
        <f t="shared" ref="AB6:AB38" si="6">COUNTIF(AG6:AV6,AB$5)</f>
        <v>6</v>
      </c>
      <c r="AC6" s="92">
        <f t="shared" ref="AC6:AC39" si="7">SUM(X6:AB6)</f>
        <v>14</v>
      </c>
      <c r="AD6" s="210">
        <f t="shared" ref="AD6:AD26" si="8">IF(ISERROR(((X6+Y6)*2+Z6*3+AA6*4+AB6*5)/SUM(X6,Y6:AB6)),"",((X6+Y6)*2+Z6*3+AA6*4+AB6*5)/SUM(X6,Y6:AB6))</f>
        <v>4.4285714285714288</v>
      </c>
      <c r="AE6" s="76">
        <f t="shared" ref="AE6:AE35" si="9">IF(AX6=5,0.5,IF(AX6=4,0.25,IF(AX6&lt;=3,0)))</f>
        <v>0</v>
      </c>
      <c r="AF6" s="9"/>
      <c r="AG6" s="17" t="str">
        <f t="shared" ref="AG6:AV21" si="10">IF(ISERROR(VALUE(LEFT(F6))),LEFT(F6),VALUE(LEFT(F6)))</f>
        <v/>
      </c>
      <c r="AH6" s="17" t="e">
        <f>IF(ISERROR(VALUE(LEFT(#REF!))),LEFT(#REF!),VALUE(LEFT(#REF!)))</f>
        <v>#REF!</v>
      </c>
      <c r="AI6" s="17">
        <f t="shared" ref="AI6:AI18" si="11">IF(ISERROR(VALUE(LEFT(G6))),LEFT(G6),VALUE(LEFT(G6)))</f>
        <v>5</v>
      </c>
      <c r="AJ6" s="17">
        <f t="shared" ref="AJ6:AJ18" si="12">IF(ISERROR(VALUE(LEFT(H6))),LEFT(H6),VALUE(LEFT(H6)))</f>
        <v>4</v>
      </c>
      <c r="AK6" s="17">
        <f t="shared" ref="AK6:AK18" si="13">IF(ISERROR(VALUE(LEFT(I6))),LEFT(I6),VALUE(LEFT(I6)))</f>
        <v>5</v>
      </c>
      <c r="AL6" s="17">
        <f t="shared" ref="AL6:AL18" si="14">IF(ISERROR(VALUE(LEFT(J6))),LEFT(J6),VALUE(LEFT(J6)))</f>
        <v>5</v>
      </c>
      <c r="AM6" s="17">
        <f t="shared" ref="AM6:AM18" si="15">IF(ISERROR(VALUE(LEFT(K6))),LEFT(K6),VALUE(LEFT(K6)))</f>
        <v>4</v>
      </c>
      <c r="AN6" s="17">
        <f t="shared" ref="AN6:AN18" si="16">IF(ISERROR(VALUE(LEFT(L6))),LEFT(L6),VALUE(LEFT(L6)))</f>
        <v>5</v>
      </c>
      <c r="AO6" s="17">
        <f t="shared" ref="AO6:AO25" si="17">IF(ISERROR(VALUE(LEFT(Q6))),LEFT(Q6),VALUE(LEFT(Q6)))</f>
        <v>4</v>
      </c>
      <c r="AP6" s="17">
        <f t="shared" ref="AP6:AP25" si="18">IF(ISERROR(VALUE(LEFT(M6))),LEFT(M6),VALUE(LEFT(M6)))</f>
        <v>4</v>
      </c>
      <c r="AQ6" s="17">
        <f t="shared" ref="AQ6:AQ25" si="19">IF(ISERROR(VALUE(LEFT(O6))),LEFT(O6),VALUE(LEFT(O6)))</f>
        <v>5</v>
      </c>
      <c r="AR6" s="17">
        <f t="shared" ref="AR6:AR25" si="20">IF(ISERROR(VALUE(LEFT(P6))),LEFT(P6),VALUE(LEFT(P6)))</f>
        <v>5</v>
      </c>
      <c r="AS6" s="17">
        <f t="shared" si="10"/>
        <v>4</v>
      </c>
      <c r="AT6" s="17">
        <f t="shared" si="10"/>
        <v>4</v>
      </c>
      <c r="AU6" s="17">
        <f t="shared" si="10"/>
        <v>4</v>
      </c>
      <c r="AV6" s="17">
        <f t="shared" si="10"/>
        <v>4</v>
      </c>
      <c r="AW6" s="18">
        <f t="shared" ref="AW6:AW34" si="21"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67">
        <v>2</v>
      </c>
      <c r="B7" s="230" t="s">
        <v>28</v>
      </c>
      <c r="C7" s="231" t="s">
        <v>34</v>
      </c>
      <c r="D7" s="299" t="s">
        <v>271</v>
      </c>
      <c r="E7" s="223">
        <v>2331</v>
      </c>
      <c r="F7" s="91"/>
      <c r="G7" s="137">
        <v>4</v>
      </c>
      <c r="H7" s="137">
        <v>4</v>
      </c>
      <c r="I7" s="137">
        <v>3</v>
      </c>
      <c r="J7" s="137">
        <v>5</v>
      </c>
      <c r="K7" s="137">
        <v>4</v>
      </c>
      <c r="L7" s="137">
        <v>3</v>
      </c>
      <c r="M7" s="137">
        <v>3</v>
      </c>
      <c r="O7" s="137">
        <v>4</v>
      </c>
      <c r="P7" s="137">
        <v>5</v>
      </c>
      <c r="Q7" s="137">
        <v>4</v>
      </c>
      <c r="R7" s="137">
        <v>4</v>
      </c>
      <c r="S7" s="23">
        <v>4</v>
      </c>
      <c r="T7" s="23">
        <v>5</v>
      </c>
      <c r="U7" s="23">
        <v>4</v>
      </c>
      <c r="V7" s="141">
        <f t="shared" si="0"/>
        <v>3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3</v>
      </c>
      <c r="AA7" s="92">
        <f t="shared" si="5"/>
        <v>8</v>
      </c>
      <c r="AB7" s="92">
        <f t="shared" si="6"/>
        <v>3</v>
      </c>
      <c r="AC7" s="92">
        <f t="shared" si="7"/>
        <v>14</v>
      </c>
      <c r="AD7" s="210">
        <f t="shared" si="8"/>
        <v>4</v>
      </c>
      <c r="AE7" s="16">
        <f t="shared" si="9"/>
        <v>0</v>
      </c>
      <c r="AF7" s="9"/>
      <c r="AG7" s="17" t="str">
        <f t="shared" si="10"/>
        <v/>
      </c>
      <c r="AH7" s="17" t="e">
        <f>IF(ISERROR(VALUE(LEFT(#REF!))),LEFT(#REF!),VALUE(LEFT(#REF!)))</f>
        <v>#REF!</v>
      </c>
      <c r="AI7" s="17">
        <f t="shared" si="11"/>
        <v>4</v>
      </c>
      <c r="AJ7" s="17">
        <f t="shared" si="12"/>
        <v>4</v>
      </c>
      <c r="AK7" s="17">
        <f t="shared" si="13"/>
        <v>3</v>
      </c>
      <c r="AL7" s="17">
        <f t="shared" si="14"/>
        <v>5</v>
      </c>
      <c r="AM7" s="17">
        <f t="shared" si="15"/>
        <v>4</v>
      </c>
      <c r="AN7" s="17">
        <f t="shared" si="16"/>
        <v>3</v>
      </c>
      <c r="AO7" s="17">
        <f t="shared" si="17"/>
        <v>4</v>
      </c>
      <c r="AP7" s="17">
        <f t="shared" si="18"/>
        <v>3</v>
      </c>
      <c r="AQ7" s="17">
        <f t="shared" si="19"/>
        <v>4</v>
      </c>
      <c r="AR7" s="17">
        <f t="shared" si="20"/>
        <v>5</v>
      </c>
      <c r="AS7" s="17">
        <f t="shared" si="10"/>
        <v>4</v>
      </c>
      <c r="AT7" s="17">
        <f t="shared" si="10"/>
        <v>4</v>
      </c>
      <c r="AU7" s="17">
        <f t="shared" si="10"/>
        <v>5</v>
      </c>
      <c r="AV7" s="17">
        <f t="shared" si="10"/>
        <v>4</v>
      </c>
      <c r="AW7" s="18">
        <f t="shared" si="21"/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67">
        <v>3</v>
      </c>
      <c r="B8" s="230" t="s">
        <v>28</v>
      </c>
      <c r="C8" s="231" t="s">
        <v>34</v>
      </c>
      <c r="D8" s="299" t="s">
        <v>272</v>
      </c>
      <c r="E8" s="223">
        <v>2331</v>
      </c>
      <c r="F8" s="91"/>
      <c r="G8" s="137">
        <v>5</v>
      </c>
      <c r="H8" s="137">
        <v>4</v>
      </c>
      <c r="I8" s="137">
        <v>4</v>
      </c>
      <c r="J8" s="137">
        <v>4</v>
      </c>
      <c r="K8" s="137">
        <v>4</v>
      </c>
      <c r="L8" s="137">
        <v>4</v>
      </c>
      <c r="M8" s="137">
        <v>5</v>
      </c>
      <c r="O8" s="137">
        <v>3</v>
      </c>
      <c r="P8" s="137">
        <v>5</v>
      </c>
      <c r="Q8" s="137">
        <v>3</v>
      </c>
      <c r="R8" s="24">
        <v>3</v>
      </c>
      <c r="S8" s="23">
        <v>4</v>
      </c>
      <c r="T8" s="23">
        <v>4</v>
      </c>
      <c r="U8" s="23">
        <v>3</v>
      </c>
      <c r="V8" s="141">
        <f t="shared" si="0"/>
        <v>3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4</v>
      </c>
      <c r="AA8" s="92">
        <f t="shared" si="5"/>
        <v>7</v>
      </c>
      <c r="AB8" s="92">
        <f t="shared" si="6"/>
        <v>3</v>
      </c>
      <c r="AC8" s="92">
        <f t="shared" si="7"/>
        <v>14</v>
      </c>
      <c r="AD8" s="210">
        <f t="shared" si="8"/>
        <v>3.9285714285714284</v>
      </c>
      <c r="AE8" s="16">
        <f t="shared" si="9"/>
        <v>0</v>
      </c>
      <c r="AF8" s="9"/>
      <c r="AG8" s="17" t="str">
        <f t="shared" si="10"/>
        <v/>
      </c>
      <c r="AH8" s="17" t="e">
        <f>IF(ISERROR(VALUE(LEFT(#REF!))),LEFT(#REF!),VALUE(LEFT(#REF!)))</f>
        <v>#REF!</v>
      </c>
      <c r="AI8" s="17">
        <f t="shared" si="11"/>
        <v>5</v>
      </c>
      <c r="AJ8" s="17">
        <f t="shared" si="12"/>
        <v>4</v>
      </c>
      <c r="AK8" s="17">
        <f t="shared" si="13"/>
        <v>4</v>
      </c>
      <c r="AL8" s="17">
        <f t="shared" si="14"/>
        <v>4</v>
      </c>
      <c r="AM8" s="17">
        <f t="shared" si="15"/>
        <v>4</v>
      </c>
      <c r="AN8" s="17">
        <f t="shared" si="16"/>
        <v>4</v>
      </c>
      <c r="AO8" s="17">
        <f t="shared" si="17"/>
        <v>3</v>
      </c>
      <c r="AP8" s="17">
        <f t="shared" si="18"/>
        <v>5</v>
      </c>
      <c r="AQ8" s="17">
        <f t="shared" si="19"/>
        <v>3</v>
      </c>
      <c r="AR8" s="17">
        <f t="shared" si="20"/>
        <v>5</v>
      </c>
      <c r="AS8" s="17">
        <f t="shared" si="10"/>
        <v>3</v>
      </c>
      <c r="AT8" s="17">
        <f t="shared" si="10"/>
        <v>4</v>
      </c>
      <c r="AU8" s="17">
        <f t="shared" si="10"/>
        <v>4</v>
      </c>
      <c r="AV8" s="17">
        <f t="shared" si="10"/>
        <v>3</v>
      </c>
      <c r="AW8" s="18">
        <f t="shared" si="21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67">
        <v>4</v>
      </c>
      <c r="B9" s="230" t="s">
        <v>28</v>
      </c>
      <c r="C9" s="231" t="s">
        <v>34</v>
      </c>
      <c r="D9" s="299" t="s">
        <v>273</v>
      </c>
      <c r="E9" s="223">
        <v>2331</v>
      </c>
      <c r="F9" s="91"/>
      <c r="G9" s="137">
        <v>5</v>
      </c>
      <c r="H9" s="137">
        <v>4</v>
      </c>
      <c r="I9" s="137">
        <v>5</v>
      </c>
      <c r="J9" s="137">
        <v>4</v>
      </c>
      <c r="K9" s="137">
        <v>4</v>
      </c>
      <c r="L9" s="137">
        <v>3</v>
      </c>
      <c r="M9" s="137">
        <v>3</v>
      </c>
      <c r="O9" s="137">
        <v>3</v>
      </c>
      <c r="P9" s="137">
        <v>5</v>
      </c>
      <c r="Q9" s="137">
        <v>3</v>
      </c>
      <c r="R9" s="24">
        <v>3</v>
      </c>
      <c r="S9" s="23">
        <v>4</v>
      </c>
      <c r="T9" s="23">
        <v>4</v>
      </c>
      <c r="U9" s="23">
        <v>4</v>
      </c>
      <c r="V9" s="141">
        <f t="shared" si="0"/>
        <v>3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5</v>
      </c>
      <c r="AA9" s="92">
        <f t="shared" si="5"/>
        <v>6</v>
      </c>
      <c r="AB9" s="92">
        <f t="shared" si="6"/>
        <v>3</v>
      </c>
      <c r="AC9" s="92">
        <f t="shared" si="7"/>
        <v>14</v>
      </c>
      <c r="AD9" s="210">
        <f t="shared" si="8"/>
        <v>3.8571428571428572</v>
      </c>
      <c r="AE9" s="16">
        <f t="shared" si="9"/>
        <v>0</v>
      </c>
      <c r="AF9" s="9"/>
      <c r="AG9" s="17" t="str">
        <f t="shared" si="10"/>
        <v/>
      </c>
      <c r="AH9" s="17" t="e">
        <f>IF(ISERROR(VALUE(LEFT(#REF!))),LEFT(#REF!),VALUE(LEFT(#REF!)))</f>
        <v>#REF!</v>
      </c>
      <c r="AI9" s="17">
        <f t="shared" si="11"/>
        <v>5</v>
      </c>
      <c r="AJ9" s="17">
        <f t="shared" si="12"/>
        <v>4</v>
      </c>
      <c r="AK9" s="17">
        <f t="shared" si="13"/>
        <v>5</v>
      </c>
      <c r="AL9" s="17">
        <f t="shared" si="14"/>
        <v>4</v>
      </c>
      <c r="AM9" s="17">
        <f t="shared" si="15"/>
        <v>4</v>
      </c>
      <c r="AN9" s="17">
        <f t="shared" si="16"/>
        <v>3</v>
      </c>
      <c r="AO9" s="17">
        <f t="shared" si="17"/>
        <v>3</v>
      </c>
      <c r="AP9" s="17">
        <f t="shared" si="18"/>
        <v>3</v>
      </c>
      <c r="AQ9" s="17">
        <f t="shared" si="19"/>
        <v>3</v>
      </c>
      <c r="AR9" s="17">
        <f t="shared" si="20"/>
        <v>5</v>
      </c>
      <c r="AS9" s="17">
        <f t="shared" si="10"/>
        <v>3</v>
      </c>
      <c r="AT9" s="17">
        <f t="shared" si="10"/>
        <v>4</v>
      </c>
      <c r="AU9" s="17">
        <f t="shared" si="10"/>
        <v>4</v>
      </c>
      <c r="AV9" s="17">
        <f t="shared" si="10"/>
        <v>4</v>
      </c>
      <c r="AW9" s="18">
        <f t="shared" si="21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67">
        <v>5</v>
      </c>
      <c r="B10" s="230" t="s">
        <v>28</v>
      </c>
      <c r="C10" s="231" t="s">
        <v>34</v>
      </c>
      <c r="D10" s="299" t="s">
        <v>274</v>
      </c>
      <c r="E10" s="223">
        <v>2331</v>
      </c>
      <c r="F10" s="91"/>
      <c r="G10" s="137">
        <v>4</v>
      </c>
      <c r="H10" s="137">
        <v>5</v>
      </c>
      <c r="I10" s="137">
        <v>5</v>
      </c>
      <c r="J10" s="137">
        <v>4</v>
      </c>
      <c r="K10" s="137">
        <v>4</v>
      </c>
      <c r="L10" s="137">
        <v>4</v>
      </c>
      <c r="M10" s="137">
        <v>4</v>
      </c>
      <c r="O10" s="137">
        <v>5</v>
      </c>
      <c r="P10" s="137">
        <v>5</v>
      </c>
      <c r="Q10" s="137">
        <v>4</v>
      </c>
      <c r="R10" s="24">
        <v>4</v>
      </c>
      <c r="S10" s="23">
        <v>4</v>
      </c>
      <c r="T10" s="23">
        <v>4</v>
      </c>
      <c r="U10" s="23">
        <v>5</v>
      </c>
      <c r="V10" s="141">
        <f t="shared" si="0"/>
        <v>4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0</v>
      </c>
      <c r="AA10" s="92">
        <f t="shared" si="5"/>
        <v>9</v>
      </c>
      <c r="AB10" s="92">
        <f t="shared" si="6"/>
        <v>5</v>
      </c>
      <c r="AC10" s="92">
        <f t="shared" si="7"/>
        <v>14</v>
      </c>
      <c r="AD10" s="210">
        <f t="shared" si="8"/>
        <v>4.3571428571428568</v>
      </c>
      <c r="AE10" s="16">
        <f t="shared" si="9"/>
        <v>0</v>
      </c>
      <c r="AF10" s="9"/>
      <c r="AG10" s="17" t="str">
        <f t="shared" si="10"/>
        <v/>
      </c>
      <c r="AH10" s="17" t="e">
        <f>IF(ISERROR(VALUE(LEFT(#REF!))),LEFT(#REF!),VALUE(LEFT(#REF!)))</f>
        <v>#REF!</v>
      </c>
      <c r="AI10" s="17">
        <f t="shared" si="11"/>
        <v>4</v>
      </c>
      <c r="AJ10" s="17">
        <f t="shared" si="12"/>
        <v>5</v>
      </c>
      <c r="AK10" s="17">
        <f t="shared" si="13"/>
        <v>5</v>
      </c>
      <c r="AL10" s="17">
        <f t="shared" si="14"/>
        <v>4</v>
      </c>
      <c r="AM10" s="17">
        <f t="shared" si="15"/>
        <v>4</v>
      </c>
      <c r="AN10" s="17">
        <f t="shared" si="16"/>
        <v>4</v>
      </c>
      <c r="AO10" s="17">
        <f t="shared" si="17"/>
        <v>4</v>
      </c>
      <c r="AP10" s="17">
        <f t="shared" si="18"/>
        <v>4</v>
      </c>
      <c r="AQ10" s="17">
        <f t="shared" si="19"/>
        <v>5</v>
      </c>
      <c r="AR10" s="17">
        <f t="shared" si="20"/>
        <v>5</v>
      </c>
      <c r="AS10" s="17">
        <f t="shared" si="10"/>
        <v>4</v>
      </c>
      <c r="AT10" s="17">
        <f t="shared" si="10"/>
        <v>4</v>
      </c>
      <c r="AU10" s="17">
        <f t="shared" si="10"/>
        <v>4</v>
      </c>
      <c r="AV10" s="17">
        <f t="shared" si="10"/>
        <v>5</v>
      </c>
      <c r="AW10" s="18">
        <f t="shared" si="21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67">
        <v>6</v>
      </c>
      <c r="B11" s="230" t="s">
        <v>28</v>
      </c>
      <c r="C11" s="231" t="s">
        <v>35</v>
      </c>
      <c r="D11" s="299" t="s">
        <v>275</v>
      </c>
      <c r="E11" s="223">
        <v>2331</v>
      </c>
      <c r="F11" s="91"/>
      <c r="G11" s="137">
        <v>5</v>
      </c>
      <c r="H11" s="137">
        <v>5</v>
      </c>
      <c r="I11" s="137">
        <v>3</v>
      </c>
      <c r="J11" s="137">
        <v>4</v>
      </c>
      <c r="K11" s="137">
        <v>5</v>
      </c>
      <c r="L11" s="137">
        <v>4</v>
      </c>
      <c r="M11" s="137">
        <v>3</v>
      </c>
      <c r="O11" s="137">
        <v>4</v>
      </c>
      <c r="P11" s="137">
        <v>5</v>
      </c>
      <c r="Q11" s="137">
        <v>3</v>
      </c>
      <c r="R11" s="24">
        <v>3</v>
      </c>
      <c r="S11" s="23">
        <v>4</v>
      </c>
      <c r="T11" s="23">
        <v>4</v>
      </c>
      <c r="U11" s="23">
        <v>4</v>
      </c>
      <c r="V11" s="141">
        <f t="shared" si="0"/>
        <v>3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4</v>
      </c>
      <c r="AA11" s="92">
        <f t="shared" si="5"/>
        <v>6</v>
      </c>
      <c r="AB11" s="92">
        <f t="shared" si="6"/>
        <v>4</v>
      </c>
      <c r="AC11" s="92">
        <f t="shared" si="7"/>
        <v>14</v>
      </c>
      <c r="AD11" s="210">
        <f t="shared" si="8"/>
        <v>4</v>
      </c>
      <c r="AE11" s="16">
        <f t="shared" si="9"/>
        <v>0</v>
      </c>
      <c r="AF11" s="9"/>
      <c r="AG11" s="17" t="str">
        <f t="shared" si="10"/>
        <v/>
      </c>
      <c r="AH11" s="17" t="e">
        <f>IF(ISERROR(VALUE(LEFT(#REF!))),LEFT(#REF!),VALUE(LEFT(#REF!)))</f>
        <v>#REF!</v>
      </c>
      <c r="AI11" s="17">
        <f t="shared" si="11"/>
        <v>5</v>
      </c>
      <c r="AJ11" s="17">
        <f t="shared" si="12"/>
        <v>5</v>
      </c>
      <c r="AK11" s="17">
        <f t="shared" si="13"/>
        <v>3</v>
      </c>
      <c r="AL11" s="17">
        <f t="shared" si="14"/>
        <v>4</v>
      </c>
      <c r="AM11" s="17">
        <f t="shared" si="15"/>
        <v>5</v>
      </c>
      <c r="AN11" s="17">
        <f t="shared" si="16"/>
        <v>4</v>
      </c>
      <c r="AO11" s="17">
        <f t="shared" si="17"/>
        <v>3</v>
      </c>
      <c r="AP11" s="17">
        <f t="shared" si="18"/>
        <v>3</v>
      </c>
      <c r="AQ11" s="17">
        <f t="shared" si="19"/>
        <v>4</v>
      </c>
      <c r="AR11" s="17">
        <f t="shared" si="20"/>
        <v>5</v>
      </c>
      <c r="AS11" s="17">
        <f t="shared" si="10"/>
        <v>3</v>
      </c>
      <c r="AT11" s="17">
        <f t="shared" si="10"/>
        <v>4</v>
      </c>
      <c r="AU11" s="17">
        <f t="shared" si="10"/>
        <v>4</v>
      </c>
      <c r="AV11" s="17">
        <f t="shared" si="10"/>
        <v>4</v>
      </c>
      <c r="AW11" s="18">
        <f t="shared" si="21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67">
        <v>7</v>
      </c>
      <c r="B12" s="230" t="s">
        <v>28</v>
      </c>
      <c r="C12" s="283" t="s">
        <v>34</v>
      </c>
      <c r="D12" s="299" t="s">
        <v>276</v>
      </c>
      <c r="E12" s="223">
        <v>2331</v>
      </c>
      <c r="F12" s="91"/>
      <c r="G12" s="137">
        <v>5</v>
      </c>
      <c r="H12" s="137">
        <v>5</v>
      </c>
      <c r="I12" s="137">
        <v>3</v>
      </c>
      <c r="J12" s="137">
        <v>4</v>
      </c>
      <c r="K12" s="137">
        <v>4</v>
      </c>
      <c r="L12" s="137">
        <v>4</v>
      </c>
      <c r="M12" s="137">
        <v>3</v>
      </c>
      <c r="O12" s="137">
        <v>4</v>
      </c>
      <c r="P12" s="137">
        <v>5</v>
      </c>
      <c r="Q12" s="137">
        <v>4</v>
      </c>
      <c r="R12" s="24">
        <v>3</v>
      </c>
      <c r="S12" s="23">
        <v>3</v>
      </c>
      <c r="T12" s="23">
        <v>4</v>
      </c>
      <c r="U12" s="23">
        <v>4</v>
      </c>
      <c r="V12" s="141">
        <f t="shared" si="0"/>
        <v>3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4</v>
      </c>
      <c r="AA12" s="92">
        <f t="shared" si="5"/>
        <v>7</v>
      </c>
      <c r="AB12" s="92">
        <f t="shared" si="6"/>
        <v>3</v>
      </c>
      <c r="AC12" s="92">
        <f t="shared" si="7"/>
        <v>14</v>
      </c>
      <c r="AD12" s="210">
        <f t="shared" si="8"/>
        <v>3.9285714285714284</v>
      </c>
      <c r="AE12" s="16">
        <f t="shared" si="9"/>
        <v>0</v>
      </c>
      <c r="AF12" s="9"/>
      <c r="AG12" s="17" t="str">
        <f t="shared" si="10"/>
        <v/>
      </c>
      <c r="AH12" s="17" t="e">
        <f>IF(ISERROR(VALUE(LEFT(#REF!))),LEFT(#REF!),VALUE(LEFT(#REF!)))</f>
        <v>#REF!</v>
      </c>
      <c r="AI12" s="17">
        <f t="shared" si="11"/>
        <v>5</v>
      </c>
      <c r="AJ12" s="17">
        <f t="shared" si="12"/>
        <v>5</v>
      </c>
      <c r="AK12" s="17">
        <f t="shared" si="13"/>
        <v>3</v>
      </c>
      <c r="AL12" s="17">
        <f t="shared" si="14"/>
        <v>4</v>
      </c>
      <c r="AM12" s="17">
        <f t="shared" si="15"/>
        <v>4</v>
      </c>
      <c r="AN12" s="17">
        <f t="shared" si="16"/>
        <v>4</v>
      </c>
      <c r="AO12" s="17">
        <f t="shared" si="17"/>
        <v>4</v>
      </c>
      <c r="AP12" s="17">
        <f t="shared" si="18"/>
        <v>3</v>
      </c>
      <c r="AQ12" s="17">
        <f t="shared" si="19"/>
        <v>4</v>
      </c>
      <c r="AR12" s="17">
        <f t="shared" si="20"/>
        <v>5</v>
      </c>
      <c r="AS12" s="17">
        <f t="shared" si="10"/>
        <v>3</v>
      </c>
      <c r="AT12" s="17">
        <f t="shared" si="10"/>
        <v>3</v>
      </c>
      <c r="AU12" s="17">
        <f t="shared" si="10"/>
        <v>4</v>
      </c>
      <c r="AV12" s="17">
        <f t="shared" si="10"/>
        <v>4</v>
      </c>
      <c r="AW12" s="18">
        <f t="shared" si="21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67">
        <v>8</v>
      </c>
      <c r="B13" s="230" t="s">
        <v>28</v>
      </c>
      <c r="C13" s="231" t="s">
        <v>1134</v>
      </c>
      <c r="D13" s="299" t="s">
        <v>277</v>
      </c>
      <c r="E13" s="223">
        <v>2331</v>
      </c>
      <c r="F13" s="91"/>
      <c r="G13" s="137">
        <v>5</v>
      </c>
      <c r="H13" s="137">
        <v>5</v>
      </c>
      <c r="I13" s="137">
        <v>4</v>
      </c>
      <c r="J13" s="137">
        <v>5</v>
      </c>
      <c r="K13" s="137">
        <v>5</v>
      </c>
      <c r="L13" s="137">
        <v>5</v>
      </c>
      <c r="M13" s="137">
        <v>4</v>
      </c>
      <c r="O13" s="137">
        <v>5</v>
      </c>
      <c r="P13" s="137">
        <v>5</v>
      </c>
      <c r="Q13" s="137">
        <v>4</v>
      </c>
      <c r="R13" s="94">
        <v>4</v>
      </c>
      <c r="S13" s="91">
        <v>4</v>
      </c>
      <c r="T13" s="91">
        <v>5</v>
      </c>
      <c r="U13" s="91">
        <v>5</v>
      </c>
      <c r="V13" s="141">
        <f t="shared" si="0"/>
        <v>4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0</v>
      </c>
      <c r="AA13" s="93">
        <f t="shared" si="5"/>
        <v>5</v>
      </c>
      <c r="AB13" s="93">
        <f t="shared" si="6"/>
        <v>9</v>
      </c>
      <c r="AC13" s="92">
        <f t="shared" si="7"/>
        <v>14</v>
      </c>
      <c r="AD13" s="210">
        <f t="shared" si="8"/>
        <v>4.6428571428571432</v>
      </c>
      <c r="AE13" s="25">
        <f t="shared" si="9"/>
        <v>0</v>
      </c>
      <c r="AF13" s="13"/>
      <c r="AG13" s="26" t="str">
        <f t="shared" si="10"/>
        <v/>
      </c>
      <c r="AH13" s="26" t="e">
        <f>IF(ISERROR(VALUE(LEFT(#REF!))),LEFT(#REF!),VALUE(LEFT(#REF!)))</f>
        <v>#REF!</v>
      </c>
      <c r="AI13" s="26">
        <f t="shared" si="11"/>
        <v>5</v>
      </c>
      <c r="AJ13" s="26">
        <f t="shared" si="12"/>
        <v>5</v>
      </c>
      <c r="AK13" s="26">
        <f t="shared" si="13"/>
        <v>4</v>
      </c>
      <c r="AL13" s="26">
        <f t="shared" si="14"/>
        <v>5</v>
      </c>
      <c r="AM13" s="26">
        <f t="shared" si="15"/>
        <v>5</v>
      </c>
      <c r="AN13" s="26">
        <f t="shared" si="16"/>
        <v>5</v>
      </c>
      <c r="AO13" s="26">
        <f t="shared" si="17"/>
        <v>4</v>
      </c>
      <c r="AP13" s="26">
        <f t="shared" si="18"/>
        <v>4</v>
      </c>
      <c r="AQ13" s="26">
        <f t="shared" si="19"/>
        <v>5</v>
      </c>
      <c r="AR13" s="26">
        <f t="shared" si="20"/>
        <v>5</v>
      </c>
      <c r="AS13" s="26">
        <f t="shared" si="10"/>
        <v>4</v>
      </c>
      <c r="AT13" s="26">
        <f t="shared" si="10"/>
        <v>4</v>
      </c>
      <c r="AU13" s="26">
        <f t="shared" si="10"/>
        <v>5</v>
      </c>
      <c r="AV13" s="26">
        <f t="shared" si="10"/>
        <v>5</v>
      </c>
      <c r="AW13" s="27">
        <f t="shared" si="21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67">
        <v>9</v>
      </c>
      <c r="B14" s="230" t="s">
        <v>28</v>
      </c>
      <c r="C14" s="283" t="s">
        <v>34</v>
      </c>
      <c r="D14" s="299" t="s">
        <v>278</v>
      </c>
      <c r="E14" s="223">
        <v>2331</v>
      </c>
      <c r="F14" s="91"/>
      <c r="G14" s="137">
        <v>5</v>
      </c>
      <c r="H14" s="137">
        <v>4</v>
      </c>
      <c r="I14" s="137">
        <v>4</v>
      </c>
      <c r="J14" s="137">
        <v>5</v>
      </c>
      <c r="K14" s="137">
        <v>4</v>
      </c>
      <c r="L14" s="137">
        <v>4</v>
      </c>
      <c r="M14" s="137">
        <v>4</v>
      </c>
      <c r="O14" s="137">
        <v>3</v>
      </c>
      <c r="P14" s="137">
        <v>5</v>
      </c>
      <c r="Q14" s="137">
        <v>5</v>
      </c>
      <c r="R14" s="24">
        <v>4</v>
      </c>
      <c r="S14" s="23">
        <v>3</v>
      </c>
      <c r="T14" s="23">
        <v>5</v>
      </c>
      <c r="U14" s="23">
        <v>5</v>
      </c>
      <c r="V14" s="141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2</v>
      </c>
      <c r="AA14" s="92">
        <f t="shared" si="5"/>
        <v>6</v>
      </c>
      <c r="AB14" s="92">
        <f t="shared" si="6"/>
        <v>6</v>
      </c>
      <c r="AC14" s="92">
        <f t="shared" si="7"/>
        <v>14</v>
      </c>
      <c r="AD14" s="210">
        <f t="shared" si="8"/>
        <v>4.2857142857142856</v>
      </c>
      <c r="AE14" s="16">
        <f t="shared" si="9"/>
        <v>0</v>
      </c>
      <c r="AF14" s="9"/>
      <c r="AG14" s="17" t="str">
        <f t="shared" si="10"/>
        <v/>
      </c>
      <c r="AH14" s="17" t="e">
        <f>IF(ISERROR(VALUE(LEFT(#REF!))),LEFT(#REF!),VALUE(LEFT(#REF!)))</f>
        <v>#REF!</v>
      </c>
      <c r="AI14" s="17">
        <f t="shared" si="11"/>
        <v>5</v>
      </c>
      <c r="AJ14" s="17">
        <f t="shared" si="12"/>
        <v>4</v>
      </c>
      <c r="AK14" s="17">
        <f t="shared" si="13"/>
        <v>4</v>
      </c>
      <c r="AL14" s="17">
        <f t="shared" si="14"/>
        <v>5</v>
      </c>
      <c r="AM14" s="17">
        <f t="shared" si="15"/>
        <v>4</v>
      </c>
      <c r="AN14" s="17">
        <f t="shared" si="16"/>
        <v>4</v>
      </c>
      <c r="AO14" s="17">
        <f t="shared" si="17"/>
        <v>5</v>
      </c>
      <c r="AP14" s="17">
        <f t="shared" si="18"/>
        <v>4</v>
      </c>
      <c r="AQ14" s="17">
        <f t="shared" si="19"/>
        <v>3</v>
      </c>
      <c r="AR14" s="17">
        <f t="shared" si="20"/>
        <v>5</v>
      </c>
      <c r="AS14" s="17">
        <f t="shared" si="10"/>
        <v>4</v>
      </c>
      <c r="AT14" s="17">
        <f t="shared" si="10"/>
        <v>3</v>
      </c>
      <c r="AU14" s="17">
        <f t="shared" si="10"/>
        <v>5</v>
      </c>
      <c r="AV14" s="17">
        <f t="shared" si="10"/>
        <v>5</v>
      </c>
      <c r="AW14" s="18">
        <f t="shared" si="21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30" t="s">
        <v>28</v>
      </c>
      <c r="C15" s="283" t="s">
        <v>34</v>
      </c>
      <c r="D15" s="299" t="s">
        <v>279</v>
      </c>
      <c r="E15" s="223">
        <v>2331</v>
      </c>
      <c r="F15" s="91"/>
      <c r="G15" s="137">
        <v>5</v>
      </c>
      <c r="H15" s="137">
        <v>4</v>
      </c>
      <c r="I15" s="137">
        <v>3</v>
      </c>
      <c r="J15" s="137">
        <v>3</v>
      </c>
      <c r="K15" s="137">
        <v>5</v>
      </c>
      <c r="L15" s="137">
        <v>4</v>
      </c>
      <c r="M15" s="137">
        <v>3</v>
      </c>
      <c r="O15" s="137">
        <v>4</v>
      </c>
      <c r="P15" s="137">
        <v>3</v>
      </c>
      <c r="Q15" s="137">
        <v>4</v>
      </c>
      <c r="R15" s="24">
        <v>3</v>
      </c>
      <c r="S15" s="23">
        <v>4</v>
      </c>
      <c r="T15" s="23">
        <v>3</v>
      </c>
      <c r="U15" s="23">
        <v>4</v>
      </c>
      <c r="V15" s="141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6</v>
      </c>
      <c r="AA15" s="92">
        <f t="shared" si="5"/>
        <v>6</v>
      </c>
      <c r="AB15" s="92">
        <f t="shared" si="6"/>
        <v>2</v>
      </c>
      <c r="AC15" s="92">
        <f t="shared" si="7"/>
        <v>14</v>
      </c>
      <c r="AD15" s="210">
        <f t="shared" si="8"/>
        <v>3.7142857142857144</v>
      </c>
      <c r="AE15" s="16">
        <f t="shared" si="9"/>
        <v>0</v>
      </c>
      <c r="AF15" s="9"/>
      <c r="AG15" s="17" t="str">
        <f t="shared" si="10"/>
        <v/>
      </c>
      <c r="AH15" s="17" t="e">
        <f>IF(ISERROR(VALUE(LEFT(#REF!))),LEFT(#REF!),VALUE(LEFT(#REF!)))</f>
        <v>#REF!</v>
      </c>
      <c r="AI15" s="17">
        <f t="shared" si="11"/>
        <v>5</v>
      </c>
      <c r="AJ15" s="17">
        <f t="shared" si="12"/>
        <v>4</v>
      </c>
      <c r="AK15" s="17">
        <f t="shared" si="13"/>
        <v>3</v>
      </c>
      <c r="AL15" s="17">
        <f t="shared" si="14"/>
        <v>3</v>
      </c>
      <c r="AM15" s="17">
        <f t="shared" si="15"/>
        <v>5</v>
      </c>
      <c r="AN15" s="17">
        <f t="shared" si="16"/>
        <v>4</v>
      </c>
      <c r="AO15" s="17">
        <f t="shared" si="17"/>
        <v>4</v>
      </c>
      <c r="AP15" s="17">
        <f t="shared" si="18"/>
        <v>3</v>
      </c>
      <c r="AQ15" s="17">
        <f t="shared" si="19"/>
        <v>4</v>
      </c>
      <c r="AR15" s="17">
        <f t="shared" si="20"/>
        <v>3</v>
      </c>
      <c r="AS15" s="17">
        <f t="shared" si="10"/>
        <v>3</v>
      </c>
      <c r="AT15" s="17">
        <f t="shared" si="10"/>
        <v>4</v>
      </c>
      <c r="AU15" s="17">
        <f t="shared" si="10"/>
        <v>3</v>
      </c>
      <c r="AV15" s="17">
        <f t="shared" si="10"/>
        <v>4</v>
      </c>
      <c r="AW15" s="18">
        <f t="shared" si="21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8">
        <v>11</v>
      </c>
      <c r="C16" s="231" t="s">
        <v>34</v>
      </c>
      <c r="D16" s="299" t="s">
        <v>280</v>
      </c>
      <c r="E16" s="223">
        <v>2331</v>
      </c>
      <c r="F16" s="91"/>
      <c r="G16" s="137">
        <v>4</v>
      </c>
      <c r="H16" s="137">
        <v>4</v>
      </c>
      <c r="I16" s="137">
        <v>5</v>
      </c>
      <c r="J16" s="137">
        <v>3</v>
      </c>
      <c r="K16" s="137">
        <v>5</v>
      </c>
      <c r="L16" s="137">
        <v>4</v>
      </c>
      <c r="M16" s="137">
        <v>3</v>
      </c>
      <c r="O16" s="137">
        <v>3</v>
      </c>
      <c r="P16" s="137">
        <v>4</v>
      </c>
      <c r="Q16" s="137">
        <v>4</v>
      </c>
      <c r="R16" s="24">
        <v>3</v>
      </c>
      <c r="S16" s="23">
        <v>4</v>
      </c>
      <c r="T16" s="23">
        <v>3</v>
      </c>
      <c r="U16" s="23">
        <v>4</v>
      </c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5</v>
      </c>
      <c r="AA16" s="92">
        <f t="shared" si="5"/>
        <v>7</v>
      </c>
      <c r="AB16" s="92">
        <f t="shared" si="6"/>
        <v>2</v>
      </c>
      <c r="AC16" s="92">
        <f t="shared" si="7"/>
        <v>14</v>
      </c>
      <c r="AD16" s="210">
        <f t="shared" si="8"/>
        <v>3.7857142857142856</v>
      </c>
      <c r="AE16" s="16">
        <f t="shared" si="9"/>
        <v>0</v>
      </c>
      <c r="AF16" s="9"/>
      <c r="AG16" s="17" t="str">
        <f t="shared" si="10"/>
        <v/>
      </c>
      <c r="AH16" s="17" t="e">
        <f>IF(ISERROR(VALUE(LEFT(#REF!))),LEFT(#REF!),VALUE(LEFT(#REF!)))</f>
        <v>#REF!</v>
      </c>
      <c r="AI16" s="17">
        <f t="shared" si="11"/>
        <v>4</v>
      </c>
      <c r="AJ16" s="17">
        <f t="shared" si="12"/>
        <v>4</v>
      </c>
      <c r="AK16" s="17">
        <f t="shared" si="13"/>
        <v>5</v>
      </c>
      <c r="AL16" s="17">
        <f t="shared" si="14"/>
        <v>3</v>
      </c>
      <c r="AM16" s="17">
        <f t="shared" si="15"/>
        <v>5</v>
      </c>
      <c r="AN16" s="17">
        <f t="shared" si="16"/>
        <v>4</v>
      </c>
      <c r="AO16" s="17">
        <f t="shared" si="17"/>
        <v>4</v>
      </c>
      <c r="AP16" s="17">
        <f t="shared" si="18"/>
        <v>3</v>
      </c>
      <c r="AQ16" s="17">
        <f t="shared" si="19"/>
        <v>3</v>
      </c>
      <c r="AR16" s="17">
        <f t="shared" si="20"/>
        <v>4</v>
      </c>
      <c r="AS16" s="17">
        <f t="shared" si="10"/>
        <v>3</v>
      </c>
      <c r="AT16" s="17">
        <f t="shared" si="10"/>
        <v>4</v>
      </c>
      <c r="AU16" s="17">
        <f t="shared" si="10"/>
        <v>3</v>
      </c>
      <c r="AV16" s="17">
        <f t="shared" si="10"/>
        <v>4</v>
      </c>
      <c r="AW16" s="18">
        <f t="shared" si="21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8">
        <v>12</v>
      </c>
      <c r="B17" s="163"/>
      <c r="C17" s="231" t="s">
        <v>34</v>
      </c>
      <c r="D17" s="299" t="s">
        <v>281</v>
      </c>
      <c r="E17" s="223">
        <v>2331</v>
      </c>
      <c r="F17" s="91"/>
      <c r="G17" s="137">
        <v>4</v>
      </c>
      <c r="H17" s="137">
        <v>4</v>
      </c>
      <c r="I17" s="137">
        <v>3</v>
      </c>
      <c r="J17" s="137">
        <v>4</v>
      </c>
      <c r="K17" s="137">
        <v>5</v>
      </c>
      <c r="L17" s="137">
        <v>3</v>
      </c>
      <c r="M17" s="137">
        <v>3</v>
      </c>
      <c r="O17" s="137">
        <v>4</v>
      </c>
      <c r="P17" s="137">
        <v>4</v>
      </c>
      <c r="Q17" s="137">
        <v>5</v>
      </c>
      <c r="R17" s="24">
        <v>5</v>
      </c>
      <c r="S17" s="23">
        <v>5</v>
      </c>
      <c r="T17" s="23">
        <v>5</v>
      </c>
      <c r="U17" s="23">
        <v>3</v>
      </c>
      <c r="V17" s="18">
        <f t="shared" si="0"/>
        <v>3</v>
      </c>
      <c r="W17" s="92">
        <f t="shared" si="1"/>
        <v>0</v>
      </c>
      <c r="X17" s="92">
        <f t="shared" si="2"/>
        <v>0</v>
      </c>
      <c r="Y17" s="92">
        <f t="shared" si="3"/>
        <v>0</v>
      </c>
      <c r="Z17" s="92">
        <f t="shared" si="4"/>
        <v>4</v>
      </c>
      <c r="AA17" s="92">
        <f t="shared" si="5"/>
        <v>5</v>
      </c>
      <c r="AB17" s="92">
        <f t="shared" si="6"/>
        <v>5</v>
      </c>
      <c r="AC17" s="92">
        <f t="shared" si="7"/>
        <v>14</v>
      </c>
      <c r="AD17" s="210">
        <f t="shared" si="8"/>
        <v>4.0714285714285712</v>
      </c>
      <c r="AE17" s="16">
        <f t="shared" si="9"/>
        <v>0</v>
      </c>
      <c r="AF17" s="9"/>
      <c r="AG17" s="17" t="str">
        <f t="shared" si="10"/>
        <v/>
      </c>
      <c r="AH17" s="17" t="e">
        <f>IF(ISERROR(VALUE(LEFT(#REF!))),LEFT(#REF!),VALUE(LEFT(#REF!)))</f>
        <v>#REF!</v>
      </c>
      <c r="AI17" s="17">
        <f t="shared" si="11"/>
        <v>4</v>
      </c>
      <c r="AJ17" s="17">
        <f t="shared" si="12"/>
        <v>4</v>
      </c>
      <c r="AK17" s="17">
        <f t="shared" si="13"/>
        <v>3</v>
      </c>
      <c r="AL17" s="17">
        <f t="shared" si="14"/>
        <v>4</v>
      </c>
      <c r="AM17" s="17">
        <f t="shared" si="15"/>
        <v>5</v>
      </c>
      <c r="AN17" s="17">
        <f t="shared" si="16"/>
        <v>3</v>
      </c>
      <c r="AO17" s="17">
        <f t="shared" si="17"/>
        <v>5</v>
      </c>
      <c r="AP17" s="17">
        <f t="shared" si="18"/>
        <v>3</v>
      </c>
      <c r="AQ17" s="17">
        <f t="shared" si="19"/>
        <v>4</v>
      </c>
      <c r="AR17" s="17">
        <f t="shared" si="20"/>
        <v>4</v>
      </c>
      <c r="AS17" s="17">
        <f t="shared" si="10"/>
        <v>5</v>
      </c>
      <c r="AT17" s="17">
        <f t="shared" si="10"/>
        <v>5</v>
      </c>
      <c r="AU17" s="17">
        <f t="shared" si="10"/>
        <v>5</v>
      </c>
      <c r="AV17" s="17">
        <f t="shared" si="10"/>
        <v>3</v>
      </c>
      <c r="AW17" s="18">
        <f t="shared" si="21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8">
        <v>13</v>
      </c>
      <c r="B18" s="163"/>
      <c r="C18" s="231" t="s">
        <v>443</v>
      </c>
      <c r="D18" s="299" t="s">
        <v>282</v>
      </c>
      <c r="E18" s="223">
        <v>2331</v>
      </c>
      <c r="F18" s="91"/>
      <c r="G18" s="137">
        <v>5</v>
      </c>
      <c r="H18" s="137">
        <v>5</v>
      </c>
      <c r="I18" s="137">
        <v>4</v>
      </c>
      <c r="J18" s="137">
        <v>5</v>
      </c>
      <c r="K18" s="137">
        <v>5</v>
      </c>
      <c r="L18" s="137">
        <v>4</v>
      </c>
      <c r="M18" s="137">
        <v>5</v>
      </c>
      <c r="O18" s="137">
        <v>5</v>
      </c>
      <c r="P18" s="137">
        <v>5</v>
      </c>
      <c r="Q18" s="137">
        <v>5</v>
      </c>
      <c r="R18" s="24">
        <v>5</v>
      </c>
      <c r="S18" s="23">
        <v>5</v>
      </c>
      <c r="T18" s="23">
        <v>5</v>
      </c>
      <c r="U18" s="23">
        <v>5</v>
      </c>
      <c r="V18" s="18">
        <f t="shared" si="0"/>
        <v>4</v>
      </c>
      <c r="W18" s="92">
        <f t="shared" si="1"/>
        <v>0</v>
      </c>
      <c r="X18" s="92">
        <f t="shared" ref="X18:X34" si="22">COUNTIF(AF18:AU18,"д")</f>
        <v>0</v>
      </c>
      <c r="Y18" s="92">
        <f t="shared" si="3"/>
        <v>0</v>
      </c>
      <c r="Z18" s="92">
        <f t="shared" si="4"/>
        <v>0</v>
      </c>
      <c r="AA18" s="92">
        <f t="shared" si="5"/>
        <v>2</v>
      </c>
      <c r="AB18" s="92">
        <f t="shared" si="6"/>
        <v>12</v>
      </c>
      <c r="AC18" s="92">
        <f t="shared" si="7"/>
        <v>14</v>
      </c>
      <c r="AD18" s="210">
        <f t="shared" si="8"/>
        <v>4.8571428571428568</v>
      </c>
      <c r="AE18" s="16">
        <f t="shared" si="9"/>
        <v>0</v>
      </c>
      <c r="AF18" s="9"/>
      <c r="AG18" s="17" t="str">
        <f t="shared" si="10"/>
        <v/>
      </c>
      <c r="AH18" s="17" t="e">
        <f>IF(ISERROR(VALUE(LEFT(#REF!))),LEFT(#REF!),VALUE(LEFT(#REF!)))</f>
        <v>#REF!</v>
      </c>
      <c r="AI18" s="17">
        <f t="shared" si="11"/>
        <v>5</v>
      </c>
      <c r="AJ18" s="17">
        <f t="shared" si="12"/>
        <v>5</v>
      </c>
      <c r="AK18" s="17">
        <f t="shared" si="13"/>
        <v>4</v>
      </c>
      <c r="AL18" s="17">
        <f t="shared" si="14"/>
        <v>5</v>
      </c>
      <c r="AM18" s="17">
        <f t="shared" si="15"/>
        <v>5</v>
      </c>
      <c r="AN18" s="17">
        <f t="shared" si="16"/>
        <v>4</v>
      </c>
      <c r="AO18" s="17">
        <f t="shared" si="17"/>
        <v>5</v>
      </c>
      <c r="AP18" s="17">
        <f t="shared" si="18"/>
        <v>5</v>
      </c>
      <c r="AQ18" s="17">
        <f t="shared" si="19"/>
        <v>5</v>
      </c>
      <c r="AR18" s="17">
        <f t="shared" si="20"/>
        <v>5</v>
      </c>
      <c r="AS18" s="17">
        <f t="shared" si="10"/>
        <v>5</v>
      </c>
      <c r="AT18" s="17">
        <f t="shared" si="10"/>
        <v>5</v>
      </c>
      <c r="AU18" s="17">
        <f t="shared" si="10"/>
        <v>5</v>
      </c>
      <c r="AV18" s="17">
        <f t="shared" si="10"/>
        <v>5</v>
      </c>
      <c r="AW18" s="18">
        <f t="shared" si="21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8">
        <v>14</v>
      </c>
      <c r="B19" s="163"/>
      <c r="C19" s="231" t="s">
        <v>34</v>
      </c>
      <c r="D19" s="299" t="s">
        <v>283</v>
      </c>
      <c r="E19" s="223">
        <v>2331</v>
      </c>
      <c r="F19" s="91"/>
      <c r="G19" s="137">
        <v>4</v>
      </c>
      <c r="H19" s="137">
        <v>4</v>
      </c>
      <c r="I19" s="137">
        <v>3</v>
      </c>
      <c r="J19" s="137">
        <v>4</v>
      </c>
      <c r="K19" s="137">
        <v>4</v>
      </c>
      <c r="L19" s="137">
        <v>4</v>
      </c>
      <c r="M19" s="137">
        <v>4</v>
      </c>
      <c r="O19" s="137">
        <v>4</v>
      </c>
      <c r="P19" s="137">
        <v>5</v>
      </c>
      <c r="Q19" s="137">
        <v>4</v>
      </c>
      <c r="R19" s="24">
        <v>4</v>
      </c>
      <c r="S19" s="23">
        <v>4</v>
      </c>
      <c r="T19" s="23">
        <v>4</v>
      </c>
      <c r="U19" s="23">
        <v>4</v>
      </c>
      <c r="V19" s="18">
        <f t="shared" si="0"/>
        <v>3</v>
      </c>
      <c r="W19" s="92">
        <f t="shared" si="1"/>
        <v>0</v>
      </c>
      <c r="X19" s="92">
        <f t="shared" si="22"/>
        <v>0</v>
      </c>
      <c r="Y19" s="92">
        <f t="shared" si="3"/>
        <v>0</v>
      </c>
      <c r="Z19" s="92">
        <f t="shared" si="4"/>
        <v>1</v>
      </c>
      <c r="AA19" s="92">
        <f t="shared" si="5"/>
        <v>12</v>
      </c>
      <c r="AB19" s="92">
        <f t="shared" si="6"/>
        <v>1</v>
      </c>
      <c r="AC19" s="92">
        <f t="shared" si="7"/>
        <v>14</v>
      </c>
      <c r="AD19" s="210">
        <f t="shared" si="8"/>
        <v>4</v>
      </c>
      <c r="AE19" s="16">
        <f t="shared" si="9"/>
        <v>0</v>
      </c>
      <c r="AF19" s="9"/>
      <c r="AG19" s="17" t="str">
        <f t="shared" si="10"/>
        <v/>
      </c>
      <c r="AH19" s="17" t="e">
        <f>IF(ISERROR(VALUE(LEFT(#REF!))),LEFT(#REF!),VALUE(LEFT(#REF!)))</f>
        <v>#REF!</v>
      </c>
      <c r="AI19" s="17">
        <f t="shared" ref="AI19:AL25" si="23">IF(ISERROR(VALUE(LEFT(G19))),LEFT(G19),VALUE(LEFT(G19)))</f>
        <v>4</v>
      </c>
      <c r="AJ19" s="17">
        <f t="shared" si="23"/>
        <v>4</v>
      </c>
      <c r="AK19" s="17">
        <f t="shared" si="23"/>
        <v>3</v>
      </c>
      <c r="AL19" s="17">
        <f t="shared" si="23"/>
        <v>4</v>
      </c>
      <c r="AM19" s="17">
        <f>IF(ISERROR(VALUE(LEFT(J19))),LEFT(J19),VALUE(LEFT(J19)))</f>
        <v>4</v>
      </c>
      <c r="AN19" s="17">
        <f t="shared" ref="AN19:AN25" si="24">IF(ISERROR(VALUE(LEFT(L19))),LEFT(L19),VALUE(LEFT(L19)))</f>
        <v>4</v>
      </c>
      <c r="AO19" s="17">
        <f t="shared" si="17"/>
        <v>4</v>
      </c>
      <c r="AP19" s="17">
        <f t="shared" si="18"/>
        <v>4</v>
      </c>
      <c r="AQ19" s="17">
        <f t="shared" si="19"/>
        <v>4</v>
      </c>
      <c r="AR19" s="17">
        <f t="shared" si="20"/>
        <v>5</v>
      </c>
      <c r="AS19" s="17">
        <f t="shared" si="10"/>
        <v>4</v>
      </c>
      <c r="AT19" s="17">
        <f t="shared" si="10"/>
        <v>4</v>
      </c>
      <c r="AU19" s="17">
        <f t="shared" si="10"/>
        <v>4</v>
      </c>
      <c r="AV19" s="17">
        <f t="shared" si="10"/>
        <v>4</v>
      </c>
      <c r="AW19" s="18">
        <f t="shared" si="21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8">
        <v>15</v>
      </c>
      <c r="B20" s="163"/>
      <c r="C20" s="231" t="s">
        <v>34</v>
      </c>
      <c r="D20" s="299" t="s">
        <v>284</v>
      </c>
      <c r="E20" s="223">
        <v>2331</v>
      </c>
      <c r="F20" s="91"/>
      <c r="G20" s="137">
        <v>5</v>
      </c>
      <c r="H20" s="137">
        <v>4</v>
      </c>
      <c r="I20" s="137">
        <v>3</v>
      </c>
      <c r="J20" s="137">
        <v>4</v>
      </c>
      <c r="K20" s="137">
        <v>4</v>
      </c>
      <c r="L20" s="137">
        <v>4</v>
      </c>
      <c r="M20" s="137">
        <v>3</v>
      </c>
      <c r="O20" s="137">
        <v>4</v>
      </c>
      <c r="P20" s="137">
        <v>5</v>
      </c>
      <c r="Q20" s="137">
        <v>3</v>
      </c>
      <c r="R20" s="23">
        <v>3</v>
      </c>
      <c r="S20" s="23">
        <v>4</v>
      </c>
      <c r="T20" s="23">
        <v>4</v>
      </c>
      <c r="U20" s="23">
        <v>3</v>
      </c>
      <c r="V20" s="18">
        <f t="shared" si="0"/>
        <v>3</v>
      </c>
      <c r="W20" s="92">
        <f t="shared" si="1"/>
        <v>0</v>
      </c>
      <c r="X20" s="92">
        <f t="shared" si="22"/>
        <v>0</v>
      </c>
      <c r="Y20" s="92">
        <f t="shared" si="3"/>
        <v>0</v>
      </c>
      <c r="Z20" s="92">
        <f t="shared" si="4"/>
        <v>5</v>
      </c>
      <c r="AA20" s="92">
        <f t="shared" si="5"/>
        <v>7</v>
      </c>
      <c r="AB20" s="92">
        <f t="shared" si="6"/>
        <v>2</v>
      </c>
      <c r="AC20" s="92">
        <f t="shared" si="7"/>
        <v>14</v>
      </c>
      <c r="AD20" s="210">
        <f t="shared" si="8"/>
        <v>3.7857142857142856</v>
      </c>
      <c r="AE20" s="16">
        <f t="shared" si="9"/>
        <v>0</v>
      </c>
      <c r="AF20" s="9"/>
      <c r="AG20" s="17" t="str">
        <f t="shared" si="10"/>
        <v/>
      </c>
      <c r="AH20" s="17" t="e">
        <f>IF(ISERROR(VALUE(LEFT(#REF!))),LEFT(#REF!),VALUE(LEFT(#REF!)))</f>
        <v>#REF!</v>
      </c>
      <c r="AI20" s="17">
        <f t="shared" si="23"/>
        <v>5</v>
      </c>
      <c r="AJ20" s="17">
        <f t="shared" si="23"/>
        <v>4</v>
      </c>
      <c r="AK20" s="17">
        <f t="shared" si="23"/>
        <v>3</v>
      </c>
      <c r="AL20" s="17">
        <f t="shared" si="23"/>
        <v>4</v>
      </c>
      <c r="AM20" s="17">
        <f t="shared" ref="AM20:AM25" si="25">IF(ISERROR(VALUE(LEFT(K20))),LEFT(K20),VALUE(LEFT(K20)))</f>
        <v>4</v>
      </c>
      <c r="AN20" s="17">
        <f t="shared" si="24"/>
        <v>4</v>
      </c>
      <c r="AO20" s="17">
        <f t="shared" si="17"/>
        <v>3</v>
      </c>
      <c r="AP20" s="17">
        <f t="shared" si="18"/>
        <v>3</v>
      </c>
      <c r="AQ20" s="17">
        <f t="shared" si="19"/>
        <v>4</v>
      </c>
      <c r="AR20" s="17">
        <f t="shared" si="20"/>
        <v>5</v>
      </c>
      <c r="AS20" s="17">
        <f t="shared" si="10"/>
        <v>3</v>
      </c>
      <c r="AT20" s="17">
        <f t="shared" si="10"/>
        <v>4</v>
      </c>
      <c r="AU20" s="17">
        <f t="shared" si="10"/>
        <v>4</v>
      </c>
      <c r="AV20" s="17">
        <f t="shared" si="10"/>
        <v>3</v>
      </c>
      <c r="AW20" s="18">
        <f t="shared" si="21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8">
        <v>16</v>
      </c>
      <c r="B21" s="163"/>
      <c r="C21" s="231" t="s">
        <v>34</v>
      </c>
      <c r="D21" s="299" t="s">
        <v>285</v>
      </c>
      <c r="E21" s="223">
        <v>2331</v>
      </c>
      <c r="F21" s="91"/>
      <c r="G21" s="137">
        <v>4</v>
      </c>
      <c r="H21" s="137">
        <v>5</v>
      </c>
      <c r="I21" s="137">
        <v>5</v>
      </c>
      <c r="J21" s="137">
        <v>4</v>
      </c>
      <c r="K21" s="137">
        <v>4</v>
      </c>
      <c r="L21" s="137">
        <v>4</v>
      </c>
      <c r="M21" s="137">
        <v>4</v>
      </c>
      <c r="O21" s="137">
        <v>4</v>
      </c>
      <c r="P21" s="137">
        <v>5</v>
      </c>
      <c r="Q21" s="137">
        <v>5</v>
      </c>
      <c r="R21" s="24">
        <v>3</v>
      </c>
      <c r="S21" s="23">
        <v>3</v>
      </c>
      <c r="T21" s="23">
        <v>3</v>
      </c>
      <c r="U21" s="23">
        <v>3</v>
      </c>
      <c r="V21" s="18">
        <f t="shared" si="0"/>
        <v>3</v>
      </c>
      <c r="W21" s="92">
        <f t="shared" si="1"/>
        <v>0</v>
      </c>
      <c r="X21" s="92">
        <f t="shared" si="22"/>
        <v>0</v>
      </c>
      <c r="Y21" s="92">
        <f t="shared" si="3"/>
        <v>0</v>
      </c>
      <c r="Z21" s="92">
        <f t="shared" si="4"/>
        <v>4</v>
      </c>
      <c r="AA21" s="92">
        <f t="shared" si="5"/>
        <v>6</v>
      </c>
      <c r="AB21" s="92">
        <f t="shared" si="6"/>
        <v>4</v>
      </c>
      <c r="AC21" s="92">
        <f t="shared" si="7"/>
        <v>14</v>
      </c>
      <c r="AD21" s="210">
        <f t="shared" si="8"/>
        <v>4</v>
      </c>
      <c r="AE21" s="16">
        <f t="shared" si="9"/>
        <v>0</v>
      </c>
      <c r="AF21" s="9"/>
      <c r="AG21" s="17" t="str">
        <f t="shared" si="10"/>
        <v/>
      </c>
      <c r="AH21" s="17" t="e">
        <f>IF(ISERROR(VALUE(LEFT(#REF!))),LEFT(#REF!),VALUE(LEFT(#REF!)))</f>
        <v>#REF!</v>
      </c>
      <c r="AI21" s="17">
        <f t="shared" si="23"/>
        <v>4</v>
      </c>
      <c r="AJ21" s="17">
        <f t="shared" si="23"/>
        <v>5</v>
      </c>
      <c r="AK21" s="17">
        <f t="shared" si="23"/>
        <v>5</v>
      </c>
      <c r="AL21" s="17">
        <f t="shared" si="23"/>
        <v>4</v>
      </c>
      <c r="AM21" s="17">
        <f t="shared" si="25"/>
        <v>4</v>
      </c>
      <c r="AN21" s="17">
        <f t="shared" si="24"/>
        <v>4</v>
      </c>
      <c r="AO21" s="17">
        <f t="shared" si="17"/>
        <v>5</v>
      </c>
      <c r="AP21" s="17">
        <f t="shared" si="18"/>
        <v>4</v>
      </c>
      <c r="AQ21" s="17">
        <f t="shared" si="19"/>
        <v>4</v>
      </c>
      <c r="AR21" s="17">
        <f t="shared" si="20"/>
        <v>5</v>
      </c>
      <c r="AS21" s="17">
        <f t="shared" si="10"/>
        <v>3</v>
      </c>
      <c r="AT21" s="17">
        <f t="shared" si="10"/>
        <v>3</v>
      </c>
      <c r="AU21" s="17">
        <f t="shared" si="10"/>
        <v>3</v>
      </c>
      <c r="AV21" s="17">
        <f t="shared" ref="AV21:AV34" si="26">IF(ISERROR(VALUE(LEFT(U21))),LEFT(U21),VALUE(LEFT(U21)))</f>
        <v>3</v>
      </c>
      <c r="AW21" s="18">
        <f t="shared" si="21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8">
        <v>17</v>
      </c>
      <c r="B22" s="163"/>
      <c r="C22" s="231" t="s">
        <v>34</v>
      </c>
      <c r="D22" s="299" t="s">
        <v>286</v>
      </c>
      <c r="E22" s="223">
        <v>2331</v>
      </c>
      <c r="F22" s="91"/>
      <c r="G22" s="137">
        <v>5</v>
      </c>
      <c r="H22" s="137">
        <v>5</v>
      </c>
      <c r="I22" s="137">
        <v>4</v>
      </c>
      <c r="J22" s="137">
        <v>5</v>
      </c>
      <c r="K22" s="137">
        <v>5</v>
      </c>
      <c r="L22" s="137">
        <v>5</v>
      </c>
      <c r="M22" s="137">
        <v>4</v>
      </c>
      <c r="O22" s="137">
        <v>5</v>
      </c>
      <c r="P22" s="137">
        <v>5</v>
      </c>
      <c r="Q22" s="137">
        <v>4</v>
      </c>
      <c r="R22" s="24">
        <v>4</v>
      </c>
      <c r="S22" s="23">
        <v>4</v>
      </c>
      <c r="T22" s="23">
        <v>5</v>
      </c>
      <c r="U22" s="23">
        <v>5</v>
      </c>
      <c r="V22" s="18">
        <f t="shared" si="0"/>
        <v>4</v>
      </c>
      <c r="W22" s="92">
        <f t="shared" si="1"/>
        <v>0</v>
      </c>
      <c r="X22" s="92">
        <f t="shared" si="22"/>
        <v>0</v>
      </c>
      <c r="Y22" s="92">
        <f t="shared" si="3"/>
        <v>0</v>
      </c>
      <c r="Z22" s="92">
        <f t="shared" si="4"/>
        <v>0</v>
      </c>
      <c r="AA22" s="92">
        <f t="shared" si="5"/>
        <v>5</v>
      </c>
      <c r="AB22" s="92">
        <f t="shared" si="6"/>
        <v>9</v>
      </c>
      <c r="AC22" s="92">
        <f t="shared" si="7"/>
        <v>14</v>
      </c>
      <c r="AD22" s="210">
        <f t="shared" si="8"/>
        <v>4.6428571428571432</v>
      </c>
      <c r="AE22" s="16">
        <f t="shared" si="9"/>
        <v>0</v>
      </c>
      <c r="AF22" s="9"/>
      <c r="AG22" s="17" t="str">
        <f t="shared" ref="AG22:AV38" si="27">IF(ISERROR(VALUE(LEFT(F22))),LEFT(F22),VALUE(LEFT(F22)))</f>
        <v/>
      </c>
      <c r="AH22" s="17" t="e">
        <f>IF(ISERROR(VALUE(LEFT(#REF!))),LEFT(#REF!),VALUE(LEFT(#REF!)))</f>
        <v>#REF!</v>
      </c>
      <c r="AI22" s="17">
        <f t="shared" si="23"/>
        <v>5</v>
      </c>
      <c r="AJ22" s="17">
        <f t="shared" si="23"/>
        <v>5</v>
      </c>
      <c r="AK22" s="17">
        <f t="shared" si="23"/>
        <v>4</v>
      </c>
      <c r="AL22" s="17">
        <f t="shared" si="23"/>
        <v>5</v>
      </c>
      <c r="AM22" s="17">
        <f t="shared" si="25"/>
        <v>5</v>
      </c>
      <c r="AN22" s="17">
        <f t="shared" si="24"/>
        <v>5</v>
      </c>
      <c r="AO22" s="17">
        <f t="shared" si="17"/>
        <v>4</v>
      </c>
      <c r="AP22" s="17">
        <f t="shared" si="18"/>
        <v>4</v>
      </c>
      <c r="AQ22" s="17">
        <f t="shared" si="19"/>
        <v>5</v>
      </c>
      <c r="AR22" s="17">
        <f t="shared" si="20"/>
        <v>5</v>
      </c>
      <c r="AS22" s="17">
        <f t="shared" si="27"/>
        <v>4</v>
      </c>
      <c r="AT22" s="17">
        <f t="shared" si="27"/>
        <v>4</v>
      </c>
      <c r="AU22" s="17">
        <f t="shared" si="27"/>
        <v>5</v>
      </c>
      <c r="AV22" s="17">
        <f t="shared" si="26"/>
        <v>5</v>
      </c>
      <c r="AW22" s="18">
        <f t="shared" si="21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8">
        <v>18</v>
      </c>
      <c r="B23" s="163"/>
      <c r="C23" s="231" t="s">
        <v>34</v>
      </c>
      <c r="D23" s="299" t="s">
        <v>287</v>
      </c>
      <c r="E23" s="223">
        <v>2331</v>
      </c>
      <c r="F23" s="91"/>
      <c r="G23" s="137">
        <v>5</v>
      </c>
      <c r="H23" s="137">
        <v>4</v>
      </c>
      <c r="I23" s="137">
        <v>4</v>
      </c>
      <c r="J23" s="137">
        <v>4</v>
      </c>
      <c r="K23" s="137">
        <v>5</v>
      </c>
      <c r="L23" s="137">
        <v>5</v>
      </c>
      <c r="M23" s="137">
        <v>5</v>
      </c>
      <c r="O23" s="137">
        <v>5</v>
      </c>
      <c r="P23" s="137">
        <v>5</v>
      </c>
      <c r="Q23" s="137">
        <v>5</v>
      </c>
      <c r="R23" s="24">
        <v>5</v>
      </c>
      <c r="S23" s="23">
        <v>5</v>
      </c>
      <c r="T23" s="23">
        <v>5</v>
      </c>
      <c r="U23" s="23">
        <v>5</v>
      </c>
      <c r="V23" s="18">
        <f t="shared" si="0"/>
        <v>4</v>
      </c>
      <c r="W23" s="92">
        <f t="shared" si="1"/>
        <v>0</v>
      </c>
      <c r="X23" s="92">
        <f t="shared" si="22"/>
        <v>0</v>
      </c>
      <c r="Y23" s="92">
        <f t="shared" si="3"/>
        <v>0</v>
      </c>
      <c r="Z23" s="92">
        <f t="shared" si="4"/>
        <v>0</v>
      </c>
      <c r="AA23" s="92">
        <f t="shared" si="5"/>
        <v>3</v>
      </c>
      <c r="AB23" s="92">
        <f t="shared" si="6"/>
        <v>11</v>
      </c>
      <c r="AC23" s="92">
        <f t="shared" si="7"/>
        <v>14</v>
      </c>
      <c r="AD23" s="210">
        <f t="shared" si="8"/>
        <v>4.7857142857142856</v>
      </c>
      <c r="AE23" s="16">
        <f t="shared" si="9"/>
        <v>0</v>
      </c>
      <c r="AF23" s="9"/>
      <c r="AG23" s="17" t="str">
        <f t="shared" si="27"/>
        <v/>
      </c>
      <c r="AH23" s="17" t="e">
        <f>IF(ISERROR(VALUE(LEFT(#REF!))),LEFT(#REF!),VALUE(LEFT(#REF!)))</f>
        <v>#REF!</v>
      </c>
      <c r="AI23" s="17">
        <f t="shared" si="23"/>
        <v>5</v>
      </c>
      <c r="AJ23" s="17">
        <f t="shared" si="23"/>
        <v>4</v>
      </c>
      <c r="AK23" s="17">
        <f t="shared" si="23"/>
        <v>4</v>
      </c>
      <c r="AL23" s="17">
        <f t="shared" si="23"/>
        <v>4</v>
      </c>
      <c r="AM23" s="17">
        <f t="shared" si="25"/>
        <v>5</v>
      </c>
      <c r="AN23" s="17">
        <f t="shared" si="24"/>
        <v>5</v>
      </c>
      <c r="AO23" s="17">
        <f t="shared" si="17"/>
        <v>5</v>
      </c>
      <c r="AP23" s="17">
        <f t="shared" si="18"/>
        <v>5</v>
      </c>
      <c r="AQ23" s="17">
        <f t="shared" si="19"/>
        <v>5</v>
      </c>
      <c r="AR23" s="17">
        <f t="shared" si="20"/>
        <v>5</v>
      </c>
      <c r="AS23" s="17">
        <f t="shared" si="27"/>
        <v>5</v>
      </c>
      <c r="AT23" s="17">
        <f t="shared" si="27"/>
        <v>5</v>
      </c>
      <c r="AU23" s="17">
        <f t="shared" si="27"/>
        <v>5</v>
      </c>
      <c r="AV23" s="17">
        <f t="shared" si="26"/>
        <v>5</v>
      </c>
      <c r="AW23" s="18">
        <f t="shared" si="21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8">
        <v>19</v>
      </c>
      <c r="B24" s="163"/>
      <c r="C24" s="231" t="s">
        <v>34</v>
      </c>
      <c r="D24" s="299" t="s">
        <v>288</v>
      </c>
      <c r="E24" s="223">
        <v>2331</v>
      </c>
      <c r="F24" s="91"/>
      <c r="G24" s="137">
        <v>4</v>
      </c>
      <c r="H24" s="137">
        <v>4</v>
      </c>
      <c r="I24" s="137">
        <v>5</v>
      </c>
      <c r="J24" s="137">
        <v>4</v>
      </c>
      <c r="K24" s="137">
        <v>4</v>
      </c>
      <c r="L24" s="137">
        <v>4</v>
      </c>
      <c r="M24" s="137">
        <v>4</v>
      </c>
      <c r="O24" s="137">
        <v>5</v>
      </c>
      <c r="P24" s="137">
        <v>5</v>
      </c>
      <c r="Q24" s="137">
        <v>3</v>
      </c>
      <c r="R24" s="24">
        <v>4</v>
      </c>
      <c r="S24" s="23">
        <v>4</v>
      </c>
      <c r="T24" s="23">
        <v>4</v>
      </c>
      <c r="U24" s="23">
        <v>4</v>
      </c>
      <c r="V24" s="18">
        <f t="shared" si="0"/>
        <v>3</v>
      </c>
      <c r="W24" s="92">
        <f t="shared" si="1"/>
        <v>0</v>
      </c>
      <c r="X24" s="92">
        <f t="shared" si="22"/>
        <v>0</v>
      </c>
      <c r="Y24" s="92">
        <f t="shared" si="3"/>
        <v>0</v>
      </c>
      <c r="Z24" s="92">
        <f t="shared" si="4"/>
        <v>1</v>
      </c>
      <c r="AA24" s="92">
        <f t="shared" si="5"/>
        <v>10</v>
      </c>
      <c r="AB24" s="92">
        <f t="shared" si="6"/>
        <v>3</v>
      </c>
      <c r="AC24" s="92">
        <f t="shared" si="7"/>
        <v>14</v>
      </c>
      <c r="AD24" s="210">
        <f t="shared" si="8"/>
        <v>4.1428571428571432</v>
      </c>
      <c r="AE24" s="16">
        <f t="shared" si="9"/>
        <v>0</v>
      </c>
      <c r="AF24" s="9"/>
      <c r="AG24" s="17" t="str">
        <f t="shared" si="27"/>
        <v/>
      </c>
      <c r="AH24" s="17" t="e">
        <f>IF(ISERROR(VALUE(LEFT(#REF!))),LEFT(#REF!),VALUE(LEFT(#REF!)))</f>
        <v>#REF!</v>
      </c>
      <c r="AI24" s="17">
        <f t="shared" si="23"/>
        <v>4</v>
      </c>
      <c r="AJ24" s="17">
        <f t="shared" si="23"/>
        <v>4</v>
      </c>
      <c r="AK24" s="17">
        <f t="shared" si="23"/>
        <v>5</v>
      </c>
      <c r="AL24" s="17">
        <f t="shared" si="23"/>
        <v>4</v>
      </c>
      <c r="AM24" s="17">
        <f t="shared" si="25"/>
        <v>4</v>
      </c>
      <c r="AN24" s="17">
        <f t="shared" si="24"/>
        <v>4</v>
      </c>
      <c r="AO24" s="17">
        <f t="shared" si="17"/>
        <v>3</v>
      </c>
      <c r="AP24" s="17">
        <f t="shared" si="18"/>
        <v>4</v>
      </c>
      <c r="AQ24" s="17">
        <f t="shared" si="19"/>
        <v>5</v>
      </c>
      <c r="AR24" s="17">
        <f t="shared" si="20"/>
        <v>5</v>
      </c>
      <c r="AS24" s="17">
        <f t="shared" si="27"/>
        <v>4</v>
      </c>
      <c r="AT24" s="17">
        <f t="shared" si="27"/>
        <v>4</v>
      </c>
      <c r="AU24" s="17">
        <f t="shared" si="27"/>
        <v>4</v>
      </c>
      <c r="AV24" s="17">
        <f t="shared" si="26"/>
        <v>4</v>
      </c>
      <c r="AW24" s="18">
        <f t="shared" si="2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8">
        <v>20</v>
      </c>
      <c r="B25" s="163"/>
      <c r="C25" s="231" t="s">
        <v>34</v>
      </c>
      <c r="D25" s="299" t="s">
        <v>289</v>
      </c>
      <c r="E25" s="223">
        <v>2331</v>
      </c>
      <c r="F25" s="91"/>
      <c r="G25" s="137">
        <v>4</v>
      </c>
      <c r="H25" s="137">
        <v>5</v>
      </c>
      <c r="I25" s="137">
        <v>5</v>
      </c>
      <c r="J25" s="137">
        <v>4</v>
      </c>
      <c r="K25" s="137">
        <v>5</v>
      </c>
      <c r="L25" s="137">
        <v>5</v>
      </c>
      <c r="M25" s="137">
        <v>4</v>
      </c>
      <c r="O25" s="137">
        <v>4</v>
      </c>
      <c r="P25" s="137">
        <v>5</v>
      </c>
      <c r="Q25" s="137">
        <v>4</v>
      </c>
      <c r="R25" s="24">
        <v>5</v>
      </c>
      <c r="S25" s="23">
        <v>5</v>
      </c>
      <c r="T25" s="23">
        <v>4</v>
      </c>
      <c r="U25" s="23">
        <v>4</v>
      </c>
      <c r="V25" s="18">
        <f t="shared" si="0"/>
        <v>4</v>
      </c>
      <c r="W25" s="92">
        <f t="shared" si="1"/>
        <v>0</v>
      </c>
      <c r="X25" s="92">
        <f t="shared" si="22"/>
        <v>0</v>
      </c>
      <c r="Y25" s="92">
        <f t="shared" si="3"/>
        <v>0</v>
      </c>
      <c r="Z25" s="92">
        <f t="shared" si="4"/>
        <v>0</v>
      </c>
      <c r="AA25" s="92">
        <f t="shared" si="5"/>
        <v>7</v>
      </c>
      <c r="AB25" s="92">
        <f t="shared" si="6"/>
        <v>7</v>
      </c>
      <c r="AC25" s="92">
        <f t="shared" si="7"/>
        <v>14</v>
      </c>
      <c r="AD25" s="210">
        <f t="shared" si="8"/>
        <v>4.5</v>
      </c>
      <c r="AE25" s="16">
        <f t="shared" si="9"/>
        <v>0</v>
      </c>
      <c r="AF25" s="9"/>
      <c r="AG25" s="17" t="str">
        <f t="shared" si="27"/>
        <v/>
      </c>
      <c r="AH25" s="17" t="e">
        <f>IF(ISERROR(VALUE(LEFT(#REF!))),LEFT(#REF!),VALUE(LEFT(#REF!)))</f>
        <v>#REF!</v>
      </c>
      <c r="AI25" s="17">
        <f t="shared" si="23"/>
        <v>4</v>
      </c>
      <c r="AJ25" s="17">
        <f t="shared" si="23"/>
        <v>5</v>
      </c>
      <c r="AK25" s="17">
        <f t="shared" si="23"/>
        <v>5</v>
      </c>
      <c r="AL25" s="17">
        <f t="shared" si="23"/>
        <v>4</v>
      </c>
      <c r="AM25" s="17">
        <f t="shared" si="25"/>
        <v>5</v>
      </c>
      <c r="AN25" s="17">
        <f t="shared" si="24"/>
        <v>5</v>
      </c>
      <c r="AO25" s="17">
        <f t="shared" si="17"/>
        <v>4</v>
      </c>
      <c r="AP25" s="17">
        <f t="shared" si="18"/>
        <v>4</v>
      </c>
      <c r="AQ25" s="17">
        <f t="shared" si="19"/>
        <v>4</v>
      </c>
      <c r="AR25" s="17">
        <f t="shared" si="20"/>
        <v>5</v>
      </c>
      <c r="AS25" s="17">
        <f t="shared" si="27"/>
        <v>5</v>
      </c>
      <c r="AT25" s="17">
        <f t="shared" si="27"/>
        <v>5</v>
      </c>
      <c r="AU25" s="17">
        <f t="shared" si="27"/>
        <v>4</v>
      </c>
      <c r="AV25" s="17">
        <f t="shared" si="26"/>
        <v>4</v>
      </c>
      <c r="AW25" s="18">
        <f t="shared" si="2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8">
        <v>21</v>
      </c>
      <c r="B26" s="163"/>
      <c r="C26" s="231"/>
      <c r="D26" s="299"/>
      <c r="E26" s="223"/>
      <c r="F26" s="91"/>
      <c r="G26" s="91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24"/>
      <c r="S26" s="23"/>
      <c r="T26" s="23"/>
      <c r="U26" s="23"/>
      <c r="V26" s="18">
        <f t="shared" si="0"/>
        <v>0</v>
      </c>
      <c r="W26" s="92">
        <f t="shared" si="1"/>
        <v>0</v>
      </c>
      <c r="X26" s="92">
        <f t="shared" si="22"/>
        <v>0</v>
      </c>
      <c r="Y26" s="92">
        <f t="shared" si="3"/>
        <v>0</v>
      </c>
      <c r="Z26" s="92">
        <f t="shared" si="4"/>
        <v>0</v>
      </c>
      <c r="AA26" s="92">
        <f t="shared" si="5"/>
        <v>0</v>
      </c>
      <c r="AB26" s="92">
        <f t="shared" si="6"/>
        <v>0</v>
      </c>
      <c r="AC26" s="92">
        <f t="shared" si="7"/>
        <v>0</v>
      </c>
      <c r="AD26" s="210" t="str">
        <f t="shared" si="8"/>
        <v/>
      </c>
      <c r="AE26" s="16">
        <f t="shared" si="9"/>
        <v>0</v>
      </c>
      <c r="AF26" s="9"/>
      <c r="AG26" s="17" t="str">
        <f t="shared" si="27"/>
        <v/>
      </c>
      <c r="AH26" s="17" t="str">
        <f t="shared" si="27"/>
        <v/>
      </c>
      <c r="AI26" s="17" t="str">
        <f t="shared" si="27"/>
        <v/>
      </c>
      <c r="AJ26" s="17" t="str">
        <f t="shared" si="27"/>
        <v/>
      </c>
      <c r="AK26" s="17" t="str">
        <f t="shared" si="27"/>
        <v/>
      </c>
      <c r="AL26" s="17" t="str">
        <f t="shared" si="27"/>
        <v/>
      </c>
      <c r="AM26" s="17" t="str">
        <f t="shared" si="27"/>
        <v/>
      </c>
      <c r="AN26" s="17" t="str">
        <f t="shared" si="27"/>
        <v/>
      </c>
      <c r="AO26" s="17" t="str">
        <f t="shared" si="27"/>
        <v/>
      </c>
      <c r="AP26" s="17" t="str">
        <f t="shared" si="27"/>
        <v/>
      </c>
      <c r="AQ26" s="17" t="str">
        <f t="shared" si="27"/>
        <v/>
      </c>
      <c r="AR26" s="17" t="str">
        <f t="shared" si="27"/>
        <v/>
      </c>
      <c r="AS26" s="17" t="str">
        <f t="shared" si="27"/>
        <v/>
      </c>
      <c r="AT26" s="17" t="str">
        <f t="shared" si="27"/>
        <v/>
      </c>
      <c r="AU26" s="17" t="str">
        <f t="shared" si="27"/>
        <v/>
      </c>
      <c r="AV26" s="17" t="str">
        <f t="shared" si="26"/>
        <v/>
      </c>
      <c r="AW26" s="18">
        <f t="shared" si="2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8">
        <v>22</v>
      </c>
      <c r="B27" s="163"/>
      <c r="C27" s="231"/>
      <c r="D27" s="299"/>
      <c r="E27" s="223"/>
      <c r="F27" s="91"/>
      <c r="G27" s="91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24"/>
      <c r="S27" s="23"/>
      <c r="T27" s="23"/>
      <c r="U27" s="23"/>
      <c r="V27" s="18">
        <f t="shared" si="0"/>
        <v>0</v>
      </c>
      <c r="W27" s="92">
        <f t="shared" si="1"/>
        <v>0</v>
      </c>
      <c r="X27" s="92">
        <f t="shared" si="22"/>
        <v>0</v>
      </c>
      <c r="Y27" s="92">
        <f t="shared" si="3"/>
        <v>0</v>
      </c>
      <c r="Z27" s="92">
        <f t="shared" si="4"/>
        <v>0</v>
      </c>
      <c r="AA27" s="92">
        <f t="shared" si="5"/>
        <v>0</v>
      </c>
      <c r="AB27" s="92">
        <f t="shared" si="6"/>
        <v>0</v>
      </c>
      <c r="AC27" s="92">
        <f t="shared" si="7"/>
        <v>0</v>
      </c>
      <c r="AD27" s="210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27"/>
        <v/>
      </c>
      <c r="AH27" s="17" t="str">
        <f t="shared" si="27"/>
        <v/>
      </c>
      <c r="AI27" s="17" t="str">
        <f t="shared" si="27"/>
        <v/>
      </c>
      <c r="AJ27" s="17" t="str">
        <f t="shared" si="27"/>
        <v/>
      </c>
      <c r="AK27" s="17" t="str">
        <f t="shared" si="27"/>
        <v/>
      </c>
      <c r="AL27" s="17" t="str">
        <f t="shared" si="27"/>
        <v/>
      </c>
      <c r="AM27" s="17" t="str">
        <f t="shared" si="27"/>
        <v/>
      </c>
      <c r="AN27" s="17" t="str">
        <f t="shared" si="27"/>
        <v/>
      </c>
      <c r="AO27" s="17" t="str">
        <f t="shared" si="27"/>
        <v/>
      </c>
      <c r="AP27" s="17" t="str">
        <f t="shared" si="27"/>
        <v/>
      </c>
      <c r="AQ27" s="17" t="str">
        <f t="shared" si="27"/>
        <v/>
      </c>
      <c r="AR27" s="17" t="str">
        <f t="shared" si="27"/>
        <v/>
      </c>
      <c r="AS27" s="17" t="str">
        <f t="shared" si="27"/>
        <v/>
      </c>
      <c r="AT27" s="17" t="str">
        <f t="shared" si="27"/>
        <v/>
      </c>
      <c r="AU27" s="17" t="str">
        <f t="shared" si="27"/>
        <v/>
      </c>
      <c r="AV27" s="17" t="str">
        <f t="shared" si="26"/>
        <v/>
      </c>
      <c r="AW27" s="18">
        <f t="shared" si="2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68">
        <v>23</v>
      </c>
      <c r="B28" s="163"/>
      <c r="C28" s="231"/>
      <c r="D28" s="299"/>
      <c r="E28" s="223"/>
      <c r="F28" s="91"/>
      <c r="G28" s="91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24"/>
      <c r="S28" s="23"/>
      <c r="T28" s="23"/>
      <c r="U28" s="23"/>
      <c r="V28" s="18">
        <f t="shared" si="0"/>
        <v>0</v>
      </c>
      <c r="W28" s="92">
        <f t="shared" si="1"/>
        <v>0</v>
      </c>
      <c r="X28" s="92">
        <f t="shared" si="22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10" t="str">
        <f t="shared" ref="AD28:AD46" si="28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27"/>
        <v/>
      </c>
      <c r="AH28" s="17" t="str">
        <f t="shared" si="27"/>
        <v/>
      </c>
      <c r="AI28" s="17" t="str">
        <f t="shared" si="27"/>
        <v/>
      </c>
      <c r="AJ28" s="17" t="str">
        <f t="shared" si="27"/>
        <v/>
      </c>
      <c r="AK28" s="17" t="str">
        <f t="shared" si="27"/>
        <v/>
      </c>
      <c r="AL28" s="17" t="str">
        <f t="shared" si="27"/>
        <v/>
      </c>
      <c r="AM28" s="17" t="str">
        <f t="shared" si="27"/>
        <v/>
      </c>
      <c r="AN28" s="17" t="str">
        <f t="shared" si="27"/>
        <v/>
      </c>
      <c r="AO28" s="17" t="str">
        <f t="shared" si="27"/>
        <v/>
      </c>
      <c r="AP28" s="17" t="str">
        <f t="shared" si="27"/>
        <v/>
      </c>
      <c r="AQ28" s="17" t="str">
        <f t="shared" si="27"/>
        <v/>
      </c>
      <c r="AR28" s="17" t="str">
        <f t="shared" si="27"/>
        <v/>
      </c>
      <c r="AS28" s="17" t="str">
        <f t="shared" si="27"/>
        <v/>
      </c>
      <c r="AT28" s="17" t="str">
        <f t="shared" si="27"/>
        <v/>
      </c>
      <c r="AU28" s="17" t="str">
        <f t="shared" si="27"/>
        <v/>
      </c>
      <c r="AV28" s="17" t="str">
        <f t="shared" si="26"/>
        <v/>
      </c>
      <c r="AW28" s="18">
        <f t="shared" si="2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thickBot="1" x14ac:dyDescent="0.25">
      <c r="A29" s="268"/>
      <c r="B29" s="163"/>
      <c r="E29" s="223"/>
      <c r="F29" s="91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22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28"/>
        <v/>
      </c>
      <c r="AE29" s="31">
        <f t="shared" si="9"/>
        <v>0</v>
      </c>
      <c r="AF29" s="9"/>
      <c r="AG29" s="17" t="str">
        <f t="shared" si="27"/>
        <v/>
      </c>
      <c r="AH29" s="17" t="str">
        <f t="shared" si="27"/>
        <v/>
      </c>
      <c r="AI29" s="17" t="str">
        <f t="shared" si="27"/>
        <v/>
      </c>
      <c r="AJ29" s="17" t="str">
        <f t="shared" si="27"/>
        <v/>
      </c>
      <c r="AK29" s="17" t="str">
        <f t="shared" si="27"/>
        <v/>
      </c>
      <c r="AL29" s="17" t="str">
        <f t="shared" si="27"/>
        <v/>
      </c>
      <c r="AM29" s="17" t="str">
        <f t="shared" si="27"/>
        <v/>
      </c>
      <c r="AN29" s="17" t="str">
        <f t="shared" si="27"/>
        <v/>
      </c>
      <c r="AO29" s="17" t="str">
        <f t="shared" si="27"/>
        <v/>
      </c>
      <c r="AP29" s="17" t="str">
        <f t="shared" si="27"/>
        <v/>
      </c>
      <c r="AQ29" s="17" t="str">
        <f t="shared" si="27"/>
        <v/>
      </c>
      <c r="AR29" s="17" t="str">
        <f t="shared" si="27"/>
        <v/>
      </c>
      <c r="AS29" s="17" t="str">
        <f t="shared" si="27"/>
        <v/>
      </c>
      <c r="AT29" s="17" t="str">
        <f t="shared" si="27"/>
        <v/>
      </c>
      <c r="AU29" s="17" t="str">
        <f t="shared" si="27"/>
        <v/>
      </c>
      <c r="AV29" s="17" t="str">
        <f t="shared" si="26"/>
        <v/>
      </c>
      <c r="AW29" s="18">
        <f t="shared" si="2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268"/>
      <c r="B30" s="163"/>
      <c r="E30" s="223"/>
      <c r="F30" s="91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22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28"/>
        <v/>
      </c>
      <c r="AE30" s="101">
        <f t="shared" si="9"/>
        <v>0</v>
      </c>
      <c r="AF30" s="9"/>
      <c r="AG30" s="17" t="str">
        <f t="shared" si="27"/>
        <v/>
      </c>
      <c r="AH30" s="17" t="str">
        <f t="shared" si="27"/>
        <v/>
      </c>
      <c r="AI30" s="17" t="str">
        <f t="shared" si="27"/>
        <v/>
      </c>
      <c r="AJ30" s="17" t="str">
        <f t="shared" si="27"/>
        <v/>
      </c>
      <c r="AK30" s="17" t="str">
        <f t="shared" si="27"/>
        <v/>
      </c>
      <c r="AL30" s="17" t="str">
        <f t="shared" si="27"/>
        <v/>
      </c>
      <c r="AM30" s="17" t="str">
        <f t="shared" si="27"/>
        <v/>
      </c>
      <c r="AN30" s="17" t="str">
        <f t="shared" si="27"/>
        <v/>
      </c>
      <c r="AO30" s="17" t="str">
        <f t="shared" si="27"/>
        <v/>
      </c>
      <c r="AP30" s="17" t="str">
        <f t="shared" si="27"/>
        <v/>
      </c>
      <c r="AQ30" s="17" t="str">
        <f t="shared" si="27"/>
        <v/>
      </c>
      <c r="AR30" s="17" t="str">
        <f t="shared" si="27"/>
        <v/>
      </c>
      <c r="AS30" s="17" t="str">
        <f t="shared" si="27"/>
        <v/>
      </c>
      <c r="AT30" s="17" t="str">
        <f t="shared" si="27"/>
        <v/>
      </c>
      <c r="AU30" s="17" t="str">
        <f t="shared" si="27"/>
        <v/>
      </c>
      <c r="AV30" s="17" t="str">
        <f t="shared" si="26"/>
        <v/>
      </c>
      <c r="AW30" s="18">
        <f t="shared" si="2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customHeight="1" x14ac:dyDescent="0.2">
      <c r="A31" s="268">
        <v>26</v>
      </c>
      <c r="B31" s="211"/>
      <c r="C31" s="211"/>
      <c r="D31" s="211"/>
      <c r="E31" s="223"/>
      <c r="F31" s="91"/>
      <c r="G31" s="91"/>
      <c r="H31" s="91"/>
      <c r="I31" s="91"/>
      <c r="J31" s="91"/>
      <c r="K31" s="23"/>
      <c r="L31" s="94"/>
      <c r="M31" s="91"/>
      <c r="N31" s="91"/>
      <c r="O31" s="94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22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28"/>
        <v/>
      </c>
      <c r="AE31" s="16">
        <f t="shared" si="9"/>
        <v>0</v>
      </c>
      <c r="AF31" s="9"/>
      <c r="AG31" s="17" t="str">
        <f t="shared" si="27"/>
        <v/>
      </c>
      <c r="AH31" s="17" t="str">
        <f t="shared" si="27"/>
        <v/>
      </c>
      <c r="AI31" s="17" t="str">
        <f t="shared" si="27"/>
        <v/>
      </c>
      <c r="AJ31" s="17" t="str">
        <f t="shared" si="27"/>
        <v/>
      </c>
      <c r="AK31" s="17" t="str">
        <f t="shared" si="27"/>
        <v/>
      </c>
      <c r="AL31" s="17" t="str">
        <f t="shared" si="27"/>
        <v/>
      </c>
      <c r="AM31" s="17" t="str">
        <f t="shared" si="27"/>
        <v/>
      </c>
      <c r="AN31" s="17" t="str">
        <f t="shared" si="27"/>
        <v/>
      </c>
      <c r="AO31" s="17" t="str">
        <f t="shared" si="27"/>
        <v/>
      </c>
      <c r="AP31" s="17" t="str">
        <f t="shared" si="27"/>
        <v/>
      </c>
      <c r="AQ31" s="17" t="str">
        <f t="shared" si="27"/>
        <v/>
      </c>
      <c r="AR31" s="17" t="str">
        <f t="shared" si="27"/>
        <v/>
      </c>
      <c r="AS31" s="17" t="str">
        <f t="shared" si="27"/>
        <v/>
      </c>
      <c r="AT31" s="17" t="str">
        <f t="shared" si="27"/>
        <v/>
      </c>
      <c r="AU31" s="17" t="str">
        <f t="shared" si="27"/>
        <v/>
      </c>
      <c r="AV31" s="17" t="str">
        <f t="shared" si="26"/>
        <v/>
      </c>
      <c r="AW31" s="18">
        <f t="shared" si="2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customHeight="1" x14ac:dyDescent="0.2">
      <c r="A32" s="268">
        <v>27</v>
      </c>
      <c r="B32" s="211"/>
      <c r="C32" s="211"/>
      <c r="D32" s="211"/>
      <c r="E32" s="223"/>
      <c r="F32" s="91"/>
      <c r="G32" s="23"/>
      <c r="H32" s="91"/>
      <c r="I32" s="91"/>
      <c r="J32" s="23"/>
      <c r="K32" s="23"/>
      <c r="L32" s="24"/>
      <c r="M32" s="91"/>
      <c r="N32" s="23"/>
      <c r="O32" s="24"/>
      <c r="P32" s="23"/>
      <c r="Q32" s="91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22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>SUM(X32:AB32)</f>
        <v>0</v>
      </c>
      <c r="AD32" s="210" t="str">
        <f t="shared" si="28"/>
        <v/>
      </c>
      <c r="AE32" s="16">
        <f t="shared" si="9"/>
        <v>0</v>
      </c>
      <c r="AF32" s="9"/>
      <c r="AG32" s="17" t="str">
        <f t="shared" si="27"/>
        <v/>
      </c>
      <c r="AH32" s="17" t="str">
        <f t="shared" si="27"/>
        <v/>
      </c>
      <c r="AI32" s="17" t="str">
        <f t="shared" si="27"/>
        <v/>
      </c>
      <c r="AJ32" s="17" t="str">
        <f t="shared" si="27"/>
        <v/>
      </c>
      <c r="AK32" s="17" t="str">
        <f t="shared" si="27"/>
        <v/>
      </c>
      <c r="AL32" s="17" t="str">
        <f t="shared" si="27"/>
        <v/>
      </c>
      <c r="AM32" s="17" t="str">
        <f t="shared" si="27"/>
        <v/>
      </c>
      <c r="AN32" s="17" t="str">
        <f t="shared" si="27"/>
        <v/>
      </c>
      <c r="AO32" s="17" t="str">
        <f t="shared" si="27"/>
        <v/>
      </c>
      <c r="AP32" s="17" t="str">
        <f t="shared" si="27"/>
        <v/>
      </c>
      <c r="AQ32" s="17" t="str">
        <f t="shared" si="27"/>
        <v/>
      </c>
      <c r="AR32" s="17" t="str">
        <f t="shared" si="27"/>
        <v/>
      </c>
      <c r="AS32" s="17" t="str">
        <f t="shared" si="27"/>
        <v/>
      </c>
      <c r="AT32" s="17" t="str">
        <f t="shared" si="27"/>
        <v/>
      </c>
      <c r="AU32" s="17" t="str">
        <f t="shared" si="27"/>
        <v/>
      </c>
      <c r="AV32" s="17" t="str">
        <f t="shared" si="26"/>
        <v/>
      </c>
      <c r="AW32" s="18">
        <f t="shared" si="2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customHeight="1" x14ac:dyDescent="0.2">
      <c r="A33" s="268">
        <v>28</v>
      </c>
      <c r="B33" s="211"/>
      <c r="C33" s="211"/>
      <c r="D33" s="211"/>
      <c r="E33" s="223"/>
      <c r="F33" s="91"/>
      <c r="G33" s="23"/>
      <c r="H33" s="91"/>
      <c r="I33" s="91"/>
      <c r="J33" s="23"/>
      <c r="K33" s="23"/>
      <c r="L33" s="24"/>
      <c r="M33" s="23"/>
      <c r="N33" s="23"/>
      <c r="O33" s="24"/>
      <c r="P33" s="23"/>
      <c r="Q33" s="91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22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>SUM(X33:AB33)</f>
        <v>0</v>
      </c>
      <c r="AD33" s="210" t="str">
        <f t="shared" si="28"/>
        <v/>
      </c>
      <c r="AE33" s="16">
        <f t="shared" si="9"/>
        <v>0</v>
      </c>
      <c r="AF33" s="9"/>
      <c r="AG33" s="17" t="str">
        <f t="shared" si="27"/>
        <v/>
      </c>
      <c r="AH33" s="17" t="str">
        <f t="shared" si="27"/>
        <v/>
      </c>
      <c r="AI33" s="17" t="str">
        <f t="shared" si="27"/>
        <v/>
      </c>
      <c r="AJ33" s="17" t="str">
        <f t="shared" si="27"/>
        <v/>
      </c>
      <c r="AK33" s="17" t="str">
        <f t="shared" si="27"/>
        <v/>
      </c>
      <c r="AL33" s="17" t="str">
        <f t="shared" si="27"/>
        <v/>
      </c>
      <c r="AM33" s="17" t="str">
        <f t="shared" si="27"/>
        <v/>
      </c>
      <c r="AN33" s="17" t="str">
        <f t="shared" si="27"/>
        <v/>
      </c>
      <c r="AO33" s="17" t="str">
        <f t="shared" si="27"/>
        <v/>
      </c>
      <c r="AP33" s="17" t="str">
        <f t="shared" si="27"/>
        <v/>
      </c>
      <c r="AQ33" s="17" t="str">
        <f t="shared" si="27"/>
        <v/>
      </c>
      <c r="AR33" s="17" t="str">
        <f t="shared" si="27"/>
        <v/>
      </c>
      <c r="AS33" s="17" t="str">
        <f t="shared" si="27"/>
        <v/>
      </c>
      <c r="AT33" s="17" t="str">
        <f t="shared" si="27"/>
        <v/>
      </c>
      <c r="AU33" s="17" t="str">
        <f t="shared" si="27"/>
        <v/>
      </c>
      <c r="AV33" s="17" t="str">
        <f t="shared" si="26"/>
        <v/>
      </c>
      <c r="AW33" s="18">
        <f t="shared" si="2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customHeight="1" x14ac:dyDescent="0.2">
      <c r="A34" s="268">
        <v>29</v>
      </c>
      <c r="B34" s="211"/>
      <c r="C34" s="211"/>
      <c r="D34" s="211"/>
      <c r="E34" s="223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22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>SUM(X34:AB34)</f>
        <v>0</v>
      </c>
      <c r="AD34" s="210" t="str">
        <f t="shared" si="28"/>
        <v/>
      </c>
      <c r="AE34" s="16">
        <f t="shared" si="9"/>
        <v>0</v>
      </c>
      <c r="AF34" s="9"/>
      <c r="AG34" s="17" t="str">
        <f t="shared" si="27"/>
        <v/>
      </c>
      <c r="AH34" s="17" t="str">
        <f t="shared" si="27"/>
        <v/>
      </c>
      <c r="AI34" s="17" t="str">
        <f t="shared" si="27"/>
        <v/>
      </c>
      <c r="AJ34" s="17" t="str">
        <f t="shared" si="27"/>
        <v/>
      </c>
      <c r="AK34" s="17" t="str">
        <f t="shared" si="27"/>
        <v/>
      </c>
      <c r="AL34" s="17" t="str">
        <f t="shared" si="27"/>
        <v/>
      </c>
      <c r="AM34" s="17" t="str">
        <f t="shared" si="27"/>
        <v/>
      </c>
      <c r="AN34" s="17" t="str">
        <f t="shared" si="27"/>
        <v/>
      </c>
      <c r="AO34" s="17" t="str">
        <f t="shared" si="27"/>
        <v/>
      </c>
      <c r="AP34" s="17" t="str">
        <f t="shared" si="27"/>
        <v/>
      </c>
      <c r="AQ34" s="17" t="str">
        <f t="shared" si="27"/>
        <v/>
      </c>
      <c r="AR34" s="17" t="str">
        <f t="shared" si="27"/>
        <v/>
      </c>
      <c r="AS34" s="17" t="str">
        <f t="shared" si="27"/>
        <v/>
      </c>
      <c r="AT34" s="17" t="str">
        <f t="shared" si="27"/>
        <v/>
      </c>
      <c r="AU34" s="17" t="str">
        <f t="shared" si="27"/>
        <v/>
      </c>
      <c r="AV34" s="17" t="str">
        <f t="shared" si="26"/>
        <v/>
      </c>
      <c r="AW34" s="18">
        <f t="shared" si="2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customHeight="1" x14ac:dyDescent="0.2">
      <c r="A35" s="268">
        <v>30</v>
      </c>
      <c r="B35" s="220"/>
      <c r="C35" s="221"/>
      <c r="D35" s="83"/>
      <c r="E35" s="223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2"/>
      <c r="X35" s="92"/>
      <c r="Y35" s="92">
        <f t="shared" si="3"/>
        <v>0</v>
      </c>
      <c r="Z35" s="92">
        <f t="shared" si="4"/>
        <v>0</v>
      </c>
      <c r="AA35" s="92">
        <f t="shared" si="5"/>
        <v>0</v>
      </c>
      <c r="AB35" s="92">
        <f t="shared" si="6"/>
        <v>0</v>
      </c>
      <c r="AC35" s="92">
        <f>SUM(X35:AB35)</f>
        <v>0</v>
      </c>
      <c r="AD35" s="210" t="str">
        <f t="shared" si="28"/>
        <v/>
      </c>
      <c r="AE35" s="16">
        <f t="shared" si="9"/>
        <v>0</v>
      </c>
      <c r="AF35" s="9"/>
      <c r="AG35" s="17" t="str">
        <f t="shared" si="27"/>
        <v/>
      </c>
      <c r="AH35" s="17" t="str">
        <f t="shared" si="27"/>
        <v/>
      </c>
      <c r="AI35" s="17" t="str">
        <f t="shared" si="27"/>
        <v/>
      </c>
      <c r="AJ35" s="17" t="str">
        <f t="shared" si="27"/>
        <v/>
      </c>
      <c r="AK35" s="17" t="str">
        <f t="shared" si="27"/>
        <v/>
      </c>
      <c r="AL35" s="17" t="str">
        <f t="shared" si="27"/>
        <v/>
      </c>
      <c r="AM35" s="17" t="str">
        <f t="shared" si="27"/>
        <v/>
      </c>
      <c r="AN35" s="17" t="str">
        <f t="shared" si="27"/>
        <v/>
      </c>
      <c r="AO35" s="17" t="str">
        <f t="shared" si="27"/>
        <v/>
      </c>
      <c r="AP35" s="17" t="str">
        <f t="shared" si="27"/>
        <v/>
      </c>
      <c r="AQ35" s="17" t="str">
        <f t="shared" si="27"/>
        <v/>
      </c>
      <c r="AR35" s="17" t="str">
        <f t="shared" si="27"/>
        <v/>
      </c>
      <c r="AS35" s="17" t="str">
        <f t="shared" si="27"/>
        <v/>
      </c>
      <c r="AT35" s="17" t="str">
        <f t="shared" si="27"/>
        <v/>
      </c>
      <c r="AU35" s="17" t="str">
        <f t="shared" si="27"/>
        <v/>
      </c>
      <c r="AV35" s="17" t="str">
        <f t="shared" si="27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customHeight="1" x14ac:dyDescent="0.2">
      <c r="A36" s="268">
        <v>31</v>
      </c>
      <c r="B36" s="220"/>
      <c r="C36" s="221"/>
      <c r="D36" s="83"/>
      <c r="E36" s="223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 t="shared" si="3"/>
        <v>0</v>
      </c>
      <c r="Z36" s="92">
        <f t="shared" si="4"/>
        <v>0</v>
      </c>
      <c r="AA36" s="92">
        <f t="shared" si="5"/>
        <v>0</v>
      </c>
      <c r="AB36" s="92">
        <f t="shared" si="6"/>
        <v>0</v>
      </c>
      <c r="AC36" s="92">
        <f t="shared" si="7"/>
        <v>0</v>
      </c>
      <c r="AD36" s="210" t="str">
        <f t="shared" si="28"/>
        <v/>
      </c>
      <c r="AE36" s="16">
        <f>IF(AX36=5,0.5,IF(AX36=4,0.25,IF(AX36&lt;=3,0)))</f>
        <v>0</v>
      </c>
      <c r="AF36" s="9"/>
      <c r="AG36" s="17" t="str">
        <f t="shared" si="27"/>
        <v/>
      </c>
      <c r="AH36" s="17" t="str">
        <f t="shared" si="27"/>
        <v/>
      </c>
      <c r="AI36" s="17" t="str">
        <f t="shared" si="27"/>
        <v/>
      </c>
      <c r="AJ36" s="17" t="str">
        <f t="shared" si="27"/>
        <v/>
      </c>
      <c r="AK36" s="17" t="str">
        <f t="shared" si="27"/>
        <v/>
      </c>
      <c r="AL36" s="17" t="str">
        <f t="shared" si="27"/>
        <v/>
      </c>
      <c r="AM36" s="17" t="str">
        <f t="shared" si="27"/>
        <v/>
      </c>
      <c r="AN36" s="17" t="str">
        <f t="shared" si="27"/>
        <v/>
      </c>
      <c r="AO36" s="17" t="str">
        <f t="shared" si="27"/>
        <v/>
      </c>
      <c r="AP36" s="17" t="str">
        <f t="shared" si="27"/>
        <v/>
      </c>
      <c r="AQ36" s="17" t="str">
        <f t="shared" si="27"/>
        <v/>
      </c>
      <c r="AR36" s="17" t="str">
        <f t="shared" si="27"/>
        <v/>
      </c>
      <c r="AS36" s="17" t="str">
        <f t="shared" si="27"/>
        <v/>
      </c>
      <c r="AT36" s="17" t="str">
        <f t="shared" si="27"/>
        <v/>
      </c>
      <c r="AU36" s="17" t="str">
        <f t="shared" si="27"/>
        <v/>
      </c>
      <c r="AV36" s="17" t="str">
        <f t="shared" si="27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customHeight="1" x14ac:dyDescent="0.25">
      <c r="A37" s="109"/>
      <c r="B37" s="110"/>
      <c r="C37" s="110"/>
      <c r="D37" s="110"/>
      <c r="E37" s="223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 t="shared" si="3"/>
        <v>0</v>
      </c>
      <c r="Z37" s="92">
        <f t="shared" si="4"/>
        <v>0</v>
      </c>
      <c r="AA37" s="92">
        <f t="shared" si="5"/>
        <v>0</v>
      </c>
      <c r="AB37" s="92">
        <f t="shared" si="6"/>
        <v>0</v>
      </c>
      <c r="AC37" s="92">
        <f t="shared" si="7"/>
        <v>0</v>
      </c>
      <c r="AD37" s="210" t="str">
        <f t="shared" si="28"/>
        <v/>
      </c>
      <c r="AE37" s="16">
        <f>IF(AX37=5,0.5,IF(AX37=4,0.25,IF(AX37&lt;=3,0)))</f>
        <v>0</v>
      </c>
      <c r="AF37" s="9"/>
      <c r="AG37" s="17" t="str">
        <f t="shared" si="27"/>
        <v/>
      </c>
      <c r="AH37" s="17" t="str">
        <f t="shared" si="27"/>
        <v/>
      </c>
      <c r="AI37" s="17" t="str">
        <f t="shared" si="27"/>
        <v/>
      </c>
      <c r="AJ37" s="17" t="str">
        <f t="shared" si="27"/>
        <v/>
      </c>
      <c r="AK37" s="17" t="str">
        <f t="shared" si="27"/>
        <v/>
      </c>
      <c r="AL37" s="17" t="str">
        <f t="shared" si="27"/>
        <v/>
      </c>
      <c r="AM37" s="17" t="str">
        <f t="shared" si="27"/>
        <v/>
      </c>
      <c r="AN37" s="17" t="str">
        <f t="shared" si="27"/>
        <v/>
      </c>
      <c r="AO37" s="17" t="str">
        <f t="shared" si="27"/>
        <v/>
      </c>
      <c r="AP37" s="17" t="str">
        <f t="shared" si="27"/>
        <v/>
      </c>
      <c r="AQ37" s="17" t="str">
        <f t="shared" si="27"/>
        <v/>
      </c>
      <c r="AR37" s="17" t="str">
        <f t="shared" si="27"/>
        <v/>
      </c>
      <c r="AS37" s="17" t="str">
        <f t="shared" si="27"/>
        <v/>
      </c>
      <c r="AT37" s="17" t="str">
        <f t="shared" si="27"/>
        <v/>
      </c>
      <c r="AU37" s="17" t="str">
        <f t="shared" si="27"/>
        <v/>
      </c>
      <c r="AV37" s="17" t="str">
        <f t="shared" si="27"/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customHeight="1" thickBot="1" x14ac:dyDescent="0.3">
      <c r="A38" s="109"/>
      <c r="B38" s="110"/>
      <c r="C38" s="110"/>
      <c r="D38" s="110"/>
      <c r="E38" s="27">
        <f>COUNTIF(E6:E37,"2331")</f>
        <v>20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2">
        <f>COUNTIF(AG38:AV38,"б")</f>
        <v>0</v>
      </c>
      <c r="X38" s="92">
        <f>COUNTIF(AF38:AU38,"д")</f>
        <v>0</v>
      </c>
      <c r="Y38" s="92">
        <f t="shared" si="3"/>
        <v>0</v>
      </c>
      <c r="Z38" s="92">
        <f t="shared" si="4"/>
        <v>0</v>
      </c>
      <c r="AA38" s="92">
        <f t="shared" si="5"/>
        <v>0</v>
      </c>
      <c r="AB38" s="92">
        <f t="shared" si="6"/>
        <v>0</v>
      </c>
      <c r="AC38" s="92">
        <f t="shared" si="7"/>
        <v>0</v>
      </c>
      <c r="AD38" s="210" t="str">
        <f t="shared" si="28"/>
        <v/>
      </c>
      <c r="AE38" s="31">
        <f>IF(AX38=5,0.5,IF(AX38=4,0.25,IF(AX38&lt;=3,0)))</f>
        <v>0</v>
      </c>
      <c r="AF38" s="9"/>
      <c r="AG38" s="17" t="str">
        <f t="shared" si="27"/>
        <v/>
      </c>
      <c r="AH38" s="17" t="str">
        <f t="shared" si="27"/>
        <v/>
      </c>
      <c r="AI38" s="17" t="str">
        <f t="shared" si="27"/>
        <v/>
      </c>
      <c r="AJ38" s="17" t="str">
        <f t="shared" si="27"/>
        <v/>
      </c>
      <c r="AK38" s="17" t="str">
        <f t="shared" si="27"/>
        <v/>
      </c>
      <c r="AL38" s="17" t="str">
        <f t="shared" si="27"/>
        <v/>
      </c>
      <c r="AM38" s="17" t="str">
        <f t="shared" si="27"/>
        <v/>
      </c>
      <c r="AN38" s="17" t="str">
        <f t="shared" si="27"/>
        <v/>
      </c>
      <c r="AO38" s="17" t="str">
        <f t="shared" si="27"/>
        <v/>
      </c>
      <c r="AP38" s="17" t="str">
        <f t="shared" si="27"/>
        <v/>
      </c>
      <c r="AQ38" s="17" t="str">
        <f t="shared" si="27"/>
        <v/>
      </c>
      <c r="AR38" s="17" t="str">
        <f t="shared" si="27"/>
        <v/>
      </c>
      <c r="AS38" s="17" t="str">
        <f>IF(ISERROR(VALUE(LEFT(R38))),LEFT(R38),VALUE(LEFT(R38)))</f>
        <v/>
      </c>
      <c r="AT38" s="17" t="str">
        <f>IF(ISERROR(VALUE(LEFT(S38))),LEFT(S38),VALUE(LEFT(S38)))</f>
        <v/>
      </c>
      <c r="AU38" s="17" t="str">
        <f>IF(ISERROR(VALUE(LEFT(T38))),LEFT(T38),VALUE(LEFT(T38)))</f>
        <v/>
      </c>
      <c r="AV38" s="17" t="str">
        <f>IF(ISERROR(VALUE(LEFT(U38))),LEFT(U38),VALUE(LEFT(U38)))</f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15"/>
      <c r="B39" s="110"/>
      <c r="C39" s="82" t="s">
        <v>12</v>
      </c>
      <c r="D39" s="110"/>
      <c r="E39" s="27"/>
      <c r="F39" s="181" t="str">
        <f t="array" ref="F39:U46">AG39:AV46</f>
        <v xml:space="preserve"> </v>
      </c>
      <c r="G39" s="181" t="str">
        <v xml:space="preserve"> </v>
      </c>
      <c r="H39" s="181">
        <v>4.5999999999999996</v>
      </c>
      <c r="I39" s="181">
        <v>4.4000000000000004</v>
      </c>
      <c r="J39" s="181">
        <v>4</v>
      </c>
      <c r="K39" s="181">
        <v>4.2</v>
      </c>
      <c r="L39" s="181">
        <v>4.45</v>
      </c>
      <c r="M39" s="181">
        <v>4.0999999999999996</v>
      </c>
      <c r="N39" s="181">
        <v>4</v>
      </c>
      <c r="O39" s="182">
        <v>3.75</v>
      </c>
      <c r="P39" s="183">
        <v>4.1500000000000004</v>
      </c>
      <c r="Q39" s="183">
        <v>4.8</v>
      </c>
      <c r="R39" s="183">
        <v>3.8</v>
      </c>
      <c r="S39" s="181">
        <v>4.05</v>
      </c>
      <c r="T39" s="181">
        <v>4.2</v>
      </c>
      <c r="U39" s="181">
        <v>4.0999999999999996</v>
      </c>
      <c r="V39" s="18">
        <f>сводн.!T43</f>
        <v>3</v>
      </c>
      <c r="W39" s="92">
        <f>SUM(W6:W38)</f>
        <v>0</v>
      </c>
      <c r="X39" s="92">
        <f>SUM(X6:X38)</f>
        <v>0</v>
      </c>
      <c r="Y39" s="92">
        <f>SUM(Y6:Y38)-X39</f>
        <v>0</v>
      </c>
      <c r="Z39" s="92">
        <f>SUM(Z6:Z38)</f>
        <v>48</v>
      </c>
      <c r="AA39" s="92">
        <f>SUM(AA6:AA38)</f>
        <v>132</v>
      </c>
      <c r="AB39" s="92">
        <f>SUM(AB6:AB38)</f>
        <v>100</v>
      </c>
      <c r="AC39" s="92">
        <f t="shared" si="7"/>
        <v>280</v>
      </c>
      <c r="AD39" s="210">
        <f t="shared" si="28"/>
        <v>4.1857142857142859</v>
      </c>
      <c r="AE39" s="32"/>
      <c r="AF39" s="9"/>
      <c r="AG39" s="33" t="str">
        <f t="shared" ref="AG39:AV39" si="29">IF(COUNT(AG6:AG38)=0," ",SUM(AG6:AG38)/COUNT(AG6:AG38))</f>
        <v xml:space="preserve"> </v>
      </c>
      <c r="AH39" s="33" t="str">
        <f t="shared" si="29"/>
        <v xml:space="preserve"> </v>
      </c>
      <c r="AI39" s="33">
        <f t="shared" si="29"/>
        <v>4.5999999999999996</v>
      </c>
      <c r="AJ39" s="33">
        <f t="shared" si="29"/>
        <v>4.4000000000000004</v>
      </c>
      <c r="AK39" s="33">
        <f t="shared" si="29"/>
        <v>4</v>
      </c>
      <c r="AL39" s="33">
        <f t="shared" si="29"/>
        <v>4.2</v>
      </c>
      <c r="AM39" s="33">
        <f t="shared" si="29"/>
        <v>4.45</v>
      </c>
      <c r="AN39" s="33">
        <f t="shared" si="29"/>
        <v>4.0999999999999996</v>
      </c>
      <c r="AO39" s="33">
        <f t="shared" si="29"/>
        <v>4</v>
      </c>
      <c r="AP39" s="33">
        <f t="shared" si="29"/>
        <v>3.75</v>
      </c>
      <c r="AQ39" s="33">
        <f t="shared" si="29"/>
        <v>4.1500000000000004</v>
      </c>
      <c r="AR39" s="33">
        <f t="shared" si="29"/>
        <v>4.8</v>
      </c>
      <c r="AS39" s="33">
        <f t="shared" si="29"/>
        <v>3.8</v>
      </c>
      <c r="AT39" s="33">
        <f t="shared" si="29"/>
        <v>4.05</v>
      </c>
      <c r="AU39" s="33">
        <f t="shared" si="29"/>
        <v>4.2</v>
      </c>
      <c r="AV39" s="34">
        <f t="shared" si="29"/>
        <v>4.0999999999999996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84"/>
      <c r="B40" s="215"/>
      <c r="C40" s="186" t="s">
        <v>13</v>
      </c>
      <c r="D40" s="82"/>
      <c r="E40" s="187"/>
      <c r="F40" s="102" t="str">
        <v>0</v>
      </c>
      <c r="G40" s="102" t="str">
        <v>0</v>
      </c>
      <c r="H40" s="102">
        <v>12</v>
      </c>
      <c r="I40" s="102">
        <v>8</v>
      </c>
      <c r="J40" s="102">
        <v>7</v>
      </c>
      <c r="K40" s="102">
        <v>6</v>
      </c>
      <c r="L40" s="102">
        <v>9</v>
      </c>
      <c r="M40" s="102">
        <v>5</v>
      </c>
      <c r="N40" s="102">
        <v>5</v>
      </c>
      <c r="O40" s="103">
        <v>3</v>
      </c>
      <c r="P40" s="103">
        <v>7</v>
      </c>
      <c r="Q40" s="103">
        <v>17</v>
      </c>
      <c r="R40" s="103">
        <v>4</v>
      </c>
      <c r="S40" s="102">
        <v>4</v>
      </c>
      <c r="T40" s="102">
        <v>7</v>
      </c>
      <c r="U40" s="102">
        <v>6</v>
      </c>
      <c r="V40" s="177" t="str">
        <f>IF(COUNTIF(V6:V38,5)=0,"0",COUNTIF(V6:V38,5))</f>
        <v>0</v>
      </c>
      <c r="W40" s="177"/>
      <c r="X40" s="722">
        <f>SUM(X39:AB39)</f>
        <v>280</v>
      </c>
      <c r="Y40" s="722"/>
      <c r="Z40" s="722"/>
      <c r="AA40" s="722"/>
      <c r="AB40" s="722"/>
      <c r="AC40" s="178"/>
      <c r="AD40" s="210">
        <f t="shared" si="28"/>
        <v>2</v>
      </c>
      <c r="AE40" s="36"/>
      <c r="AF40" s="37"/>
      <c r="AG40" s="38" t="str">
        <f t="shared" ref="AG40:AV40" si="30">IF(COUNTIF(AG6:AG38,5)=0,"0",COUNTIF(AG6:AG38,5))</f>
        <v>0</v>
      </c>
      <c r="AH40" s="38" t="str">
        <f t="shared" si="30"/>
        <v>0</v>
      </c>
      <c r="AI40" s="38">
        <f t="shared" si="30"/>
        <v>12</v>
      </c>
      <c r="AJ40" s="38">
        <f t="shared" si="30"/>
        <v>8</v>
      </c>
      <c r="AK40" s="38">
        <f t="shared" si="30"/>
        <v>7</v>
      </c>
      <c r="AL40" s="38">
        <f t="shared" si="30"/>
        <v>6</v>
      </c>
      <c r="AM40" s="38">
        <f t="shared" si="30"/>
        <v>9</v>
      </c>
      <c r="AN40" s="38">
        <f t="shared" si="30"/>
        <v>5</v>
      </c>
      <c r="AO40" s="38">
        <f t="shared" si="30"/>
        <v>5</v>
      </c>
      <c r="AP40" s="38">
        <f t="shared" si="30"/>
        <v>3</v>
      </c>
      <c r="AQ40" s="38">
        <f t="shared" si="30"/>
        <v>7</v>
      </c>
      <c r="AR40" s="38">
        <f t="shared" si="30"/>
        <v>17</v>
      </c>
      <c r="AS40" s="38">
        <f t="shared" si="30"/>
        <v>4</v>
      </c>
      <c r="AT40" s="38">
        <f t="shared" si="30"/>
        <v>4</v>
      </c>
      <c r="AU40" s="38">
        <f t="shared" si="30"/>
        <v>7</v>
      </c>
      <c r="AV40" s="38">
        <f t="shared" si="30"/>
        <v>6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188"/>
      <c r="B41" s="184"/>
      <c r="C41" s="190" t="s">
        <v>14</v>
      </c>
      <c r="D41" s="186"/>
      <c r="E41" s="191"/>
      <c r="F41" s="104" t="str">
        <v>0</v>
      </c>
      <c r="G41" s="104" t="str">
        <v>0</v>
      </c>
      <c r="H41" s="104">
        <v>8</v>
      </c>
      <c r="I41" s="104">
        <v>12</v>
      </c>
      <c r="J41" s="104">
        <v>6</v>
      </c>
      <c r="K41" s="104">
        <v>12</v>
      </c>
      <c r="L41" s="104">
        <v>11</v>
      </c>
      <c r="M41" s="104">
        <v>12</v>
      </c>
      <c r="N41" s="104">
        <v>10</v>
      </c>
      <c r="O41" s="105">
        <v>9</v>
      </c>
      <c r="P41" s="105">
        <v>9</v>
      </c>
      <c r="Q41" s="105">
        <v>2</v>
      </c>
      <c r="R41" s="105">
        <v>8</v>
      </c>
      <c r="S41" s="104">
        <v>13</v>
      </c>
      <c r="T41" s="104">
        <v>10</v>
      </c>
      <c r="U41" s="104">
        <v>10</v>
      </c>
      <c r="V41" s="44">
        <f>IF(COUNTIF(V6:V38,4)=0,"0",COUNTIF(V6:V38,4))</f>
        <v>7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5</v>
      </c>
      <c r="AA41" s="44" t="str">
        <f>IF(COUNTIF(AA6:AA38,4)=0," ",COUNTIF(AA6:AA38,4))</f>
        <v xml:space="preserve"> </v>
      </c>
      <c r="AB41" s="44">
        <f>IF(COUNTIF(AB6:AB38,4)=0," ",COUNTIF(AB6:AB38,4))</f>
        <v>2</v>
      </c>
      <c r="AC41" s="44"/>
      <c r="AD41" s="210" t="str">
        <f t="shared" si="28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31">IF(COUNTIF(AG6:AG38,4)=0,"0",COUNTIF(AG6:AG38,4))</f>
        <v>0</v>
      </c>
      <c r="AH41" s="44" t="str">
        <f t="shared" si="31"/>
        <v>0</v>
      </c>
      <c r="AI41" s="44">
        <f t="shared" si="31"/>
        <v>8</v>
      </c>
      <c r="AJ41" s="44">
        <f t="shared" si="31"/>
        <v>12</v>
      </c>
      <c r="AK41" s="44">
        <f t="shared" si="31"/>
        <v>6</v>
      </c>
      <c r="AL41" s="44">
        <f t="shared" si="31"/>
        <v>12</v>
      </c>
      <c r="AM41" s="44">
        <f t="shared" si="31"/>
        <v>11</v>
      </c>
      <c r="AN41" s="44">
        <f t="shared" si="31"/>
        <v>12</v>
      </c>
      <c r="AO41" s="44">
        <f t="shared" si="31"/>
        <v>10</v>
      </c>
      <c r="AP41" s="44">
        <f t="shared" si="31"/>
        <v>9</v>
      </c>
      <c r="AQ41" s="44">
        <f t="shared" si="31"/>
        <v>9</v>
      </c>
      <c r="AR41" s="44">
        <f t="shared" si="31"/>
        <v>2</v>
      </c>
      <c r="AS41" s="44">
        <f t="shared" si="31"/>
        <v>8</v>
      </c>
      <c r="AT41" s="44">
        <f t="shared" si="31"/>
        <v>13</v>
      </c>
      <c r="AU41" s="44">
        <f t="shared" si="31"/>
        <v>10</v>
      </c>
      <c r="AV41" s="46">
        <f>IF(COUNTIF(AV6:AV38,4)=0," ",COUNTIF(AV6:AV38,4))</f>
        <v>10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188"/>
      <c r="C42" s="193" t="s">
        <v>15</v>
      </c>
      <c r="D42" s="190"/>
      <c r="E42" s="194"/>
      <c r="F42" s="106" t="str">
        <v>0</v>
      </c>
      <c r="G42" s="106" t="str">
        <v>0</v>
      </c>
      <c r="H42" s="106" t="str">
        <v>0</v>
      </c>
      <c r="I42" s="106" t="str">
        <v>0</v>
      </c>
      <c r="J42" s="106">
        <v>7</v>
      </c>
      <c r="K42" s="106">
        <v>2</v>
      </c>
      <c r="L42" s="106" t="str">
        <v>0</v>
      </c>
      <c r="M42" s="106">
        <v>3</v>
      </c>
      <c r="N42" s="106">
        <v>5</v>
      </c>
      <c r="O42" s="107">
        <v>8</v>
      </c>
      <c r="P42" s="107">
        <v>4</v>
      </c>
      <c r="Q42" s="107">
        <v>1</v>
      </c>
      <c r="R42" s="107">
        <v>8</v>
      </c>
      <c r="S42" s="106">
        <v>3</v>
      </c>
      <c r="T42" s="106">
        <v>3</v>
      </c>
      <c r="U42" s="106">
        <v>4</v>
      </c>
      <c r="V42" s="52">
        <f>IF(COUNTIF(V6:V38,3)=0,"0",COUNTIF(V6:V38,3))</f>
        <v>13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1</v>
      </c>
      <c r="AA42" s="52">
        <f>IF(COUNTIF(AA6:AA38,3)=0," ",COUNTIF(AA6:AA38,3))</f>
        <v>1</v>
      </c>
      <c r="AB42" s="52">
        <f>IF(COUNTIF(AB6:AB38,3)=0," ",COUNTIF(AB6:AB38,3))</f>
        <v>5</v>
      </c>
      <c r="AC42" s="52"/>
      <c r="AD42" s="210" t="str">
        <f t="shared" si="28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V42" si="32">IF(COUNTIF(AG6:AG38,3)=0,"0",COUNTIF(AG6:AG38,3))</f>
        <v>0</v>
      </c>
      <c r="AH42" s="52" t="str">
        <f t="shared" si="32"/>
        <v>0</v>
      </c>
      <c r="AI42" s="52" t="str">
        <f t="shared" si="32"/>
        <v>0</v>
      </c>
      <c r="AJ42" s="52" t="str">
        <f t="shared" si="32"/>
        <v>0</v>
      </c>
      <c r="AK42" s="52">
        <f t="shared" si="32"/>
        <v>7</v>
      </c>
      <c r="AL42" s="52">
        <f t="shared" si="32"/>
        <v>2</v>
      </c>
      <c r="AM42" s="52" t="str">
        <f t="shared" si="32"/>
        <v>0</v>
      </c>
      <c r="AN42" s="52">
        <f t="shared" si="32"/>
        <v>3</v>
      </c>
      <c r="AO42" s="52">
        <f t="shared" si="32"/>
        <v>5</v>
      </c>
      <c r="AP42" s="52">
        <f t="shared" si="32"/>
        <v>8</v>
      </c>
      <c r="AQ42" s="52">
        <f t="shared" si="32"/>
        <v>4</v>
      </c>
      <c r="AR42" s="52">
        <f t="shared" si="32"/>
        <v>1</v>
      </c>
      <c r="AS42" s="52">
        <f t="shared" si="32"/>
        <v>8</v>
      </c>
      <c r="AT42" s="52">
        <f t="shared" si="32"/>
        <v>3</v>
      </c>
      <c r="AU42" s="52">
        <f t="shared" si="32"/>
        <v>3</v>
      </c>
      <c r="AV42" s="52">
        <f t="shared" si="32"/>
        <v>4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15"/>
      <c r="B43" s="84"/>
      <c r="C43" s="82" t="s">
        <v>16</v>
      </c>
      <c r="D43" s="19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 t="str">
        <f>IF(COUNTIF(V6:V38,2)=0,"0",COUNTIF(V6:V38,2))</f>
        <v>0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1</v>
      </c>
      <c r="AA43" s="35">
        <f>IF(COUNTIF(AA6:AA38,2)=0," ",COUNTIF(AA6:AA38,2))</f>
        <v>1</v>
      </c>
      <c r="AB43" s="35">
        <f>IF(COUNTIF(AB6:AB38,2)=0," ",COUNTIF(AB6:AB38,2))</f>
        <v>3</v>
      </c>
      <c r="AC43" s="35"/>
      <c r="AD43" s="210" t="str">
        <f t="shared" si="28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33">COUNTIF(AG6:AG37,2)+COUNTIF(AG6:AG37,"д")</f>
        <v>0</v>
      </c>
      <c r="AH43" s="35">
        <f t="shared" si="33"/>
        <v>0</v>
      </c>
      <c r="AI43" s="35">
        <f t="shared" si="33"/>
        <v>0</v>
      </c>
      <c r="AJ43" s="35">
        <f t="shared" si="33"/>
        <v>0</v>
      </c>
      <c r="AK43" s="35">
        <f t="shared" si="33"/>
        <v>0</v>
      </c>
      <c r="AL43" s="35">
        <f t="shared" si="33"/>
        <v>0</v>
      </c>
      <c r="AM43" s="35">
        <f t="shared" si="33"/>
        <v>0</v>
      </c>
      <c r="AN43" s="35">
        <f t="shared" si="33"/>
        <v>0</v>
      </c>
      <c r="AO43" s="35">
        <f t="shared" si="33"/>
        <v>0</v>
      </c>
      <c r="AP43" s="35">
        <f t="shared" si="33"/>
        <v>0</v>
      </c>
      <c r="AQ43" s="35">
        <f t="shared" si="33"/>
        <v>0</v>
      </c>
      <c r="AR43" s="35">
        <f t="shared" si="33"/>
        <v>0</v>
      </c>
      <c r="AS43" s="35">
        <f t="shared" si="33"/>
        <v>0</v>
      </c>
      <c r="AT43" s="35">
        <f t="shared" si="33"/>
        <v>0</v>
      </c>
      <c r="AU43" s="35">
        <f t="shared" si="33"/>
        <v>0</v>
      </c>
      <c r="AV43" s="35">
        <f t="shared" si="33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15"/>
      <c r="B44" s="215"/>
      <c r="C44" s="82" t="s">
        <v>17</v>
      </c>
      <c r="D44" s="82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34">COUNTBLANK(V6:V27)</f>
        <v>0</v>
      </c>
      <c r="W44" s="35">
        <f t="shared" si="34"/>
        <v>0</v>
      </c>
      <c r="X44" s="35">
        <f t="shared" si="34"/>
        <v>0</v>
      </c>
      <c r="Y44" s="35">
        <f t="shared" si="34"/>
        <v>0</v>
      </c>
      <c r="Z44" s="35">
        <f t="shared" si="34"/>
        <v>0</v>
      </c>
      <c r="AA44" s="35">
        <f t="shared" si="34"/>
        <v>0</v>
      </c>
      <c r="AB44" s="35">
        <f t="shared" si="34"/>
        <v>0</v>
      </c>
      <c r="AC44" s="35"/>
      <c r="AD44" s="222">
        <f>COUNTBLANK(AD6:AD25)</f>
        <v>0</v>
      </c>
      <c r="AE44" s="61" t="str">
        <f>IF(COUNTIF(AE6:AE38,"б")=0," ",COUNTIF(AE6:AE38,"б"))</f>
        <v xml:space="preserve"> </v>
      </c>
      <c r="AF44" s="60">
        <f t="shared" ref="AF44:CB44" si="35">IF(COUNTIF(AF6:AF38,"б")=0+COUNTIF(AF6:AF38,"а")=0,"0",COUNTIF(AF6:AF38,"б")+COUNTIF(AF6:AF38,"а"))</f>
        <v>0</v>
      </c>
      <c r="AG44" s="60">
        <f t="shared" si="35"/>
        <v>0</v>
      </c>
      <c r="AH44" s="60">
        <f t="shared" si="35"/>
        <v>0</v>
      </c>
      <c r="AI44" s="60">
        <f t="shared" si="35"/>
        <v>0</v>
      </c>
      <c r="AJ44" s="60">
        <f t="shared" si="35"/>
        <v>0</v>
      </c>
      <c r="AK44" s="60">
        <f t="shared" si="35"/>
        <v>0</v>
      </c>
      <c r="AL44" s="60">
        <f t="shared" si="35"/>
        <v>0</v>
      </c>
      <c r="AM44" s="60">
        <f t="shared" si="35"/>
        <v>0</v>
      </c>
      <c r="AN44" s="60">
        <f t="shared" si="35"/>
        <v>0</v>
      </c>
      <c r="AO44" s="60">
        <f t="shared" si="35"/>
        <v>0</v>
      </c>
      <c r="AP44" s="60">
        <f t="shared" si="35"/>
        <v>0</v>
      </c>
      <c r="AQ44" s="60">
        <f t="shared" si="35"/>
        <v>0</v>
      </c>
      <c r="AR44" s="60">
        <f t="shared" si="35"/>
        <v>0</v>
      </c>
      <c r="AS44" s="60">
        <f t="shared" si="35"/>
        <v>0</v>
      </c>
      <c r="AT44" s="60">
        <f t="shared" si="35"/>
        <v>0</v>
      </c>
      <c r="AU44" s="60">
        <f t="shared" si="35"/>
        <v>0</v>
      </c>
      <c r="AV44" s="60">
        <f t="shared" si="35"/>
        <v>0</v>
      </c>
      <c r="AW44" s="60">
        <f t="shared" si="35"/>
        <v>0</v>
      </c>
      <c r="AX44" s="60">
        <f t="shared" si="35"/>
        <v>0</v>
      </c>
      <c r="AY44" s="60">
        <f t="shared" si="35"/>
        <v>0</v>
      </c>
      <c r="AZ44" s="60">
        <f t="shared" si="35"/>
        <v>0</v>
      </c>
      <c r="BA44" s="60">
        <f t="shared" si="35"/>
        <v>0</v>
      </c>
      <c r="BB44" s="60">
        <f t="shared" si="35"/>
        <v>0</v>
      </c>
      <c r="BC44" s="60">
        <f t="shared" si="35"/>
        <v>0</v>
      </c>
      <c r="BD44" s="60">
        <f t="shared" si="35"/>
        <v>0</v>
      </c>
      <c r="BE44" s="60">
        <f t="shared" si="35"/>
        <v>0</v>
      </c>
      <c r="BF44" s="60">
        <f t="shared" si="35"/>
        <v>0</v>
      </c>
      <c r="BG44" s="60">
        <f t="shared" si="35"/>
        <v>0</v>
      </c>
      <c r="BH44" s="60">
        <f t="shared" si="35"/>
        <v>0</v>
      </c>
      <c r="BI44" s="60">
        <f t="shared" si="35"/>
        <v>0</v>
      </c>
      <c r="BJ44" s="60">
        <f t="shared" si="35"/>
        <v>0</v>
      </c>
      <c r="BK44" s="60">
        <f t="shared" si="35"/>
        <v>0</v>
      </c>
      <c r="BL44" s="60">
        <f t="shared" si="35"/>
        <v>0</v>
      </c>
      <c r="BM44" s="60">
        <f t="shared" si="35"/>
        <v>0</v>
      </c>
      <c r="BN44" s="60">
        <f t="shared" si="35"/>
        <v>0</v>
      </c>
      <c r="BO44" s="60">
        <f t="shared" si="35"/>
        <v>0</v>
      </c>
      <c r="BP44" s="60">
        <f t="shared" si="35"/>
        <v>0</v>
      </c>
      <c r="BQ44" s="60">
        <f t="shared" si="35"/>
        <v>0</v>
      </c>
      <c r="BR44" s="60">
        <f t="shared" si="35"/>
        <v>0</v>
      </c>
      <c r="BS44" s="60">
        <f t="shared" si="35"/>
        <v>0</v>
      </c>
      <c r="BT44" s="60">
        <f t="shared" si="35"/>
        <v>0</v>
      </c>
      <c r="BU44" s="60">
        <f t="shared" si="35"/>
        <v>0</v>
      </c>
      <c r="BV44" s="60">
        <f t="shared" si="35"/>
        <v>0</v>
      </c>
      <c r="BW44" s="60">
        <f t="shared" si="35"/>
        <v>0</v>
      </c>
      <c r="BX44" s="60">
        <f t="shared" si="35"/>
        <v>0</v>
      </c>
      <c r="BY44" s="60">
        <f t="shared" si="35"/>
        <v>0</v>
      </c>
      <c r="BZ44" s="60">
        <f t="shared" si="35"/>
        <v>0</v>
      </c>
      <c r="CA44" s="60">
        <f t="shared" si="35"/>
        <v>0</v>
      </c>
      <c r="CB44" s="60">
        <f t="shared" si="35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15"/>
      <c r="B45" s="215"/>
      <c r="C45" s="82" t="s">
        <v>18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10" t="str">
        <f t="shared" si="28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V45" si="36">IF(COUNTIF(AG6:AG38,"з")=0,"0",COUNTIF(AG6:AG38,"з"))</f>
        <v>0</v>
      </c>
      <c r="AH45" s="35" t="str">
        <f t="shared" si="36"/>
        <v>0</v>
      </c>
      <c r="AI45" s="35" t="str">
        <f t="shared" si="36"/>
        <v>0</v>
      </c>
      <c r="AJ45" s="35" t="str">
        <f t="shared" si="36"/>
        <v>0</v>
      </c>
      <c r="AK45" s="35" t="str">
        <f t="shared" si="36"/>
        <v>0</v>
      </c>
      <c r="AL45" s="35" t="str">
        <f t="shared" si="36"/>
        <v>0</v>
      </c>
      <c r="AM45" s="35" t="str">
        <f t="shared" si="36"/>
        <v>0</v>
      </c>
      <c r="AN45" s="35" t="str">
        <f t="shared" si="36"/>
        <v>0</v>
      </c>
      <c r="AO45" s="35" t="str">
        <f t="shared" si="36"/>
        <v>0</v>
      </c>
      <c r="AP45" s="35" t="str">
        <f t="shared" si="36"/>
        <v>0</v>
      </c>
      <c r="AQ45" s="35" t="str">
        <f t="shared" si="36"/>
        <v>0</v>
      </c>
      <c r="AR45" s="35" t="str">
        <f t="shared" si="36"/>
        <v>0</v>
      </c>
      <c r="AS45" s="35" t="str">
        <f t="shared" si="36"/>
        <v>0</v>
      </c>
      <c r="AT45" s="35" t="str">
        <f t="shared" si="36"/>
        <v>0</v>
      </c>
      <c r="AU45" s="35" t="str">
        <f t="shared" si="36"/>
        <v>0</v>
      </c>
      <c r="AV45" s="35" t="str">
        <f t="shared" si="36"/>
        <v>0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15"/>
      <c r="B46" s="215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10" t="str">
        <f t="shared" si="28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V46" si="37">IF(COUNTIF(AG6:AG38,"н")=0,"0",COUNTIF(AG6:AG38,"н"))</f>
        <v>0</v>
      </c>
      <c r="AH46" s="35" t="str">
        <f t="shared" si="37"/>
        <v>0</v>
      </c>
      <c r="AI46" s="35" t="str">
        <f t="shared" si="37"/>
        <v>0</v>
      </c>
      <c r="AJ46" s="35" t="str">
        <f t="shared" si="37"/>
        <v>0</v>
      </c>
      <c r="AK46" s="35" t="str">
        <f t="shared" si="37"/>
        <v>0</v>
      </c>
      <c r="AL46" s="35" t="str">
        <f t="shared" si="37"/>
        <v>0</v>
      </c>
      <c r="AM46" s="35" t="str">
        <f t="shared" si="37"/>
        <v>0</v>
      </c>
      <c r="AN46" s="35" t="str">
        <f t="shared" si="37"/>
        <v>0</v>
      </c>
      <c r="AO46" s="35" t="str">
        <f t="shared" si="37"/>
        <v>0</v>
      </c>
      <c r="AP46" s="35" t="str">
        <f t="shared" si="37"/>
        <v>0</v>
      </c>
      <c r="AQ46" s="35" t="str">
        <f t="shared" si="37"/>
        <v>0</v>
      </c>
      <c r="AR46" s="35" t="str">
        <f t="shared" si="37"/>
        <v>0</v>
      </c>
      <c r="AS46" s="35" t="str">
        <f t="shared" si="37"/>
        <v>0</v>
      </c>
      <c r="AT46" s="35" t="str">
        <f t="shared" si="37"/>
        <v>0</v>
      </c>
      <c r="AU46" s="35" t="str">
        <f t="shared" si="37"/>
        <v>0</v>
      </c>
      <c r="AV46" s="35" t="str">
        <f t="shared" si="37"/>
        <v>0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9" spans="11:12" x14ac:dyDescent="0.2">
      <c r="K49" s="366"/>
      <c r="L49" s="367"/>
    </row>
    <row r="50" spans="11:12" x14ac:dyDescent="0.2">
      <c r="K50" s="366"/>
      <c r="L50" s="359"/>
    </row>
    <row r="51" spans="11:12" ht="15.75" x14ac:dyDescent="0.2">
      <c r="K51" s="366"/>
      <c r="L51" s="368"/>
    </row>
    <row r="52" spans="11:12" ht="15.75" x14ac:dyDescent="0.2">
      <c r="K52" s="366"/>
      <c r="L52" s="368"/>
    </row>
    <row r="53" spans="11:12" ht="15.75" x14ac:dyDescent="0.2">
      <c r="K53" s="366"/>
      <c r="L53" s="368"/>
    </row>
    <row r="54" spans="11:12" ht="15.75" x14ac:dyDescent="0.2">
      <c r="K54" s="366"/>
      <c r="L54" s="368"/>
    </row>
    <row r="55" spans="11:12" ht="15.75" x14ac:dyDescent="0.2">
      <c r="K55" s="366"/>
      <c r="L55" s="368"/>
    </row>
    <row r="56" spans="11:12" ht="15.75" x14ac:dyDescent="0.2">
      <c r="K56" s="366"/>
      <c r="L56" s="368"/>
    </row>
    <row r="57" spans="11:12" ht="15.75" x14ac:dyDescent="0.2">
      <c r="K57" s="366"/>
      <c r="L57" s="368"/>
    </row>
    <row r="58" spans="11:12" ht="15.75" x14ac:dyDescent="0.2">
      <c r="K58" s="366"/>
      <c r="L58" s="368"/>
    </row>
    <row r="59" spans="11:12" ht="15.75" x14ac:dyDescent="0.2">
      <c r="K59" s="366"/>
      <c r="L59" s="368"/>
    </row>
    <row r="60" spans="11:12" ht="15.75" x14ac:dyDescent="0.2">
      <c r="K60" s="366"/>
      <c r="L60" s="368"/>
    </row>
    <row r="61" spans="11:12" ht="15.75" x14ac:dyDescent="0.2">
      <c r="K61" s="366"/>
      <c r="L61" s="368"/>
    </row>
    <row r="62" spans="11:12" ht="15.75" x14ac:dyDescent="0.2">
      <c r="K62" s="366"/>
      <c r="L62" s="368"/>
    </row>
    <row r="63" spans="11:12" ht="15.75" x14ac:dyDescent="0.2">
      <c r="K63" s="366"/>
      <c r="L63" s="368"/>
    </row>
    <row r="64" spans="11:12" ht="15.75" x14ac:dyDescent="0.2">
      <c r="K64" s="366"/>
      <c r="L64" s="368"/>
    </row>
  </sheetData>
  <mergeCells count="8">
    <mergeCell ref="Q2:S2"/>
    <mergeCell ref="G2:P2"/>
    <mergeCell ref="BP3:CE3"/>
    <mergeCell ref="X40:AB40"/>
    <mergeCell ref="A3:C4"/>
    <mergeCell ref="AD3:AD5"/>
    <mergeCell ref="AG3:AW3"/>
    <mergeCell ref="AX3:BM3"/>
  </mergeCells>
  <conditionalFormatting sqref="AF6:AF38">
    <cfRule type="expression" dxfId="11770" priority="2621" stopIfTrue="1">
      <formula>VALUE(RIGHT(AF6))&gt;AE6</formula>
    </cfRule>
    <cfRule type="expression" dxfId="11769" priority="2622" stopIfTrue="1">
      <formula>EXACT(RIGHT(AF6,3),"зач")</formula>
    </cfRule>
  </conditionalFormatting>
  <conditionalFormatting sqref="C5 Y5 AI5 AG5 R5:S5 P5">
    <cfRule type="cellIs" dxfId="11768" priority="2618" stopIfTrue="1" operator="equal">
      <formula>5</formula>
    </cfRule>
    <cfRule type="cellIs" dxfId="11767" priority="2619" stopIfTrue="1" operator="equal">
      <formula>4</formula>
    </cfRule>
    <cfRule type="cellIs" dxfId="11766" priority="2620" stopIfTrue="1" operator="equal">
      <formula>3</formula>
    </cfRule>
  </conditionalFormatting>
  <conditionalFormatting sqref="E6:E46">
    <cfRule type="cellIs" dxfId="11765" priority="2616" stopIfTrue="1" operator="equal">
      <formula>4</formula>
    </cfRule>
    <cfRule type="cellIs" dxfId="11764" priority="2617" stopIfTrue="1" operator="equal">
      <formula>3</formula>
    </cfRule>
  </conditionalFormatting>
  <conditionalFormatting sqref="Z5:AC5 R6 R8:R46 W40 AE6:AE40 S6:V46 AE41:AF44 W41:AC46 J29:Q46 H6:J19 AG6:AW43 AG44:CB44 AE45:AW46 H20:K25 F6:I46 I26:Q28 L6:M25 O6:Q25">
    <cfRule type="cellIs" dxfId="11763" priority="2613" stopIfTrue="1" operator="equal">
      <formula>5</formula>
    </cfRule>
    <cfRule type="cellIs" dxfId="11762" priority="2614" stopIfTrue="1" operator="equal">
      <formula>4</formula>
    </cfRule>
    <cfRule type="cellIs" dxfId="11761" priority="2615" stopIfTrue="1" operator="equal">
      <formula>3</formula>
    </cfRule>
  </conditionalFormatting>
  <conditionalFormatting sqref="AE3:AJ4 V3:AC4 R5:S5 P5">
    <cfRule type="expression" dxfId="11760" priority="2611" stopIfTrue="1">
      <formula>$D$1&lt;P3</formula>
    </cfRule>
    <cfRule type="expression" dxfId="11759" priority="2612" stopIfTrue="1">
      <formula>$D$1&gt;P3</formula>
    </cfRule>
  </conditionalFormatting>
  <conditionalFormatting sqref="H3:K3">
    <cfRule type="expression" dxfId="11758" priority="2339" stopIfTrue="1">
      <formula>$D$1&lt;H3</formula>
    </cfRule>
    <cfRule type="expression" dxfId="11757" priority="2340" stopIfTrue="1">
      <formula>$D$1&gt;H3</formula>
    </cfRule>
  </conditionalFormatting>
  <conditionalFormatting sqref="H3:K3">
    <cfRule type="expression" dxfId="11756" priority="2334" stopIfTrue="1">
      <formula>$D$1&lt;H3</formula>
    </cfRule>
    <cfRule type="expression" dxfId="11755" priority="2335" stopIfTrue="1">
      <formula>$D$1&gt;H3</formula>
    </cfRule>
  </conditionalFormatting>
  <conditionalFormatting sqref="J3">
    <cfRule type="expression" dxfId="11754" priority="2332" stopIfTrue="1">
      <formula>$D$1&lt;J3</formula>
    </cfRule>
    <cfRule type="expression" dxfId="11753" priority="2333" stopIfTrue="1">
      <formula>$D$1&gt;J3</formula>
    </cfRule>
  </conditionalFormatting>
  <conditionalFormatting sqref="H3:I3">
    <cfRule type="expression" dxfId="11752" priority="2313" stopIfTrue="1">
      <formula>$D$1&lt;H3</formula>
    </cfRule>
    <cfRule type="expression" dxfId="11751" priority="2314" stopIfTrue="1">
      <formula>$D$1&gt;H3</formula>
    </cfRule>
  </conditionalFormatting>
  <conditionalFormatting sqref="J3">
    <cfRule type="expression" dxfId="11750" priority="2250" stopIfTrue="1">
      <formula>$D$1&lt;J3</formula>
    </cfRule>
    <cfRule type="expression" dxfId="11749" priority="2251" stopIfTrue="1">
      <formula>$D$1&gt;J3</formula>
    </cfRule>
  </conditionalFormatting>
  <conditionalFormatting sqref="H3">
    <cfRule type="expression" dxfId="11748" priority="1869" stopIfTrue="1">
      <formula>$D$1&lt;H3</formula>
    </cfRule>
    <cfRule type="expression" dxfId="11747" priority="1870" stopIfTrue="1">
      <formula>$D$1&gt;H3</formula>
    </cfRule>
  </conditionalFormatting>
  <conditionalFormatting sqref="G3">
    <cfRule type="expression" dxfId="11746" priority="2117" stopIfTrue="1">
      <formula>$D$1&lt;G3</formula>
    </cfRule>
    <cfRule type="expression" dxfId="11745" priority="2118" stopIfTrue="1">
      <formula>$D$1&gt;G3</formula>
    </cfRule>
  </conditionalFormatting>
  <conditionalFormatting sqref="G3">
    <cfRule type="expression" dxfId="11744" priority="2112" stopIfTrue="1">
      <formula>$D$1&lt;G3</formula>
    </cfRule>
    <cfRule type="expression" dxfId="11743" priority="2113" stopIfTrue="1">
      <formula>$D$1&gt;G3</formula>
    </cfRule>
  </conditionalFormatting>
  <conditionalFormatting sqref="G3">
    <cfRule type="expression" dxfId="11742" priority="2082" stopIfTrue="1">
      <formula>$D$1&lt;G3</formula>
    </cfRule>
    <cfRule type="expression" dxfId="11741" priority="2083" stopIfTrue="1">
      <formula>$D$1&gt;G3</formula>
    </cfRule>
  </conditionalFormatting>
  <conditionalFormatting sqref="K3">
    <cfRule type="expression" dxfId="11740" priority="1993" stopIfTrue="1">
      <formula>$D$1&lt;K3</formula>
    </cfRule>
    <cfRule type="expression" dxfId="11739" priority="1994" stopIfTrue="1">
      <formula>$D$1&gt;K3</formula>
    </cfRule>
  </conditionalFormatting>
  <conditionalFormatting sqref="K3">
    <cfRule type="expression" dxfId="11738" priority="1929" stopIfTrue="1">
      <formula>$D$1&lt;K3</formula>
    </cfRule>
    <cfRule type="expression" dxfId="11737" priority="1930" stopIfTrue="1">
      <formula>$D$1&gt;K3</formula>
    </cfRule>
  </conditionalFormatting>
  <conditionalFormatting sqref="K3">
    <cfRule type="expression" dxfId="11736" priority="1664" stopIfTrue="1">
      <formula>$D$1&lt;K3</formula>
    </cfRule>
    <cfRule type="expression" dxfId="11735" priority="1665" stopIfTrue="1">
      <formula>$D$1&gt;K3</formula>
    </cfRule>
  </conditionalFormatting>
  <conditionalFormatting sqref="H3">
    <cfRule type="expression" dxfId="11734" priority="1874" stopIfTrue="1">
      <formula>$D$1&lt;H3</formula>
    </cfRule>
    <cfRule type="expression" dxfId="11733" priority="1875" stopIfTrue="1">
      <formula>$D$1&gt;H3</formula>
    </cfRule>
  </conditionalFormatting>
  <conditionalFormatting sqref="H3">
    <cfRule type="expression" dxfId="11732" priority="1839" stopIfTrue="1">
      <formula>$D$1&lt;H3</formula>
    </cfRule>
    <cfRule type="expression" dxfId="11731" priority="1840" stopIfTrue="1">
      <formula>$D$1&gt;H3</formula>
    </cfRule>
  </conditionalFormatting>
  <conditionalFormatting sqref="I3">
    <cfRule type="expression" dxfId="11730" priority="1669" stopIfTrue="1">
      <formula>$D$1&lt;I3</formula>
    </cfRule>
    <cfRule type="expression" dxfId="11729" priority="1670" stopIfTrue="1">
      <formula>$D$1&gt;I3</formula>
    </cfRule>
  </conditionalFormatting>
  <conditionalFormatting sqref="G5">
    <cfRule type="cellIs" dxfId="11728" priority="1405" stopIfTrue="1" operator="equal">
      <formula>5</formula>
    </cfRule>
    <cfRule type="cellIs" dxfId="11727" priority="1406" stopIfTrue="1" operator="equal">
      <formula>4</formula>
    </cfRule>
    <cfRule type="cellIs" dxfId="11726" priority="1407" stopIfTrue="1" operator="equal">
      <formula>3</formula>
    </cfRule>
  </conditionalFormatting>
  <conditionalFormatting sqref="G4">
    <cfRule type="expression" dxfId="11725" priority="1396" stopIfTrue="1">
      <formula>$D$1&lt;G4</formula>
    </cfRule>
    <cfRule type="expression" dxfId="11724" priority="1397" stopIfTrue="1">
      <formula>$D$1&gt;G4</formula>
    </cfRule>
  </conditionalFormatting>
  <conditionalFormatting sqref="G4">
    <cfRule type="expression" dxfId="11723" priority="1386" stopIfTrue="1">
      <formula>$D$1&lt;G4</formula>
    </cfRule>
    <cfRule type="expression" dxfId="11722" priority="1387" stopIfTrue="1">
      <formula>$D$1&gt;G4</formula>
    </cfRule>
  </conditionalFormatting>
  <conditionalFormatting sqref="G4">
    <cfRule type="expression" dxfId="11721" priority="1384" stopIfTrue="1">
      <formula>$D$1&lt;G4</formula>
    </cfRule>
    <cfRule type="expression" dxfId="11720" priority="1385" stopIfTrue="1">
      <formula>$D$1&gt;G4</formula>
    </cfRule>
  </conditionalFormatting>
  <conditionalFormatting sqref="G4">
    <cfRule type="expression" dxfId="11719" priority="1382" stopIfTrue="1">
      <formula>$D$1&lt;G4</formula>
    </cfRule>
    <cfRule type="expression" dxfId="11718" priority="1383" stopIfTrue="1">
      <formula>$D$1&gt;G4</formula>
    </cfRule>
  </conditionalFormatting>
  <conditionalFormatting sqref="G4">
    <cfRule type="expression" dxfId="11717" priority="1380" stopIfTrue="1">
      <formula>$D$1&lt;G4</formula>
    </cfRule>
    <cfRule type="expression" dxfId="11716" priority="1381" stopIfTrue="1">
      <formula>$D$1&gt;G4</formula>
    </cfRule>
  </conditionalFormatting>
  <conditionalFormatting sqref="G4">
    <cfRule type="expression" dxfId="11715" priority="1378" stopIfTrue="1">
      <formula>$D$1&lt;G4</formula>
    </cfRule>
    <cfRule type="expression" dxfId="11714" priority="1379" stopIfTrue="1">
      <formula>$D$1&gt;G4</formula>
    </cfRule>
  </conditionalFormatting>
  <conditionalFormatting sqref="G4">
    <cfRule type="expression" dxfId="11713" priority="1352" stopIfTrue="1">
      <formula>$D$1&lt;G4</formula>
    </cfRule>
    <cfRule type="expression" dxfId="11712" priority="1353" stopIfTrue="1">
      <formula>$D$1&gt;G4</formula>
    </cfRule>
  </conditionalFormatting>
  <conditionalFormatting sqref="I3">
    <cfRule type="expression" dxfId="11711" priority="1604" stopIfTrue="1">
      <formula>$D$1&lt;I3</formula>
    </cfRule>
    <cfRule type="expression" dxfId="11710" priority="1605" stopIfTrue="1">
      <formula>$D$1&gt;I3</formula>
    </cfRule>
  </conditionalFormatting>
  <conditionalFormatting sqref="J3">
    <cfRule type="expression" dxfId="11709" priority="1571" stopIfTrue="1">
      <formula>$D$1&lt;J3</formula>
    </cfRule>
    <cfRule type="expression" dxfId="11708" priority="1572" stopIfTrue="1">
      <formula>$D$1&gt;J3</formula>
    </cfRule>
  </conditionalFormatting>
  <conditionalFormatting sqref="J3">
    <cfRule type="expression" dxfId="11707" priority="1539" stopIfTrue="1">
      <formula>$D$1&lt;J3</formula>
    </cfRule>
    <cfRule type="expression" dxfId="11706" priority="1540" stopIfTrue="1">
      <formula>$D$1&gt;J3</formula>
    </cfRule>
  </conditionalFormatting>
  <conditionalFormatting sqref="G4">
    <cfRule type="expression" dxfId="11705" priority="1390" stopIfTrue="1">
      <formula>$D$1&lt;G4</formula>
    </cfRule>
    <cfRule type="expression" dxfId="11704" priority="1391" stopIfTrue="1">
      <formula>$D$1&gt;G4</formula>
    </cfRule>
  </conditionalFormatting>
  <conditionalFormatting sqref="G4">
    <cfRule type="expression" dxfId="11703" priority="1392" stopIfTrue="1">
      <formula>$D$1&lt;G4</formula>
    </cfRule>
    <cfRule type="expression" dxfId="11702" priority="1393" stopIfTrue="1">
      <formula>$D$1&gt;G4</formula>
    </cfRule>
  </conditionalFormatting>
  <conditionalFormatting sqref="G5">
    <cfRule type="cellIs" dxfId="11701" priority="1410" stopIfTrue="1" operator="equal">
      <formula>5</formula>
    </cfRule>
    <cfRule type="cellIs" dxfId="11700" priority="1411" stopIfTrue="1" operator="equal">
      <formula>4</formula>
    </cfRule>
    <cfRule type="cellIs" dxfId="11699" priority="1412" stopIfTrue="1" operator="equal">
      <formula>3</formula>
    </cfRule>
  </conditionalFormatting>
  <conditionalFormatting sqref="G4">
    <cfRule type="expression" dxfId="11698" priority="1408" stopIfTrue="1">
      <formula>$D$1&lt;G4</formula>
    </cfRule>
    <cfRule type="expression" dxfId="11697" priority="1409" stopIfTrue="1">
      <formula>$D$1&gt;G4</formula>
    </cfRule>
  </conditionalFormatting>
  <conditionalFormatting sqref="G4">
    <cfRule type="expression" dxfId="11696" priority="1403" stopIfTrue="1">
      <formula>$D$1&lt;G4</formula>
    </cfRule>
    <cfRule type="expression" dxfId="11695" priority="1404" stopIfTrue="1">
      <formula>$D$1&gt;G4</formula>
    </cfRule>
  </conditionalFormatting>
  <conditionalFormatting sqref="G5">
    <cfRule type="cellIs" dxfId="11694" priority="1400" stopIfTrue="1" operator="equal">
      <formula>5</formula>
    </cfRule>
    <cfRule type="cellIs" dxfId="11693" priority="1401" stopIfTrue="1" operator="equal">
      <formula>4</formula>
    </cfRule>
    <cfRule type="cellIs" dxfId="11692" priority="1402" stopIfTrue="1" operator="equal">
      <formula>3</formula>
    </cfRule>
  </conditionalFormatting>
  <conditionalFormatting sqref="G4">
    <cfRule type="expression" dxfId="11691" priority="1398" stopIfTrue="1">
      <formula>$D$1&lt;G4</formula>
    </cfRule>
    <cfRule type="expression" dxfId="11690" priority="1399" stopIfTrue="1">
      <formula>$D$1&gt;G4</formula>
    </cfRule>
  </conditionalFormatting>
  <conditionalFormatting sqref="G4">
    <cfRule type="expression" dxfId="11689" priority="1394" stopIfTrue="1">
      <formula>$D$1&lt;G4</formula>
    </cfRule>
    <cfRule type="expression" dxfId="11688" priority="1395" stopIfTrue="1">
      <formula>$D$1&gt;G4</formula>
    </cfRule>
  </conditionalFormatting>
  <conditionalFormatting sqref="G4">
    <cfRule type="expression" dxfId="11687" priority="1388" stopIfTrue="1">
      <formula>$D$1&lt;G4</formula>
    </cfRule>
    <cfRule type="expression" dxfId="11686" priority="1389" stopIfTrue="1">
      <formula>$D$1&gt;G4</formula>
    </cfRule>
  </conditionalFormatting>
  <conditionalFormatting sqref="G5">
    <cfRule type="cellIs" dxfId="11685" priority="1375" stopIfTrue="1" operator="equal">
      <formula>5</formula>
    </cfRule>
    <cfRule type="cellIs" dxfId="11684" priority="1376" stopIfTrue="1" operator="equal">
      <formula>4</formula>
    </cfRule>
    <cfRule type="cellIs" dxfId="11683" priority="1377" stopIfTrue="1" operator="equal">
      <formula>3</formula>
    </cfRule>
  </conditionalFormatting>
  <conditionalFormatting sqref="G4">
    <cfRule type="expression" dxfId="11682" priority="1373" stopIfTrue="1">
      <formula>$D$1&lt;G4</formula>
    </cfRule>
    <cfRule type="expression" dxfId="11681" priority="1374" stopIfTrue="1">
      <formula>$D$1&gt;G4</formula>
    </cfRule>
  </conditionalFormatting>
  <conditionalFormatting sqref="G5">
    <cfRule type="cellIs" dxfId="11680" priority="1370" stopIfTrue="1" operator="equal">
      <formula>5</formula>
    </cfRule>
    <cfRule type="cellIs" dxfId="11679" priority="1371" stopIfTrue="1" operator="equal">
      <formula>4</formula>
    </cfRule>
    <cfRule type="cellIs" dxfId="11678" priority="1372" stopIfTrue="1" operator="equal">
      <formula>3</formula>
    </cfRule>
  </conditionalFormatting>
  <conditionalFormatting sqref="G4">
    <cfRule type="expression" dxfId="11677" priority="1368" stopIfTrue="1">
      <formula>$D$1&lt;G4</formula>
    </cfRule>
    <cfRule type="expression" dxfId="11676" priority="1369" stopIfTrue="1">
      <formula>$D$1&gt;G4</formula>
    </cfRule>
  </conditionalFormatting>
  <conditionalFormatting sqref="G5">
    <cfRule type="cellIs" dxfId="11675" priority="1365" stopIfTrue="1" operator="equal">
      <formula>5</formula>
    </cfRule>
    <cfRule type="cellIs" dxfId="11674" priority="1366" stopIfTrue="1" operator="equal">
      <formula>4</formula>
    </cfRule>
    <cfRule type="cellIs" dxfId="11673" priority="1367" stopIfTrue="1" operator="equal">
      <formula>3</formula>
    </cfRule>
  </conditionalFormatting>
  <conditionalFormatting sqref="G4">
    <cfRule type="expression" dxfId="11672" priority="1363" stopIfTrue="1">
      <formula>$D$1&lt;G4</formula>
    </cfRule>
    <cfRule type="expression" dxfId="11671" priority="1364" stopIfTrue="1">
      <formula>$D$1&gt;G4</formula>
    </cfRule>
  </conditionalFormatting>
  <conditionalFormatting sqref="G5">
    <cfRule type="cellIs" dxfId="11670" priority="1360" stopIfTrue="1" operator="equal">
      <formula>5</formula>
    </cfRule>
    <cfRule type="cellIs" dxfId="11669" priority="1361" stopIfTrue="1" operator="equal">
      <formula>4</formula>
    </cfRule>
    <cfRule type="cellIs" dxfId="11668" priority="1362" stopIfTrue="1" operator="equal">
      <formula>3</formula>
    </cfRule>
  </conditionalFormatting>
  <conditionalFormatting sqref="G4">
    <cfRule type="expression" dxfId="11667" priority="1358" stopIfTrue="1">
      <formula>$D$1&lt;G4</formula>
    </cfRule>
    <cfRule type="expression" dxfId="11666" priority="1359" stopIfTrue="1">
      <formula>$D$1&gt;G4</formula>
    </cfRule>
  </conditionalFormatting>
  <conditionalFormatting sqref="G4">
    <cfRule type="expression" dxfId="11665" priority="1356" stopIfTrue="1">
      <formula>$D$1&lt;G4</formula>
    </cfRule>
    <cfRule type="expression" dxfId="11664" priority="1357" stopIfTrue="1">
      <formula>$D$1&gt;G4</formula>
    </cfRule>
  </conditionalFormatting>
  <conditionalFormatting sqref="G4">
    <cfRule type="expression" dxfId="11663" priority="1354" stopIfTrue="1">
      <formula>$D$1&lt;G4</formula>
    </cfRule>
    <cfRule type="expression" dxfId="11662" priority="1355" stopIfTrue="1">
      <formula>$D$1&gt;G4</formula>
    </cfRule>
  </conditionalFormatting>
  <conditionalFormatting sqref="G4">
    <cfRule type="expression" dxfId="11661" priority="1350" stopIfTrue="1">
      <formula>$D$1&lt;G4</formula>
    </cfRule>
    <cfRule type="expression" dxfId="11660" priority="1351" stopIfTrue="1">
      <formula>$D$1&gt;G4</formula>
    </cfRule>
  </conditionalFormatting>
  <conditionalFormatting sqref="G4">
    <cfRule type="expression" dxfId="11659" priority="1348" stopIfTrue="1">
      <formula>$D$1&lt;G4</formula>
    </cfRule>
    <cfRule type="expression" dxfId="11658" priority="1349" stopIfTrue="1">
      <formula>$D$1&gt;G4</formula>
    </cfRule>
  </conditionalFormatting>
  <conditionalFormatting sqref="G4">
    <cfRule type="expression" dxfId="11657" priority="1346" stopIfTrue="1">
      <formula>$D$1&lt;G4</formula>
    </cfRule>
    <cfRule type="expression" dxfId="11656" priority="1347" stopIfTrue="1">
      <formula>$D$1&gt;G4</formula>
    </cfRule>
  </conditionalFormatting>
  <conditionalFormatting sqref="G4">
    <cfRule type="expression" dxfId="11655" priority="1344" stopIfTrue="1">
      <formula>$D$1&lt;G4</formula>
    </cfRule>
    <cfRule type="expression" dxfId="11654" priority="1345" stopIfTrue="1">
      <formula>$D$1&gt;G4</formula>
    </cfRule>
  </conditionalFormatting>
  <conditionalFormatting sqref="G4">
    <cfRule type="expression" dxfId="11653" priority="1342" stopIfTrue="1">
      <formula>$D$1&lt;G4</formula>
    </cfRule>
    <cfRule type="expression" dxfId="11652" priority="1343" stopIfTrue="1">
      <formula>$D$1&gt;G4</formula>
    </cfRule>
  </conditionalFormatting>
  <conditionalFormatting sqref="G4">
    <cfRule type="expression" dxfId="11651" priority="1340" stopIfTrue="1">
      <formula>$D$1&lt;G4</formula>
    </cfRule>
    <cfRule type="expression" dxfId="11650" priority="1341" stopIfTrue="1">
      <formula>$D$1&gt;G4</formula>
    </cfRule>
  </conditionalFormatting>
  <conditionalFormatting sqref="G4">
    <cfRule type="expression" dxfId="11649" priority="1338" stopIfTrue="1">
      <formula>$D$1&lt;G4</formula>
    </cfRule>
    <cfRule type="expression" dxfId="11648" priority="1339" stopIfTrue="1">
      <formula>$D$1&gt;G4</formula>
    </cfRule>
  </conditionalFormatting>
  <conditionalFormatting sqref="L51:L64">
    <cfRule type="cellIs" dxfId="11647" priority="1126" stopIfTrue="1" operator="equal">
      <formula>5</formula>
    </cfRule>
    <cfRule type="cellIs" dxfId="11646" priority="1127" stopIfTrue="1" operator="equal">
      <formula>4</formula>
    </cfRule>
    <cfRule type="cellIs" dxfId="11645" priority="1128" stopIfTrue="1" operator="equal">
      <formula>3</formula>
    </cfRule>
  </conditionalFormatting>
  <conditionalFormatting sqref="L49">
    <cfRule type="expression" dxfId="11644" priority="1124" stopIfTrue="1">
      <formula>$D$1&lt;L49</formula>
    </cfRule>
    <cfRule type="expression" dxfId="11643" priority="1125" stopIfTrue="1">
      <formula>$D$1&gt;L49</formula>
    </cfRule>
  </conditionalFormatting>
  <conditionalFormatting sqref="L49">
    <cfRule type="expression" dxfId="11642" priority="1122" stopIfTrue="1">
      <formula>$D$1&lt;L49</formula>
    </cfRule>
    <cfRule type="expression" dxfId="11641" priority="1123" stopIfTrue="1">
      <formula>$D$1&gt;L49</formula>
    </cfRule>
  </conditionalFormatting>
  <conditionalFormatting sqref="L49">
    <cfRule type="expression" dxfId="11640" priority="1120" stopIfTrue="1">
      <formula>$D$1&lt;L49</formula>
    </cfRule>
    <cfRule type="expression" dxfId="11639" priority="1121" stopIfTrue="1">
      <formula>$D$1&gt;L49</formula>
    </cfRule>
  </conditionalFormatting>
  <conditionalFormatting sqref="L49">
    <cfRule type="expression" dxfId="11638" priority="1118" stopIfTrue="1">
      <formula>$D$1&lt;L49</formula>
    </cfRule>
    <cfRule type="expression" dxfId="11637" priority="1119" stopIfTrue="1">
      <formula>$D$1&gt;L49</formula>
    </cfRule>
  </conditionalFormatting>
  <conditionalFormatting sqref="L50">
    <cfRule type="cellIs" dxfId="11636" priority="1115" stopIfTrue="1" operator="equal">
      <formula>5</formula>
    </cfRule>
    <cfRule type="cellIs" dxfId="11635" priority="1116" stopIfTrue="1" operator="equal">
      <formula>4</formula>
    </cfRule>
    <cfRule type="cellIs" dxfId="11634" priority="1117" stopIfTrue="1" operator="equal">
      <formula>3</formula>
    </cfRule>
  </conditionalFormatting>
  <conditionalFormatting sqref="L49">
    <cfRule type="expression" dxfId="11633" priority="1113" stopIfTrue="1">
      <formula>$D$1&lt;L49</formula>
    </cfRule>
    <cfRule type="expression" dxfId="11632" priority="1114" stopIfTrue="1">
      <formula>$D$1&gt;L49</formula>
    </cfRule>
  </conditionalFormatting>
  <conditionalFormatting sqref="L49">
    <cfRule type="expression" dxfId="11631" priority="1111" stopIfTrue="1">
      <formula>$D$1&lt;L49</formula>
    </cfRule>
    <cfRule type="expression" dxfId="11630" priority="1112" stopIfTrue="1">
      <formula>$D$1&gt;L49</formula>
    </cfRule>
  </conditionalFormatting>
  <conditionalFormatting sqref="L49">
    <cfRule type="expression" dxfId="11629" priority="1109" stopIfTrue="1">
      <formula>$D$1&lt;L49</formula>
    </cfRule>
    <cfRule type="expression" dxfId="11628" priority="1110" stopIfTrue="1">
      <formula>$D$1&gt;L49</formula>
    </cfRule>
  </conditionalFormatting>
  <conditionalFormatting sqref="L49">
    <cfRule type="expression" dxfId="11627" priority="1107" stopIfTrue="1">
      <formula>$D$1&lt;L49</formula>
    </cfRule>
    <cfRule type="expression" dxfId="11626" priority="1108" stopIfTrue="1">
      <formula>$D$1&gt;L49</formula>
    </cfRule>
  </conditionalFormatting>
  <conditionalFormatting sqref="L50">
    <cfRule type="cellIs" dxfId="11625" priority="1104" stopIfTrue="1" operator="equal">
      <formula>5</formula>
    </cfRule>
    <cfRule type="cellIs" dxfId="11624" priority="1105" stopIfTrue="1" operator="equal">
      <formula>4</formula>
    </cfRule>
    <cfRule type="cellIs" dxfId="11623" priority="1106" stopIfTrue="1" operator="equal">
      <formula>3</formula>
    </cfRule>
  </conditionalFormatting>
  <conditionalFormatting sqref="L50">
    <cfRule type="cellIs" dxfId="11622" priority="1101" stopIfTrue="1" operator="equal">
      <formula>5</formula>
    </cfRule>
    <cfRule type="cellIs" dxfId="11621" priority="1102" stopIfTrue="1" operator="equal">
      <formula>4</formula>
    </cfRule>
    <cfRule type="cellIs" dxfId="11620" priority="1103" stopIfTrue="1" operator="equal">
      <formula>3</formula>
    </cfRule>
  </conditionalFormatting>
  <conditionalFormatting sqref="K6:K19">
    <cfRule type="cellIs" dxfId="11619" priority="1033" stopIfTrue="1" operator="equal">
      <formula>5</formula>
    </cfRule>
    <cfRule type="cellIs" dxfId="11618" priority="1034" stopIfTrue="1" operator="equal">
      <formula>4</formula>
    </cfRule>
    <cfRule type="cellIs" dxfId="11617" priority="1035" stopIfTrue="1" operator="equal">
      <formula>3</formula>
    </cfRule>
  </conditionalFormatting>
  <conditionalFormatting sqref="H5">
    <cfRule type="cellIs" dxfId="11616" priority="927" stopIfTrue="1" operator="equal">
      <formula>5</formula>
    </cfRule>
    <cfRule type="cellIs" dxfId="11615" priority="928" stopIfTrue="1" operator="equal">
      <formula>4</formula>
    </cfRule>
    <cfRule type="cellIs" dxfId="11614" priority="929" stopIfTrue="1" operator="equal">
      <formula>3</formula>
    </cfRule>
  </conditionalFormatting>
  <conditionalFormatting sqref="F5">
    <cfRule type="cellIs" dxfId="11613" priority="897" stopIfTrue="1" operator="equal">
      <formula>5</formula>
    </cfRule>
    <cfRule type="cellIs" dxfId="11612" priority="898" stopIfTrue="1" operator="equal">
      <formula>4</formula>
    </cfRule>
    <cfRule type="cellIs" dxfId="11611" priority="899" stopIfTrue="1" operator="equal">
      <formula>3</formula>
    </cfRule>
  </conditionalFormatting>
  <conditionalFormatting sqref="R7">
    <cfRule type="cellIs" dxfId="11610" priority="948" stopIfTrue="1" operator="equal">
      <formula>5</formula>
    </cfRule>
    <cfRule type="cellIs" dxfId="11609" priority="949" stopIfTrue="1" operator="equal">
      <formula>4</formula>
    </cfRule>
    <cfRule type="cellIs" dxfId="11608" priority="950" stopIfTrue="1" operator="equal">
      <formula>3</formula>
    </cfRule>
  </conditionalFormatting>
  <conditionalFormatting sqref="H4">
    <cfRule type="expression" dxfId="11607" priority="946" stopIfTrue="1">
      <formula>$D$1&lt;H4</formula>
    </cfRule>
    <cfRule type="expression" dxfId="11606" priority="947" stopIfTrue="1">
      <formula>$D$1&gt;H4</formula>
    </cfRule>
  </conditionalFormatting>
  <conditionalFormatting sqref="H4">
    <cfRule type="expression" dxfId="11605" priority="944" stopIfTrue="1">
      <formula>$D$1&lt;H4</formula>
    </cfRule>
    <cfRule type="expression" dxfId="11604" priority="945" stopIfTrue="1">
      <formula>$D$1&gt;H4</formula>
    </cfRule>
  </conditionalFormatting>
  <conditionalFormatting sqref="H4">
    <cfRule type="expression" dxfId="11603" priority="942" stopIfTrue="1">
      <formula>$D$1&lt;H4</formula>
    </cfRule>
    <cfRule type="expression" dxfId="11602" priority="943" stopIfTrue="1">
      <formula>$D$1&gt;H4</formula>
    </cfRule>
  </conditionalFormatting>
  <conditionalFormatting sqref="H4">
    <cfRule type="expression" dxfId="11601" priority="938" stopIfTrue="1">
      <formula>$D$1&lt;H4</formula>
    </cfRule>
    <cfRule type="expression" dxfId="11600" priority="939" stopIfTrue="1">
      <formula>$D$1&gt;H4</formula>
    </cfRule>
  </conditionalFormatting>
  <conditionalFormatting sqref="H4">
    <cfRule type="expression" dxfId="11599" priority="940" stopIfTrue="1">
      <formula>$D$1&lt;H4</formula>
    </cfRule>
    <cfRule type="expression" dxfId="11598" priority="941" stopIfTrue="1">
      <formula>$D$1&gt;H4</formula>
    </cfRule>
  </conditionalFormatting>
  <conditionalFormatting sqref="H4">
    <cfRule type="expression" dxfId="11597" priority="936" stopIfTrue="1">
      <formula>$D$1&lt;H4</formula>
    </cfRule>
    <cfRule type="expression" dxfId="11596" priority="937" stopIfTrue="1">
      <formula>$D$1&gt;H4</formula>
    </cfRule>
  </conditionalFormatting>
  <conditionalFormatting sqref="H5">
    <cfRule type="expression" dxfId="11595" priority="934" stopIfTrue="1">
      <formula>$D$1&lt;H5</formula>
    </cfRule>
    <cfRule type="expression" dxfId="11594" priority="935" stopIfTrue="1">
      <formula>$D$1&gt;H5</formula>
    </cfRule>
  </conditionalFormatting>
  <conditionalFormatting sqref="H5">
    <cfRule type="expression" dxfId="11593" priority="932" stopIfTrue="1">
      <formula>$D$1&lt;H5</formula>
    </cfRule>
    <cfRule type="expression" dxfId="11592" priority="933" stopIfTrue="1">
      <formula>$D$1&gt;H5</formula>
    </cfRule>
  </conditionalFormatting>
  <conditionalFormatting sqref="H5">
    <cfRule type="expression" dxfId="11591" priority="930" stopIfTrue="1">
      <formula>$D$1&lt;H5</formula>
    </cfRule>
    <cfRule type="expression" dxfId="11590" priority="931" stopIfTrue="1">
      <formula>$D$1&gt;H5</formula>
    </cfRule>
  </conditionalFormatting>
  <conditionalFormatting sqref="H4">
    <cfRule type="expression" dxfId="11589" priority="925" stopIfTrue="1">
      <formula>$D$1&lt;H4</formula>
    </cfRule>
    <cfRule type="expression" dxfId="11588" priority="926" stopIfTrue="1">
      <formula>$D$1&gt;H4</formula>
    </cfRule>
  </conditionalFormatting>
  <conditionalFormatting sqref="H5">
    <cfRule type="cellIs" dxfId="11587" priority="922" stopIfTrue="1" operator="equal">
      <formula>5</formula>
    </cfRule>
    <cfRule type="cellIs" dxfId="11586" priority="923" stopIfTrue="1" operator="equal">
      <formula>4</formula>
    </cfRule>
    <cfRule type="cellIs" dxfId="11585" priority="924" stopIfTrue="1" operator="equal">
      <formula>3</formula>
    </cfRule>
  </conditionalFormatting>
  <conditionalFormatting sqref="H4">
    <cfRule type="expression" dxfId="11584" priority="920" stopIfTrue="1">
      <formula>$D$1&lt;H4</formula>
    </cfRule>
    <cfRule type="expression" dxfId="11583" priority="921" stopIfTrue="1">
      <formula>$D$1&gt;H4</formula>
    </cfRule>
  </conditionalFormatting>
  <conditionalFormatting sqref="H5">
    <cfRule type="cellIs" dxfId="11582" priority="917" stopIfTrue="1" operator="equal">
      <formula>5</formula>
    </cfRule>
    <cfRule type="cellIs" dxfId="11581" priority="918" stopIfTrue="1" operator="equal">
      <formula>4</formula>
    </cfRule>
    <cfRule type="cellIs" dxfId="11580" priority="919" stopIfTrue="1" operator="equal">
      <formula>3</formula>
    </cfRule>
  </conditionalFormatting>
  <conditionalFormatting sqref="H4">
    <cfRule type="expression" dxfId="11579" priority="915" stopIfTrue="1">
      <formula>$D$1&lt;H4</formula>
    </cfRule>
    <cfRule type="expression" dxfId="11578" priority="916" stopIfTrue="1">
      <formula>$D$1&gt;H4</formula>
    </cfRule>
  </conditionalFormatting>
  <conditionalFormatting sqref="F3">
    <cfRule type="expression" dxfId="11577" priority="913" stopIfTrue="1">
      <formula>$D$1&lt;F3</formula>
    </cfRule>
    <cfRule type="expression" dxfId="11576" priority="914" stopIfTrue="1">
      <formula>$D$1&gt;F3</formula>
    </cfRule>
  </conditionalFormatting>
  <conditionalFormatting sqref="F4">
    <cfRule type="expression" dxfId="11575" priority="911" stopIfTrue="1">
      <formula>$D$1&lt;F4</formula>
    </cfRule>
    <cfRule type="expression" dxfId="11574" priority="912" stopIfTrue="1">
      <formula>$D$1&gt;F4</formula>
    </cfRule>
  </conditionalFormatting>
  <conditionalFormatting sqref="F5">
    <cfRule type="expression" dxfId="11573" priority="907" stopIfTrue="1">
      <formula>$D$1&lt;F5</formula>
    </cfRule>
    <cfRule type="expression" dxfId="11572" priority="908" stopIfTrue="1">
      <formula>$D$1&gt;F5</formula>
    </cfRule>
  </conditionalFormatting>
  <conditionalFormatting sqref="F5">
    <cfRule type="expression" dxfId="11571" priority="909" stopIfTrue="1">
      <formula>$D$1&lt;F5</formula>
    </cfRule>
    <cfRule type="expression" dxfId="11570" priority="910" stopIfTrue="1">
      <formula>$D$1&gt;F5</formula>
    </cfRule>
  </conditionalFormatting>
  <conditionalFormatting sqref="F5">
    <cfRule type="expression" dxfId="11569" priority="905" stopIfTrue="1">
      <formula>$D$1&lt;F5</formula>
    </cfRule>
    <cfRule type="expression" dxfId="11568" priority="906" stopIfTrue="1">
      <formula>$D$1&gt;F5</formula>
    </cfRule>
  </conditionalFormatting>
  <conditionalFormatting sqref="F4">
    <cfRule type="expression" dxfId="11567" priority="895" stopIfTrue="1">
      <formula>$D$1&lt;F4</formula>
    </cfRule>
    <cfRule type="expression" dxfId="11566" priority="896" stopIfTrue="1">
      <formula>$D$1&gt;F4</formula>
    </cfRule>
  </conditionalFormatting>
  <conditionalFormatting sqref="F5">
    <cfRule type="cellIs" dxfId="11565" priority="902" stopIfTrue="1" operator="equal">
      <formula>5</formula>
    </cfRule>
    <cfRule type="cellIs" dxfId="11564" priority="903" stopIfTrue="1" operator="equal">
      <formula>4</formula>
    </cfRule>
    <cfRule type="cellIs" dxfId="11563" priority="904" stopIfTrue="1" operator="equal">
      <formula>3</formula>
    </cfRule>
  </conditionalFormatting>
  <conditionalFormatting sqref="F4">
    <cfRule type="expression" dxfId="11562" priority="900" stopIfTrue="1">
      <formula>$D$1&lt;F4</formula>
    </cfRule>
    <cfRule type="expression" dxfId="11561" priority="901" stopIfTrue="1">
      <formula>$D$1&gt;F4</formula>
    </cfRule>
  </conditionalFormatting>
  <conditionalFormatting sqref="F5">
    <cfRule type="cellIs" dxfId="11560" priority="892" stopIfTrue="1" operator="equal">
      <formula>5</formula>
    </cfRule>
    <cfRule type="cellIs" dxfId="11559" priority="893" stopIfTrue="1" operator="equal">
      <formula>4</formula>
    </cfRule>
    <cfRule type="cellIs" dxfId="11558" priority="894" stopIfTrue="1" operator="equal">
      <formula>3</formula>
    </cfRule>
  </conditionalFormatting>
  <conditionalFormatting sqref="F4">
    <cfRule type="expression" dxfId="11557" priority="890" stopIfTrue="1">
      <formula>$D$1&lt;F4</formula>
    </cfRule>
    <cfRule type="expression" dxfId="11556" priority="891" stopIfTrue="1">
      <formula>$D$1&gt;F4</formula>
    </cfRule>
  </conditionalFormatting>
  <conditionalFormatting sqref="J4">
    <cfRule type="expression" dxfId="11555" priority="888" stopIfTrue="1">
      <formula>$D$1&lt;J4</formula>
    </cfRule>
    <cfRule type="expression" dxfId="11554" priority="889" stopIfTrue="1">
      <formula>$D$1&gt;J4</formula>
    </cfRule>
  </conditionalFormatting>
  <conditionalFormatting sqref="J4">
    <cfRule type="expression" dxfId="11553" priority="886" stopIfTrue="1">
      <formula>$D$1&lt;J4</formula>
    </cfRule>
    <cfRule type="expression" dxfId="11552" priority="887" stopIfTrue="1">
      <formula>$D$1&gt;J4</formula>
    </cfRule>
  </conditionalFormatting>
  <conditionalFormatting sqref="J4">
    <cfRule type="expression" dxfId="11551" priority="884" stopIfTrue="1">
      <formula>$D$1&lt;J4</formula>
    </cfRule>
    <cfRule type="expression" dxfId="11550" priority="885" stopIfTrue="1">
      <formula>$D$1&gt;J4</formula>
    </cfRule>
  </conditionalFormatting>
  <conditionalFormatting sqref="J4">
    <cfRule type="expression" dxfId="11549" priority="882" stopIfTrue="1">
      <formula>$D$1&lt;J4</formula>
    </cfRule>
    <cfRule type="expression" dxfId="11548" priority="883" stopIfTrue="1">
      <formula>$D$1&gt;J4</formula>
    </cfRule>
  </conditionalFormatting>
  <conditionalFormatting sqref="J4">
    <cfRule type="expression" dxfId="11547" priority="880" stopIfTrue="1">
      <formula>$D$1&lt;J4</formula>
    </cfRule>
    <cfRule type="expression" dxfId="11546" priority="881" stopIfTrue="1">
      <formula>$D$1&gt;J4</formula>
    </cfRule>
  </conditionalFormatting>
  <conditionalFormatting sqref="J4">
    <cfRule type="expression" dxfId="11545" priority="878" stopIfTrue="1">
      <formula>$D$1&lt;J4</formula>
    </cfRule>
    <cfRule type="expression" dxfId="11544" priority="879" stopIfTrue="1">
      <formula>$D$1&gt;J4</formula>
    </cfRule>
  </conditionalFormatting>
  <conditionalFormatting sqref="J4">
    <cfRule type="expression" dxfId="11543" priority="876" stopIfTrue="1">
      <formula>$D$1&lt;J4</formula>
    </cfRule>
    <cfRule type="expression" dxfId="11542" priority="877" stopIfTrue="1">
      <formula>$D$1&gt;J4</formula>
    </cfRule>
  </conditionalFormatting>
  <conditionalFormatting sqref="J4">
    <cfRule type="expression" dxfId="11541" priority="874" stopIfTrue="1">
      <formula>$D$1&lt;J4</formula>
    </cfRule>
    <cfRule type="expression" dxfId="11540" priority="875" stopIfTrue="1">
      <formula>$D$1&gt;J4</formula>
    </cfRule>
  </conditionalFormatting>
  <conditionalFormatting sqref="J4">
    <cfRule type="expression" dxfId="11539" priority="872" stopIfTrue="1">
      <formula>$D$1&lt;J4</formula>
    </cfRule>
    <cfRule type="expression" dxfId="11538" priority="873" stopIfTrue="1">
      <formula>$D$1&gt;J4</formula>
    </cfRule>
  </conditionalFormatting>
  <conditionalFormatting sqref="J4">
    <cfRule type="expression" dxfId="11537" priority="870" stopIfTrue="1">
      <formula>$D$1&lt;J4</formula>
    </cfRule>
    <cfRule type="expression" dxfId="11536" priority="871" stopIfTrue="1">
      <formula>$D$1&gt;J4</formula>
    </cfRule>
  </conditionalFormatting>
  <conditionalFormatting sqref="J4">
    <cfRule type="expression" dxfId="11535" priority="868" stopIfTrue="1">
      <formula>$D$1&lt;J4</formula>
    </cfRule>
    <cfRule type="expression" dxfId="11534" priority="869" stopIfTrue="1">
      <formula>$D$1&gt;J4</formula>
    </cfRule>
  </conditionalFormatting>
  <conditionalFormatting sqref="J4">
    <cfRule type="expression" dxfId="11533" priority="866" stopIfTrue="1">
      <formula>$D$1&lt;J4</formula>
    </cfRule>
    <cfRule type="expression" dxfId="11532" priority="867" stopIfTrue="1">
      <formula>$D$1&gt;J4</formula>
    </cfRule>
  </conditionalFormatting>
  <conditionalFormatting sqref="J4">
    <cfRule type="expression" dxfId="11531" priority="864" stopIfTrue="1">
      <formula>$D$1&lt;J4</formula>
    </cfRule>
    <cfRule type="expression" dxfId="11530" priority="865" stopIfTrue="1">
      <formula>$D$1&gt;J4</formula>
    </cfRule>
  </conditionalFormatting>
  <conditionalFormatting sqref="J4">
    <cfRule type="expression" dxfId="11529" priority="862" stopIfTrue="1">
      <formula>$D$1&lt;J4</formula>
    </cfRule>
    <cfRule type="expression" dxfId="11528" priority="863" stopIfTrue="1">
      <formula>$D$1&gt;J4</formula>
    </cfRule>
  </conditionalFormatting>
  <conditionalFormatting sqref="J5">
    <cfRule type="cellIs" dxfId="11527" priority="859" stopIfTrue="1" operator="equal">
      <formula>5</formula>
    </cfRule>
    <cfRule type="cellIs" dxfId="11526" priority="860" stopIfTrue="1" operator="equal">
      <formula>4</formula>
    </cfRule>
    <cfRule type="cellIs" dxfId="11525" priority="861" stopIfTrue="1" operator="equal">
      <formula>3</formula>
    </cfRule>
  </conditionalFormatting>
  <conditionalFormatting sqref="J5">
    <cfRule type="cellIs" dxfId="11524" priority="856" stopIfTrue="1" operator="equal">
      <formula>5</formula>
    </cfRule>
    <cfRule type="cellIs" dxfId="11523" priority="857" stopIfTrue="1" operator="equal">
      <formula>4</formula>
    </cfRule>
    <cfRule type="cellIs" dxfId="11522" priority="858" stopIfTrue="1" operator="equal">
      <formula>3</formula>
    </cfRule>
  </conditionalFormatting>
  <conditionalFormatting sqref="J5">
    <cfRule type="cellIs" dxfId="11521" priority="853" stopIfTrue="1" operator="equal">
      <formula>5</formula>
    </cfRule>
    <cfRule type="cellIs" dxfId="11520" priority="854" stopIfTrue="1" operator="equal">
      <formula>4</formula>
    </cfRule>
    <cfRule type="cellIs" dxfId="11519" priority="855" stopIfTrue="1" operator="equal">
      <formula>3</formula>
    </cfRule>
  </conditionalFormatting>
  <conditionalFormatting sqref="J5">
    <cfRule type="cellIs" dxfId="11518" priority="850" stopIfTrue="1" operator="equal">
      <formula>5</formula>
    </cfRule>
    <cfRule type="cellIs" dxfId="11517" priority="851" stopIfTrue="1" operator="equal">
      <formula>4</formula>
    </cfRule>
    <cfRule type="cellIs" dxfId="11516" priority="852" stopIfTrue="1" operator="equal">
      <formula>3</formula>
    </cfRule>
  </conditionalFormatting>
  <conditionalFormatting sqref="J5">
    <cfRule type="cellIs" dxfId="11515" priority="847" stopIfTrue="1" operator="equal">
      <formula>5</formula>
    </cfRule>
    <cfRule type="cellIs" dxfId="11514" priority="848" stopIfTrue="1" operator="equal">
      <formula>4</formula>
    </cfRule>
    <cfRule type="cellIs" dxfId="11513" priority="849" stopIfTrue="1" operator="equal">
      <formula>3</formula>
    </cfRule>
  </conditionalFormatting>
  <conditionalFormatting sqref="J5">
    <cfRule type="cellIs" dxfId="11512" priority="844" stopIfTrue="1" operator="equal">
      <formula>5</formula>
    </cfRule>
    <cfRule type="cellIs" dxfId="11511" priority="845" stopIfTrue="1" operator="equal">
      <formula>4</formula>
    </cfRule>
    <cfRule type="cellIs" dxfId="11510" priority="846" stopIfTrue="1" operator="equal">
      <formula>3</formula>
    </cfRule>
  </conditionalFormatting>
  <conditionalFormatting sqref="J5">
    <cfRule type="cellIs" dxfId="11509" priority="841" stopIfTrue="1" operator="equal">
      <formula>5</formula>
    </cfRule>
    <cfRule type="cellIs" dxfId="11508" priority="842" stopIfTrue="1" operator="equal">
      <formula>4</formula>
    </cfRule>
    <cfRule type="cellIs" dxfId="11507" priority="843" stopIfTrue="1" operator="equal">
      <formula>3</formula>
    </cfRule>
  </conditionalFormatting>
  <conditionalFormatting sqref="J5">
    <cfRule type="cellIs" dxfId="11506" priority="838" stopIfTrue="1" operator="equal">
      <formula>5</formula>
    </cfRule>
    <cfRule type="cellIs" dxfId="11505" priority="839" stopIfTrue="1" operator="equal">
      <formula>4</formula>
    </cfRule>
    <cfRule type="cellIs" dxfId="11504" priority="840" stopIfTrue="1" operator="equal">
      <formula>3</formula>
    </cfRule>
  </conditionalFormatting>
  <conditionalFormatting sqref="J5">
    <cfRule type="cellIs" dxfId="11503" priority="835" stopIfTrue="1" operator="equal">
      <formula>5</formula>
    </cfRule>
    <cfRule type="cellIs" dxfId="11502" priority="836" stopIfTrue="1" operator="equal">
      <formula>4</formula>
    </cfRule>
    <cfRule type="cellIs" dxfId="11501" priority="837" stopIfTrue="1" operator="equal">
      <formula>3</formula>
    </cfRule>
  </conditionalFormatting>
  <conditionalFormatting sqref="J4">
    <cfRule type="expression" dxfId="11500" priority="833" stopIfTrue="1">
      <formula>$D$1&lt;J4</formula>
    </cfRule>
    <cfRule type="expression" dxfId="11499" priority="834" stopIfTrue="1">
      <formula>$D$1&gt;J4</formula>
    </cfRule>
  </conditionalFormatting>
  <conditionalFormatting sqref="J5">
    <cfRule type="cellIs" dxfId="11498" priority="830" stopIfTrue="1" operator="equal">
      <formula>5</formula>
    </cfRule>
    <cfRule type="cellIs" dxfId="11497" priority="831" stopIfTrue="1" operator="equal">
      <formula>4</formula>
    </cfRule>
    <cfRule type="cellIs" dxfId="11496" priority="832" stopIfTrue="1" operator="equal">
      <formula>3</formula>
    </cfRule>
  </conditionalFormatting>
  <conditionalFormatting sqref="J4">
    <cfRule type="expression" dxfId="11495" priority="828" stopIfTrue="1">
      <formula>$D$1&lt;J4</formula>
    </cfRule>
    <cfRule type="expression" dxfId="11494" priority="829" stopIfTrue="1">
      <formula>$D$1&gt;J4</formula>
    </cfRule>
  </conditionalFormatting>
  <conditionalFormatting sqref="J5">
    <cfRule type="cellIs" dxfId="11493" priority="825" stopIfTrue="1" operator="equal">
      <formula>5</formula>
    </cfRule>
    <cfRule type="cellIs" dxfId="11492" priority="826" stopIfTrue="1" operator="equal">
      <formula>4</formula>
    </cfRule>
    <cfRule type="cellIs" dxfId="11491" priority="827" stopIfTrue="1" operator="equal">
      <formula>3</formula>
    </cfRule>
  </conditionalFormatting>
  <conditionalFormatting sqref="J4">
    <cfRule type="expression" dxfId="11490" priority="823" stopIfTrue="1">
      <formula>$D$1&lt;J4</formula>
    </cfRule>
    <cfRule type="expression" dxfId="11489" priority="824" stopIfTrue="1">
      <formula>$D$1&gt;J4</formula>
    </cfRule>
  </conditionalFormatting>
  <conditionalFormatting sqref="J5">
    <cfRule type="cellIs" dxfId="11488" priority="820" stopIfTrue="1" operator="equal">
      <formula>5</formula>
    </cfRule>
    <cfRule type="cellIs" dxfId="11487" priority="821" stopIfTrue="1" operator="equal">
      <formula>4</formula>
    </cfRule>
    <cfRule type="cellIs" dxfId="11486" priority="822" stopIfTrue="1" operator="equal">
      <formula>3</formula>
    </cfRule>
  </conditionalFormatting>
  <conditionalFormatting sqref="J4">
    <cfRule type="expression" dxfId="11485" priority="818" stopIfTrue="1">
      <formula>$D$1&lt;J4</formula>
    </cfRule>
    <cfRule type="expression" dxfId="11484" priority="819" stopIfTrue="1">
      <formula>$D$1&gt;J4</formula>
    </cfRule>
  </conditionalFormatting>
  <conditionalFormatting sqref="J5">
    <cfRule type="cellIs" dxfId="11483" priority="815" stopIfTrue="1" operator="equal">
      <formula>5</formula>
    </cfRule>
    <cfRule type="cellIs" dxfId="11482" priority="816" stopIfTrue="1" operator="equal">
      <formula>4</formula>
    </cfRule>
    <cfRule type="cellIs" dxfId="11481" priority="817" stopIfTrue="1" operator="equal">
      <formula>3</formula>
    </cfRule>
  </conditionalFormatting>
  <conditionalFormatting sqref="J4">
    <cfRule type="expression" dxfId="11480" priority="813" stopIfTrue="1">
      <formula>$D$1&lt;J4</formula>
    </cfRule>
    <cfRule type="expression" dxfId="11479" priority="814" stopIfTrue="1">
      <formula>$D$1&gt;J4</formula>
    </cfRule>
  </conditionalFormatting>
  <conditionalFormatting sqref="J4">
    <cfRule type="expression" dxfId="11478" priority="811" stopIfTrue="1">
      <formula>$D$1&lt;J4</formula>
    </cfRule>
    <cfRule type="expression" dxfId="11477" priority="812" stopIfTrue="1">
      <formula>$D$1&gt;J4</formula>
    </cfRule>
  </conditionalFormatting>
  <conditionalFormatting sqref="J5">
    <cfRule type="cellIs" dxfId="11476" priority="808" stopIfTrue="1" operator="equal">
      <formula>5</formula>
    </cfRule>
    <cfRule type="cellIs" dxfId="11475" priority="809" stopIfTrue="1" operator="equal">
      <formula>4</formula>
    </cfRule>
    <cfRule type="cellIs" dxfId="11474" priority="810" stopIfTrue="1" operator="equal">
      <formula>3</formula>
    </cfRule>
  </conditionalFormatting>
  <conditionalFormatting sqref="J4">
    <cfRule type="expression" dxfId="11473" priority="806" stopIfTrue="1">
      <formula>$D$1&lt;J4</formula>
    </cfRule>
    <cfRule type="expression" dxfId="11472" priority="807" stopIfTrue="1">
      <formula>$D$1&gt;J4</formula>
    </cfRule>
  </conditionalFormatting>
  <conditionalFormatting sqref="J5">
    <cfRule type="cellIs" dxfId="11471" priority="803" stopIfTrue="1" operator="equal">
      <formula>5</formula>
    </cfRule>
    <cfRule type="cellIs" dxfId="11470" priority="804" stopIfTrue="1" operator="equal">
      <formula>4</formula>
    </cfRule>
    <cfRule type="cellIs" dxfId="11469" priority="805" stopIfTrue="1" operator="equal">
      <formula>3</formula>
    </cfRule>
  </conditionalFormatting>
  <conditionalFormatting sqref="J4">
    <cfRule type="expression" dxfId="11468" priority="801" stopIfTrue="1">
      <formula>$D$1&lt;J4</formula>
    </cfRule>
    <cfRule type="expression" dxfId="11467" priority="802" stopIfTrue="1">
      <formula>$D$1&gt;J4</formula>
    </cfRule>
  </conditionalFormatting>
  <conditionalFormatting sqref="K5">
    <cfRule type="cellIs" dxfId="11466" priority="768" stopIfTrue="1" operator="equal">
      <formula>5</formula>
    </cfRule>
    <cfRule type="cellIs" dxfId="11465" priority="769" stopIfTrue="1" operator="equal">
      <formula>4</formula>
    </cfRule>
    <cfRule type="cellIs" dxfId="11464" priority="770" stopIfTrue="1" operator="equal">
      <formula>3</formula>
    </cfRule>
  </conditionalFormatting>
  <conditionalFormatting sqref="I4">
    <cfRule type="expression" dxfId="11463" priority="562" stopIfTrue="1">
      <formula>$D$1&lt;I4</formula>
    </cfRule>
    <cfRule type="expression" dxfId="11462" priority="563" stopIfTrue="1">
      <formula>$D$1&gt;I4</formula>
    </cfRule>
  </conditionalFormatting>
  <conditionalFormatting sqref="I4">
    <cfRule type="expression" dxfId="11461" priority="560" stopIfTrue="1">
      <formula>$D$1&lt;I4</formula>
    </cfRule>
    <cfRule type="expression" dxfId="11460" priority="561" stopIfTrue="1">
      <formula>$D$1&gt;I4</formula>
    </cfRule>
  </conditionalFormatting>
  <conditionalFormatting sqref="I4">
    <cfRule type="expression" dxfId="11459" priority="558" stopIfTrue="1">
      <formula>$D$1&lt;I4</formula>
    </cfRule>
    <cfRule type="expression" dxfId="11458" priority="559" stopIfTrue="1">
      <formula>$D$1&gt;I4</formula>
    </cfRule>
  </conditionalFormatting>
  <conditionalFormatting sqref="I4">
    <cfRule type="expression" dxfId="11457" priority="554" stopIfTrue="1">
      <formula>$D$1&lt;I4</formula>
    </cfRule>
    <cfRule type="expression" dxfId="11456" priority="555" stopIfTrue="1">
      <formula>$D$1&gt;I4</formula>
    </cfRule>
  </conditionalFormatting>
  <conditionalFormatting sqref="I4">
    <cfRule type="expression" dxfId="11455" priority="556" stopIfTrue="1">
      <formula>$D$1&lt;I4</formula>
    </cfRule>
    <cfRule type="expression" dxfId="11454" priority="557" stopIfTrue="1">
      <formula>$D$1&gt;I4</formula>
    </cfRule>
  </conditionalFormatting>
  <conditionalFormatting sqref="I4">
    <cfRule type="expression" dxfId="11453" priority="552" stopIfTrue="1">
      <formula>$D$1&lt;I4</formula>
    </cfRule>
    <cfRule type="expression" dxfId="11452" priority="553" stopIfTrue="1">
      <formula>$D$1&gt;I4</formula>
    </cfRule>
  </conditionalFormatting>
  <conditionalFormatting sqref="I5">
    <cfRule type="expression" dxfId="11451" priority="550" stopIfTrue="1">
      <formula>$D$1&lt;I5</formula>
    </cfRule>
    <cfRule type="expression" dxfId="11450" priority="551" stopIfTrue="1">
      <formula>$D$1&gt;I5</formula>
    </cfRule>
  </conditionalFormatting>
  <conditionalFormatting sqref="I5">
    <cfRule type="expression" dxfId="11449" priority="548" stopIfTrue="1">
      <formula>$D$1&lt;I5</formula>
    </cfRule>
    <cfRule type="expression" dxfId="11448" priority="549" stopIfTrue="1">
      <formula>$D$1&gt;I5</formula>
    </cfRule>
  </conditionalFormatting>
  <conditionalFormatting sqref="I5">
    <cfRule type="expression" dxfId="11447" priority="546" stopIfTrue="1">
      <formula>$D$1&lt;I5</formula>
    </cfRule>
    <cfRule type="expression" dxfId="11446" priority="547" stopIfTrue="1">
      <formula>$D$1&gt;I5</formula>
    </cfRule>
  </conditionalFormatting>
  <conditionalFormatting sqref="I4">
    <cfRule type="expression" dxfId="11445" priority="541" stopIfTrue="1">
      <formula>$D$1&lt;I4</formula>
    </cfRule>
    <cfRule type="expression" dxfId="11444" priority="542" stopIfTrue="1">
      <formula>$D$1&gt;I4</formula>
    </cfRule>
  </conditionalFormatting>
  <conditionalFormatting sqref="I5">
    <cfRule type="cellIs" dxfId="11443" priority="543" stopIfTrue="1" operator="equal">
      <formula>5</formula>
    </cfRule>
    <cfRule type="cellIs" dxfId="11442" priority="544" stopIfTrue="1" operator="equal">
      <formula>4</formula>
    </cfRule>
    <cfRule type="cellIs" dxfId="11441" priority="545" stopIfTrue="1" operator="equal">
      <formula>3</formula>
    </cfRule>
  </conditionalFormatting>
  <conditionalFormatting sqref="I5">
    <cfRule type="cellIs" dxfId="11440" priority="538" stopIfTrue="1" operator="equal">
      <formula>5</formula>
    </cfRule>
    <cfRule type="cellIs" dxfId="11439" priority="539" stopIfTrue="1" operator="equal">
      <formula>4</formula>
    </cfRule>
    <cfRule type="cellIs" dxfId="11438" priority="540" stopIfTrue="1" operator="equal">
      <formula>3</formula>
    </cfRule>
  </conditionalFormatting>
  <conditionalFormatting sqref="I4">
    <cfRule type="expression" dxfId="11437" priority="536" stopIfTrue="1">
      <formula>$D$1&lt;I4</formula>
    </cfRule>
    <cfRule type="expression" dxfId="11436" priority="537" stopIfTrue="1">
      <formula>$D$1&gt;I4</formula>
    </cfRule>
  </conditionalFormatting>
  <conditionalFormatting sqref="I5">
    <cfRule type="cellIs" dxfId="11435" priority="533" stopIfTrue="1" operator="equal">
      <formula>5</formula>
    </cfRule>
    <cfRule type="cellIs" dxfId="11434" priority="534" stopIfTrue="1" operator="equal">
      <formula>4</formula>
    </cfRule>
    <cfRule type="cellIs" dxfId="11433" priority="535" stopIfTrue="1" operator="equal">
      <formula>3</formula>
    </cfRule>
  </conditionalFormatting>
  <conditionalFormatting sqref="I4">
    <cfRule type="expression" dxfId="11432" priority="531" stopIfTrue="1">
      <formula>$D$1&lt;I4</formula>
    </cfRule>
    <cfRule type="expression" dxfId="11431" priority="532" stopIfTrue="1">
      <formula>$D$1&gt;I4</formula>
    </cfRule>
  </conditionalFormatting>
  <conditionalFormatting sqref="P3 S3:T3">
    <cfRule type="expression" dxfId="11430" priority="529" stopIfTrue="1">
      <formula>$D$1&lt;P3</formula>
    </cfRule>
    <cfRule type="expression" dxfId="11429" priority="530" stopIfTrue="1">
      <formula>$D$1&gt;P3</formula>
    </cfRule>
  </conditionalFormatting>
  <conditionalFormatting sqref="P4">
    <cfRule type="expression" dxfId="11428" priority="519" stopIfTrue="1">
      <formula>$D$1&lt;P4</formula>
    </cfRule>
    <cfRule type="expression" dxfId="11427" priority="520" stopIfTrue="1">
      <formula>$D$1&gt;P4</formula>
    </cfRule>
  </conditionalFormatting>
  <conditionalFormatting sqref="P4">
    <cfRule type="expression" dxfId="11426" priority="523" stopIfTrue="1">
      <formula>$D$1&lt;P4</formula>
    </cfRule>
    <cfRule type="expression" dxfId="11425" priority="524" stopIfTrue="1">
      <formula>$D$1&gt;P4</formula>
    </cfRule>
  </conditionalFormatting>
  <conditionalFormatting sqref="P4">
    <cfRule type="expression" dxfId="11424" priority="527" stopIfTrue="1">
      <formula>$D$1&lt;P4</formula>
    </cfRule>
    <cfRule type="expression" dxfId="11423" priority="528" stopIfTrue="1">
      <formula>$D$1&gt;P4</formula>
    </cfRule>
  </conditionalFormatting>
  <conditionalFormatting sqref="P4">
    <cfRule type="expression" dxfId="11422" priority="525" stopIfTrue="1">
      <formula>$D$1&lt;P4</formula>
    </cfRule>
    <cfRule type="expression" dxfId="11421" priority="526" stopIfTrue="1">
      <formula>$D$1&gt;P4</formula>
    </cfRule>
  </conditionalFormatting>
  <conditionalFormatting sqref="P4">
    <cfRule type="expression" dxfId="11420" priority="521" stopIfTrue="1">
      <formula>$D$1&lt;P4</formula>
    </cfRule>
    <cfRule type="expression" dxfId="11419" priority="522" stopIfTrue="1">
      <formula>$D$1&gt;P4</formula>
    </cfRule>
  </conditionalFormatting>
  <conditionalFormatting sqref="P4">
    <cfRule type="expression" dxfId="11418" priority="517" stopIfTrue="1">
      <formula>$D$1&lt;P4</formula>
    </cfRule>
    <cfRule type="expression" dxfId="11417" priority="518" stopIfTrue="1">
      <formula>$D$1&gt;P4</formula>
    </cfRule>
  </conditionalFormatting>
  <conditionalFormatting sqref="R5">
    <cfRule type="expression" dxfId="11416" priority="513" stopIfTrue="1">
      <formula>$D$1&lt;R5</formula>
    </cfRule>
    <cfRule type="expression" dxfId="11415" priority="514" stopIfTrue="1">
      <formula>$D$1&gt;R5</formula>
    </cfRule>
  </conditionalFormatting>
  <conditionalFormatting sqref="R5">
    <cfRule type="expression" dxfId="11414" priority="511" stopIfTrue="1">
      <formula>$D$1&lt;R5</formula>
    </cfRule>
    <cfRule type="expression" dxfId="11413" priority="512" stopIfTrue="1">
      <formula>$D$1&gt;R5</formula>
    </cfRule>
  </conditionalFormatting>
  <conditionalFormatting sqref="R5">
    <cfRule type="expression" dxfId="11412" priority="509" stopIfTrue="1">
      <formula>$D$1&lt;R5</formula>
    </cfRule>
    <cfRule type="expression" dxfId="11411" priority="510" stopIfTrue="1">
      <formula>$D$1&gt;R5</formula>
    </cfRule>
  </conditionalFormatting>
  <conditionalFormatting sqref="R5">
    <cfRule type="expression" dxfId="11410" priority="507" stopIfTrue="1">
      <formula>$D$1&lt;R5</formula>
    </cfRule>
    <cfRule type="expression" dxfId="11409" priority="508" stopIfTrue="1">
      <formula>$D$1&gt;R5</formula>
    </cfRule>
  </conditionalFormatting>
  <conditionalFormatting sqref="R5">
    <cfRule type="expression" dxfId="11408" priority="505" stopIfTrue="1">
      <formula>$D$1&lt;R5</formula>
    </cfRule>
    <cfRule type="expression" dxfId="11407" priority="506" stopIfTrue="1">
      <formula>$D$1&gt;R5</formula>
    </cfRule>
  </conditionalFormatting>
  <conditionalFormatting sqref="R5">
    <cfRule type="expression" dxfId="11406" priority="503" stopIfTrue="1">
      <formula>$D$1&lt;R5</formula>
    </cfRule>
    <cfRule type="expression" dxfId="11405" priority="504" stopIfTrue="1">
      <formula>$D$1&gt;R5</formula>
    </cfRule>
  </conditionalFormatting>
  <conditionalFormatting sqref="P5">
    <cfRule type="expression" dxfId="11404" priority="501" stopIfTrue="1">
      <formula>$D$1&lt;P5</formula>
    </cfRule>
    <cfRule type="expression" dxfId="11403" priority="502" stopIfTrue="1">
      <formula>$D$1&gt;P5</formula>
    </cfRule>
  </conditionalFormatting>
  <conditionalFormatting sqref="P5">
    <cfRule type="expression" dxfId="11402" priority="499" stopIfTrue="1">
      <formula>$D$1&lt;P5</formula>
    </cfRule>
    <cfRule type="expression" dxfId="11401" priority="500" stopIfTrue="1">
      <formula>$D$1&gt;P5</formula>
    </cfRule>
  </conditionalFormatting>
  <conditionalFormatting sqref="P5">
    <cfRule type="expression" dxfId="11400" priority="497" stopIfTrue="1">
      <formula>$D$1&lt;P5</formula>
    </cfRule>
    <cfRule type="expression" dxfId="11399" priority="498" stopIfTrue="1">
      <formula>$D$1&gt;P5</formula>
    </cfRule>
  </conditionalFormatting>
  <conditionalFormatting sqref="P5">
    <cfRule type="expression" dxfId="11398" priority="495" stopIfTrue="1">
      <formula>$D$1&lt;P5</formula>
    </cfRule>
    <cfRule type="expression" dxfId="11397" priority="496" stopIfTrue="1">
      <formula>$D$1&gt;P5</formula>
    </cfRule>
  </conditionalFormatting>
  <conditionalFormatting sqref="P5">
    <cfRule type="expression" dxfId="11396" priority="493" stopIfTrue="1">
      <formula>$D$1&lt;P5</formula>
    </cfRule>
    <cfRule type="expression" dxfId="11395" priority="494" stopIfTrue="1">
      <formula>$D$1&gt;P5</formula>
    </cfRule>
  </conditionalFormatting>
  <conditionalFormatting sqref="P5">
    <cfRule type="expression" dxfId="11394" priority="491" stopIfTrue="1">
      <formula>$D$1&lt;P5</formula>
    </cfRule>
    <cfRule type="expression" dxfId="11393" priority="492" stopIfTrue="1">
      <formula>$D$1&gt;P5</formula>
    </cfRule>
  </conditionalFormatting>
  <conditionalFormatting sqref="P4">
    <cfRule type="expression" dxfId="11392" priority="486" stopIfTrue="1">
      <formula>$D$1&lt;P4</formula>
    </cfRule>
    <cfRule type="expression" dxfId="11391" priority="487" stopIfTrue="1">
      <formula>$D$1&gt;P4</formula>
    </cfRule>
  </conditionalFormatting>
  <conditionalFormatting sqref="R5">
    <cfRule type="cellIs" dxfId="11390" priority="483" stopIfTrue="1" operator="equal">
      <formula>5</formula>
    </cfRule>
    <cfRule type="cellIs" dxfId="11389" priority="484" stopIfTrue="1" operator="equal">
      <formula>4</formula>
    </cfRule>
    <cfRule type="cellIs" dxfId="11388" priority="485" stopIfTrue="1" operator="equal">
      <formula>3</formula>
    </cfRule>
  </conditionalFormatting>
  <conditionalFormatting sqref="S5">
    <cfRule type="cellIs" dxfId="11387" priority="480" stopIfTrue="1" operator="equal">
      <formula>5</formula>
    </cfRule>
    <cfRule type="cellIs" dxfId="11386" priority="481" stopIfTrue="1" operator="equal">
      <formula>4</formula>
    </cfRule>
    <cfRule type="cellIs" dxfId="11385" priority="482" stopIfTrue="1" operator="equal">
      <formula>3</formula>
    </cfRule>
  </conditionalFormatting>
  <conditionalFormatting sqref="P5">
    <cfRule type="cellIs" dxfId="11384" priority="477" stopIfTrue="1" operator="equal">
      <formula>5</formula>
    </cfRule>
    <cfRule type="cellIs" dxfId="11383" priority="478" stopIfTrue="1" operator="equal">
      <formula>4</formula>
    </cfRule>
    <cfRule type="cellIs" dxfId="11382" priority="479" stopIfTrue="1" operator="equal">
      <formula>3</formula>
    </cfRule>
  </conditionalFormatting>
  <conditionalFormatting sqref="R5">
    <cfRule type="cellIs" dxfId="11381" priority="474" stopIfTrue="1" operator="equal">
      <formula>5</formula>
    </cfRule>
    <cfRule type="cellIs" dxfId="11380" priority="475" stopIfTrue="1" operator="equal">
      <formula>4</formula>
    </cfRule>
    <cfRule type="cellIs" dxfId="11379" priority="476" stopIfTrue="1" operator="equal">
      <formula>3</formula>
    </cfRule>
  </conditionalFormatting>
  <conditionalFormatting sqref="P4">
    <cfRule type="expression" dxfId="11378" priority="472" stopIfTrue="1">
      <formula>$D$1&lt;P4</formula>
    </cfRule>
    <cfRule type="expression" dxfId="11377" priority="473" stopIfTrue="1">
      <formula>$D$1&gt;P4</formula>
    </cfRule>
  </conditionalFormatting>
  <conditionalFormatting sqref="P4">
    <cfRule type="expression" dxfId="11376" priority="470" stopIfTrue="1">
      <formula>$D$1&lt;P4</formula>
    </cfRule>
    <cfRule type="expression" dxfId="11375" priority="471" stopIfTrue="1">
      <formula>$D$1&gt;P4</formula>
    </cfRule>
  </conditionalFormatting>
  <conditionalFormatting sqref="P4">
    <cfRule type="expression" dxfId="11374" priority="468" stopIfTrue="1">
      <formula>$D$1&lt;P4</formula>
    </cfRule>
    <cfRule type="expression" dxfId="11373" priority="469" stopIfTrue="1">
      <formula>$D$1&gt;P4</formula>
    </cfRule>
  </conditionalFormatting>
  <conditionalFormatting sqref="P4">
    <cfRule type="expression" dxfId="11372" priority="466" stopIfTrue="1">
      <formula>$D$1&lt;P4</formula>
    </cfRule>
    <cfRule type="expression" dxfId="11371" priority="467" stopIfTrue="1">
      <formula>$D$1&gt;P4</formula>
    </cfRule>
  </conditionalFormatting>
  <conditionalFormatting sqref="P4">
    <cfRule type="expression" dxfId="11370" priority="464" stopIfTrue="1">
      <formula>$D$1&lt;P4</formula>
    </cfRule>
    <cfRule type="expression" dxfId="11369" priority="465" stopIfTrue="1">
      <formula>$D$1&gt;P4</formula>
    </cfRule>
  </conditionalFormatting>
  <conditionalFormatting sqref="P4">
    <cfRule type="expression" dxfId="11368" priority="462" stopIfTrue="1">
      <formula>$D$1&lt;P4</formula>
    </cfRule>
    <cfRule type="expression" dxfId="11367" priority="463" stopIfTrue="1">
      <formula>$D$1&gt;P4</formula>
    </cfRule>
  </conditionalFormatting>
  <conditionalFormatting sqref="S5">
    <cfRule type="cellIs" dxfId="11366" priority="459" stopIfTrue="1" operator="equal">
      <formula>5</formula>
    </cfRule>
    <cfRule type="cellIs" dxfId="11365" priority="460" stopIfTrue="1" operator="equal">
      <formula>4</formula>
    </cfRule>
    <cfRule type="cellIs" dxfId="11364" priority="461" stopIfTrue="1" operator="equal">
      <formula>3</formula>
    </cfRule>
  </conditionalFormatting>
  <conditionalFormatting sqref="L3">
    <cfRule type="expression" dxfId="11363" priority="457" stopIfTrue="1">
      <formula>$D$1&lt;L3</formula>
    </cfRule>
    <cfRule type="expression" dxfId="11362" priority="458" stopIfTrue="1">
      <formula>$D$1&gt;L3</formula>
    </cfRule>
  </conditionalFormatting>
  <conditionalFormatting sqref="L3">
    <cfRule type="expression" dxfId="11361" priority="455" stopIfTrue="1">
      <formula>$D$1&lt;L3</formula>
    </cfRule>
    <cfRule type="expression" dxfId="11360" priority="456" stopIfTrue="1">
      <formula>$D$1&gt;L3</formula>
    </cfRule>
  </conditionalFormatting>
  <conditionalFormatting sqref="L3">
    <cfRule type="expression" dxfId="11359" priority="453" stopIfTrue="1">
      <formula>$D$1&lt;L3</formula>
    </cfRule>
    <cfRule type="expression" dxfId="11358" priority="454" stopIfTrue="1">
      <formula>$D$1&gt;L3</formula>
    </cfRule>
  </conditionalFormatting>
  <conditionalFormatting sqref="L3">
    <cfRule type="expression" dxfId="11357" priority="451" stopIfTrue="1">
      <formula>$D$1&lt;L3</formula>
    </cfRule>
    <cfRule type="expression" dxfId="11356" priority="452" stopIfTrue="1">
      <formula>$D$1&gt;L3</formula>
    </cfRule>
  </conditionalFormatting>
  <conditionalFormatting sqref="L3">
    <cfRule type="expression" dxfId="11355" priority="449" stopIfTrue="1">
      <formula>$D$1&lt;L3</formula>
    </cfRule>
    <cfRule type="expression" dxfId="11354" priority="450" stopIfTrue="1">
      <formula>$D$1&gt;L3</formula>
    </cfRule>
  </conditionalFormatting>
  <conditionalFormatting sqref="L4">
    <cfRule type="expression" dxfId="11353" priority="447" stopIfTrue="1">
      <formula>$D$1&lt;L4</formula>
    </cfRule>
    <cfRule type="expression" dxfId="11352" priority="448" stopIfTrue="1">
      <formula>$D$1&gt;L4</formula>
    </cfRule>
  </conditionalFormatting>
  <conditionalFormatting sqref="L4">
    <cfRule type="expression" dxfId="11351" priority="427" stopIfTrue="1">
      <formula>$D$1&lt;L4</formula>
    </cfRule>
    <cfRule type="expression" dxfId="11350" priority="428" stopIfTrue="1">
      <formula>$D$1&gt;L4</formula>
    </cfRule>
  </conditionalFormatting>
  <conditionalFormatting sqref="L5">
    <cfRule type="cellIs" dxfId="11349" priority="416" stopIfTrue="1" operator="equal">
      <formula>5</formula>
    </cfRule>
    <cfRule type="cellIs" dxfId="11348" priority="417" stopIfTrue="1" operator="equal">
      <formula>4</formula>
    </cfRule>
    <cfRule type="cellIs" dxfId="11347" priority="418" stopIfTrue="1" operator="equal">
      <formula>3</formula>
    </cfRule>
  </conditionalFormatting>
  <conditionalFormatting sqref="L4">
    <cfRule type="expression" dxfId="11346" priority="445" stopIfTrue="1">
      <formula>$D$1&lt;L4</formula>
    </cfRule>
    <cfRule type="expression" dxfId="11345" priority="446" stopIfTrue="1">
      <formula>$D$1&gt;L4</formula>
    </cfRule>
  </conditionalFormatting>
  <conditionalFormatting sqref="L4">
    <cfRule type="expression" dxfId="11344" priority="425" stopIfTrue="1">
      <formula>$D$1&lt;L4</formula>
    </cfRule>
    <cfRule type="expression" dxfId="11343" priority="426" stopIfTrue="1">
      <formula>$D$1&gt;L4</formula>
    </cfRule>
  </conditionalFormatting>
  <conditionalFormatting sqref="L4">
    <cfRule type="expression" dxfId="11342" priority="423" stopIfTrue="1">
      <formula>$D$1&lt;L4</formula>
    </cfRule>
    <cfRule type="expression" dxfId="11341" priority="424" stopIfTrue="1">
      <formula>$D$1&gt;L4</formula>
    </cfRule>
  </conditionalFormatting>
  <conditionalFormatting sqref="L4">
    <cfRule type="expression" dxfId="11340" priority="443" stopIfTrue="1">
      <formula>$D$1&lt;L4</formula>
    </cfRule>
    <cfRule type="expression" dxfId="11339" priority="444" stopIfTrue="1">
      <formula>$D$1&gt;L4</formula>
    </cfRule>
  </conditionalFormatting>
  <conditionalFormatting sqref="L4">
    <cfRule type="expression" dxfId="11338" priority="441" stopIfTrue="1">
      <formula>$D$1&lt;L4</formula>
    </cfRule>
    <cfRule type="expression" dxfId="11337" priority="442" stopIfTrue="1">
      <formula>$D$1&gt;L4</formula>
    </cfRule>
  </conditionalFormatting>
  <conditionalFormatting sqref="L4">
    <cfRule type="expression" dxfId="11336" priority="439" stopIfTrue="1">
      <formula>$D$1&lt;L4</formula>
    </cfRule>
    <cfRule type="expression" dxfId="11335" priority="440" stopIfTrue="1">
      <formula>$D$1&gt;L4</formula>
    </cfRule>
  </conditionalFormatting>
  <conditionalFormatting sqref="L4">
    <cfRule type="expression" dxfId="11334" priority="437" stopIfTrue="1">
      <formula>$D$1&lt;L4</formula>
    </cfRule>
    <cfRule type="expression" dxfId="11333" priority="438" stopIfTrue="1">
      <formula>$D$1&gt;L4</formula>
    </cfRule>
  </conditionalFormatting>
  <conditionalFormatting sqref="L4">
    <cfRule type="expression" dxfId="11332" priority="435" stopIfTrue="1">
      <formula>$D$1&lt;L4</formula>
    </cfRule>
    <cfRule type="expression" dxfId="11331" priority="436" stopIfTrue="1">
      <formula>$D$1&gt;L4</formula>
    </cfRule>
  </conditionalFormatting>
  <conditionalFormatting sqref="L4">
    <cfRule type="expression" dxfId="11330" priority="433" stopIfTrue="1">
      <formula>$D$1&lt;L4</formula>
    </cfRule>
    <cfRule type="expression" dxfId="11329" priority="434" stopIfTrue="1">
      <formula>$D$1&gt;L4</formula>
    </cfRule>
  </conditionalFormatting>
  <conditionalFormatting sqref="L4">
    <cfRule type="expression" dxfId="11328" priority="431" stopIfTrue="1">
      <formula>$D$1&lt;L4</formula>
    </cfRule>
    <cfRule type="expression" dxfId="11327" priority="432" stopIfTrue="1">
      <formula>$D$1&gt;L4</formula>
    </cfRule>
  </conditionalFormatting>
  <conditionalFormatting sqref="L4">
    <cfRule type="expression" dxfId="11326" priority="429" stopIfTrue="1">
      <formula>$D$1&lt;L4</formula>
    </cfRule>
    <cfRule type="expression" dxfId="11325" priority="430" stopIfTrue="1">
      <formula>$D$1&gt;L4</formula>
    </cfRule>
  </conditionalFormatting>
  <conditionalFormatting sqref="L4">
    <cfRule type="expression" dxfId="11324" priority="421" stopIfTrue="1">
      <formula>$D$1&lt;L4</formula>
    </cfRule>
    <cfRule type="expression" dxfId="11323" priority="422" stopIfTrue="1">
      <formula>$D$1&gt;L4</formula>
    </cfRule>
  </conditionalFormatting>
  <conditionalFormatting sqref="L4">
    <cfRule type="expression" dxfId="11322" priority="419" stopIfTrue="1">
      <formula>$D$1&lt;L4</formula>
    </cfRule>
    <cfRule type="expression" dxfId="11321" priority="420" stopIfTrue="1">
      <formula>$D$1&gt;L4</formula>
    </cfRule>
  </conditionalFormatting>
  <conditionalFormatting sqref="Q3">
    <cfRule type="expression" dxfId="11320" priority="414" stopIfTrue="1">
      <formula>$D$1&lt;Q3</formula>
    </cfRule>
    <cfRule type="expression" dxfId="11319" priority="415" stopIfTrue="1">
      <formula>$D$1&gt;Q3</formula>
    </cfRule>
  </conditionalFormatting>
  <conditionalFormatting sqref="Q3">
    <cfRule type="expression" dxfId="11318" priority="412" stopIfTrue="1">
      <formula>$D$1&lt;Q3</formula>
    </cfRule>
    <cfRule type="expression" dxfId="11317" priority="413" stopIfTrue="1">
      <formula>$D$1&gt;Q3</formula>
    </cfRule>
  </conditionalFormatting>
  <conditionalFormatting sqref="Q5">
    <cfRule type="cellIs" dxfId="11316" priority="409" stopIfTrue="1" operator="equal">
      <formula>5</formula>
    </cfRule>
    <cfRule type="cellIs" dxfId="11315" priority="410" stopIfTrue="1" operator="equal">
      <formula>4</formula>
    </cfRule>
    <cfRule type="cellIs" dxfId="11314" priority="411" stopIfTrue="1" operator="equal">
      <formula>3</formula>
    </cfRule>
  </conditionalFormatting>
  <conditionalFormatting sqref="Q5">
    <cfRule type="cellIs" dxfId="11313" priority="406" stopIfTrue="1" operator="equal">
      <formula>5</formula>
    </cfRule>
    <cfRule type="cellIs" dxfId="11312" priority="407" stopIfTrue="1" operator="equal">
      <formula>4</formula>
    </cfRule>
    <cfRule type="cellIs" dxfId="11311" priority="408" stopIfTrue="1" operator="equal">
      <formula>3</formula>
    </cfRule>
  </conditionalFormatting>
  <conditionalFormatting sqref="Q5">
    <cfRule type="cellIs" dxfId="11310" priority="403" stopIfTrue="1" operator="equal">
      <formula>5</formula>
    </cfRule>
    <cfRule type="cellIs" dxfId="11309" priority="404" stopIfTrue="1" operator="equal">
      <formula>4</formula>
    </cfRule>
    <cfRule type="cellIs" dxfId="11308" priority="405" stopIfTrue="1" operator="equal">
      <formula>3</formula>
    </cfRule>
  </conditionalFormatting>
  <conditionalFormatting sqref="Q5">
    <cfRule type="cellIs" dxfId="11307" priority="400" stopIfTrue="1" operator="equal">
      <formula>5</formula>
    </cfRule>
    <cfRule type="cellIs" dxfId="11306" priority="401" stopIfTrue="1" operator="equal">
      <formula>4</formula>
    </cfRule>
    <cfRule type="cellIs" dxfId="11305" priority="402" stopIfTrue="1" operator="equal">
      <formula>3</formula>
    </cfRule>
  </conditionalFormatting>
  <conditionalFormatting sqref="Q5">
    <cfRule type="cellIs" dxfId="11304" priority="397" stopIfTrue="1" operator="equal">
      <formula>5</formula>
    </cfRule>
    <cfRule type="cellIs" dxfId="11303" priority="398" stopIfTrue="1" operator="equal">
      <formula>4</formula>
    </cfRule>
    <cfRule type="cellIs" dxfId="11302" priority="399" stopIfTrue="1" operator="equal">
      <formula>3</formula>
    </cfRule>
  </conditionalFormatting>
  <conditionalFormatting sqref="M5">
    <cfRule type="expression" dxfId="11301" priority="395" stopIfTrue="1">
      <formula>$D$1&lt;M5</formula>
    </cfRule>
    <cfRule type="expression" dxfId="11300" priority="396" stopIfTrue="1">
      <formula>$D$1&gt;M5</formula>
    </cfRule>
  </conditionalFormatting>
  <conditionalFormatting sqref="M5">
    <cfRule type="expression" dxfId="11299" priority="393" stopIfTrue="1">
      <formula>$D$1&lt;M5</formula>
    </cfRule>
    <cfRule type="expression" dxfId="11298" priority="394" stopIfTrue="1">
      <formula>$D$1&gt;M5</formula>
    </cfRule>
  </conditionalFormatting>
  <conditionalFormatting sqref="M5">
    <cfRule type="expression" dxfId="11297" priority="391" stopIfTrue="1">
      <formula>$D$1&lt;M5</formula>
    </cfRule>
    <cfRule type="expression" dxfId="11296" priority="392" stopIfTrue="1">
      <formula>$D$1&gt;M5</formula>
    </cfRule>
  </conditionalFormatting>
  <conditionalFormatting sqref="M5">
    <cfRule type="expression" dxfId="11295" priority="379" stopIfTrue="1">
      <formula>$D$1&lt;M5</formula>
    </cfRule>
    <cfRule type="expression" dxfId="11294" priority="380" stopIfTrue="1">
      <formula>$D$1&gt;M5</formula>
    </cfRule>
  </conditionalFormatting>
  <conditionalFormatting sqref="M5">
    <cfRule type="expression" dxfId="11293" priority="377" stopIfTrue="1">
      <formula>$D$1&lt;M5</formula>
    </cfRule>
    <cfRule type="expression" dxfId="11292" priority="378" stopIfTrue="1">
      <formula>$D$1&gt;M5</formula>
    </cfRule>
  </conditionalFormatting>
  <conditionalFormatting sqref="M5">
    <cfRule type="expression" dxfId="11291" priority="375" stopIfTrue="1">
      <formula>$D$1&lt;M5</formula>
    </cfRule>
    <cfRule type="expression" dxfId="11290" priority="376" stopIfTrue="1">
      <formula>$D$1&gt;M5</formula>
    </cfRule>
  </conditionalFormatting>
  <conditionalFormatting sqref="M5">
    <cfRule type="expression" dxfId="11289" priority="389" stopIfTrue="1">
      <formula>$D$1&lt;M5</formula>
    </cfRule>
    <cfRule type="expression" dxfId="11288" priority="390" stopIfTrue="1">
      <formula>$D$1&gt;M5</formula>
    </cfRule>
  </conditionalFormatting>
  <conditionalFormatting sqref="M5">
    <cfRule type="expression" dxfId="11287" priority="387" stopIfTrue="1">
      <formula>$D$1&lt;M5</formula>
    </cfRule>
    <cfRule type="expression" dxfId="11286" priority="388" stopIfTrue="1">
      <formula>$D$1&gt;M5</formula>
    </cfRule>
  </conditionalFormatting>
  <conditionalFormatting sqref="M5">
    <cfRule type="expression" dxfId="11285" priority="385" stopIfTrue="1">
      <formula>$D$1&lt;M5</formula>
    </cfRule>
    <cfRule type="expression" dxfId="11284" priority="386" stopIfTrue="1">
      <formula>$D$1&gt;M5</formula>
    </cfRule>
  </conditionalFormatting>
  <conditionalFormatting sqref="M5">
    <cfRule type="expression" dxfId="11283" priority="383" stopIfTrue="1">
      <formula>$D$1&lt;M5</formula>
    </cfRule>
    <cfRule type="expression" dxfId="11282" priority="384" stopIfTrue="1">
      <formula>$D$1&gt;M5</formula>
    </cfRule>
  </conditionalFormatting>
  <conditionalFormatting sqref="M5">
    <cfRule type="expression" dxfId="11281" priority="381" stopIfTrue="1">
      <formula>$D$1&lt;M5</formula>
    </cfRule>
    <cfRule type="expression" dxfId="11280" priority="382" stopIfTrue="1">
      <formula>$D$1&gt;M5</formula>
    </cfRule>
  </conditionalFormatting>
  <conditionalFormatting sqref="M5">
    <cfRule type="expression" dxfId="11279" priority="363" stopIfTrue="1">
      <formula>$D$1&lt;M5</formula>
    </cfRule>
    <cfRule type="expression" dxfId="11278" priority="364" stopIfTrue="1">
      <formula>$D$1&gt;M5</formula>
    </cfRule>
  </conditionalFormatting>
  <conditionalFormatting sqref="M5">
    <cfRule type="expression" dxfId="11277" priority="361" stopIfTrue="1">
      <formula>$D$1&lt;M5</formula>
    </cfRule>
    <cfRule type="expression" dxfId="11276" priority="362" stopIfTrue="1">
      <formula>$D$1&gt;M5</formula>
    </cfRule>
  </conditionalFormatting>
  <conditionalFormatting sqref="M5">
    <cfRule type="expression" dxfId="11275" priority="357" stopIfTrue="1">
      <formula>$D$1&lt;M5</formula>
    </cfRule>
    <cfRule type="expression" dxfId="11274" priority="358" stopIfTrue="1">
      <formula>$D$1&gt;M5</formula>
    </cfRule>
  </conditionalFormatting>
  <conditionalFormatting sqref="M5">
    <cfRule type="expression" dxfId="11273" priority="373" stopIfTrue="1">
      <formula>$D$1&lt;M5</formula>
    </cfRule>
    <cfRule type="expression" dxfId="11272" priority="374" stopIfTrue="1">
      <formula>$D$1&gt;M5</formula>
    </cfRule>
  </conditionalFormatting>
  <conditionalFormatting sqref="M5">
    <cfRule type="expression" dxfId="11271" priority="371" stopIfTrue="1">
      <formula>$D$1&lt;M5</formula>
    </cfRule>
    <cfRule type="expression" dxfId="11270" priority="372" stopIfTrue="1">
      <formula>$D$1&gt;M5</formula>
    </cfRule>
  </conditionalFormatting>
  <conditionalFormatting sqref="M5">
    <cfRule type="expression" dxfId="11269" priority="369" stopIfTrue="1">
      <formula>$D$1&lt;M5</formula>
    </cfRule>
    <cfRule type="expression" dxfId="11268" priority="370" stopIfTrue="1">
      <formula>$D$1&gt;M5</formula>
    </cfRule>
  </conditionalFormatting>
  <conditionalFormatting sqref="M5">
    <cfRule type="expression" dxfId="11267" priority="367" stopIfTrue="1">
      <formula>$D$1&lt;M5</formula>
    </cfRule>
    <cfRule type="expression" dxfId="11266" priority="368" stopIfTrue="1">
      <formula>$D$1&gt;M5</formula>
    </cfRule>
  </conditionalFormatting>
  <conditionalFormatting sqref="M5">
    <cfRule type="expression" dxfId="11265" priority="365" stopIfTrue="1">
      <formula>$D$1&lt;M5</formula>
    </cfRule>
    <cfRule type="expression" dxfId="11264" priority="366" stopIfTrue="1">
      <formula>$D$1&gt;M5</formula>
    </cfRule>
  </conditionalFormatting>
  <conditionalFormatting sqref="M5">
    <cfRule type="expression" dxfId="11263" priority="359" stopIfTrue="1">
      <formula>$D$1&lt;M5</formula>
    </cfRule>
    <cfRule type="expression" dxfId="11262" priority="360" stopIfTrue="1">
      <formula>$D$1&gt;M5</formula>
    </cfRule>
  </conditionalFormatting>
  <conditionalFormatting sqref="M5">
    <cfRule type="expression" dxfId="11261" priority="355" stopIfTrue="1">
      <formula>$D$1&lt;M5</formula>
    </cfRule>
    <cfRule type="expression" dxfId="11260" priority="356" stopIfTrue="1">
      <formula>$D$1&gt;M5</formula>
    </cfRule>
  </conditionalFormatting>
  <conditionalFormatting sqref="M5">
    <cfRule type="cellIs" dxfId="11259" priority="352" stopIfTrue="1" operator="equal">
      <formula>5</formula>
    </cfRule>
    <cfRule type="cellIs" dxfId="11258" priority="353" stopIfTrue="1" operator="equal">
      <formula>4</formula>
    </cfRule>
    <cfRule type="cellIs" dxfId="11257" priority="354" stopIfTrue="1" operator="equal">
      <formula>3</formula>
    </cfRule>
  </conditionalFormatting>
  <conditionalFormatting sqref="M5">
    <cfRule type="cellIs" dxfId="11256" priority="349" stopIfTrue="1" operator="equal">
      <formula>5</formula>
    </cfRule>
    <cfRule type="cellIs" dxfId="11255" priority="350" stopIfTrue="1" operator="equal">
      <formula>4</formula>
    </cfRule>
    <cfRule type="cellIs" dxfId="11254" priority="351" stopIfTrue="1" operator="equal">
      <formula>3</formula>
    </cfRule>
  </conditionalFormatting>
  <conditionalFormatting sqref="M5">
    <cfRule type="cellIs" dxfId="11253" priority="346" stopIfTrue="1" operator="equal">
      <formula>5</formula>
    </cfRule>
    <cfRule type="cellIs" dxfId="11252" priority="347" stopIfTrue="1" operator="equal">
      <formula>4</formula>
    </cfRule>
    <cfRule type="cellIs" dxfId="11251" priority="348" stopIfTrue="1" operator="equal">
      <formula>3</formula>
    </cfRule>
  </conditionalFormatting>
  <conditionalFormatting sqref="M5">
    <cfRule type="cellIs" dxfId="11250" priority="343" stopIfTrue="1" operator="equal">
      <formula>5</formula>
    </cfRule>
    <cfRule type="cellIs" dxfId="11249" priority="344" stopIfTrue="1" operator="equal">
      <formula>4</formula>
    </cfRule>
    <cfRule type="cellIs" dxfId="11248" priority="345" stopIfTrue="1" operator="equal">
      <formula>3</formula>
    </cfRule>
  </conditionalFormatting>
  <conditionalFormatting sqref="M5">
    <cfRule type="cellIs" dxfId="11247" priority="340" stopIfTrue="1" operator="equal">
      <formula>5</formula>
    </cfRule>
    <cfRule type="cellIs" dxfId="11246" priority="341" stopIfTrue="1" operator="equal">
      <formula>4</formula>
    </cfRule>
    <cfRule type="cellIs" dxfId="11245" priority="342" stopIfTrue="1" operator="equal">
      <formula>3</formula>
    </cfRule>
  </conditionalFormatting>
  <conditionalFormatting sqref="O5">
    <cfRule type="cellIs" dxfId="11244" priority="337" stopIfTrue="1" operator="equal">
      <formula>5</formula>
    </cfRule>
    <cfRule type="cellIs" dxfId="11243" priority="338" stopIfTrue="1" operator="equal">
      <formula>4</formula>
    </cfRule>
    <cfRule type="cellIs" dxfId="11242" priority="339" stopIfTrue="1" operator="equal">
      <formula>3</formula>
    </cfRule>
  </conditionalFormatting>
  <conditionalFormatting sqref="O5">
    <cfRule type="cellIs" dxfId="11241" priority="334" stopIfTrue="1" operator="equal">
      <formula>5</formula>
    </cfRule>
    <cfRule type="cellIs" dxfId="11240" priority="335" stopIfTrue="1" operator="equal">
      <formula>4</formula>
    </cfRule>
    <cfRule type="cellIs" dxfId="11239" priority="336" stopIfTrue="1" operator="equal">
      <formula>3</formula>
    </cfRule>
  </conditionalFormatting>
  <conditionalFormatting sqref="O5">
    <cfRule type="cellIs" dxfId="11238" priority="331" stopIfTrue="1" operator="equal">
      <formula>5</formula>
    </cfRule>
    <cfRule type="cellIs" dxfId="11237" priority="332" stopIfTrue="1" operator="equal">
      <formula>4</formula>
    </cfRule>
    <cfRule type="cellIs" dxfId="11236" priority="333" stopIfTrue="1" operator="equal">
      <formula>3</formula>
    </cfRule>
  </conditionalFormatting>
  <conditionalFormatting sqref="O5">
    <cfRule type="cellIs" dxfId="11235" priority="328" stopIfTrue="1" operator="equal">
      <formula>5</formula>
    </cfRule>
    <cfRule type="cellIs" dxfId="11234" priority="329" stopIfTrue="1" operator="equal">
      <formula>4</formula>
    </cfRule>
    <cfRule type="cellIs" dxfId="11233" priority="330" stopIfTrue="1" operator="equal">
      <formula>3</formula>
    </cfRule>
  </conditionalFormatting>
  <conditionalFormatting sqref="O5">
    <cfRule type="cellIs" dxfId="11232" priority="325" stopIfTrue="1" operator="equal">
      <formula>5</formula>
    </cfRule>
    <cfRule type="cellIs" dxfId="11231" priority="326" stopIfTrue="1" operator="equal">
      <formula>4</formula>
    </cfRule>
    <cfRule type="cellIs" dxfId="11230" priority="327" stopIfTrue="1" operator="equal">
      <formula>3</formula>
    </cfRule>
  </conditionalFormatting>
  <conditionalFormatting sqref="M3">
    <cfRule type="expression" dxfId="11229" priority="323" stopIfTrue="1">
      <formula>$D$1&lt;M3</formula>
    </cfRule>
    <cfRule type="expression" dxfId="11228" priority="324" stopIfTrue="1">
      <formula>$D$1&gt;M3</formula>
    </cfRule>
  </conditionalFormatting>
  <conditionalFormatting sqref="M3">
    <cfRule type="expression" dxfId="11227" priority="321" stopIfTrue="1">
      <formula>$D$1&lt;M3</formula>
    </cfRule>
    <cfRule type="expression" dxfId="11226" priority="322" stopIfTrue="1">
      <formula>$D$1&gt;M3</formula>
    </cfRule>
  </conditionalFormatting>
  <conditionalFormatting sqref="M4">
    <cfRule type="expression" dxfId="11225" priority="319" stopIfTrue="1">
      <formula>$D$1&lt;M4</formula>
    </cfRule>
    <cfRule type="expression" dxfId="11224" priority="320" stopIfTrue="1">
      <formula>$D$1&gt;M4</formula>
    </cfRule>
  </conditionalFormatting>
  <conditionalFormatting sqref="M4">
    <cfRule type="expression" dxfId="11223" priority="317" stopIfTrue="1">
      <formula>$D$1&lt;M4</formula>
    </cfRule>
    <cfRule type="expression" dxfId="11222" priority="318" stopIfTrue="1">
      <formula>$D$1&gt;M4</formula>
    </cfRule>
  </conditionalFormatting>
  <conditionalFormatting sqref="M4">
    <cfRule type="expression" dxfId="11221" priority="315" stopIfTrue="1">
      <formula>$D$1&lt;M4</formula>
    </cfRule>
    <cfRule type="expression" dxfId="11220" priority="316" stopIfTrue="1">
      <formula>$D$1&gt;M4</formula>
    </cfRule>
  </conditionalFormatting>
  <conditionalFormatting sqref="M4">
    <cfRule type="expression" dxfId="11219" priority="311" stopIfTrue="1">
      <formula>$D$1&lt;M4</formula>
    </cfRule>
    <cfRule type="expression" dxfId="11218" priority="312" stopIfTrue="1">
      <formula>$D$1&gt;M4</formula>
    </cfRule>
  </conditionalFormatting>
  <conditionalFormatting sqref="M4">
    <cfRule type="expression" dxfId="11217" priority="309" stopIfTrue="1">
      <formula>$D$1&lt;M4</formula>
    </cfRule>
    <cfRule type="expression" dxfId="11216" priority="310" stopIfTrue="1">
      <formula>$D$1&gt;M4</formula>
    </cfRule>
  </conditionalFormatting>
  <conditionalFormatting sqref="M4">
    <cfRule type="expression" dxfId="11215" priority="307" stopIfTrue="1">
      <formula>$D$1&lt;M4</formula>
    </cfRule>
    <cfRule type="expression" dxfId="11214" priority="308" stopIfTrue="1">
      <formula>$D$1&gt;M4</formula>
    </cfRule>
  </conditionalFormatting>
  <conditionalFormatting sqref="M4">
    <cfRule type="expression" dxfId="11213" priority="305" stopIfTrue="1">
      <formula>$D$1&lt;M4</formula>
    </cfRule>
    <cfRule type="expression" dxfId="11212" priority="306" stopIfTrue="1">
      <formula>$D$1&gt;M4</formula>
    </cfRule>
  </conditionalFormatting>
  <conditionalFormatting sqref="M4">
    <cfRule type="expression" dxfId="11211" priority="313" stopIfTrue="1">
      <formula>$D$1&lt;M4</formula>
    </cfRule>
    <cfRule type="expression" dxfId="11210" priority="314" stopIfTrue="1">
      <formula>$D$1&gt;M4</formula>
    </cfRule>
  </conditionalFormatting>
  <conditionalFormatting sqref="M4">
    <cfRule type="expression" dxfId="11209" priority="295" stopIfTrue="1">
      <formula>$D$1&lt;M4</formula>
    </cfRule>
    <cfRule type="expression" dxfId="11208" priority="296" stopIfTrue="1">
      <formula>$D$1&gt;M4</formula>
    </cfRule>
  </conditionalFormatting>
  <conditionalFormatting sqref="M4">
    <cfRule type="expression" dxfId="11207" priority="287" stopIfTrue="1">
      <formula>$D$1&lt;M4</formula>
    </cfRule>
    <cfRule type="expression" dxfId="11206" priority="288" stopIfTrue="1">
      <formula>$D$1&gt;M4</formula>
    </cfRule>
  </conditionalFormatting>
  <conditionalFormatting sqref="M4">
    <cfRule type="expression" dxfId="11205" priority="285" stopIfTrue="1">
      <formula>$D$1&lt;M4</formula>
    </cfRule>
    <cfRule type="expression" dxfId="11204" priority="286" stopIfTrue="1">
      <formula>$D$1&gt;M4</formula>
    </cfRule>
  </conditionalFormatting>
  <conditionalFormatting sqref="M4">
    <cfRule type="expression" dxfId="11203" priority="281" stopIfTrue="1">
      <formula>$D$1&lt;M4</formula>
    </cfRule>
    <cfRule type="expression" dxfId="11202" priority="282" stopIfTrue="1">
      <formula>$D$1&gt;M4</formula>
    </cfRule>
  </conditionalFormatting>
  <conditionalFormatting sqref="M4">
    <cfRule type="expression" dxfId="11201" priority="303" stopIfTrue="1">
      <formula>$D$1&lt;M4</formula>
    </cfRule>
    <cfRule type="expression" dxfId="11200" priority="304" stopIfTrue="1">
      <formula>$D$1&gt;M4</formula>
    </cfRule>
  </conditionalFormatting>
  <conditionalFormatting sqref="M4">
    <cfRule type="expression" dxfId="11199" priority="301" stopIfTrue="1">
      <formula>$D$1&lt;M4</formula>
    </cfRule>
    <cfRule type="expression" dxfId="11198" priority="302" stopIfTrue="1">
      <formula>$D$1&gt;M4</formula>
    </cfRule>
  </conditionalFormatting>
  <conditionalFormatting sqref="M4">
    <cfRule type="expression" dxfId="11197" priority="299" stopIfTrue="1">
      <formula>$D$1&lt;M4</formula>
    </cfRule>
    <cfRule type="expression" dxfId="11196" priority="300" stopIfTrue="1">
      <formula>$D$1&gt;M4</formula>
    </cfRule>
  </conditionalFormatting>
  <conditionalFormatting sqref="M4">
    <cfRule type="expression" dxfId="11195" priority="297" stopIfTrue="1">
      <formula>$D$1&lt;M4</formula>
    </cfRule>
    <cfRule type="expression" dxfId="11194" priority="298" stopIfTrue="1">
      <formula>$D$1&gt;M4</formula>
    </cfRule>
  </conditionalFormatting>
  <conditionalFormatting sqref="M4">
    <cfRule type="expression" dxfId="11193" priority="293" stopIfTrue="1">
      <formula>$D$1&lt;M4</formula>
    </cfRule>
    <cfRule type="expression" dxfId="11192" priority="294" stopIfTrue="1">
      <formula>$D$1&gt;M4</formula>
    </cfRule>
  </conditionalFormatting>
  <conditionalFormatting sqref="M4">
    <cfRule type="expression" dxfId="11191" priority="291" stopIfTrue="1">
      <formula>$D$1&lt;M4</formula>
    </cfRule>
    <cfRule type="expression" dxfId="11190" priority="292" stopIfTrue="1">
      <formula>$D$1&gt;M4</formula>
    </cfRule>
  </conditionalFormatting>
  <conditionalFormatting sqref="M4">
    <cfRule type="expression" dxfId="11189" priority="289" stopIfTrue="1">
      <formula>$D$1&lt;M4</formula>
    </cfRule>
    <cfRule type="expression" dxfId="11188" priority="290" stopIfTrue="1">
      <formula>$D$1&gt;M4</formula>
    </cfRule>
  </conditionalFormatting>
  <conditionalFormatting sqref="M4">
    <cfRule type="expression" dxfId="11187" priority="283" stopIfTrue="1">
      <formula>$D$1&lt;M4</formula>
    </cfRule>
    <cfRule type="expression" dxfId="11186" priority="284" stopIfTrue="1">
      <formula>$D$1&gt;M4</formula>
    </cfRule>
  </conditionalFormatting>
  <conditionalFormatting sqref="M4">
    <cfRule type="expression" dxfId="11185" priority="279" stopIfTrue="1">
      <formula>$D$1&lt;M4</formula>
    </cfRule>
    <cfRule type="expression" dxfId="11184" priority="280" stopIfTrue="1">
      <formula>$D$1&gt;M4</formula>
    </cfRule>
  </conditionalFormatting>
  <conditionalFormatting sqref="O3">
    <cfRule type="expression" dxfId="11183" priority="277" stopIfTrue="1">
      <formula>$D$1&lt;O3</formula>
    </cfRule>
    <cfRule type="expression" dxfId="11182" priority="278" stopIfTrue="1">
      <formula>$D$1&gt;O3</formula>
    </cfRule>
  </conditionalFormatting>
  <conditionalFormatting sqref="O3">
    <cfRule type="expression" dxfId="11181" priority="275" stopIfTrue="1">
      <formula>$D$1&lt;O3</formula>
    </cfRule>
    <cfRule type="expression" dxfId="11180" priority="276" stopIfTrue="1">
      <formula>$D$1&gt;O3</formula>
    </cfRule>
  </conditionalFormatting>
  <conditionalFormatting sqref="O4">
    <cfRule type="expression" dxfId="11179" priority="273" stopIfTrue="1">
      <formula>$D$1&lt;O4</formula>
    </cfRule>
    <cfRule type="expression" dxfId="11178" priority="274" stopIfTrue="1">
      <formula>$D$1&gt;O4</formula>
    </cfRule>
  </conditionalFormatting>
  <conditionalFormatting sqref="O4">
    <cfRule type="expression" dxfId="11177" priority="271" stopIfTrue="1">
      <formula>$D$1&lt;O4</formula>
    </cfRule>
    <cfRule type="expression" dxfId="11176" priority="272" stopIfTrue="1">
      <formula>$D$1&gt;O4</formula>
    </cfRule>
  </conditionalFormatting>
  <conditionalFormatting sqref="O4">
    <cfRule type="expression" dxfId="11175" priority="269" stopIfTrue="1">
      <formula>$D$1&lt;O4</formula>
    </cfRule>
    <cfRule type="expression" dxfId="11174" priority="270" stopIfTrue="1">
      <formula>$D$1&gt;O4</formula>
    </cfRule>
  </conditionalFormatting>
  <conditionalFormatting sqref="O4">
    <cfRule type="expression" dxfId="11173" priority="265" stopIfTrue="1">
      <formula>$D$1&lt;O4</formula>
    </cfRule>
    <cfRule type="expression" dxfId="11172" priority="266" stopIfTrue="1">
      <formula>$D$1&gt;O4</formula>
    </cfRule>
  </conditionalFormatting>
  <conditionalFormatting sqref="O4">
    <cfRule type="expression" dxfId="11171" priority="263" stopIfTrue="1">
      <formula>$D$1&lt;O4</formula>
    </cfRule>
    <cfRule type="expression" dxfId="11170" priority="264" stopIfTrue="1">
      <formula>$D$1&gt;O4</formula>
    </cfRule>
  </conditionalFormatting>
  <conditionalFormatting sqref="O4">
    <cfRule type="expression" dxfId="11169" priority="261" stopIfTrue="1">
      <formula>$D$1&lt;O4</formula>
    </cfRule>
    <cfRule type="expression" dxfId="11168" priority="262" stopIfTrue="1">
      <formula>$D$1&gt;O4</formula>
    </cfRule>
  </conditionalFormatting>
  <conditionalFormatting sqref="O4">
    <cfRule type="expression" dxfId="11167" priority="259" stopIfTrue="1">
      <formula>$D$1&lt;O4</formula>
    </cfRule>
    <cfRule type="expression" dxfId="11166" priority="260" stopIfTrue="1">
      <formula>$D$1&gt;O4</formula>
    </cfRule>
  </conditionalFormatting>
  <conditionalFormatting sqref="O4">
    <cfRule type="expression" dxfId="11165" priority="267" stopIfTrue="1">
      <formula>$D$1&lt;O4</formula>
    </cfRule>
    <cfRule type="expression" dxfId="11164" priority="268" stopIfTrue="1">
      <formula>$D$1&gt;O4</formula>
    </cfRule>
  </conditionalFormatting>
  <conditionalFormatting sqref="O4">
    <cfRule type="expression" dxfId="11163" priority="249" stopIfTrue="1">
      <formula>$D$1&lt;O4</formula>
    </cfRule>
    <cfRule type="expression" dxfId="11162" priority="250" stopIfTrue="1">
      <formula>$D$1&gt;O4</formula>
    </cfRule>
  </conditionalFormatting>
  <conditionalFormatting sqref="O4">
    <cfRule type="expression" dxfId="11161" priority="241" stopIfTrue="1">
      <formula>$D$1&lt;O4</formula>
    </cfRule>
    <cfRule type="expression" dxfId="11160" priority="242" stopIfTrue="1">
      <formula>$D$1&gt;O4</formula>
    </cfRule>
  </conditionalFormatting>
  <conditionalFormatting sqref="O4">
    <cfRule type="expression" dxfId="11159" priority="239" stopIfTrue="1">
      <formula>$D$1&lt;O4</formula>
    </cfRule>
    <cfRule type="expression" dxfId="11158" priority="240" stopIfTrue="1">
      <formula>$D$1&gt;O4</formula>
    </cfRule>
  </conditionalFormatting>
  <conditionalFormatting sqref="O4">
    <cfRule type="expression" dxfId="11157" priority="235" stopIfTrue="1">
      <formula>$D$1&lt;O4</formula>
    </cfRule>
    <cfRule type="expression" dxfId="11156" priority="236" stopIfTrue="1">
      <formula>$D$1&gt;O4</formula>
    </cfRule>
  </conditionalFormatting>
  <conditionalFormatting sqref="O4">
    <cfRule type="expression" dxfId="11155" priority="257" stopIfTrue="1">
      <formula>$D$1&lt;O4</formula>
    </cfRule>
    <cfRule type="expression" dxfId="11154" priority="258" stopIfTrue="1">
      <formula>$D$1&gt;O4</formula>
    </cfRule>
  </conditionalFormatting>
  <conditionalFormatting sqref="O4">
    <cfRule type="expression" dxfId="11153" priority="255" stopIfTrue="1">
      <formula>$D$1&lt;O4</formula>
    </cfRule>
    <cfRule type="expression" dxfId="11152" priority="256" stopIfTrue="1">
      <formula>$D$1&gt;O4</formula>
    </cfRule>
  </conditionalFormatting>
  <conditionalFormatting sqref="O4">
    <cfRule type="expression" dxfId="11151" priority="253" stopIfTrue="1">
      <formula>$D$1&lt;O4</formula>
    </cfRule>
    <cfRule type="expression" dxfId="11150" priority="254" stopIfTrue="1">
      <formula>$D$1&gt;O4</formula>
    </cfRule>
  </conditionalFormatting>
  <conditionalFormatting sqref="O4">
    <cfRule type="expression" dxfId="11149" priority="251" stopIfTrue="1">
      <formula>$D$1&lt;O4</formula>
    </cfRule>
    <cfRule type="expression" dxfId="11148" priority="252" stopIfTrue="1">
      <formula>$D$1&gt;O4</formula>
    </cfRule>
  </conditionalFormatting>
  <conditionalFormatting sqref="O4">
    <cfRule type="expression" dxfId="11147" priority="247" stopIfTrue="1">
      <formula>$D$1&lt;O4</formula>
    </cfRule>
    <cfRule type="expression" dxfId="11146" priority="248" stopIfTrue="1">
      <formula>$D$1&gt;O4</formula>
    </cfRule>
  </conditionalFormatting>
  <conditionalFormatting sqref="O4">
    <cfRule type="expression" dxfId="11145" priority="245" stopIfTrue="1">
      <formula>$D$1&lt;O4</formula>
    </cfRule>
    <cfRule type="expression" dxfId="11144" priority="246" stopIfTrue="1">
      <formula>$D$1&gt;O4</formula>
    </cfRule>
  </conditionalFormatting>
  <conditionalFormatting sqref="O4">
    <cfRule type="expression" dxfId="11143" priority="243" stopIfTrue="1">
      <formula>$D$1&lt;O4</formula>
    </cfRule>
    <cfRule type="expression" dxfId="11142" priority="244" stopIfTrue="1">
      <formula>$D$1&gt;O4</formula>
    </cfRule>
  </conditionalFormatting>
  <conditionalFormatting sqref="O4">
    <cfRule type="expression" dxfId="11141" priority="237" stopIfTrue="1">
      <formula>$D$1&lt;O4</formula>
    </cfRule>
    <cfRule type="expression" dxfId="11140" priority="238" stopIfTrue="1">
      <formula>$D$1&gt;O4</formula>
    </cfRule>
  </conditionalFormatting>
  <conditionalFormatting sqref="O4">
    <cfRule type="expression" dxfId="11139" priority="233" stopIfTrue="1">
      <formula>$D$1&lt;O4</formula>
    </cfRule>
    <cfRule type="expression" dxfId="11138" priority="234" stopIfTrue="1">
      <formula>$D$1&gt;O4</formula>
    </cfRule>
  </conditionalFormatting>
  <conditionalFormatting sqref="Q4">
    <cfRule type="expression" dxfId="11137" priority="231" stopIfTrue="1">
      <formula>$D$1&lt;Q4</formula>
    </cfRule>
    <cfRule type="expression" dxfId="11136" priority="232" stopIfTrue="1">
      <formula>$D$1&gt;Q4</formula>
    </cfRule>
  </conditionalFormatting>
  <conditionalFormatting sqref="Q4">
    <cfRule type="expression" dxfId="11135" priority="229" stopIfTrue="1">
      <formula>$D$1&lt;Q4</formula>
    </cfRule>
    <cfRule type="expression" dxfId="11134" priority="230" stopIfTrue="1">
      <formula>$D$1&gt;Q4</formula>
    </cfRule>
  </conditionalFormatting>
  <conditionalFormatting sqref="Q4">
    <cfRule type="expression" dxfId="11133" priority="227" stopIfTrue="1">
      <formula>$D$1&lt;Q4</formula>
    </cfRule>
    <cfRule type="expression" dxfId="11132" priority="228" stopIfTrue="1">
      <formula>$D$1&gt;Q4</formula>
    </cfRule>
  </conditionalFormatting>
  <conditionalFormatting sqref="Q4">
    <cfRule type="expression" dxfId="11131" priority="225" stopIfTrue="1">
      <formula>$D$1&lt;Q4</formula>
    </cfRule>
    <cfRule type="expression" dxfId="11130" priority="226" stopIfTrue="1">
      <formula>$D$1&gt;Q4</formula>
    </cfRule>
  </conditionalFormatting>
  <conditionalFormatting sqref="Q4">
    <cfRule type="expression" dxfId="11129" priority="223" stopIfTrue="1">
      <formula>$D$1&lt;Q4</formula>
    </cfRule>
    <cfRule type="expression" dxfId="11128" priority="224" stopIfTrue="1">
      <formula>$D$1&gt;Q4</formula>
    </cfRule>
  </conditionalFormatting>
  <conditionalFormatting sqref="Q4">
    <cfRule type="expression" dxfId="11127" priority="221" stopIfTrue="1">
      <formula>$D$1&lt;Q4</formula>
    </cfRule>
    <cfRule type="expression" dxfId="11126" priority="222" stopIfTrue="1">
      <formula>$D$1&gt;Q4</formula>
    </cfRule>
  </conditionalFormatting>
  <conditionalFormatting sqref="Q4">
    <cfRule type="expression" dxfId="11125" priority="219" stopIfTrue="1">
      <formula>$D$1&lt;Q4</formula>
    </cfRule>
    <cfRule type="expression" dxfId="11124" priority="220" stopIfTrue="1">
      <formula>$D$1&gt;Q4</formula>
    </cfRule>
  </conditionalFormatting>
  <conditionalFormatting sqref="Q4">
    <cfRule type="expression" dxfId="11123" priority="217" stopIfTrue="1">
      <formula>$D$1&lt;Q4</formula>
    </cfRule>
    <cfRule type="expression" dxfId="11122" priority="218" stopIfTrue="1">
      <formula>$D$1&gt;Q4</formula>
    </cfRule>
  </conditionalFormatting>
  <conditionalFormatting sqref="R3">
    <cfRule type="expression" dxfId="11121" priority="215" stopIfTrue="1">
      <formula>$D$1&lt;R3</formula>
    </cfRule>
    <cfRule type="expression" dxfId="11120" priority="216" stopIfTrue="1">
      <formula>$D$1&gt;R3</formula>
    </cfRule>
  </conditionalFormatting>
  <conditionalFormatting sqref="R3">
    <cfRule type="expression" dxfId="11119" priority="213" stopIfTrue="1">
      <formula>$D$1&lt;R3</formula>
    </cfRule>
    <cfRule type="expression" dxfId="11118" priority="214" stopIfTrue="1">
      <formula>$D$1&gt;R3</formula>
    </cfRule>
  </conditionalFormatting>
  <conditionalFormatting sqref="R4">
    <cfRule type="expression" dxfId="11117" priority="211" stopIfTrue="1">
      <formula>$D$1&lt;R4</formula>
    </cfRule>
    <cfRule type="expression" dxfId="11116" priority="212" stopIfTrue="1">
      <formula>$D$1&gt;R4</formula>
    </cfRule>
  </conditionalFormatting>
  <conditionalFormatting sqref="R4">
    <cfRule type="expression" dxfId="11115" priority="209" stopIfTrue="1">
      <formula>$D$1&lt;R4</formula>
    </cfRule>
    <cfRule type="expression" dxfId="11114" priority="210" stopIfTrue="1">
      <formula>$D$1&gt;R4</formula>
    </cfRule>
  </conditionalFormatting>
  <conditionalFormatting sqref="R4">
    <cfRule type="expression" dxfId="11113" priority="207" stopIfTrue="1">
      <formula>$D$1&lt;R4</formula>
    </cfRule>
    <cfRule type="expression" dxfId="11112" priority="208" stopIfTrue="1">
      <formula>$D$1&gt;R4</formula>
    </cfRule>
  </conditionalFormatting>
  <conditionalFormatting sqref="R4">
    <cfRule type="expression" dxfId="11111" priority="203" stopIfTrue="1">
      <formula>$D$1&lt;R4</formula>
    </cfRule>
    <cfRule type="expression" dxfId="11110" priority="204" stopIfTrue="1">
      <formula>$D$1&gt;R4</formula>
    </cfRule>
  </conditionalFormatting>
  <conditionalFormatting sqref="R4">
    <cfRule type="expression" dxfId="11109" priority="201" stopIfTrue="1">
      <formula>$D$1&lt;R4</formula>
    </cfRule>
    <cfRule type="expression" dxfId="11108" priority="202" stopIfTrue="1">
      <formula>$D$1&gt;R4</formula>
    </cfRule>
  </conditionalFormatting>
  <conditionalFormatting sqref="R4">
    <cfRule type="expression" dxfId="11107" priority="199" stopIfTrue="1">
      <formula>$D$1&lt;R4</formula>
    </cfRule>
    <cfRule type="expression" dxfId="11106" priority="200" stopIfTrue="1">
      <formula>$D$1&gt;R4</formula>
    </cfRule>
  </conditionalFormatting>
  <conditionalFormatting sqref="R4">
    <cfRule type="expression" dxfId="11105" priority="197" stopIfTrue="1">
      <formula>$D$1&lt;R4</formula>
    </cfRule>
    <cfRule type="expression" dxfId="11104" priority="198" stopIfTrue="1">
      <formula>$D$1&gt;R4</formula>
    </cfRule>
  </conditionalFormatting>
  <conditionalFormatting sqref="R4">
    <cfRule type="expression" dxfId="11103" priority="205" stopIfTrue="1">
      <formula>$D$1&lt;R4</formula>
    </cfRule>
    <cfRule type="expression" dxfId="11102" priority="206" stopIfTrue="1">
      <formula>$D$1&gt;R4</formula>
    </cfRule>
  </conditionalFormatting>
  <conditionalFormatting sqref="R4">
    <cfRule type="expression" dxfId="11101" priority="187" stopIfTrue="1">
      <formula>$D$1&lt;R4</formula>
    </cfRule>
    <cfRule type="expression" dxfId="11100" priority="188" stopIfTrue="1">
      <formula>$D$1&gt;R4</formula>
    </cfRule>
  </conditionalFormatting>
  <conditionalFormatting sqref="R4">
    <cfRule type="expression" dxfId="11099" priority="179" stopIfTrue="1">
      <formula>$D$1&lt;R4</formula>
    </cfRule>
    <cfRule type="expression" dxfId="11098" priority="180" stopIfTrue="1">
      <formula>$D$1&gt;R4</formula>
    </cfRule>
  </conditionalFormatting>
  <conditionalFormatting sqref="R4">
    <cfRule type="expression" dxfId="11097" priority="177" stopIfTrue="1">
      <formula>$D$1&lt;R4</formula>
    </cfRule>
    <cfRule type="expression" dxfId="11096" priority="178" stopIfTrue="1">
      <formula>$D$1&gt;R4</formula>
    </cfRule>
  </conditionalFormatting>
  <conditionalFormatting sqref="R4">
    <cfRule type="expression" dxfId="11095" priority="173" stopIfTrue="1">
      <formula>$D$1&lt;R4</formula>
    </cfRule>
    <cfRule type="expression" dxfId="11094" priority="174" stopIfTrue="1">
      <formula>$D$1&gt;R4</formula>
    </cfRule>
  </conditionalFormatting>
  <conditionalFormatting sqref="R4">
    <cfRule type="expression" dxfId="11093" priority="195" stopIfTrue="1">
      <formula>$D$1&lt;R4</formula>
    </cfRule>
    <cfRule type="expression" dxfId="11092" priority="196" stopIfTrue="1">
      <formula>$D$1&gt;R4</formula>
    </cfRule>
  </conditionalFormatting>
  <conditionalFormatting sqref="R4">
    <cfRule type="expression" dxfId="11091" priority="193" stopIfTrue="1">
      <formula>$D$1&lt;R4</formula>
    </cfRule>
    <cfRule type="expression" dxfId="11090" priority="194" stopIfTrue="1">
      <formula>$D$1&gt;R4</formula>
    </cfRule>
  </conditionalFormatting>
  <conditionalFormatting sqref="R4">
    <cfRule type="expression" dxfId="11089" priority="191" stopIfTrue="1">
      <formula>$D$1&lt;R4</formula>
    </cfRule>
    <cfRule type="expression" dxfId="11088" priority="192" stopIfTrue="1">
      <formula>$D$1&gt;R4</formula>
    </cfRule>
  </conditionalFormatting>
  <conditionalFormatting sqref="R4">
    <cfRule type="expression" dxfId="11087" priority="189" stopIfTrue="1">
      <formula>$D$1&lt;R4</formula>
    </cfRule>
    <cfRule type="expression" dxfId="11086" priority="190" stopIfTrue="1">
      <formula>$D$1&gt;R4</formula>
    </cfRule>
  </conditionalFormatting>
  <conditionalFormatting sqref="R4">
    <cfRule type="expression" dxfId="11085" priority="185" stopIfTrue="1">
      <formula>$D$1&lt;R4</formula>
    </cfRule>
    <cfRule type="expression" dxfId="11084" priority="186" stopIfTrue="1">
      <formula>$D$1&gt;R4</formula>
    </cfRule>
  </conditionalFormatting>
  <conditionalFormatting sqref="R4">
    <cfRule type="expression" dxfId="11083" priority="183" stopIfTrue="1">
      <formula>$D$1&lt;R4</formula>
    </cfRule>
    <cfRule type="expression" dxfId="11082" priority="184" stopIfTrue="1">
      <formula>$D$1&gt;R4</formula>
    </cfRule>
  </conditionalFormatting>
  <conditionalFormatting sqref="R4">
    <cfRule type="expression" dxfId="11081" priority="181" stopIfTrue="1">
      <formula>$D$1&lt;R4</formula>
    </cfRule>
    <cfRule type="expression" dxfId="11080" priority="182" stopIfTrue="1">
      <formula>$D$1&gt;R4</formula>
    </cfRule>
  </conditionalFormatting>
  <conditionalFormatting sqref="R4">
    <cfRule type="expression" dxfId="11079" priority="175" stopIfTrue="1">
      <formula>$D$1&lt;R4</formula>
    </cfRule>
    <cfRule type="expression" dxfId="11078" priority="176" stopIfTrue="1">
      <formula>$D$1&gt;R4</formula>
    </cfRule>
  </conditionalFormatting>
  <conditionalFormatting sqref="R4">
    <cfRule type="expression" dxfId="11077" priority="171" stopIfTrue="1">
      <formula>$D$1&lt;R4</formula>
    </cfRule>
    <cfRule type="expression" dxfId="11076" priority="172" stopIfTrue="1">
      <formula>$D$1&gt;R4</formula>
    </cfRule>
  </conditionalFormatting>
  <conditionalFormatting sqref="S4">
    <cfRule type="expression" dxfId="11075" priority="169" stopIfTrue="1">
      <formula>$D$1&lt;S4</formula>
    </cfRule>
    <cfRule type="expression" dxfId="11074" priority="170" stopIfTrue="1">
      <formula>$D$1&gt;S4</formula>
    </cfRule>
  </conditionalFormatting>
  <conditionalFormatting sqref="S4">
    <cfRule type="expression" dxfId="11073" priority="167" stopIfTrue="1">
      <formula>$D$1&lt;S4</formula>
    </cfRule>
    <cfRule type="expression" dxfId="11072" priority="168" stopIfTrue="1">
      <formula>$D$1&gt;S4</formula>
    </cfRule>
  </conditionalFormatting>
  <conditionalFormatting sqref="S4">
    <cfRule type="expression" dxfId="11071" priority="165" stopIfTrue="1">
      <formula>$D$1&lt;S4</formula>
    </cfRule>
    <cfRule type="expression" dxfId="11070" priority="166" stopIfTrue="1">
      <formula>$D$1&gt;S4</formula>
    </cfRule>
  </conditionalFormatting>
  <conditionalFormatting sqref="S4">
    <cfRule type="expression" dxfId="11069" priority="161" stopIfTrue="1">
      <formula>$D$1&lt;S4</formula>
    </cfRule>
    <cfRule type="expression" dxfId="11068" priority="162" stopIfTrue="1">
      <formula>$D$1&gt;S4</formula>
    </cfRule>
  </conditionalFormatting>
  <conditionalFormatting sqref="S4">
    <cfRule type="expression" dxfId="11067" priority="159" stopIfTrue="1">
      <formula>$D$1&lt;S4</formula>
    </cfRule>
    <cfRule type="expression" dxfId="11066" priority="160" stopIfTrue="1">
      <formula>$D$1&gt;S4</formula>
    </cfRule>
  </conditionalFormatting>
  <conditionalFormatting sqref="S4">
    <cfRule type="expression" dxfId="11065" priority="157" stopIfTrue="1">
      <formula>$D$1&lt;S4</formula>
    </cfRule>
    <cfRule type="expression" dxfId="11064" priority="158" stopIfTrue="1">
      <formula>$D$1&gt;S4</formula>
    </cfRule>
  </conditionalFormatting>
  <conditionalFormatting sqref="S4">
    <cfRule type="expression" dxfId="11063" priority="155" stopIfTrue="1">
      <formula>$D$1&lt;S4</formula>
    </cfRule>
    <cfRule type="expression" dxfId="11062" priority="156" stopIfTrue="1">
      <formula>$D$1&gt;S4</formula>
    </cfRule>
  </conditionalFormatting>
  <conditionalFormatting sqref="S4">
    <cfRule type="expression" dxfId="11061" priority="163" stopIfTrue="1">
      <formula>$D$1&lt;S4</formula>
    </cfRule>
    <cfRule type="expression" dxfId="11060" priority="164" stopIfTrue="1">
      <formula>$D$1&gt;S4</formula>
    </cfRule>
  </conditionalFormatting>
  <conditionalFormatting sqref="S4">
    <cfRule type="expression" dxfId="11059" priority="145" stopIfTrue="1">
      <formula>$D$1&lt;S4</formula>
    </cfRule>
    <cfRule type="expression" dxfId="11058" priority="146" stopIfTrue="1">
      <formula>$D$1&gt;S4</formula>
    </cfRule>
  </conditionalFormatting>
  <conditionalFormatting sqref="S4">
    <cfRule type="expression" dxfId="11057" priority="137" stopIfTrue="1">
      <formula>$D$1&lt;S4</formula>
    </cfRule>
    <cfRule type="expression" dxfId="11056" priority="138" stopIfTrue="1">
      <formula>$D$1&gt;S4</formula>
    </cfRule>
  </conditionalFormatting>
  <conditionalFormatting sqref="S4">
    <cfRule type="expression" dxfId="11055" priority="135" stopIfTrue="1">
      <formula>$D$1&lt;S4</formula>
    </cfRule>
    <cfRule type="expression" dxfId="11054" priority="136" stopIfTrue="1">
      <formula>$D$1&gt;S4</formula>
    </cfRule>
  </conditionalFormatting>
  <conditionalFormatting sqref="S4">
    <cfRule type="expression" dxfId="11053" priority="131" stopIfTrue="1">
      <formula>$D$1&lt;S4</formula>
    </cfRule>
    <cfRule type="expression" dxfId="11052" priority="132" stopIfTrue="1">
      <formula>$D$1&gt;S4</formula>
    </cfRule>
  </conditionalFormatting>
  <conditionalFormatting sqref="S4">
    <cfRule type="expression" dxfId="11051" priority="153" stopIfTrue="1">
      <formula>$D$1&lt;S4</formula>
    </cfRule>
    <cfRule type="expression" dxfId="11050" priority="154" stopIfTrue="1">
      <formula>$D$1&gt;S4</formula>
    </cfRule>
  </conditionalFormatting>
  <conditionalFormatting sqref="S4">
    <cfRule type="expression" dxfId="11049" priority="151" stopIfTrue="1">
      <formula>$D$1&lt;S4</formula>
    </cfRule>
    <cfRule type="expression" dxfId="11048" priority="152" stopIfTrue="1">
      <formula>$D$1&gt;S4</formula>
    </cfRule>
  </conditionalFormatting>
  <conditionalFormatting sqref="S4">
    <cfRule type="expression" dxfId="11047" priority="149" stopIfTrue="1">
      <formula>$D$1&lt;S4</formula>
    </cfRule>
    <cfRule type="expression" dxfId="11046" priority="150" stopIfTrue="1">
      <formula>$D$1&gt;S4</formula>
    </cfRule>
  </conditionalFormatting>
  <conditionalFormatting sqref="S4">
    <cfRule type="expression" dxfId="11045" priority="147" stopIfTrue="1">
      <formula>$D$1&lt;S4</formula>
    </cfRule>
    <cfRule type="expression" dxfId="11044" priority="148" stopIfTrue="1">
      <formula>$D$1&gt;S4</formula>
    </cfRule>
  </conditionalFormatting>
  <conditionalFormatting sqref="S4">
    <cfRule type="expression" dxfId="11043" priority="143" stopIfTrue="1">
      <formula>$D$1&lt;S4</formula>
    </cfRule>
    <cfRule type="expression" dxfId="11042" priority="144" stopIfTrue="1">
      <formula>$D$1&gt;S4</formula>
    </cfRule>
  </conditionalFormatting>
  <conditionalFormatting sqref="S4">
    <cfRule type="expression" dxfId="11041" priority="141" stopIfTrue="1">
      <formula>$D$1&lt;S4</formula>
    </cfRule>
    <cfRule type="expression" dxfId="11040" priority="142" stopIfTrue="1">
      <formula>$D$1&gt;S4</formula>
    </cfRule>
  </conditionalFormatting>
  <conditionalFormatting sqref="S4">
    <cfRule type="expression" dxfId="11039" priority="139" stopIfTrue="1">
      <formula>$D$1&lt;S4</formula>
    </cfRule>
    <cfRule type="expression" dxfId="11038" priority="140" stopIfTrue="1">
      <formula>$D$1&gt;S4</formula>
    </cfRule>
  </conditionalFormatting>
  <conditionalFormatting sqref="S4">
    <cfRule type="expression" dxfId="11037" priority="133" stopIfTrue="1">
      <formula>$D$1&lt;S4</formula>
    </cfRule>
    <cfRule type="expression" dxfId="11036" priority="134" stopIfTrue="1">
      <formula>$D$1&gt;S4</formula>
    </cfRule>
  </conditionalFormatting>
  <conditionalFormatting sqref="S4">
    <cfRule type="expression" dxfId="11035" priority="129" stopIfTrue="1">
      <formula>$D$1&lt;S4</formula>
    </cfRule>
    <cfRule type="expression" dxfId="11034" priority="130" stopIfTrue="1">
      <formula>$D$1&gt;S4</formula>
    </cfRule>
  </conditionalFormatting>
  <conditionalFormatting sqref="T5">
    <cfRule type="expression" dxfId="11033" priority="127" stopIfTrue="1">
      <formula>$D$1&lt;T5</formula>
    </cfRule>
    <cfRule type="expression" dxfId="11032" priority="128" stopIfTrue="1">
      <formula>$D$1&gt;T5</formula>
    </cfRule>
  </conditionalFormatting>
  <conditionalFormatting sqref="T5">
    <cfRule type="expression" dxfId="11031" priority="99" stopIfTrue="1">
      <formula>$D$1&lt;T5</formula>
    </cfRule>
    <cfRule type="expression" dxfId="11030" priority="100" stopIfTrue="1">
      <formula>$D$1&gt;T5</formula>
    </cfRule>
  </conditionalFormatting>
  <conditionalFormatting sqref="T5">
    <cfRule type="expression" dxfId="11029" priority="107" stopIfTrue="1">
      <formula>$D$1&lt;T5</formula>
    </cfRule>
    <cfRule type="expression" dxfId="11028" priority="108" stopIfTrue="1">
      <formula>$D$1&gt;T5</formula>
    </cfRule>
  </conditionalFormatting>
  <conditionalFormatting sqref="T5">
    <cfRule type="expression" dxfId="11027" priority="105" stopIfTrue="1">
      <formula>$D$1&lt;T5</formula>
    </cfRule>
    <cfRule type="expression" dxfId="11026" priority="106" stopIfTrue="1">
      <formula>$D$1&gt;T5</formula>
    </cfRule>
  </conditionalFormatting>
  <conditionalFormatting sqref="T5">
    <cfRule type="expression" dxfId="11025" priority="103" stopIfTrue="1">
      <formula>$D$1&lt;T5</formula>
    </cfRule>
    <cfRule type="expression" dxfId="11024" priority="104" stopIfTrue="1">
      <formula>$D$1&gt;T5</formula>
    </cfRule>
  </conditionalFormatting>
  <conditionalFormatting sqref="T5">
    <cfRule type="expression" dxfId="11023" priority="101" stopIfTrue="1">
      <formula>$D$1&lt;T5</formula>
    </cfRule>
    <cfRule type="expression" dxfId="11022" priority="102" stopIfTrue="1">
      <formula>$D$1&gt;T5</formula>
    </cfRule>
  </conditionalFormatting>
  <conditionalFormatting sqref="T5">
    <cfRule type="expression" dxfId="11021" priority="125" stopIfTrue="1">
      <formula>$D$1&lt;T5</formula>
    </cfRule>
    <cfRule type="expression" dxfId="11020" priority="126" stopIfTrue="1">
      <formula>$D$1&gt;T5</formula>
    </cfRule>
  </conditionalFormatting>
  <conditionalFormatting sqref="T5">
    <cfRule type="expression" dxfId="11019" priority="123" stopIfTrue="1">
      <formula>$D$1&lt;T5</formula>
    </cfRule>
    <cfRule type="expression" dxfId="11018" priority="124" stopIfTrue="1">
      <formula>$D$1&gt;T5</formula>
    </cfRule>
  </conditionalFormatting>
  <conditionalFormatting sqref="T5">
    <cfRule type="expression" dxfId="11017" priority="121" stopIfTrue="1">
      <formula>$D$1&lt;T5</formula>
    </cfRule>
    <cfRule type="expression" dxfId="11016" priority="122" stopIfTrue="1">
      <formula>$D$1&gt;T5</formula>
    </cfRule>
  </conditionalFormatting>
  <conditionalFormatting sqref="T5">
    <cfRule type="expression" dxfId="11015" priority="119" stopIfTrue="1">
      <formula>$D$1&lt;T5</formula>
    </cfRule>
    <cfRule type="expression" dxfId="11014" priority="120" stopIfTrue="1">
      <formula>$D$1&gt;T5</formula>
    </cfRule>
  </conditionalFormatting>
  <conditionalFormatting sqref="T5">
    <cfRule type="expression" dxfId="11013" priority="117" stopIfTrue="1">
      <formula>$D$1&lt;T5</formula>
    </cfRule>
    <cfRule type="expression" dxfId="11012" priority="118" stopIfTrue="1">
      <formula>$D$1&gt;T5</formula>
    </cfRule>
  </conditionalFormatting>
  <conditionalFormatting sqref="T5">
    <cfRule type="expression" dxfId="11011" priority="115" stopIfTrue="1">
      <formula>$D$1&lt;T5</formula>
    </cfRule>
    <cfRule type="expression" dxfId="11010" priority="116" stopIfTrue="1">
      <formula>$D$1&gt;T5</formula>
    </cfRule>
  </conditionalFormatting>
  <conditionalFormatting sqref="T5">
    <cfRule type="expression" dxfId="11009" priority="113" stopIfTrue="1">
      <formula>$D$1&lt;T5</formula>
    </cfRule>
    <cfRule type="expression" dxfId="11008" priority="114" stopIfTrue="1">
      <formula>$D$1&gt;T5</formula>
    </cfRule>
  </conditionalFormatting>
  <conditionalFormatting sqref="T5">
    <cfRule type="expression" dxfId="11007" priority="111" stopIfTrue="1">
      <formula>$D$1&lt;T5</formula>
    </cfRule>
    <cfRule type="expression" dxfId="11006" priority="112" stopIfTrue="1">
      <formula>$D$1&gt;T5</formula>
    </cfRule>
  </conditionalFormatting>
  <conditionalFormatting sqref="T5">
    <cfRule type="expression" dxfId="11005" priority="109" stopIfTrue="1">
      <formula>$D$1&lt;T5</formula>
    </cfRule>
    <cfRule type="expression" dxfId="11004" priority="110" stopIfTrue="1">
      <formula>$D$1&gt;T5</formula>
    </cfRule>
  </conditionalFormatting>
  <conditionalFormatting sqref="T5">
    <cfRule type="cellIs" dxfId="11003" priority="96" stopIfTrue="1" operator="equal">
      <formula>5</formula>
    </cfRule>
    <cfRule type="cellIs" dxfId="11002" priority="97" stopIfTrue="1" operator="equal">
      <formula>4</formula>
    </cfRule>
    <cfRule type="cellIs" dxfId="11001" priority="98" stopIfTrue="1" operator="equal">
      <formula>3</formula>
    </cfRule>
  </conditionalFormatting>
  <conditionalFormatting sqref="T5">
    <cfRule type="cellIs" dxfId="11000" priority="93" stopIfTrue="1" operator="equal">
      <formula>5</formula>
    </cfRule>
    <cfRule type="cellIs" dxfId="10999" priority="94" stopIfTrue="1" operator="equal">
      <formula>4</formula>
    </cfRule>
    <cfRule type="cellIs" dxfId="10998" priority="95" stopIfTrue="1" operator="equal">
      <formula>3</formula>
    </cfRule>
  </conditionalFormatting>
  <conditionalFormatting sqref="T4">
    <cfRule type="expression" dxfId="10997" priority="91" stopIfTrue="1">
      <formula>$D$1&lt;T4</formula>
    </cfRule>
    <cfRule type="expression" dxfId="10996" priority="92" stopIfTrue="1">
      <formula>$D$1&gt;T4</formula>
    </cfRule>
  </conditionalFormatting>
  <conditionalFormatting sqref="T4">
    <cfRule type="expression" dxfId="10995" priority="89" stopIfTrue="1">
      <formula>$D$1&lt;T4</formula>
    </cfRule>
    <cfRule type="expression" dxfId="10994" priority="90" stopIfTrue="1">
      <formula>$D$1&gt;T4</formula>
    </cfRule>
  </conditionalFormatting>
  <conditionalFormatting sqref="T4">
    <cfRule type="expression" dxfId="10993" priority="87" stopIfTrue="1">
      <formula>$D$1&lt;T4</formula>
    </cfRule>
    <cfRule type="expression" dxfId="10992" priority="88" stopIfTrue="1">
      <formula>$D$1&gt;T4</formula>
    </cfRule>
  </conditionalFormatting>
  <conditionalFormatting sqref="T4">
    <cfRule type="expression" dxfId="10991" priority="83" stopIfTrue="1">
      <formula>$D$1&lt;T4</formula>
    </cfRule>
    <cfRule type="expression" dxfId="10990" priority="84" stopIfTrue="1">
      <formula>$D$1&gt;T4</formula>
    </cfRule>
  </conditionalFormatting>
  <conditionalFormatting sqref="T4">
    <cfRule type="expression" dxfId="10989" priority="85" stopIfTrue="1">
      <formula>$D$1&lt;T4</formula>
    </cfRule>
    <cfRule type="expression" dxfId="10988" priority="86" stopIfTrue="1">
      <formula>$D$1&gt;T4</formula>
    </cfRule>
  </conditionalFormatting>
  <conditionalFormatting sqref="T4">
    <cfRule type="expression" dxfId="10987" priority="81" stopIfTrue="1">
      <formula>$D$1&lt;T4</formula>
    </cfRule>
    <cfRule type="expression" dxfId="10986" priority="82" stopIfTrue="1">
      <formula>$D$1&gt;T4</formula>
    </cfRule>
  </conditionalFormatting>
  <conditionalFormatting sqref="T4">
    <cfRule type="expression" dxfId="10985" priority="79" stopIfTrue="1">
      <formula>$D$1&lt;T4</formula>
    </cfRule>
    <cfRule type="expression" dxfId="10984" priority="80" stopIfTrue="1">
      <formula>$D$1&gt;T4</formula>
    </cfRule>
  </conditionalFormatting>
  <conditionalFormatting sqref="T4">
    <cfRule type="expression" dxfId="10983" priority="77" stopIfTrue="1">
      <formula>$D$1&lt;T4</formula>
    </cfRule>
    <cfRule type="expression" dxfId="10982" priority="78" stopIfTrue="1">
      <formula>$D$1&gt;T4</formula>
    </cfRule>
  </conditionalFormatting>
  <conditionalFormatting sqref="T4">
    <cfRule type="expression" dxfId="10981" priority="75" stopIfTrue="1">
      <formula>$D$1&lt;T4</formula>
    </cfRule>
    <cfRule type="expression" dxfId="10980" priority="76" stopIfTrue="1">
      <formula>$D$1&gt;T4</formula>
    </cfRule>
  </conditionalFormatting>
  <conditionalFormatting sqref="U3">
    <cfRule type="expression" dxfId="10979" priority="73" stopIfTrue="1">
      <formula>$D$1&lt;U3</formula>
    </cfRule>
    <cfRule type="expression" dxfId="10978" priority="74" stopIfTrue="1">
      <formula>$D$1&gt;U3</formula>
    </cfRule>
  </conditionalFormatting>
  <conditionalFormatting sqref="U5">
    <cfRule type="expression" dxfId="10977" priority="71" stopIfTrue="1">
      <formula>$D$1&lt;U5</formula>
    </cfRule>
    <cfRule type="expression" dxfId="10976" priority="72" stopIfTrue="1">
      <formula>$D$1&gt;U5</formula>
    </cfRule>
  </conditionalFormatting>
  <conditionalFormatting sqref="U5">
    <cfRule type="expression" dxfId="10975" priority="43" stopIfTrue="1">
      <formula>$D$1&lt;U5</formula>
    </cfRule>
    <cfRule type="expression" dxfId="10974" priority="44" stopIfTrue="1">
      <formula>$D$1&gt;U5</formula>
    </cfRule>
  </conditionalFormatting>
  <conditionalFormatting sqref="U5">
    <cfRule type="expression" dxfId="10973" priority="51" stopIfTrue="1">
      <formula>$D$1&lt;U5</formula>
    </cfRule>
    <cfRule type="expression" dxfId="10972" priority="52" stopIfTrue="1">
      <formula>$D$1&gt;U5</formula>
    </cfRule>
  </conditionalFormatting>
  <conditionalFormatting sqref="U5">
    <cfRule type="expression" dxfId="10971" priority="49" stopIfTrue="1">
      <formula>$D$1&lt;U5</formula>
    </cfRule>
    <cfRule type="expression" dxfId="10970" priority="50" stopIfTrue="1">
      <formula>$D$1&gt;U5</formula>
    </cfRule>
  </conditionalFormatting>
  <conditionalFormatting sqref="U5">
    <cfRule type="expression" dxfId="10969" priority="47" stopIfTrue="1">
      <formula>$D$1&lt;U5</formula>
    </cfRule>
    <cfRule type="expression" dxfId="10968" priority="48" stopIfTrue="1">
      <formula>$D$1&gt;U5</formula>
    </cfRule>
  </conditionalFormatting>
  <conditionalFormatting sqref="U5">
    <cfRule type="expression" dxfId="10967" priority="45" stopIfTrue="1">
      <formula>$D$1&lt;U5</formula>
    </cfRule>
    <cfRule type="expression" dxfId="10966" priority="46" stopIfTrue="1">
      <formula>$D$1&gt;U5</formula>
    </cfRule>
  </conditionalFormatting>
  <conditionalFormatting sqref="U5">
    <cfRule type="expression" dxfId="10965" priority="69" stopIfTrue="1">
      <formula>$D$1&lt;U5</formula>
    </cfRule>
    <cfRule type="expression" dxfId="10964" priority="70" stopIfTrue="1">
      <formula>$D$1&gt;U5</formula>
    </cfRule>
  </conditionalFormatting>
  <conditionalFormatting sqref="U5">
    <cfRule type="expression" dxfId="10963" priority="67" stopIfTrue="1">
      <formula>$D$1&lt;U5</formula>
    </cfRule>
    <cfRule type="expression" dxfId="10962" priority="68" stopIfTrue="1">
      <formula>$D$1&gt;U5</formula>
    </cfRule>
  </conditionalFormatting>
  <conditionalFormatting sqref="U5">
    <cfRule type="expression" dxfId="10961" priority="65" stopIfTrue="1">
      <formula>$D$1&lt;U5</formula>
    </cfRule>
    <cfRule type="expression" dxfId="10960" priority="66" stopIfTrue="1">
      <formula>$D$1&gt;U5</formula>
    </cfRule>
  </conditionalFormatting>
  <conditionalFormatting sqref="U5">
    <cfRule type="expression" dxfId="10959" priority="63" stopIfTrue="1">
      <formula>$D$1&lt;U5</formula>
    </cfRule>
    <cfRule type="expression" dxfId="10958" priority="64" stopIfTrue="1">
      <formula>$D$1&gt;U5</formula>
    </cfRule>
  </conditionalFormatting>
  <conditionalFormatting sqref="U5">
    <cfRule type="expression" dxfId="10957" priority="61" stopIfTrue="1">
      <formula>$D$1&lt;U5</formula>
    </cfRule>
    <cfRule type="expression" dxfId="10956" priority="62" stopIfTrue="1">
      <formula>$D$1&gt;U5</formula>
    </cfRule>
  </conditionalFormatting>
  <conditionalFormatting sqref="U5">
    <cfRule type="expression" dxfId="10955" priority="59" stopIfTrue="1">
      <formula>$D$1&lt;U5</formula>
    </cfRule>
    <cfRule type="expression" dxfId="10954" priority="60" stopIfTrue="1">
      <formula>$D$1&gt;U5</formula>
    </cfRule>
  </conditionalFormatting>
  <conditionalFormatting sqref="U5">
    <cfRule type="expression" dxfId="10953" priority="57" stopIfTrue="1">
      <formula>$D$1&lt;U5</formula>
    </cfRule>
    <cfRule type="expression" dxfId="10952" priority="58" stopIfTrue="1">
      <formula>$D$1&gt;U5</formula>
    </cfRule>
  </conditionalFormatting>
  <conditionalFormatting sqref="U5">
    <cfRule type="expression" dxfId="10951" priority="55" stopIfTrue="1">
      <formula>$D$1&lt;U5</formula>
    </cfRule>
    <cfRule type="expression" dxfId="10950" priority="56" stopIfTrue="1">
      <formula>$D$1&gt;U5</formula>
    </cfRule>
  </conditionalFormatting>
  <conditionalFormatting sqref="U5">
    <cfRule type="expression" dxfId="10949" priority="53" stopIfTrue="1">
      <formula>$D$1&lt;U5</formula>
    </cfRule>
    <cfRule type="expression" dxfId="10948" priority="54" stopIfTrue="1">
      <formula>$D$1&gt;U5</formula>
    </cfRule>
  </conditionalFormatting>
  <conditionalFormatting sqref="U5">
    <cfRule type="cellIs" dxfId="10947" priority="40" stopIfTrue="1" operator="equal">
      <formula>5</formula>
    </cfRule>
    <cfRule type="cellIs" dxfId="10946" priority="41" stopIfTrue="1" operator="equal">
      <formula>4</formula>
    </cfRule>
    <cfRule type="cellIs" dxfId="10945" priority="42" stopIfTrue="1" operator="equal">
      <formula>3</formula>
    </cfRule>
  </conditionalFormatting>
  <conditionalFormatting sqref="U5">
    <cfRule type="cellIs" dxfId="10944" priority="37" stopIfTrue="1" operator="equal">
      <formula>5</formula>
    </cfRule>
    <cfRule type="cellIs" dxfId="10943" priority="38" stopIfTrue="1" operator="equal">
      <formula>4</formula>
    </cfRule>
    <cfRule type="cellIs" dxfId="10942" priority="39" stopIfTrue="1" operator="equal">
      <formula>3</formula>
    </cfRule>
  </conditionalFormatting>
  <conditionalFormatting sqref="U4">
    <cfRule type="expression" dxfId="10941" priority="35" stopIfTrue="1">
      <formula>$D$1&lt;U4</formula>
    </cfRule>
    <cfRule type="expression" dxfId="10940" priority="36" stopIfTrue="1">
      <formula>$D$1&gt;U4</formula>
    </cfRule>
  </conditionalFormatting>
  <conditionalFormatting sqref="U4">
    <cfRule type="expression" dxfId="10939" priority="33" stopIfTrue="1">
      <formula>$D$1&lt;U4</formula>
    </cfRule>
    <cfRule type="expression" dxfId="10938" priority="34" stopIfTrue="1">
      <formula>$D$1&gt;U4</formula>
    </cfRule>
  </conditionalFormatting>
  <conditionalFormatting sqref="U4">
    <cfRule type="expression" dxfId="10937" priority="31" stopIfTrue="1">
      <formula>$D$1&lt;U4</formula>
    </cfRule>
    <cfRule type="expression" dxfId="10936" priority="32" stopIfTrue="1">
      <formula>$D$1&gt;U4</formula>
    </cfRule>
  </conditionalFormatting>
  <conditionalFormatting sqref="U4">
    <cfRule type="expression" dxfId="10935" priority="27" stopIfTrue="1">
      <formula>$D$1&lt;U4</formula>
    </cfRule>
    <cfRule type="expression" dxfId="10934" priority="28" stopIfTrue="1">
      <formula>$D$1&gt;U4</formula>
    </cfRule>
  </conditionalFormatting>
  <conditionalFormatting sqref="U4">
    <cfRule type="expression" dxfId="10933" priority="29" stopIfTrue="1">
      <formula>$D$1&lt;U4</formula>
    </cfRule>
    <cfRule type="expression" dxfId="10932" priority="30" stopIfTrue="1">
      <formula>$D$1&gt;U4</formula>
    </cfRule>
  </conditionalFormatting>
  <conditionalFormatting sqref="U4">
    <cfRule type="expression" dxfId="10931" priority="25" stopIfTrue="1">
      <formula>$D$1&lt;U4</formula>
    </cfRule>
    <cfRule type="expression" dxfId="10930" priority="26" stopIfTrue="1">
      <formula>$D$1&gt;U4</formula>
    </cfRule>
  </conditionalFormatting>
  <conditionalFormatting sqref="U4">
    <cfRule type="expression" dxfId="10929" priority="23" stopIfTrue="1">
      <formula>$D$1&lt;U4</formula>
    </cfRule>
    <cfRule type="expression" dxfId="10928" priority="24" stopIfTrue="1">
      <formula>$D$1&gt;U4</formula>
    </cfRule>
  </conditionalFormatting>
  <conditionalFormatting sqref="U4">
    <cfRule type="expression" dxfId="10927" priority="21" stopIfTrue="1">
      <formula>$D$1&lt;U4</formula>
    </cfRule>
    <cfRule type="expression" dxfId="10926" priority="22" stopIfTrue="1">
      <formula>$D$1&gt;U4</formula>
    </cfRule>
  </conditionalFormatting>
  <conditionalFormatting sqref="U4">
    <cfRule type="expression" dxfId="10925" priority="19" stopIfTrue="1">
      <formula>$D$1&lt;U4</formula>
    </cfRule>
    <cfRule type="expression" dxfId="10924" priority="20" stopIfTrue="1">
      <formula>$D$1&gt;U4</formula>
    </cfRule>
  </conditionalFormatting>
  <conditionalFormatting sqref="K4">
    <cfRule type="expression" dxfId="10923" priority="17" stopIfTrue="1">
      <formula>$D$1&lt;K4</formula>
    </cfRule>
    <cfRule type="expression" dxfId="10922" priority="18" stopIfTrue="1">
      <formula>$D$1&gt;K4</formula>
    </cfRule>
  </conditionalFormatting>
  <conditionalFormatting sqref="K4">
    <cfRule type="expression" dxfId="10921" priority="15" stopIfTrue="1">
      <formula>$D$1&lt;K4</formula>
    </cfRule>
    <cfRule type="expression" dxfId="10920" priority="16" stopIfTrue="1">
      <formula>$D$1&gt;K4</formula>
    </cfRule>
  </conditionalFormatting>
  <conditionalFormatting sqref="K4">
    <cfRule type="expression" dxfId="10919" priority="13" stopIfTrue="1">
      <formula>$D$1&lt;K4</formula>
    </cfRule>
    <cfRule type="expression" dxfId="10918" priority="14" stopIfTrue="1">
      <formula>$D$1&gt;K4</formula>
    </cfRule>
  </conditionalFormatting>
  <conditionalFormatting sqref="K4">
    <cfRule type="expression" dxfId="10917" priority="9" stopIfTrue="1">
      <formula>$D$1&lt;K4</formula>
    </cfRule>
    <cfRule type="expression" dxfId="10916" priority="10" stopIfTrue="1">
      <formula>$D$1&gt;K4</formula>
    </cfRule>
  </conditionalFormatting>
  <conditionalFormatting sqref="K4">
    <cfRule type="expression" dxfId="10915" priority="11" stopIfTrue="1">
      <formula>$D$1&lt;K4</formula>
    </cfRule>
    <cfRule type="expression" dxfId="10914" priority="12" stopIfTrue="1">
      <formula>$D$1&gt;K4</formula>
    </cfRule>
  </conditionalFormatting>
  <conditionalFormatting sqref="K4">
    <cfRule type="expression" dxfId="10913" priority="7" stopIfTrue="1">
      <formula>$D$1&lt;K4</formula>
    </cfRule>
    <cfRule type="expression" dxfId="10912" priority="8" stopIfTrue="1">
      <formula>$D$1&gt;K4</formula>
    </cfRule>
  </conditionalFormatting>
  <conditionalFormatting sqref="K4">
    <cfRule type="expression" dxfId="10911" priority="5" stopIfTrue="1">
      <formula>$D$1&lt;K4</formula>
    </cfRule>
    <cfRule type="expression" dxfId="10910" priority="6" stopIfTrue="1">
      <formula>$D$1&gt;K4</formula>
    </cfRule>
  </conditionalFormatting>
  <conditionalFormatting sqref="K4">
    <cfRule type="expression" dxfId="10909" priority="3" stopIfTrue="1">
      <formula>$D$1&lt;K4</formula>
    </cfRule>
    <cfRule type="expression" dxfId="10908" priority="4" stopIfTrue="1">
      <formula>$D$1&gt;K4</formula>
    </cfRule>
  </conditionalFormatting>
  <conditionalFormatting sqref="K4">
    <cfRule type="expression" dxfId="10907" priority="1" stopIfTrue="1">
      <formula>$D$1&lt;K4</formula>
    </cfRule>
    <cfRule type="expression" dxfId="10906" priority="2" stopIfTrue="1">
      <formula>$D$1&gt;K4</formula>
    </cfRule>
  </conditionalFormatting>
  <pageMargins left="0.27559055118110237" right="0" top="0.74803149606299213" bottom="0" header="0.31496062992125984" footer="0.31496062992125984"/>
  <pageSetup paperSize="9" scale="5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70" zoomScaleSheetLayoutView="70" workbookViewId="0">
      <selection activeCell="J5" sqref="J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41" style="13" customWidth="1"/>
    <col min="5" max="5" width="8" style="13" customWidth="1"/>
    <col min="6" max="6" width="7" hidden="1" customWidth="1"/>
    <col min="7" max="7" width="7.140625" hidden="1" customWidth="1"/>
    <col min="8" max="9" width="7" customWidth="1"/>
    <col min="10" max="10" width="7.28515625" customWidth="1"/>
    <col min="11" max="11" width="7" customWidth="1"/>
    <col min="12" max="12" width="7" bestFit="1" customWidth="1"/>
    <col min="13" max="13" width="8.5703125" customWidth="1"/>
    <col min="14" max="15" width="7.28515625" customWidth="1"/>
    <col min="16" max="16" width="7.140625" customWidth="1"/>
    <col min="17" max="17" width="7" customWidth="1"/>
    <col min="18" max="18" width="7.28515625" customWidth="1"/>
    <col min="19" max="19" width="7.140625" customWidth="1"/>
    <col min="20" max="21" width="7.28515625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9" width="8" style="30" hidden="1" customWidth="1"/>
    <col min="90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71"/>
      <c r="Z1" s="271"/>
      <c r="AA1" s="271"/>
      <c r="AB1" s="271"/>
      <c r="AC1" s="271"/>
      <c r="AD1" s="27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/>
      <c r="G2" s="341"/>
      <c r="H2" s="735" t="s">
        <v>40</v>
      </c>
      <c r="I2" s="737"/>
      <c r="J2" s="737"/>
      <c r="K2" s="737"/>
      <c r="L2" s="737"/>
      <c r="M2" s="737"/>
      <c r="N2" s="737"/>
      <c r="O2" s="737"/>
      <c r="P2" s="736"/>
      <c r="Q2" s="734" t="s">
        <v>1329</v>
      </c>
      <c r="R2" s="734"/>
      <c r="S2" s="734"/>
      <c r="T2" s="734"/>
      <c r="U2" s="307" t="s">
        <v>42</v>
      </c>
      <c r="V2" s="7"/>
      <c r="W2" s="8"/>
      <c r="X2" s="8"/>
      <c r="Y2" s="271"/>
      <c r="Z2" s="271"/>
      <c r="AA2" s="271"/>
      <c r="AB2" s="271"/>
      <c r="AC2" s="271"/>
      <c r="AD2" s="27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52">
        <v>2332</v>
      </c>
      <c r="B3" s="753"/>
      <c r="C3" s="754"/>
      <c r="D3" s="196" t="s">
        <v>0</v>
      </c>
      <c r="E3" s="197"/>
      <c r="F3" s="153"/>
      <c r="G3" s="153"/>
      <c r="H3" s="153">
        <v>42976</v>
      </c>
      <c r="I3" s="153">
        <v>43050</v>
      </c>
      <c r="J3" s="153">
        <v>43041</v>
      </c>
      <c r="K3" s="153">
        <v>43077</v>
      </c>
      <c r="L3" s="153">
        <v>43126</v>
      </c>
      <c r="M3" s="153">
        <v>43124</v>
      </c>
      <c r="N3" s="153">
        <v>43127</v>
      </c>
      <c r="O3" s="153">
        <v>43125</v>
      </c>
      <c r="P3" s="153">
        <v>43123</v>
      </c>
      <c r="Q3" s="199">
        <v>43133</v>
      </c>
      <c r="R3" s="243">
        <v>43138</v>
      </c>
      <c r="S3" s="243">
        <v>43148</v>
      </c>
      <c r="T3" s="243">
        <v>43144</v>
      </c>
      <c r="U3" s="67">
        <v>43124</v>
      </c>
      <c r="V3" s="33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7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755"/>
      <c r="B4" s="756"/>
      <c r="C4" s="757"/>
      <c r="D4" s="205" t="s">
        <v>1</v>
      </c>
      <c r="E4" s="197"/>
      <c r="F4" s="156"/>
      <c r="G4" s="351"/>
      <c r="H4" s="206"/>
      <c r="I4" s="206" t="s">
        <v>1125</v>
      </c>
      <c r="J4" s="156" t="s">
        <v>1129</v>
      </c>
      <c r="K4" s="206" t="s">
        <v>1143</v>
      </c>
      <c r="L4" s="206" t="s">
        <v>451</v>
      </c>
      <c r="M4" s="243" t="s">
        <v>1123</v>
      </c>
      <c r="N4" s="243" t="s">
        <v>1155</v>
      </c>
      <c r="O4" s="243" t="s">
        <v>1152</v>
      </c>
      <c r="P4" s="243" t="s">
        <v>1157</v>
      </c>
      <c r="Q4" s="352" t="s">
        <v>493</v>
      </c>
      <c r="R4" s="350" t="s">
        <v>1154</v>
      </c>
      <c r="S4" s="350" t="s">
        <v>1159</v>
      </c>
      <c r="T4" s="350" t="s">
        <v>1151</v>
      </c>
      <c r="U4" s="352" t="s">
        <v>493</v>
      </c>
      <c r="V4" s="332"/>
      <c r="W4" s="200"/>
      <c r="X4" s="200"/>
      <c r="Y4" s="202"/>
      <c r="Z4" s="203"/>
      <c r="AA4" s="203"/>
      <c r="AB4" s="203"/>
      <c r="AC4" s="203"/>
      <c r="AD4" s="724"/>
      <c r="AE4" s="15"/>
      <c r="AF4" s="271"/>
      <c r="AG4" s="271"/>
      <c r="AH4" s="271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71"/>
      <c r="AW4" s="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11"/>
      <c r="BO4" s="11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08" customHeight="1" thickBot="1" x14ac:dyDescent="0.25">
      <c r="A5" s="264"/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360"/>
      <c r="H5" s="246" t="s">
        <v>460</v>
      </c>
      <c r="I5" s="246" t="s">
        <v>1124</v>
      </c>
      <c r="J5" s="246" t="s">
        <v>1128</v>
      </c>
      <c r="K5" s="279" t="s">
        <v>1144</v>
      </c>
      <c r="L5" s="246" t="s">
        <v>1312</v>
      </c>
      <c r="M5" s="247" t="s">
        <v>1313</v>
      </c>
      <c r="N5" s="247" t="s">
        <v>1156</v>
      </c>
      <c r="O5" s="247" t="s">
        <v>1311</v>
      </c>
      <c r="P5" s="247" t="s">
        <v>1158</v>
      </c>
      <c r="Q5" s="360" t="s">
        <v>494</v>
      </c>
      <c r="R5" s="658" t="s">
        <v>1153</v>
      </c>
      <c r="S5" s="658" t="s">
        <v>1160</v>
      </c>
      <c r="T5" s="658" t="s">
        <v>1161</v>
      </c>
      <c r="U5" s="360" t="s">
        <v>494</v>
      </c>
      <c r="V5" s="333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5">
      <c r="A6" s="267">
        <v>1</v>
      </c>
      <c r="B6" s="230" t="s">
        <v>28</v>
      </c>
      <c r="C6" s="274" t="s">
        <v>34</v>
      </c>
      <c r="D6" s="299" t="s">
        <v>290</v>
      </c>
      <c r="E6" s="223">
        <v>2332</v>
      </c>
      <c r="F6" s="91"/>
      <c r="G6" s="361"/>
      <c r="H6" s="362">
        <v>4</v>
      </c>
      <c r="I6" s="362">
        <v>4</v>
      </c>
      <c r="J6" s="362">
        <v>4</v>
      </c>
      <c r="K6" s="137">
        <v>4</v>
      </c>
      <c r="L6" s="362">
        <v>5</v>
      </c>
      <c r="M6" s="362">
        <v>4</v>
      </c>
      <c r="N6" s="363">
        <v>4</v>
      </c>
      <c r="O6" s="363">
        <v>4</v>
      </c>
      <c r="P6" s="363">
        <v>4</v>
      </c>
      <c r="Q6" s="690">
        <v>4</v>
      </c>
      <c r="R6" s="668">
        <v>3</v>
      </c>
      <c r="S6" s="668">
        <v>3</v>
      </c>
      <c r="T6" s="137" t="s">
        <v>1126</v>
      </c>
      <c r="U6" s="663">
        <v>4</v>
      </c>
      <c r="V6" s="691">
        <f t="shared" ref="V6:V38" si="0">IF(AC6&gt;0,IF(SUM(X6:Y6)/AC6&gt;0,2,IF(AND(SUM(X6:Y6)/AC6=0,Z6/AC6&gt;0),3,IF(AND((AB6/AC6+AA6/AC6)=1,AA6/AC6&gt;0),4,5))),0)</f>
        <v>3</v>
      </c>
      <c r="W6" s="92">
        <f t="shared" ref="W6:W34" si="1">COUNTIF(AG6:AV6,"б")</f>
        <v>0</v>
      </c>
      <c r="X6" s="92">
        <f t="shared" ref="X6:X17" si="2">COUNTIF(AG6:AV6,"д")</f>
        <v>0</v>
      </c>
      <c r="Y6" s="92">
        <f t="shared" ref="Y6:Y38" si="3">COUNTIF(AG6:AV6,2)+COUNTIF(AG6:AV6,"н")+COUNTIF(AG6:AV6,"д")</f>
        <v>0</v>
      </c>
      <c r="Z6" s="92">
        <f t="shared" ref="Z6:Z38" si="4">COUNTIF(AG6:AV6,Z$5)</f>
        <v>1</v>
      </c>
      <c r="AA6" s="92">
        <f t="shared" ref="AA6:AA38" si="5">COUNTIF(AG6:AV6,AA$5)</f>
        <v>9</v>
      </c>
      <c r="AB6" s="92">
        <f t="shared" ref="AB6:AB38" si="6">COUNTIF(AG6:AV6,AB$5)</f>
        <v>1</v>
      </c>
      <c r="AC6" s="92">
        <f t="shared" ref="AC6:AC39" si="7">SUM(X6:AB6)</f>
        <v>11</v>
      </c>
      <c r="AD6" s="210">
        <f t="shared" ref="AD6:AD26" si="8">IF(ISERROR(((X6+Y6)*2+Z6*3+AA6*4+AB6*5)/SUM(X6,Y6:AB6)),"",((X6+Y6)*2+Z6*3+AA6*4+AB6*5)/SUM(X6,Y6:AB6))</f>
        <v>4</v>
      </c>
      <c r="AE6" s="76">
        <f t="shared" ref="AE6:AE35" si="9">IF(AX6=5,0.5,IF(AX6=4,0.25,IF(AX6&lt;=3,0)))</f>
        <v>0</v>
      </c>
      <c r="AF6" s="9"/>
      <c r="AG6" s="17" t="str">
        <f t="shared" ref="AG6:AH21" si="10">IF(ISERROR(VALUE(LEFT(F6))),LEFT(F6),VALUE(LEFT(F6)))</f>
        <v/>
      </c>
      <c r="AH6" s="17" t="str">
        <f t="shared" si="10"/>
        <v/>
      </c>
      <c r="AI6" s="17" t="e">
        <f>IF(ISERROR(VALUE(LEFT(#REF!))),LEFT(#REF!),VALUE(LEFT(#REF!)))</f>
        <v>#REF!</v>
      </c>
      <c r="AJ6" s="17">
        <f t="shared" ref="AJ6:AJ18" si="11">IF(ISERROR(VALUE(LEFT(H6))),LEFT(H6),VALUE(LEFT(H6)))</f>
        <v>4</v>
      </c>
      <c r="AK6" s="17">
        <f t="shared" ref="AK6:AK18" si="12">IF(ISERROR(VALUE(LEFT(I6))),LEFT(I6),VALUE(LEFT(I6)))</f>
        <v>4</v>
      </c>
      <c r="AL6" s="17">
        <f t="shared" ref="AL6:AL18" si="13">IF(ISERROR(VALUE(LEFT(J6))),LEFT(J6),VALUE(LEFT(J6)))</f>
        <v>4</v>
      </c>
      <c r="AM6" s="17">
        <f t="shared" ref="AM6:AM18" si="14">IF(ISERROR(VALUE(LEFT(K6))),LEFT(K6),VALUE(LEFT(K6)))</f>
        <v>4</v>
      </c>
      <c r="AN6" s="17">
        <f t="shared" ref="AN6:AN18" si="15">IF(ISERROR(VALUE(LEFT(L6))),LEFT(L6),VALUE(LEFT(L6)))</f>
        <v>5</v>
      </c>
      <c r="AO6" s="17">
        <f t="shared" ref="AO6:AO18" si="16">IF(ISERROR(VALUE(LEFT(M6))),LEFT(M6),VALUE(LEFT(M6)))</f>
        <v>4</v>
      </c>
      <c r="AP6" s="17">
        <f t="shared" ref="AP6:AP18" si="17">IF(ISERROR(VALUE(LEFT(N6))),LEFT(N6),VALUE(LEFT(N6)))</f>
        <v>4</v>
      </c>
      <c r="AQ6" s="17">
        <f t="shared" ref="AQ6:AQ18" si="18">IF(ISERROR(VALUE(LEFT(O6))),LEFT(O6),VALUE(LEFT(O6)))</f>
        <v>4</v>
      </c>
      <c r="AR6" s="17">
        <f t="shared" ref="AR6:AR27" si="19">IF(ISERROR(VALUE(LEFT(Q6))),LEFT(Q6),VALUE(LEFT(Q6)))</f>
        <v>4</v>
      </c>
      <c r="AS6" s="17" t="e">
        <f>IF(ISERROR(VALUE(LEFT(#REF!))),LEFT(#REF!),VALUE(LEFT(#REF!)))</f>
        <v>#REF!</v>
      </c>
      <c r="AT6" s="17">
        <f t="shared" ref="AT6:AT27" si="20">IF(ISERROR(VALUE(LEFT(R6))),LEFT(R6),VALUE(LEFT(R6)))</f>
        <v>3</v>
      </c>
      <c r="AU6" s="17">
        <f t="shared" ref="AU6:AU27" si="21">IF(ISERROR(VALUE(LEFT(U6))),LEFT(U6),VALUE(LEFT(U6)))</f>
        <v>4</v>
      </c>
      <c r="AV6" s="17" t="e">
        <f>IF(ISERROR(VALUE(LEFT(#REF!))),LEFT(#REF!),VALUE(LEFT(#REF!)))</f>
        <v>#REF!</v>
      </c>
      <c r="AW6" s="18">
        <f t="shared" ref="AW6:AW34" si="22"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67">
        <v>2</v>
      </c>
      <c r="B7" s="230" t="s">
        <v>28</v>
      </c>
      <c r="C7" s="274" t="s">
        <v>34</v>
      </c>
      <c r="D7" s="299" t="s">
        <v>291</v>
      </c>
      <c r="E7" s="223">
        <v>2332</v>
      </c>
      <c r="F7" s="91"/>
      <c r="G7" s="361"/>
      <c r="H7" s="137">
        <v>4</v>
      </c>
      <c r="I7" s="137">
        <v>4</v>
      </c>
      <c r="J7" s="137" t="s">
        <v>1126</v>
      </c>
      <c r="K7" s="137">
        <v>4</v>
      </c>
      <c r="L7" s="137">
        <v>4</v>
      </c>
      <c r="M7" s="137">
        <v>5</v>
      </c>
      <c r="N7" s="137">
        <v>3</v>
      </c>
      <c r="O7" s="137">
        <v>3</v>
      </c>
      <c r="P7" s="137">
        <v>3</v>
      </c>
      <c r="Q7" s="137">
        <v>4</v>
      </c>
      <c r="R7" s="138">
        <v>3</v>
      </c>
      <c r="S7" s="138">
        <v>5</v>
      </c>
      <c r="T7" s="138">
        <v>3</v>
      </c>
      <c r="U7" s="23">
        <v>4</v>
      </c>
      <c r="V7" s="691">
        <f t="shared" si="0"/>
        <v>3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3</v>
      </c>
      <c r="AA7" s="92">
        <f t="shared" si="5"/>
        <v>6</v>
      </c>
      <c r="AB7" s="92">
        <f t="shared" si="6"/>
        <v>1</v>
      </c>
      <c r="AC7" s="92">
        <f t="shared" si="7"/>
        <v>10</v>
      </c>
      <c r="AD7" s="210">
        <f t="shared" si="8"/>
        <v>3.8</v>
      </c>
      <c r="AE7" s="16">
        <f t="shared" si="9"/>
        <v>0</v>
      </c>
      <c r="AF7" s="9"/>
      <c r="AG7" s="17" t="str">
        <f t="shared" si="10"/>
        <v/>
      </c>
      <c r="AH7" s="17" t="str">
        <f t="shared" si="10"/>
        <v/>
      </c>
      <c r="AI7" s="17" t="e">
        <f>IF(ISERROR(VALUE(LEFT(#REF!))),LEFT(#REF!),VALUE(LEFT(#REF!)))</f>
        <v>#REF!</v>
      </c>
      <c r="AJ7" s="17">
        <f t="shared" si="11"/>
        <v>4</v>
      </c>
      <c r="AK7" s="17">
        <f t="shared" si="12"/>
        <v>4</v>
      </c>
      <c r="AL7" s="17" t="str">
        <f t="shared" si="13"/>
        <v>а</v>
      </c>
      <c r="AM7" s="17">
        <f t="shared" si="14"/>
        <v>4</v>
      </c>
      <c r="AN7" s="17">
        <f t="shared" si="15"/>
        <v>4</v>
      </c>
      <c r="AO7" s="17">
        <f t="shared" si="16"/>
        <v>5</v>
      </c>
      <c r="AP7" s="17">
        <f t="shared" si="17"/>
        <v>3</v>
      </c>
      <c r="AQ7" s="17">
        <f t="shared" si="18"/>
        <v>3</v>
      </c>
      <c r="AR7" s="17">
        <f t="shared" si="19"/>
        <v>4</v>
      </c>
      <c r="AS7" s="17" t="e">
        <f>IF(ISERROR(VALUE(LEFT(#REF!))),LEFT(#REF!),VALUE(LEFT(#REF!)))</f>
        <v>#REF!</v>
      </c>
      <c r="AT7" s="17">
        <f t="shared" si="20"/>
        <v>3</v>
      </c>
      <c r="AU7" s="17">
        <f t="shared" si="21"/>
        <v>4</v>
      </c>
      <c r="AV7" s="17" t="e">
        <f>IF(ISERROR(VALUE(LEFT(#REF!))),LEFT(#REF!),VALUE(LEFT(#REF!)))</f>
        <v>#REF!</v>
      </c>
      <c r="AW7" s="18">
        <f t="shared" si="22"/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67">
        <v>3</v>
      </c>
      <c r="B8" s="230" t="s">
        <v>28</v>
      </c>
      <c r="C8" s="274" t="s">
        <v>34</v>
      </c>
      <c r="D8" s="299" t="s">
        <v>292</v>
      </c>
      <c r="E8" s="223">
        <v>2332</v>
      </c>
      <c r="F8" s="91"/>
      <c r="G8" s="361"/>
      <c r="H8" s="137">
        <v>5</v>
      </c>
      <c r="I8" s="137">
        <v>5</v>
      </c>
      <c r="J8" s="137">
        <v>4</v>
      </c>
      <c r="K8" s="137">
        <v>4</v>
      </c>
      <c r="L8" s="137">
        <v>5</v>
      </c>
      <c r="M8" s="137">
        <v>5</v>
      </c>
      <c r="N8" s="137">
        <v>5</v>
      </c>
      <c r="O8" s="137">
        <v>4</v>
      </c>
      <c r="P8" s="137">
        <v>4</v>
      </c>
      <c r="Q8" s="137">
        <v>5</v>
      </c>
      <c r="R8" s="138">
        <v>5</v>
      </c>
      <c r="S8" s="138">
        <v>5</v>
      </c>
      <c r="T8" s="138">
        <v>5</v>
      </c>
      <c r="U8" s="23">
        <v>5</v>
      </c>
      <c r="V8" s="691">
        <f t="shared" si="0"/>
        <v>4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0</v>
      </c>
      <c r="AA8" s="92">
        <f t="shared" si="5"/>
        <v>3</v>
      </c>
      <c r="AB8" s="92">
        <f t="shared" si="6"/>
        <v>8</v>
      </c>
      <c r="AC8" s="92">
        <f t="shared" si="7"/>
        <v>11</v>
      </c>
      <c r="AD8" s="210">
        <f t="shared" si="8"/>
        <v>4.7272727272727275</v>
      </c>
      <c r="AE8" s="16">
        <f t="shared" si="9"/>
        <v>0</v>
      </c>
      <c r="AF8" s="9"/>
      <c r="AG8" s="17" t="str">
        <f t="shared" si="10"/>
        <v/>
      </c>
      <c r="AH8" s="17" t="str">
        <f t="shared" si="10"/>
        <v/>
      </c>
      <c r="AI8" s="17" t="e">
        <f>IF(ISERROR(VALUE(LEFT(#REF!))),LEFT(#REF!),VALUE(LEFT(#REF!)))</f>
        <v>#REF!</v>
      </c>
      <c r="AJ8" s="17">
        <f t="shared" si="11"/>
        <v>5</v>
      </c>
      <c r="AK8" s="17">
        <f t="shared" si="12"/>
        <v>5</v>
      </c>
      <c r="AL8" s="17">
        <f t="shared" si="13"/>
        <v>4</v>
      </c>
      <c r="AM8" s="17">
        <f t="shared" si="14"/>
        <v>4</v>
      </c>
      <c r="AN8" s="17">
        <f t="shared" si="15"/>
        <v>5</v>
      </c>
      <c r="AO8" s="17">
        <f t="shared" si="16"/>
        <v>5</v>
      </c>
      <c r="AP8" s="17">
        <f t="shared" si="17"/>
        <v>5</v>
      </c>
      <c r="AQ8" s="17">
        <f t="shared" si="18"/>
        <v>4</v>
      </c>
      <c r="AR8" s="17">
        <f t="shared" si="19"/>
        <v>5</v>
      </c>
      <c r="AS8" s="17" t="e">
        <f>IF(ISERROR(VALUE(LEFT(#REF!))),LEFT(#REF!),VALUE(LEFT(#REF!)))</f>
        <v>#REF!</v>
      </c>
      <c r="AT8" s="17">
        <f t="shared" si="20"/>
        <v>5</v>
      </c>
      <c r="AU8" s="17">
        <f t="shared" si="21"/>
        <v>5</v>
      </c>
      <c r="AV8" s="17" t="e">
        <f>IF(ISERROR(VALUE(LEFT(#REF!))),LEFT(#REF!),VALUE(LEFT(#REF!)))</f>
        <v>#REF!</v>
      </c>
      <c r="AW8" s="18">
        <f t="shared" si="22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67">
        <v>4</v>
      </c>
      <c r="B9" s="230" t="s">
        <v>28</v>
      </c>
      <c r="C9" s="274" t="s">
        <v>34</v>
      </c>
      <c r="D9" s="299" t="s">
        <v>293</v>
      </c>
      <c r="E9" s="223">
        <v>2332</v>
      </c>
      <c r="F9" s="91"/>
      <c r="G9" s="361"/>
      <c r="H9" s="137">
        <v>5</v>
      </c>
      <c r="I9" s="137">
        <v>5</v>
      </c>
      <c r="J9" s="137">
        <v>4</v>
      </c>
      <c r="K9" s="137">
        <v>5</v>
      </c>
      <c r="L9" s="137">
        <v>5</v>
      </c>
      <c r="M9" s="137">
        <v>5</v>
      </c>
      <c r="N9" s="137">
        <v>5</v>
      </c>
      <c r="O9" s="137">
        <v>5</v>
      </c>
      <c r="P9" s="137">
        <v>4</v>
      </c>
      <c r="Q9" s="137">
        <v>5</v>
      </c>
      <c r="R9" s="138">
        <v>5</v>
      </c>
      <c r="S9" s="138">
        <v>5</v>
      </c>
      <c r="T9" s="138">
        <v>5</v>
      </c>
      <c r="U9" s="23">
        <v>5</v>
      </c>
      <c r="V9" s="691">
        <f t="shared" si="0"/>
        <v>4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0</v>
      </c>
      <c r="AA9" s="92">
        <f t="shared" si="5"/>
        <v>1</v>
      </c>
      <c r="AB9" s="92">
        <f t="shared" si="6"/>
        <v>10</v>
      </c>
      <c r="AC9" s="92">
        <f t="shared" si="7"/>
        <v>11</v>
      </c>
      <c r="AD9" s="210">
        <f t="shared" si="8"/>
        <v>4.9090909090909092</v>
      </c>
      <c r="AE9" s="16">
        <f t="shared" si="9"/>
        <v>0</v>
      </c>
      <c r="AF9" s="9"/>
      <c r="AG9" s="17" t="str">
        <f t="shared" si="10"/>
        <v/>
      </c>
      <c r="AH9" s="17" t="str">
        <f t="shared" si="10"/>
        <v/>
      </c>
      <c r="AI9" s="17" t="e">
        <f>IF(ISERROR(VALUE(LEFT(#REF!))),LEFT(#REF!),VALUE(LEFT(#REF!)))</f>
        <v>#REF!</v>
      </c>
      <c r="AJ9" s="17">
        <f t="shared" si="11"/>
        <v>5</v>
      </c>
      <c r="AK9" s="17">
        <f t="shared" si="12"/>
        <v>5</v>
      </c>
      <c r="AL9" s="17">
        <f t="shared" si="13"/>
        <v>4</v>
      </c>
      <c r="AM9" s="17">
        <f t="shared" si="14"/>
        <v>5</v>
      </c>
      <c r="AN9" s="17">
        <f t="shared" si="15"/>
        <v>5</v>
      </c>
      <c r="AO9" s="17">
        <f t="shared" si="16"/>
        <v>5</v>
      </c>
      <c r="AP9" s="17">
        <f t="shared" si="17"/>
        <v>5</v>
      </c>
      <c r="AQ9" s="17">
        <f t="shared" si="18"/>
        <v>5</v>
      </c>
      <c r="AR9" s="17">
        <f t="shared" si="19"/>
        <v>5</v>
      </c>
      <c r="AS9" s="17" t="e">
        <f>IF(ISERROR(VALUE(LEFT(#REF!))),LEFT(#REF!),VALUE(LEFT(#REF!)))</f>
        <v>#REF!</v>
      </c>
      <c r="AT9" s="17">
        <f t="shared" si="20"/>
        <v>5</v>
      </c>
      <c r="AU9" s="17">
        <f t="shared" si="21"/>
        <v>5</v>
      </c>
      <c r="AV9" s="17" t="e">
        <f>IF(ISERROR(VALUE(LEFT(#REF!))),LEFT(#REF!),VALUE(LEFT(#REF!)))</f>
        <v>#REF!</v>
      </c>
      <c r="AW9" s="18">
        <f t="shared" si="22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67">
        <v>5</v>
      </c>
      <c r="B10" s="230" t="s">
        <v>28</v>
      </c>
      <c r="C10" s="274" t="s">
        <v>34</v>
      </c>
      <c r="D10" s="299" t="s">
        <v>294</v>
      </c>
      <c r="E10" s="223">
        <v>2332</v>
      </c>
      <c r="F10" s="91"/>
      <c r="G10" s="361"/>
      <c r="H10" s="137">
        <v>5</v>
      </c>
      <c r="I10" s="137">
        <v>5</v>
      </c>
      <c r="J10" s="137">
        <v>5</v>
      </c>
      <c r="K10" s="137">
        <v>5</v>
      </c>
      <c r="L10" s="137">
        <v>5</v>
      </c>
      <c r="M10" s="137">
        <v>5</v>
      </c>
      <c r="N10" s="137">
        <v>4</v>
      </c>
      <c r="O10" s="137">
        <v>5</v>
      </c>
      <c r="P10" s="137">
        <v>5</v>
      </c>
      <c r="Q10" s="137">
        <v>4</v>
      </c>
      <c r="R10" s="138">
        <v>5</v>
      </c>
      <c r="S10" s="138">
        <v>5</v>
      </c>
      <c r="T10" s="138">
        <v>5</v>
      </c>
      <c r="U10" s="23">
        <v>5</v>
      </c>
      <c r="V10" s="691">
        <f t="shared" si="0"/>
        <v>4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0</v>
      </c>
      <c r="AA10" s="92">
        <f t="shared" si="5"/>
        <v>2</v>
      </c>
      <c r="AB10" s="92">
        <f t="shared" si="6"/>
        <v>9</v>
      </c>
      <c r="AC10" s="92">
        <f t="shared" si="7"/>
        <v>11</v>
      </c>
      <c r="AD10" s="210">
        <f t="shared" si="8"/>
        <v>4.8181818181818183</v>
      </c>
      <c r="AE10" s="16">
        <f t="shared" si="9"/>
        <v>0</v>
      </c>
      <c r="AF10" s="9"/>
      <c r="AG10" s="17" t="str">
        <f t="shared" si="10"/>
        <v/>
      </c>
      <c r="AH10" s="17" t="str">
        <f t="shared" si="10"/>
        <v/>
      </c>
      <c r="AI10" s="17" t="e">
        <f>IF(ISERROR(VALUE(LEFT(#REF!))),LEFT(#REF!),VALUE(LEFT(#REF!)))</f>
        <v>#REF!</v>
      </c>
      <c r="AJ10" s="17">
        <f t="shared" si="11"/>
        <v>5</v>
      </c>
      <c r="AK10" s="17">
        <f t="shared" si="12"/>
        <v>5</v>
      </c>
      <c r="AL10" s="17">
        <f t="shared" si="13"/>
        <v>5</v>
      </c>
      <c r="AM10" s="17">
        <f t="shared" si="14"/>
        <v>5</v>
      </c>
      <c r="AN10" s="17">
        <f t="shared" si="15"/>
        <v>5</v>
      </c>
      <c r="AO10" s="17">
        <f t="shared" si="16"/>
        <v>5</v>
      </c>
      <c r="AP10" s="17">
        <f t="shared" si="17"/>
        <v>4</v>
      </c>
      <c r="AQ10" s="17">
        <f t="shared" si="18"/>
        <v>5</v>
      </c>
      <c r="AR10" s="17">
        <f t="shared" si="19"/>
        <v>4</v>
      </c>
      <c r="AS10" s="17" t="e">
        <f>IF(ISERROR(VALUE(LEFT(#REF!))),LEFT(#REF!),VALUE(LEFT(#REF!)))</f>
        <v>#REF!</v>
      </c>
      <c r="AT10" s="17">
        <f t="shared" si="20"/>
        <v>5</v>
      </c>
      <c r="AU10" s="17">
        <f t="shared" si="21"/>
        <v>5</v>
      </c>
      <c r="AV10" s="17" t="e">
        <f>IF(ISERROR(VALUE(LEFT(#REF!))),LEFT(#REF!),VALUE(LEFT(#REF!)))</f>
        <v>#REF!</v>
      </c>
      <c r="AW10" s="18">
        <f t="shared" si="22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67">
        <v>6</v>
      </c>
      <c r="B11" s="230" t="s">
        <v>28</v>
      </c>
      <c r="C11" s="274" t="s">
        <v>34</v>
      </c>
      <c r="D11" s="299" t="s">
        <v>295</v>
      </c>
      <c r="E11" s="223">
        <v>2332</v>
      </c>
      <c r="F11" s="91"/>
      <c r="G11" s="361"/>
      <c r="H11" s="137">
        <v>4</v>
      </c>
      <c r="I11" s="137">
        <v>4</v>
      </c>
      <c r="J11" s="137">
        <v>3</v>
      </c>
      <c r="K11" s="137">
        <v>4</v>
      </c>
      <c r="L11" s="137">
        <v>3</v>
      </c>
      <c r="M11" s="137">
        <v>5</v>
      </c>
      <c r="N11" s="137">
        <v>3</v>
      </c>
      <c r="O11" s="137">
        <v>3</v>
      </c>
      <c r="P11" s="137">
        <v>4</v>
      </c>
      <c r="Q11" s="137">
        <v>3</v>
      </c>
      <c r="R11" s="138">
        <v>3</v>
      </c>
      <c r="S11" s="138">
        <v>3</v>
      </c>
      <c r="T11" s="138">
        <v>3</v>
      </c>
      <c r="U11" s="23">
        <v>4</v>
      </c>
      <c r="V11" s="691">
        <f t="shared" si="0"/>
        <v>3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6</v>
      </c>
      <c r="AA11" s="92">
        <f t="shared" si="5"/>
        <v>4</v>
      </c>
      <c r="AB11" s="92">
        <f t="shared" si="6"/>
        <v>1</v>
      </c>
      <c r="AC11" s="92">
        <f t="shared" si="7"/>
        <v>11</v>
      </c>
      <c r="AD11" s="210">
        <f t="shared" si="8"/>
        <v>3.5454545454545454</v>
      </c>
      <c r="AE11" s="16">
        <f t="shared" si="9"/>
        <v>0</v>
      </c>
      <c r="AF11" s="9"/>
      <c r="AG11" s="17" t="str">
        <f t="shared" si="10"/>
        <v/>
      </c>
      <c r="AH11" s="17" t="str">
        <f t="shared" si="10"/>
        <v/>
      </c>
      <c r="AI11" s="17" t="e">
        <f>IF(ISERROR(VALUE(LEFT(#REF!))),LEFT(#REF!),VALUE(LEFT(#REF!)))</f>
        <v>#REF!</v>
      </c>
      <c r="AJ11" s="17">
        <f t="shared" si="11"/>
        <v>4</v>
      </c>
      <c r="AK11" s="17">
        <f t="shared" si="12"/>
        <v>4</v>
      </c>
      <c r="AL11" s="17">
        <f t="shared" si="13"/>
        <v>3</v>
      </c>
      <c r="AM11" s="17">
        <f t="shared" si="14"/>
        <v>4</v>
      </c>
      <c r="AN11" s="17">
        <f t="shared" si="15"/>
        <v>3</v>
      </c>
      <c r="AO11" s="17">
        <f t="shared" si="16"/>
        <v>5</v>
      </c>
      <c r="AP11" s="17">
        <f t="shared" si="17"/>
        <v>3</v>
      </c>
      <c r="AQ11" s="17">
        <f t="shared" si="18"/>
        <v>3</v>
      </c>
      <c r="AR11" s="17">
        <f t="shared" si="19"/>
        <v>3</v>
      </c>
      <c r="AS11" s="17" t="e">
        <f>IF(ISERROR(VALUE(LEFT(#REF!))),LEFT(#REF!),VALUE(LEFT(#REF!)))</f>
        <v>#REF!</v>
      </c>
      <c r="AT11" s="17">
        <f t="shared" si="20"/>
        <v>3</v>
      </c>
      <c r="AU11" s="17">
        <f t="shared" si="21"/>
        <v>4</v>
      </c>
      <c r="AV11" s="17" t="e">
        <f>IF(ISERROR(VALUE(LEFT(#REF!))),LEFT(#REF!),VALUE(LEFT(#REF!)))</f>
        <v>#REF!</v>
      </c>
      <c r="AW11" s="18">
        <f t="shared" si="22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67">
        <v>7</v>
      </c>
      <c r="B12" s="230" t="s">
        <v>28</v>
      </c>
      <c r="C12" s="274" t="s">
        <v>35</v>
      </c>
      <c r="D12" s="299" t="s">
        <v>296</v>
      </c>
      <c r="E12" s="223">
        <v>2332</v>
      </c>
      <c r="F12" s="91"/>
      <c r="G12" s="361"/>
      <c r="H12" s="137">
        <v>5</v>
      </c>
      <c r="I12" s="137" t="s">
        <v>1132</v>
      </c>
      <c r="J12" s="137">
        <v>4</v>
      </c>
      <c r="K12" s="137">
        <v>5</v>
      </c>
      <c r="L12" s="137">
        <v>4</v>
      </c>
      <c r="M12" s="137">
        <v>5</v>
      </c>
      <c r="N12" s="137">
        <v>4</v>
      </c>
      <c r="O12" s="137">
        <v>4</v>
      </c>
      <c r="P12" s="137">
        <v>4</v>
      </c>
      <c r="Q12" s="137">
        <v>5</v>
      </c>
      <c r="R12" s="138">
        <v>5</v>
      </c>
      <c r="S12" s="138">
        <v>4</v>
      </c>
      <c r="T12" s="138">
        <v>4</v>
      </c>
      <c r="U12" s="23">
        <v>5</v>
      </c>
      <c r="V12" s="691">
        <f t="shared" si="0"/>
        <v>4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0</v>
      </c>
      <c r="AA12" s="92">
        <f t="shared" si="5"/>
        <v>4</v>
      </c>
      <c r="AB12" s="92">
        <f t="shared" si="6"/>
        <v>6</v>
      </c>
      <c r="AC12" s="92">
        <f t="shared" si="7"/>
        <v>10</v>
      </c>
      <c r="AD12" s="210">
        <f t="shared" si="8"/>
        <v>4.5999999999999996</v>
      </c>
      <c r="AE12" s="16">
        <f t="shared" si="9"/>
        <v>0</v>
      </c>
      <c r="AF12" s="9"/>
      <c r="AG12" s="17" t="str">
        <f t="shared" si="10"/>
        <v/>
      </c>
      <c r="AH12" s="17" t="str">
        <f t="shared" si="10"/>
        <v/>
      </c>
      <c r="AI12" s="17" t="e">
        <f>IF(ISERROR(VALUE(LEFT(#REF!))),LEFT(#REF!),VALUE(LEFT(#REF!)))</f>
        <v>#REF!</v>
      </c>
      <c r="AJ12" s="17">
        <f t="shared" si="11"/>
        <v>5</v>
      </c>
      <c r="AK12" s="17" t="str">
        <f t="shared" si="12"/>
        <v>а</v>
      </c>
      <c r="AL12" s="17">
        <f t="shared" si="13"/>
        <v>4</v>
      </c>
      <c r="AM12" s="17">
        <f t="shared" si="14"/>
        <v>5</v>
      </c>
      <c r="AN12" s="17">
        <f t="shared" si="15"/>
        <v>4</v>
      </c>
      <c r="AO12" s="17">
        <f t="shared" si="16"/>
        <v>5</v>
      </c>
      <c r="AP12" s="17">
        <f t="shared" si="17"/>
        <v>4</v>
      </c>
      <c r="AQ12" s="17">
        <f t="shared" si="18"/>
        <v>4</v>
      </c>
      <c r="AR12" s="17">
        <f t="shared" si="19"/>
        <v>5</v>
      </c>
      <c r="AS12" s="17" t="e">
        <f>IF(ISERROR(VALUE(LEFT(#REF!))),LEFT(#REF!),VALUE(LEFT(#REF!)))</f>
        <v>#REF!</v>
      </c>
      <c r="AT12" s="17">
        <f t="shared" si="20"/>
        <v>5</v>
      </c>
      <c r="AU12" s="17">
        <f t="shared" si="21"/>
        <v>5</v>
      </c>
      <c r="AV12" s="17" t="e">
        <f>IF(ISERROR(VALUE(LEFT(#REF!))),LEFT(#REF!),VALUE(LEFT(#REF!)))</f>
        <v>#REF!</v>
      </c>
      <c r="AW12" s="18">
        <f t="shared" si="22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67">
        <v>8</v>
      </c>
      <c r="B13" s="230" t="s">
        <v>28</v>
      </c>
      <c r="C13" s="274" t="s">
        <v>34</v>
      </c>
      <c r="D13" s="299" t="s">
        <v>297</v>
      </c>
      <c r="E13" s="223">
        <v>2332</v>
      </c>
      <c r="F13" s="91"/>
      <c r="G13" s="361"/>
      <c r="H13" s="137">
        <v>5</v>
      </c>
      <c r="I13" s="137">
        <v>4</v>
      </c>
      <c r="J13" s="137">
        <v>5</v>
      </c>
      <c r="K13" s="137">
        <v>4</v>
      </c>
      <c r="L13" s="137">
        <v>5</v>
      </c>
      <c r="M13" s="137">
        <v>4</v>
      </c>
      <c r="N13" s="137">
        <v>4</v>
      </c>
      <c r="O13" s="137">
        <v>4</v>
      </c>
      <c r="P13" s="137">
        <v>5</v>
      </c>
      <c r="Q13" s="137">
        <v>4</v>
      </c>
      <c r="R13" s="137">
        <v>4</v>
      </c>
      <c r="S13" s="137">
        <v>4</v>
      </c>
      <c r="T13" s="137">
        <v>4</v>
      </c>
      <c r="U13" s="91">
        <v>5</v>
      </c>
      <c r="V13" s="691">
        <f t="shared" si="0"/>
        <v>4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0</v>
      </c>
      <c r="AA13" s="93">
        <f t="shared" si="5"/>
        <v>7</v>
      </c>
      <c r="AB13" s="93">
        <f t="shared" si="6"/>
        <v>4</v>
      </c>
      <c r="AC13" s="92">
        <f t="shared" si="7"/>
        <v>11</v>
      </c>
      <c r="AD13" s="210">
        <f t="shared" si="8"/>
        <v>4.3636363636363633</v>
      </c>
      <c r="AE13" s="25">
        <f t="shared" si="9"/>
        <v>0</v>
      </c>
      <c r="AF13" s="13"/>
      <c r="AG13" s="26" t="str">
        <f t="shared" si="10"/>
        <v/>
      </c>
      <c r="AH13" s="26" t="str">
        <f t="shared" si="10"/>
        <v/>
      </c>
      <c r="AI13" s="26" t="e">
        <f>IF(ISERROR(VALUE(LEFT(#REF!))),LEFT(#REF!),VALUE(LEFT(#REF!)))</f>
        <v>#REF!</v>
      </c>
      <c r="AJ13" s="26">
        <f t="shared" si="11"/>
        <v>5</v>
      </c>
      <c r="AK13" s="26">
        <f t="shared" si="12"/>
        <v>4</v>
      </c>
      <c r="AL13" s="26">
        <f t="shared" si="13"/>
        <v>5</v>
      </c>
      <c r="AM13" s="26">
        <f t="shared" si="14"/>
        <v>4</v>
      </c>
      <c r="AN13" s="26">
        <f t="shared" si="15"/>
        <v>5</v>
      </c>
      <c r="AO13" s="26">
        <f t="shared" si="16"/>
        <v>4</v>
      </c>
      <c r="AP13" s="26">
        <f t="shared" si="17"/>
        <v>4</v>
      </c>
      <c r="AQ13" s="26">
        <f t="shared" si="18"/>
        <v>4</v>
      </c>
      <c r="AR13" s="26">
        <f t="shared" si="19"/>
        <v>4</v>
      </c>
      <c r="AS13" s="26" t="e">
        <f>IF(ISERROR(VALUE(LEFT(#REF!))),LEFT(#REF!),VALUE(LEFT(#REF!)))</f>
        <v>#REF!</v>
      </c>
      <c r="AT13" s="26">
        <f t="shared" si="20"/>
        <v>4</v>
      </c>
      <c r="AU13" s="26">
        <f t="shared" si="21"/>
        <v>5</v>
      </c>
      <c r="AV13" s="26" t="e">
        <f>IF(ISERROR(VALUE(LEFT(#REF!))),LEFT(#REF!),VALUE(LEFT(#REF!)))</f>
        <v>#REF!</v>
      </c>
      <c r="AW13" s="27">
        <f t="shared" si="22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67">
        <v>9</v>
      </c>
      <c r="B14" s="230" t="s">
        <v>28</v>
      </c>
      <c r="C14" s="274" t="s">
        <v>34</v>
      </c>
      <c r="D14" s="299" t="s">
        <v>298</v>
      </c>
      <c r="E14" s="223">
        <v>2332</v>
      </c>
      <c r="F14" s="91"/>
      <c r="G14" s="361"/>
      <c r="H14" s="137">
        <v>4</v>
      </c>
      <c r="I14" s="137">
        <v>5</v>
      </c>
      <c r="J14" s="137">
        <v>5</v>
      </c>
      <c r="K14" s="137">
        <v>5</v>
      </c>
      <c r="L14" s="137">
        <v>5</v>
      </c>
      <c r="M14" s="137">
        <v>5</v>
      </c>
      <c r="N14" s="137">
        <v>4</v>
      </c>
      <c r="O14" s="137">
        <v>4</v>
      </c>
      <c r="P14" s="137">
        <v>4</v>
      </c>
      <c r="Q14" s="137">
        <v>4</v>
      </c>
      <c r="R14" s="138">
        <v>5</v>
      </c>
      <c r="S14" s="138">
        <v>5</v>
      </c>
      <c r="T14" s="138">
        <v>5</v>
      </c>
      <c r="U14" s="23">
        <v>5</v>
      </c>
      <c r="V14" s="691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4</v>
      </c>
      <c r="AB14" s="92">
        <f t="shared" si="6"/>
        <v>7</v>
      </c>
      <c r="AC14" s="92">
        <f t="shared" si="7"/>
        <v>11</v>
      </c>
      <c r="AD14" s="210">
        <f t="shared" si="8"/>
        <v>4.6363636363636367</v>
      </c>
      <c r="AE14" s="16">
        <f t="shared" si="9"/>
        <v>0</v>
      </c>
      <c r="AF14" s="9"/>
      <c r="AG14" s="17" t="str">
        <f t="shared" si="10"/>
        <v/>
      </c>
      <c r="AH14" s="17" t="str">
        <f t="shared" si="10"/>
        <v/>
      </c>
      <c r="AI14" s="17" t="e">
        <f>IF(ISERROR(VALUE(LEFT(#REF!))),LEFT(#REF!),VALUE(LEFT(#REF!)))</f>
        <v>#REF!</v>
      </c>
      <c r="AJ14" s="17">
        <f t="shared" si="11"/>
        <v>4</v>
      </c>
      <c r="AK14" s="17">
        <f t="shared" si="12"/>
        <v>5</v>
      </c>
      <c r="AL14" s="17">
        <f t="shared" si="13"/>
        <v>5</v>
      </c>
      <c r="AM14" s="17">
        <f t="shared" si="14"/>
        <v>5</v>
      </c>
      <c r="AN14" s="17">
        <f t="shared" si="15"/>
        <v>5</v>
      </c>
      <c r="AO14" s="17">
        <f t="shared" si="16"/>
        <v>5</v>
      </c>
      <c r="AP14" s="17">
        <f t="shared" si="17"/>
        <v>4</v>
      </c>
      <c r="AQ14" s="17">
        <f t="shared" si="18"/>
        <v>4</v>
      </c>
      <c r="AR14" s="17">
        <f t="shared" si="19"/>
        <v>4</v>
      </c>
      <c r="AS14" s="17" t="e">
        <f>IF(ISERROR(VALUE(LEFT(#REF!))),LEFT(#REF!),VALUE(LEFT(#REF!)))</f>
        <v>#REF!</v>
      </c>
      <c r="AT14" s="17">
        <f t="shared" si="20"/>
        <v>5</v>
      </c>
      <c r="AU14" s="17">
        <f t="shared" si="21"/>
        <v>5</v>
      </c>
      <c r="AV14" s="17" t="e">
        <f>IF(ISERROR(VALUE(LEFT(#REF!))),LEFT(#REF!),VALUE(LEFT(#REF!)))</f>
        <v>#REF!</v>
      </c>
      <c r="AW14" s="18">
        <f t="shared" si="22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30" t="s">
        <v>28</v>
      </c>
      <c r="C15" s="274" t="s">
        <v>34</v>
      </c>
      <c r="D15" s="299" t="s">
        <v>299</v>
      </c>
      <c r="E15" s="223">
        <v>2332</v>
      </c>
      <c r="F15" s="91"/>
      <c r="G15" s="361"/>
      <c r="H15" s="137">
        <v>5</v>
      </c>
      <c r="I15" s="137">
        <v>4</v>
      </c>
      <c r="J15" s="137">
        <v>4</v>
      </c>
      <c r="K15" s="137">
        <v>4</v>
      </c>
      <c r="L15" s="137">
        <v>5</v>
      </c>
      <c r="M15" s="137">
        <v>5</v>
      </c>
      <c r="N15" s="137">
        <v>3</v>
      </c>
      <c r="O15" s="137">
        <v>4</v>
      </c>
      <c r="P15" s="137">
        <v>4</v>
      </c>
      <c r="Q15" s="137">
        <v>3</v>
      </c>
      <c r="R15" s="138">
        <v>3</v>
      </c>
      <c r="S15" s="138">
        <v>4</v>
      </c>
      <c r="T15" s="138">
        <v>3</v>
      </c>
      <c r="U15" s="23">
        <v>4</v>
      </c>
      <c r="V15" s="691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3</v>
      </c>
      <c r="AA15" s="92">
        <f t="shared" si="5"/>
        <v>5</v>
      </c>
      <c r="AB15" s="92">
        <f t="shared" si="6"/>
        <v>3</v>
      </c>
      <c r="AC15" s="92">
        <f t="shared" si="7"/>
        <v>11</v>
      </c>
      <c r="AD15" s="210">
        <f t="shared" si="8"/>
        <v>4</v>
      </c>
      <c r="AE15" s="16">
        <f t="shared" si="9"/>
        <v>0</v>
      </c>
      <c r="AF15" s="9"/>
      <c r="AG15" s="17" t="str">
        <f t="shared" si="10"/>
        <v/>
      </c>
      <c r="AH15" s="17" t="str">
        <f t="shared" si="10"/>
        <v/>
      </c>
      <c r="AI15" s="17" t="e">
        <f>IF(ISERROR(VALUE(LEFT(#REF!))),LEFT(#REF!),VALUE(LEFT(#REF!)))</f>
        <v>#REF!</v>
      </c>
      <c r="AJ15" s="17">
        <f t="shared" si="11"/>
        <v>5</v>
      </c>
      <c r="AK15" s="17">
        <f t="shared" si="12"/>
        <v>4</v>
      </c>
      <c r="AL15" s="17">
        <f t="shared" si="13"/>
        <v>4</v>
      </c>
      <c r="AM15" s="17">
        <f t="shared" si="14"/>
        <v>4</v>
      </c>
      <c r="AN15" s="17">
        <f t="shared" si="15"/>
        <v>5</v>
      </c>
      <c r="AO15" s="17">
        <f t="shared" si="16"/>
        <v>5</v>
      </c>
      <c r="AP15" s="17">
        <f t="shared" si="17"/>
        <v>3</v>
      </c>
      <c r="AQ15" s="17">
        <f t="shared" si="18"/>
        <v>4</v>
      </c>
      <c r="AR15" s="17">
        <f t="shared" si="19"/>
        <v>3</v>
      </c>
      <c r="AS15" s="17" t="e">
        <f>IF(ISERROR(VALUE(LEFT(#REF!))),LEFT(#REF!),VALUE(LEFT(#REF!)))</f>
        <v>#REF!</v>
      </c>
      <c r="AT15" s="17">
        <f t="shared" si="20"/>
        <v>3</v>
      </c>
      <c r="AU15" s="17">
        <f t="shared" si="21"/>
        <v>4</v>
      </c>
      <c r="AV15" s="17" t="e">
        <f>IF(ISERROR(VALUE(LEFT(#REF!))),LEFT(#REF!),VALUE(LEFT(#REF!)))</f>
        <v>#REF!</v>
      </c>
      <c r="AW15" s="18">
        <f t="shared" si="22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8">
        <v>11</v>
      </c>
      <c r="C16" s="274" t="s">
        <v>34</v>
      </c>
      <c r="D16" s="299" t="s">
        <v>300</v>
      </c>
      <c r="E16" s="223">
        <v>2332</v>
      </c>
      <c r="F16" s="91"/>
      <c r="G16" s="361"/>
      <c r="H16" s="137">
        <v>5</v>
      </c>
      <c r="I16" s="137">
        <v>4</v>
      </c>
      <c r="J16" s="137">
        <v>3</v>
      </c>
      <c r="K16" s="137">
        <v>4</v>
      </c>
      <c r="L16" s="137">
        <v>5</v>
      </c>
      <c r="M16" s="137">
        <v>4</v>
      </c>
      <c r="N16" s="137">
        <v>3</v>
      </c>
      <c r="O16" s="137">
        <v>3</v>
      </c>
      <c r="P16" s="137">
        <v>3</v>
      </c>
      <c r="Q16" s="137">
        <v>4</v>
      </c>
      <c r="R16" s="138">
        <v>5</v>
      </c>
      <c r="S16" s="138">
        <v>4</v>
      </c>
      <c r="T16" s="138">
        <v>4</v>
      </c>
      <c r="U16" s="23">
        <v>4</v>
      </c>
      <c r="V16" s="692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3</v>
      </c>
      <c r="AA16" s="92">
        <f t="shared" si="5"/>
        <v>5</v>
      </c>
      <c r="AB16" s="92">
        <f t="shared" si="6"/>
        <v>3</v>
      </c>
      <c r="AC16" s="92">
        <f t="shared" si="7"/>
        <v>11</v>
      </c>
      <c r="AD16" s="210">
        <f t="shared" si="8"/>
        <v>4</v>
      </c>
      <c r="AE16" s="16">
        <f t="shared" si="9"/>
        <v>0</v>
      </c>
      <c r="AF16" s="9"/>
      <c r="AG16" s="17" t="str">
        <f t="shared" si="10"/>
        <v/>
      </c>
      <c r="AH16" s="17" t="str">
        <f t="shared" si="10"/>
        <v/>
      </c>
      <c r="AI16" s="17" t="e">
        <f>IF(ISERROR(VALUE(LEFT(#REF!))),LEFT(#REF!),VALUE(LEFT(#REF!)))</f>
        <v>#REF!</v>
      </c>
      <c r="AJ16" s="17">
        <f t="shared" si="11"/>
        <v>5</v>
      </c>
      <c r="AK16" s="17">
        <f t="shared" si="12"/>
        <v>4</v>
      </c>
      <c r="AL16" s="17">
        <f t="shared" si="13"/>
        <v>3</v>
      </c>
      <c r="AM16" s="17">
        <f t="shared" si="14"/>
        <v>4</v>
      </c>
      <c r="AN16" s="17">
        <f t="shared" si="15"/>
        <v>5</v>
      </c>
      <c r="AO16" s="17">
        <f t="shared" si="16"/>
        <v>4</v>
      </c>
      <c r="AP16" s="17">
        <f t="shared" si="17"/>
        <v>3</v>
      </c>
      <c r="AQ16" s="17">
        <f t="shared" si="18"/>
        <v>3</v>
      </c>
      <c r="AR16" s="17">
        <f t="shared" si="19"/>
        <v>4</v>
      </c>
      <c r="AS16" s="17" t="e">
        <f>IF(ISERROR(VALUE(LEFT(#REF!))),LEFT(#REF!),VALUE(LEFT(#REF!)))</f>
        <v>#REF!</v>
      </c>
      <c r="AT16" s="17">
        <f t="shared" si="20"/>
        <v>5</v>
      </c>
      <c r="AU16" s="17">
        <f t="shared" si="21"/>
        <v>4</v>
      </c>
      <c r="AV16" s="17" t="e">
        <f>IF(ISERROR(VALUE(LEFT(#REF!))),LEFT(#REF!),VALUE(LEFT(#REF!)))</f>
        <v>#REF!</v>
      </c>
      <c r="AW16" s="18">
        <f t="shared" si="22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8">
        <v>12</v>
      </c>
      <c r="B17" s="163"/>
      <c r="C17" s="274" t="s">
        <v>34</v>
      </c>
      <c r="D17" s="299" t="s">
        <v>301</v>
      </c>
      <c r="E17" s="223">
        <v>2332</v>
      </c>
      <c r="F17" s="91"/>
      <c r="G17" s="361"/>
      <c r="H17" s="137">
        <v>5</v>
      </c>
      <c r="I17" s="137">
        <v>5</v>
      </c>
      <c r="J17" s="137">
        <v>3</v>
      </c>
      <c r="K17" s="137">
        <v>4</v>
      </c>
      <c r="L17" s="137">
        <v>5</v>
      </c>
      <c r="M17" s="137">
        <v>5</v>
      </c>
      <c r="N17" s="137">
        <v>3</v>
      </c>
      <c r="O17" s="137">
        <v>4</v>
      </c>
      <c r="P17" s="137">
        <v>4</v>
      </c>
      <c r="Q17" s="137">
        <v>3</v>
      </c>
      <c r="R17" s="138">
        <v>3</v>
      </c>
      <c r="S17" s="138">
        <v>3</v>
      </c>
      <c r="T17" s="138">
        <v>4</v>
      </c>
      <c r="U17" s="23">
        <v>4</v>
      </c>
      <c r="V17" s="692">
        <f t="shared" si="0"/>
        <v>3</v>
      </c>
      <c r="W17" s="92">
        <f t="shared" si="1"/>
        <v>0</v>
      </c>
      <c r="X17" s="92">
        <f t="shared" si="2"/>
        <v>0</v>
      </c>
      <c r="Y17" s="92">
        <f t="shared" si="3"/>
        <v>0</v>
      </c>
      <c r="Z17" s="92">
        <f t="shared" si="4"/>
        <v>4</v>
      </c>
      <c r="AA17" s="92">
        <f t="shared" si="5"/>
        <v>3</v>
      </c>
      <c r="AB17" s="92">
        <f t="shared" si="6"/>
        <v>4</v>
      </c>
      <c r="AC17" s="92">
        <f t="shared" si="7"/>
        <v>11</v>
      </c>
      <c r="AD17" s="210">
        <f t="shared" si="8"/>
        <v>4</v>
      </c>
      <c r="AE17" s="16">
        <f t="shared" si="9"/>
        <v>0</v>
      </c>
      <c r="AF17" s="9"/>
      <c r="AG17" s="17" t="str">
        <f t="shared" si="10"/>
        <v/>
      </c>
      <c r="AH17" s="17" t="str">
        <f t="shared" si="10"/>
        <v/>
      </c>
      <c r="AI17" s="17" t="e">
        <f>IF(ISERROR(VALUE(LEFT(#REF!))),LEFT(#REF!),VALUE(LEFT(#REF!)))</f>
        <v>#REF!</v>
      </c>
      <c r="AJ17" s="17">
        <f t="shared" si="11"/>
        <v>5</v>
      </c>
      <c r="AK17" s="17">
        <f t="shared" si="12"/>
        <v>5</v>
      </c>
      <c r="AL17" s="17">
        <f t="shared" si="13"/>
        <v>3</v>
      </c>
      <c r="AM17" s="17">
        <f t="shared" si="14"/>
        <v>4</v>
      </c>
      <c r="AN17" s="17">
        <f t="shared" si="15"/>
        <v>5</v>
      </c>
      <c r="AO17" s="17">
        <f t="shared" si="16"/>
        <v>5</v>
      </c>
      <c r="AP17" s="17">
        <f t="shared" si="17"/>
        <v>3</v>
      </c>
      <c r="AQ17" s="17">
        <f t="shared" si="18"/>
        <v>4</v>
      </c>
      <c r="AR17" s="17">
        <f t="shared" si="19"/>
        <v>3</v>
      </c>
      <c r="AS17" s="17" t="e">
        <f>IF(ISERROR(VALUE(LEFT(#REF!))),LEFT(#REF!),VALUE(LEFT(#REF!)))</f>
        <v>#REF!</v>
      </c>
      <c r="AT17" s="17">
        <f t="shared" si="20"/>
        <v>3</v>
      </c>
      <c r="AU17" s="17">
        <f t="shared" si="21"/>
        <v>4</v>
      </c>
      <c r="AV17" s="17" t="e">
        <f>IF(ISERROR(VALUE(LEFT(#REF!))),LEFT(#REF!),VALUE(LEFT(#REF!)))</f>
        <v>#REF!</v>
      </c>
      <c r="AW17" s="18">
        <f t="shared" si="22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8">
        <v>13</v>
      </c>
      <c r="B18" s="163"/>
      <c r="C18" s="274" t="s">
        <v>443</v>
      </c>
      <c r="D18" s="299" t="s">
        <v>302</v>
      </c>
      <c r="E18" s="223">
        <v>2332</v>
      </c>
      <c r="F18" s="91"/>
      <c r="G18" s="361"/>
      <c r="H18" s="137">
        <v>5</v>
      </c>
      <c r="I18" s="137">
        <v>4</v>
      </c>
      <c r="J18" s="137">
        <v>3</v>
      </c>
      <c r="K18" s="137">
        <v>5</v>
      </c>
      <c r="L18" s="137">
        <v>5</v>
      </c>
      <c r="M18" s="137">
        <v>5</v>
      </c>
      <c r="N18" s="137">
        <v>4</v>
      </c>
      <c r="O18" s="137">
        <v>5</v>
      </c>
      <c r="P18" s="137">
        <v>4</v>
      </c>
      <c r="Q18" s="137">
        <v>5</v>
      </c>
      <c r="R18" s="138" t="s">
        <v>1132</v>
      </c>
      <c r="S18" s="138">
        <v>4</v>
      </c>
      <c r="T18" s="138">
        <v>3</v>
      </c>
      <c r="U18" s="23">
        <v>4</v>
      </c>
      <c r="V18" s="692">
        <f t="shared" si="0"/>
        <v>3</v>
      </c>
      <c r="W18" s="92">
        <f t="shared" si="1"/>
        <v>0</v>
      </c>
      <c r="X18" s="92">
        <f t="shared" ref="X18:X34" si="23">COUNTIF(AF18:AU18,"д")</f>
        <v>0</v>
      </c>
      <c r="Y18" s="92">
        <f t="shared" si="3"/>
        <v>0</v>
      </c>
      <c r="Z18" s="92">
        <f t="shared" si="4"/>
        <v>1</v>
      </c>
      <c r="AA18" s="92">
        <f t="shared" si="5"/>
        <v>3</v>
      </c>
      <c r="AB18" s="92">
        <f t="shared" si="6"/>
        <v>6</v>
      </c>
      <c r="AC18" s="92">
        <f t="shared" si="7"/>
        <v>10</v>
      </c>
      <c r="AD18" s="210">
        <f t="shared" si="8"/>
        <v>4.5</v>
      </c>
      <c r="AE18" s="16">
        <f t="shared" si="9"/>
        <v>0</v>
      </c>
      <c r="AF18" s="9"/>
      <c r="AG18" s="17" t="str">
        <f t="shared" si="10"/>
        <v/>
      </c>
      <c r="AH18" s="17" t="str">
        <f t="shared" si="10"/>
        <v/>
      </c>
      <c r="AI18" s="17" t="e">
        <f>IF(ISERROR(VALUE(LEFT(#REF!))),LEFT(#REF!),VALUE(LEFT(#REF!)))</f>
        <v>#REF!</v>
      </c>
      <c r="AJ18" s="17">
        <f t="shared" si="11"/>
        <v>5</v>
      </c>
      <c r="AK18" s="17">
        <f t="shared" si="12"/>
        <v>4</v>
      </c>
      <c r="AL18" s="17">
        <f t="shared" si="13"/>
        <v>3</v>
      </c>
      <c r="AM18" s="17">
        <f t="shared" si="14"/>
        <v>5</v>
      </c>
      <c r="AN18" s="17">
        <f t="shared" si="15"/>
        <v>5</v>
      </c>
      <c r="AO18" s="17">
        <f t="shared" si="16"/>
        <v>5</v>
      </c>
      <c r="AP18" s="17">
        <f t="shared" si="17"/>
        <v>4</v>
      </c>
      <c r="AQ18" s="17">
        <f t="shared" si="18"/>
        <v>5</v>
      </c>
      <c r="AR18" s="17">
        <f t="shared" si="19"/>
        <v>5</v>
      </c>
      <c r="AS18" s="17" t="e">
        <f>IF(ISERROR(VALUE(LEFT(#REF!))),LEFT(#REF!),VALUE(LEFT(#REF!)))</f>
        <v>#REF!</v>
      </c>
      <c r="AT18" s="17" t="str">
        <f t="shared" si="20"/>
        <v>а</v>
      </c>
      <c r="AU18" s="17">
        <f t="shared" si="21"/>
        <v>4</v>
      </c>
      <c r="AV18" s="17" t="e">
        <f>IF(ISERROR(VALUE(LEFT(#REF!))),LEFT(#REF!),VALUE(LEFT(#REF!)))</f>
        <v>#REF!</v>
      </c>
      <c r="AW18" s="18">
        <f t="shared" si="22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8">
        <v>14</v>
      </c>
      <c r="B19" s="163"/>
      <c r="C19" s="274" t="s">
        <v>34</v>
      </c>
      <c r="D19" s="299" t="s">
        <v>303</v>
      </c>
      <c r="E19" s="223">
        <v>2332</v>
      </c>
      <c r="F19" s="91"/>
      <c r="G19" s="361"/>
      <c r="H19" s="137">
        <v>5</v>
      </c>
      <c r="I19" s="137">
        <v>5</v>
      </c>
      <c r="J19" s="137">
        <v>5</v>
      </c>
      <c r="K19" s="137">
        <v>5</v>
      </c>
      <c r="L19" s="137">
        <v>5</v>
      </c>
      <c r="M19" s="137">
        <v>5</v>
      </c>
      <c r="N19" s="137">
        <v>5</v>
      </c>
      <c r="O19" s="137">
        <v>5</v>
      </c>
      <c r="P19" s="137">
        <v>4</v>
      </c>
      <c r="Q19" s="137">
        <v>5</v>
      </c>
      <c r="R19" s="138">
        <v>5</v>
      </c>
      <c r="S19" s="138">
        <v>5</v>
      </c>
      <c r="T19" s="138">
        <v>5</v>
      </c>
      <c r="U19" s="23">
        <v>5</v>
      </c>
      <c r="V19" s="692">
        <f t="shared" si="0"/>
        <v>5</v>
      </c>
      <c r="W19" s="92">
        <f t="shared" si="1"/>
        <v>0</v>
      </c>
      <c r="X19" s="92">
        <f t="shared" si="23"/>
        <v>0</v>
      </c>
      <c r="Y19" s="92">
        <f t="shared" si="3"/>
        <v>0</v>
      </c>
      <c r="Z19" s="92">
        <f t="shared" si="4"/>
        <v>0</v>
      </c>
      <c r="AA19" s="92">
        <f t="shared" si="5"/>
        <v>0</v>
      </c>
      <c r="AB19" s="92">
        <f t="shared" si="6"/>
        <v>11</v>
      </c>
      <c r="AC19" s="92">
        <f t="shared" si="7"/>
        <v>11</v>
      </c>
      <c r="AD19" s="210">
        <f t="shared" si="8"/>
        <v>5</v>
      </c>
      <c r="AE19" s="16">
        <f t="shared" si="9"/>
        <v>0</v>
      </c>
      <c r="AF19" s="9"/>
      <c r="AG19" s="17" t="str">
        <f t="shared" si="10"/>
        <v/>
      </c>
      <c r="AH19" s="17" t="str">
        <f t="shared" si="10"/>
        <v/>
      </c>
      <c r="AI19" s="17" t="e">
        <f>IF(ISERROR(VALUE(LEFT(#REF!))),LEFT(#REF!),VALUE(LEFT(#REF!)))</f>
        <v>#REF!</v>
      </c>
      <c r="AJ19" s="17">
        <f t="shared" ref="AJ19:AJ27" si="24">IF(ISERROR(VALUE(LEFT(H19))),LEFT(H19),VALUE(LEFT(H19)))</f>
        <v>5</v>
      </c>
      <c r="AK19" s="17">
        <f t="shared" ref="AK19:AK27" si="25">IF(ISERROR(VALUE(LEFT(I19))),LEFT(I19),VALUE(LEFT(I19)))</f>
        <v>5</v>
      </c>
      <c r="AL19" s="17">
        <f t="shared" ref="AL19:AL27" si="26">IF(ISERROR(VALUE(LEFT(J19))),LEFT(J19),VALUE(LEFT(J19)))</f>
        <v>5</v>
      </c>
      <c r="AM19" s="17">
        <f>IF(ISERROR(VALUE(LEFT(J19))),LEFT(J19),VALUE(LEFT(J19)))</f>
        <v>5</v>
      </c>
      <c r="AN19" s="17">
        <f t="shared" ref="AN19:AN27" si="27">IF(ISERROR(VALUE(LEFT(L19))),LEFT(L19),VALUE(LEFT(L19)))</f>
        <v>5</v>
      </c>
      <c r="AO19" s="17">
        <f t="shared" ref="AO19:AO27" si="28">IF(ISERROR(VALUE(LEFT(M19))),LEFT(M19),VALUE(LEFT(M19)))</f>
        <v>5</v>
      </c>
      <c r="AP19" s="17">
        <f t="shared" ref="AP19:AP27" si="29">IF(ISERROR(VALUE(LEFT(N19))),LEFT(N19),VALUE(LEFT(N19)))</f>
        <v>5</v>
      </c>
      <c r="AQ19" s="17">
        <f t="shared" ref="AQ19:AQ27" si="30">IF(ISERROR(VALUE(LEFT(O19))),LEFT(O19),VALUE(LEFT(O19)))</f>
        <v>5</v>
      </c>
      <c r="AR19" s="17">
        <f t="shared" si="19"/>
        <v>5</v>
      </c>
      <c r="AS19" s="17" t="e">
        <f>IF(ISERROR(VALUE(LEFT(#REF!))),LEFT(#REF!),VALUE(LEFT(#REF!)))</f>
        <v>#REF!</v>
      </c>
      <c r="AT19" s="17">
        <f t="shared" si="20"/>
        <v>5</v>
      </c>
      <c r="AU19" s="17">
        <f t="shared" si="21"/>
        <v>5</v>
      </c>
      <c r="AV19" s="17" t="e">
        <f>IF(ISERROR(VALUE(LEFT(#REF!))),LEFT(#REF!),VALUE(LEFT(#REF!)))</f>
        <v>#REF!</v>
      </c>
      <c r="AW19" s="18">
        <f t="shared" si="22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8">
        <v>15</v>
      </c>
      <c r="B20" s="163"/>
      <c r="C20" s="274" t="s">
        <v>34</v>
      </c>
      <c r="D20" s="299" t="s">
        <v>304</v>
      </c>
      <c r="E20" s="223">
        <v>2332</v>
      </c>
      <c r="F20" s="91"/>
      <c r="G20" s="361"/>
      <c r="H20" s="137">
        <v>5</v>
      </c>
      <c r="I20" s="137">
        <v>4</v>
      </c>
      <c r="J20" s="137">
        <v>3</v>
      </c>
      <c r="K20" s="137">
        <v>4</v>
      </c>
      <c r="L20" s="137">
        <v>5</v>
      </c>
      <c r="M20" s="137">
        <v>4</v>
      </c>
      <c r="N20" s="137">
        <v>3</v>
      </c>
      <c r="O20" s="137">
        <v>4</v>
      </c>
      <c r="P20" s="137">
        <v>3</v>
      </c>
      <c r="Q20" s="137">
        <v>4</v>
      </c>
      <c r="R20" s="138">
        <v>3</v>
      </c>
      <c r="S20" s="138">
        <v>4</v>
      </c>
      <c r="T20" s="138">
        <v>3</v>
      </c>
      <c r="U20" s="23">
        <v>4</v>
      </c>
      <c r="V20" s="692">
        <f t="shared" si="0"/>
        <v>3</v>
      </c>
      <c r="W20" s="92">
        <f t="shared" si="1"/>
        <v>0</v>
      </c>
      <c r="X20" s="92">
        <f t="shared" si="23"/>
        <v>0</v>
      </c>
      <c r="Y20" s="92">
        <f t="shared" si="3"/>
        <v>0</v>
      </c>
      <c r="Z20" s="92">
        <f t="shared" si="4"/>
        <v>3</v>
      </c>
      <c r="AA20" s="92">
        <f t="shared" si="5"/>
        <v>6</v>
      </c>
      <c r="AB20" s="92">
        <f t="shared" si="6"/>
        <v>2</v>
      </c>
      <c r="AC20" s="92">
        <f t="shared" si="7"/>
        <v>11</v>
      </c>
      <c r="AD20" s="210">
        <f t="shared" si="8"/>
        <v>3.9090909090909092</v>
      </c>
      <c r="AE20" s="16">
        <f t="shared" si="9"/>
        <v>0</v>
      </c>
      <c r="AF20" s="9"/>
      <c r="AG20" s="17" t="str">
        <f t="shared" si="10"/>
        <v/>
      </c>
      <c r="AH20" s="17" t="str">
        <f t="shared" si="10"/>
        <v/>
      </c>
      <c r="AI20" s="17" t="e">
        <f>IF(ISERROR(VALUE(LEFT(#REF!))),LEFT(#REF!),VALUE(LEFT(#REF!)))</f>
        <v>#REF!</v>
      </c>
      <c r="AJ20" s="17">
        <f t="shared" si="24"/>
        <v>5</v>
      </c>
      <c r="AK20" s="17">
        <f t="shared" si="25"/>
        <v>4</v>
      </c>
      <c r="AL20" s="17">
        <f t="shared" si="26"/>
        <v>3</v>
      </c>
      <c r="AM20" s="17">
        <f t="shared" ref="AM20:AM27" si="31">IF(ISERROR(VALUE(LEFT(K20))),LEFT(K20),VALUE(LEFT(K20)))</f>
        <v>4</v>
      </c>
      <c r="AN20" s="17">
        <f t="shared" si="27"/>
        <v>5</v>
      </c>
      <c r="AO20" s="17">
        <f t="shared" si="28"/>
        <v>4</v>
      </c>
      <c r="AP20" s="17">
        <f t="shared" si="29"/>
        <v>3</v>
      </c>
      <c r="AQ20" s="17">
        <f t="shared" si="30"/>
        <v>4</v>
      </c>
      <c r="AR20" s="17">
        <f t="shared" si="19"/>
        <v>4</v>
      </c>
      <c r="AS20" s="17" t="e">
        <f>IF(ISERROR(VALUE(LEFT(#REF!))),LEFT(#REF!),VALUE(LEFT(#REF!)))</f>
        <v>#REF!</v>
      </c>
      <c r="AT20" s="17">
        <f t="shared" si="20"/>
        <v>3</v>
      </c>
      <c r="AU20" s="17">
        <f t="shared" si="21"/>
        <v>4</v>
      </c>
      <c r="AV20" s="17" t="e">
        <f>IF(ISERROR(VALUE(LEFT(#REF!))),LEFT(#REF!),VALUE(LEFT(#REF!)))</f>
        <v>#REF!</v>
      </c>
      <c r="AW20" s="18">
        <f t="shared" si="22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8">
        <v>16</v>
      </c>
      <c r="B21" s="163"/>
      <c r="C21" s="274" t="s">
        <v>35</v>
      </c>
      <c r="D21" s="299" t="s">
        <v>305</v>
      </c>
      <c r="E21" s="223">
        <v>2332</v>
      </c>
      <c r="F21" s="91"/>
      <c r="G21" s="361"/>
      <c r="H21" s="137">
        <v>5</v>
      </c>
      <c r="I21" s="137">
        <v>4</v>
      </c>
      <c r="J21" s="137" t="s">
        <v>1126</v>
      </c>
      <c r="K21" s="137">
        <v>4</v>
      </c>
      <c r="L21" s="137">
        <v>4</v>
      </c>
      <c r="M21" s="137">
        <v>5</v>
      </c>
      <c r="N21" s="137">
        <v>4</v>
      </c>
      <c r="O21" s="137">
        <v>4</v>
      </c>
      <c r="P21" s="137">
        <v>4</v>
      </c>
      <c r="Q21" s="137">
        <v>4</v>
      </c>
      <c r="R21" s="138">
        <v>5</v>
      </c>
      <c r="S21" s="138">
        <v>4</v>
      </c>
      <c r="T21" s="138">
        <v>4</v>
      </c>
      <c r="U21" s="23">
        <v>4</v>
      </c>
      <c r="V21" s="692">
        <f t="shared" si="0"/>
        <v>4</v>
      </c>
      <c r="W21" s="92">
        <f t="shared" si="1"/>
        <v>0</v>
      </c>
      <c r="X21" s="92">
        <f t="shared" si="23"/>
        <v>0</v>
      </c>
      <c r="Y21" s="92">
        <f t="shared" si="3"/>
        <v>0</v>
      </c>
      <c r="Z21" s="92">
        <f t="shared" si="4"/>
        <v>0</v>
      </c>
      <c r="AA21" s="92">
        <f t="shared" si="5"/>
        <v>7</v>
      </c>
      <c r="AB21" s="92">
        <f t="shared" si="6"/>
        <v>3</v>
      </c>
      <c r="AC21" s="92">
        <f t="shared" si="7"/>
        <v>10</v>
      </c>
      <c r="AD21" s="210">
        <f t="shared" si="8"/>
        <v>4.3</v>
      </c>
      <c r="AE21" s="16">
        <f t="shared" si="9"/>
        <v>0</v>
      </c>
      <c r="AF21" s="9"/>
      <c r="AG21" s="17" t="str">
        <f t="shared" si="10"/>
        <v/>
      </c>
      <c r="AH21" s="17" t="str">
        <f t="shared" si="10"/>
        <v/>
      </c>
      <c r="AI21" s="17" t="e">
        <f>IF(ISERROR(VALUE(LEFT(#REF!))),LEFT(#REF!),VALUE(LEFT(#REF!)))</f>
        <v>#REF!</v>
      </c>
      <c r="AJ21" s="17">
        <f t="shared" si="24"/>
        <v>5</v>
      </c>
      <c r="AK21" s="17">
        <f t="shared" si="25"/>
        <v>4</v>
      </c>
      <c r="AL21" s="17" t="str">
        <f t="shared" si="26"/>
        <v>а</v>
      </c>
      <c r="AM21" s="17">
        <f t="shared" si="31"/>
        <v>4</v>
      </c>
      <c r="AN21" s="17">
        <f t="shared" si="27"/>
        <v>4</v>
      </c>
      <c r="AO21" s="17">
        <f t="shared" si="28"/>
        <v>5</v>
      </c>
      <c r="AP21" s="17">
        <f t="shared" si="29"/>
        <v>4</v>
      </c>
      <c r="AQ21" s="17">
        <f t="shared" si="30"/>
        <v>4</v>
      </c>
      <c r="AR21" s="17">
        <f t="shared" si="19"/>
        <v>4</v>
      </c>
      <c r="AS21" s="17" t="e">
        <f>IF(ISERROR(VALUE(LEFT(#REF!))),LEFT(#REF!),VALUE(LEFT(#REF!)))</f>
        <v>#REF!</v>
      </c>
      <c r="AT21" s="17">
        <f t="shared" si="20"/>
        <v>5</v>
      </c>
      <c r="AU21" s="17">
        <f t="shared" si="21"/>
        <v>4</v>
      </c>
      <c r="AV21" s="17" t="e">
        <f>IF(ISERROR(VALUE(LEFT(#REF!))),LEFT(#REF!),VALUE(LEFT(#REF!)))</f>
        <v>#REF!</v>
      </c>
      <c r="AW21" s="18">
        <f t="shared" si="22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8">
        <v>17</v>
      </c>
      <c r="B22" s="163"/>
      <c r="C22" s="274" t="s">
        <v>34</v>
      </c>
      <c r="D22" s="299" t="s">
        <v>306</v>
      </c>
      <c r="E22" s="223">
        <v>2332</v>
      </c>
      <c r="F22" s="91"/>
      <c r="G22" s="361"/>
      <c r="H22" s="137">
        <v>4</v>
      </c>
      <c r="I22" s="137">
        <v>5</v>
      </c>
      <c r="J22" s="137">
        <v>3</v>
      </c>
      <c r="K22" s="137">
        <v>4</v>
      </c>
      <c r="L22" s="137">
        <v>5</v>
      </c>
      <c r="M22" s="137">
        <v>4</v>
      </c>
      <c r="N22" s="137">
        <v>4</v>
      </c>
      <c r="O22" s="137">
        <v>4</v>
      </c>
      <c r="P22" s="137">
        <v>3</v>
      </c>
      <c r="Q22" s="137">
        <v>5</v>
      </c>
      <c r="R22" s="138">
        <v>4</v>
      </c>
      <c r="S22" s="138">
        <v>3</v>
      </c>
      <c r="T22" s="138">
        <v>3</v>
      </c>
      <c r="U22" s="23">
        <v>4</v>
      </c>
      <c r="V22" s="692">
        <f t="shared" si="0"/>
        <v>3</v>
      </c>
      <c r="W22" s="92">
        <f t="shared" si="1"/>
        <v>0</v>
      </c>
      <c r="X22" s="92">
        <f t="shared" si="23"/>
        <v>0</v>
      </c>
      <c r="Y22" s="92">
        <f t="shared" si="3"/>
        <v>0</v>
      </c>
      <c r="Z22" s="92">
        <f t="shared" si="4"/>
        <v>1</v>
      </c>
      <c r="AA22" s="92">
        <f t="shared" si="5"/>
        <v>7</v>
      </c>
      <c r="AB22" s="92">
        <f t="shared" si="6"/>
        <v>3</v>
      </c>
      <c r="AC22" s="92">
        <f t="shared" si="7"/>
        <v>11</v>
      </c>
      <c r="AD22" s="210">
        <f t="shared" si="8"/>
        <v>4.1818181818181817</v>
      </c>
      <c r="AE22" s="16">
        <f t="shared" si="9"/>
        <v>0</v>
      </c>
      <c r="AF22" s="9"/>
      <c r="AG22" s="17" t="str">
        <f t="shared" ref="AG22:AV37" si="32">IF(ISERROR(VALUE(LEFT(F22))),LEFT(F22),VALUE(LEFT(F22)))</f>
        <v/>
      </c>
      <c r="AH22" s="17" t="str">
        <f t="shared" si="32"/>
        <v/>
      </c>
      <c r="AI22" s="17" t="e">
        <f>IF(ISERROR(VALUE(LEFT(#REF!))),LEFT(#REF!),VALUE(LEFT(#REF!)))</f>
        <v>#REF!</v>
      </c>
      <c r="AJ22" s="17">
        <f t="shared" si="24"/>
        <v>4</v>
      </c>
      <c r="AK22" s="17">
        <f t="shared" si="25"/>
        <v>5</v>
      </c>
      <c r="AL22" s="17">
        <f t="shared" si="26"/>
        <v>3</v>
      </c>
      <c r="AM22" s="17">
        <f t="shared" si="31"/>
        <v>4</v>
      </c>
      <c r="AN22" s="17">
        <f t="shared" si="27"/>
        <v>5</v>
      </c>
      <c r="AO22" s="17">
        <f t="shared" si="28"/>
        <v>4</v>
      </c>
      <c r="AP22" s="17">
        <f t="shared" si="29"/>
        <v>4</v>
      </c>
      <c r="AQ22" s="17">
        <f t="shared" si="30"/>
        <v>4</v>
      </c>
      <c r="AR22" s="17">
        <f t="shared" si="19"/>
        <v>5</v>
      </c>
      <c r="AS22" s="17" t="e">
        <f>IF(ISERROR(VALUE(LEFT(#REF!))),LEFT(#REF!),VALUE(LEFT(#REF!)))</f>
        <v>#REF!</v>
      </c>
      <c r="AT22" s="17">
        <f t="shared" si="20"/>
        <v>4</v>
      </c>
      <c r="AU22" s="17">
        <f t="shared" si="21"/>
        <v>4</v>
      </c>
      <c r="AV22" s="17" t="e">
        <f>IF(ISERROR(VALUE(LEFT(#REF!))),LEFT(#REF!),VALUE(LEFT(#REF!)))</f>
        <v>#REF!</v>
      </c>
      <c r="AW22" s="18">
        <f t="shared" si="22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8">
        <v>18</v>
      </c>
      <c r="B23" s="163"/>
      <c r="C23" s="274" t="s">
        <v>34</v>
      </c>
      <c r="D23" s="299" t="s">
        <v>307</v>
      </c>
      <c r="E23" s="223">
        <v>2332</v>
      </c>
      <c r="F23" s="91"/>
      <c r="G23" s="361"/>
      <c r="H23" s="137">
        <v>4</v>
      </c>
      <c r="I23" s="137">
        <v>5</v>
      </c>
      <c r="J23" s="137">
        <v>5</v>
      </c>
      <c r="K23" s="137">
        <v>4</v>
      </c>
      <c r="L23" s="137">
        <v>5</v>
      </c>
      <c r="M23" s="137">
        <v>5</v>
      </c>
      <c r="N23" s="137">
        <v>4</v>
      </c>
      <c r="O23" s="137">
        <v>3</v>
      </c>
      <c r="P23" s="137">
        <v>3</v>
      </c>
      <c r="Q23" s="137">
        <v>4</v>
      </c>
      <c r="R23" s="138">
        <v>3</v>
      </c>
      <c r="S23" s="138">
        <v>4</v>
      </c>
      <c r="T23" s="138">
        <v>3</v>
      </c>
      <c r="U23" s="23">
        <v>4</v>
      </c>
      <c r="V23" s="692">
        <f t="shared" si="0"/>
        <v>3</v>
      </c>
      <c r="W23" s="92">
        <f t="shared" si="1"/>
        <v>0</v>
      </c>
      <c r="X23" s="92">
        <f t="shared" si="23"/>
        <v>0</v>
      </c>
      <c r="Y23" s="92">
        <f t="shared" si="3"/>
        <v>0</v>
      </c>
      <c r="Z23" s="92">
        <f t="shared" si="4"/>
        <v>2</v>
      </c>
      <c r="AA23" s="92">
        <f t="shared" si="5"/>
        <v>5</v>
      </c>
      <c r="AB23" s="92">
        <f t="shared" si="6"/>
        <v>4</v>
      </c>
      <c r="AC23" s="92">
        <f t="shared" si="7"/>
        <v>11</v>
      </c>
      <c r="AD23" s="210">
        <f t="shared" si="8"/>
        <v>4.1818181818181817</v>
      </c>
      <c r="AE23" s="16">
        <f t="shared" si="9"/>
        <v>0</v>
      </c>
      <c r="AF23" s="9"/>
      <c r="AG23" s="17" t="str">
        <f t="shared" si="32"/>
        <v/>
      </c>
      <c r="AH23" s="17" t="str">
        <f t="shared" si="32"/>
        <v/>
      </c>
      <c r="AI23" s="17" t="e">
        <f>IF(ISERROR(VALUE(LEFT(#REF!))),LEFT(#REF!),VALUE(LEFT(#REF!)))</f>
        <v>#REF!</v>
      </c>
      <c r="AJ23" s="17">
        <f t="shared" si="24"/>
        <v>4</v>
      </c>
      <c r="AK23" s="17">
        <f t="shared" si="25"/>
        <v>5</v>
      </c>
      <c r="AL23" s="17">
        <f t="shared" si="26"/>
        <v>5</v>
      </c>
      <c r="AM23" s="17">
        <f t="shared" si="31"/>
        <v>4</v>
      </c>
      <c r="AN23" s="17">
        <f t="shared" si="27"/>
        <v>5</v>
      </c>
      <c r="AO23" s="17">
        <f t="shared" si="28"/>
        <v>5</v>
      </c>
      <c r="AP23" s="17">
        <f t="shared" si="29"/>
        <v>4</v>
      </c>
      <c r="AQ23" s="17">
        <f t="shared" si="30"/>
        <v>3</v>
      </c>
      <c r="AR23" s="17">
        <f t="shared" si="19"/>
        <v>4</v>
      </c>
      <c r="AS23" s="17" t="e">
        <f>IF(ISERROR(VALUE(LEFT(#REF!))),LEFT(#REF!),VALUE(LEFT(#REF!)))</f>
        <v>#REF!</v>
      </c>
      <c r="AT23" s="17">
        <f t="shared" si="20"/>
        <v>3</v>
      </c>
      <c r="AU23" s="17">
        <f t="shared" si="21"/>
        <v>4</v>
      </c>
      <c r="AV23" s="17" t="e">
        <f>IF(ISERROR(VALUE(LEFT(#REF!))),LEFT(#REF!),VALUE(LEFT(#REF!)))</f>
        <v>#REF!</v>
      </c>
      <c r="AW23" s="18">
        <f t="shared" si="22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8">
        <v>19</v>
      </c>
      <c r="B24" s="163"/>
      <c r="C24" s="274" t="s">
        <v>34</v>
      </c>
      <c r="D24" s="299" t="s">
        <v>308</v>
      </c>
      <c r="E24" s="223">
        <v>2332</v>
      </c>
      <c r="F24" s="91"/>
      <c r="G24" s="361"/>
      <c r="H24" s="137">
        <v>5</v>
      </c>
      <c r="I24" s="137">
        <v>5</v>
      </c>
      <c r="J24" s="137">
        <v>5</v>
      </c>
      <c r="K24" s="137">
        <v>5</v>
      </c>
      <c r="L24" s="137">
        <v>5</v>
      </c>
      <c r="M24" s="137">
        <v>5</v>
      </c>
      <c r="N24" s="137">
        <v>4</v>
      </c>
      <c r="O24" s="137">
        <v>5</v>
      </c>
      <c r="P24" s="137">
        <v>4</v>
      </c>
      <c r="Q24" s="137">
        <v>5</v>
      </c>
      <c r="R24" s="138">
        <v>5</v>
      </c>
      <c r="S24" s="138">
        <v>5</v>
      </c>
      <c r="T24" s="138">
        <v>5</v>
      </c>
      <c r="U24" s="23">
        <v>5</v>
      </c>
      <c r="V24" s="692">
        <f t="shared" si="0"/>
        <v>4</v>
      </c>
      <c r="W24" s="92">
        <f t="shared" si="1"/>
        <v>0</v>
      </c>
      <c r="X24" s="92">
        <f t="shared" si="23"/>
        <v>0</v>
      </c>
      <c r="Y24" s="92">
        <f t="shared" si="3"/>
        <v>0</v>
      </c>
      <c r="Z24" s="92">
        <f t="shared" si="4"/>
        <v>0</v>
      </c>
      <c r="AA24" s="92">
        <f t="shared" si="5"/>
        <v>1</v>
      </c>
      <c r="AB24" s="92">
        <f t="shared" si="6"/>
        <v>10</v>
      </c>
      <c r="AC24" s="92">
        <f t="shared" si="7"/>
        <v>11</v>
      </c>
      <c r="AD24" s="210">
        <f t="shared" si="8"/>
        <v>4.9090909090909092</v>
      </c>
      <c r="AE24" s="16">
        <f t="shared" si="9"/>
        <v>0</v>
      </c>
      <c r="AF24" s="9"/>
      <c r="AG24" s="17" t="str">
        <f t="shared" si="32"/>
        <v/>
      </c>
      <c r="AH24" s="17" t="str">
        <f t="shared" si="32"/>
        <v/>
      </c>
      <c r="AI24" s="17" t="e">
        <f>IF(ISERROR(VALUE(LEFT(#REF!))),LEFT(#REF!),VALUE(LEFT(#REF!)))</f>
        <v>#REF!</v>
      </c>
      <c r="AJ24" s="17">
        <f t="shared" si="24"/>
        <v>5</v>
      </c>
      <c r="AK24" s="17">
        <f t="shared" si="25"/>
        <v>5</v>
      </c>
      <c r="AL24" s="17">
        <f t="shared" si="26"/>
        <v>5</v>
      </c>
      <c r="AM24" s="17">
        <f t="shared" si="31"/>
        <v>5</v>
      </c>
      <c r="AN24" s="17">
        <f t="shared" si="27"/>
        <v>5</v>
      </c>
      <c r="AO24" s="17">
        <f t="shared" si="28"/>
        <v>5</v>
      </c>
      <c r="AP24" s="17">
        <f t="shared" si="29"/>
        <v>4</v>
      </c>
      <c r="AQ24" s="17">
        <f t="shared" si="30"/>
        <v>5</v>
      </c>
      <c r="AR24" s="17">
        <f t="shared" si="19"/>
        <v>5</v>
      </c>
      <c r="AS24" s="17" t="e">
        <f>IF(ISERROR(VALUE(LEFT(#REF!))),LEFT(#REF!),VALUE(LEFT(#REF!)))</f>
        <v>#REF!</v>
      </c>
      <c r="AT24" s="17">
        <f t="shared" si="20"/>
        <v>5</v>
      </c>
      <c r="AU24" s="17">
        <f t="shared" si="21"/>
        <v>5</v>
      </c>
      <c r="AV24" s="17" t="e">
        <f>IF(ISERROR(VALUE(LEFT(#REF!))),LEFT(#REF!),VALUE(LEFT(#REF!)))</f>
        <v>#REF!</v>
      </c>
      <c r="AW24" s="18">
        <f t="shared" si="22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8">
        <v>20</v>
      </c>
      <c r="B25" s="163"/>
      <c r="C25" s="274" t="s">
        <v>34</v>
      </c>
      <c r="D25" s="299" t="s">
        <v>309</v>
      </c>
      <c r="E25" s="223">
        <v>2332</v>
      </c>
      <c r="F25" s="91"/>
      <c r="G25" s="361"/>
      <c r="H25" s="137">
        <v>4</v>
      </c>
      <c r="I25" s="137">
        <v>4</v>
      </c>
      <c r="J25" s="137">
        <v>4</v>
      </c>
      <c r="K25" s="137">
        <v>4</v>
      </c>
      <c r="L25" s="137">
        <v>5</v>
      </c>
      <c r="M25" s="137">
        <v>5</v>
      </c>
      <c r="N25" s="137">
        <v>4</v>
      </c>
      <c r="O25" s="137">
        <v>4</v>
      </c>
      <c r="P25" s="137">
        <v>3</v>
      </c>
      <c r="Q25" s="137">
        <v>4</v>
      </c>
      <c r="R25" s="138">
        <v>3</v>
      </c>
      <c r="S25" s="138">
        <v>4</v>
      </c>
      <c r="T25" s="138">
        <v>3</v>
      </c>
      <c r="U25" s="23">
        <v>4</v>
      </c>
      <c r="V25" s="692">
        <f t="shared" si="0"/>
        <v>3</v>
      </c>
      <c r="W25" s="92">
        <f t="shared" si="1"/>
        <v>0</v>
      </c>
      <c r="X25" s="92">
        <f t="shared" si="23"/>
        <v>0</v>
      </c>
      <c r="Y25" s="92">
        <f t="shared" si="3"/>
        <v>0</v>
      </c>
      <c r="Z25" s="92">
        <f t="shared" si="4"/>
        <v>1</v>
      </c>
      <c r="AA25" s="92">
        <f t="shared" si="5"/>
        <v>8</v>
      </c>
      <c r="AB25" s="92">
        <f t="shared" si="6"/>
        <v>2</v>
      </c>
      <c r="AC25" s="92">
        <f t="shared" si="7"/>
        <v>11</v>
      </c>
      <c r="AD25" s="210">
        <f t="shared" si="8"/>
        <v>4.0909090909090908</v>
      </c>
      <c r="AE25" s="16">
        <f t="shared" si="9"/>
        <v>0</v>
      </c>
      <c r="AF25" s="9"/>
      <c r="AG25" s="17" t="str">
        <f t="shared" si="32"/>
        <v/>
      </c>
      <c r="AH25" s="17" t="str">
        <f t="shared" si="32"/>
        <v/>
      </c>
      <c r="AI25" s="17" t="e">
        <f>IF(ISERROR(VALUE(LEFT(#REF!))),LEFT(#REF!),VALUE(LEFT(#REF!)))</f>
        <v>#REF!</v>
      </c>
      <c r="AJ25" s="17">
        <f t="shared" si="24"/>
        <v>4</v>
      </c>
      <c r="AK25" s="17">
        <f t="shared" si="25"/>
        <v>4</v>
      </c>
      <c r="AL25" s="17">
        <f t="shared" si="26"/>
        <v>4</v>
      </c>
      <c r="AM25" s="17">
        <f t="shared" si="31"/>
        <v>4</v>
      </c>
      <c r="AN25" s="17">
        <f t="shared" si="27"/>
        <v>5</v>
      </c>
      <c r="AO25" s="17">
        <f t="shared" si="28"/>
        <v>5</v>
      </c>
      <c r="AP25" s="17">
        <f t="shared" si="29"/>
        <v>4</v>
      </c>
      <c r="AQ25" s="17">
        <f t="shared" si="30"/>
        <v>4</v>
      </c>
      <c r="AR25" s="17">
        <f t="shared" si="19"/>
        <v>4</v>
      </c>
      <c r="AS25" s="17" t="e">
        <f>IF(ISERROR(VALUE(LEFT(#REF!))),LEFT(#REF!),VALUE(LEFT(#REF!)))</f>
        <v>#REF!</v>
      </c>
      <c r="AT25" s="17">
        <f t="shared" si="20"/>
        <v>3</v>
      </c>
      <c r="AU25" s="17">
        <f t="shared" si="21"/>
        <v>4</v>
      </c>
      <c r="AV25" s="17" t="e">
        <f>IF(ISERROR(VALUE(LEFT(#REF!))),LEFT(#REF!),VALUE(LEFT(#REF!)))</f>
        <v>#REF!</v>
      </c>
      <c r="AW25" s="18">
        <f t="shared" si="22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8">
        <v>21</v>
      </c>
      <c r="B26" s="163"/>
      <c r="C26" s="274" t="s">
        <v>34</v>
      </c>
      <c r="D26" s="299" t="s">
        <v>310</v>
      </c>
      <c r="E26" s="223">
        <v>2332</v>
      </c>
      <c r="F26" s="91"/>
      <c r="G26" s="361"/>
      <c r="H26" s="137">
        <v>4</v>
      </c>
      <c r="I26" s="137">
        <v>4</v>
      </c>
      <c r="J26" s="137">
        <v>4</v>
      </c>
      <c r="K26" s="137">
        <v>4</v>
      </c>
      <c r="L26" s="137">
        <v>5</v>
      </c>
      <c r="M26" s="137">
        <v>5</v>
      </c>
      <c r="N26" s="137">
        <v>5</v>
      </c>
      <c r="O26" s="137">
        <v>4</v>
      </c>
      <c r="P26" s="137">
        <v>4</v>
      </c>
      <c r="Q26" s="137">
        <v>4</v>
      </c>
      <c r="R26" s="138">
        <v>5</v>
      </c>
      <c r="S26" s="138">
        <v>5</v>
      </c>
      <c r="T26" s="138">
        <v>5</v>
      </c>
      <c r="U26" s="23">
        <v>4</v>
      </c>
      <c r="V26" s="692">
        <f t="shared" si="0"/>
        <v>4</v>
      </c>
      <c r="W26" s="92">
        <f t="shared" si="1"/>
        <v>0</v>
      </c>
      <c r="X26" s="92">
        <f t="shared" si="23"/>
        <v>0</v>
      </c>
      <c r="Y26" s="92">
        <f t="shared" si="3"/>
        <v>0</v>
      </c>
      <c r="Z26" s="92">
        <f t="shared" si="4"/>
        <v>0</v>
      </c>
      <c r="AA26" s="92">
        <f t="shared" si="5"/>
        <v>7</v>
      </c>
      <c r="AB26" s="92">
        <f t="shared" si="6"/>
        <v>4</v>
      </c>
      <c r="AC26" s="92">
        <f t="shared" si="7"/>
        <v>11</v>
      </c>
      <c r="AD26" s="210">
        <f t="shared" si="8"/>
        <v>4.3636363636363633</v>
      </c>
      <c r="AE26" s="16">
        <f t="shared" si="9"/>
        <v>0</v>
      </c>
      <c r="AF26" s="9"/>
      <c r="AG26" s="17" t="str">
        <f t="shared" si="32"/>
        <v/>
      </c>
      <c r="AH26" s="17" t="str">
        <f t="shared" si="32"/>
        <v/>
      </c>
      <c r="AI26" s="17" t="e">
        <f>IF(ISERROR(VALUE(LEFT(#REF!))),LEFT(#REF!),VALUE(LEFT(#REF!)))</f>
        <v>#REF!</v>
      </c>
      <c r="AJ26" s="17">
        <f t="shared" si="24"/>
        <v>4</v>
      </c>
      <c r="AK26" s="17">
        <f t="shared" si="25"/>
        <v>4</v>
      </c>
      <c r="AL26" s="17">
        <f t="shared" si="26"/>
        <v>4</v>
      </c>
      <c r="AM26" s="17">
        <f t="shared" si="31"/>
        <v>4</v>
      </c>
      <c r="AN26" s="17">
        <f t="shared" si="27"/>
        <v>5</v>
      </c>
      <c r="AO26" s="17">
        <f t="shared" si="28"/>
        <v>5</v>
      </c>
      <c r="AP26" s="17">
        <f t="shared" si="29"/>
        <v>5</v>
      </c>
      <c r="AQ26" s="17">
        <f t="shared" si="30"/>
        <v>4</v>
      </c>
      <c r="AR26" s="17">
        <f t="shared" si="19"/>
        <v>4</v>
      </c>
      <c r="AS26" s="17" t="e">
        <f>IF(ISERROR(VALUE(LEFT(#REF!))),LEFT(#REF!),VALUE(LEFT(#REF!)))</f>
        <v>#REF!</v>
      </c>
      <c r="AT26" s="17">
        <f t="shared" si="20"/>
        <v>5</v>
      </c>
      <c r="AU26" s="17">
        <f t="shared" si="21"/>
        <v>4</v>
      </c>
      <c r="AV26" s="17" t="e">
        <f>IF(ISERROR(VALUE(LEFT(#REF!))),LEFT(#REF!),VALUE(LEFT(#REF!)))</f>
        <v>#REF!</v>
      </c>
      <c r="AW26" s="18">
        <f t="shared" si="22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8">
        <v>22</v>
      </c>
      <c r="B27" s="163"/>
      <c r="C27" s="274" t="s">
        <v>34</v>
      </c>
      <c r="D27" s="299" t="s">
        <v>311</v>
      </c>
      <c r="E27" s="223">
        <v>2332</v>
      </c>
      <c r="F27" s="91"/>
      <c r="G27" s="361"/>
      <c r="H27" s="137">
        <v>5</v>
      </c>
      <c r="I27" s="137">
        <v>5</v>
      </c>
      <c r="J27" s="137">
        <v>5</v>
      </c>
      <c r="K27" s="137">
        <v>5</v>
      </c>
      <c r="L27" s="137">
        <v>5</v>
      </c>
      <c r="M27" s="137">
        <v>5</v>
      </c>
      <c r="N27" s="137">
        <v>5</v>
      </c>
      <c r="O27" s="137">
        <v>4</v>
      </c>
      <c r="P27" s="137">
        <v>3</v>
      </c>
      <c r="Q27" s="137">
        <v>5</v>
      </c>
      <c r="R27" s="138">
        <v>5</v>
      </c>
      <c r="S27" s="138">
        <v>4</v>
      </c>
      <c r="T27" s="138">
        <v>4</v>
      </c>
      <c r="U27" s="23">
        <v>5</v>
      </c>
      <c r="V27" s="692">
        <f t="shared" si="0"/>
        <v>4</v>
      </c>
      <c r="W27" s="92">
        <f t="shared" si="1"/>
        <v>0</v>
      </c>
      <c r="X27" s="92">
        <f t="shared" si="23"/>
        <v>0</v>
      </c>
      <c r="Y27" s="92">
        <f t="shared" si="3"/>
        <v>0</v>
      </c>
      <c r="Z27" s="92">
        <f t="shared" si="4"/>
        <v>0</v>
      </c>
      <c r="AA27" s="92">
        <f t="shared" si="5"/>
        <v>1</v>
      </c>
      <c r="AB27" s="92">
        <f t="shared" si="6"/>
        <v>10</v>
      </c>
      <c r="AC27" s="92">
        <f t="shared" si="7"/>
        <v>11</v>
      </c>
      <c r="AD27" s="210">
        <f>IF(ISERROR(((X27+Y27)*2+Z27*3+AA27*4+AB27*5)/SUM(X27,Y27:AB27)),"",((X27+Y27)*2+Z27*3+AA27*4+AB27*5)/SUM(X27,Y27:AB27))</f>
        <v>4.9090909090909092</v>
      </c>
      <c r="AE27" s="16">
        <f t="shared" si="9"/>
        <v>0</v>
      </c>
      <c r="AF27" s="9"/>
      <c r="AG27" s="17" t="str">
        <f t="shared" si="32"/>
        <v/>
      </c>
      <c r="AH27" s="17" t="str">
        <f t="shared" si="32"/>
        <v/>
      </c>
      <c r="AI27" s="17" t="e">
        <f>IF(ISERROR(VALUE(LEFT(#REF!))),LEFT(#REF!),VALUE(LEFT(#REF!)))</f>
        <v>#REF!</v>
      </c>
      <c r="AJ27" s="17">
        <f t="shared" si="24"/>
        <v>5</v>
      </c>
      <c r="AK27" s="17">
        <f t="shared" si="25"/>
        <v>5</v>
      </c>
      <c r="AL27" s="17">
        <f t="shared" si="26"/>
        <v>5</v>
      </c>
      <c r="AM27" s="17">
        <f t="shared" si="31"/>
        <v>5</v>
      </c>
      <c r="AN27" s="17">
        <f t="shared" si="27"/>
        <v>5</v>
      </c>
      <c r="AO27" s="17">
        <f t="shared" si="28"/>
        <v>5</v>
      </c>
      <c r="AP27" s="17">
        <f t="shared" si="29"/>
        <v>5</v>
      </c>
      <c r="AQ27" s="17">
        <f t="shared" si="30"/>
        <v>4</v>
      </c>
      <c r="AR27" s="17">
        <f t="shared" si="19"/>
        <v>5</v>
      </c>
      <c r="AS27" s="17" t="e">
        <f>IF(ISERROR(VALUE(LEFT(#REF!))),LEFT(#REF!),VALUE(LEFT(#REF!)))</f>
        <v>#REF!</v>
      </c>
      <c r="AT27" s="17">
        <f t="shared" si="20"/>
        <v>5</v>
      </c>
      <c r="AU27" s="17">
        <f t="shared" si="21"/>
        <v>5</v>
      </c>
      <c r="AV27" s="17" t="e">
        <f>IF(ISERROR(VALUE(LEFT(#REF!))),LEFT(#REF!),VALUE(LEFT(#REF!)))</f>
        <v>#REF!</v>
      </c>
      <c r="AW27" s="18">
        <f t="shared" si="22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268">
        <v>23</v>
      </c>
      <c r="B28" s="163"/>
      <c r="C28" s="211"/>
      <c r="D28" s="211"/>
      <c r="E28" s="223"/>
      <c r="F28" s="91"/>
      <c r="G28" s="91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46"/>
      <c r="S28" s="138"/>
      <c r="T28" s="23"/>
      <c r="U28" s="138"/>
      <c r="V28" s="18">
        <f t="shared" si="0"/>
        <v>0</v>
      </c>
      <c r="W28" s="92">
        <f t="shared" si="1"/>
        <v>0</v>
      </c>
      <c r="X28" s="92">
        <f t="shared" si="23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10" t="str">
        <f t="shared" ref="AD28:AD46" si="33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32"/>
        <v/>
      </c>
      <c r="AH28" s="17" t="str">
        <f t="shared" si="32"/>
        <v/>
      </c>
      <c r="AI28" s="17" t="str">
        <f t="shared" si="32"/>
        <v/>
      </c>
      <c r="AJ28" s="17" t="str">
        <f t="shared" si="32"/>
        <v/>
      </c>
      <c r="AK28" s="17" t="str">
        <f t="shared" si="32"/>
        <v/>
      </c>
      <c r="AL28" s="17" t="str">
        <f t="shared" si="32"/>
        <v/>
      </c>
      <c r="AM28" s="17" t="str">
        <f t="shared" si="32"/>
        <v/>
      </c>
      <c r="AN28" s="17" t="str">
        <f t="shared" si="32"/>
        <v/>
      </c>
      <c r="AO28" s="17" t="str">
        <f t="shared" si="32"/>
        <v/>
      </c>
      <c r="AP28" s="17" t="str">
        <f t="shared" si="32"/>
        <v/>
      </c>
      <c r="AQ28" s="17" t="str">
        <f t="shared" si="32"/>
        <v/>
      </c>
      <c r="AR28" s="17" t="str">
        <f t="shared" si="32"/>
        <v/>
      </c>
      <c r="AS28" s="17" t="str">
        <f t="shared" si="32"/>
        <v/>
      </c>
      <c r="AT28" s="17" t="str">
        <f t="shared" si="32"/>
        <v/>
      </c>
      <c r="AU28" s="17" t="str">
        <f t="shared" si="32"/>
        <v/>
      </c>
      <c r="AV28" s="17" t="str">
        <f t="shared" si="32"/>
        <v/>
      </c>
      <c r="AW28" s="18">
        <f t="shared" si="22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thickBot="1" x14ac:dyDescent="0.3">
      <c r="A29" s="268">
        <v>24</v>
      </c>
      <c r="B29" s="163"/>
      <c r="C29" s="211"/>
      <c r="D29" s="211"/>
      <c r="E29" s="223"/>
      <c r="F29" s="91"/>
      <c r="G29" s="91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46"/>
      <c r="S29" s="138"/>
      <c r="T29" s="23"/>
      <c r="U29" s="138"/>
      <c r="V29" s="18">
        <f t="shared" si="0"/>
        <v>0</v>
      </c>
      <c r="W29" s="92">
        <f t="shared" si="1"/>
        <v>0</v>
      </c>
      <c r="X29" s="92">
        <f t="shared" si="23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33"/>
        <v/>
      </c>
      <c r="AE29" s="31">
        <f t="shared" si="9"/>
        <v>0</v>
      </c>
      <c r="AF29" s="9"/>
      <c r="AG29" s="17" t="str">
        <f t="shared" si="32"/>
        <v/>
      </c>
      <c r="AH29" s="17" t="str">
        <f t="shared" si="32"/>
        <v/>
      </c>
      <c r="AI29" s="17" t="str">
        <f t="shared" si="32"/>
        <v/>
      </c>
      <c r="AJ29" s="17" t="str">
        <f t="shared" si="32"/>
        <v/>
      </c>
      <c r="AK29" s="17" t="str">
        <f t="shared" si="32"/>
        <v/>
      </c>
      <c r="AL29" s="17" t="str">
        <f t="shared" si="32"/>
        <v/>
      </c>
      <c r="AM29" s="17" t="str">
        <f t="shared" si="32"/>
        <v/>
      </c>
      <c r="AN29" s="17" t="str">
        <f t="shared" si="32"/>
        <v/>
      </c>
      <c r="AO29" s="17" t="str">
        <f t="shared" si="32"/>
        <v/>
      </c>
      <c r="AP29" s="17" t="str">
        <f t="shared" si="32"/>
        <v/>
      </c>
      <c r="AQ29" s="17" t="str">
        <f t="shared" si="32"/>
        <v/>
      </c>
      <c r="AR29" s="17" t="str">
        <f t="shared" si="32"/>
        <v/>
      </c>
      <c r="AS29" s="17" t="str">
        <f t="shared" si="32"/>
        <v/>
      </c>
      <c r="AT29" s="17" t="str">
        <f t="shared" si="32"/>
        <v/>
      </c>
      <c r="AU29" s="17" t="str">
        <f t="shared" si="32"/>
        <v/>
      </c>
      <c r="AV29" s="17" t="str">
        <f t="shared" si="32"/>
        <v/>
      </c>
      <c r="AW29" s="18">
        <f t="shared" si="22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customHeight="1" x14ac:dyDescent="0.2">
      <c r="A30" s="268">
        <v>25</v>
      </c>
      <c r="B30" s="163"/>
      <c r="C30" s="231"/>
      <c r="D30" s="273"/>
      <c r="E30" s="223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23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33"/>
        <v/>
      </c>
      <c r="AE30" s="101">
        <f t="shared" si="9"/>
        <v>0</v>
      </c>
      <c r="AF30" s="9"/>
      <c r="AG30" s="17" t="str">
        <f t="shared" si="32"/>
        <v/>
      </c>
      <c r="AH30" s="17" t="str">
        <f t="shared" si="32"/>
        <v/>
      </c>
      <c r="AI30" s="17" t="str">
        <f t="shared" si="32"/>
        <v/>
      </c>
      <c r="AJ30" s="17" t="str">
        <f t="shared" si="32"/>
        <v/>
      </c>
      <c r="AK30" s="17" t="str">
        <f t="shared" si="32"/>
        <v/>
      </c>
      <c r="AL30" s="17" t="str">
        <f t="shared" si="32"/>
        <v/>
      </c>
      <c r="AM30" s="17" t="str">
        <f t="shared" si="32"/>
        <v/>
      </c>
      <c r="AN30" s="17" t="str">
        <f t="shared" si="32"/>
        <v/>
      </c>
      <c r="AO30" s="17" t="str">
        <f t="shared" si="32"/>
        <v/>
      </c>
      <c r="AP30" s="17" t="str">
        <f t="shared" si="32"/>
        <v/>
      </c>
      <c r="AQ30" s="17" t="str">
        <f t="shared" si="32"/>
        <v/>
      </c>
      <c r="AR30" s="17" t="str">
        <f t="shared" si="32"/>
        <v/>
      </c>
      <c r="AS30" s="17" t="str">
        <f t="shared" si="32"/>
        <v/>
      </c>
      <c r="AT30" s="17" t="str">
        <f t="shared" si="32"/>
        <v/>
      </c>
      <c r="AU30" s="17" t="str">
        <f t="shared" si="32"/>
        <v/>
      </c>
      <c r="AV30" s="17" t="str">
        <f t="shared" si="32"/>
        <v/>
      </c>
      <c r="AW30" s="18">
        <f t="shared" si="22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customHeight="1" x14ac:dyDescent="0.2">
      <c r="A31" s="268">
        <v>26</v>
      </c>
      <c r="B31" s="211"/>
      <c r="C31" s="211"/>
      <c r="D31" s="211"/>
      <c r="E31" s="223"/>
      <c r="F31" s="91"/>
      <c r="G31" s="91"/>
      <c r="H31" s="91"/>
      <c r="I31" s="91"/>
      <c r="J31" s="91"/>
      <c r="K31" s="23"/>
      <c r="L31" s="94"/>
      <c r="M31" s="91"/>
      <c r="N31" s="91"/>
      <c r="O31" s="94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23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33"/>
        <v/>
      </c>
      <c r="AE31" s="16">
        <f t="shared" si="9"/>
        <v>0</v>
      </c>
      <c r="AF31" s="9"/>
      <c r="AG31" s="17" t="str">
        <f t="shared" si="32"/>
        <v/>
      </c>
      <c r="AH31" s="17" t="str">
        <f t="shared" si="32"/>
        <v/>
      </c>
      <c r="AI31" s="17" t="str">
        <f t="shared" si="32"/>
        <v/>
      </c>
      <c r="AJ31" s="17" t="str">
        <f t="shared" si="32"/>
        <v/>
      </c>
      <c r="AK31" s="17" t="str">
        <f t="shared" si="32"/>
        <v/>
      </c>
      <c r="AL31" s="17" t="str">
        <f t="shared" si="32"/>
        <v/>
      </c>
      <c r="AM31" s="17" t="str">
        <f t="shared" si="32"/>
        <v/>
      </c>
      <c r="AN31" s="17" t="str">
        <f t="shared" si="32"/>
        <v/>
      </c>
      <c r="AO31" s="17" t="str">
        <f t="shared" si="32"/>
        <v/>
      </c>
      <c r="AP31" s="17" t="str">
        <f t="shared" si="32"/>
        <v/>
      </c>
      <c r="AQ31" s="17" t="str">
        <f t="shared" si="32"/>
        <v/>
      </c>
      <c r="AR31" s="17" t="str">
        <f t="shared" si="32"/>
        <v/>
      </c>
      <c r="AS31" s="17" t="str">
        <f t="shared" si="32"/>
        <v/>
      </c>
      <c r="AT31" s="17" t="str">
        <f t="shared" si="32"/>
        <v/>
      </c>
      <c r="AU31" s="17" t="str">
        <f t="shared" si="32"/>
        <v/>
      </c>
      <c r="AV31" s="17" t="str">
        <f t="shared" si="32"/>
        <v/>
      </c>
      <c r="AW31" s="18">
        <f t="shared" si="22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customHeight="1" x14ac:dyDescent="0.2">
      <c r="A32" s="268">
        <v>27</v>
      </c>
      <c r="B32" s="211"/>
      <c r="C32" s="211"/>
      <c r="D32" s="211"/>
      <c r="E32" s="223"/>
      <c r="F32" s="91"/>
      <c r="G32" s="23"/>
      <c r="H32" s="91"/>
      <c r="I32" s="91"/>
      <c r="J32" s="23"/>
      <c r="K32" s="23"/>
      <c r="L32" s="24"/>
      <c r="M32" s="91"/>
      <c r="N32" s="23"/>
      <c r="O32" s="24"/>
      <c r="P32" s="23"/>
      <c r="Q32" s="91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23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>SUM(X32:AB32)</f>
        <v>0</v>
      </c>
      <c r="AD32" s="210" t="str">
        <f t="shared" si="33"/>
        <v/>
      </c>
      <c r="AE32" s="16">
        <f t="shared" si="9"/>
        <v>0</v>
      </c>
      <c r="AF32" s="9"/>
      <c r="AG32" s="17" t="str">
        <f t="shared" si="32"/>
        <v/>
      </c>
      <c r="AH32" s="17" t="str">
        <f t="shared" si="32"/>
        <v/>
      </c>
      <c r="AI32" s="17" t="str">
        <f t="shared" si="32"/>
        <v/>
      </c>
      <c r="AJ32" s="17" t="str">
        <f t="shared" si="32"/>
        <v/>
      </c>
      <c r="AK32" s="17" t="str">
        <f t="shared" si="32"/>
        <v/>
      </c>
      <c r="AL32" s="17" t="str">
        <f t="shared" si="32"/>
        <v/>
      </c>
      <c r="AM32" s="17" t="str">
        <f t="shared" si="32"/>
        <v/>
      </c>
      <c r="AN32" s="17" t="str">
        <f t="shared" si="32"/>
        <v/>
      </c>
      <c r="AO32" s="17" t="str">
        <f t="shared" si="32"/>
        <v/>
      </c>
      <c r="AP32" s="17" t="str">
        <f t="shared" si="32"/>
        <v/>
      </c>
      <c r="AQ32" s="17" t="str">
        <f t="shared" si="32"/>
        <v/>
      </c>
      <c r="AR32" s="17" t="str">
        <f t="shared" si="32"/>
        <v/>
      </c>
      <c r="AS32" s="17" t="str">
        <f t="shared" si="32"/>
        <v/>
      </c>
      <c r="AT32" s="17" t="str">
        <f t="shared" si="32"/>
        <v/>
      </c>
      <c r="AU32" s="17" t="str">
        <f t="shared" si="32"/>
        <v/>
      </c>
      <c r="AV32" s="17" t="str">
        <f t="shared" si="32"/>
        <v/>
      </c>
      <c r="AW32" s="18">
        <f t="shared" si="22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customHeight="1" x14ac:dyDescent="0.2">
      <c r="A33" s="268">
        <v>28</v>
      </c>
      <c r="B33" s="211"/>
      <c r="C33" s="211"/>
      <c r="D33" s="211"/>
      <c r="E33" s="223"/>
      <c r="F33" s="91"/>
      <c r="G33" s="23"/>
      <c r="H33" s="91"/>
      <c r="I33" s="91"/>
      <c r="J33" s="23"/>
      <c r="K33" s="23"/>
      <c r="L33" s="24"/>
      <c r="M33" s="23"/>
      <c r="N33" s="23"/>
      <c r="O33" s="24"/>
      <c r="P33" s="23"/>
      <c r="Q33" s="91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23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>SUM(X33:AB33)</f>
        <v>0</v>
      </c>
      <c r="AD33" s="210" t="str">
        <f t="shared" si="33"/>
        <v/>
      </c>
      <c r="AE33" s="16">
        <f t="shared" si="9"/>
        <v>0</v>
      </c>
      <c r="AF33" s="9"/>
      <c r="AG33" s="17" t="str">
        <f t="shared" si="32"/>
        <v/>
      </c>
      <c r="AH33" s="17" t="str">
        <f t="shared" si="32"/>
        <v/>
      </c>
      <c r="AI33" s="17" t="str">
        <f t="shared" si="32"/>
        <v/>
      </c>
      <c r="AJ33" s="17" t="str">
        <f t="shared" si="32"/>
        <v/>
      </c>
      <c r="AK33" s="17" t="str">
        <f t="shared" si="32"/>
        <v/>
      </c>
      <c r="AL33" s="17" t="str">
        <f t="shared" si="32"/>
        <v/>
      </c>
      <c r="AM33" s="17" t="str">
        <f t="shared" si="32"/>
        <v/>
      </c>
      <c r="AN33" s="17" t="str">
        <f t="shared" si="32"/>
        <v/>
      </c>
      <c r="AO33" s="17" t="str">
        <f t="shared" si="32"/>
        <v/>
      </c>
      <c r="AP33" s="17" t="str">
        <f t="shared" si="32"/>
        <v/>
      </c>
      <c r="AQ33" s="17" t="str">
        <f t="shared" si="32"/>
        <v/>
      </c>
      <c r="AR33" s="17" t="str">
        <f t="shared" si="32"/>
        <v/>
      </c>
      <c r="AS33" s="17" t="str">
        <f t="shared" si="32"/>
        <v/>
      </c>
      <c r="AT33" s="17" t="str">
        <f t="shared" si="32"/>
        <v/>
      </c>
      <c r="AU33" s="17" t="str">
        <f t="shared" si="32"/>
        <v/>
      </c>
      <c r="AV33" s="17" t="str">
        <f t="shared" si="32"/>
        <v/>
      </c>
      <c r="AW33" s="18">
        <f t="shared" si="22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customHeight="1" x14ac:dyDescent="0.2">
      <c r="A34" s="268">
        <v>29</v>
      </c>
      <c r="B34" s="211"/>
      <c r="C34" s="211"/>
      <c r="D34" s="211"/>
      <c r="E34" s="223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23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>SUM(X34:AB34)</f>
        <v>0</v>
      </c>
      <c r="AD34" s="210" t="str">
        <f t="shared" si="33"/>
        <v/>
      </c>
      <c r="AE34" s="16">
        <f t="shared" si="9"/>
        <v>0</v>
      </c>
      <c r="AF34" s="9"/>
      <c r="AG34" s="17" t="str">
        <f t="shared" si="32"/>
        <v/>
      </c>
      <c r="AH34" s="17" t="str">
        <f t="shared" si="32"/>
        <v/>
      </c>
      <c r="AI34" s="17" t="str">
        <f t="shared" si="32"/>
        <v/>
      </c>
      <c r="AJ34" s="17" t="str">
        <f t="shared" si="32"/>
        <v/>
      </c>
      <c r="AK34" s="17" t="str">
        <f t="shared" si="32"/>
        <v/>
      </c>
      <c r="AL34" s="17" t="str">
        <f t="shared" si="32"/>
        <v/>
      </c>
      <c r="AM34" s="17" t="str">
        <f t="shared" si="32"/>
        <v/>
      </c>
      <c r="AN34" s="17" t="str">
        <f t="shared" si="32"/>
        <v/>
      </c>
      <c r="AO34" s="17" t="str">
        <f t="shared" si="32"/>
        <v/>
      </c>
      <c r="AP34" s="17" t="str">
        <f t="shared" si="32"/>
        <v/>
      </c>
      <c r="AQ34" s="17" t="str">
        <f t="shared" si="32"/>
        <v/>
      </c>
      <c r="AR34" s="17" t="str">
        <f t="shared" si="32"/>
        <v/>
      </c>
      <c r="AS34" s="17" t="str">
        <f t="shared" si="32"/>
        <v/>
      </c>
      <c r="AT34" s="17" t="str">
        <f t="shared" si="32"/>
        <v/>
      </c>
      <c r="AU34" s="17" t="str">
        <f t="shared" si="32"/>
        <v/>
      </c>
      <c r="AV34" s="17" t="str">
        <f t="shared" si="32"/>
        <v/>
      </c>
      <c r="AW34" s="18">
        <f t="shared" si="22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customHeight="1" x14ac:dyDescent="0.2">
      <c r="A35" s="268">
        <v>30</v>
      </c>
      <c r="B35" s="220"/>
      <c r="C35" s="221"/>
      <c r="D35" s="83"/>
      <c r="E35" s="223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2"/>
      <c r="X35" s="92"/>
      <c r="Y35" s="92">
        <f t="shared" si="3"/>
        <v>0</v>
      </c>
      <c r="Z35" s="92">
        <f t="shared" si="4"/>
        <v>0</v>
      </c>
      <c r="AA35" s="92">
        <f t="shared" si="5"/>
        <v>0</v>
      </c>
      <c r="AB35" s="92">
        <f t="shared" si="6"/>
        <v>0</v>
      </c>
      <c r="AC35" s="92">
        <f>SUM(X35:AB35)</f>
        <v>0</v>
      </c>
      <c r="AD35" s="210" t="str">
        <f t="shared" si="33"/>
        <v/>
      </c>
      <c r="AE35" s="16">
        <f t="shared" si="9"/>
        <v>0</v>
      </c>
      <c r="AF35" s="9"/>
      <c r="AG35" s="17" t="str">
        <f t="shared" si="32"/>
        <v/>
      </c>
      <c r="AH35" s="17" t="str">
        <f t="shared" si="32"/>
        <v/>
      </c>
      <c r="AI35" s="17" t="str">
        <f t="shared" si="32"/>
        <v/>
      </c>
      <c r="AJ35" s="17" t="str">
        <f t="shared" si="32"/>
        <v/>
      </c>
      <c r="AK35" s="17" t="str">
        <f t="shared" si="32"/>
        <v/>
      </c>
      <c r="AL35" s="17" t="str">
        <f t="shared" si="32"/>
        <v/>
      </c>
      <c r="AM35" s="17" t="str">
        <f t="shared" si="32"/>
        <v/>
      </c>
      <c r="AN35" s="17" t="str">
        <f t="shared" si="32"/>
        <v/>
      </c>
      <c r="AO35" s="17" t="str">
        <f t="shared" si="32"/>
        <v/>
      </c>
      <c r="AP35" s="17" t="str">
        <f t="shared" si="32"/>
        <v/>
      </c>
      <c r="AQ35" s="17" t="str">
        <f t="shared" si="32"/>
        <v/>
      </c>
      <c r="AR35" s="17" t="str">
        <f t="shared" si="32"/>
        <v/>
      </c>
      <c r="AS35" s="17" t="str">
        <f t="shared" si="32"/>
        <v/>
      </c>
      <c r="AT35" s="17" t="str">
        <f t="shared" si="32"/>
        <v/>
      </c>
      <c r="AU35" s="17" t="str">
        <f t="shared" si="32"/>
        <v/>
      </c>
      <c r="AV35" s="17" t="str">
        <f t="shared" si="32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customHeight="1" x14ac:dyDescent="0.2">
      <c r="A36" s="268">
        <v>31</v>
      </c>
      <c r="B36" s="220"/>
      <c r="C36" s="221"/>
      <c r="D36" s="83"/>
      <c r="E36" s="223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 t="shared" si="3"/>
        <v>0</v>
      </c>
      <c r="Z36" s="92">
        <f t="shared" si="4"/>
        <v>0</v>
      </c>
      <c r="AA36" s="92">
        <f t="shared" si="5"/>
        <v>0</v>
      </c>
      <c r="AB36" s="92">
        <f t="shared" si="6"/>
        <v>0</v>
      </c>
      <c r="AC36" s="92">
        <f t="shared" si="7"/>
        <v>0</v>
      </c>
      <c r="AD36" s="210" t="str">
        <f t="shared" si="33"/>
        <v/>
      </c>
      <c r="AE36" s="16">
        <f>IF(AX36=5,0.5,IF(AX36=4,0.25,IF(AX36&lt;=3,0)))</f>
        <v>0</v>
      </c>
      <c r="AF36" s="9"/>
      <c r="AG36" s="17" t="str">
        <f t="shared" si="32"/>
        <v/>
      </c>
      <c r="AH36" s="17" t="str">
        <f t="shared" si="32"/>
        <v/>
      </c>
      <c r="AI36" s="17" t="str">
        <f t="shared" si="32"/>
        <v/>
      </c>
      <c r="AJ36" s="17" t="str">
        <f t="shared" si="32"/>
        <v/>
      </c>
      <c r="AK36" s="17" t="str">
        <f t="shared" si="32"/>
        <v/>
      </c>
      <c r="AL36" s="17" t="str">
        <f t="shared" si="32"/>
        <v/>
      </c>
      <c r="AM36" s="17" t="str">
        <f t="shared" si="32"/>
        <v/>
      </c>
      <c r="AN36" s="17" t="str">
        <f t="shared" si="32"/>
        <v/>
      </c>
      <c r="AO36" s="17" t="str">
        <f t="shared" si="32"/>
        <v/>
      </c>
      <c r="AP36" s="17" t="str">
        <f t="shared" si="32"/>
        <v/>
      </c>
      <c r="AQ36" s="17" t="str">
        <f t="shared" si="32"/>
        <v/>
      </c>
      <c r="AR36" s="17" t="str">
        <f t="shared" si="32"/>
        <v/>
      </c>
      <c r="AS36" s="17" t="str">
        <f t="shared" si="32"/>
        <v/>
      </c>
      <c r="AT36" s="17" t="str">
        <f t="shared" si="32"/>
        <v/>
      </c>
      <c r="AU36" s="17" t="str">
        <f t="shared" si="32"/>
        <v/>
      </c>
      <c r="AV36" s="17" t="str">
        <f t="shared" si="32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customHeight="1" x14ac:dyDescent="0.25">
      <c r="A37" s="109"/>
      <c r="B37" s="110"/>
      <c r="C37" s="110"/>
      <c r="D37" s="110"/>
      <c r="E37" s="223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 t="shared" si="3"/>
        <v>0</v>
      </c>
      <c r="Z37" s="92">
        <f t="shared" si="4"/>
        <v>0</v>
      </c>
      <c r="AA37" s="92">
        <f t="shared" si="5"/>
        <v>0</v>
      </c>
      <c r="AB37" s="92">
        <f t="shared" si="6"/>
        <v>0</v>
      </c>
      <c r="AC37" s="92">
        <f t="shared" si="7"/>
        <v>0</v>
      </c>
      <c r="AD37" s="210" t="str">
        <f t="shared" si="33"/>
        <v/>
      </c>
      <c r="AE37" s="16">
        <f>IF(AX37=5,0.5,IF(AX37=4,0.25,IF(AX37&lt;=3,0)))</f>
        <v>0</v>
      </c>
      <c r="AF37" s="9"/>
      <c r="AG37" s="17" t="str">
        <f t="shared" si="32"/>
        <v/>
      </c>
      <c r="AH37" s="17" t="str">
        <f t="shared" si="32"/>
        <v/>
      </c>
      <c r="AI37" s="17" t="str">
        <f t="shared" si="32"/>
        <v/>
      </c>
      <c r="AJ37" s="17" t="str">
        <f t="shared" si="32"/>
        <v/>
      </c>
      <c r="AK37" s="17" t="str">
        <f t="shared" si="32"/>
        <v/>
      </c>
      <c r="AL37" s="17" t="str">
        <f t="shared" si="32"/>
        <v/>
      </c>
      <c r="AM37" s="17" t="str">
        <f t="shared" si="32"/>
        <v/>
      </c>
      <c r="AN37" s="17" t="str">
        <f t="shared" si="32"/>
        <v/>
      </c>
      <c r="AO37" s="17" t="str">
        <f t="shared" si="32"/>
        <v/>
      </c>
      <c r="AP37" s="17" t="str">
        <f t="shared" si="32"/>
        <v/>
      </c>
      <c r="AQ37" s="17" t="str">
        <f t="shared" si="32"/>
        <v/>
      </c>
      <c r="AR37" s="17" t="str">
        <f t="shared" si="32"/>
        <v/>
      </c>
      <c r="AS37" s="17" t="str">
        <f t="shared" si="32"/>
        <v/>
      </c>
      <c r="AT37" s="17" t="str">
        <f t="shared" si="32"/>
        <v/>
      </c>
      <c r="AU37" s="17" t="str">
        <f t="shared" si="32"/>
        <v/>
      </c>
      <c r="AV37" s="17" t="str">
        <f t="shared" ref="AG37:AV38" si="34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customHeight="1" thickBot="1" x14ac:dyDescent="0.3">
      <c r="A38" s="109"/>
      <c r="B38" s="110"/>
      <c r="C38" s="110"/>
      <c r="D38" s="110"/>
      <c r="E38" s="27">
        <f>COUNTIF(E6:E37,"2332")</f>
        <v>22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2">
        <f>COUNTIF(AG38:AV38,"б")</f>
        <v>0</v>
      </c>
      <c r="X38" s="92">
        <f>COUNTIF(AF38:AU38,"д")</f>
        <v>0</v>
      </c>
      <c r="Y38" s="92">
        <f t="shared" si="3"/>
        <v>0</v>
      </c>
      <c r="Z38" s="92">
        <f t="shared" si="4"/>
        <v>0</v>
      </c>
      <c r="AA38" s="92">
        <f t="shared" si="5"/>
        <v>0</v>
      </c>
      <c r="AB38" s="92">
        <f t="shared" si="6"/>
        <v>0</v>
      </c>
      <c r="AC38" s="92">
        <f t="shared" si="7"/>
        <v>0</v>
      </c>
      <c r="AD38" s="210" t="str">
        <f t="shared" si="33"/>
        <v/>
      </c>
      <c r="AE38" s="31">
        <f>IF(AX38=5,0.5,IF(AX38=4,0.25,IF(AX38&lt;=3,0)))</f>
        <v>0</v>
      </c>
      <c r="AF38" s="9"/>
      <c r="AG38" s="17" t="str">
        <f t="shared" si="34"/>
        <v/>
      </c>
      <c r="AH38" s="17" t="str">
        <f t="shared" si="34"/>
        <v/>
      </c>
      <c r="AI38" s="17" t="str">
        <f t="shared" si="34"/>
        <v/>
      </c>
      <c r="AJ38" s="17" t="str">
        <f t="shared" si="34"/>
        <v/>
      </c>
      <c r="AK38" s="17" t="str">
        <f t="shared" si="34"/>
        <v/>
      </c>
      <c r="AL38" s="17" t="str">
        <f t="shared" si="34"/>
        <v/>
      </c>
      <c r="AM38" s="17" t="str">
        <f t="shared" si="34"/>
        <v/>
      </c>
      <c r="AN38" s="17" t="str">
        <f t="shared" si="34"/>
        <v/>
      </c>
      <c r="AO38" s="17" t="str">
        <f t="shared" si="34"/>
        <v/>
      </c>
      <c r="AP38" s="17" t="str">
        <f t="shared" si="34"/>
        <v/>
      </c>
      <c r="AQ38" s="17" t="str">
        <f t="shared" si="34"/>
        <v/>
      </c>
      <c r="AR38" s="17" t="str">
        <f t="shared" si="34"/>
        <v/>
      </c>
      <c r="AS38" s="17" t="str">
        <f t="shared" si="34"/>
        <v/>
      </c>
      <c r="AT38" s="17" t="str">
        <f t="shared" si="34"/>
        <v/>
      </c>
      <c r="AU38" s="17" t="str">
        <f t="shared" si="34"/>
        <v/>
      </c>
      <c r="AV38" s="17" t="str">
        <f t="shared" si="34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15"/>
      <c r="B39" s="110"/>
      <c r="C39" s="82" t="s">
        <v>12</v>
      </c>
      <c r="D39" s="110"/>
      <c r="E39" s="27"/>
      <c r="F39" s="181" t="str">
        <f t="array" ref="F39:U46">AG39:AV46</f>
        <v xml:space="preserve"> </v>
      </c>
      <c r="G39" s="181" t="str">
        <v xml:space="preserve"> </v>
      </c>
      <c r="H39" s="181" t="str">
        <v xml:space="preserve"> </v>
      </c>
      <c r="I39" s="181">
        <v>4.6363636363636367</v>
      </c>
      <c r="J39" s="181">
        <v>4.4761904761904763</v>
      </c>
      <c r="K39" s="181">
        <v>4.05</v>
      </c>
      <c r="L39" s="181">
        <v>4.3636363636363633</v>
      </c>
      <c r="M39" s="181">
        <v>4.7727272727272725</v>
      </c>
      <c r="N39" s="181">
        <v>4.7727272727272725</v>
      </c>
      <c r="O39" s="182">
        <v>3.9545454545454546</v>
      </c>
      <c r="P39" s="183">
        <v>4.0454545454545459</v>
      </c>
      <c r="Q39" s="183">
        <v>4.2272727272727275</v>
      </c>
      <c r="R39" s="183" t="str">
        <v xml:space="preserve"> </v>
      </c>
      <c r="S39" s="181">
        <v>4.1428571428571432</v>
      </c>
      <c r="T39" s="181">
        <v>4.4090909090909092</v>
      </c>
      <c r="U39" s="181" t="str">
        <v xml:space="preserve"> </v>
      </c>
      <c r="V39" s="18">
        <f>сводн.!T44</f>
        <v>4</v>
      </c>
      <c r="W39" s="92">
        <f>SUM(W6:W38)</f>
        <v>0</v>
      </c>
      <c r="X39" s="92">
        <f>SUM(X6:X38)</f>
        <v>0</v>
      </c>
      <c r="Y39" s="92">
        <f>SUM(Y6:Y38)-X39</f>
        <v>0</v>
      </c>
      <c r="Z39" s="92">
        <f>SUM(Z6:Z38)</f>
        <v>28</v>
      </c>
      <c r="AA39" s="92">
        <f>SUM(AA6:AA38)</f>
        <v>98</v>
      </c>
      <c r="AB39" s="92">
        <f>SUM(AB6:AB38)</f>
        <v>112</v>
      </c>
      <c r="AC39" s="92">
        <f t="shared" si="7"/>
        <v>238</v>
      </c>
      <c r="AD39" s="210">
        <f t="shared" si="33"/>
        <v>4.3529411764705879</v>
      </c>
      <c r="AE39" s="32"/>
      <c r="AF39" s="9"/>
      <c r="AG39" s="33" t="str">
        <f t="shared" ref="AG39:AV39" si="35">IF(COUNT(AG6:AG38)=0," ",SUM(AG6:AG38)/COUNT(AG6:AG38))</f>
        <v xml:space="preserve"> </v>
      </c>
      <c r="AH39" s="33" t="str">
        <f t="shared" si="35"/>
        <v xml:space="preserve"> </v>
      </c>
      <c r="AI39" s="33" t="str">
        <f t="shared" si="35"/>
        <v xml:space="preserve"> </v>
      </c>
      <c r="AJ39" s="33">
        <f t="shared" si="35"/>
        <v>4.6363636363636367</v>
      </c>
      <c r="AK39" s="33">
        <f t="shared" si="35"/>
        <v>4.4761904761904763</v>
      </c>
      <c r="AL39" s="33">
        <f t="shared" si="35"/>
        <v>4.05</v>
      </c>
      <c r="AM39" s="33">
        <f t="shared" si="35"/>
        <v>4.3636363636363633</v>
      </c>
      <c r="AN39" s="33">
        <f t="shared" si="35"/>
        <v>4.7727272727272725</v>
      </c>
      <c r="AO39" s="33">
        <f t="shared" si="35"/>
        <v>4.7727272727272725</v>
      </c>
      <c r="AP39" s="33">
        <f t="shared" si="35"/>
        <v>3.9545454545454546</v>
      </c>
      <c r="AQ39" s="33">
        <f t="shared" si="35"/>
        <v>4.0454545454545459</v>
      </c>
      <c r="AR39" s="33">
        <f t="shared" si="35"/>
        <v>4.2272727272727275</v>
      </c>
      <c r="AS39" s="33" t="str">
        <f t="shared" si="35"/>
        <v xml:space="preserve"> </v>
      </c>
      <c r="AT39" s="33">
        <f t="shared" si="35"/>
        <v>4.1428571428571432</v>
      </c>
      <c r="AU39" s="33">
        <f t="shared" si="35"/>
        <v>4.4090909090909092</v>
      </c>
      <c r="AV39" s="34" t="str">
        <f t="shared" si="35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84"/>
      <c r="B40" s="215"/>
      <c r="C40" s="186" t="s">
        <v>13</v>
      </c>
      <c r="D40" s="82"/>
      <c r="E40" s="187"/>
      <c r="F40" s="102" t="str">
        <v>0</v>
      </c>
      <c r="G40" s="102" t="str">
        <v>0</v>
      </c>
      <c r="H40" s="102" t="str">
        <v>0</v>
      </c>
      <c r="I40" s="102">
        <v>14</v>
      </c>
      <c r="J40" s="102">
        <v>10</v>
      </c>
      <c r="K40" s="102">
        <v>7</v>
      </c>
      <c r="L40" s="102">
        <v>8</v>
      </c>
      <c r="M40" s="102">
        <v>18</v>
      </c>
      <c r="N40" s="102">
        <v>17</v>
      </c>
      <c r="O40" s="103">
        <v>5</v>
      </c>
      <c r="P40" s="103">
        <v>5</v>
      </c>
      <c r="Q40" s="103">
        <v>8</v>
      </c>
      <c r="R40" s="103" t="str">
        <v>0</v>
      </c>
      <c r="S40" s="102">
        <v>11</v>
      </c>
      <c r="T40" s="102">
        <v>9</v>
      </c>
      <c r="U40" s="102" t="str">
        <v xml:space="preserve"> </v>
      </c>
      <c r="V40" s="177">
        <f>IF(COUNTIF(V6:V38,5)=0,"0",COUNTIF(V6:V38,5))</f>
        <v>1</v>
      </c>
      <c r="W40" s="177"/>
      <c r="X40" s="722">
        <f>SUM(X39:AB39)</f>
        <v>238</v>
      </c>
      <c r="Y40" s="722"/>
      <c r="Z40" s="722"/>
      <c r="AA40" s="722"/>
      <c r="AB40" s="722"/>
      <c r="AC40" s="270"/>
      <c r="AD40" s="210">
        <f t="shared" si="33"/>
        <v>2</v>
      </c>
      <c r="AE40" s="36"/>
      <c r="AF40" s="37"/>
      <c r="AG40" s="38" t="str">
        <f t="shared" ref="AG40:AU40" si="36">IF(COUNTIF(AG6:AG38,5)=0,"0",COUNTIF(AG6:AG38,5))</f>
        <v>0</v>
      </c>
      <c r="AH40" s="38" t="str">
        <f t="shared" si="36"/>
        <v>0</v>
      </c>
      <c r="AI40" s="38" t="str">
        <f t="shared" si="36"/>
        <v>0</v>
      </c>
      <c r="AJ40" s="38">
        <f t="shared" si="36"/>
        <v>14</v>
      </c>
      <c r="AK40" s="38">
        <f t="shared" si="36"/>
        <v>10</v>
      </c>
      <c r="AL40" s="38">
        <f t="shared" si="36"/>
        <v>7</v>
      </c>
      <c r="AM40" s="38">
        <f t="shared" si="36"/>
        <v>8</v>
      </c>
      <c r="AN40" s="38">
        <f t="shared" si="36"/>
        <v>18</v>
      </c>
      <c r="AO40" s="38">
        <f t="shared" si="36"/>
        <v>17</v>
      </c>
      <c r="AP40" s="38">
        <f t="shared" si="36"/>
        <v>5</v>
      </c>
      <c r="AQ40" s="38">
        <f t="shared" si="36"/>
        <v>5</v>
      </c>
      <c r="AR40" s="38">
        <f t="shared" si="36"/>
        <v>8</v>
      </c>
      <c r="AS40" s="38" t="str">
        <f t="shared" si="36"/>
        <v>0</v>
      </c>
      <c r="AT40" s="38">
        <f t="shared" si="36"/>
        <v>11</v>
      </c>
      <c r="AU40" s="38">
        <f t="shared" si="36"/>
        <v>9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188"/>
      <c r="B41" s="184"/>
      <c r="C41" s="190" t="s">
        <v>14</v>
      </c>
      <c r="D41" s="186"/>
      <c r="E41" s="191"/>
      <c r="F41" s="104" t="str">
        <v>0</v>
      </c>
      <c r="G41" s="104" t="str">
        <v>0</v>
      </c>
      <c r="H41" s="104" t="str">
        <v>0</v>
      </c>
      <c r="I41" s="104">
        <v>8</v>
      </c>
      <c r="J41" s="104">
        <v>11</v>
      </c>
      <c r="K41" s="104">
        <v>7</v>
      </c>
      <c r="L41" s="104">
        <v>14</v>
      </c>
      <c r="M41" s="104">
        <v>3</v>
      </c>
      <c r="N41" s="104">
        <v>5</v>
      </c>
      <c r="O41" s="105">
        <v>11</v>
      </c>
      <c r="P41" s="105">
        <v>13</v>
      </c>
      <c r="Q41" s="105">
        <v>11</v>
      </c>
      <c r="R41" s="105" t="str">
        <v>0</v>
      </c>
      <c r="S41" s="104">
        <v>2</v>
      </c>
      <c r="T41" s="104">
        <v>13</v>
      </c>
      <c r="U41" s="104" t="str">
        <v xml:space="preserve"> </v>
      </c>
      <c r="V41" s="44">
        <f>IF(COUNTIF(V6:V38,4)=0,"0",COUNTIF(V6:V38,4))</f>
        <v>10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1</v>
      </c>
      <c r="AA41" s="44">
        <f>IF(COUNTIF(AA6:AA38,4)=0," ",COUNTIF(AA6:AA38,4))</f>
        <v>3</v>
      </c>
      <c r="AB41" s="44">
        <f>IF(COUNTIF(AB6:AB38,4)=0," ",COUNTIF(AB6:AB38,4))</f>
        <v>4</v>
      </c>
      <c r="AC41" s="44"/>
      <c r="AD41" s="210" t="str">
        <f t="shared" si="33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37">IF(COUNTIF(AG6:AG38,4)=0,"0",COUNTIF(AG6:AG38,4))</f>
        <v>0</v>
      </c>
      <c r="AH41" s="44" t="str">
        <f t="shared" si="37"/>
        <v>0</v>
      </c>
      <c r="AI41" s="44" t="str">
        <f t="shared" si="37"/>
        <v>0</v>
      </c>
      <c r="AJ41" s="44">
        <f t="shared" si="37"/>
        <v>8</v>
      </c>
      <c r="AK41" s="44">
        <f t="shared" si="37"/>
        <v>11</v>
      </c>
      <c r="AL41" s="44">
        <f t="shared" si="37"/>
        <v>7</v>
      </c>
      <c r="AM41" s="44">
        <f t="shared" si="37"/>
        <v>14</v>
      </c>
      <c r="AN41" s="44">
        <f t="shared" si="37"/>
        <v>3</v>
      </c>
      <c r="AO41" s="44">
        <f t="shared" si="37"/>
        <v>5</v>
      </c>
      <c r="AP41" s="44">
        <f t="shared" si="37"/>
        <v>11</v>
      </c>
      <c r="AQ41" s="44">
        <f t="shared" si="37"/>
        <v>13</v>
      </c>
      <c r="AR41" s="44">
        <f t="shared" si="37"/>
        <v>11</v>
      </c>
      <c r="AS41" s="44" t="str">
        <f t="shared" si="37"/>
        <v>0</v>
      </c>
      <c r="AT41" s="44">
        <f t="shared" si="37"/>
        <v>2</v>
      </c>
      <c r="AU41" s="44">
        <f t="shared" si="37"/>
        <v>13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188"/>
      <c r="C42" s="193" t="s">
        <v>15</v>
      </c>
      <c r="D42" s="190"/>
      <c r="E42" s="194"/>
      <c r="F42" s="106" t="str">
        <v>0</v>
      </c>
      <c r="G42" s="106" t="str">
        <v>0</v>
      </c>
      <c r="H42" s="106" t="str">
        <v>0</v>
      </c>
      <c r="I42" s="106" t="str">
        <v>0</v>
      </c>
      <c r="J42" s="106" t="str">
        <v>0</v>
      </c>
      <c r="K42" s="106">
        <v>6</v>
      </c>
      <c r="L42" s="106" t="str">
        <v>0</v>
      </c>
      <c r="M42" s="106">
        <v>1</v>
      </c>
      <c r="N42" s="106" t="str">
        <v>0</v>
      </c>
      <c r="O42" s="107">
        <v>6</v>
      </c>
      <c r="P42" s="107">
        <v>4</v>
      </c>
      <c r="Q42" s="107">
        <v>3</v>
      </c>
      <c r="R42" s="107" t="str">
        <v>0</v>
      </c>
      <c r="S42" s="106">
        <v>8</v>
      </c>
      <c r="T42" s="106" t="str">
        <v>0</v>
      </c>
      <c r="U42" s="106" t="str">
        <v xml:space="preserve"> </v>
      </c>
      <c r="V42" s="52">
        <f>IF(COUNTIF(V6:V38,3)=0,"0",COUNTIF(V6:V38,3))</f>
        <v>11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4</v>
      </c>
      <c r="AA42" s="52">
        <f>IF(COUNTIF(AA6:AA38,3)=0," ",COUNTIF(AA6:AA38,3))</f>
        <v>3</v>
      </c>
      <c r="AB42" s="52">
        <f>IF(COUNTIF(AB6:AB38,3)=0," ",COUNTIF(AB6:AB38,3))</f>
        <v>4</v>
      </c>
      <c r="AC42" s="52"/>
      <c r="AD42" s="210" t="str">
        <f t="shared" si="33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38">IF(COUNTIF(AG6:AG38,3)=0,"0",COUNTIF(AG6:AG38,3))</f>
        <v>0</v>
      </c>
      <c r="AH42" s="52" t="str">
        <f t="shared" si="38"/>
        <v>0</v>
      </c>
      <c r="AI42" s="52" t="str">
        <f t="shared" si="38"/>
        <v>0</v>
      </c>
      <c r="AJ42" s="52" t="str">
        <f t="shared" si="38"/>
        <v>0</v>
      </c>
      <c r="AK42" s="52" t="str">
        <f t="shared" si="38"/>
        <v>0</v>
      </c>
      <c r="AL42" s="52">
        <f t="shared" si="38"/>
        <v>6</v>
      </c>
      <c r="AM42" s="52" t="str">
        <f t="shared" si="38"/>
        <v>0</v>
      </c>
      <c r="AN42" s="52">
        <f t="shared" si="38"/>
        <v>1</v>
      </c>
      <c r="AO42" s="52" t="str">
        <f t="shared" si="38"/>
        <v>0</v>
      </c>
      <c r="AP42" s="52">
        <f t="shared" si="38"/>
        <v>6</v>
      </c>
      <c r="AQ42" s="52">
        <f t="shared" si="38"/>
        <v>4</v>
      </c>
      <c r="AR42" s="52">
        <f t="shared" si="38"/>
        <v>3</v>
      </c>
      <c r="AS42" s="52" t="str">
        <f t="shared" si="38"/>
        <v>0</v>
      </c>
      <c r="AT42" s="52">
        <f t="shared" si="38"/>
        <v>8</v>
      </c>
      <c r="AU42" s="52" t="str">
        <f t="shared" si="38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15"/>
      <c r="B43" s="84"/>
      <c r="C43" s="82" t="s">
        <v>16</v>
      </c>
      <c r="D43" s="19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 t="str">
        <f>IF(COUNTIF(V6:V38,2)=0,"0",COUNTIF(V6:V38,2))</f>
        <v>0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1</v>
      </c>
      <c r="AA43" s="35">
        <f>IF(COUNTIF(AA6:AA38,2)=0," ",COUNTIF(AA6:AA38,2))</f>
        <v>1</v>
      </c>
      <c r="AB43" s="35">
        <f>IF(COUNTIF(AB6:AB38,2)=0," ",COUNTIF(AB6:AB38,2))</f>
        <v>2</v>
      </c>
      <c r="AC43" s="35"/>
      <c r="AD43" s="210" t="str">
        <f t="shared" si="33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39">COUNTIF(AG6:AG37,2)+COUNTIF(AG6:AG37,"д")</f>
        <v>0</v>
      </c>
      <c r="AH43" s="35">
        <f t="shared" si="39"/>
        <v>0</v>
      </c>
      <c r="AI43" s="35">
        <f t="shared" si="39"/>
        <v>0</v>
      </c>
      <c r="AJ43" s="35">
        <f t="shared" si="39"/>
        <v>0</v>
      </c>
      <c r="AK43" s="35">
        <f t="shared" si="39"/>
        <v>0</v>
      </c>
      <c r="AL43" s="35">
        <f t="shared" si="39"/>
        <v>0</v>
      </c>
      <c r="AM43" s="35">
        <f t="shared" si="39"/>
        <v>0</v>
      </c>
      <c r="AN43" s="35">
        <f t="shared" si="39"/>
        <v>0</v>
      </c>
      <c r="AO43" s="35">
        <f t="shared" si="39"/>
        <v>0</v>
      </c>
      <c r="AP43" s="35">
        <f t="shared" si="39"/>
        <v>0</v>
      </c>
      <c r="AQ43" s="35">
        <f t="shared" si="39"/>
        <v>0</v>
      </c>
      <c r="AR43" s="35">
        <f t="shared" si="39"/>
        <v>0</v>
      </c>
      <c r="AS43" s="35">
        <f t="shared" si="39"/>
        <v>0</v>
      </c>
      <c r="AT43" s="35">
        <f t="shared" si="39"/>
        <v>0</v>
      </c>
      <c r="AU43" s="35">
        <f t="shared" si="39"/>
        <v>0</v>
      </c>
      <c r="AV43" s="35">
        <f t="shared" si="3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15"/>
      <c r="B44" s="215"/>
      <c r="C44" s="82" t="s">
        <v>17</v>
      </c>
      <c r="D44" s="82"/>
      <c r="E44" s="27"/>
      <c r="F44" s="23">
        <v>0</v>
      </c>
      <c r="G44" s="23">
        <v>0</v>
      </c>
      <c r="H44" s="23">
        <v>0</v>
      </c>
      <c r="I44" s="23">
        <v>0</v>
      </c>
      <c r="J44" s="23">
        <v>1</v>
      </c>
      <c r="K44" s="23">
        <v>2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1</v>
      </c>
      <c r="T44" s="23">
        <v>0</v>
      </c>
      <c r="U44" s="23">
        <v>0</v>
      </c>
      <c r="V44" s="35">
        <f t="shared" ref="V44:AB44" si="40">COUNTBLANK(V6:V27)</f>
        <v>0</v>
      </c>
      <c r="W44" s="35">
        <f t="shared" si="40"/>
        <v>0</v>
      </c>
      <c r="X44" s="35">
        <f t="shared" si="40"/>
        <v>0</v>
      </c>
      <c r="Y44" s="35">
        <f t="shared" si="40"/>
        <v>0</v>
      </c>
      <c r="Z44" s="35">
        <f t="shared" si="40"/>
        <v>0</v>
      </c>
      <c r="AA44" s="35">
        <f t="shared" si="40"/>
        <v>0</v>
      </c>
      <c r="AB44" s="35">
        <f t="shared" si="40"/>
        <v>0</v>
      </c>
      <c r="AC44" s="35"/>
      <c r="AD44" s="222">
        <f>COUNTBLANK(AD6:AD27)</f>
        <v>0</v>
      </c>
      <c r="AE44" s="61" t="str">
        <f>IF(COUNTIF(AE6:AE38,"б")=0," ",COUNTIF(AE6:AE38,"б"))</f>
        <v xml:space="preserve"> </v>
      </c>
      <c r="AF44" s="60">
        <f t="shared" ref="AF44:CB44" si="41">IF(COUNTIF(AF6:AF38,"б")=0+COUNTIF(AF6:AF38,"а")=0,"0",COUNTIF(AF6:AF38,"б")+COUNTIF(AF6:AF38,"а"))</f>
        <v>0</v>
      </c>
      <c r="AG44" s="60">
        <f t="shared" si="41"/>
        <v>0</v>
      </c>
      <c r="AH44" s="60">
        <f t="shared" si="41"/>
        <v>0</v>
      </c>
      <c r="AI44" s="60">
        <f t="shared" si="41"/>
        <v>0</v>
      </c>
      <c r="AJ44" s="60">
        <f t="shared" si="41"/>
        <v>0</v>
      </c>
      <c r="AK44" s="60">
        <f t="shared" si="41"/>
        <v>1</v>
      </c>
      <c r="AL44" s="60">
        <f t="shared" si="41"/>
        <v>2</v>
      </c>
      <c r="AM44" s="60">
        <f t="shared" si="41"/>
        <v>0</v>
      </c>
      <c r="AN44" s="60">
        <f t="shared" si="41"/>
        <v>0</v>
      </c>
      <c r="AO44" s="60">
        <f t="shared" si="41"/>
        <v>0</v>
      </c>
      <c r="AP44" s="60">
        <f t="shared" si="41"/>
        <v>0</v>
      </c>
      <c r="AQ44" s="60">
        <f t="shared" si="41"/>
        <v>0</v>
      </c>
      <c r="AR44" s="60">
        <f t="shared" si="41"/>
        <v>0</v>
      </c>
      <c r="AS44" s="60">
        <f t="shared" si="41"/>
        <v>0</v>
      </c>
      <c r="AT44" s="60">
        <f t="shared" si="41"/>
        <v>1</v>
      </c>
      <c r="AU44" s="60">
        <f t="shared" si="41"/>
        <v>0</v>
      </c>
      <c r="AV44" s="60">
        <f t="shared" si="41"/>
        <v>0</v>
      </c>
      <c r="AW44" s="60">
        <f t="shared" si="41"/>
        <v>0</v>
      </c>
      <c r="AX44" s="60">
        <f t="shared" si="41"/>
        <v>0</v>
      </c>
      <c r="AY44" s="60">
        <f t="shared" si="41"/>
        <v>0</v>
      </c>
      <c r="AZ44" s="60">
        <f t="shared" si="41"/>
        <v>0</v>
      </c>
      <c r="BA44" s="60">
        <f t="shared" si="41"/>
        <v>0</v>
      </c>
      <c r="BB44" s="60">
        <f t="shared" si="41"/>
        <v>0</v>
      </c>
      <c r="BC44" s="60">
        <f t="shared" si="41"/>
        <v>0</v>
      </c>
      <c r="BD44" s="60">
        <f t="shared" si="41"/>
        <v>0</v>
      </c>
      <c r="BE44" s="60">
        <f t="shared" si="41"/>
        <v>0</v>
      </c>
      <c r="BF44" s="60">
        <f t="shared" si="41"/>
        <v>0</v>
      </c>
      <c r="BG44" s="60">
        <f t="shared" si="41"/>
        <v>0</v>
      </c>
      <c r="BH44" s="60">
        <f t="shared" si="41"/>
        <v>0</v>
      </c>
      <c r="BI44" s="60">
        <f t="shared" si="41"/>
        <v>0</v>
      </c>
      <c r="BJ44" s="60">
        <f t="shared" si="41"/>
        <v>0</v>
      </c>
      <c r="BK44" s="60">
        <f t="shared" si="41"/>
        <v>0</v>
      </c>
      <c r="BL44" s="60">
        <f t="shared" si="41"/>
        <v>0</v>
      </c>
      <c r="BM44" s="60">
        <f t="shared" si="41"/>
        <v>0</v>
      </c>
      <c r="BN44" s="60">
        <f t="shared" si="41"/>
        <v>0</v>
      </c>
      <c r="BO44" s="60">
        <f t="shared" si="41"/>
        <v>0</v>
      </c>
      <c r="BP44" s="60">
        <f t="shared" si="41"/>
        <v>0</v>
      </c>
      <c r="BQ44" s="60">
        <f t="shared" si="41"/>
        <v>0</v>
      </c>
      <c r="BR44" s="60">
        <f t="shared" si="41"/>
        <v>0</v>
      </c>
      <c r="BS44" s="60">
        <f t="shared" si="41"/>
        <v>0</v>
      </c>
      <c r="BT44" s="60">
        <f t="shared" si="41"/>
        <v>0</v>
      </c>
      <c r="BU44" s="60">
        <f t="shared" si="41"/>
        <v>0</v>
      </c>
      <c r="BV44" s="60">
        <f t="shared" si="41"/>
        <v>0</v>
      </c>
      <c r="BW44" s="60">
        <f t="shared" si="41"/>
        <v>0</v>
      </c>
      <c r="BX44" s="60">
        <f t="shared" si="41"/>
        <v>0</v>
      </c>
      <c r="BY44" s="60">
        <f t="shared" si="41"/>
        <v>0</v>
      </c>
      <c r="BZ44" s="60">
        <f t="shared" si="41"/>
        <v>0</v>
      </c>
      <c r="CA44" s="60">
        <f t="shared" si="41"/>
        <v>0</v>
      </c>
      <c r="CB44" s="60">
        <f t="shared" si="4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15"/>
      <c r="B45" s="215"/>
      <c r="C45" s="82" t="s">
        <v>18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10" t="str">
        <f t="shared" si="33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U45" si="42">IF(COUNTIF(AG6:AG38,"з")=0,"0",COUNTIF(AG6:AG38,"з"))</f>
        <v>0</v>
      </c>
      <c r="AH45" s="35" t="str">
        <f t="shared" si="42"/>
        <v>0</v>
      </c>
      <c r="AI45" s="35" t="str">
        <f t="shared" si="42"/>
        <v>0</v>
      </c>
      <c r="AJ45" s="35" t="str">
        <f t="shared" si="42"/>
        <v>0</v>
      </c>
      <c r="AK45" s="35" t="str">
        <f t="shared" si="42"/>
        <v>0</v>
      </c>
      <c r="AL45" s="35" t="str">
        <f t="shared" si="42"/>
        <v>0</v>
      </c>
      <c r="AM45" s="35" t="str">
        <f t="shared" si="42"/>
        <v>0</v>
      </c>
      <c r="AN45" s="35" t="str">
        <f t="shared" si="42"/>
        <v>0</v>
      </c>
      <c r="AO45" s="35" t="str">
        <f t="shared" si="42"/>
        <v>0</v>
      </c>
      <c r="AP45" s="35" t="str">
        <f t="shared" si="42"/>
        <v>0</v>
      </c>
      <c r="AQ45" s="35" t="str">
        <f t="shared" si="42"/>
        <v>0</v>
      </c>
      <c r="AR45" s="35" t="str">
        <f t="shared" si="42"/>
        <v>0</v>
      </c>
      <c r="AS45" s="35" t="str">
        <f t="shared" si="42"/>
        <v>0</v>
      </c>
      <c r="AT45" s="35" t="str">
        <f t="shared" si="42"/>
        <v>0</v>
      </c>
      <c r="AU45" s="35" t="str">
        <f t="shared" si="42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15"/>
      <c r="B46" s="215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10" t="str">
        <f t="shared" si="33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43">IF(COUNTIF(AG6:AG38,"н")=0,"0",COUNTIF(AG6:AG38,"н"))</f>
        <v>0</v>
      </c>
      <c r="AH46" s="35" t="str">
        <f t="shared" si="43"/>
        <v>0</v>
      </c>
      <c r="AI46" s="35" t="str">
        <f t="shared" si="43"/>
        <v>0</v>
      </c>
      <c r="AJ46" s="35" t="str">
        <f t="shared" si="43"/>
        <v>0</v>
      </c>
      <c r="AK46" s="35" t="str">
        <f t="shared" si="43"/>
        <v>0</v>
      </c>
      <c r="AL46" s="35" t="str">
        <f t="shared" si="43"/>
        <v>0</v>
      </c>
      <c r="AM46" s="35" t="str">
        <f t="shared" si="43"/>
        <v>0</v>
      </c>
      <c r="AN46" s="35" t="str">
        <f t="shared" si="43"/>
        <v>0</v>
      </c>
      <c r="AO46" s="35" t="str">
        <f t="shared" si="43"/>
        <v>0</v>
      </c>
      <c r="AP46" s="35" t="str">
        <f t="shared" si="43"/>
        <v>0</v>
      </c>
      <c r="AQ46" s="35" t="str">
        <f t="shared" si="43"/>
        <v>0</v>
      </c>
      <c r="AR46" s="35" t="str">
        <f t="shared" si="43"/>
        <v>0</v>
      </c>
      <c r="AS46" s="35" t="str">
        <f t="shared" si="43"/>
        <v>0</v>
      </c>
      <c r="AT46" s="35" t="str">
        <f t="shared" si="43"/>
        <v>0</v>
      </c>
      <c r="AU46" s="35" t="str">
        <f t="shared" si="43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8">
    <mergeCell ref="H2:P2"/>
    <mergeCell ref="Q2:T2"/>
    <mergeCell ref="AX3:BM3"/>
    <mergeCell ref="BP3:CE3"/>
    <mergeCell ref="X40:AB40"/>
    <mergeCell ref="A3:C4"/>
    <mergeCell ref="AD3:AD5"/>
    <mergeCell ref="AG3:AW3"/>
  </mergeCells>
  <conditionalFormatting sqref="AF6:AF38">
    <cfRule type="expression" dxfId="10905" priority="2968" stopIfTrue="1">
      <formula>VALUE(RIGHT(AF6))&gt;AE6</formula>
    </cfRule>
    <cfRule type="expression" dxfId="10904" priority="2969" stopIfTrue="1">
      <formula>EXACT(RIGHT(AF6,3),"зач")</formula>
    </cfRule>
  </conditionalFormatting>
  <conditionalFormatting sqref="C5 Y5 AI5 AG5">
    <cfRule type="cellIs" dxfId="10903" priority="2965" stopIfTrue="1" operator="equal">
      <formula>5</formula>
    </cfRule>
    <cfRule type="cellIs" dxfId="10902" priority="2966" stopIfTrue="1" operator="equal">
      <formula>4</formula>
    </cfRule>
    <cfRule type="cellIs" dxfId="10901" priority="2967" stopIfTrue="1" operator="equal">
      <formula>3</formula>
    </cfRule>
  </conditionalFormatting>
  <conditionalFormatting sqref="E6:E46">
    <cfRule type="cellIs" dxfId="10900" priority="2963" stopIfTrue="1" operator="equal">
      <formula>4</formula>
    </cfRule>
    <cfRule type="cellIs" dxfId="10899" priority="2964" stopIfTrue="1" operator="equal">
      <formula>3</formula>
    </cfRule>
  </conditionalFormatting>
  <conditionalFormatting sqref="Z5:AC5 AE45:AW46 W40 AE6:AE40 AG44:CB44 AE41:AF44 AG6:AW43 W41:AC46 F28:V46 H7:L27 F6:F27 N7:O27 V6:V27 Q7:R27 U7:U27">
    <cfRule type="cellIs" dxfId="10898" priority="2960" stopIfTrue="1" operator="equal">
      <formula>5</formula>
    </cfRule>
    <cfRule type="cellIs" dxfId="10897" priority="2961" stopIfTrue="1" operator="equal">
      <formula>4</formula>
    </cfRule>
    <cfRule type="cellIs" dxfId="10896" priority="2962" stopIfTrue="1" operator="equal">
      <formula>3</formula>
    </cfRule>
  </conditionalFormatting>
  <conditionalFormatting sqref="AE3:AJ4 V3:AC4 I3:J3 O3 Q3:R5 U3:U5">
    <cfRule type="expression" dxfId="10895" priority="2958" stopIfTrue="1">
      <formula>$D$1&lt;I3</formula>
    </cfRule>
    <cfRule type="expression" dxfId="10894" priority="2959" stopIfTrue="1">
      <formula>$D$1&gt;I3</formula>
    </cfRule>
  </conditionalFormatting>
  <conditionalFormatting sqref="G3">
    <cfRule type="expression" dxfId="10893" priority="2771" stopIfTrue="1">
      <formula>$D$1&lt;G3</formula>
    </cfRule>
    <cfRule type="expression" dxfId="10892" priority="2772" stopIfTrue="1">
      <formula>$D$1&gt;G3</formula>
    </cfRule>
  </conditionalFormatting>
  <conditionalFormatting sqref="G3">
    <cfRule type="expression" dxfId="10891" priority="2766" stopIfTrue="1">
      <formula>$D$1&lt;G3</formula>
    </cfRule>
    <cfRule type="expression" dxfId="10890" priority="2767" stopIfTrue="1">
      <formula>$D$1&gt;G3</formula>
    </cfRule>
  </conditionalFormatting>
  <conditionalFormatting sqref="J3">
    <cfRule type="expression" dxfId="10889" priority="2764" stopIfTrue="1">
      <formula>$D$1&lt;J3</formula>
    </cfRule>
    <cfRule type="expression" dxfId="10888" priority="2765" stopIfTrue="1">
      <formula>$D$1&gt;J3</formula>
    </cfRule>
  </conditionalFormatting>
  <conditionalFormatting sqref="J3">
    <cfRule type="expression" dxfId="10887" priority="2689" stopIfTrue="1">
      <formula>$D$1&lt;J3</formula>
    </cfRule>
    <cfRule type="expression" dxfId="10886" priority="2690" stopIfTrue="1">
      <formula>$D$1&gt;J3</formula>
    </cfRule>
  </conditionalFormatting>
  <conditionalFormatting sqref="G3">
    <cfRule type="expression" dxfId="10885" priority="2634" stopIfTrue="1">
      <formula>$D$1&lt;G3</formula>
    </cfRule>
    <cfRule type="expression" dxfId="10884" priority="2635" stopIfTrue="1">
      <formula>$D$1&gt;G3</formula>
    </cfRule>
  </conditionalFormatting>
  <conditionalFormatting sqref="I3">
    <cfRule type="expression" dxfId="10883" priority="2195" stopIfTrue="1">
      <formula>$D$1&lt;I3</formula>
    </cfRule>
    <cfRule type="expression" dxfId="10882" priority="2196" stopIfTrue="1">
      <formula>$D$1&gt;I3</formula>
    </cfRule>
  </conditionalFormatting>
  <conditionalFormatting sqref="I3">
    <cfRule type="expression" dxfId="10881" priority="2130" stopIfTrue="1">
      <formula>$D$1&lt;I3</formula>
    </cfRule>
    <cfRule type="expression" dxfId="10880" priority="2131" stopIfTrue="1">
      <formula>$D$1&gt;I3</formula>
    </cfRule>
  </conditionalFormatting>
  <conditionalFormatting sqref="J3">
    <cfRule type="expression" dxfId="10879" priority="2097" stopIfTrue="1">
      <formula>$D$1&lt;J3</formula>
    </cfRule>
    <cfRule type="expression" dxfId="10878" priority="2098" stopIfTrue="1">
      <formula>$D$1&gt;J3</formula>
    </cfRule>
  </conditionalFormatting>
  <conditionalFormatting sqref="J3">
    <cfRule type="expression" dxfId="10877" priority="2065" stopIfTrue="1">
      <formula>$D$1&lt;J3</formula>
    </cfRule>
    <cfRule type="expression" dxfId="10876" priority="2066" stopIfTrue="1">
      <formula>$D$1&gt;J3</formula>
    </cfRule>
  </conditionalFormatting>
  <conditionalFormatting sqref="R4">
    <cfRule type="expression" dxfId="10875" priority="2001" stopIfTrue="1">
      <formula>$D$1&lt;R4</formula>
    </cfRule>
    <cfRule type="expression" dxfId="10874" priority="2002" stopIfTrue="1">
      <formula>$D$1&gt;R4</formula>
    </cfRule>
  </conditionalFormatting>
  <conditionalFormatting sqref="U4">
    <cfRule type="expression" dxfId="10873" priority="1999" stopIfTrue="1">
      <formula>$D$4&lt;U4</formula>
    </cfRule>
    <cfRule type="expression" dxfId="10872" priority="2000" stopIfTrue="1">
      <formula>$D$4&gt;U4</formula>
    </cfRule>
  </conditionalFormatting>
  <conditionalFormatting sqref="U4">
    <cfRule type="expression" dxfId="10871" priority="1997" stopIfTrue="1">
      <formula>$D$1&lt;U4</formula>
    </cfRule>
    <cfRule type="expression" dxfId="10870" priority="1998" stopIfTrue="1">
      <formula>$D$1&gt;U4</formula>
    </cfRule>
  </conditionalFormatting>
  <conditionalFormatting sqref="Q4">
    <cfRule type="expression" dxfId="10869" priority="1955" stopIfTrue="1">
      <formula>$D$1&lt;Q4</formula>
    </cfRule>
    <cfRule type="expression" dxfId="10868" priority="1956" stopIfTrue="1">
      <formula>$D$1&gt;Q4</formula>
    </cfRule>
  </conditionalFormatting>
  <conditionalFormatting sqref="Q4">
    <cfRule type="expression" dxfId="10867" priority="1959" stopIfTrue="1">
      <formula>$D$1&lt;Q4</formula>
    </cfRule>
    <cfRule type="expression" dxfId="10866" priority="1960" stopIfTrue="1">
      <formula>$D$1&gt;Q4</formula>
    </cfRule>
  </conditionalFormatting>
  <conditionalFormatting sqref="G4">
    <cfRule type="expression" dxfId="10865" priority="1995" stopIfTrue="1">
      <formula>$D$1&lt;G4</formula>
    </cfRule>
    <cfRule type="expression" dxfId="10864" priority="1996" stopIfTrue="1">
      <formula>$D$1&gt;G4</formula>
    </cfRule>
  </conditionalFormatting>
  <conditionalFormatting sqref="G4">
    <cfRule type="expression" dxfId="10863" priority="1993" stopIfTrue="1">
      <formula>$D$1&lt;G4</formula>
    </cfRule>
    <cfRule type="expression" dxfId="10862" priority="1994" stopIfTrue="1">
      <formula>$D$1&gt;G4</formula>
    </cfRule>
  </conditionalFormatting>
  <conditionalFormatting sqref="G4">
    <cfRule type="expression" dxfId="10861" priority="1983" stopIfTrue="1">
      <formula>$D$1&lt;G4</formula>
    </cfRule>
    <cfRule type="expression" dxfId="10860" priority="1984" stopIfTrue="1">
      <formula>$D$1&gt;G4</formula>
    </cfRule>
  </conditionalFormatting>
  <conditionalFormatting sqref="Q4">
    <cfRule type="expression" dxfId="10859" priority="1963" stopIfTrue="1">
      <formula>$D$1&lt;Q4</formula>
    </cfRule>
    <cfRule type="expression" dxfId="10858" priority="1964" stopIfTrue="1">
      <formula>$D$1&gt;Q4</formula>
    </cfRule>
  </conditionalFormatting>
  <conditionalFormatting sqref="Q4">
    <cfRule type="expression" dxfId="10857" priority="1961" stopIfTrue="1">
      <formula>$D$1&lt;Q4</formula>
    </cfRule>
    <cfRule type="expression" dxfId="10856" priority="1962" stopIfTrue="1">
      <formula>$D$1&gt;Q4</formula>
    </cfRule>
  </conditionalFormatting>
  <conditionalFormatting sqref="Q4">
    <cfRule type="expression" dxfId="10855" priority="1957" stopIfTrue="1">
      <formula>$D$1&lt;Q4</formula>
    </cfRule>
    <cfRule type="expression" dxfId="10854" priority="1958" stopIfTrue="1">
      <formula>$D$1&gt;Q4</formula>
    </cfRule>
  </conditionalFormatting>
  <conditionalFormatting sqref="Q4">
    <cfRule type="expression" dxfId="10853" priority="1953" stopIfTrue="1">
      <formula>$D$1&lt;Q4</formula>
    </cfRule>
    <cfRule type="expression" dxfId="10852" priority="1954" stopIfTrue="1">
      <formula>$D$1&gt;Q4</formula>
    </cfRule>
  </conditionalFormatting>
  <conditionalFormatting sqref="J6">
    <cfRule type="cellIs" dxfId="10851" priority="1736" stopIfTrue="1" operator="equal">
      <formula>5</formula>
    </cfRule>
    <cfRule type="cellIs" dxfId="10850" priority="1737" stopIfTrue="1" operator="equal">
      <formula>4</formula>
    </cfRule>
    <cfRule type="cellIs" dxfId="10849" priority="1738" stopIfTrue="1" operator="equal">
      <formula>3</formula>
    </cfRule>
  </conditionalFormatting>
  <conditionalFormatting sqref="G5">
    <cfRule type="expression" dxfId="10848" priority="1716" stopIfTrue="1">
      <formula>$D$4&lt;G5</formula>
    </cfRule>
    <cfRule type="expression" dxfId="10847" priority="1717" stopIfTrue="1">
      <formula>$D$4&gt;G5</formula>
    </cfRule>
  </conditionalFormatting>
  <conditionalFormatting sqref="H6 Q6:R6">
    <cfRule type="cellIs" dxfId="10846" priority="1940" stopIfTrue="1" operator="equal">
      <formula>5</formula>
    </cfRule>
    <cfRule type="cellIs" dxfId="10845" priority="1941" stopIfTrue="1" operator="equal">
      <formula>4</formula>
    </cfRule>
    <cfRule type="cellIs" dxfId="10844" priority="1942" stopIfTrue="1" operator="equal">
      <formula>3</formula>
    </cfRule>
  </conditionalFormatting>
  <conditionalFormatting sqref="H6">
    <cfRule type="cellIs" dxfId="10843" priority="1935" stopIfTrue="1" operator="equal">
      <formula>5</formula>
    </cfRule>
    <cfRule type="cellIs" dxfId="10842" priority="1936" stopIfTrue="1" operator="equal">
      <formula>4</formula>
    </cfRule>
    <cfRule type="cellIs" dxfId="10841" priority="1937" stopIfTrue="1" operator="equal">
      <formula>3</formula>
    </cfRule>
  </conditionalFormatting>
  <conditionalFormatting sqref="H6">
    <cfRule type="cellIs" dxfId="10840" priority="1924" stopIfTrue="1" operator="equal">
      <formula>5</formula>
    </cfRule>
    <cfRule type="cellIs" dxfId="10839" priority="1925" stopIfTrue="1" operator="equal">
      <formula>4</formula>
    </cfRule>
    <cfRule type="cellIs" dxfId="10838" priority="1926" stopIfTrue="1" operator="equal">
      <formula>3</formula>
    </cfRule>
  </conditionalFormatting>
  <conditionalFormatting sqref="R6">
    <cfRule type="cellIs" dxfId="10837" priority="1896" stopIfTrue="1" operator="equal">
      <formula>5</formula>
    </cfRule>
    <cfRule type="cellIs" dxfId="10836" priority="1897" stopIfTrue="1" operator="equal">
      <formula>4</formula>
    </cfRule>
    <cfRule type="cellIs" dxfId="10835" priority="1898" stopIfTrue="1" operator="equal">
      <formula>3</formula>
    </cfRule>
  </conditionalFormatting>
  <conditionalFormatting sqref="I6">
    <cfRule type="cellIs" dxfId="10834" priority="1751" stopIfTrue="1" operator="equal">
      <formula>5</formula>
    </cfRule>
    <cfRule type="cellIs" dxfId="10833" priority="1752" stopIfTrue="1" operator="equal">
      <formula>4</formula>
    </cfRule>
    <cfRule type="cellIs" dxfId="10832" priority="1753" stopIfTrue="1" operator="equal">
      <formula>3</formula>
    </cfRule>
  </conditionalFormatting>
  <conditionalFormatting sqref="I6">
    <cfRule type="cellIs" dxfId="10831" priority="1746" stopIfTrue="1" operator="equal">
      <formula>5</formula>
    </cfRule>
    <cfRule type="cellIs" dxfId="10830" priority="1747" stopIfTrue="1" operator="equal">
      <formula>4</formula>
    </cfRule>
    <cfRule type="cellIs" dxfId="10829" priority="1748" stopIfTrue="1" operator="equal">
      <formula>3</formula>
    </cfRule>
  </conditionalFormatting>
  <conditionalFormatting sqref="I6">
    <cfRule type="cellIs" dxfId="10828" priority="1741" stopIfTrue="1" operator="equal">
      <formula>5</formula>
    </cfRule>
    <cfRule type="cellIs" dxfId="10827" priority="1742" stopIfTrue="1" operator="equal">
      <formula>4</formula>
    </cfRule>
    <cfRule type="cellIs" dxfId="10826" priority="1743" stopIfTrue="1" operator="equal">
      <formula>3</formula>
    </cfRule>
  </conditionalFormatting>
  <conditionalFormatting sqref="N6">
    <cfRule type="cellIs" dxfId="10825" priority="1733" stopIfTrue="1" operator="equal">
      <formula>5</formula>
    </cfRule>
    <cfRule type="cellIs" dxfId="10824" priority="1734" stopIfTrue="1" operator="equal">
      <formula>4</formula>
    </cfRule>
    <cfRule type="cellIs" dxfId="10823" priority="1735" stopIfTrue="1" operator="equal">
      <formula>3</formula>
    </cfRule>
  </conditionalFormatting>
  <conditionalFormatting sqref="N6">
    <cfRule type="cellIs" dxfId="10822" priority="1730" stopIfTrue="1" operator="equal">
      <formula>5</formula>
    </cfRule>
    <cfRule type="cellIs" dxfId="10821" priority="1731" stopIfTrue="1" operator="equal">
      <formula>4</formula>
    </cfRule>
    <cfRule type="cellIs" dxfId="10820" priority="1732" stopIfTrue="1" operator="equal">
      <formula>3</formula>
    </cfRule>
  </conditionalFormatting>
  <conditionalFormatting sqref="L6">
    <cfRule type="cellIs" dxfId="10819" priority="1724" stopIfTrue="1" operator="equal">
      <formula>5</formula>
    </cfRule>
    <cfRule type="cellIs" dxfId="10818" priority="1725" stopIfTrue="1" operator="equal">
      <formula>4</formula>
    </cfRule>
    <cfRule type="cellIs" dxfId="10817" priority="1726" stopIfTrue="1" operator="equal">
      <formula>3</formula>
    </cfRule>
  </conditionalFormatting>
  <conditionalFormatting sqref="U6">
    <cfRule type="cellIs" dxfId="10816" priority="1721" stopIfTrue="1" operator="equal">
      <formula>5</formula>
    </cfRule>
    <cfRule type="cellIs" dxfId="10815" priority="1722" stopIfTrue="1" operator="equal">
      <formula>4</formula>
    </cfRule>
    <cfRule type="cellIs" dxfId="10814" priority="1723" stopIfTrue="1" operator="equal">
      <formula>3</formula>
    </cfRule>
  </conditionalFormatting>
  <conditionalFormatting sqref="G6:G27">
    <cfRule type="cellIs" dxfId="10813" priority="1718" stopIfTrue="1" operator="equal">
      <formula>5</formula>
    </cfRule>
    <cfRule type="cellIs" dxfId="10812" priority="1719" stopIfTrue="1" operator="equal">
      <formula>4</formula>
    </cfRule>
    <cfRule type="cellIs" dxfId="10811" priority="1720" stopIfTrue="1" operator="equal">
      <formula>3</formula>
    </cfRule>
  </conditionalFormatting>
  <conditionalFormatting sqref="U5">
    <cfRule type="expression" dxfId="10810" priority="1645" stopIfTrue="1">
      <formula>$D$1&lt;U5</formula>
    </cfRule>
    <cfRule type="expression" dxfId="10809" priority="1646" stopIfTrue="1">
      <formula>$D$1&gt;U5</formula>
    </cfRule>
  </conditionalFormatting>
  <conditionalFormatting sqref="U5">
    <cfRule type="expression" dxfId="10808" priority="1653" stopIfTrue="1">
      <formula>$D$1&lt;U5</formula>
    </cfRule>
    <cfRule type="expression" dxfId="10807" priority="1654" stopIfTrue="1">
      <formula>$D$1&gt;U5</formula>
    </cfRule>
  </conditionalFormatting>
  <conditionalFormatting sqref="U5">
    <cfRule type="expression" dxfId="10806" priority="1651" stopIfTrue="1">
      <formula>$D$1&lt;U5</formula>
    </cfRule>
    <cfRule type="expression" dxfId="10805" priority="1652" stopIfTrue="1">
      <formula>$D$1&gt;U5</formula>
    </cfRule>
  </conditionalFormatting>
  <conditionalFormatting sqref="U5">
    <cfRule type="expression" dxfId="10804" priority="1649" stopIfTrue="1">
      <formula>$D$1&lt;U5</formula>
    </cfRule>
    <cfRule type="expression" dxfId="10803" priority="1650" stopIfTrue="1">
      <formula>$D$1&gt;U5</formula>
    </cfRule>
  </conditionalFormatting>
  <conditionalFormatting sqref="U5">
    <cfRule type="expression" dxfId="10802" priority="1647" stopIfTrue="1">
      <formula>$D$1&lt;U5</formula>
    </cfRule>
    <cfRule type="expression" dxfId="10801" priority="1648" stopIfTrue="1">
      <formula>$D$1&gt;U5</formula>
    </cfRule>
  </conditionalFormatting>
  <conditionalFormatting sqref="Q6">
    <cfRule type="cellIs" dxfId="10800" priority="1713" stopIfTrue="1" operator="equal">
      <formula>5</formula>
    </cfRule>
    <cfRule type="cellIs" dxfId="10799" priority="1714" stopIfTrue="1" operator="equal">
      <formula>4</formula>
    </cfRule>
    <cfRule type="cellIs" dxfId="10798" priority="1715" stopIfTrue="1" operator="equal">
      <formula>3</formula>
    </cfRule>
  </conditionalFormatting>
  <conditionalFormatting sqref="Q5">
    <cfRule type="expression" dxfId="10797" priority="1708" stopIfTrue="1">
      <formula>$D$1&lt;Q5</formula>
    </cfRule>
    <cfRule type="expression" dxfId="10796" priority="1709" stopIfTrue="1">
      <formula>$D$1&gt;Q5</formula>
    </cfRule>
  </conditionalFormatting>
  <conditionalFormatting sqref="Q5">
    <cfRule type="expression" dxfId="10795" priority="1706" stopIfTrue="1">
      <formula>$D$1&lt;Q5</formula>
    </cfRule>
    <cfRule type="expression" dxfId="10794" priority="1707" stopIfTrue="1">
      <formula>$D$1&gt;Q5</formula>
    </cfRule>
  </conditionalFormatting>
  <conditionalFormatting sqref="Q5">
    <cfRule type="expression" dxfId="10793" priority="1704" stopIfTrue="1">
      <formula>$D$1&lt;Q5</formula>
    </cfRule>
    <cfRule type="expression" dxfId="10792" priority="1705" stopIfTrue="1">
      <formula>$D$1&gt;Q5</formula>
    </cfRule>
  </conditionalFormatting>
  <conditionalFormatting sqref="Q5">
    <cfRule type="expression" dxfId="10791" priority="1702" stopIfTrue="1">
      <formula>$D$1&lt;Q5</formula>
    </cfRule>
    <cfRule type="expression" dxfId="10790" priority="1703" stopIfTrue="1">
      <formula>$D$1&gt;Q5</formula>
    </cfRule>
  </conditionalFormatting>
  <conditionalFormatting sqref="Q5">
    <cfRule type="expression" dxfId="10789" priority="1700" stopIfTrue="1">
      <formula>$D$1&lt;Q5</formula>
    </cfRule>
    <cfRule type="expression" dxfId="10788" priority="1701" stopIfTrue="1">
      <formula>$D$1&gt;Q5</formula>
    </cfRule>
  </conditionalFormatting>
  <conditionalFormatting sqref="Q5">
    <cfRule type="expression" dxfId="10787" priority="1698" stopIfTrue="1">
      <formula>$D$1&lt;Q5</formula>
    </cfRule>
    <cfRule type="expression" dxfId="10786" priority="1699" stopIfTrue="1">
      <formula>$D$1&gt;Q5</formula>
    </cfRule>
  </conditionalFormatting>
  <conditionalFormatting sqref="N6">
    <cfRule type="cellIs" dxfId="10785" priority="1685" stopIfTrue="1" operator="equal">
      <formula>5</formula>
    </cfRule>
    <cfRule type="cellIs" dxfId="10784" priority="1686" stopIfTrue="1" operator="equal">
      <formula>4</formula>
    </cfRule>
    <cfRule type="cellIs" dxfId="10783" priority="1687" stopIfTrue="1" operator="equal">
      <formula>3</formula>
    </cfRule>
  </conditionalFormatting>
  <conditionalFormatting sqref="U6">
    <cfRule type="cellIs" dxfId="10782" priority="1682" stopIfTrue="1" operator="equal">
      <formula>5</formula>
    </cfRule>
    <cfRule type="cellIs" dxfId="10781" priority="1683" stopIfTrue="1" operator="equal">
      <formula>4</formula>
    </cfRule>
    <cfRule type="cellIs" dxfId="10780" priority="1684" stopIfTrue="1" operator="equal">
      <formula>3</formula>
    </cfRule>
  </conditionalFormatting>
  <conditionalFormatting sqref="L6">
    <cfRule type="cellIs" dxfId="10779" priority="1673" stopIfTrue="1" operator="equal">
      <formula>5</formula>
    </cfRule>
    <cfRule type="cellIs" dxfId="10778" priority="1674" stopIfTrue="1" operator="equal">
      <formula>4</formula>
    </cfRule>
    <cfRule type="cellIs" dxfId="10777" priority="1675" stopIfTrue="1" operator="equal">
      <formula>3</formula>
    </cfRule>
  </conditionalFormatting>
  <conditionalFormatting sqref="U5">
    <cfRule type="expression" dxfId="10776" priority="1671" stopIfTrue="1">
      <formula>$D$1&lt;U5</formula>
    </cfRule>
    <cfRule type="expression" dxfId="10775" priority="1672" stopIfTrue="1">
      <formula>$D$1&gt;U5</formula>
    </cfRule>
  </conditionalFormatting>
  <conditionalFormatting sqref="U5">
    <cfRule type="expression" dxfId="10774" priority="1669" stopIfTrue="1">
      <formula>$D$1&lt;U5</formula>
    </cfRule>
    <cfRule type="expression" dxfId="10773" priority="1670" stopIfTrue="1">
      <formula>$D$1&gt;U5</formula>
    </cfRule>
  </conditionalFormatting>
  <conditionalFormatting sqref="U5">
    <cfRule type="expression" dxfId="10772" priority="1667" stopIfTrue="1">
      <formula>$D$1&lt;U5</formula>
    </cfRule>
    <cfRule type="expression" dxfId="10771" priority="1668" stopIfTrue="1">
      <formula>$D$1&gt;U5</formula>
    </cfRule>
  </conditionalFormatting>
  <conditionalFormatting sqref="U5">
    <cfRule type="expression" dxfId="10770" priority="1665" stopIfTrue="1">
      <formula>$D$1&lt;U5</formula>
    </cfRule>
    <cfRule type="expression" dxfId="10769" priority="1666" stopIfTrue="1">
      <formula>$D$1&gt;U5</formula>
    </cfRule>
  </conditionalFormatting>
  <conditionalFormatting sqref="U5">
    <cfRule type="expression" dxfId="10768" priority="1663" stopIfTrue="1">
      <formula>$D$1&lt;U5</formula>
    </cfRule>
    <cfRule type="expression" dxfId="10767" priority="1664" stopIfTrue="1">
      <formula>$D$1&gt;U5</formula>
    </cfRule>
  </conditionalFormatting>
  <conditionalFormatting sqref="U5">
    <cfRule type="expression" dxfId="10766" priority="1661" stopIfTrue="1">
      <formula>$D$1&lt;U5</formula>
    </cfRule>
    <cfRule type="expression" dxfId="10765" priority="1662" stopIfTrue="1">
      <formula>$D$1&gt;U5</formula>
    </cfRule>
  </conditionalFormatting>
  <conditionalFormatting sqref="U5">
    <cfRule type="expression" dxfId="10764" priority="1659" stopIfTrue="1">
      <formula>$D$1&lt;U5</formula>
    </cfRule>
    <cfRule type="expression" dxfId="10763" priority="1660" stopIfTrue="1">
      <formula>$D$1&gt;U5</formula>
    </cfRule>
  </conditionalFormatting>
  <conditionalFormatting sqref="U5">
    <cfRule type="expression" dxfId="10762" priority="1657" stopIfTrue="1">
      <formula>$D$1&lt;U5</formula>
    </cfRule>
    <cfRule type="expression" dxfId="10761" priority="1658" stopIfTrue="1">
      <formula>$D$1&gt;U5</formula>
    </cfRule>
  </conditionalFormatting>
  <conditionalFormatting sqref="U5">
    <cfRule type="expression" dxfId="10760" priority="1655" stopIfTrue="1">
      <formula>$D$1&lt;U5</formula>
    </cfRule>
    <cfRule type="expression" dxfId="10759" priority="1656" stopIfTrue="1">
      <formula>$D$1&gt;U5</formula>
    </cfRule>
  </conditionalFormatting>
  <conditionalFormatting sqref="R6">
    <cfRule type="cellIs" dxfId="10758" priority="1642" stopIfTrue="1" operator="equal">
      <formula>5</formula>
    </cfRule>
    <cfRule type="cellIs" dxfId="10757" priority="1643" stopIfTrue="1" operator="equal">
      <formula>4</formula>
    </cfRule>
    <cfRule type="cellIs" dxfId="10756" priority="1644" stopIfTrue="1" operator="equal">
      <formula>3</formula>
    </cfRule>
  </conditionalFormatting>
  <conditionalFormatting sqref="O6">
    <cfRule type="cellIs" dxfId="10755" priority="1639" stopIfTrue="1" operator="equal">
      <formula>5</formula>
    </cfRule>
    <cfRule type="cellIs" dxfId="10754" priority="1640" stopIfTrue="1" operator="equal">
      <formula>4</formula>
    </cfRule>
    <cfRule type="cellIs" dxfId="10753" priority="1641" stopIfTrue="1" operator="equal">
      <formula>3</formula>
    </cfRule>
  </conditionalFormatting>
  <conditionalFormatting sqref="O6">
    <cfRule type="cellIs" dxfId="10752" priority="1634" stopIfTrue="1" operator="equal">
      <formula>5</formula>
    </cfRule>
    <cfRule type="cellIs" dxfId="10751" priority="1635" stopIfTrue="1" operator="equal">
      <formula>4</formula>
    </cfRule>
    <cfRule type="cellIs" dxfId="10750" priority="1636" stopIfTrue="1" operator="equal">
      <formula>3</formula>
    </cfRule>
  </conditionalFormatting>
  <conditionalFormatting sqref="O6">
    <cfRule type="cellIs" dxfId="10749" priority="1631" stopIfTrue="1" operator="equal">
      <formula>5</formula>
    </cfRule>
    <cfRule type="cellIs" dxfId="10748" priority="1632" stopIfTrue="1" operator="equal">
      <formula>4</formula>
    </cfRule>
    <cfRule type="cellIs" dxfId="10747" priority="1633" stopIfTrue="1" operator="equal">
      <formula>3</formula>
    </cfRule>
  </conditionalFormatting>
  <conditionalFormatting sqref="O6">
    <cfRule type="cellIs" dxfId="10746" priority="1626" stopIfTrue="1" operator="equal">
      <formula>5</formula>
    </cfRule>
    <cfRule type="cellIs" dxfId="10745" priority="1627" stopIfTrue="1" operator="equal">
      <formula>4</formula>
    </cfRule>
    <cfRule type="cellIs" dxfId="10744" priority="1628" stopIfTrue="1" operator="equal">
      <formula>3</formula>
    </cfRule>
  </conditionalFormatting>
  <conditionalFormatting sqref="O6">
    <cfRule type="cellIs" dxfId="10743" priority="1623" stopIfTrue="1" operator="equal">
      <formula>5</formula>
    </cfRule>
    <cfRule type="cellIs" dxfId="10742" priority="1624" stopIfTrue="1" operator="equal">
      <formula>4</formula>
    </cfRule>
    <cfRule type="cellIs" dxfId="10741" priority="1625" stopIfTrue="1" operator="equal">
      <formula>3</formula>
    </cfRule>
  </conditionalFormatting>
  <conditionalFormatting sqref="L6">
    <cfRule type="cellIs" dxfId="10740" priority="1618" stopIfTrue="1" operator="equal">
      <formula>5</formula>
    </cfRule>
    <cfRule type="cellIs" dxfId="10739" priority="1619" stopIfTrue="1" operator="equal">
      <formula>4</formula>
    </cfRule>
    <cfRule type="cellIs" dxfId="10738" priority="1620" stopIfTrue="1" operator="equal">
      <formula>3</formula>
    </cfRule>
  </conditionalFormatting>
  <conditionalFormatting sqref="L6">
    <cfRule type="cellIs" dxfId="10737" priority="1615" stopIfTrue="1" operator="equal">
      <formula>5</formula>
    </cfRule>
    <cfRule type="cellIs" dxfId="10736" priority="1616" stopIfTrue="1" operator="equal">
      <formula>4</formula>
    </cfRule>
    <cfRule type="cellIs" dxfId="10735" priority="1617" stopIfTrue="1" operator="equal">
      <formula>3</formula>
    </cfRule>
  </conditionalFormatting>
  <conditionalFormatting sqref="L6">
    <cfRule type="cellIs" dxfId="10734" priority="1556" stopIfTrue="1" operator="equal">
      <formula>5</formula>
    </cfRule>
    <cfRule type="cellIs" dxfId="10733" priority="1557" stopIfTrue="1" operator="equal">
      <formula>4</formula>
    </cfRule>
    <cfRule type="cellIs" dxfId="10732" priority="1558" stopIfTrue="1" operator="equal">
      <formula>3</formula>
    </cfRule>
  </conditionalFormatting>
  <conditionalFormatting sqref="Q5:R5">
    <cfRule type="cellIs" dxfId="10731" priority="1528" stopIfTrue="1" operator="equal">
      <formula>5</formula>
    </cfRule>
    <cfRule type="cellIs" dxfId="10730" priority="1529" stopIfTrue="1" operator="equal">
      <formula>4</formula>
    </cfRule>
    <cfRule type="cellIs" dxfId="10729" priority="1530" stopIfTrue="1" operator="equal">
      <formula>3</formula>
    </cfRule>
  </conditionalFormatting>
  <conditionalFormatting sqref="G4">
    <cfRule type="expression" dxfId="10728" priority="1304" stopIfTrue="1">
      <formula>$D$4&lt;G4</formula>
    </cfRule>
    <cfRule type="expression" dxfId="10727" priority="1305" stopIfTrue="1">
      <formula>$D$4&gt;G4</formula>
    </cfRule>
  </conditionalFormatting>
  <conditionalFormatting sqref="R5">
    <cfRule type="cellIs" dxfId="10726" priority="1484" stopIfTrue="1" operator="equal">
      <formula>5</formula>
    </cfRule>
    <cfRule type="cellIs" dxfId="10725" priority="1485" stopIfTrue="1" operator="equal">
      <formula>4</formula>
    </cfRule>
    <cfRule type="cellIs" dxfId="10724" priority="1486" stopIfTrue="1" operator="equal">
      <formula>3</formula>
    </cfRule>
  </conditionalFormatting>
  <conditionalFormatting sqref="U5">
    <cfRule type="cellIs" dxfId="10723" priority="1309" stopIfTrue="1" operator="equal">
      <formula>5</formula>
    </cfRule>
    <cfRule type="cellIs" dxfId="10722" priority="1310" stopIfTrue="1" operator="equal">
      <formula>4</formula>
    </cfRule>
    <cfRule type="cellIs" dxfId="10721" priority="1311" stopIfTrue="1" operator="equal">
      <formula>3</formula>
    </cfRule>
  </conditionalFormatting>
  <conditionalFormatting sqref="G5">
    <cfRule type="cellIs" dxfId="10720" priority="1306" stopIfTrue="1" operator="equal">
      <formula>5</formula>
    </cfRule>
    <cfRule type="cellIs" dxfId="10719" priority="1307" stopIfTrue="1" operator="equal">
      <formula>4</formula>
    </cfRule>
    <cfRule type="cellIs" dxfId="10718" priority="1308" stopIfTrue="1" operator="equal">
      <formula>3</formula>
    </cfRule>
  </conditionalFormatting>
  <conditionalFormatting sqref="U4">
    <cfRule type="expression" dxfId="10717" priority="1233" stopIfTrue="1">
      <formula>$D$1&lt;U4</formula>
    </cfRule>
    <cfRule type="expression" dxfId="10716" priority="1234" stopIfTrue="1">
      <formula>$D$1&gt;U4</formula>
    </cfRule>
  </conditionalFormatting>
  <conditionalFormatting sqref="U4">
    <cfRule type="expression" dxfId="10715" priority="1241" stopIfTrue="1">
      <formula>$D$1&lt;U4</formula>
    </cfRule>
    <cfRule type="expression" dxfId="10714" priority="1242" stopIfTrue="1">
      <formula>$D$1&gt;U4</formula>
    </cfRule>
  </conditionalFormatting>
  <conditionalFormatting sqref="U4">
    <cfRule type="expression" dxfId="10713" priority="1239" stopIfTrue="1">
      <formula>$D$1&lt;U4</formula>
    </cfRule>
    <cfRule type="expression" dxfId="10712" priority="1240" stopIfTrue="1">
      <formula>$D$1&gt;U4</formula>
    </cfRule>
  </conditionalFormatting>
  <conditionalFormatting sqref="U4">
    <cfRule type="expression" dxfId="10711" priority="1237" stopIfTrue="1">
      <formula>$D$1&lt;U4</formula>
    </cfRule>
    <cfRule type="expression" dxfId="10710" priority="1238" stopIfTrue="1">
      <formula>$D$1&gt;U4</formula>
    </cfRule>
  </conditionalFormatting>
  <conditionalFormatting sqref="U4">
    <cfRule type="expression" dxfId="10709" priority="1235" stopIfTrue="1">
      <formula>$D$1&lt;U4</formula>
    </cfRule>
    <cfRule type="expression" dxfId="10708" priority="1236" stopIfTrue="1">
      <formula>$D$1&gt;U4</formula>
    </cfRule>
  </conditionalFormatting>
  <conditionalFormatting sqref="Q5">
    <cfRule type="cellIs" dxfId="10707" priority="1301" stopIfTrue="1" operator="equal">
      <formula>5</formula>
    </cfRule>
    <cfRule type="cellIs" dxfId="10706" priority="1302" stopIfTrue="1" operator="equal">
      <formula>4</formula>
    </cfRule>
    <cfRule type="cellIs" dxfId="10705" priority="1303" stopIfTrue="1" operator="equal">
      <formula>3</formula>
    </cfRule>
  </conditionalFormatting>
  <conditionalFormatting sqref="Q4">
    <cfRule type="expression" dxfId="10704" priority="1296" stopIfTrue="1">
      <formula>$D$1&lt;Q4</formula>
    </cfRule>
    <cfRule type="expression" dxfId="10703" priority="1297" stopIfTrue="1">
      <formula>$D$1&gt;Q4</formula>
    </cfRule>
  </conditionalFormatting>
  <conditionalFormatting sqref="Q4">
    <cfRule type="expression" dxfId="10702" priority="1294" stopIfTrue="1">
      <formula>$D$1&lt;Q4</formula>
    </cfRule>
    <cfRule type="expression" dxfId="10701" priority="1295" stopIfTrue="1">
      <formula>$D$1&gt;Q4</formula>
    </cfRule>
  </conditionalFormatting>
  <conditionalFormatting sqref="Q4">
    <cfRule type="expression" dxfId="10700" priority="1292" stopIfTrue="1">
      <formula>$D$1&lt;Q4</formula>
    </cfRule>
    <cfRule type="expression" dxfId="10699" priority="1293" stopIfTrue="1">
      <formula>$D$1&gt;Q4</formula>
    </cfRule>
  </conditionalFormatting>
  <conditionalFormatting sqref="Q4">
    <cfRule type="expression" dxfId="10698" priority="1290" stopIfTrue="1">
      <formula>$D$1&lt;Q4</formula>
    </cfRule>
    <cfRule type="expression" dxfId="10697" priority="1291" stopIfTrue="1">
      <formula>$D$1&gt;Q4</formula>
    </cfRule>
  </conditionalFormatting>
  <conditionalFormatting sqref="Q4">
    <cfRule type="expression" dxfId="10696" priority="1288" stopIfTrue="1">
      <formula>$D$1&lt;Q4</formula>
    </cfRule>
    <cfRule type="expression" dxfId="10695" priority="1289" stopIfTrue="1">
      <formula>$D$1&gt;Q4</formula>
    </cfRule>
  </conditionalFormatting>
  <conditionalFormatting sqref="Q4">
    <cfRule type="expression" dxfId="10694" priority="1286" stopIfTrue="1">
      <formula>$D$1&lt;Q4</formula>
    </cfRule>
    <cfRule type="expression" dxfId="10693" priority="1287" stopIfTrue="1">
      <formula>$D$1&gt;Q4</formula>
    </cfRule>
  </conditionalFormatting>
  <conditionalFormatting sqref="U5">
    <cfRule type="cellIs" dxfId="10692" priority="1270" stopIfTrue="1" operator="equal">
      <formula>5</formula>
    </cfRule>
    <cfRule type="cellIs" dxfId="10691" priority="1271" stopIfTrue="1" operator="equal">
      <formula>4</formula>
    </cfRule>
    <cfRule type="cellIs" dxfId="10690" priority="1272" stopIfTrue="1" operator="equal">
      <formula>3</formula>
    </cfRule>
  </conditionalFormatting>
  <conditionalFormatting sqref="U4">
    <cfRule type="expression" dxfId="10689" priority="1259" stopIfTrue="1">
      <formula>$D$1&lt;U4</formula>
    </cfRule>
    <cfRule type="expression" dxfId="10688" priority="1260" stopIfTrue="1">
      <formula>$D$1&gt;U4</formula>
    </cfRule>
  </conditionalFormatting>
  <conditionalFormatting sqref="U4">
    <cfRule type="expression" dxfId="10687" priority="1257" stopIfTrue="1">
      <formula>$D$1&lt;U4</formula>
    </cfRule>
    <cfRule type="expression" dxfId="10686" priority="1258" stopIfTrue="1">
      <formula>$D$1&gt;U4</formula>
    </cfRule>
  </conditionalFormatting>
  <conditionalFormatting sqref="U4">
    <cfRule type="expression" dxfId="10685" priority="1255" stopIfTrue="1">
      <formula>$D$1&lt;U4</formula>
    </cfRule>
    <cfRule type="expression" dxfId="10684" priority="1256" stopIfTrue="1">
      <formula>$D$1&gt;U4</formula>
    </cfRule>
  </conditionalFormatting>
  <conditionalFormatting sqref="U4">
    <cfRule type="expression" dxfId="10683" priority="1253" stopIfTrue="1">
      <formula>$D$1&lt;U4</formula>
    </cfRule>
    <cfRule type="expression" dxfId="10682" priority="1254" stopIfTrue="1">
      <formula>$D$1&gt;U4</formula>
    </cfRule>
  </conditionalFormatting>
  <conditionalFormatting sqref="U4">
    <cfRule type="expression" dxfId="10681" priority="1251" stopIfTrue="1">
      <formula>$D$1&lt;U4</formula>
    </cfRule>
    <cfRule type="expression" dxfId="10680" priority="1252" stopIfTrue="1">
      <formula>$D$1&gt;U4</formula>
    </cfRule>
  </conditionalFormatting>
  <conditionalFormatting sqref="U4">
    <cfRule type="expression" dxfId="10679" priority="1249" stopIfTrue="1">
      <formula>$D$1&lt;U4</formula>
    </cfRule>
    <cfRule type="expression" dxfId="10678" priority="1250" stopIfTrue="1">
      <formula>$D$1&gt;U4</formula>
    </cfRule>
  </conditionalFormatting>
  <conditionalFormatting sqref="U4">
    <cfRule type="expression" dxfId="10677" priority="1247" stopIfTrue="1">
      <formula>$D$1&lt;U4</formula>
    </cfRule>
    <cfRule type="expression" dxfId="10676" priority="1248" stopIfTrue="1">
      <formula>$D$1&gt;U4</formula>
    </cfRule>
  </conditionalFormatting>
  <conditionalFormatting sqref="U4">
    <cfRule type="expression" dxfId="10675" priority="1245" stopIfTrue="1">
      <formula>$D$1&lt;U4</formula>
    </cfRule>
    <cfRule type="expression" dxfId="10674" priority="1246" stopIfTrue="1">
      <formula>$D$1&gt;U4</formula>
    </cfRule>
  </conditionalFormatting>
  <conditionalFormatting sqref="U4">
    <cfRule type="expression" dxfId="10673" priority="1243" stopIfTrue="1">
      <formula>$D$1&lt;U4</formula>
    </cfRule>
    <cfRule type="expression" dxfId="10672" priority="1244" stopIfTrue="1">
      <formula>$D$1&gt;U4</formula>
    </cfRule>
  </conditionalFormatting>
  <conditionalFormatting sqref="R5">
    <cfRule type="cellIs" dxfId="10671" priority="1230" stopIfTrue="1" operator="equal">
      <formula>5</formula>
    </cfRule>
    <cfRule type="cellIs" dxfId="10670" priority="1231" stopIfTrue="1" operator="equal">
      <formula>4</formula>
    </cfRule>
    <cfRule type="cellIs" dxfId="10669" priority="1232" stopIfTrue="1" operator="equal">
      <formula>3</formula>
    </cfRule>
  </conditionalFormatting>
  <conditionalFormatting sqref="K6">
    <cfRule type="cellIs" dxfId="10668" priority="1043" stopIfTrue="1" operator="equal">
      <formula>5</formula>
    </cfRule>
    <cfRule type="cellIs" dxfId="10667" priority="1044" stopIfTrue="1" operator="equal">
      <formula>4</formula>
    </cfRule>
    <cfRule type="cellIs" dxfId="10666" priority="1045" stopIfTrue="1" operator="equal">
      <formula>3</formula>
    </cfRule>
  </conditionalFormatting>
  <conditionalFormatting sqref="F3">
    <cfRule type="expression" dxfId="10665" priority="927" stopIfTrue="1">
      <formula>$D$1&lt;F3</formula>
    </cfRule>
    <cfRule type="expression" dxfId="10664" priority="928" stopIfTrue="1">
      <formula>$D$1&gt;F3</formula>
    </cfRule>
  </conditionalFormatting>
  <conditionalFormatting sqref="F4">
    <cfRule type="expression" dxfId="10663" priority="925" stopIfTrue="1">
      <formula>$D$1&lt;F4</formula>
    </cfRule>
    <cfRule type="expression" dxfId="10662" priority="926" stopIfTrue="1">
      <formula>$D$1&gt;F4</formula>
    </cfRule>
  </conditionalFormatting>
  <conditionalFormatting sqref="F5">
    <cfRule type="expression" dxfId="10661" priority="921" stopIfTrue="1">
      <formula>$D$1&lt;F5</formula>
    </cfRule>
    <cfRule type="expression" dxfId="10660" priority="922" stopIfTrue="1">
      <formula>$D$1&gt;F5</formula>
    </cfRule>
  </conditionalFormatting>
  <conditionalFormatting sqref="F5">
    <cfRule type="expression" dxfId="10659" priority="923" stopIfTrue="1">
      <formula>$D$1&lt;F5</formula>
    </cfRule>
    <cfRule type="expression" dxfId="10658" priority="924" stopIfTrue="1">
      <formula>$D$1&gt;F5</formula>
    </cfRule>
  </conditionalFormatting>
  <conditionalFormatting sqref="F5">
    <cfRule type="expression" dxfId="10657" priority="919" stopIfTrue="1">
      <formula>$D$1&lt;F5</formula>
    </cfRule>
    <cfRule type="expression" dxfId="10656" priority="920" stopIfTrue="1">
      <formula>$D$1&gt;F5</formula>
    </cfRule>
  </conditionalFormatting>
  <conditionalFormatting sqref="F4">
    <cfRule type="expression" dxfId="10655" priority="909" stopIfTrue="1">
      <formula>$D$1&lt;F4</formula>
    </cfRule>
    <cfRule type="expression" dxfId="10654" priority="910" stopIfTrue="1">
      <formula>$D$1&gt;F4</formula>
    </cfRule>
  </conditionalFormatting>
  <conditionalFormatting sqref="F5">
    <cfRule type="cellIs" dxfId="10653" priority="916" stopIfTrue="1" operator="equal">
      <formula>5</formula>
    </cfRule>
    <cfRule type="cellIs" dxfId="10652" priority="917" stopIfTrue="1" operator="equal">
      <formula>4</formula>
    </cfRule>
    <cfRule type="cellIs" dxfId="10651" priority="918" stopIfTrue="1" operator="equal">
      <formula>3</formula>
    </cfRule>
  </conditionalFormatting>
  <conditionalFormatting sqref="F4">
    <cfRule type="expression" dxfId="10650" priority="914" stopIfTrue="1">
      <formula>$D$1&lt;F4</formula>
    </cfRule>
    <cfRule type="expression" dxfId="10649" priority="915" stopIfTrue="1">
      <formula>$D$1&gt;F4</formula>
    </cfRule>
  </conditionalFormatting>
  <conditionalFormatting sqref="F5">
    <cfRule type="cellIs" dxfId="10648" priority="911" stopIfTrue="1" operator="equal">
      <formula>5</formula>
    </cfRule>
    <cfRule type="cellIs" dxfId="10647" priority="912" stopIfTrue="1" operator="equal">
      <formula>4</formula>
    </cfRule>
    <cfRule type="cellIs" dxfId="10646" priority="913" stopIfTrue="1" operator="equal">
      <formula>3</formula>
    </cfRule>
  </conditionalFormatting>
  <conditionalFormatting sqref="F5">
    <cfRule type="cellIs" dxfId="10645" priority="906" stopIfTrue="1" operator="equal">
      <formula>5</formula>
    </cfRule>
    <cfRule type="cellIs" dxfId="10644" priority="907" stopIfTrue="1" operator="equal">
      <formula>4</formula>
    </cfRule>
    <cfRule type="cellIs" dxfId="10643" priority="908" stopIfTrue="1" operator="equal">
      <formula>3</formula>
    </cfRule>
  </conditionalFormatting>
  <conditionalFormatting sqref="F4">
    <cfRule type="expression" dxfId="10642" priority="904" stopIfTrue="1">
      <formula>$D$1&lt;F4</formula>
    </cfRule>
    <cfRule type="expression" dxfId="10641" priority="905" stopIfTrue="1">
      <formula>$D$1&gt;F4</formula>
    </cfRule>
  </conditionalFormatting>
  <conditionalFormatting sqref="I4">
    <cfRule type="expression" dxfId="10640" priority="902" stopIfTrue="1">
      <formula>$D$1&lt;I4</formula>
    </cfRule>
    <cfRule type="expression" dxfId="10639" priority="903" stopIfTrue="1">
      <formula>$D$1&gt;I4</formula>
    </cfRule>
  </conditionalFormatting>
  <conditionalFormatting sqref="I4">
    <cfRule type="expression" dxfId="10638" priority="900" stopIfTrue="1">
      <formula>$D$1&lt;I4</formula>
    </cfRule>
    <cfRule type="expression" dxfId="10637" priority="901" stopIfTrue="1">
      <formula>$D$1&gt;I4</formula>
    </cfRule>
  </conditionalFormatting>
  <conditionalFormatting sqref="I4">
    <cfRule type="expression" dxfId="10636" priority="898" stopIfTrue="1">
      <formula>$D$1&lt;I4</formula>
    </cfRule>
    <cfRule type="expression" dxfId="10635" priority="899" stopIfTrue="1">
      <formula>$D$1&gt;I4</formula>
    </cfRule>
  </conditionalFormatting>
  <conditionalFormatting sqref="I4">
    <cfRule type="expression" dxfId="10634" priority="896" stopIfTrue="1">
      <formula>$D$1&lt;I4</formula>
    </cfRule>
    <cfRule type="expression" dxfId="10633" priority="897" stopIfTrue="1">
      <formula>$D$1&gt;I4</formula>
    </cfRule>
  </conditionalFormatting>
  <conditionalFormatting sqref="I5">
    <cfRule type="expression" dxfId="10632" priority="890" stopIfTrue="1">
      <formula>$D$1&lt;I5</formula>
    </cfRule>
    <cfRule type="expression" dxfId="10631" priority="891" stopIfTrue="1">
      <formula>$D$1&gt;I5</formula>
    </cfRule>
  </conditionalFormatting>
  <conditionalFormatting sqref="I5">
    <cfRule type="expression" dxfId="10630" priority="870" stopIfTrue="1">
      <formula>$D$1&lt;I5</formula>
    </cfRule>
    <cfRule type="expression" dxfId="10629" priority="871" stopIfTrue="1">
      <formula>$D$1&gt;I5</formula>
    </cfRule>
  </conditionalFormatting>
  <conditionalFormatting sqref="I4">
    <cfRule type="expression" dxfId="10628" priority="894" stopIfTrue="1">
      <formula>$D$1&lt;I4</formula>
    </cfRule>
    <cfRule type="expression" dxfId="10627" priority="895" stopIfTrue="1">
      <formula>$D$1&gt;I4</formula>
    </cfRule>
  </conditionalFormatting>
  <conditionalFormatting sqref="I4">
    <cfRule type="expression" dxfId="10626" priority="892" stopIfTrue="1">
      <formula>$D$1&lt;I4</formula>
    </cfRule>
    <cfRule type="expression" dxfId="10625" priority="893" stopIfTrue="1">
      <formula>$D$1&gt;I4</formula>
    </cfRule>
  </conditionalFormatting>
  <conditionalFormatting sqref="I5">
    <cfRule type="expression" dxfId="10624" priority="888" stopIfTrue="1">
      <formula>$D$1&lt;I5</formula>
    </cfRule>
    <cfRule type="expression" dxfId="10623" priority="889" stopIfTrue="1">
      <formula>$D$1&gt;I5</formula>
    </cfRule>
  </conditionalFormatting>
  <conditionalFormatting sqref="I5">
    <cfRule type="expression" dxfId="10622" priority="868" stopIfTrue="1">
      <formula>$D$1&lt;I5</formula>
    </cfRule>
    <cfRule type="expression" dxfId="10621" priority="869" stopIfTrue="1">
      <formula>$D$1&gt;I5</formula>
    </cfRule>
  </conditionalFormatting>
  <conditionalFormatting sqref="I5">
    <cfRule type="expression" dxfId="10620" priority="866" stopIfTrue="1">
      <formula>$D$1&lt;I5</formula>
    </cfRule>
    <cfRule type="expression" dxfId="10619" priority="867" stopIfTrue="1">
      <formula>$D$1&gt;I5</formula>
    </cfRule>
  </conditionalFormatting>
  <conditionalFormatting sqref="I5">
    <cfRule type="expression" dxfId="10618" priority="886" stopIfTrue="1">
      <formula>$D$1&lt;I5</formula>
    </cfRule>
    <cfRule type="expression" dxfId="10617" priority="887" stopIfTrue="1">
      <formula>$D$1&gt;I5</formula>
    </cfRule>
  </conditionalFormatting>
  <conditionalFormatting sqref="I5">
    <cfRule type="expression" dxfId="10616" priority="884" stopIfTrue="1">
      <formula>$D$1&lt;I5</formula>
    </cfRule>
    <cfRule type="expression" dxfId="10615" priority="885" stopIfTrue="1">
      <formula>$D$1&gt;I5</formula>
    </cfRule>
  </conditionalFormatting>
  <conditionalFormatting sqref="I5">
    <cfRule type="expression" dxfId="10614" priority="882" stopIfTrue="1">
      <formula>$D$1&lt;I5</formula>
    </cfRule>
    <cfRule type="expression" dxfId="10613" priority="883" stopIfTrue="1">
      <formula>$D$1&gt;I5</formula>
    </cfRule>
  </conditionalFormatting>
  <conditionalFormatting sqref="I5">
    <cfRule type="expression" dxfId="10612" priority="880" stopIfTrue="1">
      <formula>$D$1&lt;I5</formula>
    </cfRule>
    <cfRule type="expression" dxfId="10611" priority="881" stopIfTrue="1">
      <formula>$D$1&gt;I5</formula>
    </cfRule>
  </conditionalFormatting>
  <conditionalFormatting sqref="I5">
    <cfRule type="expression" dxfId="10610" priority="878" stopIfTrue="1">
      <formula>$D$1&lt;I5</formula>
    </cfRule>
    <cfRule type="expression" dxfId="10609" priority="879" stopIfTrue="1">
      <formula>$D$1&gt;I5</formula>
    </cfRule>
  </conditionalFormatting>
  <conditionalFormatting sqref="I5">
    <cfRule type="expression" dxfId="10608" priority="876" stopIfTrue="1">
      <formula>$D$1&lt;I5</formula>
    </cfRule>
    <cfRule type="expression" dxfId="10607" priority="877" stopIfTrue="1">
      <formula>$D$1&gt;I5</formula>
    </cfRule>
  </conditionalFormatting>
  <conditionalFormatting sqref="I5">
    <cfRule type="expression" dxfId="10606" priority="874" stopIfTrue="1">
      <formula>$D$1&lt;I5</formula>
    </cfRule>
    <cfRule type="expression" dxfId="10605" priority="875" stopIfTrue="1">
      <formula>$D$1&gt;I5</formula>
    </cfRule>
  </conditionalFormatting>
  <conditionalFormatting sqref="I5">
    <cfRule type="expression" dxfId="10604" priority="872" stopIfTrue="1">
      <formula>$D$1&lt;I5</formula>
    </cfRule>
    <cfRule type="expression" dxfId="10603" priority="873" stopIfTrue="1">
      <formula>$D$1&gt;I5</formula>
    </cfRule>
  </conditionalFormatting>
  <conditionalFormatting sqref="I5">
    <cfRule type="expression" dxfId="10602" priority="864" stopIfTrue="1">
      <formula>$D$1&lt;I5</formula>
    </cfRule>
    <cfRule type="expression" dxfId="10601" priority="865" stopIfTrue="1">
      <formula>$D$1&gt;I5</formula>
    </cfRule>
  </conditionalFormatting>
  <conditionalFormatting sqref="I5">
    <cfRule type="expression" dxfId="10600" priority="862" stopIfTrue="1">
      <formula>$D$1&lt;I5</formula>
    </cfRule>
    <cfRule type="expression" dxfId="10599" priority="863" stopIfTrue="1">
      <formula>$D$1&gt;I5</formula>
    </cfRule>
  </conditionalFormatting>
  <conditionalFormatting sqref="I4">
    <cfRule type="expression" dxfId="10598" priority="860" stopIfTrue="1">
      <formula>$D$1&lt;I4</formula>
    </cfRule>
    <cfRule type="expression" dxfId="10597" priority="861" stopIfTrue="1">
      <formula>$D$1&gt;I4</formula>
    </cfRule>
  </conditionalFormatting>
  <conditionalFormatting sqref="I4">
    <cfRule type="expression" dxfId="10596" priority="840" stopIfTrue="1">
      <formula>$D$1&lt;I4</formula>
    </cfRule>
    <cfRule type="expression" dxfId="10595" priority="841" stopIfTrue="1">
      <formula>$D$1&gt;I4</formula>
    </cfRule>
  </conditionalFormatting>
  <conditionalFormatting sqref="I5">
    <cfRule type="cellIs" dxfId="10594" priority="829" stopIfTrue="1" operator="equal">
      <formula>5</formula>
    </cfRule>
    <cfRule type="cellIs" dxfId="10593" priority="830" stopIfTrue="1" operator="equal">
      <formula>4</formula>
    </cfRule>
    <cfRule type="cellIs" dxfId="10592" priority="831" stopIfTrue="1" operator="equal">
      <formula>3</formula>
    </cfRule>
  </conditionalFormatting>
  <conditionalFormatting sqref="I4">
    <cfRule type="expression" dxfId="10591" priority="858" stopIfTrue="1">
      <formula>$D$1&lt;I4</formula>
    </cfRule>
    <cfRule type="expression" dxfId="10590" priority="859" stopIfTrue="1">
      <formula>$D$1&gt;I4</formula>
    </cfRule>
  </conditionalFormatting>
  <conditionalFormatting sqref="I4">
    <cfRule type="expression" dxfId="10589" priority="838" stopIfTrue="1">
      <formula>$D$1&lt;I4</formula>
    </cfRule>
    <cfRule type="expression" dxfId="10588" priority="839" stopIfTrue="1">
      <formula>$D$1&gt;I4</formula>
    </cfRule>
  </conditionalFormatting>
  <conditionalFormatting sqref="I4">
    <cfRule type="expression" dxfId="10587" priority="836" stopIfTrue="1">
      <formula>$D$1&lt;I4</formula>
    </cfRule>
    <cfRule type="expression" dxfId="10586" priority="837" stopIfTrue="1">
      <formula>$D$1&gt;I4</formula>
    </cfRule>
  </conditionalFormatting>
  <conditionalFormatting sqref="I4">
    <cfRule type="expression" dxfId="10585" priority="856" stopIfTrue="1">
      <formula>$D$1&lt;I4</formula>
    </cfRule>
    <cfRule type="expression" dxfId="10584" priority="857" stopIfTrue="1">
      <formula>$D$1&gt;I4</formula>
    </cfRule>
  </conditionalFormatting>
  <conditionalFormatting sqref="I4">
    <cfRule type="expression" dxfId="10583" priority="854" stopIfTrue="1">
      <formula>$D$1&lt;I4</formula>
    </cfRule>
    <cfRule type="expression" dxfId="10582" priority="855" stopIfTrue="1">
      <formula>$D$1&gt;I4</formula>
    </cfRule>
  </conditionalFormatting>
  <conditionalFormatting sqref="I4">
    <cfRule type="expression" dxfId="10581" priority="852" stopIfTrue="1">
      <formula>$D$1&lt;I4</formula>
    </cfRule>
    <cfRule type="expression" dxfId="10580" priority="853" stopIfTrue="1">
      <formula>$D$1&gt;I4</formula>
    </cfRule>
  </conditionalFormatting>
  <conditionalFormatting sqref="I4">
    <cfRule type="expression" dxfId="10579" priority="850" stopIfTrue="1">
      <formula>$D$1&lt;I4</formula>
    </cfRule>
    <cfRule type="expression" dxfId="10578" priority="851" stopIfTrue="1">
      <formula>$D$1&gt;I4</formula>
    </cfRule>
  </conditionalFormatting>
  <conditionalFormatting sqref="I4">
    <cfRule type="expression" dxfId="10577" priority="848" stopIfTrue="1">
      <formula>$D$1&lt;I4</formula>
    </cfRule>
    <cfRule type="expression" dxfId="10576" priority="849" stopIfTrue="1">
      <formula>$D$1&gt;I4</formula>
    </cfRule>
  </conditionalFormatting>
  <conditionalFormatting sqref="I4">
    <cfRule type="expression" dxfId="10575" priority="846" stopIfTrue="1">
      <formula>$D$1&lt;I4</formula>
    </cfRule>
    <cfRule type="expression" dxfId="10574" priority="847" stopIfTrue="1">
      <formula>$D$1&gt;I4</formula>
    </cfRule>
  </conditionalFormatting>
  <conditionalFormatting sqref="I4">
    <cfRule type="expression" dxfId="10573" priority="844" stopIfTrue="1">
      <formula>$D$1&lt;I4</formula>
    </cfRule>
    <cfRule type="expression" dxfId="10572" priority="845" stopIfTrue="1">
      <formula>$D$1&gt;I4</formula>
    </cfRule>
  </conditionalFormatting>
  <conditionalFormatting sqref="I4">
    <cfRule type="expression" dxfId="10571" priority="842" stopIfTrue="1">
      <formula>$D$1&lt;I4</formula>
    </cfRule>
    <cfRule type="expression" dxfId="10570" priority="843" stopIfTrue="1">
      <formula>$D$1&gt;I4</formula>
    </cfRule>
  </conditionalFormatting>
  <conditionalFormatting sqref="I4">
    <cfRule type="expression" dxfId="10569" priority="834" stopIfTrue="1">
      <formula>$D$1&lt;I4</formula>
    </cfRule>
    <cfRule type="expression" dxfId="10568" priority="835" stopIfTrue="1">
      <formula>$D$1&gt;I4</formula>
    </cfRule>
  </conditionalFormatting>
  <conditionalFormatting sqref="I4">
    <cfRule type="expression" dxfId="10567" priority="832" stopIfTrue="1">
      <formula>$D$1&lt;I4</formula>
    </cfRule>
    <cfRule type="expression" dxfId="10566" priority="833" stopIfTrue="1">
      <formula>$D$1&gt;I4</formula>
    </cfRule>
  </conditionalFormatting>
  <conditionalFormatting sqref="M3">
    <cfRule type="expression" dxfId="10565" priority="632" stopIfTrue="1">
      <formula>$D$1&lt;M3</formula>
    </cfRule>
    <cfRule type="expression" dxfId="10564" priority="633" stopIfTrue="1">
      <formula>$D$1&gt;M3</formula>
    </cfRule>
  </conditionalFormatting>
  <conditionalFormatting sqref="M3">
    <cfRule type="expression" dxfId="10563" priority="630" stopIfTrue="1">
      <formula>$D$1&lt;M3</formula>
    </cfRule>
    <cfRule type="expression" dxfId="10562" priority="631" stopIfTrue="1">
      <formula>$D$1&gt;M3</formula>
    </cfRule>
  </conditionalFormatting>
  <conditionalFormatting sqref="M4">
    <cfRule type="expression" dxfId="10561" priority="628" stopIfTrue="1">
      <formula>$D$1&lt;M4</formula>
    </cfRule>
    <cfRule type="expression" dxfId="10560" priority="629" stopIfTrue="1">
      <formula>$D$1&gt;M4</formula>
    </cfRule>
  </conditionalFormatting>
  <conditionalFormatting sqref="M4">
    <cfRule type="expression" dxfId="10559" priority="626" stopIfTrue="1">
      <formula>$D$1&lt;M4</formula>
    </cfRule>
    <cfRule type="expression" dxfId="10558" priority="627" stopIfTrue="1">
      <formula>$D$1&gt;M4</formula>
    </cfRule>
  </conditionalFormatting>
  <conditionalFormatting sqref="M4">
    <cfRule type="expression" dxfId="10557" priority="624" stopIfTrue="1">
      <formula>$D$1&lt;M4</formula>
    </cfRule>
    <cfRule type="expression" dxfId="10556" priority="625" stopIfTrue="1">
      <formula>$D$1&gt;M4</formula>
    </cfRule>
  </conditionalFormatting>
  <conditionalFormatting sqref="M4">
    <cfRule type="expression" dxfId="10555" priority="622" stopIfTrue="1">
      <formula>$D$1&lt;M4</formula>
    </cfRule>
    <cfRule type="expression" dxfId="10554" priority="623" stopIfTrue="1">
      <formula>$D$1&gt;M4</formula>
    </cfRule>
  </conditionalFormatting>
  <conditionalFormatting sqref="M5">
    <cfRule type="cellIs" dxfId="10553" priority="619" stopIfTrue="1" operator="equal">
      <formula>5</formula>
    </cfRule>
    <cfRule type="cellIs" dxfId="10552" priority="620" stopIfTrue="1" operator="equal">
      <formula>4</formula>
    </cfRule>
    <cfRule type="cellIs" dxfId="10551" priority="621" stopIfTrue="1" operator="equal">
      <formula>3</formula>
    </cfRule>
  </conditionalFormatting>
  <conditionalFormatting sqref="M4">
    <cfRule type="expression" dxfId="10550" priority="617" stopIfTrue="1">
      <formula>$D$1&lt;M4</formula>
    </cfRule>
    <cfRule type="expression" dxfId="10549" priority="618" stopIfTrue="1">
      <formula>$D$1&gt;M4</formula>
    </cfRule>
  </conditionalFormatting>
  <conditionalFormatting sqref="M4">
    <cfRule type="expression" dxfId="10548" priority="615" stopIfTrue="1">
      <formula>$D$1&lt;M4</formula>
    </cfRule>
    <cfRule type="expression" dxfId="10547" priority="616" stopIfTrue="1">
      <formula>$D$1&gt;M4</formula>
    </cfRule>
  </conditionalFormatting>
  <conditionalFormatting sqref="M4">
    <cfRule type="expression" dxfId="10546" priority="613" stopIfTrue="1">
      <formula>$D$1&lt;M4</formula>
    </cfRule>
    <cfRule type="expression" dxfId="10545" priority="614" stopIfTrue="1">
      <formula>$D$1&gt;M4</formula>
    </cfRule>
  </conditionalFormatting>
  <conditionalFormatting sqref="M4">
    <cfRule type="expression" dxfId="10544" priority="611" stopIfTrue="1">
      <formula>$D$1&lt;M4</formula>
    </cfRule>
    <cfRule type="expression" dxfId="10543" priority="612" stopIfTrue="1">
      <formula>$D$1&gt;M4</formula>
    </cfRule>
  </conditionalFormatting>
  <conditionalFormatting sqref="M5">
    <cfRule type="cellIs" dxfId="10542" priority="608" stopIfTrue="1" operator="equal">
      <formula>5</formula>
    </cfRule>
    <cfRule type="cellIs" dxfId="10541" priority="609" stopIfTrue="1" operator="equal">
      <formula>4</formula>
    </cfRule>
    <cfRule type="cellIs" dxfId="10540" priority="610" stopIfTrue="1" operator="equal">
      <formula>3</formula>
    </cfRule>
  </conditionalFormatting>
  <conditionalFormatting sqref="M5">
    <cfRule type="cellIs" dxfId="10539" priority="605" stopIfTrue="1" operator="equal">
      <formula>5</formula>
    </cfRule>
    <cfRule type="cellIs" dxfId="10538" priority="606" stopIfTrue="1" operator="equal">
      <formula>4</formula>
    </cfRule>
    <cfRule type="cellIs" dxfId="10537" priority="607" stopIfTrue="1" operator="equal">
      <formula>3</formula>
    </cfRule>
  </conditionalFormatting>
  <conditionalFormatting sqref="M4">
    <cfRule type="expression" dxfId="10536" priority="587" stopIfTrue="1">
      <formula>$D$1&lt;M4</formula>
    </cfRule>
    <cfRule type="expression" dxfId="10535" priority="588" stopIfTrue="1">
      <formula>$D$1&gt;M4</formula>
    </cfRule>
  </conditionalFormatting>
  <conditionalFormatting sqref="M4">
    <cfRule type="expression" dxfId="10534" priority="585" stopIfTrue="1">
      <formula>$D$1&lt;M4</formula>
    </cfRule>
    <cfRule type="expression" dxfId="10533" priority="586" stopIfTrue="1">
      <formula>$D$1&gt;M4</formula>
    </cfRule>
  </conditionalFormatting>
  <conditionalFormatting sqref="M4">
    <cfRule type="expression" dxfId="10532" priority="581" stopIfTrue="1">
      <formula>$D$1&lt;M4</formula>
    </cfRule>
    <cfRule type="expression" dxfId="10531" priority="582" stopIfTrue="1">
      <formula>$D$1&gt;M4</formula>
    </cfRule>
  </conditionalFormatting>
  <conditionalFormatting sqref="M4">
    <cfRule type="expression" dxfId="10530" priority="603" stopIfTrue="1">
      <formula>$D$1&lt;M4</formula>
    </cfRule>
    <cfRule type="expression" dxfId="10529" priority="604" stopIfTrue="1">
      <formula>$D$1&gt;M4</formula>
    </cfRule>
  </conditionalFormatting>
  <conditionalFormatting sqref="M4">
    <cfRule type="expression" dxfId="10528" priority="601" stopIfTrue="1">
      <formula>$D$1&lt;M4</formula>
    </cfRule>
    <cfRule type="expression" dxfId="10527" priority="602" stopIfTrue="1">
      <formula>$D$1&gt;M4</formula>
    </cfRule>
  </conditionalFormatting>
  <conditionalFormatting sqref="M4">
    <cfRule type="expression" dxfId="10526" priority="599" stopIfTrue="1">
      <formula>$D$1&lt;M4</formula>
    </cfRule>
    <cfRule type="expression" dxfId="10525" priority="600" stopIfTrue="1">
      <formula>$D$1&gt;M4</formula>
    </cfRule>
  </conditionalFormatting>
  <conditionalFormatting sqref="M4">
    <cfRule type="expression" dxfId="10524" priority="597" stopIfTrue="1">
      <formula>$D$1&lt;M4</formula>
    </cfRule>
    <cfRule type="expression" dxfId="10523" priority="598" stopIfTrue="1">
      <formula>$D$1&gt;M4</formula>
    </cfRule>
  </conditionalFormatting>
  <conditionalFormatting sqref="M4">
    <cfRule type="expression" dxfId="10522" priority="595" stopIfTrue="1">
      <formula>$D$1&lt;M4</formula>
    </cfRule>
    <cfRule type="expression" dxfId="10521" priority="596" stopIfTrue="1">
      <formula>$D$1&gt;M4</formula>
    </cfRule>
  </conditionalFormatting>
  <conditionalFormatting sqref="M4">
    <cfRule type="expression" dxfId="10520" priority="593" stopIfTrue="1">
      <formula>$D$1&lt;M4</formula>
    </cfRule>
    <cfRule type="expression" dxfId="10519" priority="594" stopIfTrue="1">
      <formula>$D$1&gt;M4</formula>
    </cfRule>
  </conditionalFormatting>
  <conditionalFormatting sqref="M4">
    <cfRule type="expression" dxfId="10518" priority="591" stopIfTrue="1">
      <formula>$D$1&lt;M4</formula>
    </cfRule>
    <cfRule type="expression" dxfId="10517" priority="592" stopIfTrue="1">
      <formula>$D$1&gt;M4</formula>
    </cfRule>
  </conditionalFormatting>
  <conditionalFormatting sqref="M4">
    <cfRule type="expression" dxfId="10516" priority="589" stopIfTrue="1">
      <formula>$D$1&lt;M4</formula>
    </cfRule>
    <cfRule type="expression" dxfId="10515" priority="590" stopIfTrue="1">
      <formula>$D$1&gt;M4</formula>
    </cfRule>
  </conditionalFormatting>
  <conditionalFormatting sqref="M4">
    <cfRule type="expression" dxfId="10514" priority="583" stopIfTrue="1">
      <formula>$D$1&lt;M4</formula>
    </cfRule>
    <cfRule type="expression" dxfId="10513" priority="584" stopIfTrue="1">
      <formula>$D$1&gt;M4</formula>
    </cfRule>
  </conditionalFormatting>
  <conditionalFormatting sqref="M5">
    <cfRule type="cellIs" dxfId="10512" priority="578" stopIfTrue="1" operator="equal">
      <formula>5</formula>
    </cfRule>
    <cfRule type="cellIs" dxfId="10511" priority="579" stopIfTrue="1" operator="equal">
      <formula>4</formula>
    </cfRule>
    <cfRule type="cellIs" dxfId="10510" priority="580" stopIfTrue="1" operator="equal">
      <formula>3</formula>
    </cfRule>
  </conditionalFormatting>
  <conditionalFormatting sqref="M4">
    <cfRule type="expression" dxfId="10509" priority="576" stopIfTrue="1">
      <formula>$D$1&lt;M4</formula>
    </cfRule>
    <cfRule type="expression" dxfId="10508" priority="577" stopIfTrue="1">
      <formula>$D$1&gt;M4</formula>
    </cfRule>
  </conditionalFormatting>
  <conditionalFormatting sqref="M5">
    <cfRule type="cellIs" dxfId="10507" priority="573" stopIfTrue="1" operator="equal">
      <formula>5</formula>
    </cfRule>
    <cfRule type="cellIs" dxfId="10506" priority="574" stopIfTrue="1" operator="equal">
      <formula>4</formula>
    </cfRule>
    <cfRule type="cellIs" dxfId="10505" priority="575" stopIfTrue="1" operator="equal">
      <formula>3</formula>
    </cfRule>
  </conditionalFormatting>
  <conditionalFormatting sqref="M7:M27">
    <cfRule type="cellIs" dxfId="10504" priority="570" stopIfTrue="1" operator="equal">
      <formula>5</formula>
    </cfRule>
    <cfRule type="cellIs" dxfId="10503" priority="571" stopIfTrue="1" operator="equal">
      <formula>4</formula>
    </cfRule>
    <cfRule type="cellIs" dxfId="10502" priority="572" stopIfTrue="1" operator="equal">
      <formula>3</formula>
    </cfRule>
  </conditionalFormatting>
  <conditionalFormatting sqref="M6">
    <cfRule type="cellIs" dxfId="10501" priority="567" stopIfTrue="1" operator="equal">
      <formula>5</formula>
    </cfRule>
    <cfRule type="cellIs" dxfId="10500" priority="568" stopIfTrue="1" operator="equal">
      <formula>4</formula>
    </cfRule>
    <cfRule type="cellIs" dxfId="10499" priority="569" stopIfTrue="1" operator="equal">
      <formula>3</formula>
    </cfRule>
  </conditionalFormatting>
  <conditionalFormatting sqref="M6">
    <cfRule type="cellIs" dxfId="10498" priority="564" stopIfTrue="1" operator="equal">
      <formula>5</formula>
    </cfRule>
    <cfRule type="cellIs" dxfId="10497" priority="565" stopIfTrue="1" operator="equal">
      <formula>4</formula>
    </cfRule>
    <cfRule type="cellIs" dxfId="10496" priority="566" stopIfTrue="1" operator="equal">
      <formula>3</formula>
    </cfRule>
  </conditionalFormatting>
  <conditionalFormatting sqref="M6">
    <cfRule type="cellIs" dxfId="10495" priority="561" stopIfTrue="1" operator="equal">
      <formula>5</formula>
    </cfRule>
    <cfRule type="cellIs" dxfId="10494" priority="562" stopIfTrue="1" operator="equal">
      <formula>4</formula>
    </cfRule>
    <cfRule type="cellIs" dxfId="10493" priority="563" stopIfTrue="1" operator="equal">
      <formula>3</formula>
    </cfRule>
  </conditionalFormatting>
  <conditionalFormatting sqref="M6">
    <cfRule type="cellIs" dxfId="10492" priority="558" stopIfTrue="1" operator="equal">
      <formula>5</formula>
    </cfRule>
    <cfRule type="cellIs" dxfId="10491" priority="559" stopIfTrue="1" operator="equal">
      <formula>4</formula>
    </cfRule>
    <cfRule type="cellIs" dxfId="10490" priority="560" stopIfTrue="1" operator="equal">
      <formula>3</formula>
    </cfRule>
  </conditionalFormatting>
  <conditionalFormatting sqref="M6">
    <cfRule type="cellIs" dxfId="10489" priority="555" stopIfTrue="1" operator="equal">
      <formula>5</formula>
    </cfRule>
    <cfRule type="cellIs" dxfId="10488" priority="556" stopIfTrue="1" operator="equal">
      <formula>4</formula>
    </cfRule>
    <cfRule type="cellIs" dxfId="10487" priority="557" stopIfTrue="1" operator="equal">
      <formula>3</formula>
    </cfRule>
  </conditionalFormatting>
  <conditionalFormatting sqref="L3">
    <cfRule type="expression" dxfId="10486" priority="553" stopIfTrue="1">
      <formula>$D$1&lt;L3</formula>
    </cfRule>
    <cfRule type="expression" dxfId="10485" priority="554" stopIfTrue="1">
      <formula>$D$1&gt;L3</formula>
    </cfRule>
  </conditionalFormatting>
  <conditionalFormatting sqref="L3">
    <cfRule type="expression" dxfId="10484" priority="551" stopIfTrue="1">
      <formula>$D$1&lt;L3</formula>
    </cfRule>
    <cfRule type="expression" dxfId="10483" priority="552" stopIfTrue="1">
      <formula>$D$1&gt;L3</formula>
    </cfRule>
  </conditionalFormatting>
  <conditionalFormatting sqref="L3">
    <cfRule type="expression" dxfId="10482" priority="549" stopIfTrue="1">
      <formula>$D$1&lt;L3</formula>
    </cfRule>
    <cfRule type="expression" dxfId="10481" priority="550" stopIfTrue="1">
      <formula>$D$1&gt;L3</formula>
    </cfRule>
  </conditionalFormatting>
  <conditionalFormatting sqref="L3">
    <cfRule type="expression" dxfId="10480" priority="547" stopIfTrue="1">
      <formula>$D$1&lt;L3</formula>
    </cfRule>
    <cfRule type="expression" dxfId="10479" priority="548" stopIfTrue="1">
      <formula>$D$1&gt;L3</formula>
    </cfRule>
  </conditionalFormatting>
  <conditionalFormatting sqref="L3">
    <cfRule type="expression" dxfId="10478" priority="545" stopIfTrue="1">
      <formula>$D$1&lt;L3</formula>
    </cfRule>
    <cfRule type="expression" dxfId="10477" priority="546" stopIfTrue="1">
      <formula>$D$1&gt;L3</formula>
    </cfRule>
  </conditionalFormatting>
  <conditionalFormatting sqref="L4">
    <cfRule type="expression" dxfId="10476" priority="543" stopIfTrue="1">
      <formula>$D$1&lt;L4</formula>
    </cfRule>
    <cfRule type="expression" dxfId="10475" priority="544" stopIfTrue="1">
      <formula>$D$1&gt;L4</formula>
    </cfRule>
  </conditionalFormatting>
  <conditionalFormatting sqref="L4">
    <cfRule type="expression" dxfId="10474" priority="523" stopIfTrue="1">
      <formula>$D$1&lt;L4</formula>
    </cfRule>
    <cfRule type="expression" dxfId="10473" priority="524" stopIfTrue="1">
      <formula>$D$1&gt;L4</formula>
    </cfRule>
  </conditionalFormatting>
  <conditionalFormatting sqref="L5">
    <cfRule type="cellIs" dxfId="10472" priority="512" stopIfTrue="1" operator="equal">
      <formula>5</formula>
    </cfRule>
    <cfRule type="cellIs" dxfId="10471" priority="513" stopIfTrue="1" operator="equal">
      <formula>4</formula>
    </cfRule>
    <cfRule type="cellIs" dxfId="10470" priority="514" stopIfTrue="1" operator="equal">
      <formula>3</formula>
    </cfRule>
  </conditionalFormatting>
  <conditionalFormatting sqref="L4">
    <cfRule type="expression" dxfId="10469" priority="541" stopIfTrue="1">
      <formula>$D$1&lt;L4</formula>
    </cfRule>
    <cfRule type="expression" dxfId="10468" priority="542" stopIfTrue="1">
      <formula>$D$1&gt;L4</formula>
    </cfRule>
  </conditionalFormatting>
  <conditionalFormatting sqref="L4">
    <cfRule type="expression" dxfId="10467" priority="521" stopIfTrue="1">
      <formula>$D$1&lt;L4</formula>
    </cfRule>
    <cfRule type="expression" dxfId="10466" priority="522" stopIfTrue="1">
      <formula>$D$1&gt;L4</formula>
    </cfRule>
  </conditionalFormatting>
  <conditionalFormatting sqref="L4">
    <cfRule type="expression" dxfId="10465" priority="519" stopIfTrue="1">
      <formula>$D$1&lt;L4</formula>
    </cfRule>
    <cfRule type="expression" dxfId="10464" priority="520" stopIfTrue="1">
      <formula>$D$1&gt;L4</formula>
    </cfRule>
  </conditionalFormatting>
  <conditionalFormatting sqref="L4">
    <cfRule type="expression" dxfId="10463" priority="539" stopIfTrue="1">
      <formula>$D$1&lt;L4</formula>
    </cfRule>
    <cfRule type="expression" dxfId="10462" priority="540" stopIfTrue="1">
      <formula>$D$1&gt;L4</formula>
    </cfRule>
  </conditionalFormatting>
  <conditionalFormatting sqref="L4">
    <cfRule type="expression" dxfId="10461" priority="537" stopIfTrue="1">
      <formula>$D$1&lt;L4</formula>
    </cfRule>
    <cfRule type="expression" dxfId="10460" priority="538" stopIfTrue="1">
      <formula>$D$1&gt;L4</formula>
    </cfRule>
  </conditionalFormatting>
  <conditionalFormatting sqref="L4">
    <cfRule type="expression" dxfId="10459" priority="535" stopIfTrue="1">
      <formula>$D$1&lt;L4</formula>
    </cfRule>
    <cfRule type="expression" dxfId="10458" priority="536" stopIfTrue="1">
      <formula>$D$1&gt;L4</formula>
    </cfRule>
  </conditionalFormatting>
  <conditionalFormatting sqref="L4">
    <cfRule type="expression" dxfId="10457" priority="533" stopIfTrue="1">
      <formula>$D$1&lt;L4</formula>
    </cfRule>
    <cfRule type="expression" dxfId="10456" priority="534" stopIfTrue="1">
      <formula>$D$1&gt;L4</formula>
    </cfRule>
  </conditionalFormatting>
  <conditionalFormatting sqref="L4">
    <cfRule type="expression" dxfId="10455" priority="531" stopIfTrue="1">
      <formula>$D$1&lt;L4</formula>
    </cfRule>
    <cfRule type="expression" dxfId="10454" priority="532" stopIfTrue="1">
      <formula>$D$1&gt;L4</formula>
    </cfRule>
  </conditionalFormatting>
  <conditionalFormatting sqref="L4">
    <cfRule type="expression" dxfId="10453" priority="529" stopIfTrue="1">
      <formula>$D$1&lt;L4</formula>
    </cfRule>
    <cfRule type="expression" dxfId="10452" priority="530" stopIfTrue="1">
      <formula>$D$1&gt;L4</formula>
    </cfRule>
  </conditionalFormatting>
  <conditionalFormatting sqref="L4">
    <cfRule type="expression" dxfId="10451" priority="527" stopIfTrue="1">
      <formula>$D$1&lt;L4</formula>
    </cfRule>
    <cfRule type="expression" dxfId="10450" priority="528" stopIfTrue="1">
      <formula>$D$1&gt;L4</formula>
    </cfRule>
  </conditionalFormatting>
  <conditionalFormatting sqref="L4">
    <cfRule type="expression" dxfId="10449" priority="525" stopIfTrue="1">
      <formula>$D$1&lt;L4</formula>
    </cfRule>
    <cfRule type="expression" dxfId="10448" priority="526" stopIfTrue="1">
      <formula>$D$1&gt;L4</formula>
    </cfRule>
  </conditionalFormatting>
  <conditionalFormatting sqref="L4">
    <cfRule type="expression" dxfId="10447" priority="517" stopIfTrue="1">
      <formula>$D$1&lt;L4</formula>
    </cfRule>
    <cfRule type="expression" dxfId="10446" priority="518" stopIfTrue="1">
      <formula>$D$1&gt;L4</formula>
    </cfRule>
  </conditionalFormatting>
  <conditionalFormatting sqref="L4">
    <cfRule type="expression" dxfId="10445" priority="515" stopIfTrue="1">
      <formula>$D$1&lt;L4</formula>
    </cfRule>
    <cfRule type="expression" dxfId="10444" priority="516" stopIfTrue="1">
      <formula>$D$1&gt;L4</formula>
    </cfRule>
  </conditionalFormatting>
  <conditionalFormatting sqref="N3">
    <cfRule type="expression" dxfId="10443" priority="510" stopIfTrue="1">
      <formula>$D$1&lt;N3</formula>
    </cfRule>
    <cfRule type="expression" dxfId="10442" priority="511" stopIfTrue="1">
      <formula>$D$1&gt;N3</formula>
    </cfRule>
  </conditionalFormatting>
  <conditionalFormatting sqref="N3">
    <cfRule type="expression" dxfId="10441" priority="508" stopIfTrue="1">
      <formula>$D$1&lt;N3</formula>
    </cfRule>
    <cfRule type="expression" dxfId="10440" priority="509" stopIfTrue="1">
      <formula>$D$1&gt;N3</formula>
    </cfRule>
  </conditionalFormatting>
  <conditionalFormatting sqref="N4">
    <cfRule type="expression" dxfId="10439" priority="506" stopIfTrue="1">
      <formula>$D$1&lt;N4</formula>
    </cfRule>
    <cfRule type="expression" dxfId="10438" priority="507" stopIfTrue="1">
      <formula>$D$1&gt;N4</formula>
    </cfRule>
  </conditionalFormatting>
  <conditionalFormatting sqref="N4">
    <cfRule type="expression" dxfId="10437" priority="504" stopIfTrue="1">
      <formula>$D$1&lt;N4</formula>
    </cfRule>
    <cfRule type="expression" dxfId="10436" priority="505" stopIfTrue="1">
      <formula>$D$1&gt;N4</formula>
    </cfRule>
  </conditionalFormatting>
  <conditionalFormatting sqref="N5">
    <cfRule type="expression" dxfId="10435" priority="502" stopIfTrue="1">
      <formula>$D$1&lt;N5</formula>
    </cfRule>
    <cfRule type="expression" dxfId="10434" priority="503" stopIfTrue="1">
      <formula>$D$1&gt;N5</formula>
    </cfRule>
  </conditionalFormatting>
  <conditionalFormatting sqref="N5">
    <cfRule type="expression" dxfId="10433" priority="500" stopIfTrue="1">
      <formula>$D$1&lt;N5</formula>
    </cfRule>
    <cfRule type="expression" dxfId="10432" priority="501" stopIfTrue="1">
      <formula>$D$1&gt;N5</formula>
    </cfRule>
  </conditionalFormatting>
  <conditionalFormatting sqref="N5">
    <cfRule type="expression" dxfId="10431" priority="498" stopIfTrue="1">
      <formula>$D$1&lt;N5</formula>
    </cfRule>
    <cfRule type="expression" dxfId="10430" priority="499" stopIfTrue="1">
      <formula>$D$1&gt;N5</formula>
    </cfRule>
  </conditionalFormatting>
  <conditionalFormatting sqref="N5">
    <cfRule type="expression" dxfId="10429" priority="486" stopIfTrue="1">
      <formula>$D$1&lt;N5</formula>
    </cfRule>
    <cfRule type="expression" dxfId="10428" priority="487" stopIfTrue="1">
      <formula>$D$1&gt;N5</formula>
    </cfRule>
  </conditionalFormatting>
  <conditionalFormatting sqref="N5">
    <cfRule type="expression" dxfId="10427" priority="484" stopIfTrue="1">
      <formula>$D$1&lt;N5</formula>
    </cfRule>
    <cfRule type="expression" dxfId="10426" priority="485" stopIfTrue="1">
      <formula>$D$1&gt;N5</formula>
    </cfRule>
  </conditionalFormatting>
  <conditionalFormatting sqref="N5">
    <cfRule type="expression" dxfId="10425" priority="482" stopIfTrue="1">
      <formula>$D$1&lt;N5</formula>
    </cfRule>
    <cfRule type="expression" dxfId="10424" priority="483" stopIfTrue="1">
      <formula>$D$1&gt;N5</formula>
    </cfRule>
  </conditionalFormatting>
  <conditionalFormatting sqref="N5">
    <cfRule type="expression" dxfId="10423" priority="496" stopIfTrue="1">
      <formula>$D$1&lt;N5</formula>
    </cfRule>
    <cfRule type="expression" dxfId="10422" priority="497" stopIfTrue="1">
      <formula>$D$1&gt;N5</formula>
    </cfRule>
  </conditionalFormatting>
  <conditionalFormatting sqref="N5">
    <cfRule type="expression" dxfId="10421" priority="494" stopIfTrue="1">
      <formula>$D$1&lt;N5</formula>
    </cfRule>
    <cfRule type="expression" dxfId="10420" priority="495" stopIfTrue="1">
      <formula>$D$1&gt;N5</formula>
    </cfRule>
  </conditionalFormatting>
  <conditionalFormatting sqref="N5">
    <cfRule type="expression" dxfId="10419" priority="492" stopIfTrue="1">
      <formula>$D$1&lt;N5</formula>
    </cfRule>
    <cfRule type="expression" dxfId="10418" priority="493" stopIfTrue="1">
      <formula>$D$1&gt;N5</formula>
    </cfRule>
  </conditionalFormatting>
  <conditionalFormatting sqref="N5">
    <cfRule type="expression" dxfId="10417" priority="490" stopIfTrue="1">
      <formula>$D$1&lt;N5</formula>
    </cfRule>
    <cfRule type="expression" dxfId="10416" priority="491" stopIfTrue="1">
      <formula>$D$1&gt;N5</formula>
    </cfRule>
  </conditionalFormatting>
  <conditionalFormatting sqref="N5">
    <cfRule type="expression" dxfId="10415" priority="488" stopIfTrue="1">
      <formula>$D$1&lt;N5</formula>
    </cfRule>
    <cfRule type="expression" dxfId="10414" priority="489" stopIfTrue="1">
      <formula>$D$1&gt;N5</formula>
    </cfRule>
  </conditionalFormatting>
  <conditionalFormatting sqref="N5">
    <cfRule type="expression" dxfId="10413" priority="470" stopIfTrue="1">
      <formula>$D$1&lt;N5</formula>
    </cfRule>
    <cfRule type="expression" dxfId="10412" priority="471" stopIfTrue="1">
      <formula>$D$1&gt;N5</formula>
    </cfRule>
  </conditionalFormatting>
  <conditionalFormatting sqref="N5">
    <cfRule type="expression" dxfId="10411" priority="468" stopIfTrue="1">
      <formula>$D$1&lt;N5</formula>
    </cfRule>
    <cfRule type="expression" dxfId="10410" priority="469" stopIfTrue="1">
      <formula>$D$1&gt;N5</formula>
    </cfRule>
  </conditionalFormatting>
  <conditionalFormatting sqref="N5">
    <cfRule type="expression" dxfId="10409" priority="464" stopIfTrue="1">
      <formula>$D$1&lt;N5</formula>
    </cfRule>
    <cfRule type="expression" dxfId="10408" priority="465" stopIfTrue="1">
      <formula>$D$1&gt;N5</formula>
    </cfRule>
  </conditionalFormatting>
  <conditionalFormatting sqref="N5">
    <cfRule type="expression" dxfId="10407" priority="480" stopIfTrue="1">
      <formula>$D$1&lt;N5</formula>
    </cfRule>
    <cfRule type="expression" dxfId="10406" priority="481" stopIfTrue="1">
      <formula>$D$1&gt;N5</formula>
    </cfRule>
  </conditionalFormatting>
  <conditionalFormatting sqref="N5">
    <cfRule type="expression" dxfId="10405" priority="478" stopIfTrue="1">
      <formula>$D$1&lt;N5</formula>
    </cfRule>
    <cfRule type="expression" dxfId="10404" priority="479" stopIfTrue="1">
      <formula>$D$1&gt;N5</formula>
    </cfRule>
  </conditionalFormatting>
  <conditionalFormatting sqref="N5">
    <cfRule type="expression" dxfId="10403" priority="476" stopIfTrue="1">
      <formula>$D$1&lt;N5</formula>
    </cfRule>
    <cfRule type="expression" dxfId="10402" priority="477" stopIfTrue="1">
      <formula>$D$1&gt;N5</formula>
    </cfRule>
  </conditionalFormatting>
  <conditionalFormatting sqref="N5">
    <cfRule type="expression" dxfId="10401" priority="474" stopIfTrue="1">
      <formula>$D$1&lt;N5</formula>
    </cfRule>
    <cfRule type="expression" dxfId="10400" priority="475" stopIfTrue="1">
      <formula>$D$1&gt;N5</formula>
    </cfRule>
  </conditionalFormatting>
  <conditionalFormatting sqref="N5">
    <cfRule type="expression" dxfId="10399" priority="472" stopIfTrue="1">
      <formula>$D$1&lt;N5</formula>
    </cfRule>
    <cfRule type="expression" dxfId="10398" priority="473" stopIfTrue="1">
      <formula>$D$1&gt;N5</formula>
    </cfRule>
  </conditionalFormatting>
  <conditionalFormatting sqref="N5">
    <cfRule type="expression" dxfId="10397" priority="466" stopIfTrue="1">
      <formula>$D$1&lt;N5</formula>
    </cfRule>
    <cfRule type="expression" dxfId="10396" priority="467" stopIfTrue="1">
      <formula>$D$1&gt;N5</formula>
    </cfRule>
  </conditionalFormatting>
  <conditionalFormatting sqref="N5">
    <cfRule type="expression" dxfId="10395" priority="462" stopIfTrue="1">
      <formula>$D$1&lt;N5</formula>
    </cfRule>
    <cfRule type="expression" dxfId="10394" priority="463" stopIfTrue="1">
      <formula>$D$1&gt;N5</formula>
    </cfRule>
  </conditionalFormatting>
  <conditionalFormatting sqref="N4">
    <cfRule type="expression" dxfId="10393" priority="460" stopIfTrue="1">
      <formula>$D$1&lt;N4</formula>
    </cfRule>
    <cfRule type="expression" dxfId="10392" priority="461" stopIfTrue="1">
      <formula>$D$1&gt;N4</formula>
    </cfRule>
  </conditionalFormatting>
  <conditionalFormatting sqref="N4">
    <cfRule type="expression" dxfId="10391" priority="458" stopIfTrue="1">
      <formula>$D$1&lt;N4</formula>
    </cfRule>
    <cfRule type="expression" dxfId="10390" priority="459" stopIfTrue="1">
      <formula>$D$1&gt;N4</formula>
    </cfRule>
  </conditionalFormatting>
  <conditionalFormatting sqref="N4">
    <cfRule type="expression" dxfId="10389" priority="456" stopIfTrue="1">
      <formula>$D$1&lt;N4</formula>
    </cfRule>
    <cfRule type="expression" dxfId="10388" priority="457" stopIfTrue="1">
      <formula>$D$1&gt;N4</formula>
    </cfRule>
  </conditionalFormatting>
  <conditionalFormatting sqref="N4">
    <cfRule type="expression" dxfId="10387" priority="454" stopIfTrue="1">
      <formula>$D$1&lt;N4</formula>
    </cfRule>
    <cfRule type="expression" dxfId="10386" priority="455" stopIfTrue="1">
      <formula>$D$1&gt;N4</formula>
    </cfRule>
  </conditionalFormatting>
  <conditionalFormatting sqref="N5">
    <cfRule type="cellIs" dxfId="10385" priority="451" stopIfTrue="1" operator="equal">
      <formula>5</formula>
    </cfRule>
    <cfRule type="cellIs" dxfId="10384" priority="452" stopIfTrue="1" operator="equal">
      <formula>4</formula>
    </cfRule>
    <cfRule type="cellIs" dxfId="10383" priority="453" stopIfTrue="1" operator="equal">
      <formula>3</formula>
    </cfRule>
  </conditionalFormatting>
  <conditionalFormatting sqref="N4">
    <cfRule type="expression" dxfId="10382" priority="449" stopIfTrue="1">
      <formula>$D$1&lt;N4</formula>
    </cfRule>
    <cfRule type="expression" dxfId="10381" priority="450" stopIfTrue="1">
      <formula>$D$1&gt;N4</formula>
    </cfRule>
  </conditionalFormatting>
  <conditionalFormatting sqref="N4">
    <cfRule type="expression" dxfId="10380" priority="447" stopIfTrue="1">
      <formula>$D$1&lt;N4</formula>
    </cfRule>
    <cfRule type="expression" dxfId="10379" priority="448" stopIfTrue="1">
      <formula>$D$1&gt;N4</formula>
    </cfRule>
  </conditionalFormatting>
  <conditionalFormatting sqref="N4">
    <cfRule type="expression" dxfId="10378" priority="445" stopIfTrue="1">
      <formula>$D$1&lt;N4</formula>
    </cfRule>
    <cfRule type="expression" dxfId="10377" priority="446" stopIfTrue="1">
      <formula>$D$1&gt;N4</formula>
    </cfRule>
  </conditionalFormatting>
  <conditionalFormatting sqref="N4">
    <cfRule type="expression" dxfId="10376" priority="443" stopIfTrue="1">
      <formula>$D$1&lt;N4</formula>
    </cfRule>
    <cfRule type="expression" dxfId="10375" priority="444" stopIfTrue="1">
      <formula>$D$1&gt;N4</formula>
    </cfRule>
  </conditionalFormatting>
  <conditionalFormatting sqref="N5">
    <cfRule type="cellIs" dxfId="10374" priority="440" stopIfTrue="1" operator="equal">
      <formula>5</formula>
    </cfRule>
    <cfRule type="cellIs" dxfId="10373" priority="441" stopIfTrue="1" operator="equal">
      <formula>4</formula>
    </cfRule>
    <cfRule type="cellIs" dxfId="10372" priority="442" stopIfTrue="1" operator="equal">
      <formula>3</formula>
    </cfRule>
  </conditionalFormatting>
  <conditionalFormatting sqref="N5">
    <cfRule type="cellIs" dxfId="10371" priority="437" stopIfTrue="1" operator="equal">
      <formula>5</formula>
    </cfRule>
    <cfRule type="cellIs" dxfId="10370" priority="438" stopIfTrue="1" operator="equal">
      <formula>4</formula>
    </cfRule>
    <cfRule type="cellIs" dxfId="10369" priority="439" stopIfTrue="1" operator="equal">
      <formula>3</formula>
    </cfRule>
  </conditionalFormatting>
  <conditionalFormatting sqref="N4">
    <cfRule type="expression" dxfId="10368" priority="419" stopIfTrue="1">
      <formula>$D$1&lt;N4</formula>
    </cfRule>
    <cfRule type="expression" dxfId="10367" priority="420" stopIfTrue="1">
      <formula>$D$1&gt;N4</formula>
    </cfRule>
  </conditionalFormatting>
  <conditionalFormatting sqref="N4">
    <cfRule type="expression" dxfId="10366" priority="417" stopIfTrue="1">
      <formula>$D$1&lt;N4</formula>
    </cfRule>
    <cfRule type="expression" dxfId="10365" priority="418" stopIfTrue="1">
      <formula>$D$1&gt;N4</formula>
    </cfRule>
  </conditionalFormatting>
  <conditionalFormatting sqref="N4">
    <cfRule type="expression" dxfId="10364" priority="413" stopIfTrue="1">
      <formula>$D$1&lt;N4</formula>
    </cfRule>
    <cfRule type="expression" dxfId="10363" priority="414" stopIfTrue="1">
      <formula>$D$1&gt;N4</formula>
    </cfRule>
  </conditionalFormatting>
  <conditionalFormatting sqref="N4">
    <cfRule type="expression" dxfId="10362" priority="435" stopIfTrue="1">
      <formula>$D$1&lt;N4</formula>
    </cfRule>
    <cfRule type="expression" dxfId="10361" priority="436" stopIfTrue="1">
      <formula>$D$1&gt;N4</formula>
    </cfRule>
  </conditionalFormatting>
  <conditionalFormatting sqref="N4">
    <cfRule type="expression" dxfId="10360" priority="433" stopIfTrue="1">
      <formula>$D$1&lt;N4</formula>
    </cfRule>
    <cfRule type="expression" dxfId="10359" priority="434" stopIfTrue="1">
      <formula>$D$1&gt;N4</formula>
    </cfRule>
  </conditionalFormatting>
  <conditionalFormatting sqref="N4">
    <cfRule type="expression" dxfId="10358" priority="431" stopIfTrue="1">
      <formula>$D$1&lt;N4</formula>
    </cfRule>
    <cfRule type="expression" dxfId="10357" priority="432" stopIfTrue="1">
      <formula>$D$1&gt;N4</formula>
    </cfRule>
  </conditionalFormatting>
  <conditionalFormatting sqref="N4">
    <cfRule type="expression" dxfId="10356" priority="429" stopIfTrue="1">
      <formula>$D$1&lt;N4</formula>
    </cfRule>
    <cfRule type="expression" dxfId="10355" priority="430" stopIfTrue="1">
      <formula>$D$1&gt;N4</formula>
    </cfRule>
  </conditionalFormatting>
  <conditionalFormatting sqref="N4">
    <cfRule type="expression" dxfId="10354" priority="427" stopIfTrue="1">
      <formula>$D$1&lt;N4</formula>
    </cfRule>
    <cfRule type="expression" dxfId="10353" priority="428" stopIfTrue="1">
      <formula>$D$1&gt;N4</formula>
    </cfRule>
  </conditionalFormatting>
  <conditionalFormatting sqref="N4">
    <cfRule type="expression" dxfId="10352" priority="425" stopIfTrue="1">
      <formula>$D$1&lt;N4</formula>
    </cfRule>
    <cfRule type="expression" dxfId="10351" priority="426" stopIfTrue="1">
      <formula>$D$1&gt;N4</formula>
    </cfRule>
  </conditionalFormatting>
  <conditionalFormatting sqref="N4">
    <cfRule type="expression" dxfId="10350" priority="423" stopIfTrue="1">
      <formula>$D$1&lt;N4</formula>
    </cfRule>
    <cfRule type="expression" dxfId="10349" priority="424" stopIfTrue="1">
      <formula>$D$1&gt;N4</formula>
    </cfRule>
  </conditionalFormatting>
  <conditionalFormatting sqref="N4">
    <cfRule type="expression" dxfId="10348" priority="421" stopIfTrue="1">
      <formula>$D$1&lt;N4</formula>
    </cfRule>
    <cfRule type="expression" dxfId="10347" priority="422" stopIfTrue="1">
      <formula>$D$1&gt;N4</formula>
    </cfRule>
  </conditionalFormatting>
  <conditionalFormatting sqref="N4">
    <cfRule type="expression" dxfId="10346" priority="415" stopIfTrue="1">
      <formula>$D$1&lt;N4</formula>
    </cfRule>
    <cfRule type="expression" dxfId="10345" priority="416" stopIfTrue="1">
      <formula>$D$1&gt;N4</formula>
    </cfRule>
  </conditionalFormatting>
  <conditionalFormatting sqref="N5">
    <cfRule type="cellIs" dxfId="10344" priority="410" stopIfTrue="1" operator="equal">
      <formula>5</formula>
    </cfRule>
    <cfRule type="cellIs" dxfId="10343" priority="411" stopIfTrue="1" operator="equal">
      <formula>4</formula>
    </cfRule>
    <cfRule type="cellIs" dxfId="10342" priority="412" stopIfTrue="1" operator="equal">
      <formula>3</formula>
    </cfRule>
  </conditionalFormatting>
  <conditionalFormatting sqref="N4">
    <cfRule type="expression" dxfId="10341" priority="408" stopIfTrue="1">
      <formula>$D$1&lt;N4</formula>
    </cfRule>
    <cfRule type="expression" dxfId="10340" priority="409" stopIfTrue="1">
      <formula>$D$1&gt;N4</formula>
    </cfRule>
  </conditionalFormatting>
  <conditionalFormatting sqref="N5">
    <cfRule type="cellIs" dxfId="10339" priority="405" stopIfTrue="1" operator="equal">
      <formula>5</formula>
    </cfRule>
    <cfRule type="cellIs" dxfId="10338" priority="406" stopIfTrue="1" operator="equal">
      <formula>4</formula>
    </cfRule>
    <cfRule type="cellIs" dxfId="10337" priority="407" stopIfTrue="1" operator="equal">
      <formula>3</formula>
    </cfRule>
  </conditionalFormatting>
  <conditionalFormatting sqref="O4">
    <cfRule type="expression" dxfId="10336" priority="403" stopIfTrue="1">
      <formula>$D$1&lt;O4</formula>
    </cfRule>
    <cfRule type="expression" dxfId="10335" priority="404" stopIfTrue="1">
      <formula>$D$1&gt;O4</formula>
    </cfRule>
  </conditionalFormatting>
  <conditionalFormatting sqref="O4">
    <cfRule type="expression" dxfId="10334" priority="401" stopIfTrue="1">
      <formula>$D$1&lt;O4</formula>
    </cfRule>
    <cfRule type="expression" dxfId="10333" priority="402" stopIfTrue="1">
      <formula>$D$1&gt;O4</formula>
    </cfRule>
  </conditionalFormatting>
  <conditionalFormatting sqref="O4">
    <cfRule type="expression" dxfId="10332" priority="399" stopIfTrue="1">
      <formula>$D$1&lt;O4</formula>
    </cfRule>
    <cfRule type="expression" dxfId="10331" priority="400" stopIfTrue="1">
      <formula>$D$1&gt;O4</formula>
    </cfRule>
  </conditionalFormatting>
  <conditionalFormatting sqref="O4">
    <cfRule type="expression" dxfId="10330" priority="392" stopIfTrue="1">
      <formula>$D$1&lt;O4</formula>
    </cfRule>
    <cfRule type="expression" dxfId="10329" priority="393" stopIfTrue="1">
      <formula>$D$1&gt;O4</formula>
    </cfRule>
  </conditionalFormatting>
  <conditionalFormatting sqref="O4">
    <cfRule type="expression" dxfId="10328" priority="390" stopIfTrue="1">
      <formula>$D$1&lt;O4</formula>
    </cfRule>
    <cfRule type="expression" dxfId="10327" priority="391" stopIfTrue="1">
      <formula>$D$1&gt;O4</formula>
    </cfRule>
  </conditionalFormatting>
  <conditionalFormatting sqref="O4">
    <cfRule type="expression" dxfId="10326" priority="388" stopIfTrue="1">
      <formula>$D$1&lt;O4</formula>
    </cfRule>
    <cfRule type="expression" dxfId="10325" priority="389" stopIfTrue="1">
      <formula>$D$1&gt;O4</formula>
    </cfRule>
  </conditionalFormatting>
  <conditionalFormatting sqref="O4">
    <cfRule type="expression" dxfId="10324" priority="386" stopIfTrue="1">
      <formula>$D$1&lt;O4</formula>
    </cfRule>
    <cfRule type="expression" dxfId="10323" priority="387" stopIfTrue="1">
      <formula>$D$1&gt;O4</formula>
    </cfRule>
  </conditionalFormatting>
  <conditionalFormatting sqref="O4">
    <cfRule type="expression" dxfId="10322" priority="397" stopIfTrue="1">
      <formula>$D$1&lt;O4</formula>
    </cfRule>
    <cfRule type="expression" dxfId="10321" priority="398" stopIfTrue="1">
      <formula>$D$1&gt;O4</formula>
    </cfRule>
  </conditionalFormatting>
  <conditionalFormatting sqref="O4">
    <cfRule type="expression" dxfId="10320" priority="370" stopIfTrue="1">
      <formula>$D$1&lt;O4</formula>
    </cfRule>
    <cfRule type="expression" dxfId="10319" priority="371" stopIfTrue="1">
      <formula>$D$1&gt;O4</formula>
    </cfRule>
  </conditionalFormatting>
  <conditionalFormatting sqref="O5">
    <cfRule type="cellIs" dxfId="10318" priority="394" stopIfTrue="1" operator="equal">
      <formula>5</formula>
    </cfRule>
    <cfRule type="cellIs" dxfId="10317" priority="395" stopIfTrue="1" operator="equal">
      <formula>4</formula>
    </cfRule>
    <cfRule type="cellIs" dxfId="10316" priority="396" stopIfTrue="1" operator="equal">
      <formula>3</formula>
    </cfRule>
  </conditionalFormatting>
  <conditionalFormatting sqref="O5">
    <cfRule type="cellIs" dxfId="10315" priority="383" stopIfTrue="1" operator="equal">
      <formula>5</formula>
    </cfRule>
    <cfRule type="cellIs" dxfId="10314" priority="384" stopIfTrue="1" operator="equal">
      <formula>4</formula>
    </cfRule>
    <cfRule type="cellIs" dxfId="10313" priority="385" stopIfTrue="1" operator="equal">
      <formula>3</formula>
    </cfRule>
  </conditionalFormatting>
  <conditionalFormatting sqref="O5">
    <cfRule type="cellIs" dxfId="10312" priority="380" stopIfTrue="1" operator="equal">
      <formula>5</formula>
    </cfRule>
    <cfRule type="cellIs" dxfId="10311" priority="381" stopIfTrue="1" operator="equal">
      <formula>4</formula>
    </cfRule>
    <cfRule type="cellIs" dxfId="10310" priority="382" stopIfTrue="1" operator="equal">
      <formula>3</formula>
    </cfRule>
  </conditionalFormatting>
  <conditionalFormatting sqref="O4">
    <cfRule type="expression" dxfId="10309" priority="362" stopIfTrue="1">
      <formula>$D$1&lt;O4</formula>
    </cfRule>
    <cfRule type="expression" dxfId="10308" priority="363" stopIfTrue="1">
      <formula>$D$1&gt;O4</formula>
    </cfRule>
  </conditionalFormatting>
  <conditionalFormatting sqref="O4">
    <cfRule type="expression" dxfId="10307" priority="360" stopIfTrue="1">
      <formula>$D$1&lt;O4</formula>
    </cfRule>
    <cfRule type="expression" dxfId="10306" priority="361" stopIfTrue="1">
      <formula>$D$1&gt;O4</formula>
    </cfRule>
  </conditionalFormatting>
  <conditionalFormatting sqref="O4">
    <cfRule type="expression" dxfId="10305" priority="356" stopIfTrue="1">
      <formula>$D$1&lt;O4</formula>
    </cfRule>
    <cfRule type="expression" dxfId="10304" priority="357" stopIfTrue="1">
      <formula>$D$1&gt;O4</formula>
    </cfRule>
  </conditionalFormatting>
  <conditionalFormatting sqref="O4">
    <cfRule type="expression" dxfId="10303" priority="378" stopIfTrue="1">
      <formula>$D$1&lt;O4</formula>
    </cfRule>
    <cfRule type="expression" dxfId="10302" priority="379" stopIfTrue="1">
      <formula>$D$1&gt;O4</formula>
    </cfRule>
  </conditionalFormatting>
  <conditionalFormatting sqref="O4">
    <cfRule type="expression" dxfId="10301" priority="376" stopIfTrue="1">
      <formula>$D$1&lt;O4</formula>
    </cfRule>
    <cfRule type="expression" dxfId="10300" priority="377" stopIfTrue="1">
      <formula>$D$1&gt;O4</formula>
    </cfRule>
  </conditionalFormatting>
  <conditionalFormatting sqref="O4">
    <cfRule type="expression" dxfId="10299" priority="374" stopIfTrue="1">
      <formula>$D$1&lt;O4</formula>
    </cfRule>
    <cfRule type="expression" dxfId="10298" priority="375" stopIfTrue="1">
      <formula>$D$1&gt;O4</formula>
    </cfRule>
  </conditionalFormatting>
  <conditionalFormatting sqref="O4">
    <cfRule type="expression" dxfId="10297" priority="372" stopIfTrue="1">
      <formula>$D$1&lt;O4</formula>
    </cfRule>
    <cfRule type="expression" dxfId="10296" priority="373" stopIfTrue="1">
      <formula>$D$1&gt;O4</formula>
    </cfRule>
  </conditionalFormatting>
  <conditionalFormatting sqref="O4">
    <cfRule type="expression" dxfId="10295" priority="368" stopIfTrue="1">
      <formula>$D$1&lt;O4</formula>
    </cfRule>
    <cfRule type="expression" dxfId="10294" priority="369" stopIfTrue="1">
      <formula>$D$1&gt;O4</formula>
    </cfRule>
  </conditionalFormatting>
  <conditionalFormatting sqref="O4">
    <cfRule type="expression" dxfId="10293" priority="366" stopIfTrue="1">
      <formula>$D$1&lt;O4</formula>
    </cfRule>
    <cfRule type="expression" dxfId="10292" priority="367" stopIfTrue="1">
      <formula>$D$1&gt;O4</formula>
    </cfRule>
  </conditionalFormatting>
  <conditionalFormatting sqref="O4">
    <cfRule type="expression" dxfId="10291" priority="364" stopIfTrue="1">
      <formula>$D$1&lt;O4</formula>
    </cfRule>
    <cfRule type="expression" dxfId="10290" priority="365" stopIfTrue="1">
      <formula>$D$1&gt;O4</formula>
    </cfRule>
  </conditionalFormatting>
  <conditionalFormatting sqref="O4">
    <cfRule type="expression" dxfId="10289" priority="358" stopIfTrue="1">
      <formula>$D$1&lt;O4</formula>
    </cfRule>
    <cfRule type="expression" dxfId="10288" priority="359" stopIfTrue="1">
      <formula>$D$1&gt;O4</formula>
    </cfRule>
  </conditionalFormatting>
  <conditionalFormatting sqref="O5">
    <cfRule type="cellIs" dxfId="10287" priority="353" stopIfTrue="1" operator="equal">
      <formula>5</formula>
    </cfRule>
    <cfRule type="cellIs" dxfId="10286" priority="354" stopIfTrue="1" operator="equal">
      <formula>4</formula>
    </cfRule>
    <cfRule type="cellIs" dxfId="10285" priority="355" stopIfTrue="1" operator="equal">
      <formula>3</formula>
    </cfRule>
  </conditionalFormatting>
  <conditionalFormatting sqref="O4">
    <cfRule type="expression" dxfId="10284" priority="351" stopIfTrue="1">
      <formula>$D$1&lt;O4</formula>
    </cfRule>
    <cfRule type="expression" dxfId="10283" priority="352" stopIfTrue="1">
      <formula>$D$1&gt;O4</formula>
    </cfRule>
  </conditionalFormatting>
  <conditionalFormatting sqref="O5">
    <cfRule type="cellIs" dxfId="10282" priority="348" stopIfTrue="1" operator="equal">
      <formula>5</formula>
    </cfRule>
    <cfRule type="cellIs" dxfId="10281" priority="349" stopIfTrue="1" operator="equal">
      <formula>4</formula>
    </cfRule>
    <cfRule type="cellIs" dxfId="10280" priority="350" stopIfTrue="1" operator="equal">
      <formula>3</formula>
    </cfRule>
  </conditionalFormatting>
  <conditionalFormatting sqref="H3">
    <cfRule type="expression" dxfId="10279" priority="346" stopIfTrue="1">
      <formula>$D$1&lt;H3</formula>
    </cfRule>
    <cfRule type="expression" dxfId="10278" priority="347" stopIfTrue="1">
      <formula>$D$1&gt;H3</formula>
    </cfRule>
  </conditionalFormatting>
  <conditionalFormatting sqref="H3">
    <cfRule type="expression" dxfId="10277" priority="344" stopIfTrue="1">
      <formula>$D$1&lt;H3</formula>
    </cfRule>
    <cfRule type="expression" dxfId="10276" priority="345" stopIfTrue="1">
      <formula>$D$1&gt;H3</formula>
    </cfRule>
  </conditionalFormatting>
  <conditionalFormatting sqref="H3">
    <cfRule type="expression" dxfId="10275" priority="342" stopIfTrue="1">
      <formula>$D$1&lt;H3</formula>
    </cfRule>
    <cfRule type="expression" dxfId="10274" priority="343" stopIfTrue="1">
      <formula>$D$1&gt;H3</formula>
    </cfRule>
  </conditionalFormatting>
  <conditionalFormatting sqref="H5">
    <cfRule type="cellIs" dxfId="10273" priority="334" stopIfTrue="1" operator="equal">
      <formula>5</formula>
    </cfRule>
    <cfRule type="cellIs" dxfId="10272" priority="335" stopIfTrue="1" operator="equal">
      <formula>4</formula>
    </cfRule>
    <cfRule type="cellIs" dxfId="10271" priority="336" stopIfTrue="1" operator="equal">
      <formula>3</formula>
    </cfRule>
  </conditionalFormatting>
  <conditionalFormatting sqref="H4">
    <cfRule type="expression" dxfId="10270" priority="325" stopIfTrue="1">
      <formula>$D$1&lt;H4</formula>
    </cfRule>
    <cfRule type="expression" dxfId="10269" priority="326" stopIfTrue="1">
      <formula>$D$1&gt;H4</formula>
    </cfRule>
  </conditionalFormatting>
  <conditionalFormatting sqref="H4">
    <cfRule type="expression" dxfId="10268" priority="315" stopIfTrue="1">
      <formula>$D$1&lt;H4</formula>
    </cfRule>
    <cfRule type="expression" dxfId="10267" priority="316" stopIfTrue="1">
      <formula>$D$1&gt;H4</formula>
    </cfRule>
  </conditionalFormatting>
  <conditionalFormatting sqref="H4">
    <cfRule type="expression" dxfId="10266" priority="313" stopIfTrue="1">
      <formula>$D$1&lt;H4</formula>
    </cfRule>
    <cfRule type="expression" dxfId="10265" priority="314" stopIfTrue="1">
      <formula>$D$1&gt;H4</formula>
    </cfRule>
  </conditionalFormatting>
  <conditionalFormatting sqref="H4">
    <cfRule type="expression" dxfId="10264" priority="311" stopIfTrue="1">
      <formula>$D$1&lt;H4</formula>
    </cfRule>
    <cfRule type="expression" dxfId="10263" priority="312" stopIfTrue="1">
      <formula>$D$1&gt;H4</formula>
    </cfRule>
  </conditionalFormatting>
  <conditionalFormatting sqref="H4">
    <cfRule type="expression" dxfId="10262" priority="309" stopIfTrue="1">
      <formula>$D$1&lt;H4</formula>
    </cfRule>
    <cfRule type="expression" dxfId="10261" priority="310" stopIfTrue="1">
      <formula>$D$1&gt;H4</formula>
    </cfRule>
  </conditionalFormatting>
  <conditionalFormatting sqref="H4">
    <cfRule type="expression" dxfId="10260" priority="307" stopIfTrue="1">
      <formula>$D$1&lt;H4</formula>
    </cfRule>
    <cfRule type="expression" dxfId="10259" priority="308" stopIfTrue="1">
      <formula>$D$1&gt;H4</formula>
    </cfRule>
  </conditionalFormatting>
  <conditionalFormatting sqref="H4">
    <cfRule type="expression" dxfId="10258" priority="281" stopIfTrue="1">
      <formula>$D$1&lt;H4</formula>
    </cfRule>
    <cfRule type="expression" dxfId="10257" priority="282" stopIfTrue="1">
      <formula>$D$1&gt;H4</formula>
    </cfRule>
  </conditionalFormatting>
  <conditionalFormatting sqref="H4">
    <cfRule type="expression" dxfId="10256" priority="319" stopIfTrue="1">
      <formula>$D$1&lt;H4</formula>
    </cfRule>
    <cfRule type="expression" dxfId="10255" priority="320" stopIfTrue="1">
      <formula>$D$1&gt;H4</formula>
    </cfRule>
  </conditionalFormatting>
  <conditionalFormatting sqref="H4">
    <cfRule type="expression" dxfId="10254" priority="321" stopIfTrue="1">
      <formula>$D$1&lt;H4</formula>
    </cfRule>
    <cfRule type="expression" dxfId="10253" priority="322" stopIfTrue="1">
      <formula>$D$1&gt;H4</formula>
    </cfRule>
  </conditionalFormatting>
  <conditionalFormatting sqref="H5">
    <cfRule type="cellIs" dxfId="10252" priority="339" stopIfTrue="1" operator="equal">
      <formula>5</formula>
    </cfRule>
    <cfRule type="cellIs" dxfId="10251" priority="340" stopIfTrue="1" operator="equal">
      <formula>4</formula>
    </cfRule>
    <cfRule type="cellIs" dxfId="10250" priority="341" stopIfTrue="1" operator="equal">
      <formula>3</formula>
    </cfRule>
  </conditionalFormatting>
  <conditionalFormatting sqref="H4">
    <cfRule type="expression" dxfId="10249" priority="337" stopIfTrue="1">
      <formula>$D$1&lt;H4</formula>
    </cfRule>
    <cfRule type="expression" dxfId="10248" priority="338" stopIfTrue="1">
      <formula>$D$1&gt;H4</formula>
    </cfRule>
  </conditionalFormatting>
  <conditionalFormatting sqref="H4">
    <cfRule type="expression" dxfId="10247" priority="332" stopIfTrue="1">
      <formula>$D$1&lt;H4</formula>
    </cfRule>
    <cfRule type="expression" dxfId="10246" priority="333" stopIfTrue="1">
      <formula>$D$1&gt;H4</formula>
    </cfRule>
  </conditionalFormatting>
  <conditionalFormatting sqref="H5">
    <cfRule type="cellIs" dxfId="10245" priority="329" stopIfTrue="1" operator="equal">
      <formula>5</formula>
    </cfRule>
    <cfRule type="cellIs" dxfId="10244" priority="330" stopIfTrue="1" operator="equal">
      <formula>4</formula>
    </cfRule>
    <cfRule type="cellIs" dxfId="10243" priority="331" stopIfTrue="1" operator="equal">
      <formula>3</formula>
    </cfRule>
  </conditionalFormatting>
  <conditionalFormatting sqref="H4">
    <cfRule type="expression" dxfId="10242" priority="327" stopIfTrue="1">
      <formula>$D$1&lt;H4</formula>
    </cfRule>
    <cfRule type="expression" dxfId="10241" priority="328" stopIfTrue="1">
      <formula>$D$1&gt;H4</formula>
    </cfRule>
  </conditionalFormatting>
  <conditionalFormatting sqref="H4">
    <cfRule type="expression" dxfId="10240" priority="323" stopIfTrue="1">
      <formula>$D$1&lt;H4</formula>
    </cfRule>
    <cfRule type="expression" dxfId="10239" priority="324" stopIfTrue="1">
      <formula>$D$1&gt;H4</formula>
    </cfRule>
  </conditionalFormatting>
  <conditionalFormatting sqref="H4">
    <cfRule type="expression" dxfId="10238" priority="317" stopIfTrue="1">
      <formula>$D$1&lt;H4</formula>
    </cfRule>
    <cfRule type="expression" dxfId="10237" priority="318" stopIfTrue="1">
      <formula>$D$1&gt;H4</formula>
    </cfRule>
  </conditionalFormatting>
  <conditionalFormatting sqref="H5">
    <cfRule type="cellIs" dxfId="10236" priority="304" stopIfTrue="1" operator="equal">
      <formula>5</formula>
    </cfRule>
    <cfRule type="cellIs" dxfId="10235" priority="305" stopIfTrue="1" operator="equal">
      <formula>4</formula>
    </cfRule>
    <cfRule type="cellIs" dxfId="10234" priority="306" stopIfTrue="1" operator="equal">
      <formula>3</formula>
    </cfRule>
  </conditionalFormatting>
  <conditionalFormatting sqref="H4">
    <cfRule type="expression" dxfId="10233" priority="302" stopIfTrue="1">
      <formula>$D$1&lt;H4</formula>
    </cfRule>
    <cfRule type="expression" dxfId="10232" priority="303" stopIfTrue="1">
      <formula>$D$1&gt;H4</formula>
    </cfRule>
  </conditionalFormatting>
  <conditionalFormatting sqref="H5">
    <cfRule type="cellIs" dxfId="10231" priority="299" stopIfTrue="1" operator="equal">
      <formula>5</formula>
    </cfRule>
    <cfRule type="cellIs" dxfId="10230" priority="300" stopIfTrue="1" operator="equal">
      <formula>4</formula>
    </cfRule>
    <cfRule type="cellIs" dxfId="10229" priority="301" stopIfTrue="1" operator="equal">
      <formula>3</formula>
    </cfRule>
  </conditionalFormatting>
  <conditionalFormatting sqref="H4">
    <cfRule type="expression" dxfId="10228" priority="297" stopIfTrue="1">
      <formula>$D$1&lt;H4</formula>
    </cfRule>
    <cfRule type="expression" dxfId="10227" priority="298" stopIfTrue="1">
      <formula>$D$1&gt;H4</formula>
    </cfRule>
  </conditionalFormatting>
  <conditionalFormatting sqref="H5">
    <cfRule type="cellIs" dxfId="10226" priority="294" stopIfTrue="1" operator="equal">
      <formula>5</formula>
    </cfRule>
    <cfRule type="cellIs" dxfId="10225" priority="295" stopIfTrue="1" operator="equal">
      <formula>4</formula>
    </cfRule>
    <cfRule type="cellIs" dxfId="10224" priority="296" stopIfTrue="1" operator="equal">
      <formula>3</formula>
    </cfRule>
  </conditionalFormatting>
  <conditionalFormatting sqref="H4">
    <cfRule type="expression" dxfId="10223" priority="292" stopIfTrue="1">
      <formula>$D$1&lt;H4</formula>
    </cfRule>
    <cfRule type="expression" dxfId="10222" priority="293" stopIfTrue="1">
      <formula>$D$1&gt;H4</formula>
    </cfRule>
  </conditionalFormatting>
  <conditionalFormatting sqref="H5">
    <cfRule type="cellIs" dxfId="10221" priority="289" stopIfTrue="1" operator="equal">
      <formula>5</formula>
    </cfRule>
    <cfRule type="cellIs" dxfId="10220" priority="290" stopIfTrue="1" operator="equal">
      <formula>4</formula>
    </cfRule>
    <cfRule type="cellIs" dxfId="10219" priority="291" stopIfTrue="1" operator="equal">
      <formula>3</formula>
    </cfRule>
  </conditionalFormatting>
  <conditionalFormatting sqref="H4">
    <cfRule type="expression" dxfId="10218" priority="287" stopIfTrue="1">
      <formula>$D$1&lt;H4</formula>
    </cfRule>
    <cfRule type="expression" dxfId="10217" priority="288" stopIfTrue="1">
      <formula>$D$1&gt;H4</formula>
    </cfRule>
  </conditionalFormatting>
  <conditionalFormatting sqref="H4">
    <cfRule type="expression" dxfId="10216" priority="285" stopIfTrue="1">
      <formula>$D$1&lt;H4</formula>
    </cfRule>
    <cfRule type="expression" dxfId="10215" priority="286" stopIfTrue="1">
      <formula>$D$1&gt;H4</formula>
    </cfRule>
  </conditionalFormatting>
  <conditionalFormatting sqref="H4">
    <cfRule type="expression" dxfId="10214" priority="283" stopIfTrue="1">
      <formula>$D$1&lt;H4</formula>
    </cfRule>
    <cfRule type="expression" dxfId="10213" priority="284" stopIfTrue="1">
      <formula>$D$1&gt;H4</formula>
    </cfRule>
  </conditionalFormatting>
  <conditionalFormatting sqref="H4">
    <cfRule type="expression" dxfId="10212" priority="279" stopIfTrue="1">
      <formula>$D$1&lt;H4</formula>
    </cfRule>
    <cfRule type="expression" dxfId="10211" priority="280" stopIfTrue="1">
      <formula>$D$1&gt;H4</formula>
    </cfRule>
  </conditionalFormatting>
  <conditionalFormatting sqref="H4">
    <cfRule type="expression" dxfId="10210" priority="277" stopIfTrue="1">
      <formula>$D$1&lt;H4</formula>
    </cfRule>
    <cfRule type="expression" dxfId="10209" priority="278" stopIfTrue="1">
      <formula>$D$1&gt;H4</formula>
    </cfRule>
  </conditionalFormatting>
  <conditionalFormatting sqref="H4">
    <cfRule type="expression" dxfId="10208" priority="275" stopIfTrue="1">
      <formula>$D$1&lt;H4</formula>
    </cfRule>
    <cfRule type="expression" dxfId="10207" priority="276" stopIfTrue="1">
      <formula>$D$1&gt;H4</formula>
    </cfRule>
  </conditionalFormatting>
  <conditionalFormatting sqref="H4">
    <cfRule type="expression" dxfId="10206" priority="273" stopIfTrue="1">
      <formula>$D$1&lt;H4</formula>
    </cfRule>
    <cfRule type="expression" dxfId="10205" priority="274" stopIfTrue="1">
      <formula>$D$1&gt;H4</formula>
    </cfRule>
  </conditionalFormatting>
  <conditionalFormatting sqref="H4">
    <cfRule type="expression" dxfId="10204" priority="271" stopIfTrue="1">
      <formula>$D$1&lt;H4</formula>
    </cfRule>
    <cfRule type="expression" dxfId="10203" priority="272" stopIfTrue="1">
      <formula>$D$1&gt;H4</formula>
    </cfRule>
  </conditionalFormatting>
  <conditionalFormatting sqref="H4">
    <cfRule type="expression" dxfId="10202" priority="269" stopIfTrue="1">
      <formula>$D$1&lt;H4</formula>
    </cfRule>
    <cfRule type="expression" dxfId="10201" priority="270" stopIfTrue="1">
      <formula>$D$1&gt;H4</formula>
    </cfRule>
  </conditionalFormatting>
  <conditionalFormatting sqref="H4">
    <cfRule type="expression" dxfId="10200" priority="267" stopIfTrue="1">
      <formula>$D$1&lt;H4</formula>
    </cfRule>
    <cfRule type="expression" dxfId="10199" priority="268" stopIfTrue="1">
      <formula>$D$1&gt;H4</formula>
    </cfRule>
  </conditionalFormatting>
  <conditionalFormatting sqref="J4">
    <cfRule type="expression" dxfId="10198" priority="265" stopIfTrue="1">
      <formula>$D$1&lt;J4</formula>
    </cfRule>
    <cfRule type="expression" dxfId="10197" priority="266" stopIfTrue="1">
      <formula>$D$1&gt;J4</formula>
    </cfRule>
  </conditionalFormatting>
  <conditionalFormatting sqref="J4">
    <cfRule type="expression" dxfId="10196" priority="263" stopIfTrue="1">
      <formula>$D$1&lt;J4</formula>
    </cfRule>
    <cfRule type="expression" dxfId="10195" priority="264" stopIfTrue="1">
      <formula>$D$1&gt;J4</formula>
    </cfRule>
  </conditionalFormatting>
  <conditionalFormatting sqref="J4">
    <cfRule type="expression" dxfId="10194" priority="261" stopIfTrue="1">
      <formula>$D$1&lt;J4</formula>
    </cfRule>
    <cfRule type="expression" dxfId="10193" priority="262" stopIfTrue="1">
      <formula>$D$1&gt;J4</formula>
    </cfRule>
  </conditionalFormatting>
  <conditionalFormatting sqref="J4">
    <cfRule type="expression" dxfId="10192" priority="257" stopIfTrue="1">
      <formula>$D$1&lt;J4</formula>
    </cfRule>
    <cfRule type="expression" dxfId="10191" priority="258" stopIfTrue="1">
      <formula>$D$1&gt;J4</formula>
    </cfRule>
  </conditionalFormatting>
  <conditionalFormatting sqref="J4">
    <cfRule type="expression" dxfId="10190" priority="259" stopIfTrue="1">
      <formula>$D$1&lt;J4</formula>
    </cfRule>
    <cfRule type="expression" dxfId="10189" priority="260" stopIfTrue="1">
      <formula>$D$1&gt;J4</formula>
    </cfRule>
  </conditionalFormatting>
  <conditionalFormatting sqref="J4">
    <cfRule type="expression" dxfId="10188" priority="255" stopIfTrue="1">
      <formula>$D$1&lt;J4</formula>
    </cfRule>
    <cfRule type="expression" dxfId="10187" priority="256" stopIfTrue="1">
      <formula>$D$1&gt;J4</formula>
    </cfRule>
  </conditionalFormatting>
  <conditionalFormatting sqref="J5">
    <cfRule type="expression" dxfId="10186" priority="253" stopIfTrue="1">
      <formula>$D$1&lt;J5</formula>
    </cfRule>
    <cfRule type="expression" dxfId="10185" priority="254" stopIfTrue="1">
      <formula>$D$1&gt;J5</formula>
    </cfRule>
  </conditionalFormatting>
  <conditionalFormatting sqref="J5">
    <cfRule type="expression" dxfId="10184" priority="251" stopIfTrue="1">
      <formula>$D$1&lt;J5</formula>
    </cfRule>
    <cfRule type="expression" dxfId="10183" priority="252" stopIfTrue="1">
      <formula>$D$1&gt;J5</formula>
    </cfRule>
  </conditionalFormatting>
  <conditionalFormatting sqref="J5">
    <cfRule type="expression" dxfId="10182" priority="249" stopIfTrue="1">
      <formula>$D$1&lt;J5</formula>
    </cfRule>
    <cfRule type="expression" dxfId="10181" priority="250" stopIfTrue="1">
      <formula>$D$1&gt;J5</formula>
    </cfRule>
  </conditionalFormatting>
  <conditionalFormatting sqref="J4">
    <cfRule type="expression" dxfId="10180" priority="244" stopIfTrue="1">
      <formula>$D$1&lt;J4</formula>
    </cfRule>
    <cfRule type="expression" dxfId="10179" priority="245" stopIfTrue="1">
      <formula>$D$1&gt;J4</formula>
    </cfRule>
  </conditionalFormatting>
  <conditionalFormatting sqref="J5">
    <cfRule type="cellIs" dxfId="10178" priority="246" stopIfTrue="1" operator="equal">
      <formula>5</formula>
    </cfRule>
    <cfRule type="cellIs" dxfId="10177" priority="247" stopIfTrue="1" operator="equal">
      <formula>4</formula>
    </cfRule>
    <cfRule type="cellIs" dxfId="10176" priority="248" stopIfTrue="1" operator="equal">
      <formula>3</formula>
    </cfRule>
  </conditionalFormatting>
  <conditionalFormatting sqref="J5">
    <cfRule type="cellIs" dxfId="10175" priority="241" stopIfTrue="1" operator="equal">
      <formula>5</formula>
    </cfRule>
    <cfRule type="cellIs" dxfId="10174" priority="242" stopIfTrue="1" operator="equal">
      <formula>4</formula>
    </cfRule>
    <cfRule type="cellIs" dxfId="10173" priority="243" stopIfTrue="1" operator="equal">
      <formula>3</formula>
    </cfRule>
  </conditionalFormatting>
  <conditionalFormatting sqref="J4">
    <cfRule type="expression" dxfId="10172" priority="239" stopIfTrue="1">
      <formula>$D$1&lt;J4</formula>
    </cfRule>
    <cfRule type="expression" dxfId="10171" priority="240" stopIfTrue="1">
      <formula>$D$1&gt;J4</formula>
    </cfRule>
  </conditionalFormatting>
  <conditionalFormatting sqref="J5">
    <cfRule type="cellIs" dxfId="10170" priority="236" stopIfTrue="1" operator="equal">
      <formula>5</formula>
    </cfRule>
    <cfRule type="cellIs" dxfId="10169" priority="237" stopIfTrue="1" operator="equal">
      <formula>4</formula>
    </cfRule>
    <cfRule type="cellIs" dxfId="10168" priority="238" stopIfTrue="1" operator="equal">
      <formula>3</formula>
    </cfRule>
  </conditionalFormatting>
  <conditionalFormatting sqref="J4">
    <cfRule type="expression" dxfId="10167" priority="234" stopIfTrue="1">
      <formula>$D$1&lt;J4</formula>
    </cfRule>
    <cfRule type="expression" dxfId="10166" priority="235" stopIfTrue="1">
      <formula>$D$1&gt;J4</formula>
    </cfRule>
  </conditionalFormatting>
  <conditionalFormatting sqref="K3">
    <cfRule type="expression" dxfId="10165" priority="232" stopIfTrue="1">
      <formula>$D$1&lt;K3</formula>
    </cfRule>
    <cfRule type="expression" dxfId="10164" priority="233" stopIfTrue="1">
      <formula>$D$1&gt;K3</formula>
    </cfRule>
  </conditionalFormatting>
  <conditionalFormatting sqref="K3">
    <cfRule type="expression" dxfId="10163" priority="230" stopIfTrue="1">
      <formula>$D$1&lt;K3</formula>
    </cfRule>
    <cfRule type="expression" dxfId="10162" priority="231" stopIfTrue="1">
      <formula>$D$1&gt;K3</formula>
    </cfRule>
  </conditionalFormatting>
  <conditionalFormatting sqref="K3">
    <cfRule type="expression" dxfId="10161" priority="228" stopIfTrue="1">
      <formula>$D$1&lt;K3</formula>
    </cfRule>
    <cfRule type="expression" dxfId="10160" priority="229" stopIfTrue="1">
      <formula>$D$1&gt;K3</formula>
    </cfRule>
  </conditionalFormatting>
  <conditionalFormatting sqref="K3">
    <cfRule type="expression" dxfId="10159" priority="226" stopIfTrue="1">
      <formula>$D$1&lt;K3</formula>
    </cfRule>
    <cfRule type="expression" dxfId="10158" priority="227" stopIfTrue="1">
      <formula>$D$1&gt;K3</formula>
    </cfRule>
  </conditionalFormatting>
  <conditionalFormatting sqref="K3">
    <cfRule type="expression" dxfId="10157" priority="224" stopIfTrue="1">
      <formula>$D$1&lt;K3</formula>
    </cfRule>
    <cfRule type="expression" dxfId="10156" priority="225" stopIfTrue="1">
      <formula>$D$1&gt;K3</formula>
    </cfRule>
  </conditionalFormatting>
  <conditionalFormatting sqref="K3">
    <cfRule type="expression" dxfId="10155" priority="222" stopIfTrue="1">
      <formula>$D$1&lt;K3</formula>
    </cfRule>
    <cfRule type="expression" dxfId="10154" priority="223" stopIfTrue="1">
      <formula>$D$1&gt;K3</formula>
    </cfRule>
  </conditionalFormatting>
  <conditionalFormatting sqref="K4">
    <cfRule type="expression" dxfId="10153" priority="220" stopIfTrue="1">
      <formula>$D$1&lt;K4</formula>
    </cfRule>
    <cfRule type="expression" dxfId="10152" priority="221" stopIfTrue="1">
      <formula>$D$1&gt;K4</formula>
    </cfRule>
  </conditionalFormatting>
  <conditionalFormatting sqref="K4">
    <cfRule type="expression" dxfId="10151" priority="218" stopIfTrue="1">
      <formula>$D$1&lt;K4</formula>
    </cfRule>
    <cfRule type="expression" dxfId="10150" priority="219" stopIfTrue="1">
      <formula>$D$1&gt;K4</formula>
    </cfRule>
  </conditionalFormatting>
  <conditionalFormatting sqref="K4">
    <cfRule type="expression" dxfId="10149" priority="216" stopIfTrue="1">
      <formula>$D$1&lt;K4</formula>
    </cfRule>
    <cfRule type="expression" dxfId="10148" priority="217" stopIfTrue="1">
      <formula>$D$1&gt;K4</formula>
    </cfRule>
  </conditionalFormatting>
  <conditionalFormatting sqref="K4">
    <cfRule type="expression" dxfId="10147" priority="214" stopIfTrue="1">
      <formula>$D$1&lt;K4</formula>
    </cfRule>
    <cfRule type="expression" dxfId="10146" priority="215" stopIfTrue="1">
      <formula>$D$1&gt;K4</formula>
    </cfRule>
  </conditionalFormatting>
  <conditionalFormatting sqref="K4">
    <cfRule type="expression" dxfId="10145" priority="212" stopIfTrue="1">
      <formula>$D$1&lt;K4</formula>
    </cfRule>
    <cfRule type="expression" dxfId="10144" priority="213" stopIfTrue="1">
      <formula>$D$1&gt;K4</formula>
    </cfRule>
  </conditionalFormatting>
  <conditionalFormatting sqref="K4">
    <cfRule type="expression" dxfId="10143" priority="210" stopIfTrue="1">
      <formula>$D$1&lt;K4</formula>
    </cfRule>
    <cfRule type="expression" dxfId="10142" priority="211" stopIfTrue="1">
      <formula>$D$1&gt;K4</formula>
    </cfRule>
  </conditionalFormatting>
  <conditionalFormatting sqref="K4">
    <cfRule type="expression" dxfId="10141" priority="208" stopIfTrue="1">
      <formula>$D$1&lt;K4</formula>
    </cfRule>
    <cfRule type="expression" dxfId="10140" priority="209" stopIfTrue="1">
      <formula>$D$1&gt;K4</formula>
    </cfRule>
  </conditionalFormatting>
  <conditionalFormatting sqref="K4">
    <cfRule type="expression" dxfId="10139" priority="206" stopIfTrue="1">
      <formula>$D$1&lt;K4</formula>
    </cfRule>
    <cfRule type="expression" dxfId="10138" priority="207" stopIfTrue="1">
      <formula>$D$1&gt;K4</formula>
    </cfRule>
  </conditionalFormatting>
  <conditionalFormatting sqref="K4">
    <cfRule type="expression" dxfId="10137" priority="204" stopIfTrue="1">
      <formula>$D$1&lt;K4</formula>
    </cfRule>
    <cfRule type="expression" dxfId="10136" priority="205" stopIfTrue="1">
      <formula>$D$1&gt;K4</formula>
    </cfRule>
  </conditionalFormatting>
  <conditionalFormatting sqref="K4">
    <cfRule type="expression" dxfId="10135" priority="202" stopIfTrue="1">
      <formula>$D$1&lt;K4</formula>
    </cfRule>
    <cfRule type="expression" dxfId="10134" priority="203" stopIfTrue="1">
      <formula>$D$1&gt;K4</formula>
    </cfRule>
  </conditionalFormatting>
  <conditionalFormatting sqref="K4">
    <cfRule type="expression" dxfId="10133" priority="200" stopIfTrue="1">
      <formula>$D$1&lt;K4</formula>
    </cfRule>
    <cfRule type="expression" dxfId="10132" priority="201" stopIfTrue="1">
      <formula>$D$1&gt;K4</formula>
    </cfRule>
  </conditionalFormatting>
  <conditionalFormatting sqref="K4">
    <cfRule type="expression" dxfId="10131" priority="198" stopIfTrue="1">
      <formula>$D$1&lt;K4</formula>
    </cfRule>
    <cfRule type="expression" dxfId="10130" priority="199" stopIfTrue="1">
      <formula>$D$1&gt;K4</formula>
    </cfRule>
  </conditionalFormatting>
  <conditionalFormatting sqref="K4">
    <cfRule type="expression" dxfId="10129" priority="196" stopIfTrue="1">
      <formula>$D$1&lt;K4</formula>
    </cfRule>
    <cfRule type="expression" dxfId="10128" priority="197" stopIfTrue="1">
      <formula>$D$1&gt;K4</formula>
    </cfRule>
  </conditionalFormatting>
  <conditionalFormatting sqref="K4">
    <cfRule type="expression" dxfId="10127" priority="194" stopIfTrue="1">
      <formula>$D$1&lt;K4</formula>
    </cfRule>
    <cfRule type="expression" dxfId="10126" priority="195" stopIfTrue="1">
      <formula>$D$1&gt;K4</formula>
    </cfRule>
  </conditionalFormatting>
  <conditionalFormatting sqref="K5">
    <cfRule type="cellIs" dxfId="10125" priority="191" stopIfTrue="1" operator="equal">
      <formula>5</formula>
    </cfRule>
    <cfRule type="cellIs" dxfId="10124" priority="192" stopIfTrue="1" operator="equal">
      <formula>4</formula>
    </cfRule>
    <cfRule type="cellIs" dxfId="10123" priority="193" stopIfTrue="1" operator="equal">
      <formula>3</formula>
    </cfRule>
  </conditionalFormatting>
  <conditionalFormatting sqref="K5">
    <cfRule type="cellIs" dxfId="10122" priority="188" stopIfTrue="1" operator="equal">
      <formula>5</formula>
    </cfRule>
    <cfRule type="cellIs" dxfId="10121" priority="189" stopIfTrue="1" operator="equal">
      <formula>4</formula>
    </cfRule>
    <cfRule type="cellIs" dxfId="10120" priority="190" stopIfTrue="1" operator="equal">
      <formula>3</formula>
    </cfRule>
  </conditionalFormatting>
  <conditionalFormatting sqref="K5">
    <cfRule type="cellIs" dxfId="10119" priority="185" stopIfTrue="1" operator="equal">
      <formula>5</formula>
    </cfRule>
    <cfRule type="cellIs" dxfId="10118" priority="186" stopIfTrue="1" operator="equal">
      <formula>4</formula>
    </cfRule>
    <cfRule type="cellIs" dxfId="10117" priority="187" stopIfTrue="1" operator="equal">
      <formula>3</formula>
    </cfRule>
  </conditionalFormatting>
  <conditionalFormatting sqref="K5">
    <cfRule type="cellIs" dxfId="10116" priority="182" stopIfTrue="1" operator="equal">
      <formula>5</formula>
    </cfRule>
    <cfRule type="cellIs" dxfId="10115" priority="183" stopIfTrue="1" operator="equal">
      <formula>4</formula>
    </cfRule>
    <cfRule type="cellIs" dxfId="10114" priority="184" stopIfTrue="1" operator="equal">
      <formula>3</formula>
    </cfRule>
  </conditionalFormatting>
  <conditionalFormatting sqref="K5">
    <cfRule type="cellIs" dxfId="10113" priority="179" stopIfTrue="1" operator="equal">
      <formula>5</formula>
    </cfRule>
    <cfRule type="cellIs" dxfId="10112" priority="180" stopIfTrue="1" operator="equal">
      <formula>4</formula>
    </cfRule>
    <cfRule type="cellIs" dxfId="10111" priority="181" stopIfTrue="1" operator="equal">
      <formula>3</formula>
    </cfRule>
  </conditionalFormatting>
  <conditionalFormatting sqref="K5">
    <cfRule type="cellIs" dxfId="10110" priority="176" stopIfTrue="1" operator="equal">
      <formula>5</formula>
    </cfRule>
    <cfRule type="cellIs" dxfId="10109" priority="177" stopIfTrue="1" operator="equal">
      <formula>4</formula>
    </cfRule>
    <cfRule type="cellIs" dxfId="10108" priority="178" stopIfTrue="1" operator="equal">
      <formula>3</formula>
    </cfRule>
  </conditionalFormatting>
  <conditionalFormatting sqref="K5">
    <cfRule type="cellIs" dxfId="10107" priority="173" stopIfTrue="1" operator="equal">
      <formula>5</formula>
    </cfRule>
    <cfRule type="cellIs" dxfId="10106" priority="174" stopIfTrue="1" operator="equal">
      <formula>4</formula>
    </cfRule>
    <cfRule type="cellIs" dxfId="10105" priority="175" stopIfTrue="1" operator="equal">
      <formula>3</formula>
    </cfRule>
  </conditionalFormatting>
  <conditionalFormatting sqref="K5">
    <cfRule type="cellIs" dxfId="10104" priority="170" stopIfTrue="1" operator="equal">
      <formula>5</formula>
    </cfRule>
    <cfRule type="cellIs" dxfId="10103" priority="171" stopIfTrue="1" operator="equal">
      <formula>4</formula>
    </cfRule>
    <cfRule type="cellIs" dxfId="10102" priority="172" stopIfTrue="1" operator="equal">
      <formula>3</formula>
    </cfRule>
  </conditionalFormatting>
  <conditionalFormatting sqref="K5">
    <cfRule type="cellIs" dxfId="10101" priority="167" stopIfTrue="1" operator="equal">
      <formula>5</formula>
    </cfRule>
    <cfRule type="cellIs" dxfId="10100" priority="168" stopIfTrue="1" operator="equal">
      <formula>4</formula>
    </cfRule>
    <cfRule type="cellIs" dxfId="10099" priority="169" stopIfTrue="1" operator="equal">
      <formula>3</formula>
    </cfRule>
  </conditionalFormatting>
  <conditionalFormatting sqref="K4">
    <cfRule type="expression" dxfId="10098" priority="165" stopIfTrue="1">
      <formula>$D$1&lt;K4</formula>
    </cfRule>
    <cfRule type="expression" dxfId="10097" priority="166" stopIfTrue="1">
      <formula>$D$1&gt;K4</formula>
    </cfRule>
  </conditionalFormatting>
  <conditionalFormatting sqref="K5">
    <cfRule type="cellIs" dxfId="10096" priority="162" stopIfTrue="1" operator="equal">
      <formula>5</formula>
    </cfRule>
    <cfRule type="cellIs" dxfId="10095" priority="163" stopIfTrue="1" operator="equal">
      <formula>4</formula>
    </cfRule>
    <cfRule type="cellIs" dxfId="10094" priority="164" stopIfTrue="1" operator="equal">
      <formula>3</formula>
    </cfRule>
  </conditionalFormatting>
  <conditionalFormatting sqref="K4">
    <cfRule type="expression" dxfId="10093" priority="160" stopIfTrue="1">
      <formula>$D$1&lt;K4</formula>
    </cfRule>
    <cfRule type="expression" dxfId="10092" priority="161" stopIfTrue="1">
      <formula>$D$1&gt;K4</formula>
    </cfRule>
  </conditionalFormatting>
  <conditionalFormatting sqref="K5">
    <cfRule type="cellIs" dxfId="10091" priority="157" stopIfTrue="1" operator="equal">
      <formula>5</formula>
    </cfRule>
    <cfRule type="cellIs" dxfId="10090" priority="158" stopIfTrue="1" operator="equal">
      <formula>4</formula>
    </cfRule>
    <cfRule type="cellIs" dxfId="10089" priority="159" stopIfTrue="1" operator="equal">
      <formula>3</formula>
    </cfRule>
  </conditionalFormatting>
  <conditionalFormatting sqref="K4">
    <cfRule type="expression" dxfId="10088" priority="155" stopIfTrue="1">
      <formula>$D$1&lt;K4</formula>
    </cfRule>
    <cfRule type="expression" dxfId="10087" priority="156" stopIfTrue="1">
      <formula>$D$1&gt;K4</formula>
    </cfRule>
  </conditionalFormatting>
  <conditionalFormatting sqref="K5">
    <cfRule type="cellIs" dxfId="10086" priority="152" stopIfTrue="1" operator="equal">
      <formula>5</formula>
    </cfRule>
    <cfRule type="cellIs" dxfId="10085" priority="153" stopIfTrue="1" operator="equal">
      <formula>4</formula>
    </cfRule>
    <cfRule type="cellIs" dxfId="10084" priority="154" stopIfTrue="1" operator="equal">
      <formula>3</formula>
    </cfRule>
  </conditionalFormatting>
  <conditionalFormatting sqref="K4">
    <cfRule type="expression" dxfId="10083" priority="150" stopIfTrue="1">
      <formula>$D$1&lt;K4</formula>
    </cfRule>
    <cfRule type="expression" dxfId="10082" priority="151" stopIfTrue="1">
      <formula>$D$1&gt;K4</formula>
    </cfRule>
  </conditionalFormatting>
  <conditionalFormatting sqref="K5">
    <cfRule type="cellIs" dxfId="10081" priority="147" stopIfTrue="1" operator="equal">
      <formula>5</formula>
    </cfRule>
    <cfRule type="cellIs" dxfId="10080" priority="148" stopIfTrue="1" operator="equal">
      <formula>4</formula>
    </cfRule>
    <cfRule type="cellIs" dxfId="10079" priority="149" stopIfTrue="1" operator="equal">
      <formula>3</formula>
    </cfRule>
  </conditionalFormatting>
  <conditionalFormatting sqref="K4">
    <cfRule type="expression" dxfId="10078" priority="145" stopIfTrue="1">
      <formula>$D$1&lt;K4</formula>
    </cfRule>
    <cfRule type="expression" dxfId="10077" priority="146" stopIfTrue="1">
      <formula>$D$1&gt;K4</formula>
    </cfRule>
  </conditionalFormatting>
  <conditionalFormatting sqref="K4">
    <cfRule type="expression" dxfId="10076" priority="143" stopIfTrue="1">
      <formula>$D$1&lt;K4</formula>
    </cfRule>
    <cfRule type="expression" dxfId="10075" priority="144" stopIfTrue="1">
      <formula>$D$1&gt;K4</formula>
    </cfRule>
  </conditionalFormatting>
  <conditionalFormatting sqref="K5">
    <cfRule type="cellIs" dxfId="10074" priority="140" stopIfTrue="1" operator="equal">
      <formula>5</formula>
    </cfRule>
    <cfRule type="cellIs" dxfId="10073" priority="141" stopIfTrue="1" operator="equal">
      <formula>4</formula>
    </cfRule>
    <cfRule type="cellIs" dxfId="10072" priority="142" stopIfTrue="1" operator="equal">
      <formula>3</formula>
    </cfRule>
  </conditionalFormatting>
  <conditionalFormatting sqref="K4">
    <cfRule type="expression" dxfId="10071" priority="138" stopIfTrue="1">
      <formula>$D$1&lt;K4</formula>
    </cfRule>
    <cfRule type="expression" dxfId="10070" priority="139" stopIfTrue="1">
      <formula>$D$1&gt;K4</formula>
    </cfRule>
  </conditionalFormatting>
  <conditionalFormatting sqref="K5">
    <cfRule type="cellIs" dxfId="10069" priority="135" stopIfTrue="1" operator="equal">
      <formula>5</formula>
    </cfRule>
    <cfRule type="cellIs" dxfId="10068" priority="136" stopIfTrue="1" operator="equal">
      <formula>4</formula>
    </cfRule>
    <cfRule type="cellIs" dxfId="10067" priority="137" stopIfTrue="1" operator="equal">
      <formula>3</formula>
    </cfRule>
  </conditionalFormatting>
  <conditionalFormatting sqref="K4">
    <cfRule type="expression" dxfId="10066" priority="133" stopIfTrue="1">
      <formula>$D$1&lt;K4</formula>
    </cfRule>
    <cfRule type="expression" dxfId="10065" priority="134" stopIfTrue="1">
      <formula>$D$1&gt;K4</formula>
    </cfRule>
  </conditionalFormatting>
  <conditionalFormatting sqref="P7:P27">
    <cfRule type="cellIs" dxfId="10064" priority="128" stopIfTrue="1" operator="equal">
      <formula>5</formula>
    </cfRule>
    <cfRule type="cellIs" dxfId="10063" priority="129" stopIfTrue="1" operator="equal">
      <formula>4</formula>
    </cfRule>
    <cfRule type="cellIs" dxfId="10062" priority="130" stopIfTrue="1" operator="equal">
      <formula>3</formula>
    </cfRule>
  </conditionalFormatting>
  <conditionalFormatting sqref="P3">
    <cfRule type="expression" dxfId="10061" priority="126" stopIfTrue="1">
      <formula>$D$1&lt;P3</formula>
    </cfRule>
    <cfRule type="expression" dxfId="10060" priority="127" stopIfTrue="1">
      <formula>$D$1&gt;P3</formula>
    </cfRule>
  </conditionalFormatting>
  <conditionalFormatting sqref="P6">
    <cfRule type="cellIs" dxfId="10059" priority="123" stopIfTrue="1" operator="equal">
      <formula>5</formula>
    </cfRule>
    <cfRule type="cellIs" dxfId="10058" priority="124" stopIfTrue="1" operator="equal">
      <formula>4</formula>
    </cfRule>
    <cfRule type="cellIs" dxfId="10057" priority="125" stopIfTrue="1" operator="equal">
      <formula>3</formula>
    </cfRule>
  </conditionalFormatting>
  <conditionalFormatting sqref="P6">
    <cfRule type="cellIs" dxfId="10056" priority="120" stopIfTrue="1" operator="equal">
      <formula>5</formula>
    </cfRule>
    <cfRule type="cellIs" dxfId="10055" priority="121" stopIfTrue="1" operator="equal">
      <formula>4</formula>
    </cfRule>
    <cfRule type="cellIs" dxfId="10054" priority="122" stopIfTrue="1" operator="equal">
      <formula>3</formula>
    </cfRule>
  </conditionalFormatting>
  <conditionalFormatting sqref="P6">
    <cfRule type="cellIs" dxfId="10053" priority="117" stopIfTrue="1" operator="equal">
      <formula>5</formula>
    </cfRule>
    <cfRule type="cellIs" dxfId="10052" priority="118" stopIfTrue="1" operator="equal">
      <formula>4</formula>
    </cfRule>
    <cfRule type="cellIs" dxfId="10051" priority="119" stopIfTrue="1" operator="equal">
      <formula>3</formula>
    </cfRule>
  </conditionalFormatting>
  <conditionalFormatting sqref="P6">
    <cfRule type="cellIs" dxfId="10050" priority="114" stopIfTrue="1" operator="equal">
      <formula>5</formula>
    </cfRule>
    <cfRule type="cellIs" dxfId="10049" priority="115" stopIfTrue="1" operator="equal">
      <formula>4</formula>
    </cfRule>
    <cfRule type="cellIs" dxfId="10048" priority="116" stopIfTrue="1" operator="equal">
      <formula>3</formula>
    </cfRule>
  </conditionalFormatting>
  <conditionalFormatting sqref="P6">
    <cfRule type="cellIs" dxfId="10047" priority="111" stopIfTrue="1" operator="equal">
      <formula>5</formula>
    </cfRule>
    <cfRule type="cellIs" dxfId="10046" priority="112" stopIfTrue="1" operator="equal">
      <formula>4</formula>
    </cfRule>
    <cfRule type="cellIs" dxfId="10045" priority="113" stopIfTrue="1" operator="equal">
      <formula>3</formula>
    </cfRule>
  </conditionalFormatting>
  <conditionalFormatting sqref="P4">
    <cfRule type="expression" dxfId="10044" priority="109" stopIfTrue="1">
      <formula>$D$1&lt;P4</formula>
    </cfRule>
    <cfRule type="expression" dxfId="10043" priority="110" stopIfTrue="1">
      <formula>$D$1&gt;P4</formula>
    </cfRule>
  </conditionalFormatting>
  <conditionalFormatting sqref="P4">
    <cfRule type="expression" dxfId="10042" priority="107" stopIfTrue="1">
      <formula>$D$1&lt;P4</formula>
    </cfRule>
    <cfRule type="expression" dxfId="10041" priority="108" stopIfTrue="1">
      <formula>$D$1&gt;P4</formula>
    </cfRule>
  </conditionalFormatting>
  <conditionalFormatting sqref="P4">
    <cfRule type="expression" dxfId="10040" priority="105" stopIfTrue="1">
      <formula>$D$1&lt;P4</formula>
    </cfRule>
    <cfRule type="expression" dxfId="10039" priority="106" stopIfTrue="1">
      <formula>$D$1&gt;P4</formula>
    </cfRule>
  </conditionalFormatting>
  <conditionalFormatting sqref="P4">
    <cfRule type="expression" dxfId="10038" priority="98" stopIfTrue="1">
      <formula>$D$1&lt;P4</formula>
    </cfRule>
    <cfRule type="expression" dxfId="10037" priority="99" stopIfTrue="1">
      <formula>$D$1&gt;P4</formula>
    </cfRule>
  </conditionalFormatting>
  <conditionalFormatting sqref="P4">
    <cfRule type="expression" dxfId="10036" priority="96" stopIfTrue="1">
      <formula>$D$1&lt;P4</formula>
    </cfRule>
    <cfRule type="expression" dxfId="10035" priority="97" stopIfTrue="1">
      <formula>$D$1&gt;P4</formula>
    </cfRule>
  </conditionalFormatting>
  <conditionalFormatting sqref="P4">
    <cfRule type="expression" dxfId="10034" priority="94" stopIfTrue="1">
      <formula>$D$1&lt;P4</formula>
    </cfRule>
    <cfRule type="expression" dxfId="10033" priority="95" stopIfTrue="1">
      <formula>$D$1&gt;P4</formula>
    </cfRule>
  </conditionalFormatting>
  <conditionalFormatting sqref="P4">
    <cfRule type="expression" dxfId="10032" priority="92" stopIfTrue="1">
      <formula>$D$1&lt;P4</formula>
    </cfRule>
    <cfRule type="expression" dxfId="10031" priority="93" stopIfTrue="1">
      <formula>$D$1&gt;P4</formula>
    </cfRule>
  </conditionalFormatting>
  <conditionalFormatting sqref="P4">
    <cfRule type="expression" dxfId="10030" priority="103" stopIfTrue="1">
      <formula>$D$1&lt;P4</formula>
    </cfRule>
    <cfRule type="expression" dxfId="10029" priority="104" stopIfTrue="1">
      <formula>$D$1&gt;P4</formula>
    </cfRule>
  </conditionalFormatting>
  <conditionalFormatting sqref="P4">
    <cfRule type="expression" dxfId="10028" priority="76" stopIfTrue="1">
      <formula>$D$1&lt;P4</formula>
    </cfRule>
    <cfRule type="expression" dxfId="10027" priority="77" stopIfTrue="1">
      <formula>$D$1&gt;P4</formula>
    </cfRule>
  </conditionalFormatting>
  <conditionalFormatting sqref="P5">
    <cfRule type="cellIs" dxfId="10026" priority="100" stopIfTrue="1" operator="equal">
      <formula>5</formula>
    </cfRule>
    <cfRule type="cellIs" dxfId="10025" priority="101" stopIfTrue="1" operator="equal">
      <formula>4</formula>
    </cfRule>
    <cfRule type="cellIs" dxfId="10024" priority="102" stopIfTrue="1" operator="equal">
      <formula>3</formula>
    </cfRule>
  </conditionalFormatting>
  <conditionalFormatting sqref="P5">
    <cfRule type="cellIs" dxfId="10023" priority="89" stopIfTrue="1" operator="equal">
      <formula>5</formula>
    </cfRule>
    <cfRule type="cellIs" dxfId="10022" priority="90" stopIfTrue="1" operator="equal">
      <formula>4</formula>
    </cfRule>
    <cfRule type="cellIs" dxfId="10021" priority="91" stopIfTrue="1" operator="equal">
      <formula>3</formula>
    </cfRule>
  </conditionalFormatting>
  <conditionalFormatting sqref="P5">
    <cfRule type="cellIs" dxfId="10020" priority="86" stopIfTrue="1" operator="equal">
      <formula>5</formula>
    </cfRule>
    <cfRule type="cellIs" dxfId="10019" priority="87" stopIfTrue="1" operator="equal">
      <formula>4</formula>
    </cfRule>
    <cfRule type="cellIs" dxfId="10018" priority="88" stopIfTrue="1" operator="equal">
      <formula>3</formula>
    </cfRule>
  </conditionalFormatting>
  <conditionalFormatting sqref="P4">
    <cfRule type="expression" dxfId="10017" priority="68" stopIfTrue="1">
      <formula>$D$1&lt;P4</formula>
    </cfRule>
    <cfRule type="expression" dxfId="10016" priority="69" stopIfTrue="1">
      <formula>$D$1&gt;P4</formula>
    </cfRule>
  </conditionalFormatting>
  <conditionalFormatting sqref="P4">
    <cfRule type="expression" dxfId="10015" priority="66" stopIfTrue="1">
      <formula>$D$1&lt;P4</formula>
    </cfRule>
    <cfRule type="expression" dxfId="10014" priority="67" stopIfTrue="1">
      <formula>$D$1&gt;P4</formula>
    </cfRule>
  </conditionalFormatting>
  <conditionalFormatting sqref="P4">
    <cfRule type="expression" dxfId="10013" priority="62" stopIfTrue="1">
      <formula>$D$1&lt;P4</formula>
    </cfRule>
    <cfRule type="expression" dxfId="10012" priority="63" stopIfTrue="1">
      <formula>$D$1&gt;P4</formula>
    </cfRule>
  </conditionalFormatting>
  <conditionalFormatting sqref="P4">
    <cfRule type="expression" dxfId="10011" priority="84" stopIfTrue="1">
      <formula>$D$1&lt;P4</formula>
    </cfRule>
    <cfRule type="expression" dxfId="10010" priority="85" stopIfTrue="1">
      <formula>$D$1&gt;P4</formula>
    </cfRule>
  </conditionalFormatting>
  <conditionalFormatting sqref="P4">
    <cfRule type="expression" dxfId="10009" priority="82" stopIfTrue="1">
      <formula>$D$1&lt;P4</formula>
    </cfRule>
    <cfRule type="expression" dxfId="10008" priority="83" stopIfTrue="1">
      <formula>$D$1&gt;P4</formula>
    </cfRule>
  </conditionalFormatting>
  <conditionalFormatting sqref="P4">
    <cfRule type="expression" dxfId="10007" priority="80" stopIfTrue="1">
      <formula>$D$1&lt;P4</formula>
    </cfRule>
    <cfRule type="expression" dxfId="10006" priority="81" stopIfTrue="1">
      <formula>$D$1&gt;P4</formula>
    </cfRule>
  </conditionalFormatting>
  <conditionalFormatting sqref="P4">
    <cfRule type="expression" dxfId="10005" priority="78" stopIfTrue="1">
      <formula>$D$1&lt;P4</formula>
    </cfRule>
    <cfRule type="expression" dxfId="10004" priority="79" stopIfTrue="1">
      <formula>$D$1&gt;P4</formula>
    </cfRule>
  </conditionalFormatting>
  <conditionalFormatting sqref="P4">
    <cfRule type="expression" dxfId="10003" priority="74" stopIfTrue="1">
      <formula>$D$1&lt;P4</formula>
    </cfRule>
    <cfRule type="expression" dxfId="10002" priority="75" stopIfTrue="1">
      <formula>$D$1&gt;P4</formula>
    </cfRule>
  </conditionalFormatting>
  <conditionalFormatting sqref="P4">
    <cfRule type="expression" dxfId="10001" priority="72" stopIfTrue="1">
      <formula>$D$1&lt;P4</formula>
    </cfRule>
    <cfRule type="expression" dxfId="10000" priority="73" stopIfTrue="1">
      <formula>$D$1&gt;P4</formula>
    </cfRule>
  </conditionalFormatting>
  <conditionalFormatting sqref="P4">
    <cfRule type="expression" dxfId="9999" priority="70" stopIfTrue="1">
      <formula>$D$1&lt;P4</formula>
    </cfRule>
    <cfRule type="expression" dxfId="9998" priority="71" stopIfTrue="1">
      <formula>$D$1&gt;P4</formula>
    </cfRule>
  </conditionalFormatting>
  <conditionalFormatting sqref="P4">
    <cfRule type="expression" dxfId="9997" priority="64" stopIfTrue="1">
      <formula>$D$1&lt;P4</formula>
    </cfRule>
    <cfRule type="expression" dxfId="9996" priority="65" stopIfTrue="1">
      <formula>$D$1&gt;P4</formula>
    </cfRule>
  </conditionalFormatting>
  <conditionalFormatting sqref="P5">
    <cfRule type="cellIs" dxfId="9995" priority="59" stopIfTrue="1" operator="equal">
      <formula>5</formula>
    </cfRule>
    <cfRule type="cellIs" dxfId="9994" priority="60" stopIfTrue="1" operator="equal">
      <formula>4</formula>
    </cfRule>
    <cfRule type="cellIs" dxfId="9993" priority="61" stopIfTrue="1" operator="equal">
      <formula>3</formula>
    </cfRule>
  </conditionalFormatting>
  <conditionalFormatting sqref="P4">
    <cfRule type="expression" dxfId="9992" priority="57" stopIfTrue="1">
      <formula>$D$1&lt;P4</formula>
    </cfRule>
    <cfRule type="expression" dxfId="9991" priority="58" stopIfTrue="1">
      <formula>$D$1&gt;P4</formula>
    </cfRule>
  </conditionalFormatting>
  <conditionalFormatting sqref="P5">
    <cfRule type="cellIs" dxfId="9990" priority="54" stopIfTrue="1" operator="equal">
      <formula>5</formula>
    </cfRule>
    <cfRule type="cellIs" dxfId="9989" priority="55" stopIfTrue="1" operator="equal">
      <formula>4</formula>
    </cfRule>
    <cfRule type="cellIs" dxfId="9988" priority="56" stopIfTrue="1" operator="equal">
      <formula>3</formula>
    </cfRule>
  </conditionalFormatting>
  <conditionalFormatting sqref="S7:S27">
    <cfRule type="cellIs" dxfId="9987" priority="51" stopIfTrue="1" operator="equal">
      <formula>5</formula>
    </cfRule>
    <cfRule type="cellIs" dxfId="9986" priority="52" stopIfTrue="1" operator="equal">
      <formula>4</formula>
    </cfRule>
    <cfRule type="cellIs" dxfId="9985" priority="53" stopIfTrue="1" operator="equal">
      <formula>3</formula>
    </cfRule>
  </conditionalFormatting>
  <conditionalFormatting sqref="S3:S5">
    <cfRule type="expression" dxfId="9984" priority="49" stopIfTrue="1">
      <formula>$D$1&lt;S3</formula>
    </cfRule>
    <cfRule type="expression" dxfId="9983" priority="50" stopIfTrue="1">
      <formula>$D$1&gt;S3</formula>
    </cfRule>
  </conditionalFormatting>
  <conditionalFormatting sqref="S4">
    <cfRule type="expression" dxfId="9982" priority="47" stopIfTrue="1">
      <formula>$D$1&lt;S4</formula>
    </cfRule>
    <cfRule type="expression" dxfId="9981" priority="48" stopIfTrue="1">
      <formula>$D$1&gt;S4</formula>
    </cfRule>
  </conditionalFormatting>
  <conditionalFormatting sqref="S6">
    <cfRule type="cellIs" dxfId="9980" priority="44" stopIfTrue="1" operator="equal">
      <formula>5</formula>
    </cfRule>
    <cfRule type="cellIs" dxfId="9979" priority="45" stopIfTrue="1" operator="equal">
      <formula>4</formula>
    </cfRule>
    <cfRule type="cellIs" dxfId="9978" priority="46" stopIfTrue="1" operator="equal">
      <formula>3</formula>
    </cfRule>
  </conditionalFormatting>
  <conditionalFormatting sqref="S6">
    <cfRule type="cellIs" dxfId="9977" priority="41" stopIfTrue="1" operator="equal">
      <formula>5</formula>
    </cfRule>
    <cfRule type="cellIs" dxfId="9976" priority="42" stopIfTrue="1" operator="equal">
      <formula>4</formula>
    </cfRule>
    <cfRule type="cellIs" dxfId="9975" priority="43" stopIfTrue="1" operator="equal">
      <formula>3</formula>
    </cfRule>
  </conditionalFormatting>
  <conditionalFormatting sqref="S6">
    <cfRule type="cellIs" dxfId="9974" priority="38" stopIfTrue="1" operator="equal">
      <formula>5</formula>
    </cfRule>
    <cfRule type="cellIs" dxfId="9973" priority="39" stopIfTrue="1" operator="equal">
      <formula>4</formula>
    </cfRule>
    <cfRule type="cellIs" dxfId="9972" priority="40" stopIfTrue="1" operator="equal">
      <formula>3</formula>
    </cfRule>
  </conditionalFormatting>
  <conditionalFormatting sqref="S5">
    <cfRule type="cellIs" dxfId="9971" priority="35" stopIfTrue="1" operator="equal">
      <formula>5</formula>
    </cfRule>
    <cfRule type="cellIs" dxfId="9970" priority="36" stopIfTrue="1" operator="equal">
      <formula>4</formula>
    </cfRule>
    <cfRule type="cellIs" dxfId="9969" priority="37" stopIfTrue="1" operator="equal">
      <formula>3</formula>
    </cfRule>
  </conditionalFormatting>
  <conditionalFormatting sqref="S5">
    <cfRule type="cellIs" dxfId="9968" priority="32" stopIfTrue="1" operator="equal">
      <formula>5</formula>
    </cfRule>
    <cfRule type="cellIs" dxfId="9967" priority="33" stopIfTrue="1" operator="equal">
      <formula>4</formula>
    </cfRule>
    <cfRule type="cellIs" dxfId="9966" priority="34" stopIfTrue="1" operator="equal">
      <formula>3</formula>
    </cfRule>
  </conditionalFormatting>
  <conditionalFormatting sqref="S5">
    <cfRule type="cellIs" dxfId="9965" priority="29" stopIfTrue="1" operator="equal">
      <formula>5</formula>
    </cfRule>
    <cfRule type="cellIs" dxfId="9964" priority="30" stopIfTrue="1" operator="equal">
      <formula>4</formula>
    </cfRule>
    <cfRule type="cellIs" dxfId="9963" priority="31" stopIfTrue="1" operator="equal">
      <formula>3</formula>
    </cfRule>
  </conditionalFormatting>
  <conditionalFormatting sqref="T7:T27">
    <cfRule type="cellIs" dxfId="9962" priority="26" stopIfTrue="1" operator="equal">
      <formula>5</formula>
    </cfRule>
    <cfRule type="cellIs" dxfId="9961" priority="27" stopIfTrue="1" operator="equal">
      <formula>4</formula>
    </cfRule>
    <cfRule type="cellIs" dxfId="9960" priority="28" stopIfTrue="1" operator="equal">
      <formula>3</formula>
    </cfRule>
  </conditionalFormatting>
  <conditionalFormatting sqref="T3:T5">
    <cfRule type="expression" dxfId="9959" priority="24" stopIfTrue="1">
      <formula>$D$1&lt;T3</formula>
    </cfRule>
    <cfRule type="expression" dxfId="9958" priority="25" stopIfTrue="1">
      <formula>$D$1&gt;T3</formula>
    </cfRule>
  </conditionalFormatting>
  <conditionalFormatting sqref="T4">
    <cfRule type="expression" dxfId="9957" priority="22" stopIfTrue="1">
      <formula>$D$1&lt;T4</formula>
    </cfRule>
    <cfRule type="expression" dxfId="9956" priority="23" stopIfTrue="1">
      <formula>$D$1&gt;T4</formula>
    </cfRule>
  </conditionalFormatting>
  <conditionalFormatting sqref="T5">
    <cfRule type="cellIs" dxfId="9955" priority="10" stopIfTrue="1" operator="equal">
      <formula>5</formula>
    </cfRule>
    <cfRule type="cellIs" dxfId="9954" priority="11" stopIfTrue="1" operator="equal">
      <formula>4</formula>
    </cfRule>
    <cfRule type="cellIs" dxfId="9953" priority="12" stopIfTrue="1" operator="equal">
      <formula>3</formula>
    </cfRule>
  </conditionalFormatting>
  <conditionalFormatting sqref="T5">
    <cfRule type="cellIs" dxfId="9952" priority="7" stopIfTrue="1" operator="equal">
      <formula>5</formula>
    </cfRule>
    <cfRule type="cellIs" dxfId="9951" priority="8" stopIfTrue="1" operator="equal">
      <formula>4</formula>
    </cfRule>
    <cfRule type="cellIs" dxfId="9950" priority="9" stopIfTrue="1" operator="equal">
      <formula>3</formula>
    </cfRule>
  </conditionalFormatting>
  <conditionalFormatting sqref="T5">
    <cfRule type="cellIs" dxfId="9949" priority="4" stopIfTrue="1" operator="equal">
      <formula>5</formula>
    </cfRule>
    <cfRule type="cellIs" dxfId="9948" priority="5" stopIfTrue="1" operator="equal">
      <formula>4</formula>
    </cfRule>
    <cfRule type="cellIs" dxfId="9947" priority="6" stopIfTrue="1" operator="equal">
      <formula>3</formula>
    </cfRule>
  </conditionalFormatting>
  <conditionalFormatting sqref="T6">
    <cfRule type="cellIs" dxfId="9946" priority="1" stopIfTrue="1" operator="equal">
      <formula>5</formula>
    </cfRule>
    <cfRule type="cellIs" dxfId="9945" priority="2" stopIfTrue="1" operator="equal">
      <formula>4</formula>
    </cfRule>
    <cfRule type="cellIs" dxfId="9944" priority="3" stopIfTrue="1" operator="equal">
      <formula>3</formula>
    </cfRule>
  </conditionalFormatting>
  <pageMargins left="0.7" right="0.7" top="0.75" bottom="0.75" header="0.3" footer="0.3"/>
  <pageSetup paperSize="9" scale="49" orientation="portrait" r:id="rId1"/>
  <colBreaks count="1" manualBreakCount="1">
    <brk id="30" max="45" man="1"/>
  </colBreaks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47"/>
  <sheetViews>
    <sheetView view="pageBreakPreview" topLeftCell="A4" zoomScale="60" zoomScaleNormal="85" workbookViewId="0">
      <selection activeCell="F4" sqref="F1:F1048576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41" style="13" customWidth="1"/>
    <col min="5" max="5" width="8" style="13" customWidth="1"/>
    <col min="6" max="6" width="7" hidden="1" customWidth="1"/>
    <col min="7" max="7" width="7.140625" hidden="1" customWidth="1"/>
    <col min="8" max="9" width="7" customWidth="1"/>
    <col min="10" max="10" width="7.28515625" customWidth="1"/>
    <col min="11" max="11" width="7" customWidth="1"/>
    <col min="12" max="12" width="7" bestFit="1" customWidth="1"/>
    <col min="13" max="13" width="7.5703125" customWidth="1"/>
    <col min="14" max="15" width="7.28515625" customWidth="1"/>
    <col min="16" max="16" width="7.140625" customWidth="1"/>
    <col min="17" max="19" width="7.5703125" customWidth="1"/>
    <col min="20" max="21" width="7.28515625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0" width="3.42578125" style="30" hidden="1" customWidth="1"/>
    <col min="81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4"/>
      <c r="Z1" s="494"/>
      <c r="AA1" s="494"/>
      <c r="AB1" s="494"/>
      <c r="AC1" s="494"/>
      <c r="AD1" s="49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/>
      <c r="G2" s="341"/>
      <c r="H2" s="734" t="s">
        <v>40</v>
      </c>
      <c r="I2" s="734"/>
      <c r="J2" s="734"/>
      <c r="K2" s="734"/>
      <c r="L2" s="734"/>
      <c r="M2" s="734"/>
      <c r="N2" s="734"/>
      <c r="O2" s="734"/>
      <c r="P2" s="734"/>
      <c r="Q2" s="735" t="s">
        <v>1329</v>
      </c>
      <c r="R2" s="737"/>
      <c r="S2" s="737"/>
      <c r="T2" s="736"/>
      <c r="U2" s="307" t="s">
        <v>42</v>
      </c>
      <c r="V2" s="7"/>
      <c r="W2" s="8"/>
      <c r="X2" s="8"/>
      <c r="Y2" s="494"/>
      <c r="Z2" s="494"/>
      <c r="AA2" s="494"/>
      <c r="AB2" s="494"/>
      <c r="AC2" s="494"/>
      <c r="AD2" s="49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52">
        <v>2333</v>
      </c>
      <c r="B3" s="753"/>
      <c r="C3" s="754"/>
      <c r="D3" s="196" t="s">
        <v>0</v>
      </c>
      <c r="E3" s="197"/>
      <c r="F3" s="153"/>
      <c r="G3" s="153"/>
      <c r="H3" s="153">
        <v>43054</v>
      </c>
      <c r="I3" s="153">
        <v>42977</v>
      </c>
      <c r="J3" s="153">
        <v>43019</v>
      </c>
      <c r="K3" s="153">
        <v>43049</v>
      </c>
      <c r="L3" s="153">
        <v>43077</v>
      </c>
      <c r="M3" s="153">
        <v>43125</v>
      </c>
      <c r="N3" s="153">
        <v>43129</v>
      </c>
      <c r="O3" s="153">
        <v>43123</v>
      </c>
      <c r="P3" s="153">
        <v>43127</v>
      </c>
      <c r="Q3" s="199">
        <v>43138</v>
      </c>
      <c r="R3" s="243">
        <v>43133</v>
      </c>
      <c r="S3" s="243">
        <v>43143</v>
      </c>
      <c r="T3" s="67">
        <v>43147</v>
      </c>
      <c r="U3" s="67">
        <v>43125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494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755"/>
      <c r="B4" s="756"/>
      <c r="C4" s="757"/>
      <c r="D4" s="205" t="s">
        <v>1</v>
      </c>
      <c r="E4" s="197"/>
      <c r="F4" s="156"/>
      <c r="G4" s="351"/>
      <c r="H4" s="206" t="s">
        <v>1123</v>
      </c>
      <c r="I4" s="206"/>
      <c r="J4" s="206" t="s">
        <v>1125</v>
      </c>
      <c r="K4" s="156" t="s">
        <v>1129</v>
      </c>
      <c r="L4" s="206" t="s">
        <v>1143</v>
      </c>
      <c r="M4" s="206" t="s">
        <v>451</v>
      </c>
      <c r="N4" s="243" t="s">
        <v>1155</v>
      </c>
      <c r="O4" s="243" t="s">
        <v>1152</v>
      </c>
      <c r="P4" s="243" t="s">
        <v>1157</v>
      </c>
      <c r="Q4" s="352" t="s">
        <v>1159</v>
      </c>
      <c r="R4" s="353" t="s">
        <v>1151</v>
      </c>
      <c r="S4" s="350" t="s">
        <v>493</v>
      </c>
      <c r="T4" s="243" t="s">
        <v>1154</v>
      </c>
      <c r="U4" s="243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494"/>
      <c r="AG4" s="494"/>
      <c r="AH4" s="494"/>
      <c r="AI4" s="494"/>
      <c r="AJ4" s="494"/>
      <c r="AK4" s="494"/>
      <c r="AL4" s="494"/>
      <c r="AM4" s="494"/>
      <c r="AN4" s="494"/>
      <c r="AO4" s="494"/>
      <c r="AP4" s="494"/>
      <c r="AQ4" s="494"/>
      <c r="AR4" s="494"/>
      <c r="AS4" s="494"/>
      <c r="AT4" s="494"/>
      <c r="AU4" s="494"/>
      <c r="AV4" s="494"/>
      <c r="AW4" s="9"/>
      <c r="AX4" s="492"/>
      <c r="AY4" s="492"/>
      <c r="AZ4" s="492"/>
      <c r="BA4" s="492"/>
      <c r="BB4" s="492"/>
      <c r="BC4" s="492"/>
      <c r="BD4" s="492"/>
      <c r="BE4" s="492"/>
      <c r="BF4" s="492"/>
      <c r="BG4" s="492"/>
      <c r="BH4" s="492"/>
      <c r="BI4" s="492"/>
      <c r="BJ4" s="492"/>
      <c r="BK4" s="492"/>
      <c r="BL4" s="492"/>
      <c r="BM4" s="492"/>
      <c r="BN4" s="11"/>
      <c r="BO4" s="11"/>
      <c r="BP4" s="492"/>
      <c r="BQ4" s="492"/>
      <c r="BR4" s="492"/>
      <c r="BS4" s="492"/>
      <c r="BT4" s="492"/>
      <c r="BU4" s="492"/>
      <c r="BV4" s="492"/>
      <c r="BW4" s="492"/>
      <c r="BX4" s="492"/>
      <c r="BY4" s="492"/>
      <c r="BZ4" s="492"/>
      <c r="CA4" s="492"/>
      <c r="CB4" s="492"/>
      <c r="CC4" s="492"/>
      <c r="CD4" s="492"/>
      <c r="CE4" s="49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08" customHeight="1" thickBot="1" x14ac:dyDescent="0.25">
      <c r="A5" s="264"/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360"/>
      <c r="H5" s="246" t="s">
        <v>1122</v>
      </c>
      <c r="I5" s="246" t="s">
        <v>460</v>
      </c>
      <c r="J5" s="246" t="s">
        <v>1124</v>
      </c>
      <c r="K5" s="246" t="s">
        <v>1128</v>
      </c>
      <c r="L5" s="279" t="s">
        <v>1144</v>
      </c>
      <c r="M5" s="246" t="s">
        <v>1314</v>
      </c>
      <c r="N5" s="247" t="s">
        <v>1156</v>
      </c>
      <c r="O5" s="247" t="s">
        <v>1304</v>
      </c>
      <c r="P5" s="247" t="s">
        <v>1158</v>
      </c>
      <c r="Q5" s="360" t="s">
        <v>1160</v>
      </c>
      <c r="R5" s="360" t="s">
        <v>1161</v>
      </c>
      <c r="S5" s="658" t="s">
        <v>494</v>
      </c>
      <c r="T5" s="360" t="s">
        <v>1153</v>
      </c>
      <c r="U5" s="360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5">
      <c r="A6" s="267">
        <v>1</v>
      </c>
      <c r="B6" s="230" t="s">
        <v>28</v>
      </c>
      <c r="C6" s="274" t="s">
        <v>34</v>
      </c>
      <c r="D6" s="299" t="s">
        <v>1164</v>
      </c>
      <c r="E6" s="223">
        <v>2333</v>
      </c>
      <c r="F6" s="91"/>
      <c r="G6" s="361"/>
      <c r="H6" s="362">
        <v>5</v>
      </c>
      <c r="I6" s="362">
        <v>4</v>
      </c>
      <c r="J6" s="362">
        <v>5</v>
      </c>
      <c r="K6" s="362">
        <v>4</v>
      </c>
      <c r="L6" s="137">
        <v>4</v>
      </c>
      <c r="M6" s="362">
        <v>5</v>
      </c>
      <c r="N6" s="362">
        <v>4</v>
      </c>
      <c r="O6" s="363">
        <v>5</v>
      </c>
      <c r="P6" s="363">
        <v>5</v>
      </c>
      <c r="Q6" s="498">
        <v>4</v>
      </c>
      <c r="R6" s="498">
        <v>4</v>
      </c>
      <c r="S6" s="668">
        <v>4</v>
      </c>
      <c r="T6" s="362">
        <v>5</v>
      </c>
      <c r="U6" s="362">
        <v>4</v>
      </c>
      <c r="V6" s="141">
        <f t="shared" ref="V6:V39" si="0">IF(AC6&gt;0,IF(SUM(X6:Y6)/AC6&gt;0,2,IF(AND(SUM(X6:Y6)/AC6=0,Z6/AC6&gt;0),3,IF(AND((AB6/AC6+AA6/AC6)=1,AA6/AC6&gt;0),4,5))),0)</f>
        <v>4</v>
      </c>
      <c r="W6" s="92">
        <f t="shared" ref="W6:W29" si="1">COUNTIF(AG6:AV6,"б")</f>
        <v>0</v>
      </c>
      <c r="X6" s="92">
        <f t="shared" ref="X6:X17" si="2">COUNTIF(AG6:AV6,"д")</f>
        <v>0</v>
      </c>
      <c r="Y6" s="92">
        <f t="shared" ref="Y6:Y39" si="3">COUNTIF(AG6:AV6,2)+COUNTIF(AG6:AV6,"н")+COUNTIF(AG6:AV6,"д")</f>
        <v>0</v>
      </c>
      <c r="Z6" s="92">
        <f t="shared" ref="Z6:Z39" si="4">COUNTIF(AG6:AV6,Z$5)</f>
        <v>0</v>
      </c>
      <c r="AA6" s="92">
        <f t="shared" ref="AA6:AA39" si="5">COUNTIF(AG6:AV6,AA$5)</f>
        <v>8</v>
      </c>
      <c r="AB6" s="92">
        <f t="shared" ref="AB6:AB39" si="6">COUNTIF(AG6:AV6,AB$5)</f>
        <v>6</v>
      </c>
      <c r="AC6" s="92">
        <f t="shared" ref="AC6:AC40" si="7">SUM(X6:AB6)</f>
        <v>14</v>
      </c>
      <c r="AD6" s="210">
        <f t="shared" ref="AD6:AD27" si="8">IF(ISERROR(((X6+Y6)*2+Z6*3+AA6*4+AB6*5)/SUM(X6,Y6:AB6)),"",((X6+Y6)*2+Z6*3+AA6*4+AB6*5)/SUM(X6,Y6:AB6))</f>
        <v>4.4285714285714288</v>
      </c>
      <c r="AE6" s="76">
        <f t="shared" ref="AE6:AE36" si="9">IF(AX6=5,0.5,IF(AX6=4,0.25,IF(AX6&lt;=3,0)))</f>
        <v>0</v>
      </c>
      <c r="AF6" s="9"/>
      <c r="AG6" s="17" t="str">
        <f t="shared" ref="AG6:AV21" si="10">IF(ISERROR(VALUE(LEFT(F6))),LEFT(F6),VALUE(LEFT(F6)))</f>
        <v/>
      </c>
      <c r="AH6" s="17" t="str">
        <f t="shared" si="10"/>
        <v/>
      </c>
      <c r="AI6" s="17">
        <f t="shared" si="10"/>
        <v>5</v>
      </c>
      <c r="AJ6" s="17">
        <f t="shared" si="10"/>
        <v>4</v>
      </c>
      <c r="AK6" s="17">
        <f t="shared" si="10"/>
        <v>5</v>
      </c>
      <c r="AL6" s="17">
        <f t="shared" si="10"/>
        <v>4</v>
      </c>
      <c r="AM6" s="17">
        <f t="shared" si="10"/>
        <v>4</v>
      </c>
      <c r="AN6" s="17">
        <f t="shared" si="10"/>
        <v>5</v>
      </c>
      <c r="AO6" s="17">
        <f t="shared" si="10"/>
        <v>4</v>
      </c>
      <c r="AP6" s="17">
        <f t="shared" si="10"/>
        <v>5</v>
      </c>
      <c r="AQ6" s="17">
        <f t="shared" si="10"/>
        <v>5</v>
      </c>
      <c r="AR6" s="17">
        <f t="shared" si="10"/>
        <v>4</v>
      </c>
      <c r="AS6" s="17">
        <f t="shared" si="10"/>
        <v>4</v>
      </c>
      <c r="AT6" s="17">
        <f t="shared" si="10"/>
        <v>4</v>
      </c>
      <c r="AU6" s="17">
        <f t="shared" si="10"/>
        <v>5</v>
      </c>
      <c r="AV6" s="17">
        <f t="shared" si="10"/>
        <v>4</v>
      </c>
      <c r="AW6" s="18">
        <f t="shared" ref="AW6:AW35" si="11"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67">
        <v>2</v>
      </c>
      <c r="B7" s="230" t="s">
        <v>28</v>
      </c>
      <c r="C7" s="274" t="s">
        <v>443</v>
      </c>
      <c r="D7" s="299" t="s">
        <v>1165</v>
      </c>
      <c r="E7" s="223">
        <v>2333</v>
      </c>
      <c r="F7" s="91"/>
      <c r="G7" s="361"/>
      <c r="H7" s="137">
        <v>5</v>
      </c>
      <c r="I7" s="137">
        <v>5</v>
      </c>
      <c r="J7" s="137">
        <v>5</v>
      </c>
      <c r="K7" s="137">
        <v>5</v>
      </c>
      <c r="L7" s="137">
        <v>4</v>
      </c>
      <c r="M7" s="137">
        <v>5</v>
      </c>
      <c r="N7" s="137">
        <v>4</v>
      </c>
      <c r="O7" s="137">
        <v>5</v>
      </c>
      <c r="P7" s="137">
        <v>4</v>
      </c>
      <c r="Q7" s="137">
        <v>4</v>
      </c>
      <c r="R7" s="138">
        <v>4</v>
      </c>
      <c r="S7" s="138">
        <v>5</v>
      </c>
      <c r="T7" s="23">
        <v>5</v>
      </c>
      <c r="U7" s="23">
        <v>5</v>
      </c>
      <c r="V7" s="141">
        <f t="shared" si="0"/>
        <v>4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0</v>
      </c>
      <c r="AA7" s="92">
        <f t="shared" si="5"/>
        <v>5</v>
      </c>
      <c r="AB7" s="92">
        <f t="shared" si="6"/>
        <v>9</v>
      </c>
      <c r="AC7" s="92">
        <f t="shared" si="7"/>
        <v>14</v>
      </c>
      <c r="AD7" s="210">
        <f t="shared" si="8"/>
        <v>4.6428571428571432</v>
      </c>
      <c r="AE7" s="16">
        <f t="shared" si="9"/>
        <v>0</v>
      </c>
      <c r="AF7" s="9"/>
      <c r="AG7" s="17" t="str">
        <f t="shared" si="10"/>
        <v/>
      </c>
      <c r="AH7" s="17" t="str">
        <f t="shared" si="10"/>
        <v/>
      </c>
      <c r="AI7" s="17">
        <f t="shared" si="10"/>
        <v>5</v>
      </c>
      <c r="AJ7" s="17">
        <f t="shared" si="10"/>
        <v>5</v>
      </c>
      <c r="AK7" s="17">
        <f t="shared" si="10"/>
        <v>5</v>
      </c>
      <c r="AL7" s="17">
        <f t="shared" si="10"/>
        <v>5</v>
      </c>
      <c r="AM7" s="17">
        <f t="shared" si="10"/>
        <v>4</v>
      </c>
      <c r="AN7" s="17">
        <f t="shared" si="10"/>
        <v>5</v>
      </c>
      <c r="AO7" s="17">
        <f t="shared" si="10"/>
        <v>4</v>
      </c>
      <c r="AP7" s="17">
        <f t="shared" si="10"/>
        <v>5</v>
      </c>
      <c r="AQ7" s="17">
        <f t="shared" si="10"/>
        <v>4</v>
      </c>
      <c r="AR7" s="17">
        <f t="shared" si="10"/>
        <v>4</v>
      </c>
      <c r="AS7" s="17">
        <f t="shared" si="10"/>
        <v>4</v>
      </c>
      <c r="AT7" s="17">
        <f t="shared" si="10"/>
        <v>5</v>
      </c>
      <c r="AU7" s="17">
        <f t="shared" si="10"/>
        <v>5</v>
      </c>
      <c r="AV7" s="17">
        <f t="shared" si="10"/>
        <v>5</v>
      </c>
      <c r="AW7" s="18">
        <f t="shared" si="11"/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67">
        <v>3</v>
      </c>
      <c r="B8" s="230" t="s">
        <v>28</v>
      </c>
      <c r="C8" s="274" t="s">
        <v>34</v>
      </c>
      <c r="D8" s="299" t="s">
        <v>1166</v>
      </c>
      <c r="E8" s="223">
        <v>2333</v>
      </c>
      <c r="F8" s="91"/>
      <c r="G8" s="361"/>
      <c r="H8" s="137">
        <v>5</v>
      </c>
      <c r="I8" s="137">
        <v>4</v>
      </c>
      <c r="J8" s="137">
        <v>5</v>
      </c>
      <c r="K8" s="137">
        <v>5</v>
      </c>
      <c r="L8" s="137">
        <v>4</v>
      </c>
      <c r="M8" s="137">
        <v>5</v>
      </c>
      <c r="N8" s="137">
        <v>4</v>
      </c>
      <c r="O8" s="137">
        <v>5</v>
      </c>
      <c r="P8" s="137">
        <v>4</v>
      </c>
      <c r="Q8" s="137">
        <v>4</v>
      </c>
      <c r="R8" s="146">
        <v>4</v>
      </c>
      <c r="S8" s="138">
        <v>5</v>
      </c>
      <c r="T8" s="23">
        <v>5</v>
      </c>
      <c r="U8" s="23">
        <v>4</v>
      </c>
      <c r="V8" s="141">
        <f t="shared" si="0"/>
        <v>4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0</v>
      </c>
      <c r="AA8" s="92">
        <f t="shared" si="5"/>
        <v>7</v>
      </c>
      <c r="AB8" s="92">
        <f t="shared" si="6"/>
        <v>7</v>
      </c>
      <c r="AC8" s="92">
        <f t="shared" si="7"/>
        <v>14</v>
      </c>
      <c r="AD8" s="210">
        <f t="shared" si="8"/>
        <v>4.5</v>
      </c>
      <c r="AE8" s="16">
        <f t="shared" si="9"/>
        <v>0</v>
      </c>
      <c r="AF8" s="9"/>
      <c r="AG8" s="17" t="str">
        <f t="shared" si="10"/>
        <v/>
      </c>
      <c r="AH8" s="17" t="str">
        <f t="shared" si="10"/>
        <v/>
      </c>
      <c r="AI8" s="17">
        <f t="shared" si="10"/>
        <v>5</v>
      </c>
      <c r="AJ8" s="17">
        <f t="shared" si="10"/>
        <v>4</v>
      </c>
      <c r="AK8" s="17">
        <f t="shared" si="10"/>
        <v>5</v>
      </c>
      <c r="AL8" s="17">
        <f t="shared" si="10"/>
        <v>5</v>
      </c>
      <c r="AM8" s="17">
        <f t="shared" si="10"/>
        <v>4</v>
      </c>
      <c r="AN8" s="17">
        <f t="shared" si="10"/>
        <v>5</v>
      </c>
      <c r="AO8" s="17">
        <f t="shared" si="10"/>
        <v>4</v>
      </c>
      <c r="AP8" s="17">
        <f t="shared" si="10"/>
        <v>5</v>
      </c>
      <c r="AQ8" s="17">
        <f t="shared" si="10"/>
        <v>4</v>
      </c>
      <c r="AR8" s="17">
        <f t="shared" si="10"/>
        <v>4</v>
      </c>
      <c r="AS8" s="17">
        <f t="shared" si="10"/>
        <v>4</v>
      </c>
      <c r="AT8" s="17">
        <f t="shared" si="10"/>
        <v>5</v>
      </c>
      <c r="AU8" s="17">
        <f t="shared" si="10"/>
        <v>5</v>
      </c>
      <c r="AV8" s="17">
        <f t="shared" si="10"/>
        <v>4</v>
      </c>
      <c r="AW8" s="18">
        <f t="shared" si="11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67">
        <v>4</v>
      </c>
      <c r="B9" s="230" t="s">
        <v>28</v>
      </c>
      <c r="C9" s="274" t="s">
        <v>34</v>
      </c>
      <c r="D9" s="299" t="s">
        <v>1167</v>
      </c>
      <c r="E9" s="223">
        <v>2333</v>
      </c>
      <c r="F9" s="91"/>
      <c r="G9" s="361"/>
      <c r="H9" s="137">
        <v>5</v>
      </c>
      <c r="I9" s="137">
        <v>4</v>
      </c>
      <c r="J9" s="137">
        <v>4</v>
      </c>
      <c r="K9" s="137">
        <v>4</v>
      </c>
      <c r="L9" s="137">
        <v>4</v>
      </c>
      <c r="M9" s="137">
        <v>5</v>
      </c>
      <c r="N9" s="137">
        <v>4</v>
      </c>
      <c r="O9" s="137">
        <v>5</v>
      </c>
      <c r="P9" s="137">
        <v>4</v>
      </c>
      <c r="Q9" s="137">
        <v>4</v>
      </c>
      <c r="R9" s="146">
        <v>4</v>
      </c>
      <c r="S9" s="138">
        <v>4</v>
      </c>
      <c r="T9" s="23">
        <v>4</v>
      </c>
      <c r="U9" s="23">
        <v>4</v>
      </c>
      <c r="V9" s="141">
        <f t="shared" si="0"/>
        <v>4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0</v>
      </c>
      <c r="AA9" s="92">
        <f t="shared" si="5"/>
        <v>11</v>
      </c>
      <c r="AB9" s="92">
        <f t="shared" si="6"/>
        <v>3</v>
      </c>
      <c r="AC9" s="92">
        <f t="shared" si="7"/>
        <v>14</v>
      </c>
      <c r="AD9" s="210">
        <f t="shared" si="8"/>
        <v>4.2142857142857144</v>
      </c>
      <c r="AE9" s="16">
        <f t="shared" si="9"/>
        <v>0</v>
      </c>
      <c r="AF9" s="9"/>
      <c r="AG9" s="17" t="str">
        <f t="shared" si="10"/>
        <v/>
      </c>
      <c r="AH9" s="17" t="str">
        <f t="shared" si="10"/>
        <v/>
      </c>
      <c r="AI9" s="17">
        <f t="shared" si="10"/>
        <v>5</v>
      </c>
      <c r="AJ9" s="17">
        <f t="shared" si="10"/>
        <v>4</v>
      </c>
      <c r="AK9" s="17">
        <f t="shared" si="10"/>
        <v>4</v>
      </c>
      <c r="AL9" s="17">
        <f t="shared" si="10"/>
        <v>4</v>
      </c>
      <c r="AM9" s="17">
        <f t="shared" si="10"/>
        <v>4</v>
      </c>
      <c r="AN9" s="17">
        <f t="shared" si="10"/>
        <v>5</v>
      </c>
      <c r="AO9" s="17">
        <f t="shared" si="10"/>
        <v>4</v>
      </c>
      <c r="AP9" s="17">
        <f t="shared" si="10"/>
        <v>5</v>
      </c>
      <c r="AQ9" s="17">
        <f t="shared" si="10"/>
        <v>4</v>
      </c>
      <c r="AR9" s="17">
        <f t="shared" si="10"/>
        <v>4</v>
      </c>
      <c r="AS9" s="17">
        <f t="shared" si="10"/>
        <v>4</v>
      </c>
      <c r="AT9" s="17">
        <f t="shared" si="10"/>
        <v>4</v>
      </c>
      <c r="AU9" s="17">
        <f t="shared" si="10"/>
        <v>4</v>
      </c>
      <c r="AV9" s="17">
        <f t="shared" si="10"/>
        <v>4</v>
      </c>
      <c r="AW9" s="18">
        <f t="shared" si="11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67">
        <v>5</v>
      </c>
      <c r="B10" s="230" t="s">
        <v>28</v>
      </c>
      <c r="C10" s="274" t="s">
        <v>34</v>
      </c>
      <c r="D10" s="299" t="s">
        <v>1168</v>
      </c>
      <c r="E10" s="223">
        <v>2333</v>
      </c>
      <c r="F10" s="91"/>
      <c r="G10" s="361"/>
      <c r="H10" s="137">
        <v>5</v>
      </c>
      <c r="I10" s="137">
        <v>4</v>
      </c>
      <c r="J10" s="137">
        <v>4</v>
      </c>
      <c r="K10" s="137">
        <v>5</v>
      </c>
      <c r="L10" s="137">
        <v>4</v>
      </c>
      <c r="M10" s="137">
        <v>5</v>
      </c>
      <c r="N10" s="137">
        <v>4</v>
      </c>
      <c r="O10" s="137">
        <v>5</v>
      </c>
      <c r="P10" s="137">
        <v>5</v>
      </c>
      <c r="Q10" s="137">
        <v>4</v>
      </c>
      <c r="R10" s="146">
        <v>4</v>
      </c>
      <c r="S10" s="138">
        <v>4</v>
      </c>
      <c r="T10" s="23">
        <v>5</v>
      </c>
      <c r="U10" s="23">
        <v>5</v>
      </c>
      <c r="V10" s="141">
        <f t="shared" si="0"/>
        <v>4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0</v>
      </c>
      <c r="AA10" s="92">
        <f t="shared" si="5"/>
        <v>7</v>
      </c>
      <c r="AB10" s="92">
        <f t="shared" si="6"/>
        <v>7</v>
      </c>
      <c r="AC10" s="92">
        <f t="shared" si="7"/>
        <v>14</v>
      </c>
      <c r="AD10" s="210">
        <f t="shared" si="8"/>
        <v>4.5</v>
      </c>
      <c r="AE10" s="16">
        <f t="shared" si="9"/>
        <v>0</v>
      </c>
      <c r="AF10" s="9"/>
      <c r="AG10" s="17" t="str">
        <f t="shared" si="10"/>
        <v/>
      </c>
      <c r="AH10" s="17" t="str">
        <f t="shared" si="10"/>
        <v/>
      </c>
      <c r="AI10" s="17">
        <f t="shared" si="10"/>
        <v>5</v>
      </c>
      <c r="AJ10" s="17">
        <f t="shared" si="10"/>
        <v>4</v>
      </c>
      <c r="AK10" s="17">
        <f t="shared" si="10"/>
        <v>4</v>
      </c>
      <c r="AL10" s="17">
        <f t="shared" si="10"/>
        <v>5</v>
      </c>
      <c r="AM10" s="17">
        <f t="shared" si="10"/>
        <v>4</v>
      </c>
      <c r="AN10" s="17">
        <f t="shared" si="10"/>
        <v>5</v>
      </c>
      <c r="AO10" s="17">
        <f t="shared" si="10"/>
        <v>4</v>
      </c>
      <c r="AP10" s="17">
        <f t="shared" si="10"/>
        <v>5</v>
      </c>
      <c r="AQ10" s="17">
        <f t="shared" si="10"/>
        <v>5</v>
      </c>
      <c r="AR10" s="17">
        <f t="shared" si="10"/>
        <v>4</v>
      </c>
      <c r="AS10" s="17">
        <f t="shared" si="10"/>
        <v>4</v>
      </c>
      <c r="AT10" s="17">
        <f t="shared" si="10"/>
        <v>4</v>
      </c>
      <c r="AU10" s="17">
        <f t="shared" si="10"/>
        <v>5</v>
      </c>
      <c r="AV10" s="17">
        <f t="shared" si="10"/>
        <v>5</v>
      </c>
      <c r="AW10" s="18">
        <f t="shared" si="11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67">
        <v>6</v>
      </c>
      <c r="B11" s="230" t="s">
        <v>28</v>
      </c>
      <c r="C11" s="274" t="s">
        <v>34</v>
      </c>
      <c r="D11" s="299" t="s">
        <v>1169</v>
      </c>
      <c r="E11" s="223">
        <v>2333</v>
      </c>
      <c r="F11" s="91"/>
      <c r="G11" s="361"/>
      <c r="H11" s="137">
        <v>4</v>
      </c>
      <c r="I11" s="137">
        <v>4</v>
      </c>
      <c r="J11" s="137">
        <v>5</v>
      </c>
      <c r="K11" s="137">
        <v>4</v>
      </c>
      <c r="L11" s="137">
        <v>4</v>
      </c>
      <c r="M11" s="137">
        <v>5</v>
      </c>
      <c r="N11" s="137">
        <v>5</v>
      </c>
      <c r="O11" s="137">
        <v>5</v>
      </c>
      <c r="P11" s="137">
        <v>5</v>
      </c>
      <c r="Q11" s="137">
        <v>5</v>
      </c>
      <c r="R11" s="146">
        <v>4</v>
      </c>
      <c r="S11" s="138">
        <v>5</v>
      </c>
      <c r="T11" s="23">
        <v>5</v>
      </c>
      <c r="U11" s="23">
        <v>5</v>
      </c>
      <c r="V11" s="141">
        <f t="shared" si="0"/>
        <v>4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0</v>
      </c>
      <c r="AA11" s="92">
        <f t="shared" si="5"/>
        <v>5</v>
      </c>
      <c r="AB11" s="92">
        <f t="shared" si="6"/>
        <v>9</v>
      </c>
      <c r="AC11" s="92">
        <f t="shared" si="7"/>
        <v>14</v>
      </c>
      <c r="AD11" s="210">
        <f t="shared" si="8"/>
        <v>4.6428571428571432</v>
      </c>
      <c r="AE11" s="16">
        <f t="shared" si="9"/>
        <v>0</v>
      </c>
      <c r="AF11" s="9"/>
      <c r="AG11" s="17" t="str">
        <f t="shared" si="10"/>
        <v/>
      </c>
      <c r="AH11" s="17" t="str">
        <f t="shared" si="10"/>
        <v/>
      </c>
      <c r="AI11" s="17">
        <f t="shared" si="10"/>
        <v>4</v>
      </c>
      <c r="AJ11" s="17">
        <f t="shared" si="10"/>
        <v>4</v>
      </c>
      <c r="AK11" s="17">
        <f t="shared" si="10"/>
        <v>5</v>
      </c>
      <c r="AL11" s="17">
        <f t="shared" si="10"/>
        <v>4</v>
      </c>
      <c r="AM11" s="17">
        <f t="shared" si="10"/>
        <v>4</v>
      </c>
      <c r="AN11" s="17">
        <f t="shared" si="10"/>
        <v>5</v>
      </c>
      <c r="AO11" s="17">
        <f t="shared" si="10"/>
        <v>5</v>
      </c>
      <c r="AP11" s="17">
        <f t="shared" si="10"/>
        <v>5</v>
      </c>
      <c r="AQ11" s="17">
        <f t="shared" si="10"/>
        <v>5</v>
      </c>
      <c r="AR11" s="17">
        <f t="shared" si="10"/>
        <v>5</v>
      </c>
      <c r="AS11" s="17">
        <f t="shared" si="10"/>
        <v>4</v>
      </c>
      <c r="AT11" s="17">
        <f t="shared" si="10"/>
        <v>5</v>
      </c>
      <c r="AU11" s="17">
        <f t="shared" si="10"/>
        <v>5</v>
      </c>
      <c r="AV11" s="17">
        <f t="shared" si="10"/>
        <v>5</v>
      </c>
      <c r="AW11" s="18">
        <f t="shared" si="11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67">
        <v>7</v>
      </c>
      <c r="B12" s="230" t="s">
        <v>28</v>
      </c>
      <c r="C12" s="274" t="s">
        <v>35</v>
      </c>
      <c r="D12" s="299" t="s">
        <v>1170</v>
      </c>
      <c r="E12" s="223">
        <v>2333</v>
      </c>
      <c r="F12" s="91"/>
      <c r="G12" s="361"/>
      <c r="H12" s="137">
        <v>5</v>
      </c>
      <c r="I12" s="137">
        <v>5</v>
      </c>
      <c r="J12" s="137">
        <v>5</v>
      </c>
      <c r="K12" s="137">
        <v>5</v>
      </c>
      <c r="L12" s="137">
        <v>4</v>
      </c>
      <c r="M12" s="137">
        <v>5</v>
      </c>
      <c r="N12" s="137">
        <v>5</v>
      </c>
      <c r="O12" s="137">
        <v>5</v>
      </c>
      <c r="P12" s="137">
        <v>5</v>
      </c>
      <c r="Q12" s="137">
        <v>4</v>
      </c>
      <c r="R12" s="146">
        <v>4</v>
      </c>
      <c r="S12" s="138">
        <v>4</v>
      </c>
      <c r="T12" s="23">
        <v>5</v>
      </c>
      <c r="U12" s="23">
        <v>4</v>
      </c>
      <c r="V12" s="141">
        <f t="shared" si="0"/>
        <v>4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0</v>
      </c>
      <c r="AA12" s="92">
        <f t="shared" si="5"/>
        <v>5</v>
      </c>
      <c r="AB12" s="92">
        <f t="shared" si="6"/>
        <v>9</v>
      </c>
      <c r="AC12" s="92">
        <f t="shared" si="7"/>
        <v>14</v>
      </c>
      <c r="AD12" s="210">
        <f t="shared" si="8"/>
        <v>4.6428571428571432</v>
      </c>
      <c r="AE12" s="16">
        <f t="shared" si="9"/>
        <v>0</v>
      </c>
      <c r="AF12" s="9"/>
      <c r="AG12" s="17" t="str">
        <f t="shared" si="10"/>
        <v/>
      </c>
      <c r="AH12" s="17" t="str">
        <f t="shared" si="10"/>
        <v/>
      </c>
      <c r="AI12" s="17">
        <f t="shared" si="10"/>
        <v>5</v>
      </c>
      <c r="AJ12" s="17">
        <f t="shared" si="10"/>
        <v>5</v>
      </c>
      <c r="AK12" s="17">
        <f t="shared" si="10"/>
        <v>5</v>
      </c>
      <c r="AL12" s="17">
        <f t="shared" si="10"/>
        <v>5</v>
      </c>
      <c r="AM12" s="17">
        <f t="shared" si="10"/>
        <v>4</v>
      </c>
      <c r="AN12" s="17">
        <f t="shared" si="10"/>
        <v>5</v>
      </c>
      <c r="AO12" s="17">
        <f t="shared" si="10"/>
        <v>5</v>
      </c>
      <c r="AP12" s="17">
        <f t="shared" si="10"/>
        <v>5</v>
      </c>
      <c r="AQ12" s="17">
        <f t="shared" si="10"/>
        <v>5</v>
      </c>
      <c r="AR12" s="17">
        <f t="shared" si="10"/>
        <v>4</v>
      </c>
      <c r="AS12" s="17">
        <f t="shared" si="10"/>
        <v>4</v>
      </c>
      <c r="AT12" s="17">
        <f t="shared" si="10"/>
        <v>4</v>
      </c>
      <c r="AU12" s="17">
        <f t="shared" si="10"/>
        <v>5</v>
      </c>
      <c r="AV12" s="17">
        <f t="shared" si="10"/>
        <v>4</v>
      </c>
      <c r="AW12" s="18">
        <f t="shared" si="11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67">
        <v>8</v>
      </c>
      <c r="B13" s="230" t="s">
        <v>28</v>
      </c>
      <c r="C13" s="274" t="s">
        <v>34</v>
      </c>
      <c r="D13" s="299" t="s">
        <v>1171</v>
      </c>
      <c r="E13" s="223">
        <v>2333</v>
      </c>
      <c r="F13" s="91"/>
      <c r="G13" s="361"/>
      <c r="H13" s="137">
        <v>5</v>
      </c>
      <c r="I13" s="137">
        <v>5</v>
      </c>
      <c r="J13" s="137">
        <v>5</v>
      </c>
      <c r="K13" s="137">
        <v>5</v>
      </c>
      <c r="L13" s="137">
        <v>5</v>
      </c>
      <c r="M13" s="137">
        <v>5</v>
      </c>
      <c r="N13" s="137">
        <v>5</v>
      </c>
      <c r="O13" s="137">
        <v>5</v>
      </c>
      <c r="P13" s="137">
        <v>5</v>
      </c>
      <c r="Q13" s="137">
        <v>5</v>
      </c>
      <c r="R13" s="284">
        <v>5</v>
      </c>
      <c r="S13" s="137">
        <v>5</v>
      </c>
      <c r="T13" s="91">
        <v>5</v>
      </c>
      <c r="U13" s="91">
        <v>5</v>
      </c>
      <c r="V13" s="141">
        <f t="shared" si="0"/>
        <v>5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0</v>
      </c>
      <c r="AA13" s="93">
        <f t="shared" si="5"/>
        <v>0</v>
      </c>
      <c r="AB13" s="93">
        <f t="shared" si="6"/>
        <v>14</v>
      </c>
      <c r="AC13" s="92">
        <f t="shared" si="7"/>
        <v>14</v>
      </c>
      <c r="AD13" s="210">
        <f t="shared" si="8"/>
        <v>5</v>
      </c>
      <c r="AE13" s="25">
        <f t="shared" si="9"/>
        <v>0</v>
      </c>
      <c r="AF13" s="13"/>
      <c r="AG13" s="26" t="str">
        <f t="shared" si="10"/>
        <v/>
      </c>
      <c r="AH13" s="26" t="str">
        <f t="shared" si="10"/>
        <v/>
      </c>
      <c r="AI13" s="26">
        <f t="shared" si="10"/>
        <v>5</v>
      </c>
      <c r="AJ13" s="26">
        <f t="shared" si="10"/>
        <v>5</v>
      </c>
      <c r="AK13" s="26">
        <f t="shared" si="10"/>
        <v>5</v>
      </c>
      <c r="AL13" s="26">
        <f t="shared" si="10"/>
        <v>5</v>
      </c>
      <c r="AM13" s="26">
        <f t="shared" si="10"/>
        <v>5</v>
      </c>
      <c r="AN13" s="26">
        <f t="shared" si="10"/>
        <v>5</v>
      </c>
      <c r="AO13" s="26">
        <f t="shared" si="10"/>
        <v>5</v>
      </c>
      <c r="AP13" s="26">
        <f t="shared" si="10"/>
        <v>5</v>
      </c>
      <c r="AQ13" s="26">
        <f t="shared" si="10"/>
        <v>5</v>
      </c>
      <c r="AR13" s="26">
        <f t="shared" si="10"/>
        <v>5</v>
      </c>
      <c r="AS13" s="26">
        <f t="shared" si="10"/>
        <v>5</v>
      </c>
      <c r="AT13" s="26">
        <f t="shared" si="10"/>
        <v>5</v>
      </c>
      <c r="AU13" s="26">
        <f t="shared" si="10"/>
        <v>5</v>
      </c>
      <c r="AV13" s="26">
        <f t="shared" si="10"/>
        <v>5</v>
      </c>
      <c r="AW13" s="27">
        <f t="shared" si="11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67">
        <v>9</v>
      </c>
      <c r="B14" s="230" t="s">
        <v>28</v>
      </c>
      <c r="C14" s="274" t="s">
        <v>34</v>
      </c>
      <c r="D14" s="299" t="s">
        <v>1172</v>
      </c>
      <c r="E14" s="223">
        <v>2333</v>
      </c>
      <c r="F14" s="91"/>
      <c r="G14" s="361"/>
      <c r="H14" s="137">
        <v>5</v>
      </c>
      <c r="I14" s="137">
        <v>4</v>
      </c>
      <c r="J14" s="137">
        <v>5</v>
      </c>
      <c r="K14" s="137">
        <v>4</v>
      </c>
      <c r="L14" s="137">
        <v>4</v>
      </c>
      <c r="M14" s="137">
        <v>5</v>
      </c>
      <c r="N14" s="137">
        <v>5</v>
      </c>
      <c r="O14" s="137">
        <v>5</v>
      </c>
      <c r="P14" s="137">
        <v>5</v>
      </c>
      <c r="Q14" s="137">
        <v>5</v>
      </c>
      <c r="R14" s="146">
        <v>5</v>
      </c>
      <c r="S14" s="138">
        <v>4</v>
      </c>
      <c r="T14" s="23">
        <v>5</v>
      </c>
      <c r="U14" s="23">
        <v>4</v>
      </c>
      <c r="V14" s="141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5</v>
      </c>
      <c r="AB14" s="92">
        <f t="shared" si="6"/>
        <v>9</v>
      </c>
      <c r="AC14" s="92">
        <f t="shared" si="7"/>
        <v>14</v>
      </c>
      <c r="AD14" s="210">
        <f t="shared" si="8"/>
        <v>4.6428571428571432</v>
      </c>
      <c r="AE14" s="16">
        <f t="shared" si="9"/>
        <v>0</v>
      </c>
      <c r="AF14" s="9"/>
      <c r="AG14" s="17" t="str">
        <f t="shared" si="10"/>
        <v/>
      </c>
      <c r="AH14" s="17" t="str">
        <f t="shared" si="10"/>
        <v/>
      </c>
      <c r="AI14" s="17">
        <f t="shared" si="10"/>
        <v>5</v>
      </c>
      <c r="AJ14" s="17">
        <f t="shared" si="10"/>
        <v>4</v>
      </c>
      <c r="AK14" s="17">
        <f t="shared" si="10"/>
        <v>5</v>
      </c>
      <c r="AL14" s="17">
        <f t="shared" si="10"/>
        <v>4</v>
      </c>
      <c r="AM14" s="17">
        <f t="shared" si="10"/>
        <v>4</v>
      </c>
      <c r="AN14" s="17">
        <f t="shared" si="10"/>
        <v>5</v>
      </c>
      <c r="AO14" s="17">
        <f t="shared" si="10"/>
        <v>5</v>
      </c>
      <c r="AP14" s="17">
        <f t="shared" si="10"/>
        <v>5</v>
      </c>
      <c r="AQ14" s="17">
        <f t="shared" si="10"/>
        <v>5</v>
      </c>
      <c r="AR14" s="17">
        <f t="shared" si="10"/>
        <v>5</v>
      </c>
      <c r="AS14" s="17">
        <f t="shared" si="10"/>
        <v>5</v>
      </c>
      <c r="AT14" s="17">
        <f t="shared" si="10"/>
        <v>4</v>
      </c>
      <c r="AU14" s="17">
        <f t="shared" si="10"/>
        <v>5</v>
      </c>
      <c r="AV14" s="17">
        <f t="shared" si="10"/>
        <v>4</v>
      </c>
      <c r="AW14" s="18">
        <f t="shared" si="11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30" t="s">
        <v>28</v>
      </c>
      <c r="C15" s="274" t="s">
        <v>34</v>
      </c>
      <c r="D15" s="299" t="s">
        <v>1173</v>
      </c>
      <c r="E15" s="223">
        <v>2333</v>
      </c>
      <c r="F15" s="91"/>
      <c r="G15" s="361"/>
      <c r="H15" s="137">
        <v>5</v>
      </c>
      <c r="I15" s="137">
        <v>5</v>
      </c>
      <c r="J15" s="137">
        <v>5</v>
      </c>
      <c r="K15" s="137">
        <v>4</v>
      </c>
      <c r="L15" s="137">
        <v>5</v>
      </c>
      <c r="M15" s="137">
        <v>5</v>
      </c>
      <c r="N15" s="137">
        <v>5</v>
      </c>
      <c r="O15" s="137">
        <v>5</v>
      </c>
      <c r="P15" s="137">
        <v>5</v>
      </c>
      <c r="Q15" s="137">
        <v>4</v>
      </c>
      <c r="R15" s="146">
        <v>5</v>
      </c>
      <c r="S15" s="138">
        <v>5</v>
      </c>
      <c r="T15" s="23">
        <v>5</v>
      </c>
      <c r="U15" s="23">
        <v>5</v>
      </c>
      <c r="V15" s="141">
        <f t="shared" si="0"/>
        <v>4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2</v>
      </c>
      <c r="AB15" s="92">
        <f t="shared" si="6"/>
        <v>12</v>
      </c>
      <c r="AC15" s="92">
        <f t="shared" si="7"/>
        <v>14</v>
      </c>
      <c r="AD15" s="210">
        <f t="shared" si="8"/>
        <v>4.8571428571428568</v>
      </c>
      <c r="AE15" s="16">
        <f t="shared" si="9"/>
        <v>0</v>
      </c>
      <c r="AF15" s="9"/>
      <c r="AG15" s="17" t="str">
        <f t="shared" si="10"/>
        <v/>
      </c>
      <c r="AH15" s="17" t="str">
        <f t="shared" si="10"/>
        <v/>
      </c>
      <c r="AI15" s="17">
        <f t="shared" si="10"/>
        <v>5</v>
      </c>
      <c r="AJ15" s="17">
        <f t="shared" si="10"/>
        <v>5</v>
      </c>
      <c r="AK15" s="17">
        <f t="shared" si="10"/>
        <v>5</v>
      </c>
      <c r="AL15" s="17">
        <f t="shared" si="10"/>
        <v>4</v>
      </c>
      <c r="AM15" s="17">
        <f t="shared" si="10"/>
        <v>5</v>
      </c>
      <c r="AN15" s="17">
        <f t="shared" si="10"/>
        <v>5</v>
      </c>
      <c r="AO15" s="17">
        <f t="shared" si="10"/>
        <v>5</v>
      </c>
      <c r="AP15" s="17">
        <f t="shared" si="10"/>
        <v>5</v>
      </c>
      <c r="AQ15" s="17">
        <f t="shared" si="10"/>
        <v>5</v>
      </c>
      <c r="AR15" s="17">
        <f t="shared" si="10"/>
        <v>4</v>
      </c>
      <c r="AS15" s="17">
        <f t="shared" si="10"/>
        <v>5</v>
      </c>
      <c r="AT15" s="17">
        <f t="shared" si="10"/>
        <v>5</v>
      </c>
      <c r="AU15" s="17">
        <f t="shared" si="10"/>
        <v>5</v>
      </c>
      <c r="AV15" s="17">
        <f t="shared" si="10"/>
        <v>5</v>
      </c>
      <c r="AW15" s="18">
        <f t="shared" si="11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268">
        <v>11</v>
      </c>
      <c r="C16" s="274" t="s">
        <v>443</v>
      </c>
      <c r="D16" s="299" t="s">
        <v>1174</v>
      </c>
      <c r="E16" s="223">
        <v>2333</v>
      </c>
      <c r="F16" s="91"/>
      <c r="G16" s="361"/>
      <c r="H16" s="137">
        <v>4</v>
      </c>
      <c r="I16" s="137">
        <v>5</v>
      </c>
      <c r="J16" s="137">
        <v>5</v>
      </c>
      <c r="K16" s="137">
        <v>4</v>
      </c>
      <c r="L16" s="137">
        <v>4</v>
      </c>
      <c r="M16" s="137">
        <v>5</v>
      </c>
      <c r="N16" s="137">
        <v>4</v>
      </c>
      <c r="O16" s="137">
        <v>5</v>
      </c>
      <c r="P16" s="137">
        <v>5</v>
      </c>
      <c r="Q16" s="137">
        <v>4</v>
      </c>
      <c r="R16" s="146">
        <v>5</v>
      </c>
      <c r="S16" s="138">
        <v>5</v>
      </c>
      <c r="T16" s="23">
        <v>5</v>
      </c>
      <c r="U16" s="23">
        <v>5</v>
      </c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5</v>
      </c>
      <c r="AB16" s="92">
        <f t="shared" si="6"/>
        <v>9</v>
      </c>
      <c r="AC16" s="92">
        <f t="shared" si="7"/>
        <v>14</v>
      </c>
      <c r="AD16" s="210">
        <f t="shared" si="8"/>
        <v>4.6428571428571432</v>
      </c>
      <c r="AE16" s="16">
        <f t="shared" si="9"/>
        <v>0</v>
      </c>
      <c r="AF16" s="9"/>
      <c r="AG16" s="17" t="str">
        <f t="shared" si="10"/>
        <v/>
      </c>
      <c r="AH16" s="17" t="str">
        <f t="shared" si="10"/>
        <v/>
      </c>
      <c r="AI16" s="17">
        <f t="shared" si="10"/>
        <v>4</v>
      </c>
      <c r="AJ16" s="17">
        <f t="shared" si="10"/>
        <v>5</v>
      </c>
      <c r="AK16" s="17">
        <f t="shared" si="10"/>
        <v>5</v>
      </c>
      <c r="AL16" s="17">
        <f t="shared" si="10"/>
        <v>4</v>
      </c>
      <c r="AM16" s="17">
        <f t="shared" si="10"/>
        <v>4</v>
      </c>
      <c r="AN16" s="17">
        <f t="shared" si="10"/>
        <v>5</v>
      </c>
      <c r="AO16" s="17">
        <f t="shared" si="10"/>
        <v>4</v>
      </c>
      <c r="AP16" s="17">
        <f t="shared" si="10"/>
        <v>5</v>
      </c>
      <c r="AQ16" s="17">
        <f t="shared" si="10"/>
        <v>5</v>
      </c>
      <c r="AR16" s="17">
        <f t="shared" si="10"/>
        <v>4</v>
      </c>
      <c r="AS16" s="17">
        <f t="shared" si="10"/>
        <v>5</v>
      </c>
      <c r="AT16" s="17">
        <f t="shared" si="10"/>
        <v>5</v>
      </c>
      <c r="AU16" s="17">
        <f t="shared" si="10"/>
        <v>5</v>
      </c>
      <c r="AV16" s="17">
        <f t="shared" si="10"/>
        <v>5</v>
      </c>
      <c r="AW16" s="18">
        <f t="shared" si="11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268">
        <v>12</v>
      </c>
      <c r="B17" s="163"/>
      <c r="C17" s="274" t="s">
        <v>34</v>
      </c>
      <c r="D17" s="299" t="s">
        <v>1175</v>
      </c>
      <c r="E17" s="223">
        <v>2333</v>
      </c>
      <c r="F17" s="91"/>
      <c r="G17" s="361"/>
      <c r="H17" s="137">
        <v>5</v>
      </c>
      <c r="I17" s="137">
        <v>5</v>
      </c>
      <c r="J17" s="137">
        <v>5</v>
      </c>
      <c r="K17" s="137">
        <v>5</v>
      </c>
      <c r="L17" s="137">
        <v>5</v>
      </c>
      <c r="M17" s="137">
        <v>5</v>
      </c>
      <c r="N17" s="137">
        <v>5</v>
      </c>
      <c r="O17" s="137">
        <v>5</v>
      </c>
      <c r="P17" s="137">
        <v>5</v>
      </c>
      <c r="Q17" s="137">
        <v>5</v>
      </c>
      <c r="R17" s="146">
        <v>5</v>
      </c>
      <c r="S17" s="138">
        <v>5</v>
      </c>
      <c r="T17" s="23">
        <v>5</v>
      </c>
      <c r="U17" s="23">
        <v>5</v>
      </c>
      <c r="V17" s="18">
        <f t="shared" si="0"/>
        <v>5</v>
      </c>
      <c r="W17" s="92">
        <f t="shared" si="1"/>
        <v>0</v>
      </c>
      <c r="X17" s="92">
        <f t="shared" si="2"/>
        <v>0</v>
      </c>
      <c r="Y17" s="92">
        <f t="shared" si="3"/>
        <v>0</v>
      </c>
      <c r="Z17" s="92">
        <f t="shared" si="4"/>
        <v>0</v>
      </c>
      <c r="AA17" s="92">
        <f t="shared" si="5"/>
        <v>0</v>
      </c>
      <c r="AB17" s="92">
        <f t="shared" si="6"/>
        <v>14</v>
      </c>
      <c r="AC17" s="92">
        <f t="shared" si="7"/>
        <v>14</v>
      </c>
      <c r="AD17" s="210">
        <f t="shared" si="8"/>
        <v>5</v>
      </c>
      <c r="AE17" s="16">
        <f t="shared" si="9"/>
        <v>0</v>
      </c>
      <c r="AF17" s="9"/>
      <c r="AG17" s="17" t="str">
        <f t="shared" si="10"/>
        <v/>
      </c>
      <c r="AH17" s="17" t="str">
        <f t="shared" si="10"/>
        <v/>
      </c>
      <c r="AI17" s="17">
        <f t="shared" si="10"/>
        <v>5</v>
      </c>
      <c r="AJ17" s="17">
        <f t="shared" si="10"/>
        <v>5</v>
      </c>
      <c r="AK17" s="17">
        <f t="shared" si="10"/>
        <v>5</v>
      </c>
      <c r="AL17" s="17">
        <f t="shared" si="10"/>
        <v>5</v>
      </c>
      <c r="AM17" s="17">
        <f t="shared" si="10"/>
        <v>5</v>
      </c>
      <c r="AN17" s="17">
        <f t="shared" si="10"/>
        <v>5</v>
      </c>
      <c r="AO17" s="17">
        <f t="shared" si="10"/>
        <v>5</v>
      </c>
      <c r="AP17" s="17">
        <f t="shared" si="10"/>
        <v>5</v>
      </c>
      <c r="AQ17" s="17">
        <f t="shared" si="10"/>
        <v>5</v>
      </c>
      <c r="AR17" s="17">
        <f t="shared" si="10"/>
        <v>5</v>
      </c>
      <c r="AS17" s="17">
        <f t="shared" si="10"/>
        <v>5</v>
      </c>
      <c r="AT17" s="17">
        <f t="shared" si="10"/>
        <v>5</v>
      </c>
      <c r="AU17" s="17">
        <f t="shared" si="10"/>
        <v>5</v>
      </c>
      <c r="AV17" s="17">
        <f t="shared" si="10"/>
        <v>5</v>
      </c>
      <c r="AW17" s="18">
        <f t="shared" si="11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268">
        <v>13</v>
      </c>
      <c r="B18" s="163"/>
      <c r="C18" s="274" t="s">
        <v>34</v>
      </c>
      <c r="D18" s="299" t="s">
        <v>1176</v>
      </c>
      <c r="E18" s="223">
        <v>2333</v>
      </c>
      <c r="F18" s="91"/>
      <c r="G18" s="361"/>
      <c r="H18" s="137">
        <v>5</v>
      </c>
      <c r="I18" s="137">
        <v>5</v>
      </c>
      <c r="J18" s="137">
        <v>5</v>
      </c>
      <c r="K18" s="137">
        <v>5</v>
      </c>
      <c r="L18" s="137">
        <v>5</v>
      </c>
      <c r="M18" s="137">
        <v>5</v>
      </c>
      <c r="N18" s="137">
        <v>5</v>
      </c>
      <c r="O18" s="137">
        <v>5</v>
      </c>
      <c r="P18" s="137">
        <v>5</v>
      </c>
      <c r="Q18" s="137">
        <v>5</v>
      </c>
      <c r="R18" s="146">
        <v>4</v>
      </c>
      <c r="S18" s="138">
        <v>5</v>
      </c>
      <c r="T18" s="23">
        <v>5</v>
      </c>
      <c r="U18" s="23">
        <v>5</v>
      </c>
      <c r="V18" s="18">
        <f t="shared" si="0"/>
        <v>4</v>
      </c>
      <c r="W18" s="92">
        <f t="shared" si="1"/>
        <v>0</v>
      </c>
      <c r="X18" s="92">
        <f t="shared" ref="X18:X29" si="12">COUNTIF(AF18:AU18,"д")</f>
        <v>0</v>
      </c>
      <c r="Y18" s="92">
        <f t="shared" si="3"/>
        <v>0</v>
      </c>
      <c r="Z18" s="92">
        <f t="shared" si="4"/>
        <v>0</v>
      </c>
      <c r="AA18" s="92">
        <f t="shared" si="5"/>
        <v>1</v>
      </c>
      <c r="AB18" s="92">
        <f t="shared" si="6"/>
        <v>13</v>
      </c>
      <c r="AC18" s="92">
        <f t="shared" si="7"/>
        <v>14</v>
      </c>
      <c r="AD18" s="210">
        <f t="shared" si="8"/>
        <v>4.9285714285714288</v>
      </c>
      <c r="AE18" s="16">
        <f t="shared" si="9"/>
        <v>0</v>
      </c>
      <c r="AF18" s="9"/>
      <c r="AG18" s="17" t="str">
        <f t="shared" si="10"/>
        <v/>
      </c>
      <c r="AH18" s="17" t="str">
        <f t="shared" si="10"/>
        <v/>
      </c>
      <c r="AI18" s="17">
        <f t="shared" si="10"/>
        <v>5</v>
      </c>
      <c r="AJ18" s="17">
        <f t="shared" si="10"/>
        <v>5</v>
      </c>
      <c r="AK18" s="17">
        <f t="shared" si="10"/>
        <v>5</v>
      </c>
      <c r="AL18" s="17">
        <f t="shared" si="10"/>
        <v>5</v>
      </c>
      <c r="AM18" s="17">
        <f t="shared" si="10"/>
        <v>5</v>
      </c>
      <c r="AN18" s="17">
        <f t="shared" si="10"/>
        <v>5</v>
      </c>
      <c r="AO18" s="17">
        <f t="shared" si="10"/>
        <v>5</v>
      </c>
      <c r="AP18" s="17">
        <f t="shared" si="10"/>
        <v>5</v>
      </c>
      <c r="AQ18" s="17">
        <f t="shared" si="10"/>
        <v>5</v>
      </c>
      <c r="AR18" s="17">
        <f t="shared" si="10"/>
        <v>5</v>
      </c>
      <c r="AS18" s="17">
        <f t="shared" si="10"/>
        <v>4</v>
      </c>
      <c r="AT18" s="17">
        <f t="shared" si="10"/>
        <v>5</v>
      </c>
      <c r="AU18" s="17">
        <f t="shared" si="10"/>
        <v>5</v>
      </c>
      <c r="AV18" s="17">
        <f t="shared" si="10"/>
        <v>5</v>
      </c>
      <c r="AW18" s="18">
        <f t="shared" si="11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268">
        <v>14</v>
      </c>
      <c r="B19" s="163"/>
      <c r="C19" s="274" t="s">
        <v>34</v>
      </c>
      <c r="D19" s="299" t="s">
        <v>1177</v>
      </c>
      <c r="E19" s="223">
        <v>2333</v>
      </c>
      <c r="F19" s="91"/>
      <c r="G19" s="361"/>
      <c r="H19" s="137">
        <v>5</v>
      </c>
      <c r="I19" s="137">
        <v>5</v>
      </c>
      <c r="J19" s="137">
        <v>4</v>
      </c>
      <c r="K19" s="137">
        <v>5</v>
      </c>
      <c r="L19" s="137">
        <v>4</v>
      </c>
      <c r="M19" s="137">
        <v>5</v>
      </c>
      <c r="N19" s="137">
        <v>5</v>
      </c>
      <c r="O19" s="137">
        <v>5</v>
      </c>
      <c r="P19" s="137">
        <v>4</v>
      </c>
      <c r="Q19" s="137">
        <v>4</v>
      </c>
      <c r="R19" s="146">
        <v>4</v>
      </c>
      <c r="S19" s="138">
        <v>5</v>
      </c>
      <c r="T19" s="23">
        <v>5</v>
      </c>
      <c r="U19" s="23">
        <v>4</v>
      </c>
      <c r="V19" s="18">
        <f t="shared" si="0"/>
        <v>4</v>
      </c>
      <c r="W19" s="92">
        <f t="shared" si="1"/>
        <v>0</v>
      </c>
      <c r="X19" s="92">
        <f t="shared" si="12"/>
        <v>0</v>
      </c>
      <c r="Y19" s="92">
        <f t="shared" si="3"/>
        <v>0</v>
      </c>
      <c r="Z19" s="92">
        <f t="shared" si="4"/>
        <v>0</v>
      </c>
      <c r="AA19" s="92">
        <f t="shared" si="5"/>
        <v>5</v>
      </c>
      <c r="AB19" s="92">
        <f t="shared" si="6"/>
        <v>9</v>
      </c>
      <c r="AC19" s="92">
        <f t="shared" si="7"/>
        <v>14</v>
      </c>
      <c r="AD19" s="210">
        <f t="shared" si="8"/>
        <v>4.6428571428571432</v>
      </c>
      <c r="AE19" s="16">
        <f t="shared" si="9"/>
        <v>0</v>
      </c>
      <c r="AF19" s="9"/>
      <c r="AG19" s="17" t="str">
        <f t="shared" si="10"/>
        <v/>
      </c>
      <c r="AH19" s="17" t="str">
        <f t="shared" si="10"/>
        <v/>
      </c>
      <c r="AI19" s="17">
        <f t="shared" si="10"/>
        <v>5</v>
      </c>
      <c r="AJ19" s="17">
        <f t="shared" si="10"/>
        <v>5</v>
      </c>
      <c r="AK19" s="17">
        <f t="shared" si="10"/>
        <v>4</v>
      </c>
      <c r="AL19" s="17">
        <f t="shared" si="10"/>
        <v>5</v>
      </c>
      <c r="AM19" s="17">
        <f>IF(ISERROR(VALUE(LEFT(K19))),LEFT(K19),VALUE(LEFT(K19)))</f>
        <v>5</v>
      </c>
      <c r="AN19" s="17">
        <f t="shared" si="10"/>
        <v>5</v>
      </c>
      <c r="AO19" s="17">
        <f t="shared" si="10"/>
        <v>5</v>
      </c>
      <c r="AP19" s="17">
        <f t="shared" si="10"/>
        <v>5</v>
      </c>
      <c r="AQ19" s="17">
        <f t="shared" si="10"/>
        <v>4</v>
      </c>
      <c r="AR19" s="17">
        <f t="shared" si="10"/>
        <v>4</v>
      </c>
      <c r="AS19" s="17">
        <f t="shared" si="10"/>
        <v>4</v>
      </c>
      <c r="AT19" s="17">
        <f t="shared" si="10"/>
        <v>5</v>
      </c>
      <c r="AU19" s="17">
        <f t="shared" si="10"/>
        <v>5</v>
      </c>
      <c r="AV19" s="17">
        <f t="shared" si="10"/>
        <v>4</v>
      </c>
      <c r="AW19" s="18">
        <f t="shared" si="11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8">
        <v>15</v>
      </c>
      <c r="B20" s="163"/>
      <c r="C20" s="274" t="s">
        <v>34</v>
      </c>
      <c r="D20" s="299" t="s">
        <v>1178</v>
      </c>
      <c r="E20" s="223">
        <v>2333</v>
      </c>
      <c r="F20" s="91"/>
      <c r="G20" s="361"/>
      <c r="H20" s="137">
        <v>4</v>
      </c>
      <c r="I20" s="137">
        <v>5</v>
      </c>
      <c r="J20" s="137">
        <v>4</v>
      </c>
      <c r="K20" s="137">
        <v>4</v>
      </c>
      <c r="L20" s="137">
        <v>4</v>
      </c>
      <c r="M20" s="137">
        <v>5</v>
      </c>
      <c r="N20" s="137">
        <v>4</v>
      </c>
      <c r="O20" s="137">
        <v>5</v>
      </c>
      <c r="P20" s="137">
        <v>5</v>
      </c>
      <c r="Q20" s="137">
        <v>3</v>
      </c>
      <c r="R20" s="138">
        <v>3</v>
      </c>
      <c r="S20" s="138">
        <v>4</v>
      </c>
      <c r="T20" s="23">
        <v>4</v>
      </c>
      <c r="U20" s="23">
        <v>4</v>
      </c>
      <c r="V20" s="18">
        <f t="shared" si="0"/>
        <v>3</v>
      </c>
      <c r="W20" s="92">
        <f t="shared" si="1"/>
        <v>0</v>
      </c>
      <c r="X20" s="92">
        <f t="shared" si="12"/>
        <v>0</v>
      </c>
      <c r="Y20" s="92">
        <f t="shared" si="3"/>
        <v>0</v>
      </c>
      <c r="Z20" s="92">
        <f t="shared" si="4"/>
        <v>2</v>
      </c>
      <c r="AA20" s="92">
        <f t="shared" si="5"/>
        <v>8</v>
      </c>
      <c r="AB20" s="92">
        <f t="shared" si="6"/>
        <v>4</v>
      </c>
      <c r="AC20" s="92">
        <f t="shared" si="7"/>
        <v>14</v>
      </c>
      <c r="AD20" s="210">
        <f t="shared" si="8"/>
        <v>4.1428571428571432</v>
      </c>
      <c r="AE20" s="16">
        <f t="shared" si="9"/>
        <v>0</v>
      </c>
      <c r="AF20" s="9"/>
      <c r="AG20" s="17" t="str">
        <f t="shared" si="10"/>
        <v/>
      </c>
      <c r="AH20" s="17" t="str">
        <f t="shared" si="10"/>
        <v/>
      </c>
      <c r="AI20" s="17">
        <f t="shared" si="10"/>
        <v>4</v>
      </c>
      <c r="AJ20" s="17">
        <f t="shared" si="10"/>
        <v>5</v>
      </c>
      <c r="AK20" s="17">
        <f t="shared" si="10"/>
        <v>4</v>
      </c>
      <c r="AL20" s="17">
        <f t="shared" si="10"/>
        <v>4</v>
      </c>
      <c r="AM20" s="17">
        <f t="shared" si="10"/>
        <v>4</v>
      </c>
      <c r="AN20" s="17">
        <f t="shared" si="10"/>
        <v>5</v>
      </c>
      <c r="AO20" s="17">
        <f t="shared" si="10"/>
        <v>4</v>
      </c>
      <c r="AP20" s="17">
        <f t="shared" si="10"/>
        <v>5</v>
      </c>
      <c r="AQ20" s="17">
        <f t="shared" si="10"/>
        <v>5</v>
      </c>
      <c r="AR20" s="17">
        <f t="shared" si="10"/>
        <v>3</v>
      </c>
      <c r="AS20" s="17">
        <f t="shared" si="10"/>
        <v>3</v>
      </c>
      <c r="AT20" s="17">
        <f t="shared" si="10"/>
        <v>4</v>
      </c>
      <c r="AU20" s="17">
        <f t="shared" si="10"/>
        <v>4</v>
      </c>
      <c r="AV20" s="17">
        <f t="shared" si="10"/>
        <v>4</v>
      </c>
      <c r="AW20" s="18">
        <f t="shared" si="11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268">
        <v>16</v>
      </c>
      <c r="B21" s="163"/>
      <c r="C21" s="274" t="s">
        <v>34</v>
      </c>
      <c r="D21" s="299" t="s">
        <v>1179</v>
      </c>
      <c r="E21" s="223">
        <v>2333</v>
      </c>
      <c r="F21" s="91"/>
      <c r="G21" s="361"/>
      <c r="H21" s="137">
        <v>5</v>
      </c>
      <c r="I21" s="137">
        <v>5</v>
      </c>
      <c r="J21" s="137">
        <v>5</v>
      </c>
      <c r="K21" s="137">
        <v>5</v>
      </c>
      <c r="L21" s="137">
        <v>5</v>
      </c>
      <c r="M21" s="137">
        <v>5</v>
      </c>
      <c r="N21" s="137">
        <v>5</v>
      </c>
      <c r="O21" s="137">
        <v>5</v>
      </c>
      <c r="P21" s="137">
        <v>5</v>
      </c>
      <c r="Q21" s="137">
        <v>5</v>
      </c>
      <c r="R21" s="146">
        <v>5</v>
      </c>
      <c r="S21" s="138">
        <v>5</v>
      </c>
      <c r="T21" s="23">
        <v>5</v>
      </c>
      <c r="U21" s="23">
        <v>5</v>
      </c>
      <c r="V21" s="18">
        <f t="shared" si="0"/>
        <v>5</v>
      </c>
      <c r="W21" s="92">
        <f t="shared" si="1"/>
        <v>0</v>
      </c>
      <c r="X21" s="92">
        <f t="shared" si="12"/>
        <v>0</v>
      </c>
      <c r="Y21" s="92">
        <f t="shared" si="3"/>
        <v>0</v>
      </c>
      <c r="Z21" s="92">
        <f t="shared" si="4"/>
        <v>0</v>
      </c>
      <c r="AA21" s="92">
        <f t="shared" si="5"/>
        <v>0</v>
      </c>
      <c r="AB21" s="92">
        <f t="shared" si="6"/>
        <v>14</v>
      </c>
      <c r="AC21" s="92">
        <f t="shared" si="7"/>
        <v>14</v>
      </c>
      <c r="AD21" s="210">
        <f t="shared" si="8"/>
        <v>5</v>
      </c>
      <c r="AE21" s="16">
        <f t="shared" si="9"/>
        <v>0</v>
      </c>
      <c r="AF21" s="9"/>
      <c r="AG21" s="17" t="str">
        <f t="shared" si="10"/>
        <v/>
      </c>
      <c r="AH21" s="17" t="str">
        <f t="shared" si="10"/>
        <v/>
      </c>
      <c r="AI21" s="17">
        <f t="shared" si="10"/>
        <v>5</v>
      </c>
      <c r="AJ21" s="17">
        <f t="shared" si="10"/>
        <v>5</v>
      </c>
      <c r="AK21" s="17">
        <f t="shared" si="10"/>
        <v>5</v>
      </c>
      <c r="AL21" s="17">
        <f t="shared" si="10"/>
        <v>5</v>
      </c>
      <c r="AM21" s="17">
        <f t="shared" si="10"/>
        <v>5</v>
      </c>
      <c r="AN21" s="17">
        <f t="shared" si="10"/>
        <v>5</v>
      </c>
      <c r="AO21" s="17">
        <f t="shared" si="10"/>
        <v>5</v>
      </c>
      <c r="AP21" s="17">
        <f t="shared" si="10"/>
        <v>5</v>
      </c>
      <c r="AQ21" s="17">
        <f t="shared" si="10"/>
        <v>5</v>
      </c>
      <c r="AR21" s="17">
        <f t="shared" si="10"/>
        <v>5</v>
      </c>
      <c r="AS21" s="17">
        <f t="shared" si="10"/>
        <v>5</v>
      </c>
      <c r="AT21" s="17">
        <f t="shared" si="10"/>
        <v>5</v>
      </c>
      <c r="AU21" s="17">
        <f t="shared" si="10"/>
        <v>5</v>
      </c>
      <c r="AV21" s="17">
        <f t="shared" si="10"/>
        <v>5</v>
      </c>
      <c r="AW21" s="18">
        <f t="shared" si="11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268">
        <v>17</v>
      </c>
      <c r="B22" s="163"/>
      <c r="C22" s="274" t="s">
        <v>34</v>
      </c>
      <c r="D22" s="299" t="s">
        <v>1180</v>
      </c>
      <c r="E22" s="223">
        <v>2333</v>
      </c>
      <c r="F22" s="91"/>
      <c r="G22" s="361"/>
      <c r="H22" s="137">
        <v>5</v>
      </c>
      <c r="I22" s="137">
        <v>5</v>
      </c>
      <c r="J22" s="137">
        <v>5</v>
      </c>
      <c r="K22" s="137">
        <v>4</v>
      </c>
      <c r="L22" s="137">
        <v>4</v>
      </c>
      <c r="M22" s="137">
        <v>5</v>
      </c>
      <c r="N22" s="137">
        <v>4</v>
      </c>
      <c r="O22" s="137">
        <v>5</v>
      </c>
      <c r="P22" s="137">
        <v>5</v>
      </c>
      <c r="Q22" s="137">
        <v>4</v>
      </c>
      <c r="R22" s="146">
        <v>4</v>
      </c>
      <c r="S22" s="138">
        <v>4</v>
      </c>
      <c r="T22" s="23">
        <v>5</v>
      </c>
      <c r="U22" s="23">
        <v>4</v>
      </c>
      <c r="V22" s="18">
        <f t="shared" si="0"/>
        <v>4</v>
      </c>
      <c r="W22" s="92">
        <f t="shared" si="1"/>
        <v>0</v>
      </c>
      <c r="X22" s="92">
        <f t="shared" si="12"/>
        <v>0</v>
      </c>
      <c r="Y22" s="92">
        <f t="shared" si="3"/>
        <v>0</v>
      </c>
      <c r="Z22" s="92">
        <f t="shared" si="4"/>
        <v>0</v>
      </c>
      <c r="AA22" s="92">
        <f t="shared" si="5"/>
        <v>7</v>
      </c>
      <c r="AB22" s="92">
        <f t="shared" si="6"/>
        <v>7</v>
      </c>
      <c r="AC22" s="92">
        <f t="shared" si="7"/>
        <v>14</v>
      </c>
      <c r="AD22" s="210">
        <f t="shared" si="8"/>
        <v>4.5</v>
      </c>
      <c r="AE22" s="16">
        <f t="shared" si="9"/>
        <v>0</v>
      </c>
      <c r="AF22" s="9"/>
      <c r="AG22" s="17" t="str">
        <f t="shared" ref="AG22:AV38" si="13">IF(ISERROR(VALUE(LEFT(F22))),LEFT(F22),VALUE(LEFT(F22)))</f>
        <v/>
      </c>
      <c r="AH22" s="17" t="str">
        <f t="shared" si="13"/>
        <v/>
      </c>
      <c r="AI22" s="17">
        <f t="shared" si="13"/>
        <v>5</v>
      </c>
      <c r="AJ22" s="17">
        <f t="shared" si="13"/>
        <v>5</v>
      </c>
      <c r="AK22" s="17">
        <f t="shared" si="13"/>
        <v>5</v>
      </c>
      <c r="AL22" s="17">
        <f t="shared" si="13"/>
        <v>4</v>
      </c>
      <c r="AM22" s="17">
        <f t="shared" si="13"/>
        <v>4</v>
      </c>
      <c r="AN22" s="17">
        <f t="shared" si="13"/>
        <v>5</v>
      </c>
      <c r="AO22" s="17">
        <f t="shared" si="13"/>
        <v>4</v>
      </c>
      <c r="AP22" s="17">
        <f t="shared" si="13"/>
        <v>5</v>
      </c>
      <c r="AQ22" s="17">
        <f t="shared" si="13"/>
        <v>5</v>
      </c>
      <c r="AR22" s="17">
        <f t="shared" si="13"/>
        <v>4</v>
      </c>
      <c r="AS22" s="17">
        <f t="shared" si="13"/>
        <v>4</v>
      </c>
      <c r="AT22" s="17">
        <f t="shared" si="13"/>
        <v>4</v>
      </c>
      <c r="AU22" s="17">
        <f t="shared" si="13"/>
        <v>5</v>
      </c>
      <c r="AV22" s="17">
        <f t="shared" si="13"/>
        <v>4</v>
      </c>
      <c r="AW22" s="18">
        <f t="shared" si="11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268">
        <v>18</v>
      </c>
      <c r="B23" s="163"/>
      <c r="C23" s="274" t="s">
        <v>34</v>
      </c>
      <c r="D23" s="299" t="s">
        <v>1181</v>
      </c>
      <c r="E23" s="223">
        <v>2333</v>
      </c>
      <c r="F23" s="91"/>
      <c r="G23" s="361"/>
      <c r="H23" s="137">
        <v>5</v>
      </c>
      <c r="I23" s="137">
        <v>5</v>
      </c>
      <c r="J23" s="137">
        <v>5</v>
      </c>
      <c r="K23" s="137">
        <v>5</v>
      </c>
      <c r="L23" s="137">
        <v>4</v>
      </c>
      <c r="M23" s="137">
        <v>5</v>
      </c>
      <c r="N23" s="137">
        <v>5</v>
      </c>
      <c r="O23" s="137">
        <v>5</v>
      </c>
      <c r="P23" s="137">
        <v>5</v>
      </c>
      <c r="Q23" s="137">
        <v>4</v>
      </c>
      <c r="R23" s="146">
        <v>4</v>
      </c>
      <c r="S23" s="138">
        <v>5</v>
      </c>
      <c r="T23" s="23">
        <v>5</v>
      </c>
      <c r="U23" s="23">
        <v>5</v>
      </c>
      <c r="V23" s="18">
        <f t="shared" si="0"/>
        <v>4</v>
      </c>
      <c r="W23" s="92">
        <f t="shared" si="1"/>
        <v>0</v>
      </c>
      <c r="X23" s="92">
        <f t="shared" si="12"/>
        <v>0</v>
      </c>
      <c r="Y23" s="92">
        <f t="shared" si="3"/>
        <v>0</v>
      </c>
      <c r="Z23" s="92">
        <f t="shared" si="4"/>
        <v>0</v>
      </c>
      <c r="AA23" s="92">
        <f t="shared" si="5"/>
        <v>3</v>
      </c>
      <c r="AB23" s="92">
        <f t="shared" si="6"/>
        <v>11</v>
      </c>
      <c r="AC23" s="92">
        <f t="shared" si="7"/>
        <v>14</v>
      </c>
      <c r="AD23" s="210">
        <f t="shared" si="8"/>
        <v>4.7857142857142856</v>
      </c>
      <c r="AE23" s="16">
        <f t="shared" si="9"/>
        <v>0</v>
      </c>
      <c r="AF23" s="9"/>
      <c r="AG23" s="17" t="str">
        <f t="shared" si="13"/>
        <v/>
      </c>
      <c r="AH23" s="17" t="str">
        <f t="shared" si="13"/>
        <v/>
      </c>
      <c r="AI23" s="17">
        <f t="shared" si="13"/>
        <v>5</v>
      </c>
      <c r="AJ23" s="17">
        <f t="shared" si="13"/>
        <v>5</v>
      </c>
      <c r="AK23" s="17">
        <f t="shared" si="13"/>
        <v>5</v>
      </c>
      <c r="AL23" s="17">
        <f t="shared" si="13"/>
        <v>5</v>
      </c>
      <c r="AM23" s="17">
        <f t="shared" si="13"/>
        <v>4</v>
      </c>
      <c r="AN23" s="17">
        <f t="shared" si="13"/>
        <v>5</v>
      </c>
      <c r="AO23" s="17">
        <f t="shared" si="13"/>
        <v>5</v>
      </c>
      <c r="AP23" s="17">
        <f t="shared" si="13"/>
        <v>5</v>
      </c>
      <c r="AQ23" s="17">
        <f t="shared" si="13"/>
        <v>5</v>
      </c>
      <c r="AR23" s="17">
        <f t="shared" si="13"/>
        <v>4</v>
      </c>
      <c r="AS23" s="17">
        <f t="shared" si="13"/>
        <v>4</v>
      </c>
      <c r="AT23" s="17">
        <f t="shared" si="13"/>
        <v>5</v>
      </c>
      <c r="AU23" s="17">
        <f t="shared" si="13"/>
        <v>5</v>
      </c>
      <c r="AV23" s="17">
        <f t="shared" si="13"/>
        <v>5</v>
      </c>
      <c r="AW23" s="18">
        <f t="shared" si="11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268">
        <v>19</v>
      </c>
      <c r="B24" s="163"/>
      <c r="C24" s="274" t="s">
        <v>34</v>
      </c>
      <c r="D24" s="299" t="s">
        <v>1330</v>
      </c>
      <c r="E24" s="223">
        <v>2333</v>
      </c>
      <c r="F24" s="91"/>
      <c r="G24" s="361"/>
      <c r="H24" s="137">
        <v>5</v>
      </c>
      <c r="I24" s="137">
        <v>5</v>
      </c>
      <c r="J24" s="137">
        <v>5</v>
      </c>
      <c r="K24" s="137">
        <v>4</v>
      </c>
      <c r="L24" s="137">
        <v>4</v>
      </c>
      <c r="M24" s="137">
        <v>5</v>
      </c>
      <c r="N24" s="137">
        <v>4</v>
      </c>
      <c r="O24" s="137">
        <v>5</v>
      </c>
      <c r="P24" s="137">
        <v>5</v>
      </c>
      <c r="Q24" s="137">
        <v>5</v>
      </c>
      <c r="R24" s="146">
        <v>5</v>
      </c>
      <c r="S24" s="138">
        <v>5</v>
      </c>
      <c r="T24" s="23">
        <v>5</v>
      </c>
      <c r="U24" s="23">
        <v>4</v>
      </c>
      <c r="V24" s="18">
        <f t="shared" si="0"/>
        <v>4</v>
      </c>
      <c r="W24" s="92">
        <f t="shared" si="1"/>
        <v>0</v>
      </c>
      <c r="X24" s="92">
        <f t="shared" si="12"/>
        <v>0</v>
      </c>
      <c r="Y24" s="92">
        <f t="shared" si="3"/>
        <v>0</v>
      </c>
      <c r="Z24" s="92">
        <f t="shared" si="4"/>
        <v>0</v>
      </c>
      <c r="AA24" s="92">
        <f t="shared" si="5"/>
        <v>4</v>
      </c>
      <c r="AB24" s="92">
        <f t="shared" si="6"/>
        <v>10</v>
      </c>
      <c r="AC24" s="92">
        <f t="shared" si="7"/>
        <v>14</v>
      </c>
      <c r="AD24" s="210">
        <f t="shared" si="8"/>
        <v>4.7142857142857144</v>
      </c>
      <c r="AE24" s="16">
        <f t="shared" si="9"/>
        <v>0</v>
      </c>
      <c r="AF24" s="9"/>
      <c r="AG24" s="17" t="str">
        <f t="shared" si="13"/>
        <v/>
      </c>
      <c r="AH24" s="17" t="str">
        <f t="shared" si="13"/>
        <v/>
      </c>
      <c r="AI24" s="17">
        <f t="shared" si="13"/>
        <v>5</v>
      </c>
      <c r="AJ24" s="17">
        <f t="shared" si="13"/>
        <v>5</v>
      </c>
      <c r="AK24" s="17">
        <f t="shared" si="13"/>
        <v>5</v>
      </c>
      <c r="AL24" s="17">
        <f t="shared" si="13"/>
        <v>4</v>
      </c>
      <c r="AM24" s="17">
        <f t="shared" si="13"/>
        <v>4</v>
      </c>
      <c r="AN24" s="17">
        <f t="shared" si="13"/>
        <v>5</v>
      </c>
      <c r="AO24" s="17">
        <f t="shared" si="13"/>
        <v>4</v>
      </c>
      <c r="AP24" s="17">
        <f t="shared" si="13"/>
        <v>5</v>
      </c>
      <c r="AQ24" s="17">
        <f t="shared" si="13"/>
        <v>5</v>
      </c>
      <c r="AR24" s="17">
        <f t="shared" si="13"/>
        <v>5</v>
      </c>
      <c r="AS24" s="17">
        <f t="shared" si="13"/>
        <v>5</v>
      </c>
      <c r="AT24" s="17">
        <f t="shared" si="13"/>
        <v>5</v>
      </c>
      <c r="AU24" s="17">
        <f t="shared" si="13"/>
        <v>5</v>
      </c>
      <c r="AV24" s="17">
        <f t="shared" si="13"/>
        <v>4</v>
      </c>
      <c r="AW24" s="18">
        <f t="shared" si="1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268">
        <v>20</v>
      </c>
      <c r="B25" s="163"/>
      <c r="C25" s="274" t="s">
        <v>34</v>
      </c>
      <c r="D25" s="299" t="s">
        <v>1182</v>
      </c>
      <c r="E25" s="223">
        <v>2333</v>
      </c>
      <c r="F25" s="91"/>
      <c r="G25" s="361"/>
      <c r="H25" s="137">
        <v>5</v>
      </c>
      <c r="I25" s="137">
        <v>5</v>
      </c>
      <c r="J25" s="137">
        <v>5</v>
      </c>
      <c r="K25" s="137">
        <v>4</v>
      </c>
      <c r="L25" s="137">
        <v>4</v>
      </c>
      <c r="M25" s="137">
        <v>5</v>
      </c>
      <c r="N25" s="137">
        <v>4</v>
      </c>
      <c r="O25" s="137">
        <v>5</v>
      </c>
      <c r="P25" s="137">
        <v>4</v>
      </c>
      <c r="Q25" s="137">
        <v>4</v>
      </c>
      <c r="R25" s="146">
        <v>3</v>
      </c>
      <c r="S25" s="138">
        <v>4</v>
      </c>
      <c r="T25" s="23">
        <v>5</v>
      </c>
      <c r="U25" s="23">
        <v>4</v>
      </c>
      <c r="V25" s="18">
        <f t="shared" si="0"/>
        <v>3</v>
      </c>
      <c r="W25" s="92">
        <f t="shared" si="1"/>
        <v>0</v>
      </c>
      <c r="X25" s="92">
        <f t="shared" si="12"/>
        <v>0</v>
      </c>
      <c r="Y25" s="92">
        <f t="shared" si="3"/>
        <v>0</v>
      </c>
      <c r="Z25" s="92">
        <f t="shared" si="4"/>
        <v>1</v>
      </c>
      <c r="AA25" s="92">
        <f t="shared" si="5"/>
        <v>7</v>
      </c>
      <c r="AB25" s="92">
        <f t="shared" si="6"/>
        <v>6</v>
      </c>
      <c r="AC25" s="92">
        <f t="shared" si="7"/>
        <v>14</v>
      </c>
      <c r="AD25" s="210">
        <f t="shared" si="8"/>
        <v>4.3571428571428568</v>
      </c>
      <c r="AE25" s="16">
        <f t="shared" si="9"/>
        <v>0</v>
      </c>
      <c r="AF25" s="9"/>
      <c r="AG25" s="17" t="str">
        <f t="shared" si="13"/>
        <v/>
      </c>
      <c r="AH25" s="17" t="str">
        <f t="shared" si="13"/>
        <v/>
      </c>
      <c r="AI25" s="17">
        <f t="shared" si="13"/>
        <v>5</v>
      </c>
      <c r="AJ25" s="17">
        <f t="shared" si="13"/>
        <v>5</v>
      </c>
      <c r="AK25" s="17">
        <f t="shared" si="13"/>
        <v>5</v>
      </c>
      <c r="AL25" s="17">
        <f t="shared" si="13"/>
        <v>4</v>
      </c>
      <c r="AM25" s="17">
        <f t="shared" si="13"/>
        <v>4</v>
      </c>
      <c r="AN25" s="17">
        <f t="shared" si="13"/>
        <v>5</v>
      </c>
      <c r="AO25" s="17">
        <f t="shared" si="13"/>
        <v>4</v>
      </c>
      <c r="AP25" s="17">
        <f t="shared" si="13"/>
        <v>5</v>
      </c>
      <c r="AQ25" s="17">
        <f t="shared" si="13"/>
        <v>4</v>
      </c>
      <c r="AR25" s="17">
        <f t="shared" si="13"/>
        <v>4</v>
      </c>
      <c r="AS25" s="17">
        <f t="shared" si="13"/>
        <v>3</v>
      </c>
      <c r="AT25" s="17">
        <f t="shared" si="13"/>
        <v>4</v>
      </c>
      <c r="AU25" s="17">
        <f t="shared" si="13"/>
        <v>5</v>
      </c>
      <c r="AV25" s="17">
        <f t="shared" si="13"/>
        <v>4</v>
      </c>
      <c r="AW25" s="18">
        <f t="shared" si="1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268">
        <v>21</v>
      </c>
      <c r="B26" s="163"/>
      <c r="C26" s="274" t="s">
        <v>34</v>
      </c>
      <c r="D26" s="299" t="s">
        <v>1186</v>
      </c>
      <c r="E26" s="223">
        <v>2333</v>
      </c>
      <c r="F26" s="91"/>
      <c r="G26" s="361"/>
      <c r="H26" s="137">
        <v>5</v>
      </c>
      <c r="I26" s="137">
        <v>5</v>
      </c>
      <c r="J26" s="137">
        <v>5</v>
      </c>
      <c r="K26" s="137">
        <v>5</v>
      </c>
      <c r="L26" s="137">
        <v>4</v>
      </c>
      <c r="M26" s="137">
        <v>5</v>
      </c>
      <c r="N26" s="137">
        <v>5</v>
      </c>
      <c r="O26" s="137">
        <v>5</v>
      </c>
      <c r="P26" s="137">
        <v>5</v>
      </c>
      <c r="Q26" s="137">
        <v>5</v>
      </c>
      <c r="R26" s="146">
        <v>5</v>
      </c>
      <c r="S26" s="138">
        <v>5</v>
      </c>
      <c r="T26" s="23">
        <v>5</v>
      </c>
      <c r="U26" s="23">
        <v>5</v>
      </c>
      <c r="V26" s="18">
        <f t="shared" si="0"/>
        <v>4</v>
      </c>
      <c r="W26" s="92">
        <f>COUNTIF(AG26:AV26,"б")</f>
        <v>0</v>
      </c>
      <c r="X26" s="92">
        <f>COUNTIF(AF26:AU26,"д")</f>
        <v>0</v>
      </c>
      <c r="Y26" s="92">
        <f>COUNTIF(AG26:AV26,2)+COUNTIF(AG26:AV26,"н")+COUNTIF(AG26:AV26,"д")</f>
        <v>0</v>
      </c>
      <c r="Z26" s="92">
        <f>COUNTIF(AG26:AV26,Z$5)</f>
        <v>0</v>
      </c>
      <c r="AA26" s="92">
        <f>COUNTIF(AG26:AV26,AA$5)</f>
        <v>1</v>
      </c>
      <c r="AB26" s="92">
        <f>COUNTIF(AG26:AV26,AB$5)</f>
        <v>12</v>
      </c>
      <c r="AC26" s="92">
        <f>SUM(X26:AB26)</f>
        <v>13</v>
      </c>
      <c r="AD26" s="210">
        <f>IF(ISERROR(((X26+Y26)*2+Z26*3+AA26*4+AB26*5)/SUM(X26,Y26:AB26)),"",((X26+Y26)*2+Z26*3+AA26*4+AB26*5)/SUM(X26,Y26:AB26))</f>
        <v>4.9230769230769234</v>
      </c>
      <c r="AE26" s="16">
        <f>IF(AX26=5,0.5,IF(AX26=4,0.25,IF(AX26&lt;=3,0)))</f>
        <v>0</v>
      </c>
      <c r="AF26" s="9"/>
      <c r="AG26" s="17"/>
      <c r="AH26" s="17"/>
      <c r="AI26" s="17">
        <f>IF(ISERROR(VALUE(LEFT(H26))),LEFT(H26),VALUE(LEFT(H26)))</f>
        <v>5</v>
      </c>
      <c r="AJ26" s="17">
        <f t="shared" ref="AJ26:AT26" si="14">IF(ISERROR(VALUE(LEFT(I26))),LEFT(I26),VALUE(LEFT(I26)))</f>
        <v>5</v>
      </c>
      <c r="AK26" s="17">
        <f t="shared" si="14"/>
        <v>5</v>
      </c>
      <c r="AL26" s="17">
        <f t="shared" si="14"/>
        <v>5</v>
      </c>
      <c r="AM26" s="17">
        <f t="shared" si="14"/>
        <v>4</v>
      </c>
      <c r="AN26" s="17">
        <f t="shared" si="14"/>
        <v>5</v>
      </c>
      <c r="AO26" s="17">
        <f t="shared" si="14"/>
        <v>5</v>
      </c>
      <c r="AP26" s="17">
        <f t="shared" si="14"/>
        <v>5</v>
      </c>
      <c r="AQ26" s="17">
        <f t="shared" si="14"/>
        <v>5</v>
      </c>
      <c r="AR26" s="17">
        <f t="shared" si="14"/>
        <v>5</v>
      </c>
      <c r="AS26" s="17">
        <f t="shared" si="14"/>
        <v>5</v>
      </c>
      <c r="AT26" s="17">
        <f t="shared" si="14"/>
        <v>5</v>
      </c>
      <c r="AU26" s="17">
        <f>IF(ISERROR(VALUE(LEFT(T26))),LEFT(T26),VALUE(LEFT(T26)))</f>
        <v>5</v>
      </c>
      <c r="AV26" s="17"/>
      <c r="AW26" s="18"/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268">
        <v>22</v>
      </c>
      <c r="B27" s="163"/>
      <c r="C27" s="274" t="s">
        <v>34</v>
      </c>
      <c r="D27" s="299" t="s">
        <v>1183</v>
      </c>
      <c r="E27" s="223">
        <v>2333</v>
      </c>
      <c r="F27" s="91"/>
      <c r="G27" s="361"/>
      <c r="H27" s="137">
        <v>4</v>
      </c>
      <c r="I27" s="137">
        <v>5</v>
      </c>
      <c r="J27" s="137">
        <v>5</v>
      </c>
      <c r="K27" s="137">
        <v>4</v>
      </c>
      <c r="L27" s="137">
        <v>4</v>
      </c>
      <c r="M27" s="137">
        <v>5</v>
      </c>
      <c r="N27" s="137">
        <v>4</v>
      </c>
      <c r="O27" s="137">
        <v>5</v>
      </c>
      <c r="P27" s="137">
        <v>5</v>
      </c>
      <c r="Q27" s="137">
        <v>4</v>
      </c>
      <c r="R27" s="146">
        <v>4</v>
      </c>
      <c r="S27" s="138">
        <v>4</v>
      </c>
      <c r="T27" s="23">
        <v>5</v>
      </c>
      <c r="U27" s="23">
        <v>4</v>
      </c>
      <c r="V27" s="18">
        <f t="shared" si="0"/>
        <v>4</v>
      </c>
      <c r="W27" s="92">
        <f t="shared" si="1"/>
        <v>0</v>
      </c>
      <c r="X27" s="92">
        <f t="shared" si="12"/>
        <v>0</v>
      </c>
      <c r="Y27" s="92">
        <f t="shared" si="3"/>
        <v>0</v>
      </c>
      <c r="Z27" s="92">
        <f t="shared" si="4"/>
        <v>0</v>
      </c>
      <c r="AA27" s="92">
        <f t="shared" si="5"/>
        <v>8</v>
      </c>
      <c r="AB27" s="92">
        <f t="shared" si="6"/>
        <v>6</v>
      </c>
      <c r="AC27" s="92">
        <f t="shared" si="7"/>
        <v>14</v>
      </c>
      <c r="AD27" s="210">
        <f t="shared" si="8"/>
        <v>4.4285714285714288</v>
      </c>
      <c r="AE27" s="16">
        <f t="shared" si="9"/>
        <v>0</v>
      </c>
      <c r="AF27" s="9"/>
      <c r="AG27" s="17" t="str">
        <f t="shared" si="13"/>
        <v/>
      </c>
      <c r="AH27" s="17" t="str">
        <f t="shared" si="13"/>
        <v/>
      </c>
      <c r="AI27" s="17">
        <f t="shared" si="13"/>
        <v>4</v>
      </c>
      <c r="AJ27" s="17">
        <f t="shared" si="13"/>
        <v>5</v>
      </c>
      <c r="AK27" s="17">
        <f t="shared" si="13"/>
        <v>5</v>
      </c>
      <c r="AL27" s="17">
        <f t="shared" si="13"/>
        <v>4</v>
      </c>
      <c r="AM27" s="17">
        <f t="shared" si="13"/>
        <v>4</v>
      </c>
      <c r="AN27" s="17">
        <f t="shared" si="13"/>
        <v>5</v>
      </c>
      <c r="AO27" s="17">
        <f t="shared" si="13"/>
        <v>4</v>
      </c>
      <c r="AP27" s="17">
        <f t="shared" si="13"/>
        <v>5</v>
      </c>
      <c r="AQ27" s="17">
        <f t="shared" si="13"/>
        <v>5</v>
      </c>
      <c r="AR27" s="17">
        <f t="shared" si="13"/>
        <v>4</v>
      </c>
      <c r="AS27" s="17">
        <f t="shared" si="13"/>
        <v>4</v>
      </c>
      <c r="AT27" s="17">
        <f t="shared" si="13"/>
        <v>4</v>
      </c>
      <c r="AU27" s="17">
        <f t="shared" si="13"/>
        <v>5</v>
      </c>
      <c r="AV27" s="17">
        <f t="shared" si="13"/>
        <v>4</v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268">
        <v>23</v>
      </c>
      <c r="B28" s="163"/>
      <c r="C28" s="274" t="s">
        <v>34</v>
      </c>
      <c r="D28" s="299" t="s">
        <v>1184</v>
      </c>
      <c r="E28" s="223">
        <v>2333</v>
      </c>
      <c r="F28" s="91"/>
      <c r="G28" s="361"/>
      <c r="H28" s="137">
        <v>4</v>
      </c>
      <c r="I28" s="137">
        <v>5</v>
      </c>
      <c r="J28" s="137">
        <v>5</v>
      </c>
      <c r="K28" s="137">
        <v>4</v>
      </c>
      <c r="L28" s="137">
        <v>4</v>
      </c>
      <c r="M28" s="137">
        <v>5</v>
      </c>
      <c r="N28" s="137">
        <v>4</v>
      </c>
      <c r="O28" s="137">
        <v>5</v>
      </c>
      <c r="P28" s="137">
        <v>5</v>
      </c>
      <c r="Q28" s="137">
        <v>4</v>
      </c>
      <c r="R28" s="146">
        <v>4</v>
      </c>
      <c r="S28" s="138">
        <v>5</v>
      </c>
      <c r="T28" s="23">
        <v>5</v>
      </c>
      <c r="U28" s="23">
        <v>5</v>
      </c>
      <c r="V28" s="18">
        <f t="shared" si="0"/>
        <v>4</v>
      </c>
      <c r="W28" s="92">
        <f t="shared" si="1"/>
        <v>0</v>
      </c>
      <c r="X28" s="92">
        <f t="shared" si="12"/>
        <v>0</v>
      </c>
      <c r="Y28" s="92">
        <f t="shared" si="3"/>
        <v>0</v>
      </c>
      <c r="Z28" s="92">
        <f t="shared" si="4"/>
        <v>0</v>
      </c>
      <c r="AA28" s="92">
        <f t="shared" si="5"/>
        <v>6</v>
      </c>
      <c r="AB28" s="92">
        <f t="shared" si="6"/>
        <v>8</v>
      </c>
      <c r="AC28" s="92">
        <f t="shared" si="7"/>
        <v>14</v>
      </c>
      <c r="AD28" s="210">
        <f>IF(ISERROR(((X28+Y28)*2+Z28*3+AA28*4+AB28*5)/SUM(X28,Y28:AB28)),"",((X28+Y28)*2+Z28*3+AA28*4+AB28*5)/SUM(X28,Y28:AB28))</f>
        <v>4.5714285714285712</v>
      </c>
      <c r="AE28" s="16">
        <f t="shared" si="9"/>
        <v>0</v>
      </c>
      <c r="AF28" s="9"/>
      <c r="AG28" s="17" t="str">
        <f t="shared" si="13"/>
        <v/>
      </c>
      <c r="AH28" s="17" t="str">
        <f t="shared" si="13"/>
        <v/>
      </c>
      <c r="AI28" s="17">
        <f t="shared" si="13"/>
        <v>4</v>
      </c>
      <c r="AJ28" s="17">
        <f t="shared" si="13"/>
        <v>5</v>
      </c>
      <c r="AK28" s="17">
        <f t="shared" si="13"/>
        <v>5</v>
      </c>
      <c r="AL28" s="17">
        <f t="shared" si="13"/>
        <v>4</v>
      </c>
      <c r="AM28" s="17">
        <f t="shared" si="13"/>
        <v>4</v>
      </c>
      <c r="AN28" s="17">
        <f t="shared" si="13"/>
        <v>5</v>
      </c>
      <c r="AO28" s="17">
        <f t="shared" si="13"/>
        <v>4</v>
      </c>
      <c r="AP28" s="17">
        <f t="shared" si="13"/>
        <v>5</v>
      </c>
      <c r="AQ28" s="17">
        <f t="shared" si="13"/>
        <v>5</v>
      </c>
      <c r="AR28" s="17">
        <f t="shared" si="13"/>
        <v>4</v>
      </c>
      <c r="AS28" s="17">
        <f t="shared" si="13"/>
        <v>4</v>
      </c>
      <c r="AT28" s="17">
        <f t="shared" si="13"/>
        <v>5</v>
      </c>
      <c r="AU28" s="17">
        <f t="shared" si="13"/>
        <v>5</v>
      </c>
      <c r="AV28" s="17">
        <f t="shared" si="13"/>
        <v>5</v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5">
      <c r="A29" s="268">
        <v>24</v>
      </c>
      <c r="B29" s="163"/>
      <c r="C29" s="274" t="s">
        <v>34</v>
      </c>
      <c r="D29" s="299" t="s">
        <v>1185</v>
      </c>
      <c r="E29" s="223">
        <v>2333</v>
      </c>
      <c r="F29" s="91"/>
      <c r="G29" s="91"/>
      <c r="H29" s="137">
        <v>5</v>
      </c>
      <c r="I29" s="137">
        <v>5</v>
      </c>
      <c r="J29" s="137">
        <v>5</v>
      </c>
      <c r="K29" s="137">
        <v>4</v>
      </c>
      <c r="L29" s="137">
        <v>4</v>
      </c>
      <c r="M29" s="137">
        <v>5</v>
      </c>
      <c r="N29" s="137">
        <v>5</v>
      </c>
      <c r="O29" s="137">
        <v>5</v>
      </c>
      <c r="P29" s="137">
        <v>4</v>
      </c>
      <c r="Q29" s="137">
        <v>4</v>
      </c>
      <c r="R29" s="146">
        <v>4</v>
      </c>
      <c r="S29" s="138">
        <v>5</v>
      </c>
      <c r="T29" s="23">
        <v>5</v>
      </c>
      <c r="U29" s="23">
        <v>5</v>
      </c>
      <c r="V29" s="18">
        <f t="shared" si="0"/>
        <v>4</v>
      </c>
      <c r="W29" s="92">
        <f t="shared" si="1"/>
        <v>0</v>
      </c>
      <c r="X29" s="92">
        <f t="shared" si="12"/>
        <v>0</v>
      </c>
      <c r="Y29" s="92">
        <f t="shared" si="3"/>
        <v>0</v>
      </c>
      <c r="Z29" s="92">
        <f t="shared" si="4"/>
        <v>0</v>
      </c>
      <c r="AA29" s="92">
        <f t="shared" si="5"/>
        <v>5</v>
      </c>
      <c r="AB29" s="92">
        <f t="shared" si="6"/>
        <v>9</v>
      </c>
      <c r="AC29" s="92">
        <f t="shared" si="7"/>
        <v>14</v>
      </c>
      <c r="AD29" s="210">
        <f t="shared" ref="AD29:AD47" si="15">IF(ISERROR(((X29+Y29)*2+Z29*3+AA29*4+AB29*5)/SUM(X29,Y29:AB29)),"",((X29+Y29)*2+Z29*3+AA29*4+AB29*5)/SUM(X29,Y29:AB29))</f>
        <v>4.6428571428571432</v>
      </c>
      <c r="AE29" s="16">
        <f t="shared" si="9"/>
        <v>0</v>
      </c>
      <c r="AF29" s="9"/>
      <c r="AG29" s="17" t="str">
        <f t="shared" si="13"/>
        <v/>
      </c>
      <c r="AH29" s="17" t="str">
        <f t="shared" si="13"/>
        <v/>
      </c>
      <c r="AI29" s="17">
        <f t="shared" si="13"/>
        <v>5</v>
      </c>
      <c r="AJ29" s="17">
        <f t="shared" si="13"/>
        <v>5</v>
      </c>
      <c r="AK29" s="17">
        <f t="shared" si="13"/>
        <v>5</v>
      </c>
      <c r="AL29" s="17">
        <f t="shared" si="13"/>
        <v>4</v>
      </c>
      <c r="AM29" s="17">
        <f t="shared" si="13"/>
        <v>4</v>
      </c>
      <c r="AN29" s="17">
        <f t="shared" si="13"/>
        <v>5</v>
      </c>
      <c r="AO29" s="17">
        <f t="shared" si="13"/>
        <v>5</v>
      </c>
      <c r="AP29" s="17">
        <f t="shared" si="13"/>
        <v>5</v>
      </c>
      <c r="AQ29" s="17">
        <f t="shared" si="13"/>
        <v>4</v>
      </c>
      <c r="AR29" s="17">
        <f t="shared" si="13"/>
        <v>4</v>
      </c>
      <c r="AS29" s="17">
        <f t="shared" si="13"/>
        <v>4</v>
      </c>
      <c r="AT29" s="17">
        <f t="shared" si="13"/>
        <v>5</v>
      </c>
      <c r="AU29" s="17">
        <f t="shared" si="13"/>
        <v>5</v>
      </c>
      <c r="AV29" s="17">
        <f t="shared" si="13"/>
        <v>5</v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thickBot="1" x14ac:dyDescent="0.3">
      <c r="A30" s="268">
        <v>25</v>
      </c>
      <c r="B30" s="163"/>
      <c r="C30" s="274"/>
      <c r="D30" s="211"/>
      <c r="E30" s="223"/>
      <c r="F30" s="91"/>
      <c r="G30" s="91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46"/>
      <c r="S30" s="138"/>
      <c r="T30" s="23"/>
      <c r="U30" s="138"/>
      <c r="V30" s="18">
        <f t="shared" ref="V30:V38" si="16">IF(AC30&gt;0,IF(SUM(X30:Y30)/AC30&gt;0,2,IF(AND(SUM(X30:Y30)/AC30=0,Z30/AC30&gt;0),3,IF(AND((AB30/AC30+AA30/AC30)=1,AA30/AC30&gt;0),4,5))),0)</f>
        <v>0</v>
      </c>
      <c r="W30" s="92">
        <f t="shared" ref="W30:W38" si="17">COUNTIF(AG30:AV30,"б")</f>
        <v>0</v>
      </c>
      <c r="X30" s="92">
        <f t="shared" ref="X30:X38" si="18">COUNTIF(AF30:AU30,"д")</f>
        <v>0</v>
      </c>
      <c r="Y30" s="92">
        <f t="shared" ref="Y30:Y38" si="19">COUNTIF(AG30:AV30,2)+COUNTIF(AG30:AV30,"н")+COUNTIF(AG30:AV30,"д")</f>
        <v>0</v>
      </c>
      <c r="Z30" s="92">
        <f t="shared" ref="Z30:Z38" si="20">COUNTIF(AG30:AV30,Z$5)</f>
        <v>0</v>
      </c>
      <c r="AA30" s="92">
        <f t="shared" ref="AA30:AA38" si="21">COUNTIF(AG30:AV30,AA$5)</f>
        <v>0</v>
      </c>
      <c r="AB30" s="92">
        <f t="shared" ref="AB30:AB38" si="22">COUNTIF(AG30:AV30,AB$5)</f>
        <v>0</v>
      </c>
      <c r="AC30" s="92">
        <f t="shared" ref="AC30:AC38" si="23">SUM(X30:AB30)</f>
        <v>0</v>
      </c>
      <c r="AD30" s="210" t="str">
        <f t="shared" ref="AD30:AD38" si="24">IF(ISERROR(((X30+Y30)*2+Z30*3+AA30*4+AB30*5)/SUM(X30,Y30:AB30)),"",((X30+Y30)*2+Z30*3+AA30*4+AB30*5)/SUM(X30,Y30:AB30))</f>
        <v/>
      </c>
      <c r="AE30" s="31">
        <f t="shared" si="9"/>
        <v>0</v>
      </c>
      <c r="AF30" s="9"/>
      <c r="AG30" s="17" t="str">
        <f t="shared" si="13"/>
        <v/>
      </c>
      <c r="AH30" s="17" t="str">
        <f t="shared" si="13"/>
        <v/>
      </c>
      <c r="AI30" s="17" t="str">
        <f t="shared" si="13"/>
        <v/>
      </c>
      <c r="AJ30" s="17" t="str">
        <f t="shared" si="13"/>
        <v/>
      </c>
      <c r="AK30" s="17" t="str">
        <f t="shared" si="13"/>
        <v/>
      </c>
      <c r="AL30" s="17" t="str">
        <f t="shared" si="13"/>
        <v/>
      </c>
      <c r="AM30" s="17" t="str">
        <f t="shared" si="13"/>
        <v/>
      </c>
      <c r="AN30" s="17" t="str">
        <f t="shared" si="13"/>
        <v/>
      </c>
      <c r="AO30" s="17" t="str">
        <f t="shared" si="13"/>
        <v/>
      </c>
      <c r="AP30" s="17" t="str">
        <f t="shared" si="13"/>
        <v/>
      </c>
      <c r="AQ30" s="17" t="str">
        <f t="shared" si="13"/>
        <v/>
      </c>
      <c r="AR30" s="17" t="str">
        <f t="shared" si="13"/>
        <v/>
      </c>
      <c r="AS30" s="17" t="str">
        <f t="shared" si="13"/>
        <v/>
      </c>
      <c r="AT30" s="17" t="str">
        <f t="shared" si="13"/>
        <v/>
      </c>
      <c r="AU30" s="17" t="str">
        <f t="shared" si="13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customHeight="1" x14ac:dyDescent="0.2">
      <c r="A31" s="268">
        <v>26</v>
      </c>
      <c r="B31" s="163"/>
      <c r="C31" s="231"/>
      <c r="D31" s="273"/>
      <c r="E31" s="223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24"/>
      <c r="S31" s="23"/>
      <c r="T31" s="23"/>
      <c r="U31" s="23"/>
      <c r="V31" s="18">
        <f t="shared" si="16"/>
        <v>0</v>
      </c>
      <c r="W31" s="92">
        <f t="shared" si="17"/>
        <v>0</v>
      </c>
      <c r="X31" s="92">
        <f t="shared" si="18"/>
        <v>0</v>
      </c>
      <c r="Y31" s="92">
        <f t="shared" si="19"/>
        <v>0</v>
      </c>
      <c r="Z31" s="92">
        <f t="shared" si="20"/>
        <v>0</v>
      </c>
      <c r="AA31" s="92">
        <f t="shared" si="21"/>
        <v>0</v>
      </c>
      <c r="AB31" s="92">
        <f t="shared" si="22"/>
        <v>0</v>
      </c>
      <c r="AC31" s="92">
        <f t="shared" si="23"/>
        <v>0</v>
      </c>
      <c r="AD31" s="210" t="str">
        <f t="shared" si="24"/>
        <v/>
      </c>
      <c r="AE31" s="101">
        <f t="shared" si="9"/>
        <v>0</v>
      </c>
      <c r="AF31" s="9"/>
      <c r="AG31" s="17" t="str">
        <f t="shared" si="13"/>
        <v/>
      </c>
      <c r="AH31" s="17" t="str">
        <f t="shared" si="13"/>
        <v/>
      </c>
      <c r="AI31" s="17" t="str">
        <f t="shared" si="13"/>
        <v/>
      </c>
      <c r="AJ31" s="17" t="str">
        <f t="shared" si="13"/>
        <v/>
      </c>
      <c r="AK31" s="17" t="str">
        <f t="shared" si="13"/>
        <v/>
      </c>
      <c r="AL31" s="17" t="str">
        <f t="shared" si="13"/>
        <v/>
      </c>
      <c r="AM31" s="17" t="str">
        <f t="shared" si="13"/>
        <v/>
      </c>
      <c r="AN31" s="17" t="str">
        <f t="shared" si="13"/>
        <v/>
      </c>
      <c r="AO31" s="17" t="str">
        <f t="shared" si="13"/>
        <v/>
      </c>
      <c r="AP31" s="17" t="str">
        <f t="shared" si="13"/>
        <v/>
      </c>
      <c r="AQ31" s="17" t="str">
        <f t="shared" si="13"/>
        <v/>
      </c>
      <c r="AR31" s="17" t="str">
        <f t="shared" si="13"/>
        <v/>
      </c>
      <c r="AS31" s="17" t="str">
        <f t="shared" si="13"/>
        <v/>
      </c>
      <c r="AT31" s="17" t="str">
        <f t="shared" si="13"/>
        <v/>
      </c>
      <c r="AU31" s="17" t="str">
        <f t="shared" si="13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customHeight="1" x14ac:dyDescent="0.2">
      <c r="A32" s="268">
        <v>27</v>
      </c>
      <c r="B32" s="211"/>
      <c r="C32" s="211"/>
      <c r="D32" s="211"/>
      <c r="E32" s="223"/>
      <c r="F32" s="91"/>
      <c r="G32" s="91"/>
      <c r="H32" s="91"/>
      <c r="I32" s="91"/>
      <c r="J32" s="91"/>
      <c r="K32" s="23"/>
      <c r="L32" s="94"/>
      <c r="M32" s="91"/>
      <c r="N32" s="91"/>
      <c r="O32" s="94"/>
      <c r="P32" s="91"/>
      <c r="Q32" s="91"/>
      <c r="R32" s="24"/>
      <c r="S32" s="23"/>
      <c r="T32" s="23"/>
      <c r="U32" s="23"/>
      <c r="V32" s="18">
        <f t="shared" si="16"/>
        <v>0</v>
      </c>
      <c r="W32" s="92">
        <f t="shared" si="17"/>
        <v>0</v>
      </c>
      <c r="X32" s="92">
        <f t="shared" si="18"/>
        <v>0</v>
      </c>
      <c r="Y32" s="92">
        <f t="shared" si="19"/>
        <v>0</v>
      </c>
      <c r="Z32" s="92">
        <f t="shared" si="20"/>
        <v>0</v>
      </c>
      <c r="AA32" s="92">
        <f t="shared" si="21"/>
        <v>0</v>
      </c>
      <c r="AB32" s="92">
        <f t="shared" si="22"/>
        <v>0</v>
      </c>
      <c r="AC32" s="92">
        <f t="shared" si="23"/>
        <v>0</v>
      </c>
      <c r="AD32" s="210" t="str">
        <f t="shared" si="24"/>
        <v/>
      </c>
      <c r="AE32" s="16">
        <f t="shared" si="9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customHeight="1" x14ac:dyDescent="0.2">
      <c r="A33" s="268">
        <v>28</v>
      </c>
      <c r="B33" s="211"/>
      <c r="C33" s="211"/>
      <c r="D33" s="211"/>
      <c r="E33" s="223"/>
      <c r="F33" s="91"/>
      <c r="G33" s="23"/>
      <c r="H33" s="91"/>
      <c r="I33" s="91"/>
      <c r="J33" s="23"/>
      <c r="K33" s="23"/>
      <c r="L33" s="24"/>
      <c r="M33" s="91"/>
      <c r="N33" s="23"/>
      <c r="O33" s="24"/>
      <c r="P33" s="23"/>
      <c r="Q33" s="91"/>
      <c r="R33" s="24"/>
      <c r="S33" s="23"/>
      <c r="T33" s="23"/>
      <c r="U33" s="23"/>
      <c r="V33" s="18">
        <f t="shared" si="16"/>
        <v>0</v>
      </c>
      <c r="W33" s="92">
        <f t="shared" si="17"/>
        <v>0</v>
      </c>
      <c r="X33" s="92">
        <f t="shared" si="18"/>
        <v>0</v>
      </c>
      <c r="Y33" s="92">
        <f t="shared" si="19"/>
        <v>0</v>
      </c>
      <c r="Z33" s="92">
        <f t="shared" si="20"/>
        <v>0</v>
      </c>
      <c r="AA33" s="92">
        <f t="shared" si="21"/>
        <v>0</v>
      </c>
      <c r="AB33" s="92">
        <f t="shared" si="22"/>
        <v>0</v>
      </c>
      <c r="AC33" s="92">
        <f t="shared" si="23"/>
        <v>0</v>
      </c>
      <c r="AD33" s="210" t="str">
        <f t="shared" si="24"/>
        <v/>
      </c>
      <c r="AE33" s="16">
        <f t="shared" si="9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customHeight="1" x14ac:dyDescent="0.2">
      <c r="A34" s="268">
        <v>29</v>
      </c>
      <c r="B34" s="211"/>
      <c r="C34" s="211"/>
      <c r="D34" s="211"/>
      <c r="E34" s="223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8">
        <f t="shared" si="16"/>
        <v>0</v>
      </c>
      <c r="W34" s="92">
        <f t="shared" si="17"/>
        <v>0</v>
      </c>
      <c r="X34" s="92">
        <f t="shared" si="18"/>
        <v>0</v>
      </c>
      <c r="Y34" s="92">
        <f t="shared" si="19"/>
        <v>0</v>
      </c>
      <c r="Z34" s="92">
        <f t="shared" si="20"/>
        <v>0</v>
      </c>
      <c r="AA34" s="92">
        <f t="shared" si="21"/>
        <v>0</v>
      </c>
      <c r="AB34" s="92">
        <f t="shared" si="22"/>
        <v>0</v>
      </c>
      <c r="AC34" s="92">
        <f t="shared" si="23"/>
        <v>0</v>
      </c>
      <c r="AD34" s="210" t="str">
        <f t="shared" si="24"/>
        <v/>
      </c>
      <c r="AE34" s="16">
        <f t="shared" si="9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customHeight="1" x14ac:dyDescent="0.2">
      <c r="A35" s="268">
        <v>30</v>
      </c>
      <c r="B35" s="211"/>
      <c r="C35" s="211"/>
      <c r="D35" s="211"/>
      <c r="E35" s="223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91"/>
      <c r="R35" s="24"/>
      <c r="S35" s="23"/>
      <c r="T35" s="23"/>
      <c r="U35" s="23"/>
      <c r="V35" s="18">
        <f t="shared" si="16"/>
        <v>0</v>
      </c>
      <c r="W35" s="92">
        <f t="shared" si="17"/>
        <v>0</v>
      </c>
      <c r="X35" s="92">
        <f t="shared" si="18"/>
        <v>0</v>
      </c>
      <c r="Y35" s="92">
        <f t="shared" si="19"/>
        <v>0</v>
      </c>
      <c r="Z35" s="92">
        <f t="shared" si="20"/>
        <v>0</v>
      </c>
      <c r="AA35" s="92">
        <f t="shared" si="21"/>
        <v>0</v>
      </c>
      <c r="AB35" s="92">
        <f t="shared" si="22"/>
        <v>0</v>
      </c>
      <c r="AC35" s="92">
        <f t="shared" si="23"/>
        <v>0</v>
      </c>
      <c r="AD35" s="210" t="str">
        <f t="shared" si="24"/>
        <v/>
      </c>
      <c r="AE35" s="16">
        <f t="shared" si="9"/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1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customHeight="1" x14ac:dyDescent="0.2">
      <c r="A36" s="268">
        <v>31</v>
      </c>
      <c r="B36" s="220"/>
      <c r="C36" s="221"/>
      <c r="D36" s="83"/>
      <c r="E36" s="223"/>
      <c r="F36" s="91"/>
      <c r="G36" s="23"/>
      <c r="H36" s="91"/>
      <c r="I36" s="91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16"/>
        <v>0</v>
      </c>
      <c r="W36" s="92">
        <f t="shared" si="17"/>
        <v>0</v>
      </c>
      <c r="X36" s="92">
        <f t="shared" si="18"/>
        <v>0</v>
      </c>
      <c r="Y36" s="92">
        <f t="shared" si="19"/>
        <v>0</v>
      </c>
      <c r="Z36" s="92">
        <f t="shared" si="20"/>
        <v>0</v>
      </c>
      <c r="AA36" s="92">
        <f t="shared" si="21"/>
        <v>0</v>
      </c>
      <c r="AB36" s="92">
        <f t="shared" si="22"/>
        <v>0</v>
      </c>
      <c r="AC36" s="92">
        <f t="shared" si="23"/>
        <v>0</v>
      </c>
      <c r="AD36" s="210" t="str">
        <f t="shared" si="24"/>
        <v/>
      </c>
      <c r="AE36" s="16">
        <f t="shared" si="9"/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customHeight="1" x14ac:dyDescent="0.2">
      <c r="B37" s="220"/>
      <c r="C37" s="221"/>
      <c r="D37" s="83"/>
      <c r="E37" s="223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16"/>
        <v>0</v>
      </c>
      <c r="W37" s="92">
        <f t="shared" si="17"/>
        <v>0</v>
      </c>
      <c r="X37" s="92">
        <f t="shared" si="18"/>
        <v>0</v>
      </c>
      <c r="Y37" s="92">
        <f t="shared" si="19"/>
        <v>0</v>
      </c>
      <c r="Z37" s="92">
        <f t="shared" si="20"/>
        <v>0</v>
      </c>
      <c r="AA37" s="92">
        <f t="shared" si="21"/>
        <v>0</v>
      </c>
      <c r="AB37" s="92">
        <f t="shared" si="22"/>
        <v>0</v>
      </c>
      <c r="AC37" s="92">
        <f t="shared" si="23"/>
        <v>0</v>
      </c>
      <c r="AD37" s="210" t="str">
        <f t="shared" si="24"/>
        <v/>
      </c>
      <c r="AE37" s="16">
        <f>IF(AX37=5,0.5,IF(AX37=4,0.25,IF(AX37&lt;=3,0)))</f>
        <v>0</v>
      </c>
      <c r="AF37" s="9"/>
      <c r="AG37" s="17" t="str">
        <f t="shared" si="13"/>
        <v/>
      </c>
      <c r="AH37" s="17" t="str">
        <f t="shared" si="13"/>
        <v/>
      </c>
      <c r="AI37" s="17" t="str">
        <f t="shared" si="13"/>
        <v/>
      </c>
      <c r="AJ37" s="17" t="str">
        <f t="shared" si="13"/>
        <v/>
      </c>
      <c r="AK37" s="17" t="str">
        <f t="shared" si="13"/>
        <v/>
      </c>
      <c r="AL37" s="17" t="str">
        <f t="shared" si="13"/>
        <v/>
      </c>
      <c r="AM37" s="17" t="str">
        <f t="shared" si="13"/>
        <v/>
      </c>
      <c r="AN37" s="17" t="str">
        <f t="shared" si="13"/>
        <v/>
      </c>
      <c r="AO37" s="17" t="str">
        <f t="shared" si="13"/>
        <v/>
      </c>
      <c r="AP37" s="17" t="str">
        <f t="shared" si="13"/>
        <v/>
      </c>
      <c r="AQ37" s="17" t="str">
        <f t="shared" si="13"/>
        <v/>
      </c>
      <c r="AR37" s="17" t="str">
        <f t="shared" si="13"/>
        <v/>
      </c>
      <c r="AS37" s="17" t="str">
        <f t="shared" si="13"/>
        <v/>
      </c>
      <c r="AT37" s="17" t="str">
        <f t="shared" si="13"/>
        <v/>
      </c>
      <c r="AU37" s="17" t="str">
        <f t="shared" si="13"/>
        <v/>
      </c>
      <c r="AV37" s="17" t="str">
        <f t="shared" si="13"/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8" customHeight="1" x14ac:dyDescent="0.25">
      <c r="A38" s="109"/>
      <c r="B38" s="110"/>
      <c r="C38" s="110"/>
      <c r="D38" s="110"/>
      <c r="E38" s="223"/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4"/>
      <c r="R38" s="24"/>
      <c r="S38" s="23"/>
      <c r="T38" s="23"/>
      <c r="U38" s="23"/>
      <c r="V38" s="18">
        <f t="shared" si="16"/>
        <v>0</v>
      </c>
      <c r="W38" s="92">
        <f t="shared" si="17"/>
        <v>0</v>
      </c>
      <c r="X38" s="92">
        <f t="shared" si="18"/>
        <v>0</v>
      </c>
      <c r="Y38" s="92">
        <f t="shared" si="19"/>
        <v>0</v>
      </c>
      <c r="Z38" s="92">
        <f t="shared" si="20"/>
        <v>0</v>
      </c>
      <c r="AA38" s="92">
        <f t="shared" si="21"/>
        <v>0</v>
      </c>
      <c r="AB38" s="92">
        <f t="shared" si="22"/>
        <v>0</v>
      </c>
      <c r="AC38" s="92">
        <f t="shared" si="23"/>
        <v>0</v>
      </c>
      <c r="AD38" s="210" t="str">
        <f t="shared" si="24"/>
        <v/>
      </c>
      <c r="AE38" s="16">
        <f>IF(AX38=5,0.5,IF(AX38=4,0.25,IF(AX38&lt;=3,0)))</f>
        <v>0</v>
      </c>
      <c r="AF38" s="9"/>
      <c r="AG38" s="17" t="str">
        <f t="shared" si="13"/>
        <v/>
      </c>
      <c r="AH38" s="17" t="str">
        <f t="shared" si="13"/>
        <v/>
      </c>
      <c r="AI38" s="17" t="str">
        <f t="shared" si="13"/>
        <v/>
      </c>
      <c r="AJ38" s="17" t="str">
        <f t="shared" si="13"/>
        <v/>
      </c>
      <c r="AK38" s="17" t="str">
        <f t="shared" si="13"/>
        <v/>
      </c>
      <c r="AL38" s="17" t="str">
        <f t="shared" si="13"/>
        <v/>
      </c>
      <c r="AM38" s="17" t="str">
        <f t="shared" si="13"/>
        <v/>
      </c>
      <c r="AN38" s="17" t="str">
        <f t="shared" si="13"/>
        <v/>
      </c>
      <c r="AO38" s="17" t="str">
        <f t="shared" si="13"/>
        <v/>
      </c>
      <c r="AP38" s="17" t="str">
        <f t="shared" si="13"/>
        <v/>
      </c>
      <c r="AQ38" s="17" t="str">
        <f t="shared" si="13"/>
        <v/>
      </c>
      <c r="AR38" s="17" t="str">
        <f t="shared" si="13"/>
        <v/>
      </c>
      <c r="AS38" s="17" t="str">
        <f t="shared" si="13"/>
        <v/>
      </c>
      <c r="AT38" s="17" t="str">
        <f t="shared" si="13"/>
        <v/>
      </c>
      <c r="AU38" s="17" t="str">
        <f t="shared" si="13"/>
        <v/>
      </c>
      <c r="AV38" s="17" t="str">
        <f t="shared" ref="AG38:AV39" si="25">IF(ISERROR(VALUE(LEFT(U38))),LEFT(U38),VALUE(LEFT(U38)))</f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thickBot="1" x14ac:dyDescent="0.3">
      <c r="A39" s="109"/>
      <c r="B39" s="110"/>
      <c r="C39" s="110"/>
      <c r="D39" s="110"/>
      <c r="E39" s="27">
        <f>COUNTIF(E6:E38,"2332")</f>
        <v>0</v>
      </c>
      <c r="F39" s="23"/>
      <c r="G39" s="23"/>
      <c r="H39" s="23"/>
      <c r="I39" s="23"/>
      <c r="J39" s="23"/>
      <c r="K39" s="23"/>
      <c r="L39" s="24"/>
      <c r="M39" s="23"/>
      <c r="N39" s="23"/>
      <c r="O39" s="24"/>
      <c r="P39" s="23"/>
      <c r="Q39" s="23"/>
      <c r="R39" s="24"/>
      <c r="S39" s="23"/>
      <c r="T39" s="23"/>
      <c r="U39" s="23"/>
      <c r="V39" s="18">
        <f t="shared" si="0"/>
        <v>0</v>
      </c>
      <c r="W39" s="92">
        <f>COUNTIF(AG39:AV39,"б")</f>
        <v>0</v>
      </c>
      <c r="X39" s="92">
        <f>COUNTIF(AF39:AU39,"д")</f>
        <v>0</v>
      </c>
      <c r="Y39" s="92">
        <f t="shared" si="3"/>
        <v>0</v>
      </c>
      <c r="Z39" s="92">
        <f t="shared" si="4"/>
        <v>0</v>
      </c>
      <c r="AA39" s="92">
        <f t="shared" si="5"/>
        <v>0</v>
      </c>
      <c r="AB39" s="92">
        <f t="shared" si="6"/>
        <v>0</v>
      </c>
      <c r="AC39" s="92">
        <f t="shared" si="7"/>
        <v>0</v>
      </c>
      <c r="AD39" s="210" t="str">
        <f t="shared" si="15"/>
        <v/>
      </c>
      <c r="AE39" s="31">
        <f>IF(AX39=5,0.5,IF(AX39=4,0.25,IF(AX39&lt;=3,0)))</f>
        <v>0</v>
      </c>
      <c r="AF39" s="9"/>
      <c r="AG39" s="17" t="str">
        <f t="shared" si="25"/>
        <v/>
      </c>
      <c r="AH39" s="17" t="str">
        <f t="shared" si="25"/>
        <v/>
      </c>
      <c r="AI39" s="17" t="str">
        <f t="shared" si="25"/>
        <v/>
      </c>
      <c r="AJ39" s="17" t="str">
        <f t="shared" si="25"/>
        <v/>
      </c>
      <c r="AK39" s="17" t="str">
        <f t="shared" si="25"/>
        <v/>
      </c>
      <c r="AL39" s="17" t="str">
        <f t="shared" si="25"/>
        <v/>
      </c>
      <c r="AM39" s="17" t="str">
        <f t="shared" si="25"/>
        <v/>
      </c>
      <c r="AN39" s="17" t="str">
        <f t="shared" si="25"/>
        <v/>
      </c>
      <c r="AO39" s="17" t="str">
        <f t="shared" si="25"/>
        <v/>
      </c>
      <c r="AP39" s="17" t="str">
        <f t="shared" si="25"/>
        <v/>
      </c>
      <c r="AQ39" s="17" t="str">
        <f t="shared" si="25"/>
        <v/>
      </c>
      <c r="AR39" s="17" t="str">
        <f t="shared" si="25"/>
        <v/>
      </c>
      <c r="AS39" s="17" t="str">
        <f t="shared" si="25"/>
        <v/>
      </c>
      <c r="AT39" s="17" t="str">
        <f t="shared" si="25"/>
        <v/>
      </c>
      <c r="AU39" s="17" t="str">
        <f t="shared" si="25"/>
        <v/>
      </c>
      <c r="AV39" s="17" t="str">
        <f t="shared" si="25"/>
        <v/>
      </c>
      <c r="AW39" s="18">
        <f>COUNTIF(AG39:AV39,"з")</f>
        <v>0</v>
      </c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9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9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ht="13.5" customHeight="1" x14ac:dyDescent="0.25">
      <c r="A40" s="215"/>
      <c r="B40" s="110"/>
      <c r="C40" s="82" t="s">
        <v>12</v>
      </c>
      <c r="D40" s="110"/>
      <c r="E40" s="27"/>
      <c r="F40" s="181" t="str">
        <f t="array" ref="F40:U47">AG40:AV47</f>
        <v xml:space="preserve"> </v>
      </c>
      <c r="G40" s="181" t="str">
        <v xml:space="preserve"> </v>
      </c>
      <c r="H40" s="181">
        <v>4.791666666666667</v>
      </c>
      <c r="I40" s="181">
        <v>4.75</v>
      </c>
      <c r="J40" s="181">
        <v>4.833333333333333</v>
      </c>
      <c r="K40" s="181">
        <v>4.458333333333333</v>
      </c>
      <c r="L40" s="181">
        <v>4.25</v>
      </c>
      <c r="M40" s="181">
        <v>5</v>
      </c>
      <c r="N40" s="181">
        <v>4.5</v>
      </c>
      <c r="O40" s="182">
        <v>5</v>
      </c>
      <c r="P40" s="183">
        <v>4.75</v>
      </c>
      <c r="Q40" s="183">
        <v>4.291666666666667</v>
      </c>
      <c r="R40" s="183">
        <v>4.25</v>
      </c>
      <c r="S40" s="181">
        <v>4.625</v>
      </c>
      <c r="T40" s="181">
        <v>4.916666666666667</v>
      </c>
      <c r="U40" s="181">
        <v>4.5217391304347823</v>
      </c>
      <c r="V40" s="18">
        <f>сводн.!T44</f>
        <v>4</v>
      </c>
      <c r="W40" s="92">
        <f>SUM(W6:W39)</f>
        <v>0</v>
      </c>
      <c r="X40" s="92">
        <f>SUM(X6:X39)</f>
        <v>0</v>
      </c>
      <c r="Y40" s="92">
        <f>SUM(Y6:Y39)-X40</f>
        <v>0</v>
      </c>
      <c r="Z40" s="92">
        <f>SUM(Z6:Z39)</f>
        <v>3</v>
      </c>
      <c r="AA40" s="92">
        <f>SUM(AA6:AA39)</f>
        <v>115</v>
      </c>
      <c r="AB40" s="92">
        <f>SUM(AB6:AB39)</f>
        <v>217</v>
      </c>
      <c r="AC40" s="92">
        <f t="shared" si="7"/>
        <v>335</v>
      </c>
      <c r="AD40" s="210">
        <f t="shared" si="15"/>
        <v>4.6388059701492539</v>
      </c>
      <c r="AE40" s="32"/>
      <c r="AF40" s="9"/>
      <c r="AG40" s="33" t="str">
        <f t="shared" ref="AG40:AV40" si="26">IF(COUNT(AG6:AG39)=0," ",SUM(AG6:AG39)/COUNT(AG6:AG39))</f>
        <v xml:space="preserve"> </v>
      </c>
      <c r="AH40" s="33" t="str">
        <f t="shared" si="26"/>
        <v xml:space="preserve"> </v>
      </c>
      <c r="AI40" s="33">
        <f t="shared" si="26"/>
        <v>4.791666666666667</v>
      </c>
      <c r="AJ40" s="33">
        <f t="shared" si="26"/>
        <v>4.75</v>
      </c>
      <c r="AK40" s="33">
        <f t="shared" si="26"/>
        <v>4.833333333333333</v>
      </c>
      <c r="AL40" s="33">
        <f t="shared" si="26"/>
        <v>4.458333333333333</v>
      </c>
      <c r="AM40" s="33">
        <f t="shared" si="26"/>
        <v>4.25</v>
      </c>
      <c r="AN40" s="33">
        <f t="shared" si="26"/>
        <v>5</v>
      </c>
      <c r="AO40" s="33">
        <f t="shared" si="26"/>
        <v>4.5</v>
      </c>
      <c r="AP40" s="33">
        <f t="shared" si="26"/>
        <v>5</v>
      </c>
      <c r="AQ40" s="33">
        <f t="shared" si="26"/>
        <v>4.75</v>
      </c>
      <c r="AR40" s="33">
        <f t="shared" si="26"/>
        <v>4.291666666666667</v>
      </c>
      <c r="AS40" s="33">
        <f t="shared" si="26"/>
        <v>4.25</v>
      </c>
      <c r="AT40" s="33">
        <f t="shared" si="26"/>
        <v>4.625</v>
      </c>
      <c r="AU40" s="33">
        <f t="shared" si="26"/>
        <v>4.916666666666667</v>
      </c>
      <c r="AV40" s="34">
        <f t="shared" si="26"/>
        <v>4.5217391304347823</v>
      </c>
      <c r="AW40" s="35"/>
      <c r="AX40" s="19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</row>
    <row r="41" spans="1:157" s="43" customFormat="1" x14ac:dyDescent="0.2">
      <c r="A41" s="184"/>
      <c r="B41" s="215"/>
      <c r="C41" s="186" t="s">
        <v>13</v>
      </c>
      <c r="D41" s="82"/>
      <c r="E41" s="187"/>
      <c r="F41" s="102" t="str">
        <v>0</v>
      </c>
      <c r="G41" s="102" t="str">
        <v>0</v>
      </c>
      <c r="H41" s="102">
        <v>19</v>
      </c>
      <c r="I41" s="102">
        <v>18</v>
      </c>
      <c r="J41" s="102">
        <v>20</v>
      </c>
      <c r="K41" s="102">
        <v>11</v>
      </c>
      <c r="L41" s="102">
        <v>6</v>
      </c>
      <c r="M41" s="102">
        <v>24</v>
      </c>
      <c r="N41" s="102">
        <v>12</v>
      </c>
      <c r="O41" s="103">
        <v>24</v>
      </c>
      <c r="P41" s="103">
        <v>18</v>
      </c>
      <c r="Q41" s="103">
        <v>8</v>
      </c>
      <c r="R41" s="103">
        <v>8</v>
      </c>
      <c r="S41" s="102">
        <v>15</v>
      </c>
      <c r="T41" s="102">
        <v>22</v>
      </c>
      <c r="U41" s="102">
        <v>12</v>
      </c>
      <c r="V41" s="177">
        <f>IF(COUNTIF(V6:V39,5)=0,"0",COUNTIF(V6:V39,5))</f>
        <v>3</v>
      </c>
      <c r="W41" s="177"/>
      <c r="X41" s="722">
        <f>SUM(X40:AB40)</f>
        <v>335</v>
      </c>
      <c r="Y41" s="722"/>
      <c r="Z41" s="722"/>
      <c r="AA41" s="722"/>
      <c r="AB41" s="722"/>
      <c r="AC41" s="493"/>
      <c r="AD41" s="210">
        <f t="shared" si="15"/>
        <v>2</v>
      </c>
      <c r="AE41" s="36"/>
      <c r="AF41" s="37"/>
      <c r="AG41" s="38" t="str">
        <f t="shared" ref="AG41:AU41" si="27">IF(COUNTIF(AG6:AG39,5)=0,"0",COUNTIF(AG6:AG39,5))</f>
        <v>0</v>
      </c>
      <c r="AH41" s="38" t="str">
        <f t="shared" si="27"/>
        <v>0</v>
      </c>
      <c r="AI41" s="38">
        <f t="shared" si="27"/>
        <v>19</v>
      </c>
      <c r="AJ41" s="38">
        <f t="shared" si="27"/>
        <v>18</v>
      </c>
      <c r="AK41" s="38">
        <f t="shared" si="27"/>
        <v>20</v>
      </c>
      <c r="AL41" s="38">
        <f t="shared" si="27"/>
        <v>11</v>
      </c>
      <c r="AM41" s="38">
        <f t="shared" si="27"/>
        <v>6</v>
      </c>
      <c r="AN41" s="38">
        <f t="shared" si="27"/>
        <v>24</v>
      </c>
      <c r="AO41" s="38">
        <f t="shared" si="27"/>
        <v>12</v>
      </c>
      <c r="AP41" s="38">
        <f t="shared" si="27"/>
        <v>24</v>
      </c>
      <c r="AQ41" s="38">
        <f t="shared" si="27"/>
        <v>18</v>
      </c>
      <c r="AR41" s="38">
        <f t="shared" si="27"/>
        <v>8</v>
      </c>
      <c r="AS41" s="38">
        <f t="shared" si="27"/>
        <v>8</v>
      </c>
      <c r="AT41" s="38">
        <f t="shared" si="27"/>
        <v>15</v>
      </c>
      <c r="AU41" s="38">
        <f t="shared" si="27"/>
        <v>22</v>
      </c>
      <c r="AV41" s="39">
        <f>IF(COUNTIF(AV6:AV39,5)=0," ",COUNTIF(AV6:AV39,5))</f>
        <v>12</v>
      </c>
      <c r="AW41" s="38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x14ac:dyDescent="0.2">
      <c r="A42" s="188"/>
      <c r="B42" s="184"/>
      <c r="C42" s="190" t="s">
        <v>14</v>
      </c>
      <c r="D42" s="186"/>
      <c r="E42" s="191"/>
      <c r="F42" s="104" t="str">
        <v>0</v>
      </c>
      <c r="G42" s="104" t="str">
        <v>0</v>
      </c>
      <c r="H42" s="104">
        <v>5</v>
      </c>
      <c r="I42" s="104">
        <v>6</v>
      </c>
      <c r="J42" s="104">
        <v>4</v>
      </c>
      <c r="K42" s="104">
        <v>13</v>
      </c>
      <c r="L42" s="104">
        <v>18</v>
      </c>
      <c r="M42" s="104" t="str">
        <v>0</v>
      </c>
      <c r="N42" s="104">
        <v>12</v>
      </c>
      <c r="O42" s="105" t="str">
        <v>0</v>
      </c>
      <c r="P42" s="105">
        <v>6</v>
      </c>
      <c r="Q42" s="105">
        <v>15</v>
      </c>
      <c r="R42" s="105">
        <v>14</v>
      </c>
      <c r="S42" s="104">
        <v>9</v>
      </c>
      <c r="T42" s="104">
        <v>2</v>
      </c>
      <c r="U42" s="104">
        <v>11</v>
      </c>
      <c r="V42" s="44">
        <f>IF(COUNTIF(V6:V39,4)=0,"0",COUNTIF(V6:V39,4))</f>
        <v>19</v>
      </c>
      <c r="W42" s="44"/>
      <c r="X42" s="44"/>
      <c r="Y42" s="44" t="str">
        <f>IF(COUNTIF(Y6:Y39,4)=0," ",COUNTIF(Y6:Y39,4))</f>
        <v xml:space="preserve"> </v>
      </c>
      <c r="Z42" s="44" t="str">
        <f>IF(COUNTIF(Z6:Z39,4)=0," ",COUNTIF(Z6:Z39,4))</f>
        <v xml:space="preserve"> </v>
      </c>
      <c r="AA42" s="44">
        <f>IF(COUNTIF(AA6:AA39,4)=0," ",COUNTIF(AA6:AA39,4))</f>
        <v>1</v>
      </c>
      <c r="AB42" s="44">
        <f>IF(COUNTIF(AB6:AB39,4)=0," ",COUNTIF(AB6:AB39,4))</f>
        <v>1</v>
      </c>
      <c r="AC42" s="44"/>
      <c r="AD42" s="210" t="str">
        <f t="shared" si="15"/>
        <v/>
      </c>
      <c r="AE42" s="45" t="str">
        <f>IF(COUNTIF(AE6:AE39,4)=0," ",COUNTIF(AE6:AE39,4))</f>
        <v xml:space="preserve"> </v>
      </c>
      <c r="AF42" s="44" t="str">
        <f>IF(COUNTIF(AF6:AF39,4)=0," ",COUNTIF(AF6:AF39,4))</f>
        <v xml:space="preserve"> </v>
      </c>
      <c r="AG42" s="44" t="str">
        <f t="shared" ref="AG42:AU42" si="28">IF(COUNTIF(AG6:AG39,4)=0,"0",COUNTIF(AG6:AG39,4))</f>
        <v>0</v>
      </c>
      <c r="AH42" s="44" t="str">
        <f t="shared" si="28"/>
        <v>0</v>
      </c>
      <c r="AI42" s="44">
        <f t="shared" si="28"/>
        <v>5</v>
      </c>
      <c r="AJ42" s="44">
        <f t="shared" si="28"/>
        <v>6</v>
      </c>
      <c r="AK42" s="44">
        <f t="shared" si="28"/>
        <v>4</v>
      </c>
      <c r="AL42" s="44">
        <f t="shared" si="28"/>
        <v>13</v>
      </c>
      <c r="AM42" s="44">
        <f t="shared" si="28"/>
        <v>18</v>
      </c>
      <c r="AN42" s="44" t="str">
        <f t="shared" si="28"/>
        <v>0</v>
      </c>
      <c r="AO42" s="44">
        <f t="shared" si="28"/>
        <v>12</v>
      </c>
      <c r="AP42" s="44" t="str">
        <f t="shared" si="28"/>
        <v>0</v>
      </c>
      <c r="AQ42" s="44">
        <f t="shared" si="28"/>
        <v>6</v>
      </c>
      <c r="AR42" s="44">
        <f t="shared" si="28"/>
        <v>15</v>
      </c>
      <c r="AS42" s="44">
        <f t="shared" si="28"/>
        <v>14</v>
      </c>
      <c r="AT42" s="44">
        <f t="shared" si="28"/>
        <v>9</v>
      </c>
      <c r="AU42" s="44">
        <f t="shared" si="28"/>
        <v>2</v>
      </c>
      <c r="AV42" s="46">
        <f>IF(COUNTIF(AV6:AV39,4)=0," ",COUNTIF(AV6:AV39,4))</f>
        <v>11</v>
      </c>
      <c r="AW42" s="44"/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x14ac:dyDescent="0.2">
      <c r="A43" s="84"/>
      <c r="B43" s="188"/>
      <c r="C43" s="193" t="s">
        <v>15</v>
      </c>
      <c r="D43" s="190"/>
      <c r="E43" s="194"/>
      <c r="F43" s="106" t="str">
        <v>0</v>
      </c>
      <c r="G43" s="106" t="str">
        <v>0</v>
      </c>
      <c r="H43" s="106" t="str">
        <v>0</v>
      </c>
      <c r="I43" s="106" t="str">
        <v>0</v>
      </c>
      <c r="J43" s="106" t="str">
        <v>0</v>
      </c>
      <c r="K43" s="106" t="str">
        <v>0</v>
      </c>
      <c r="L43" s="106" t="str">
        <v>0</v>
      </c>
      <c r="M43" s="106" t="str">
        <v>0</v>
      </c>
      <c r="N43" s="106" t="str">
        <v>0</v>
      </c>
      <c r="O43" s="107" t="str">
        <v>0</v>
      </c>
      <c r="P43" s="107" t="str">
        <v>0</v>
      </c>
      <c r="Q43" s="107">
        <v>1</v>
      </c>
      <c r="R43" s="107">
        <v>2</v>
      </c>
      <c r="S43" s="106" t="str">
        <v>0</v>
      </c>
      <c r="T43" s="106" t="str">
        <v>0</v>
      </c>
      <c r="U43" s="106" t="str">
        <v xml:space="preserve"> </v>
      </c>
      <c r="V43" s="52">
        <f>IF(COUNTIF(V6:V39,3)=0,"0",COUNTIF(V6:V39,3))</f>
        <v>2</v>
      </c>
      <c r="W43" s="52"/>
      <c r="X43" s="52"/>
      <c r="Y43" s="52" t="str">
        <f>IF(COUNTIF(Y6:Y39,3)=0," ",COUNTIF(Y6:Y39,3))</f>
        <v xml:space="preserve"> </v>
      </c>
      <c r="Z43" s="52" t="str">
        <f>IF(COUNTIF(Z6:Z39,3)=0," ",COUNTIF(Z6:Z39,3))</f>
        <v xml:space="preserve"> </v>
      </c>
      <c r="AA43" s="52">
        <f>IF(COUNTIF(AA6:AA39,3)=0," ",COUNTIF(AA6:AA39,3))</f>
        <v>1</v>
      </c>
      <c r="AB43" s="52">
        <f>IF(COUNTIF(AB6:AB39,3)=0," ",COUNTIF(AB6:AB39,3))</f>
        <v>1</v>
      </c>
      <c r="AC43" s="52"/>
      <c r="AD43" s="210" t="str">
        <f t="shared" si="15"/>
        <v/>
      </c>
      <c r="AE43" s="53" t="str">
        <f>IF(COUNTIF(AE6:AE39,3)=0," ",COUNTIF(AE6:AE39,3))</f>
        <v xml:space="preserve"> </v>
      </c>
      <c r="AF43" s="52" t="str">
        <f>IF(COUNTIF(AF6:AF39,3)=0," ",COUNTIF(AF6:AF39,3))</f>
        <v xml:space="preserve"> </v>
      </c>
      <c r="AG43" s="52" t="str">
        <f t="shared" ref="AG43:AU43" si="29">IF(COUNTIF(AG6:AG39,3)=0,"0",COUNTIF(AG6:AG39,3))</f>
        <v>0</v>
      </c>
      <c r="AH43" s="52" t="str">
        <f t="shared" si="29"/>
        <v>0</v>
      </c>
      <c r="AI43" s="52" t="str">
        <f t="shared" si="29"/>
        <v>0</v>
      </c>
      <c r="AJ43" s="52" t="str">
        <f t="shared" si="29"/>
        <v>0</v>
      </c>
      <c r="AK43" s="52" t="str">
        <f t="shared" si="29"/>
        <v>0</v>
      </c>
      <c r="AL43" s="52" t="str">
        <f t="shared" si="29"/>
        <v>0</v>
      </c>
      <c r="AM43" s="52" t="str">
        <f t="shared" si="29"/>
        <v>0</v>
      </c>
      <c r="AN43" s="52" t="str">
        <f t="shared" si="29"/>
        <v>0</v>
      </c>
      <c r="AO43" s="52" t="str">
        <f t="shared" si="29"/>
        <v>0</v>
      </c>
      <c r="AP43" s="52" t="str">
        <f t="shared" si="29"/>
        <v>0</v>
      </c>
      <c r="AQ43" s="52" t="str">
        <f t="shared" si="29"/>
        <v>0</v>
      </c>
      <c r="AR43" s="52">
        <f t="shared" si="29"/>
        <v>1</v>
      </c>
      <c r="AS43" s="52">
        <f t="shared" si="29"/>
        <v>2</v>
      </c>
      <c r="AT43" s="52" t="str">
        <f t="shared" si="29"/>
        <v>0</v>
      </c>
      <c r="AU43" s="52" t="str">
        <f t="shared" si="29"/>
        <v>0</v>
      </c>
      <c r="AV43" s="54" t="str">
        <f>IF(COUNTIF(AV6:AV39,3)=0," ",COUNTIF(AV6:AV39,3))</f>
        <v xml:space="preserve"> </v>
      </c>
      <c r="AW43" s="52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x14ac:dyDescent="0.2">
      <c r="A44" s="215"/>
      <c r="B44" s="84"/>
      <c r="C44" s="82" t="s">
        <v>16</v>
      </c>
      <c r="D44" s="19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 t="str">
        <f>IF(COUNTIF(V6:V39,2)=0,"0",COUNTIF(V6:V39,2))</f>
        <v>0</v>
      </c>
      <c r="W44" s="35"/>
      <c r="X44" s="35"/>
      <c r="Y44" s="35" t="str">
        <f>IF(COUNTIF(Y6:Y39,2)=0," ",COUNTIF(Y6:Y39,2))</f>
        <v xml:space="preserve"> </v>
      </c>
      <c r="Z44" s="35">
        <f>IF(COUNTIF(Z6:Z39,2)=0," ",COUNTIF(Z6:Z39,2))</f>
        <v>1</v>
      </c>
      <c r="AA44" s="35">
        <f>IF(COUNTIF(AA6:AA39,2)=0," ",COUNTIF(AA6:AA39,2))</f>
        <v>1</v>
      </c>
      <c r="AB44" s="35" t="str">
        <f>IF(COUNTIF(AB6:AB39,2)=0," ",COUNTIF(AB6:AB39,2))</f>
        <v xml:space="preserve"> </v>
      </c>
      <c r="AC44" s="35"/>
      <c r="AD44" s="210" t="str">
        <f t="shared" si="15"/>
        <v/>
      </c>
      <c r="AE44" s="61" t="str">
        <f>IF(COUNTIF(AE6:AE39,2)=0," ",COUNTIF(AE6:AE39,2))</f>
        <v xml:space="preserve"> </v>
      </c>
      <c r="AF44" s="35" t="str">
        <f>IF(COUNTIF(AF6:AF39,2)=0," ",COUNTIF(AF6:AF39,2))</f>
        <v xml:space="preserve"> </v>
      </c>
      <c r="AG44" s="35">
        <f t="shared" ref="AG44:AV44" si="30">COUNTIF(AG6:AG38,2)+COUNTIF(AG6:AG38,"д")</f>
        <v>0</v>
      </c>
      <c r="AH44" s="35">
        <f t="shared" si="30"/>
        <v>0</v>
      </c>
      <c r="AI44" s="35">
        <f t="shared" si="30"/>
        <v>0</v>
      </c>
      <c r="AJ44" s="35">
        <f t="shared" si="30"/>
        <v>0</v>
      </c>
      <c r="AK44" s="35">
        <f t="shared" si="30"/>
        <v>0</v>
      </c>
      <c r="AL44" s="35">
        <f t="shared" si="30"/>
        <v>0</v>
      </c>
      <c r="AM44" s="35">
        <f t="shared" si="30"/>
        <v>0</v>
      </c>
      <c r="AN44" s="35">
        <f t="shared" si="30"/>
        <v>0</v>
      </c>
      <c r="AO44" s="35">
        <f t="shared" si="30"/>
        <v>0</v>
      </c>
      <c r="AP44" s="35">
        <f t="shared" si="30"/>
        <v>0</v>
      </c>
      <c r="AQ44" s="35">
        <f t="shared" si="30"/>
        <v>0</v>
      </c>
      <c r="AR44" s="35">
        <f t="shared" si="30"/>
        <v>0</v>
      </c>
      <c r="AS44" s="35">
        <f t="shared" si="30"/>
        <v>0</v>
      </c>
      <c r="AT44" s="35">
        <f t="shared" si="30"/>
        <v>0</v>
      </c>
      <c r="AU44" s="35">
        <f t="shared" si="30"/>
        <v>0</v>
      </c>
      <c r="AV44" s="35">
        <f t="shared" si="30"/>
        <v>0</v>
      </c>
      <c r="AW44" s="35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x14ac:dyDescent="0.2">
      <c r="A45" s="215"/>
      <c r="B45" s="215"/>
      <c r="C45" s="82" t="s">
        <v>17</v>
      </c>
      <c r="D45" s="82"/>
      <c r="E45" s="27"/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4">
        <v>0</v>
      </c>
      <c r="P45" s="24">
        <v>0</v>
      </c>
      <c r="Q45" s="24">
        <v>0</v>
      </c>
      <c r="R45" s="24">
        <v>0</v>
      </c>
      <c r="S45" s="23">
        <v>0</v>
      </c>
      <c r="T45" s="23">
        <v>0</v>
      </c>
      <c r="U45" s="23">
        <v>0</v>
      </c>
      <c r="V45" s="35">
        <f t="shared" ref="V45:AB45" si="31">COUNTBLANK(V6:V28)</f>
        <v>0</v>
      </c>
      <c r="W45" s="35">
        <f t="shared" si="31"/>
        <v>0</v>
      </c>
      <c r="X45" s="35">
        <f t="shared" si="31"/>
        <v>0</v>
      </c>
      <c r="Y45" s="35">
        <f t="shared" si="31"/>
        <v>0</v>
      </c>
      <c r="Z45" s="35">
        <f t="shared" si="31"/>
        <v>0</v>
      </c>
      <c r="AA45" s="35">
        <f t="shared" si="31"/>
        <v>0</v>
      </c>
      <c r="AB45" s="35">
        <f t="shared" si="31"/>
        <v>0</v>
      </c>
      <c r="AC45" s="35"/>
      <c r="AD45" s="222">
        <f>COUNTBLANK(AD6:AD28)</f>
        <v>0</v>
      </c>
      <c r="AE45" s="61" t="str">
        <f>IF(COUNTIF(AE6:AE39,"б")=0," ",COUNTIF(AE6:AE39,"б"))</f>
        <v xml:space="preserve"> </v>
      </c>
      <c r="AF45" s="60">
        <f t="shared" ref="AF45:BK45" si="32">IF(COUNTIF(AF6:AF39,"б")=0+COUNTIF(AF6:AF39,"а")=0,"0",COUNTIF(AF6:AF39,"б")+COUNTIF(AF6:AF39,"а"))</f>
        <v>0</v>
      </c>
      <c r="AG45" s="60">
        <f t="shared" si="32"/>
        <v>0</v>
      </c>
      <c r="AH45" s="60">
        <f t="shared" si="32"/>
        <v>0</v>
      </c>
      <c r="AI45" s="60">
        <f t="shared" si="32"/>
        <v>0</v>
      </c>
      <c r="AJ45" s="60">
        <f t="shared" si="32"/>
        <v>0</v>
      </c>
      <c r="AK45" s="60">
        <f t="shared" si="32"/>
        <v>0</v>
      </c>
      <c r="AL45" s="60">
        <f t="shared" si="32"/>
        <v>0</v>
      </c>
      <c r="AM45" s="60">
        <f t="shared" si="32"/>
        <v>0</v>
      </c>
      <c r="AN45" s="60">
        <f t="shared" si="32"/>
        <v>0</v>
      </c>
      <c r="AO45" s="60">
        <f t="shared" si="32"/>
        <v>0</v>
      </c>
      <c r="AP45" s="60">
        <f t="shared" si="32"/>
        <v>0</v>
      </c>
      <c r="AQ45" s="60">
        <f t="shared" si="32"/>
        <v>0</v>
      </c>
      <c r="AR45" s="60">
        <f t="shared" si="32"/>
        <v>0</v>
      </c>
      <c r="AS45" s="60">
        <f t="shared" si="32"/>
        <v>0</v>
      </c>
      <c r="AT45" s="60">
        <f t="shared" si="32"/>
        <v>0</v>
      </c>
      <c r="AU45" s="60">
        <f t="shared" si="32"/>
        <v>0</v>
      </c>
      <c r="AV45" s="60">
        <f t="shared" si="32"/>
        <v>0</v>
      </c>
      <c r="AW45" s="60">
        <f t="shared" si="32"/>
        <v>0</v>
      </c>
      <c r="AX45" s="60">
        <f t="shared" si="32"/>
        <v>0</v>
      </c>
      <c r="AY45" s="60">
        <f t="shared" si="32"/>
        <v>0</v>
      </c>
      <c r="AZ45" s="60">
        <f t="shared" si="32"/>
        <v>0</v>
      </c>
      <c r="BA45" s="60">
        <f t="shared" si="32"/>
        <v>0</v>
      </c>
      <c r="BB45" s="60">
        <f t="shared" si="32"/>
        <v>0</v>
      </c>
      <c r="BC45" s="60">
        <f t="shared" si="32"/>
        <v>0</v>
      </c>
      <c r="BD45" s="60">
        <f t="shared" si="32"/>
        <v>0</v>
      </c>
      <c r="BE45" s="60">
        <f t="shared" si="32"/>
        <v>0</v>
      </c>
      <c r="BF45" s="60">
        <f t="shared" si="32"/>
        <v>0</v>
      </c>
      <c r="BG45" s="60">
        <f t="shared" si="32"/>
        <v>0</v>
      </c>
      <c r="BH45" s="60">
        <f t="shared" si="32"/>
        <v>0</v>
      </c>
      <c r="BI45" s="60">
        <f t="shared" si="32"/>
        <v>0</v>
      </c>
      <c r="BJ45" s="60">
        <f t="shared" si="32"/>
        <v>0</v>
      </c>
      <c r="BK45" s="60">
        <f t="shared" si="32"/>
        <v>0</v>
      </c>
      <c r="BL45" s="60">
        <f t="shared" ref="BL45:CB45" si="33">IF(COUNTIF(BL6:BL39,"б")=0+COUNTIF(BL6:BL39,"а")=0,"0",COUNTIF(BL6:BL39,"б")+COUNTIF(BL6:BL39,"а"))</f>
        <v>0</v>
      </c>
      <c r="BM45" s="60">
        <f t="shared" si="33"/>
        <v>0</v>
      </c>
      <c r="BN45" s="60">
        <f t="shared" si="33"/>
        <v>0</v>
      </c>
      <c r="BO45" s="60">
        <f t="shared" si="33"/>
        <v>0</v>
      </c>
      <c r="BP45" s="60">
        <f t="shared" si="33"/>
        <v>0</v>
      </c>
      <c r="BQ45" s="60">
        <f t="shared" si="33"/>
        <v>0</v>
      </c>
      <c r="BR45" s="60">
        <f t="shared" si="33"/>
        <v>0</v>
      </c>
      <c r="BS45" s="60">
        <f t="shared" si="33"/>
        <v>0</v>
      </c>
      <c r="BT45" s="60">
        <f t="shared" si="33"/>
        <v>0</v>
      </c>
      <c r="BU45" s="60">
        <f t="shared" si="33"/>
        <v>0</v>
      </c>
      <c r="BV45" s="60">
        <f t="shared" si="33"/>
        <v>0</v>
      </c>
      <c r="BW45" s="60">
        <f t="shared" si="33"/>
        <v>0</v>
      </c>
      <c r="BX45" s="60">
        <f t="shared" si="33"/>
        <v>0</v>
      </c>
      <c r="BY45" s="60">
        <f t="shared" si="33"/>
        <v>0</v>
      </c>
      <c r="BZ45" s="60">
        <f t="shared" si="33"/>
        <v>0</v>
      </c>
      <c r="CA45" s="60">
        <f t="shared" si="33"/>
        <v>0</v>
      </c>
      <c r="CB45" s="60">
        <f t="shared" si="33"/>
        <v>0</v>
      </c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</row>
    <row r="46" spans="1:157" x14ac:dyDescent="0.2">
      <c r="A46" s="215"/>
      <c r="B46" s="215"/>
      <c r="C46" s="82" t="s">
        <v>18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IF(COUNTIF(V6:V39,"з")=0,"0",COUNTIF(V6:V39,"з"))</f>
        <v>0</v>
      </c>
      <c r="W46" s="35"/>
      <c r="X46" s="35"/>
      <c r="Y46" s="35" t="str">
        <f>IF(COUNTIF(Y6:Y39,"з")=0," ",COUNTIF(Y6:Y39,"з"))</f>
        <v xml:space="preserve"> </v>
      </c>
      <c r="Z46" s="35" t="str">
        <f>IF(COUNTIF(Z6:Z39,"з")=0," ",COUNTIF(Z6:Z39,"з"))</f>
        <v xml:space="preserve"> </v>
      </c>
      <c r="AA46" s="35" t="str">
        <f>IF(COUNTIF(AA6:AA39,"з")=0," ",COUNTIF(AA6:AA39,"з"))</f>
        <v xml:space="preserve"> </v>
      </c>
      <c r="AB46" s="35" t="str">
        <f>IF(COUNTIF(AB6:AB39,"з")=0," ",COUNTIF(AB6:AB39,"з"))</f>
        <v xml:space="preserve"> </v>
      </c>
      <c r="AC46" s="35"/>
      <c r="AD46" s="210" t="str">
        <f t="shared" si="15"/>
        <v/>
      </c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G46" s="35" t="str">
        <f t="shared" ref="AG46:AU46" si="34">IF(COUNTIF(AG6:AG39,"з")=0,"0",COUNTIF(AG6:AG39,"з"))</f>
        <v>0</v>
      </c>
      <c r="AH46" s="35" t="str">
        <f t="shared" si="34"/>
        <v>0</v>
      </c>
      <c r="AI46" s="35" t="str">
        <f t="shared" si="34"/>
        <v>0</v>
      </c>
      <c r="AJ46" s="35" t="str">
        <f t="shared" si="34"/>
        <v>0</v>
      </c>
      <c r="AK46" s="35" t="str">
        <f t="shared" si="34"/>
        <v>0</v>
      </c>
      <c r="AL46" s="35" t="str">
        <f t="shared" si="34"/>
        <v>0</v>
      </c>
      <c r="AM46" s="35" t="str">
        <f t="shared" si="34"/>
        <v>0</v>
      </c>
      <c r="AN46" s="35" t="str">
        <f t="shared" si="34"/>
        <v>0</v>
      </c>
      <c r="AO46" s="35" t="str">
        <f t="shared" si="34"/>
        <v>0</v>
      </c>
      <c r="AP46" s="35" t="str">
        <f t="shared" si="34"/>
        <v>0</v>
      </c>
      <c r="AQ46" s="35" t="str">
        <f t="shared" si="34"/>
        <v>0</v>
      </c>
      <c r="AR46" s="35" t="str">
        <f t="shared" si="34"/>
        <v>0</v>
      </c>
      <c r="AS46" s="35" t="str">
        <f t="shared" si="34"/>
        <v>0</v>
      </c>
      <c r="AT46" s="35" t="str">
        <f t="shared" si="34"/>
        <v>0</v>
      </c>
      <c r="AU46" s="35" t="str">
        <f t="shared" si="34"/>
        <v>0</v>
      </c>
      <c r="AV46" s="35" t="str">
        <f>IF(COUNTIF(AV6:AV39,"з")=0," ",COUNTIF(AV6:AV39,"з"))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G46"/>
    </row>
    <row r="47" spans="1:157" s="30" customFormat="1" x14ac:dyDescent="0.2">
      <c r="A47" s="215"/>
      <c r="B47" s="215"/>
      <c r="C47" s="82" t="s">
        <v>19</v>
      </c>
      <c r="D47" s="82"/>
      <c r="E47" s="27"/>
      <c r="F47" s="23" t="str">
        <v>0</v>
      </c>
      <c r="G47" s="23" t="str">
        <v>0</v>
      </c>
      <c r="H47" s="23" t="str">
        <v>0</v>
      </c>
      <c r="I47" s="23" t="str">
        <v>0</v>
      </c>
      <c r="J47" s="23" t="str">
        <v>0</v>
      </c>
      <c r="K47" s="23" t="str">
        <v>0</v>
      </c>
      <c r="L47" s="23" t="str">
        <v>0</v>
      </c>
      <c r="M47" s="23" t="str">
        <v>0</v>
      </c>
      <c r="N47" s="23" t="str">
        <v>0</v>
      </c>
      <c r="O47" s="24" t="str">
        <v>0</v>
      </c>
      <c r="P47" s="24" t="str">
        <v>0</v>
      </c>
      <c r="Q47" s="24" t="str">
        <v>0</v>
      </c>
      <c r="R47" s="24" t="str">
        <v>0</v>
      </c>
      <c r="S47" s="23" t="str">
        <v>0</v>
      </c>
      <c r="T47" s="23" t="str">
        <v>0</v>
      </c>
      <c r="U47" s="23" t="str">
        <v xml:space="preserve"> </v>
      </c>
      <c r="V47" s="35" t="str">
        <f>IF(COUNTIF(V6:V39,"н")=0,"0",COUNTIF(V6:V39,"н"))</f>
        <v>0</v>
      </c>
      <c r="W47" s="35"/>
      <c r="X47" s="35"/>
      <c r="Y47" s="35" t="str">
        <f>IF(COUNTIF(Y6:Y39,"н")=0," ",COUNTIF(Y6:Y39,"н"))</f>
        <v xml:space="preserve"> </v>
      </c>
      <c r="Z47" s="35" t="str">
        <f>IF(COUNTIF(Z6:Z39,"н")=0," ",COUNTIF(Z6:Z39,"н"))</f>
        <v xml:space="preserve"> </v>
      </c>
      <c r="AA47" s="35" t="str">
        <f>IF(COUNTIF(AA6:AA39,"н")=0," ",COUNTIF(AA6:AA39,"н"))</f>
        <v xml:space="preserve"> </v>
      </c>
      <c r="AB47" s="35" t="str">
        <f>IF(COUNTIF(AB6:AB39,"н")=0," ",COUNTIF(AB6:AB39,"н"))</f>
        <v xml:space="preserve"> </v>
      </c>
      <c r="AC47" s="35"/>
      <c r="AD47" s="210" t="str">
        <f t="shared" si="15"/>
        <v/>
      </c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G47" s="35" t="str">
        <f t="shared" ref="AG47:AU47" si="35">IF(COUNTIF(AG6:AG39,"н")=0,"0",COUNTIF(AG6:AG39,"н"))</f>
        <v>0</v>
      </c>
      <c r="AH47" s="35" t="str">
        <f t="shared" si="35"/>
        <v>0</v>
      </c>
      <c r="AI47" s="35" t="str">
        <f t="shared" si="35"/>
        <v>0</v>
      </c>
      <c r="AJ47" s="35" t="str">
        <f t="shared" si="35"/>
        <v>0</v>
      </c>
      <c r="AK47" s="35" t="str">
        <f t="shared" si="35"/>
        <v>0</v>
      </c>
      <c r="AL47" s="35" t="str">
        <f t="shared" si="35"/>
        <v>0</v>
      </c>
      <c r="AM47" s="35" t="str">
        <f t="shared" si="35"/>
        <v>0</v>
      </c>
      <c r="AN47" s="35" t="str">
        <f t="shared" si="35"/>
        <v>0</v>
      </c>
      <c r="AO47" s="35" t="str">
        <f t="shared" si="35"/>
        <v>0</v>
      </c>
      <c r="AP47" s="35" t="str">
        <f t="shared" si="35"/>
        <v>0</v>
      </c>
      <c r="AQ47" s="35" t="str">
        <f t="shared" si="35"/>
        <v>0</v>
      </c>
      <c r="AR47" s="35" t="str">
        <f t="shared" si="35"/>
        <v>0</v>
      </c>
      <c r="AS47" s="35" t="str">
        <f t="shared" si="35"/>
        <v>0</v>
      </c>
      <c r="AT47" s="35" t="str">
        <f t="shared" si="35"/>
        <v>0</v>
      </c>
      <c r="AU47" s="35" t="str">
        <f t="shared" si="35"/>
        <v>0</v>
      </c>
      <c r="AV47" s="35" t="str">
        <f>IF(COUNTIF(AV6:AV39,"н")=0," ",COUNTIF(AV6:AV39,"н"))</f>
        <v xml:space="preserve"> </v>
      </c>
      <c r="AW47" s="35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</row>
  </sheetData>
  <mergeCells count="8">
    <mergeCell ref="H2:P2"/>
    <mergeCell ref="BP3:CE3"/>
    <mergeCell ref="X41:AB41"/>
    <mergeCell ref="A3:C4"/>
    <mergeCell ref="AD3:AD5"/>
    <mergeCell ref="AG3:AW3"/>
    <mergeCell ref="AX3:BM3"/>
    <mergeCell ref="Q2:T2"/>
  </mergeCells>
  <conditionalFormatting sqref="AF6:AF39">
    <cfRule type="expression" dxfId="9943" priority="1126" stopIfTrue="1">
      <formula>VALUE(RIGHT(AF6))&gt;AE6</formula>
    </cfRule>
    <cfRule type="expression" dxfId="9942" priority="1127" stopIfTrue="1">
      <formula>EXACT(RIGHT(AF6,3),"зач")</formula>
    </cfRule>
  </conditionalFormatting>
  <conditionalFormatting sqref="C5 Y5 AI5 AG5">
    <cfRule type="cellIs" dxfId="9941" priority="1123" stopIfTrue="1" operator="equal">
      <formula>5</formula>
    </cfRule>
    <cfRule type="cellIs" dxfId="9940" priority="1124" stopIfTrue="1" operator="equal">
      <formula>4</formula>
    </cfRule>
    <cfRule type="cellIs" dxfId="9939" priority="1125" stopIfTrue="1" operator="equal">
      <formula>3</formula>
    </cfRule>
  </conditionalFormatting>
  <conditionalFormatting sqref="E6:E47">
    <cfRule type="cellIs" dxfId="9938" priority="1121" stopIfTrue="1" operator="equal">
      <formula>4</formula>
    </cfRule>
    <cfRule type="cellIs" dxfId="9937" priority="1122" stopIfTrue="1" operator="equal">
      <formula>3</formula>
    </cfRule>
  </conditionalFormatting>
  <conditionalFormatting sqref="Z5:AC5 AE46:AW47 W41 AG45:CB45 AE42:AF45 AG6:AW44 W42:AC47 H7:M28 F6:F28 AE6:AE41 O7:T28 F30:V47 F29:T29 V6:V29">
    <cfRule type="cellIs" dxfId="9936" priority="1118" stopIfTrue="1" operator="equal">
      <formula>5</formula>
    </cfRule>
    <cfRule type="cellIs" dxfId="9935" priority="1119" stopIfTrue="1" operator="equal">
      <formula>4</formula>
    </cfRule>
    <cfRule type="cellIs" dxfId="9934" priority="1120" stopIfTrue="1" operator="equal">
      <formula>3</formula>
    </cfRule>
  </conditionalFormatting>
  <conditionalFormatting sqref="AE3:AJ4 V3:AC4 J3:K3 P3:T3">
    <cfRule type="expression" dxfId="9933" priority="1116" stopIfTrue="1">
      <formula>$D$1&lt;J3</formula>
    </cfRule>
    <cfRule type="expression" dxfId="9932" priority="1117" stopIfTrue="1">
      <formula>$D$1&gt;J3</formula>
    </cfRule>
  </conditionalFormatting>
  <conditionalFormatting sqref="G3">
    <cfRule type="expression" dxfId="9931" priority="1101" stopIfTrue="1">
      <formula>$D$1&lt;G3</formula>
    </cfRule>
    <cfRule type="expression" dxfId="9930" priority="1102" stopIfTrue="1">
      <formula>$D$1&gt;G3</formula>
    </cfRule>
  </conditionalFormatting>
  <conditionalFormatting sqref="G3">
    <cfRule type="expression" dxfId="9929" priority="1099" stopIfTrue="1">
      <formula>$D$1&lt;G3</formula>
    </cfRule>
    <cfRule type="expression" dxfId="9928" priority="1100" stopIfTrue="1">
      <formula>$D$1&gt;G3</formula>
    </cfRule>
  </conditionalFormatting>
  <conditionalFormatting sqref="K3">
    <cfRule type="expression" dxfId="9927" priority="1097" stopIfTrue="1">
      <formula>$D$1&lt;K3</formula>
    </cfRule>
    <cfRule type="expression" dxfId="9926" priority="1098" stopIfTrue="1">
      <formula>$D$1&gt;K3</formula>
    </cfRule>
  </conditionalFormatting>
  <conditionalFormatting sqref="K3">
    <cfRule type="expression" dxfId="9925" priority="1095" stopIfTrue="1">
      <formula>$D$1&lt;K3</formula>
    </cfRule>
    <cfRule type="expression" dxfId="9924" priority="1096" stopIfTrue="1">
      <formula>$D$1&gt;K3</formula>
    </cfRule>
  </conditionalFormatting>
  <conditionalFormatting sqref="G3">
    <cfRule type="expression" dxfId="9923" priority="1093" stopIfTrue="1">
      <formula>$D$1&lt;G3</formula>
    </cfRule>
    <cfRule type="expression" dxfId="9922" priority="1094" stopIfTrue="1">
      <formula>$D$1&gt;G3</formula>
    </cfRule>
  </conditionalFormatting>
  <conditionalFormatting sqref="J3">
    <cfRule type="expression" dxfId="9921" priority="1091" stopIfTrue="1">
      <formula>$D$1&lt;J3</formula>
    </cfRule>
    <cfRule type="expression" dxfId="9920" priority="1092" stopIfTrue="1">
      <formula>$D$1&gt;J3</formula>
    </cfRule>
  </conditionalFormatting>
  <conditionalFormatting sqref="J3">
    <cfRule type="expression" dxfId="9919" priority="1089" stopIfTrue="1">
      <formula>$D$1&lt;J3</formula>
    </cfRule>
    <cfRule type="expression" dxfId="9918" priority="1090" stopIfTrue="1">
      <formula>$D$1&gt;J3</formula>
    </cfRule>
  </conditionalFormatting>
  <conditionalFormatting sqref="K3">
    <cfRule type="expression" dxfId="9917" priority="1087" stopIfTrue="1">
      <formula>$D$1&lt;K3</formula>
    </cfRule>
    <cfRule type="expression" dxfId="9916" priority="1088" stopIfTrue="1">
      <formula>$D$1&gt;K3</formula>
    </cfRule>
  </conditionalFormatting>
  <conditionalFormatting sqref="K3">
    <cfRule type="expression" dxfId="9915" priority="1085" stopIfTrue="1">
      <formula>$D$1&lt;K3</formula>
    </cfRule>
    <cfRule type="expression" dxfId="9914" priority="1086" stopIfTrue="1">
      <formula>$D$1&gt;K3</formula>
    </cfRule>
  </conditionalFormatting>
  <conditionalFormatting sqref="R4:S4">
    <cfRule type="expression" dxfId="9913" priority="1083" stopIfTrue="1">
      <formula>$D$1&lt;R4</formula>
    </cfRule>
    <cfRule type="expression" dxfId="9912" priority="1084" stopIfTrue="1">
      <formula>$D$1&gt;R4</formula>
    </cfRule>
  </conditionalFormatting>
  <conditionalFormatting sqref="Q4">
    <cfRule type="expression" dxfId="9911" priority="1063" stopIfTrue="1">
      <formula>$D$1&lt;Q4</formula>
    </cfRule>
    <cfRule type="expression" dxfId="9910" priority="1064" stopIfTrue="1">
      <formula>$D$1&gt;Q4</formula>
    </cfRule>
  </conditionalFormatting>
  <conditionalFormatting sqref="Q4">
    <cfRule type="expression" dxfId="9909" priority="1067" stopIfTrue="1">
      <formula>$D$1&lt;Q4</formula>
    </cfRule>
    <cfRule type="expression" dxfId="9908" priority="1068" stopIfTrue="1">
      <formula>$D$1&gt;Q4</formula>
    </cfRule>
  </conditionalFormatting>
  <conditionalFormatting sqref="G4">
    <cfRule type="expression" dxfId="9907" priority="1077" stopIfTrue="1">
      <formula>$D$1&lt;G4</formula>
    </cfRule>
    <cfRule type="expression" dxfId="9906" priority="1078" stopIfTrue="1">
      <formula>$D$1&gt;G4</formula>
    </cfRule>
  </conditionalFormatting>
  <conditionalFormatting sqref="G4">
    <cfRule type="expression" dxfId="9905" priority="1075" stopIfTrue="1">
      <formula>$D$1&lt;G4</formula>
    </cfRule>
    <cfRule type="expression" dxfId="9904" priority="1076" stopIfTrue="1">
      <formula>$D$1&gt;G4</formula>
    </cfRule>
  </conditionalFormatting>
  <conditionalFormatting sqref="G4">
    <cfRule type="expression" dxfId="9903" priority="1073" stopIfTrue="1">
      <formula>$D$1&lt;G4</formula>
    </cfRule>
    <cfRule type="expression" dxfId="9902" priority="1074" stopIfTrue="1">
      <formula>$D$1&gt;G4</formula>
    </cfRule>
  </conditionalFormatting>
  <conditionalFormatting sqref="Q4">
    <cfRule type="expression" dxfId="9901" priority="1071" stopIfTrue="1">
      <formula>$D$1&lt;Q4</formula>
    </cfRule>
    <cfRule type="expression" dxfId="9900" priority="1072" stopIfTrue="1">
      <formula>$D$1&gt;Q4</formula>
    </cfRule>
  </conditionalFormatting>
  <conditionalFormatting sqref="Q5:T5">
    <cfRule type="expression" dxfId="9899" priority="1056" stopIfTrue="1">
      <formula>$D$1&lt;Q5</formula>
    </cfRule>
    <cfRule type="expression" dxfId="9898" priority="1057" stopIfTrue="1">
      <formula>$D$1&gt;Q5</formula>
    </cfRule>
  </conditionalFormatting>
  <conditionalFormatting sqref="Q4">
    <cfRule type="expression" dxfId="9897" priority="1069" stopIfTrue="1">
      <formula>$D$1&lt;Q4</formula>
    </cfRule>
    <cfRule type="expression" dxfId="9896" priority="1070" stopIfTrue="1">
      <formula>$D$1&gt;Q4</formula>
    </cfRule>
  </conditionalFormatting>
  <conditionalFormatting sqref="Q4">
    <cfRule type="expression" dxfId="9895" priority="1065" stopIfTrue="1">
      <formula>$D$1&lt;Q4</formula>
    </cfRule>
    <cfRule type="expression" dxfId="9894" priority="1066" stopIfTrue="1">
      <formula>$D$1&gt;Q4</formula>
    </cfRule>
  </conditionalFormatting>
  <conditionalFormatting sqref="Q4">
    <cfRule type="expression" dxfId="9893" priority="1061" stopIfTrue="1">
      <formula>$D$1&lt;Q4</formula>
    </cfRule>
    <cfRule type="expression" dxfId="9892" priority="1062" stopIfTrue="1">
      <formula>$D$1&gt;Q4</formula>
    </cfRule>
  </conditionalFormatting>
  <conditionalFormatting sqref="H6">
    <cfRule type="cellIs" dxfId="9891" priority="1026" stopIfTrue="1" operator="equal">
      <formula>5</formula>
    </cfRule>
    <cfRule type="cellIs" dxfId="9890" priority="1027" stopIfTrue="1" operator="equal">
      <formula>4</formula>
    </cfRule>
    <cfRule type="cellIs" dxfId="9889" priority="1028" stopIfTrue="1" operator="equal">
      <formula>3</formula>
    </cfRule>
  </conditionalFormatting>
  <conditionalFormatting sqref="K6">
    <cfRule type="cellIs" dxfId="9888" priority="999" stopIfTrue="1" operator="equal">
      <formula>5</formula>
    </cfRule>
    <cfRule type="cellIs" dxfId="9887" priority="1000" stopIfTrue="1" operator="equal">
      <formula>4</formula>
    </cfRule>
    <cfRule type="cellIs" dxfId="9886" priority="1001" stopIfTrue="1" operator="equal">
      <formula>3</formula>
    </cfRule>
  </conditionalFormatting>
  <conditionalFormatting sqref="G5">
    <cfRule type="expression" dxfId="9885" priority="982" stopIfTrue="1">
      <formula>$D$4&lt;G5</formula>
    </cfRule>
    <cfRule type="expression" dxfId="9884" priority="983" stopIfTrue="1">
      <formula>$D$4&gt;G5</formula>
    </cfRule>
  </conditionalFormatting>
  <conditionalFormatting sqref="I6 Q6:S6">
    <cfRule type="cellIs" dxfId="9883" priority="1058" stopIfTrue="1" operator="equal">
      <formula>5</formula>
    </cfRule>
    <cfRule type="cellIs" dxfId="9882" priority="1059" stopIfTrue="1" operator="equal">
      <formula>4</formula>
    </cfRule>
    <cfRule type="cellIs" dxfId="9881" priority="1060" stopIfTrue="1" operator="equal">
      <formula>3</formula>
    </cfRule>
  </conditionalFormatting>
  <conditionalFormatting sqref="I6">
    <cfRule type="cellIs" dxfId="9880" priority="1053" stopIfTrue="1" operator="equal">
      <formula>5</formula>
    </cfRule>
    <cfRule type="cellIs" dxfId="9879" priority="1054" stopIfTrue="1" operator="equal">
      <formula>4</formula>
    </cfRule>
    <cfRule type="cellIs" dxfId="9878" priority="1055" stopIfTrue="1" operator="equal">
      <formula>3</formula>
    </cfRule>
  </conditionalFormatting>
  <conditionalFormatting sqref="I6">
    <cfRule type="cellIs" dxfId="9877" priority="1050" stopIfTrue="1" operator="equal">
      <formula>5</formula>
    </cfRule>
    <cfRule type="cellIs" dxfId="9876" priority="1051" stopIfTrue="1" operator="equal">
      <formula>4</formula>
    </cfRule>
    <cfRule type="cellIs" dxfId="9875" priority="1052" stopIfTrue="1" operator="equal">
      <formula>3</formula>
    </cfRule>
  </conditionalFormatting>
  <conditionalFormatting sqref="R6">
    <cfRule type="cellIs" dxfId="9874" priority="1047" stopIfTrue="1" operator="equal">
      <formula>5</formula>
    </cfRule>
    <cfRule type="cellIs" dxfId="9873" priority="1048" stopIfTrue="1" operator="equal">
      <formula>4</formula>
    </cfRule>
    <cfRule type="cellIs" dxfId="9872" priority="1049" stopIfTrue="1" operator="equal">
      <formula>3</formula>
    </cfRule>
  </conditionalFormatting>
  <conditionalFormatting sqref="S6">
    <cfRule type="cellIs" dxfId="9871" priority="1044" stopIfTrue="1" operator="equal">
      <formula>5</formula>
    </cfRule>
    <cfRule type="cellIs" dxfId="9870" priority="1045" stopIfTrue="1" operator="equal">
      <formula>4</formula>
    </cfRule>
    <cfRule type="cellIs" dxfId="9869" priority="1046" stopIfTrue="1" operator="equal">
      <formula>3</formula>
    </cfRule>
  </conditionalFormatting>
  <conditionalFormatting sqref="R5">
    <cfRule type="expression" dxfId="9868" priority="1042" stopIfTrue="1">
      <formula>$D$1&lt;R5</formula>
    </cfRule>
    <cfRule type="expression" dxfId="9867" priority="1043" stopIfTrue="1">
      <formula>$D$1&gt;R5</formula>
    </cfRule>
  </conditionalFormatting>
  <conditionalFormatting sqref="R5">
    <cfRule type="expression" dxfId="9866" priority="1040" stopIfTrue="1">
      <formula>$D$1&lt;R5</formula>
    </cfRule>
    <cfRule type="expression" dxfId="9865" priority="1041" stopIfTrue="1">
      <formula>$D$1&gt;R5</formula>
    </cfRule>
  </conditionalFormatting>
  <conditionalFormatting sqref="R5">
    <cfRule type="expression" dxfId="9864" priority="1038" stopIfTrue="1">
      <formula>$D$1&lt;R5</formula>
    </cfRule>
    <cfRule type="expression" dxfId="9863" priority="1039" stopIfTrue="1">
      <formula>$D$1&gt;R5</formula>
    </cfRule>
  </conditionalFormatting>
  <conditionalFormatting sqref="R5">
    <cfRule type="expression" dxfId="9862" priority="1036" stopIfTrue="1">
      <formula>$D$1&lt;R5</formula>
    </cfRule>
    <cfRule type="expression" dxfId="9861" priority="1037" stopIfTrue="1">
      <formula>$D$1&gt;R5</formula>
    </cfRule>
  </conditionalFormatting>
  <conditionalFormatting sqref="R5">
    <cfRule type="expression" dxfId="9860" priority="1034" stopIfTrue="1">
      <formula>$D$1&lt;R5</formula>
    </cfRule>
    <cfRule type="expression" dxfId="9859" priority="1035" stopIfTrue="1">
      <formula>$D$1&gt;R5</formula>
    </cfRule>
  </conditionalFormatting>
  <conditionalFormatting sqref="R5">
    <cfRule type="expression" dxfId="9858" priority="1032" stopIfTrue="1">
      <formula>$D$1&lt;R5</formula>
    </cfRule>
    <cfRule type="expression" dxfId="9857" priority="1033" stopIfTrue="1">
      <formula>$D$1&gt;R5</formula>
    </cfRule>
  </conditionalFormatting>
  <conditionalFormatting sqref="H6">
    <cfRule type="cellIs" dxfId="9856" priority="1029" stopIfTrue="1" operator="equal">
      <formula>5</formula>
    </cfRule>
    <cfRule type="cellIs" dxfId="9855" priority="1030" stopIfTrue="1" operator="equal">
      <formula>4</formula>
    </cfRule>
    <cfRule type="cellIs" dxfId="9854" priority="1031" stopIfTrue="1" operator="equal">
      <formula>3</formula>
    </cfRule>
  </conditionalFormatting>
  <conditionalFormatting sqref="H6">
    <cfRule type="cellIs" dxfId="9853" priority="1023" stopIfTrue="1" operator="equal">
      <formula>5</formula>
    </cfRule>
    <cfRule type="cellIs" dxfId="9852" priority="1024" stopIfTrue="1" operator="equal">
      <formula>4</formula>
    </cfRule>
    <cfRule type="cellIs" dxfId="9851" priority="1025" stopIfTrue="1" operator="equal">
      <formula>3</formula>
    </cfRule>
  </conditionalFormatting>
  <conditionalFormatting sqref="H6">
    <cfRule type="cellIs" dxfId="9850" priority="1020" stopIfTrue="1" operator="equal">
      <formula>5</formula>
    </cfRule>
    <cfRule type="cellIs" dxfId="9849" priority="1021" stopIfTrue="1" operator="equal">
      <formula>4</formula>
    </cfRule>
    <cfRule type="cellIs" dxfId="9848" priority="1022" stopIfTrue="1" operator="equal">
      <formula>3</formula>
    </cfRule>
  </conditionalFormatting>
  <conditionalFormatting sqref="H6">
    <cfRule type="cellIs" dxfId="9847" priority="1017" stopIfTrue="1" operator="equal">
      <formula>5</formula>
    </cfRule>
    <cfRule type="cellIs" dxfId="9846" priority="1018" stopIfTrue="1" operator="equal">
      <formula>4</formula>
    </cfRule>
    <cfRule type="cellIs" dxfId="9845" priority="1019" stopIfTrue="1" operator="equal">
      <formula>3</formula>
    </cfRule>
  </conditionalFormatting>
  <conditionalFormatting sqref="H6">
    <cfRule type="cellIs" dxfId="9844" priority="1014" stopIfTrue="1" operator="equal">
      <formula>5</formula>
    </cfRule>
    <cfRule type="cellIs" dxfId="9843" priority="1015" stopIfTrue="1" operator="equal">
      <formula>4</formula>
    </cfRule>
    <cfRule type="cellIs" dxfId="9842" priority="1016" stopIfTrue="1" operator="equal">
      <formula>3</formula>
    </cfRule>
  </conditionalFormatting>
  <conditionalFormatting sqref="H6">
    <cfRule type="cellIs" dxfId="9841" priority="1011" stopIfTrue="1" operator="equal">
      <formula>5</formula>
    </cfRule>
    <cfRule type="cellIs" dxfId="9840" priority="1012" stopIfTrue="1" operator="equal">
      <formula>4</formula>
    </cfRule>
    <cfRule type="cellIs" dxfId="9839" priority="1013" stopIfTrue="1" operator="equal">
      <formula>3</formula>
    </cfRule>
  </conditionalFormatting>
  <conditionalFormatting sqref="J6">
    <cfRule type="cellIs" dxfId="9838" priority="1008" stopIfTrue="1" operator="equal">
      <formula>5</formula>
    </cfRule>
    <cfRule type="cellIs" dxfId="9837" priority="1009" stopIfTrue="1" operator="equal">
      <formula>4</formula>
    </cfRule>
    <cfRule type="cellIs" dxfId="9836" priority="1010" stopIfTrue="1" operator="equal">
      <formula>3</formula>
    </cfRule>
  </conditionalFormatting>
  <conditionalFormatting sqref="J6">
    <cfRule type="cellIs" dxfId="9835" priority="1005" stopIfTrue="1" operator="equal">
      <formula>5</formula>
    </cfRule>
    <cfRule type="cellIs" dxfId="9834" priority="1006" stopIfTrue="1" operator="equal">
      <formula>4</formula>
    </cfRule>
    <cfRule type="cellIs" dxfId="9833" priority="1007" stopIfTrue="1" operator="equal">
      <formula>3</formula>
    </cfRule>
  </conditionalFormatting>
  <conditionalFormatting sqref="J6">
    <cfRule type="cellIs" dxfId="9832" priority="1002" stopIfTrue="1" operator="equal">
      <formula>5</formula>
    </cfRule>
    <cfRule type="cellIs" dxfId="9831" priority="1003" stopIfTrue="1" operator="equal">
      <formula>4</formula>
    </cfRule>
    <cfRule type="cellIs" dxfId="9830" priority="1004" stopIfTrue="1" operator="equal">
      <formula>3</formula>
    </cfRule>
  </conditionalFormatting>
  <conditionalFormatting sqref="O6">
    <cfRule type="cellIs" dxfId="9829" priority="996" stopIfTrue="1" operator="equal">
      <formula>5</formula>
    </cfRule>
    <cfRule type="cellIs" dxfId="9828" priority="997" stopIfTrue="1" operator="equal">
      <formula>4</formula>
    </cfRule>
    <cfRule type="cellIs" dxfId="9827" priority="998" stopIfTrue="1" operator="equal">
      <formula>3</formula>
    </cfRule>
  </conditionalFormatting>
  <conditionalFormatting sqref="O6">
    <cfRule type="cellIs" dxfId="9826" priority="993" stopIfTrue="1" operator="equal">
      <formula>5</formula>
    </cfRule>
    <cfRule type="cellIs" dxfId="9825" priority="994" stopIfTrue="1" operator="equal">
      <formula>4</formula>
    </cfRule>
    <cfRule type="cellIs" dxfId="9824" priority="995" stopIfTrue="1" operator="equal">
      <formula>3</formula>
    </cfRule>
  </conditionalFormatting>
  <conditionalFormatting sqref="M6">
    <cfRule type="cellIs" dxfId="9823" priority="990" stopIfTrue="1" operator="equal">
      <formula>5</formula>
    </cfRule>
    <cfRule type="cellIs" dxfId="9822" priority="991" stopIfTrue="1" operator="equal">
      <formula>4</formula>
    </cfRule>
    <cfRule type="cellIs" dxfId="9821" priority="992" stopIfTrue="1" operator="equal">
      <formula>3</formula>
    </cfRule>
  </conditionalFormatting>
  <conditionalFormatting sqref="T6">
    <cfRule type="cellIs" dxfId="9820" priority="987" stopIfTrue="1" operator="equal">
      <formula>5</formula>
    </cfRule>
    <cfRule type="cellIs" dxfId="9819" priority="988" stopIfTrue="1" operator="equal">
      <formula>4</formula>
    </cfRule>
    <cfRule type="cellIs" dxfId="9818" priority="989" stopIfTrue="1" operator="equal">
      <formula>3</formula>
    </cfRule>
  </conditionalFormatting>
  <conditionalFormatting sqref="G6:G28">
    <cfRule type="cellIs" dxfId="9817" priority="984" stopIfTrue="1" operator="equal">
      <formula>5</formula>
    </cfRule>
    <cfRule type="cellIs" dxfId="9816" priority="985" stopIfTrue="1" operator="equal">
      <formula>4</formula>
    </cfRule>
    <cfRule type="cellIs" dxfId="9815" priority="986" stopIfTrue="1" operator="equal">
      <formula>3</formula>
    </cfRule>
  </conditionalFormatting>
  <conditionalFormatting sqref="T5">
    <cfRule type="expression" dxfId="9814" priority="927" stopIfTrue="1">
      <formula>$D$1&lt;T5</formula>
    </cfRule>
    <cfRule type="expression" dxfId="9813" priority="928" stopIfTrue="1">
      <formula>$D$1&gt;T5</formula>
    </cfRule>
  </conditionalFormatting>
  <conditionalFormatting sqref="T5">
    <cfRule type="expression" dxfId="9812" priority="935" stopIfTrue="1">
      <formula>$D$1&lt;T5</formula>
    </cfRule>
    <cfRule type="expression" dxfId="9811" priority="936" stopIfTrue="1">
      <formula>$D$1&gt;T5</formula>
    </cfRule>
  </conditionalFormatting>
  <conditionalFormatting sqref="T5">
    <cfRule type="expression" dxfId="9810" priority="933" stopIfTrue="1">
      <formula>$D$1&lt;T5</formula>
    </cfRule>
    <cfRule type="expression" dxfId="9809" priority="934" stopIfTrue="1">
      <formula>$D$1&gt;T5</formula>
    </cfRule>
  </conditionalFormatting>
  <conditionalFormatting sqref="T5">
    <cfRule type="expression" dxfId="9808" priority="931" stopIfTrue="1">
      <formula>$D$1&lt;T5</formula>
    </cfRule>
    <cfRule type="expression" dxfId="9807" priority="932" stopIfTrue="1">
      <formula>$D$1&gt;T5</formula>
    </cfRule>
  </conditionalFormatting>
  <conditionalFormatting sqref="T5">
    <cfRule type="expression" dxfId="9806" priority="929" stopIfTrue="1">
      <formula>$D$1&lt;T5</formula>
    </cfRule>
    <cfRule type="expression" dxfId="9805" priority="930" stopIfTrue="1">
      <formula>$D$1&gt;T5</formula>
    </cfRule>
  </conditionalFormatting>
  <conditionalFormatting sqref="Q6">
    <cfRule type="cellIs" dxfId="9804" priority="979" stopIfTrue="1" operator="equal">
      <formula>5</formula>
    </cfRule>
    <cfRule type="cellIs" dxfId="9803" priority="980" stopIfTrue="1" operator="equal">
      <formula>4</formula>
    </cfRule>
    <cfRule type="cellIs" dxfId="9802" priority="981" stopIfTrue="1" operator="equal">
      <formula>3</formula>
    </cfRule>
  </conditionalFormatting>
  <conditionalFormatting sqref="R6">
    <cfRule type="cellIs" dxfId="9801" priority="976" stopIfTrue="1" operator="equal">
      <formula>5</formula>
    </cfRule>
    <cfRule type="cellIs" dxfId="9800" priority="977" stopIfTrue="1" operator="equal">
      <formula>4</formula>
    </cfRule>
    <cfRule type="cellIs" dxfId="9799" priority="978" stopIfTrue="1" operator="equal">
      <formula>3</formula>
    </cfRule>
  </conditionalFormatting>
  <conditionalFormatting sqref="Q5">
    <cfRule type="expression" dxfId="9798" priority="974" stopIfTrue="1">
      <formula>$D$1&lt;Q5</formula>
    </cfRule>
    <cfRule type="expression" dxfId="9797" priority="975" stopIfTrue="1">
      <formula>$D$1&gt;Q5</formula>
    </cfRule>
  </conditionalFormatting>
  <conditionalFormatting sqref="Q5">
    <cfRule type="expression" dxfId="9796" priority="972" stopIfTrue="1">
      <formula>$D$1&lt;Q5</formula>
    </cfRule>
    <cfRule type="expression" dxfId="9795" priority="973" stopIfTrue="1">
      <formula>$D$1&gt;Q5</formula>
    </cfRule>
  </conditionalFormatting>
  <conditionalFormatting sqref="Q5">
    <cfRule type="expression" dxfId="9794" priority="970" stopIfTrue="1">
      <formula>$D$1&lt;Q5</formula>
    </cfRule>
    <cfRule type="expression" dxfId="9793" priority="971" stopIfTrue="1">
      <formula>$D$1&gt;Q5</formula>
    </cfRule>
  </conditionalFormatting>
  <conditionalFormatting sqref="Q5">
    <cfRule type="expression" dxfId="9792" priority="968" stopIfTrue="1">
      <formula>$D$1&lt;Q5</formula>
    </cfRule>
    <cfRule type="expression" dxfId="9791" priority="969" stopIfTrue="1">
      <formula>$D$1&gt;Q5</formula>
    </cfRule>
  </conditionalFormatting>
  <conditionalFormatting sqref="Q5">
    <cfRule type="expression" dxfId="9790" priority="966" stopIfTrue="1">
      <formula>$D$1&lt;Q5</formula>
    </cfRule>
    <cfRule type="expression" dxfId="9789" priority="967" stopIfTrue="1">
      <formula>$D$1&gt;Q5</formula>
    </cfRule>
  </conditionalFormatting>
  <conditionalFormatting sqref="Q5">
    <cfRule type="expression" dxfId="9788" priority="964" stopIfTrue="1">
      <formula>$D$1&lt;Q5</formula>
    </cfRule>
    <cfRule type="expression" dxfId="9787" priority="965" stopIfTrue="1">
      <formula>$D$1&gt;Q5</formula>
    </cfRule>
  </conditionalFormatting>
  <conditionalFormatting sqref="O6">
    <cfRule type="cellIs" dxfId="9786" priority="961" stopIfTrue="1" operator="equal">
      <formula>5</formula>
    </cfRule>
    <cfRule type="cellIs" dxfId="9785" priority="962" stopIfTrue="1" operator="equal">
      <formula>4</formula>
    </cfRule>
    <cfRule type="cellIs" dxfId="9784" priority="963" stopIfTrue="1" operator="equal">
      <formula>3</formula>
    </cfRule>
  </conditionalFormatting>
  <conditionalFormatting sqref="T6">
    <cfRule type="cellIs" dxfId="9783" priority="958" stopIfTrue="1" operator="equal">
      <formula>5</formula>
    </cfRule>
    <cfRule type="cellIs" dxfId="9782" priority="959" stopIfTrue="1" operator="equal">
      <formula>4</formula>
    </cfRule>
    <cfRule type="cellIs" dxfId="9781" priority="960" stopIfTrue="1" operator="equal">
      <formula>3</formula>
    </cfRule>
  </conditionalFormatting>
  <conditionalFormatting sqref="M6">
    <cfRule type="cellIs" dxfId="9780" priority="955" stopIfTrue="1" operator="equal">
      <formula>5</formula>
    </cfRule>
    <cfRule type="cellIs" dxfId="9779" priority="956" stopIfTrue="1" operator="equal">
      <formula>4</formula>
    </cfRule>
    <cfRule type="cellIs" dxfId="9778" priority="957" stopIfTrue="1" operator="equal">
      <formula>3</formula>
    </cfRule>
  </conditionalFormatting>
  <conditionalFormatting sqref="T5">
    <cfRule type="expression" dxfId="9777" priority="953" stopIfTrue="1">
      <formula>$D$1&lt;T5</formula>
    </cfRule>
    <cfRule type="expression" dxfId="9776" priority="954" stopIfTrue="1">
      <formula>$D$1&gt;T5</formula>
    </cfRule>
  </conditionalFormatting>
  <conditionalFormatting sqref="T5">
    <cfRule type="expression" dxfId="9775" priority="951" stopIfTrue="1">
      <formula>$D$1&lt;T5</formula>
    </cfRule>
    <cfRule type="expression" dxfId="9774" priority="952" stopIfTrue="1">
      <formula>$D$1&gt;T5</formula>
    </cfRule>
  </conditionalFormatting>
  <conditionalFormatting sqref="T5">
    <cfRule type="expression" dxfId="9773" priority="949" stopIfTrue="1">
      <formula>$D$1&lt;T5</formula>
    </cfRule>
    <cfRule type="expression" dxfId="9772" priority="950" stopIfTrue="1">
      <formula>$D$1&gt;T5</formula>
    </cfRule>
  </conditionalFormatting>
  <conditionalFormatting sqref="T5">
    <cfRule type="expression" dxfId="9771" priority="947" stopIfTrue="1">
      <formula>$D$1&lt;T5</formula>
    </cfRule>
    <cfRule type="expression" dxfId="9770" priority="948" stopIfTrue="1">
      <formula>$D$1&gt;T5</formula>
    </cfRule>
  </conditionalFormatting>
  <conditionalFormatting sqref="T5">
    <cfRule type="expression" dxfId="9769" priority="945" stopIfTrue="1">
      <formula>$D$1&lt;T5</formula>
    </cfRule>
    <cfRule type="expression" dxfId="9768" priority="946" stopIfTrue="1">
      <formula>$D$1&gt;T5</formula>
    </cfRule>
  </conditionalFormatting>
  <conditionalFormatting sqref="T5">
    <cfRule type="expression" dxfId="9767" priority="943" stopIfTrue="1">
      <formula>$D$1&lt;T5</formula>
    </cfRule>
    <cfRule type="expression" dxfId="9766" priority="944" stopIfTrue="1">
      <formula>$D$1&gt;T5</formula>
    </cfRule>
  </conditionalFormatting>
  <conditionalFormatting sqref="T5">
    <cfRule type="expression" dxfId="9765" priority="941" stopIfTrue="1">
      <formula>$D$1&lt;T5</formula>
    </cfRule>
    <cfRule type="expression" dxfId="9764" priority="942" stopIfTrue="1">
      <formula>$D$1&gt;T5</formula>
    </cfRule>
  </conditionalFormatting>
  <conditionalFormatting sqref="T5">
    <cfRule type="expression" dxfId="9763" priority="939" stopIfTrue="1">
      <formula>$D$1&lt;T5</formula>
    </cfRule>
    <cfRule type="expression" dxfId="9762" priority="940" stopIfTrue="1">
      <formula>$D$1&gt;T5</formula>
    </cfRule>
  </conditionalFormatting>
  <conditionalFormatting sqref="T5">
    <cfRule type="expression" dxfId="9761" priority="937" stopIfTrue="1">
      <formula>$D$1&lt;T5</formula>
    </cfRule>
    <cfRule type="expression" dxfId="9760" priority="938" stopIfTrue="1">
      <formula>$D$1&gt;T5</formula>
    </cfRule>
  </conditionalFormatting>
  <conditionalFormatting sqref="S6">
    <cfRule type="cellIs" dxfId="9759" priority="924" stopIfTrue="1" operator="equal">
      <formula>5</formula>
    </cfRule>
    <cfRule type="cellIs" dxfId="9758" priority="925" stopIfTrue="1" operator="equal">
      <formula>4</formula>
    </cfRule>
    <cfRule type="cellIs" dxfId="9757" priority="926" stopIfTrue="1" operator="equal">
      <formula>3</formula>
    </cfRule>
  </conditionalFormatting>
  <conditionalFormatting sqref="P6">
    <cfRule type="cellIs" dxfId="9756" priority="921" stopIfTrue="1" operator="equal">
      <formula>5</formula>
    </cfRule>
    <cfRule type="cellIs" dxfId="9755" priority="922" stopIfTrue="1" operator="equal">
      <formula>4</formula>
    </cfRule>
    <cfRule type="cellIs" dxfId="9754" priority="923" stopIfTrue="1" operator="equal">
      <formula>3</formula>
    </cfRule>
  </conditionalFormatting>
  <conditionalFormatting sqref="P6">
    <cfRule type="cellIs" dxfId="9753" priority="918" stopIfTrue="1" operator="equal">
      <formula>5</formula>
    </cfRule>
    <cfRule type="cellIs" dxfId="9752" priority="919" stopIfTrue="1" operator="equal">
      <formula>4</formula>
    </cfRule>
    <cfRule type="cellIs" dxfId="9751" priority="920" stopIfTrue="1" operator="equal">
      <formula>3</formula>
    </cfRule>
  </conditionalFormatting>
  <conditionalFormatting sqref="P6">
    <cfRule type="cellIs" dxfId="9750" priority="915" stopIfTrue="1" operator="equal">
      <formula>5</formula>
    </cfRule>
    <cfRule type="cellIs" dxfId="9749" priority="916" stopIfTrue="1" operator="equal">
      <formula>4</formula>
    </cfRule>
    <cfRule type="cellIs" dxfId="9748" priority="917" stopIfTrue="1" operator="equal">
      <formula>3</formula>
    </cfRule>
  </conditionalFormatting>
  <conditionalFormatting sqref="P6">
    <cfRule type="cellIs" dxfId="9747" priority="912" stopIfTrue="1" operator="equal">
      <formula>5</formula>
    </cfRule>
    <cfRule type="cellIs" dxfId="9746" priority="913" stopIfTrue="1" operator="equal">
      <formula>4</formula>
    </cfRule>
    <cfRule type="cellIs" dxfId="9745" priority="914" stopIfTrue="1" operator="equal">
      <formula>3</formula>
    </cfRule>
  </conditionalFormatting>
  <conditionalFormatting sqref="P6">
    <cfRule type="cellIs" dxfId="9744" priority="909" stopIfTrue="1" operator="equal">
      <formula>5</formula>
    </cfRule>
    <cfRule type="cellIs" dxfId="9743" priority="910" stopIfTrue="1" operator="equal">
      <formula>4</formula>
    </cfRule>
    <cfRule type="cellIs" dxfId="9742" priority="911" stopIfTrue="1" operator="equal">
      <formula>3</formula>
    </cfRule>
  </conditionalFormatting>
  <conditionalFormatting sqref="M6">
    <cfRule type="cellIs" dxfId="9741" priority="906" stopIfTrue="1" operator="equal">
      <formula>5</formula>
    </cfRule>
    <cfRule type="cellIs" dxfId="9740" priority="907" stopIfTrue="1" operator="equal">
      <formula>4</formula>
    </cfRule>
    <cfRule type="cellIs" dxfId="9739" priority="908" stopIfTrue="1" operator="equal">
      <formula>3</formula>
    </cfRule>
  </conditionalFormatting>
  <conditionalFormatting sqref="M6">
    <cfRule type="cellIs" dxfId="9738" priority="903" stopIfTrue="1" operator="equal">
      <formula>5</formula>
    </cfRule>
    <cfRule type="cellIs" dxfId="9737" priority="904" stopIfTrue="1" operator="equal">
      <formula>4</formula>
    </cfRule>
    <cfRule type="cellIs" dxfId="9736" priority="905" stopIfTrue="1" operator="equal">
      <formula>3</formula>
    </cfRule>
  </conditionalFormatting>
  <conditionalFormatting sqref="M6">
    <cfRule type="cellIs" dxfId="9735" priority="900" stopIfTrue="1" operator="equal">
      <formula>5</formula>
    </cfRule>
    <cfRule type="cellIs" dxfId="9734" priority="901" stopIfTrue="1" operator="equal">
      <formula>4</formula>
    </cfRule>
    <cfRule type="cellIs" dxfId="9733" priority="902" stopIfTrue="1" operator="equal">
      <formula>3</formula>
    </cfRule>
  </conditionalFormatting>
  <conditionalFormatting sqref="Q5:S5">
    <cfRule type="cellIs" dxfId="9732" priority="897" stopIfTrue="1" operator="equal">
      <formula>5</formula>
    </cfRule>
    <cfRule type="cellIs" dxfId="9731" priority="898" stopIfTrue="1" operator="equal">
      <formula>4</formula>
    </cfRule>
    <cfRule type="cellIs" dxfId="9730" priority="899" stopIfTrue="1" operator="equal">
      <formula>3</formula>
    </cfRule>
  </conditionalFormatting>
  <conditionalFormatting sqref="Q4:S4">
    <cfRule type="expression" dxfId="9729" priority="895" stopIfTrue="1">
      <formula>$D$1&lt;Q4</formula>
    </cfRule>
    <cfRule type="expression" dxfId="9728" priority="896" stopIfTrue="1">
      <formula>$D$1&gt;Q4</formula>
    </cfRule>
  </conditionalFormatting>
  <conditionalFormatting sqref="G4">
    <cfRule type="expression" dxfId="9727" priority="869" stopIfTrue="1">
      <formula>$D$4&lt;G4</formula>
    </cfRule>
    <cfRule type="expression" dxfId="9726" priority="870" stopIfTrue="1">
      <formula>$D$4&gt;G4</formula>
    </cfRule>
  </conditionalFormatting>
  <conditionalFormatting sqref="R5">
    <cfRule type="cellIs" dxfId="9725" priority="892" stopIfTrue="1" operator="equal">
      <formula>5</formula>
    </cfRule>
    <cfRule type="cellIs" dxfId="9724" priority="893" stopIfTrue="1" operator="equal">
      <formula>4</formula>
    </cfRule>
    <cfRule type="cellIs" dxfId="9723" priority="894" stopIfTrue="1" operator="equal">
      <formula>3</formula>
    </cfRule>
  </conditionalFormatting>
  <conditionalFormatting sqref="S5">
    <cfRule type="cellIs" dxfId="9722" priority="889" stopIfTrue="1" operator="equal">
      <formula>5</formula>
    </cfRule>
    <cfRule type="cellIs" dxfId="9721" priority="890" stopIfTrue="1" operator="equal">
      <formula>4</formula>
    </cfRule>
    <cfRule type="cellIs" dxfId="9720" priority="891" stopIfTrue="1" operator="equal">
      <formula>3</formula>
    </cfRule>
  </conditionalFormatting>
  <conditionalFormatting sqref="R4">
    <cfRule type="expression" dxfId="9719" priority="887" stopIfTrue="1">
      <formula>$D$1&lt;R4</formula>
    </cfRule>
    <cfRule type="expression" dxfId="9718" priority="888" stopIfTrue="1">
      <formula>$D$1&gt;R4</formula>
    </cfRule>
  </conditionalFormatting>
  <conditionalFormatting sqref="R4">
    <cfRule type="expression" dxfId="9717" priority="885" stopIfTrue="1">
      <formula>$D$1&lt;R4</formula>
    </cfRule>
    <cfRule type="expression" dxfId="9716" priority="886" stopIfTrue="1">
      <formula>$D$1&gt;R4</formula>
    </cfRule>
  </conditionalFormatting>
  <conditionalFormatting sqref="R4">
    <cfRule type="expression" dxfId="9715" priority="883" stopIfTrue="1">
      <formula>$D$1&lt;R4</formula>
    </cfRule>
    <cfRule type="expression" dxfId="9714" priority="884" stopIfTrue="1">
      <formula>$D$1&gt;R4</formula>
    </cfRule>
  </conditionalFormatting>
  <conditionalFormatting sqref="R4">
    <cfRule type="expression" dxfId="9713" priority="881" stopIfTrue="1">
      <formula>$D$1&lt;R4</formula>
    </cfRule>
    <cfRule type="expression" dxfId="9712" priority="882" stopIfTrue="1">
      <formula>$D$1&gt;R4</formula>
    </cfRule>
  </conditionalFormatting>
  <conditionalFormatting sqref="R4">
    <cfRule type="expression" dxfId="9711" priority="879" stopIfTrue="1">
      <formula>$D$1&lt;R4</formula>
    </cfRule>
    <cfRule type="expression" dxfId="9710" priority="880" stopIfTrue="1">
      <formula>$D$1&gt;R4</formula>
    </cfRule>
  </conditionalFormatting>
  <conditionalFormatting sqref="R4">
    <cfRule type="expression" dxfId="9709" priority="877" stopIfTrue="1">
      <formula>$D$1&lt;R4</formula>
    </cfRule>
    <cfRule type="expression" dxfId="9708" priority="878" stopIfTrue="1">
      <formula>$D$1&gt;R4</formula>
    </cfRule>
  </conditionalFormatting>
  <conditionalFormatting sqref="T5">
    <cfRule type="cellIs" dxfId="9707" priority="874" stopIfTrue="1" operator="equal">
      <formula>5</formula>
    </cfRule>
    <cfRule type="cellIs" dxfId="9706" priority="875" stopIfTrue="1" operator="equal">
      <formula>4</formula>
    </cfRule>
    <cfRule type="cellIs" dxfId="9705" priority="876" stopIfTrue="1" operator="equal">
      <formula>3</formula>
    </cfRule>
  </conditionalFormatting>
  <conditionalFormatting sqref="G5">
    <cfRule type="cellIs" dxfId="9704" priority="871" stopIfTrue="1" operator="equal">
      <formula>5</formula>
    </cfRule>
    <cfRule type="cellIs" dxfId="9703" priority="872" stopIfTrue="1" operator="equal">
      <formula>4</formula>
    </cfRule>
    <cfRule type="cellIs" dxfId="9702" priority="873" stopIfTrue="1" operator="equal">
      <formula>3</formula>
    </cfRule>
  </conditionalFormatting>
  <conditionalFormatting sqref="Q5">
    <cfRule type="cellIs" dxfId="9701" priority="866" stopIfTrue="1" operator="equal">
      <formula>5</formula>
    </cfRule>
    <cfRule type="cellIs" dxfId="9700" priority="867" stopIfTrue="1" operator="equal">
      <formula>4</formula>
    </cfRule>
    <cfRule type="cellIs" dxfId="9699" priority="868" stopIfTrue="1" operator="equal">
      <formula>3</formula>
    </cfRule>
  </conditionalFormatting>
  <conditionalFormatting sqref="R5">
    <cfRule type="cellIs" dxfId="9698" priority="863" stopIfTrue="1" operator="equal">
      <formula>5</formula>
    </cfRule>
    <cfRule type="cellIs" dxfId="9697" priority="864" stopIfTrue="1" operator="equal">
      <formula>4</formula>
    </cfRule>
    <cfRule type="cellIs" dxfId="9696" priority="865" stopIfTrue="1" operator="equal">
      <formula>3</formula>
    </cfRule>
  </conditionalFormatting>
  <conditionalFormatting sqref="Q4">
    <cfRule type="expression" dxfId="9695" priority="861" stopIfTrue="1">
      <formula>$D$1&lt;Q4</formula>
    </cfRule>
    <cfRule type="expression" dxfId="9694" priority="862" stopIfTrue="1">
      <formula>$D$1&gt;Q4</formula>
    </cfRule>
  </conditionalFormatting>
  <conditionalFormatting sqref="Q4">
    <cfRule type="expression" dxfId="9693" priority="859" stopIfTrue="1">
      <formula>$D$1&lt;Q4</formula>
    </cfRule>
    <cfRule type="expression" dxfId="9692" priority="860" stopIfTrue="1">
      <formula>$D$1&gt;Q4</formula>
    </cfRule>
  </conditionalFormatting>
  <conditionalFormatting sqref="Q4">
    <cfRule type="expression" dxfId="9691" priority="857" stopIfTrue="1">
      <formula>$D$1&lt;Q4</formula>
    </cfRule>
    <cfRule type="expression" dxfId="9690" priority="858" stopIfTrue="1">
      <formula>$D$1&gt;Q4</formula>
    </cfRule>
  </conditionalFormatting>
  <conditionalFormatting sqref="Q4">
    <cfRule type="expression" dxfId="9689" priority="855" stopIfTrue="1">
      <formula>$D$1&lt;Q4</formula>
    </cfRule>
    <cfRule type="expression" dxfId="9688" priority="856" stopIfTrue="1">
      <formula>$D$1&gt;Q4</formula>
    </cfRule>
  </conditionalFormatting>
  <conditionalFormatting sqref="Q4">
    <cfRule type="expression" dxfId="9687" priority="853" stopIfTrue="1">
      <formula>$D$1&lt;Q4</formula>
    </cfRule>
    <cfRule type="expression" dxfId="9686" priority="854" stopIfTrue="1">
      <formula>$D$1&gt;Q4</formula>
    </cfRule>
  </conditionalFormatting>
  <conditionalFormatting sqref="Q4">
    <cfRule type="expression" dxfId="9685" priority="851" stopIfTrue="1">
      <formula>$D$1&lt;Q4</formula>
    </cfRule>
    <cfRule type="expression" dxfId="9684" priority="852" stopIfTrue="1">
      <formula>$D$1&gt;Q4</formula>
    </cfRule>
  </conditionalFormatting>
  <conditionalFormatting sqref="T5">
    <cfRule type="cellIs" dxfId="9683" priority="848" stopIfTrue="1" operator="equal">
      <formula>5</formula>
    </cfRule>
    <cfRule type="cellIs" dxfId="9682" priority="849" stopIfTrue="1" operator="equal">
      <formula>4</formula>
    </cfRule>
    <cfRule type="cellIs" dxfId="9681" priority="850" stopIfTrue="1" operator="equal">
      <formula>3</formula>
    </cfRule>
  </conditionalFormatting>
  <conditionalFormatting sqref="H4">
    <cfRule type="expression" dxfId="9680" priority="798" stopIfTrue="1">
      <formula>$D$1&lt;H4</formula>
    </cfRule>
    <cfRule type="expression" dxfId="9679" priority="799" stopIfTrue="1">
      <formula>$D$1&gt;H4</formula>
    </cfRule>
  </conditionalFormatting>
  <conditionalFormatting sqref="S5">
    <cfRule type="cellIs" dxfId="9678" priority="817" stopIfTrue="1" operator="equal">
      <formula>5</formula>
    </cfRule>
    <cfRule type="cellIs" dxfId="9677" priority="818" stopIfTrue="1" operator="equal">
      <formula>4</formula>
    </cfRule>
    <cfRule type="cellIs" dxfId="9676" priority="819" stopIfTrue="1" operator="equal">
      <formula>3</formula>
    </cfRule>
  </conditionalFormatting>
  <conditionalFormatting sqref="H4">
    <cfRule type="expression" dxfId="9675" priority="787" stopIfTrue="1">
      <formula>$D$1&lt;H4</formula>
    </cfRule>
    <cfRule type="expression" dxfId="9674" priority="788" stopIfTrue="1">
      <formula>$D$1&gt;H4</formula>
    </cfRule>
  </conditionalFormatting>
  <conditionalFormatting sqref="H4">
    <cfRule type="expression" dxfId="9673" priority="785" stopIfTrue="1">
      <formula>$D$1&lt;H4</formula>
    </cfRule>
    <cfRule type="expression" dxfId="9672" priority="786" stopIfTrue="1">
      <formula>$D$1&gt;H4</formula>
    </cfRule>
  </conditionalFormatting>
  <conditionalFormatting sqref="H4">
    <cfRule type="expression" dxfId="9671" priority="783" stopIfTrue="1">
      <formula>$D$1&lt;H4</formula>
    </cfRule>
    <cfRule type="expression" dxfId="9670" priority="784" stopIfTrue="1">
      <formula>$D$1&gt;H4</formula>
    </cfRule>
  </conditionalFormatting>
  <conditionalFormatting sqref="H4">
    <cfRule type="expression" dxfId="9669" priority="781" stopIfTrue="1">
      <formula>$D$1&lt;H4</formula>
    </cfRule>
    <cfRule type="expression" dxfId="9668" priority="782" stopIfTrue="1">
      <formula>$D$1&gt;H4</formula>
    </cfRule>
  </conditionalFormatting>
  <conditionalFormatting sqref="H4">
    <cfRule type="expression" dxfId="9667" priority="779" stopIfTrue="1">
      <formula>$D$1&lt;H4</formula>
    </cfRule>
    <cfRule type="expression" dxfId="9666" priority="780" stopIfTrue="1">
      <formula>$D$1&gt;H4</formula>
    </cfRule>
  </conditionalFormatting>
  <conditionalFormatting sqref="H4">
    <cfRule type="expression" dxfId="9665" priority="777" stopIfTrue="1">
      <formula>$D$1&lt;H4</formula>
    </cfRule>
    <cfRule type="expression" dxfId="9664" priority="778" stopIfTrue="1">
      <formula>$D$1&gt;H4</formula>
    </cfRule>
  </conditionalFormatting>
  <conditionalFormatting sqref="H4">
    <cfRule type="expression" dxfId="9663" priority="775" stopIfTrue="1">
      <formula>$D$1&lt;H4</formula>
    </cfRule>
    <cfRule type="expression" dxfId="9662" priority="776" stopIfTrue="1">
      <formula>$D$1&gt;H4</formula>
    </cfRule>
  </conditionalFormatting>
  <conditionalFormatting sqref="H4">
    <cfRule type="expression" dxfId="9661" priority="773" stopIfTrue="1">
      <formula>$D$1&lt;H4</formula>
    </cfRule>
    <cfRule type="expression" dxfId="9660" priority="774" stopIfTrue="1">
      <formula>$D$1&gt;H4</formula>
    </cfRule>
  </conditionalFormatting>
  <conditionalFormatting sqref="H5">
    <cfRule type="cellIs" dxfId="9659" priority="770" stopIfTrue="1" operator="equal">
      <formula>5</formula>
    </cfRule>
    <cfRule type="cellIs" dxfId="9658" priority="771" stopIfTrue="1" operator="equal">
      <formula>4</formula>
    </cfRule>
    <cfRule type="cellIs" dxfId="9657" priority="772" stopIfTrue="1" operator="equal">
      <formula>3</formula>
    </cfRule>
  </conditionalFormatting>
  <conditionalFormatting sqref="H5">
    <cfRule type="cellIs" dxfId="9656" priority="755" stopIfTrue="1" operator="equal">
      <formula>5</formula>
    </cfRule>
    <cfRule type="cellIs" dxfId="9655" priority="756" stopIfTrue="1" operator="equal">
      <formula>4</formula>
    </cfRule>
    <cfRule type="cellIs" dxfId="9654" priority="757" stopIfTrue="1" operator="equal">
      <formula>3</formula>
    </cfRule>
  </conditionalFormatting>
  <conditionalFormatting sqref="L6">
    <cfRule type="cellIs" dxfId="9653" priority="814" stopIfTrue="1" operator="equal">
      <formula>5</formula>
    </cfRule>
    <cfRule type="cellIs" dxfId="9652" priority="815" stopIfTrue="1" operator="equal">
      <formula>4</formula>
    </cfRule>
    <cfRule type="cellIs" dxfId="9651" priority="816" stopIfTrue="1" operator="equal">
      <formula>3</formula>
    </cfRule>
  </conditionalFormatting>
  <conditionalFormatting sqref="H3">
    <cfRule type="expression" dxfId="9650" priority="812" stopIfTrue="1">
      <formula>$D$1&lt;H3</formula>
    </cfRule>
    <cfRule type="expression" dxfId="9649" priority="813" stopIfTrue="1">
      <formula>$D$1&gt;H3</formula>
    </cfRule>
  </conditionalFormatting>
  <conditionalFormatting sqref="H3">
    <cfRule type="expression" dxfId="9648" priority="810" stopIfTrue="1">
      <formula>$D$1&lt;H3</formula>
    </cfRule>
    <cfRule type="expression" dxfId="9647" priority="811" stopIfTrue="1">
      <formula>$D$1&gt;H3</formula>
    </cfRule>
  </conditionalFormatting>
  <conditionalFormatting sqref="H3">
    <cfRule type="expression" dxfId="9646" priority="808" stopIfTrue="1">
      <formula>$D$1&lt;H3</formula>
    </cfRule>
    <cfRule type="expression" dxfId="9645" priority="809" stopIfTrue="1">
      <formula>$D$1&gt;H3</formula>
    </cfRule>
  </conditionalFormatting>
  <conditionalFormatting sqref="H5">
    <cfRule type="cellIs" dxfId="9644" priority="800" stopIfTrue="1" operator="equal">
      <formula>5</formula>
    </cfRule>
    <cfRule type="cellIs" dxfId="9643" priority="801" stopIfTrue="1" operator="equal">
      <formula>4</formula>
    </cfRule>
    <cfRule type="cellIs" dxfId="9642" priority="802" stopIfTrue="1" operator="equal">
      <formula>3</formula>
    </cfRule>
  </conditionalFormatting>
  <conditionalFormatting sqref="H4">
    <cfRule type="expression" dxfId="9641" priority="791" stopIfTrue="1">
      <formula>$D$1&lt;H4</formula>
    </cfRule>
    <cfRule type="expression" dxfId="9640" priority="792" stopIfTrue="1">
      <formula>$D$1&gt;H4</formula>
    </cfRule>
  </conditionalFormatting>
  <conditionalFormatting sqref="H4">
    <cfRule type="expression" dxfId="9639" priority="747" stopIfTrue="1">
      <formula>$D$1&lt;H4</formula>
    </cfRule>
    <cfRule type="expression" dxfId="9638" priority="748" stopIfTrue="1">
      <formula>$D$1&gt;H4</formula>
    </cfRule>
  </conditionalFormatting>
  <conditionalFormatting sqref="H5">
    <cfRule type="cellIs" dxfId="9637" priority="805" stopIfTrue="1" operator="equal">
      <formula>5</formula>
    </cfRule>
    <cfRule type="cellIs" dxfId="9636" priority="806" stopIfTrue="1" operator="equal">
      <formula>4</formula>
    </cfRule>
    <cfRule type="cellIs" dxfId="9635" priority="807" stopIfTrue="1" operator="equal">
      <formula>3</formula>
    </cfRule>
  </conditionalFormatting>
  <conditionalFormatting sqref="H4">
    <cfRule type="expression" dxfId="9634" priority="803" stopIfTrue="1">
      <formula>$D$1&lt;H4</formula>
    </cfRule>
    <cfRule type="expression" dxfId="9633" priority="804" stopIfTrue="1">
      <formula>$D$1&gt;H4</formula>
    </cfRule>
  </conditionalFormatting>
  <conditionalFormatting sqref="H5">
    <cfRule type="cellIs" dxfId="9632" priority="795" stopIfTrue="1" operator="equal">
      <formula>5</formula>
    </cfRule>
    <cfRule type="cellIs" dxfId="9631" priority="796" stopIfTrue="1" operator="equal">
      <formula>4</formula>
    </cfRule>
    <cfRule type="cellIs" dxfId="9630" priority="797" stopIfTrue="1" operator="equal">
      <formula>3</formula>
    </cfRule>
  </conditionalFormatting>
  <conditionalFormatting sqref="H4">
    <cfRule type="expression" dxfId="9629" priority="793" stopIfTrue="1">
      <formula>$D$1&lt;H4</formula>
    </cfRule>
    <cfRule type="expression" dxfId="9628" priority="794" stopIfTrue="1">
      <formula>$D$1&gt;H4</formula>
    </cfRule>
  </conditionalFormatting>
  <conditionalFormatting sqref="H4">
    <cfRule type="expression" dxfId="9627" priority="789" stopIfTrue="1">
      <formula>$D$1&lt;H4</formula>
    </cfRule>
    <cfRule type="expression" dxfId="9626" priority="790" stopIfTrue="1">
      <formula>$D$1&gt;H4</formula>
    </cfRule>
  </conditionalFormatting>
  <conditionalFormatting sqref="H4">
    <cfRule type="expression" dxfId="9625" priority="768" stopIfTrue="1">
      <formula>$D$1&lt;H4</formula>
    </cfRule>
    <cfRule type="expression" dxfId="9624" priority="769" stopIfTrue="1">
      <formula>$D$1&gt;H4</formula>
    </cfRule>
  </conditionalFormatting>
  <conditionalFormatting sqref="H5">
    <cfRule type="cellIs" dxfId="9623" priority="765" stopIfTrue="1" operator="equal">
      <formula>5</formula>
    </cfRule>
    <cfRule type="cellIs" dxfId="9622" priority="766" stopIfTrue="1" operator="equal">
      <formula>4</formula>
    </cfRule>
    <cfRule type="cellIs" dxfId="9621" priority="767" stopIfTrue="1" operator="equal">
      <formula>3</formula>
    </cfRule>
  </conditionalFormatting>
  <conditionalFormatting sqref="H4">
    <cfRule type="expression" dxfId="9620" priority="763" stopIfTrue="1">
      <formula>$D$1&lt;H4</formula>
    </cfRule>
    <cfRule type="expression" dxfId="9619" priority="764" stopIfTrue="1">
      <formula>$D$1&gt;H4</formula>
    </cfRule>
  </conditionalFormatting>
  <conditionalFormatting sqref="H5">
    <cfRule type="cellIs" dxfId="9618" priority="760" stopIfTrue="1" operator="equal">
      <formula>5</formula>
    </cfRule>
    <cfRule type="cellIs" dxfId="9617" priority="761" stopIfTrue="1" operator="equal">
      <formula>4</formula>
    </cfRule>
    <cfRule type="cellIs" dxfId="9616" priority="762" stopIfTrue="1" operator="equal">
      <formula>3</formula>
    </cfRule>
  </conditionalFormatting>
  <conditionalFormatting sqref="H4">
    <cfRule type="expression" dxfId="9615" priority="758" stopIfTrue="1">
      <formula>$D$1&lt;H4</formula>
    </cfRule>
    <cfRule type="expression" dxfId="9614" priority="759" stopIfTrue="1">
      <formula>$D$1&gt;H4</formula>
    </cfRule>
  </conditionalFormatting>
  <conditionalFormatting sqref="H4">
    <cfRule type="expression" dxfId="9613" priority="753" stopIfTrue="1">
      <formula>$D$1&lt;H4</formula>
    </cfRule>
    <cfRule type="expression" dxfId="9612" priority="754" stopIfTrue="1">
      <formula>$D$1&gt;H4</formula>
    </cfRule>
  </conditionalFormatting>
  <conditionalFormatting sqref="H4">
    <cfRule type="expression" dxfId="9611" priority="751" stopIfTrue="1">
      <formula>$D$1&lt;H4</formula>
    </cfRule>
    <cfRule type="expression" dxfId="9610" priority="752" stopIfTrue="1">
      <formula>$D$1&gt;H4</formula>
    </cfRule>
  </conditionalFormatting>
  <conditionalFormatting sqref="H4">
    <cfRule type="expression" dxfId="9609" priority="749" stopIfTrue="1">
      <formula>$D$1&lt;H4</formula>
    </cfRule>
    <cfRule type="expression" dxfId="9608" priority="750" stopIfTrue="1">
      <formula>$D$1&gt;H4</formula>
    </cfRule>
  </conditionalFormatting>
  <conditionalFormatting sqref="H4">
    <cfRule type="expression" dxfId="9607" priority="745" stopIfTrue="1">
      <formula>$D$1&lt;H4</formula>
    </cfRule>
    <cfRule type="expression" dxfId="9606" priority="746" stopIfTrue="1">
      <formula>$D$1&gt;H4</formula>
    </cfRule>
  </conditionalFormatting>
  <conditionalFormatting sqref="H4">
    <cfRule type="expression" dxfId="9605" priority="743" stopIfTrue="1">
      <formula>$D$1&lt;H4</formula>
    </cfRule>
    <cfRule type="expression" dxfId="9604" priority="744" stopIfTrue="1">
      <formula>$D$1&gt;H4</formula>
    </cfRule>
  </conditionalFormatting>
  <conditionalFormatting sqref="H4">
    <cfRule type="expression" dxfId="9603" priority="741" stopIfTrue="1">
      <formula>$D$1&lt;H4</formula>
    </cfRule>
    <cfRule type="expression" dxfId="9602" priority="742" stopIfTrue="1">
      <formula>$D$1&gt;H4</formula>
    </cfRule>
  </conditionalFormatting>
  <conditionalFormatting sqref="H4">
    <cfRule type="expression" dxfId="9601" priority="739" stopIfTrue="1">
      <formula>$D$1&lt;H4</formula>
    </cfRule>
    <cfRule type="expression" dxfId="9600" priority="740" stopIfTrue="1">
      <formula>$D$1&gt;H4</formula>
    </cfRule>
  </conditionalFormatting>
  <conditionalFormatting sqref="H4">
    <cfRule type="expression" dxfId="9599" priority="737" stopIfTrue="1">
      <formula>$D$1&lt;H4</formula>
    </cfRule>
    <cfRule type="expression" dxfId="9598" priority="738" stopIfTrue="1">
      <formula>$D$1&gt;H4</formula>
    </cfRule>
  </conditionalFormatting>
  <conditionalFormatting sqref="H4">
    <cfRule type="expression" dxfId="9597" priority="735" stopIfTrue="1">
      <formula>$D$1&lt;H4</formula>
    </cfRule>
    <cfRule type="expression" dxfId="9596" priority="736" stopIfTrue="1">
      <formula>$D$1&gt;H4</formula>
    </cfRule>
  </conditionalFormatting>
  <conditionalFormatting sqref="H4">
    <cfRule type="expression" dxfId="9595" priority="733" stopIfTrue="1">
      <formula>$D$1&lt;H4</formula>
    </cfRule>
    <cfRule type="expression" dxfId="9594" priority="734" stopIfTrue="1">
      <formula>$D$1&gt;H4</formula>
    </cfRule>
  </conditionalFormatting>
  <conditionalFormatting sqref="F3">
    <cfRule type="expression" dxfId="9593" priority="731" stopIfTrue="1">
      <formula>$D$1&lt;F3</formula>
    </cfRule>
    <cfRule type="expression" dxfId="9592" priority="732" stopIfTrue="1">
      <formula>$D$1&gt;F3</formula>
    </cfRule>
  </conditionalFormatting>
  <conditionalFormatting sqref="F4">
    <cfRule type="expression" dxfId="9591" priority="729" stopIfTrue="1">
      <formula>$D$1&lt;F4</formula>
    </cfRule>
    <cfRule type="expression" dxfId="9590" priority="730" stopIfTrue="1">
      <formula>$D$1&gt;F4</formula>
    </cfRule>
  </conditionalFormatting>
  <conditionalFormatting sqref="F5">
    <cfRule type="expression" dxfId="9589" priority="725" stopIfTrue="1">
      <formula>$D$1&lt;F5</formula>
    </cfRule>
    <cfRule type="expression" dxfId="9588" priority="726" stopIfTrue="1">
      <formula>$D$1&gt;F5</formula>
    </cfRule>
  </conditionalFormatting>
  <conditionalFormatting sqref="F5">
    <cfRule type="expression" dxfId="9587" priority="727" stopIfTrue="1">
      <formula>$D$1&lt;F5</formula>
    </cfRule>
    <cfRule type="expression" dxfId="9586" priority="728" stopIfTrue="1">
      <formula>$D$1&gt;F5</formula>
    </cfRule>
  </conditionalFormatting>
  <conditionalFormatting sqref="F5">
    <cfRule type="expression" dxfId="9585" priority="723" stopIfTrue="1">
      <formula>$D$1&lt;F5</formula>
    </cfRule>
    <cfRule type="expression" dxfId="9584" priority="724" stopIfTrue="1">
      <formula>$D$1&gt;F5</formula>
    </cfRule>
  </conditionalFormatting>
  <conditionalFormatting sqref="F4">
    <cfRule type="expression" dxfId="9583" priority="713" stopIfTrue="1">
      <formula>$D$1&lt;F4</formula>
    </cfRule>
    <cfRule type="expression" dxfId="9582" priority="714" stopIfTrue="1">
      <formula>$D$1&gt;F4</formula>
    </cfRule>
  </conditionalFormatting>
  <conditionalFormatting sqref="F5">
    <cfRule type="cellIs" dxfId="9581" priority="720" stopIfTrue="1" operator="equal">
      <formula>5</formula>
    </cfRule>
    <cfRule type="cellIs" dxfId="9580" priority="721" stopIfTrue="1" operator="equal">
      <formula>4</formula>
    </cfRule>
    <cfRule type="cellIs" dxfId="9579" priority="722" stopIfTrue="1" operator="equal">
      <formula>3</formula>
    </cfRule>
  </conditionalFormatting>
  <conditionalFormatting sqref="F4">
    <cfRule type="expression" dxfId="9578" priority="718" stopIfTrue="1">
      <formula>$D$1&lt;F4</formula>
    </cfRule>
    <cfRule type="expression" dxfId="9577" priority="719" stopIfTrue="1">
      <formula>$D$1&gt;F4</formula>
    </cfRule>
  </conditionalFormatting>
  <conditionalFormatting sqref="F5">
    <cfRule type="cellIs" dxfId="9576" priority="715" stopIfTrue="1" operator="equal">
      <formula>5</formula>
    </cfRule>
    <cfRule type="cellIs" dxfId="9575" priority="716" stopIfTrue="1" operator="equal">
      <formula>4</formula>
    </cfRule>
    <cfRule type="cellIs" dxfId="9574" priority="717" stopIfTrue="1" operator="equal">
      <formula>3</formula>
    </cfRule>
  </conditionalFormatting>
  <conditionalFormatting sqref="F5">
    <cfRule type="cellIs" dxfId="9573" priority="710" stopIfTrue="1" operator="equal">
      <formula>5</formula>
    </cfRule>
    <cfRule type="cellIs" dxfId="9572" priority="711" stopIfTrue="1" operator="equal">
      <formula>4</formula>
    </cfRule>
    <cfRule type="cellIs" dxfId="9571" priority="712" stopIfTrue="1" operator="equal">
      <formula>3</formula>
    </cfRule>
  </conditionalFormatting>
  <conditionalFormatting sqref="F4">
    <cfRule type="expression" dxfId="9570" priority="708" stopIfTrue="1">
      <formula>$D$1&lt;F4</formula>
    </cfRule>
    <cfRule type="expression" dxfId="9569" priority="709" stopIfTrue="1">
      <formula>$D$1&gt;F4</formula>
    </cfRule>
  </conditionalFormatting>
  <conditionalFormatting sqref="J4">
    <cfRule type="expression" dxfId="9568" priority="706" stopIfTrue="1">
      <formula>$D$1&lt;J4</formula>
    </cfRule>
    <cfRule type="expression" dxfId="9567" priority="707" stopIfTrue="1">
      <formula>$D$1&gt;J4</formula>
    </cfRule>
  </conditionalFormatting>
  <conditionalFormatting sqref="J4">
    <cfRule type="expression" dxfId="9566" priority="704" stopIfTrue="1">
      <formula>$D$1&lt;J4</formula>
    </cfRule>
    <cfRule type="expression" dxfId="9565" priority="705" stopIfTrue="1">
      <formula>$D$1&gt;J4</formula>
    </cfRule>
  </conditionalFormatting>
  <conditionalFormatting sqref="J4">
    <cfRule type="expression" dxfId="9564" priority="702" stopIfTrue="1">
      <formula>$D$1&lt;J4</formula>
    </cfRule>
    <cfRule type="expression" dxfId="9563" priority="703" stopIfTrue="1">
      <formula>$D$1&gt;J4</formula>
    </cfRule>
  </conditionalFormatting>
  <conditionalFormatting sqref="J4">
    <cfRule type="expression" dxfId="9562" priority="700" stopIfTrue="1">
      <formula>$D$1&lt;J4</formula>
    </cfRule>
    <cfRule type="expression" dxfId="9561" priority="701" stopIfTrue="1">
      <formula>$D$1&gt;J4</formula>
    </cfRule>
  </conditionalFormatting>
  <conditionalFormatting sqref="J5">
    <cfRule type="expression" dxfId="9560" priority="694" stopIfTrue="1">
      <formula>$D$1&lt;J5</formula>
    </cfRule>
    <cfRule type="expression" dxfId="9559" priority="695" stopIfTrue="1">
      <formula>$D$1&gt;J5</formula>
    </cfRule>
  </conditionalFormatting>
  <conditionalFormatting sqref="J5">
    <cfRule type="expression" dxfId="9558" priority="674" stopIfTrue="1">
      <formula>$D$1&lt;J5</formula>
    </cfRule>
    <cfRule type="expression" dxfId="9557" priority="675" stopIfTrue="1">
      <formula>$D$1&gt;J5</formula>
    </cfRule>
  </conditionalFormatting>
  <conditionalFormatting sqref="J4">
    <cfRule type="expression" dxfId="9556" priority="698" stopIfTrue="1">
      <formula>$D$1&lt;J4</formula>
    </cfRule>
    <cfRule type="expression" dxfId="9555" priority="699" stopIfTrue="1">
      <formula>$D$1&gt;J4</formula>
    </cfRule>
  </conditionalFormatting>
  <conditionalFormatting sqref="J4">
    <cfRule type="expression" dxfId="9554" priority="696" stopIfTrue="1">
      <formula>$D$1&lt;J4</formula>
    </cfRule>
    <cfRule type="expression" dxfId="9553" priority="697" stopIfTrue="1">
      <formula>$D$1&gt;J4</formula>
    </cfRule>
  </conditionalFormatting>
  <conditionalFormatting sqref="J5">
    <cfRule type="expression" dxfId="9552" priority="692" stopIfTrue="1">
      <formula>$D$1&lt;J5</formula>
    </cfRule>
    <cfRule type="expression" dxfId="9551" priority="693" stopIfTrue="1">
      <formula>$D$1&gt;J5</formula>
    </cfRule>
  </conditionalFormatting>
  <conditionalFormatting sqref="J5">
    <cfRule type="expression" dxfId="9550" priority="672" stopIfTrue="1">
      <formula>$D$1&lt;J5</formula>
    </cfRule>
    <cfRule type="expression" dxfId="9549" priority="673" stopIfTrue="1">
      <formula>$D$1&gt;J5</formula>
    </cfRule>
  </conditionalFormatting>
  <conditionalFormatting sqref="J5">
    <cfRule type="expression" dxfId="9548" priority="670" stopIfTrue="1">
      <formula>$D$1&lt;J5</formula>
    </cfRule>
    <cfRule type="expression" dxfId="9547" priority="671" stopIfTrue="1">
      <formula>$D$1&gt;J5</formula>
    </cfRule>
  </conditionalFormatting>
  <conditionalFormatting sqref="J5">
    <cfRule type="expression" dxfId="9546" priority="690" stopIfTrue="1">
      <formula>$D$1&lt;J5</formula>
    </cfRule>
    <cfRule type="expression" dxfId="9545" priority="691" stopIfTrue="1">
      <formula>$D$1&gt;J5</formula>
    </cfRule>
  </conditionalFormatting>
  <conditionalFormatting sqref="J5">
    <cfRule type="expression" dxfId="9544" priority="688" stopIfTrue="1">
      <formula>$D$1&lt;J5</formula>
    </cfRule>
    <cfRule type="expression" dxfId="9543" priority="689" stopIfTrue="1">
      <formula>$D$1&gt;J5</formula>
    </cfRule>
  </conditionalFormatting>
  <conditionalFormatting sqref="J5">
    <cfRule type="expression" dxfId="9542" priority="686" stopIfTrue="1">
      <formula>$D$1&lt;J5</formula>
    </cfRule>
    <cfRule type="expression" dxfId="9541" priority="687" stopIfTrue="1">
      <formula>$D$1&gt;J5</formula>
    </cfRule>
  </conditionalFormatting>
  <conditionalFormatting sqref="J5">
    <cfRule type="expression" dxfId="9540" priority="684" stopIfTrue="1">
      <formula>$D$1&lt;J5</formula>
    </cfRule>
    <cfRule type="expression" dxfId="9539" priority="685" stopIfTrue="1">
      <formula>$D$1&gt;J5</formula>
    </cfRule>
  </conditionalFormatting>
  <conditionalFormatting sqref="J5">
    <cfRule type="expression" dxfId="9538" priority="682" stopIfTrue="1">
      <formula>$D$1&lt;J5</formula>
    </cfRule>
    <cfRule type="expression" dxfId="9537" priority="683" stopIfTrue="1">
      <formula>$D$1&gt;J5</formula>
    </cfRule>
  </conditionalFormatting>
  <conditionalFormatting sqref="J5">
    <cfRule type="expression" dxfId="9536" priority="680" stopIfTrue="1">
      <formula>$D$1&lt;J5</formula>
    </cfRule>
    <cfRule type="expression" dxfId="9535" priority="681" stopIfTrue="1">
      <formula>$D$1&gt;J5</formula>
    </cfRule>
  </conditionalFormatting>
  <conditionalFormatting sqref="J5">
    <cfRule type="expression" dxfId="9534" priority="678" stopIfTrue="1">
      <formula>$D$1&lt;J5</formula>
    </cfRule>
    <cfRule type="expression" dxfId="9533" priority="679" stopIfTrue="1">
      <formula>$D$1&gt;J5</formula>
    </cfRule>
  </conditionalFormatting>
  <conditionalFormatting sqref="J5">
    <cfRule type="expression" dxfId="9532" priority="676" stopIfTrue="1">
      <formula>$D$1&lt;J5</formula>
    </cfRule>
    <cfRule type="expression" dxfId="9531" priority="677" stopIfTrue="1">
      <formula>$D$1&gt;J5</formula>
    </cfRule>
  </conditionalFormatting>
  <conditionalFormatting sqref="J5">
    <cfRule type="expression" dxfId="9530" priority="668" stopIfTrue="1">
      <formula>$D$1&lt;J5</formula>
    </cfRule>
    <cfRule type="expression" dxfId="9529" priority="669" stopIfTrue="1">
      <formula>$D$1&gt;J5</formula>
    </cfRule>
  </conditionalFormatting>
  <conditionalFormatting sqref="J5">
    <cfRule type="expression" dxfId="9528" priority="666" stopIfTrue="1">
      <formula>$D$1&lt;J5</formula>
    </cfRule>
    <cfRule type="expression" dxfId="9527" priority="667" stopIfTrue="1">
      <formula>$D$1&gt;J5</formula>
    </cfRule>
  </conditionalFormatting>
  <conditionalFormatting sqref="J4">
    <cfRule type="expression" dxfId="9526" priority="664" stopIfTrue="1">
      <formula>$D$1&lt;J4</formula>
    </cfRule>
    <cfRule type="expression" dxfId="9525" priority="665" stopIfTrue="1">
      <formula>$D$1&gt;J4</formula>
    </cfRule>
  </conditionalFormatting>
  <conditionalFormatting sqref="J4">
    <cfRule type="expression" dxfId="9524" priority="644" stopIfTrue="1">
      <formula>$D$1&lt;J4</formula>
    </cfRule>
    <cfRule type="expression" dxfId="9523" priority="645" stopIfTrue="1">
      <formula>$D$1&gt;J4</formula>
    </cfRule>
  </conditionalFormatting>
  <conditionalFormatting sqref="J5">
    <cfRule type="cellIs" dxfId="9522" priority="633" stopIfTrue="1" operator="equal">
      <formula>5</formula>
    </cfRule>
    <cfRule type="cellIs" dxfId="9521" priority="634" stopIfTrue="1" operator="equal">
      <formula>4</formula>
    </cfRule>
    <cfRule type="cellIs" dxfId="9520" priority="635" stopIfTrue="1" operator="equal">
      <formula>3</formula>
    </cfRule>
  </conditionalFormatting>
  <conditionalFormatting sqref="J4">
    <cfRule type="expression" dxfId="9519" priority="662" stopIfTrue="1">
      <formula>$D$1&lt;J4</formula>
    </cfRule>
    <cfRule type="expression" dxfId="9518" priority="663" stopIfTrue="1">
      <formula>$D$1&gt;J4</formula>
    </cfRule>
  </conditionalFormatting>
  <conditionalFormatting sqref="J4">
    <cfRule type="expression" dxfId="9517" priority="642" stopIfTrue="1">
      <formula>$D$1&lt;J4</formula>
    </cfRule>
    <cfRule type="expression" dxfId="9516" priority="643" stopIfTrue="1">
      <formula>$D$1&gt;J4</formula>
    </cfRule>
  </conditionalFormatting>
  <conditionalFormatting sqref="J4">
    <cfRule type="expression" dxfId="9515" priority="640" stopIfTrue="1">
      <formula>$D$1&lt;J4</formula>
    </cfRule>
    <cfRule type="expression" dxfId="9514" priority="641" stopIfTrue="1">
      <formula>$D$1&gt;J4</formula>
    </cfRule>
  </conditionalFormatting>
  <conditionalFormatting sqref="J4">
    <cfRule type="expression" dxfId="9513" priority="660" stopIfTrue="1">
      <formula>$D$1&lt;J4</formula>
    </cfRule>
    <cfRule type="expression" dxfId="9512" priority="661" stopIfTrue="1">
      <formula>$D$1&gt;J4</formula>
    </cfRule>
  </conditionalFormatting>
  <conditionalFormatting sqref="J4">
    <cfRule type="expression" dxfId="9511" priority="658" stopIfTrue="1">
      <formula>$D$1&lt;J4</formula>
    </cfRule>
    <cfRule type="expression" dxfId="9510" priority="659" stopIfTrue="1">
      <formula>$D$1&gt;J4</formula>
    </cfRule>
  </conditionalFormatting>
  <conditionalFormatting sqref="J4">
    <cfRule type="expression" dxfId="9509" priority="656" stopIfTrue="1">
      <formula>$D$1&lt;J4</formula>
    </cfRule>
    <cfRule type="expression" dxfId="9508" priority="657" stopIfTrue="1">
      <formula>$D$1&gt;J4</formula>
    </cfRule>
  </conditionalFormatting>
  <conditionalFormatting sqref="J4">
    <cfRule type="expression" dxfId="9507" priority="654" stopIfTrue="1">
      <formula>$D$1&lt;J4</formula>
    </cfRule>
    <cfRule type="expression" dxfId="9506" priority="655" stopIfTrue="1">
      <formula>$D$1&gt;J4</formula>
    </cfRule>
  </conditionalFormatting>
  <conditionalFormatting sqref="J4">
    <cfRule type="expression" dxfId="9505" priority="652" stopIfTrue="1">
      <formula>$D$1&lt;J4</formula>
    </cfRule>
    <cfRule type="expression" dxfId="9504" priority="653" stopIfTrue="1">
      <formula>$D$1&gt;J4</formula>
    </cfRule>
  </conditionalFormatting>
  <conditionalFormatting sqref="J4">
    <cfRule type="expression" dxfId="9503" priority="650" stopIfTrue="1">
      <formula>$D$1&lt;J4</formula>
    </cfRule>
    <cfRule type="expression" dxfId="9502" priority="651" stopIfTrue="1">
      <formula>$D$1&gt;J4</formula>
    </cfRule>
  </conditionalFormatting>
  <conditionalFormatting sqref="J4">
    <cfRule type="expression" dxfId="9501" priority="648" stopIfTrue="1">
      <formula>$D$1&lt;J4</formula>
    </cfRule>
    <cfRule type="expression" dxfId="9500" priority="649" stopIfTrue="1">
      <formula>$D$1&gt;J4</formula>
    </cfRule>
  </conditionalFormatting>
  <conditionalFormatting sqref="J4">
    <cfRule type="expression" dxfId="9499" priority="646" stopIfTrue="1">
      <formula>$D$1&lt;J4</formula>
    </cfRule>
    <cfRule type="expression" dxfId="9498" priority="647" stopIfTrue="1">
      <formula>$D$1&gt;J4</formula>
    </cfRule>
  </conditionalFormatting>
  <conditionalFormatting sqref="J4">
    <cfRule type="expression" dxfId="9497" priority="638" stopIfTrue="1">
      <formula>$D$1&lt;J4</formula>
    </cfRule>
    <cfRule type="expression" dxfId="9496" priority="639" stopIfTrue="1">
      <formula>$D$1&gt;J4</formula>
    </cfRule>
  </conditionalFormatting>
  <conditionalFormatting sqref="J4">
    <cfRule type="expression" dxfId="9495" priority="636" stopIfTrue="1">
      <formula>$D$1&lt;J4</formula>
    </cfRule>
    <cfRule type="expression" dxfId="9494" priority="637" stopIfTrue="1">
      <formula>$D$1&gt;J4</formula>
    </cfRule>
  </conditionalFormatting>
  <conditionalFormatting sqref="N3">
    <cfRule type="expression" dxfId="9493" priority="631" stopIfTrue="1">
      <formula>$D$1&lt;N3</formula>
    </cfRule>
    <cfRule type="expression" dxfId="9492" priority="632" stopIfTrue="1">
      <formula>$D$1&gt;N3</formula>
    </cfRule>
  </conditionalFormatting>
  <conditionalFormatting sqref="N3">
    <cfRule type="expression" dxfId="9491" priority="629" stopIfTrue="1">
      <formula>$D$1&lt;N3</formula>
    </cfRule>
    <cfRule type="expression" dxfId="9490" priority="630" stopIfTrue="1">
      <formula>$D$1&gt;N3</formula>
    </cfRule>
  </conditionalFormatting>
  <conditionalFormatting sqref="N4">
    <cfRule type="expression" dxfId="9489" priority="627" stopIfTrue="1">
      <formula>$D$1&lt;N4</formula>
    </cfRule>
    <cfRule type="expression" dxfId="9488" priority="628" stopIfTrue="1">
      <formula>$D$1&gt;N4</formula>
    </cfRule>
  </conditionalFormatting>
  <conditionalFormatting sqref="N4">
    <cfRule type="expression" dxfId="9487" priority="625" stopIfTrue="1">
      <formula>$D$1&lt;N4</formula>
    </cfRule>
    <cfRule type="expression" dxfId="9486" priority="626" stopIfTrue="1">
      <formula>$D$1&gt;N4</formula>
    </cfRule>
  </conditionalFormatting>
  <conditionalFormatting sqref="N4">
    <cfRule type="expression" dxfId="9485" priority="623" stopIfTrue="1">
      <formula>$D$1&lt;N4</formula>
    </cfRule>
    <cfRule type="expression" dxfId="9484" priority="624" stopIfTrue="1">
      <formula>$D$1&gt;N4</formula>
    </cfRule>
  </conditionalFormatting>
  <conditionalFormatting sqref="N4">
    <cfRule type="expression" dxfId="9483" priority="621" stopIfTrue="1">
      <formula>$D$1&lt;N4</formula>
    </cfRule>
    <cfRule type="expression" dxfId="9482" priority="622" stopIfTrue="1">
      <formula>$D$1&gt;N4</formula>
    </cfRule>
  </conditionalFormatting>
  <conditionalFormatting sqref="N5">
    <cfRule type="cellIs" dxfId="9481" priority="618" stopIfTrue="1" operator="equal">
      <formula>5</formula>
    </cfRule>
    <cfRule type="cellIs" dxfId="9480" priority="619" stopIfTrue="1" operator="equal">
      <formula>4</formula>
    </cfRule>
    <cfRule type="cellIs" dxfId="9479" priority="620" stopIfTrue="1" operator="equal">
      <formula>3</formula>
    </cfRule>
  </conditionalFormatting>
  <conditionalFormatting sqref="N4">
    <cfRule type="expression" dxfId="9478" priority="616" stopIfTrue="1">
      <formula>$D$1&lt;N4</formula>
    </cfRule>
    <cfRule type="expression" dxfId="9477" priority="617" stopIfTrue="1">
      <formula>$D$1&gt;N4</formula>
    </cfRule>
  </conditionalFormatting>
  <conditionalFormatting sqref="N4">
    <cfRule type="expression" dxfId="9476" priority="614" stopIfTrue="1">
      <formula>$D$1&lt;N4</formula>
    </cfRule>
    <cfRule type="expression" dxfId="9475" priority="615" stopIfTrue="1">
      <formula>$D$1&gt;N4</formula>
    </cfRule>
  </conditionalFormatting>
  <conditionalFormatting sqref="N4">
    <cfRule type="expression" dxfId="9474" priority="612" stopIfTrue="1">
      <formula>$D$1&lt;N4</formula>
    </cfRule>
    <cfRule type="expression" dxfId="9473" priority="613" stopIfTrue="1">
      <formula>$D$1&gt;N4</formula>
    </cfRule>
  </conditionalFormatting>
  <conditionalFormatting sqref="N4">
    <cfRule type="expression" dxfId="9472" priority="610" stopIfTrue="1">
      <formula>$D$1&lt;N4</formula>
    </cfRule>
    <cfRule type="expression" dxfId="9471" priority="611" stopIfTrue="1">
      <formula>$D$1&gt;N4</formula>
    </cfRule>
  </conditionalFormatting>
  <conditionalFormatting sqref="N5">
    <cfRule type="cellIs" dxfId="9470" priority="607" stopIfTrue="1" operator="equal">
      <formula>5</formula>
    </cfRule>
    <cfRule type="cellIs" dxfId="9469" priority="608" stopIfTrue="1" operator="equal">
      <formula>4</formula>
    </cfRule>
    <cfRule type="cellIs" dxfId="9468" priority="609" stopIfTrue="1" operator="equal">
      <formula>3</formula>
    </cfRule>
  </conditionalFormatting>
  <conditionalFormatting sqref="N5">
    <cfRule type="cellIs" dxfId="9467" priority="604" stopIfTrue="1" operator="equal">
      <formula>5</formula>
    </cfRule>
    <cfRule type="cellIs" dxfId="9466" priority="605" stopIfTrue="1" operator="equal">
      <formula>4</formula>
    </cfRule>
    <cfRule type="cellIs" dxfId="9465" priority="606" stopIfTrue="1" operator="equal">
      <formula>3</formula>
    </cfRule>
  </conditionalFormatting>
  <conditionalFormatting sqref="N4">
    <cfRule type="expression" dxfId="9464" priority="586" stopIfTrue="1">
      <formula>$D$1&lt;N4</formula>
    </cfRule>
    <cfRule type="expression" dxfId="9463" priority="587" stopIfTrue="1">
      <formula>$D$1&gt;N4</formula>
    </cfRule>
  </conditionalFormatting>
  <conditionalFormatting sqref="N4">
    <cfRule type="expression" dxfId="9462" priority="584" stopIfTrue="1">
      <formula>$D$1&lt;N4</formula>
    </cfRule>
    <cfRule type="expression" dxfId="9461" priority="585" stopIfTrue="1">
      <formula>$D$1&gt;N4</formula>
    </cfRule>
  </conditionalFormatting>
  <conditionalFormatting sqref="N4">
    <cfRule type="expression" dxfId="9460" priority="580" stopIfTrue="1">
      <formula>$D$1&lt;N4</formula>
    </cfRule>
    <cfRule type="expression" dxfId="9459" priority="581" stopIfTrue="1">
      <formula>$D$1&gt;N4</formula>
    </cfRule>
  </conditionalFormatting>
  <conditionalFormatting sqref="N4">
    <cfRule type="expression" dxfId="9458" priority="602" stopIfTrue="1">
      <formula>$D$1&lt;N4</formula>
    </cfRule>
    <cfRule type="expression" dxfId="9457" priority="603" stopIfTrue="1">
      <formula>$D$1&gt;N4</formula>
    </cfRule>
  </conditionalFormatting>
  <conditionalFormatting sqref="N4">
    <cfRule type="expression" dxfId="9456" priority="600" stopIfTrue="1">
      <formula>$D$1&lt;N4</formula>
    </cfRule>
    <cfRule type="expression" dxfId="9455" priority="601" stopIfTrue="1">
      <formula>$D$1&gt;N4</formula>
    </cfRule>
  </conditionalFormatting>
  <conditionalFormatting sqref="N4">
    <cfRule type="expression" dxfId="9454" priority="598" stopIfTrue="1">
      <formula>$D$1&lt;N4</formula>
    </cfRule>
    <cfRule type="expression" dxfId="9453" priority="599" stopIfTrue="1">
      <formula>$D$1&gt;N4</formula>
    </cfRule>
  </conditionalFormatting>
  <conditionalFormatting sqref="N4">
    <cfRule type="expression" dxfId="9452" priority="596" stopIfTrue="1">
      <formula>$D$1&lt;N4</formula>
    </cfRule>
    <cfRule type="expression" dxfId="9451" priority="597" stopIfTrue="1">
      <formula>$D$1&gt;N4</formula>
    </cfRule>
  </conditionalFormatting>
  <conditionalFormatting sqref="N4">
    <cfRule type="expression" dxfId="9450" priority="594" stopIfTrue="1">
      <formula>$D$1&lt;N4</formula>
    </cfRule>
    <cfRule type="expression" dxfId="9449" priority="595" stopIfTrue="1">
      <formula>$D$1&gt;N4</formula>
    </cfRule>
  </conditionalFormatting>
  <conditionalFormatting sqref="N4">
    <cfRule type="expression" dxfId="9448" priority="592" stopIfTrue="1">
      <formula>$D$1&lt;N4</formula>
    </cfRule>
    <cfRule type="expression" dxfId="9447" priority="593" stopIfTrue="1">
      <formula>$D$1&gt;N4</formula>
    </cfRule>
  </conditionalFormatting>
  <conditionalFormatting sqref="N4">
    <cfRule type="expression" dxfId="9446" priority="590" stopIfTrue="1">
      <formula>$D$1&lt;N4</formula>
    </cfRule>
    <cfRule type="expression" dxfId="9445" priority="591" stopIfTrue="1">
      <formula>$D$1&gt;N4</formula>
    </cfRule>
  </conditionalFormatting>
  <conditionalFormatting sqref="N4">
    <cfRule type="expression" dxfId="9444" priority="588" stopIfTrue="1">
      <formula>$D$1&lt;N4</formula>
    </cfRule>
    <cfRule type="expression" dxfId="9443" priority="589" stopIfTrue="1">
      <formula>$D$1&gt;N4</formula>
    </cfRule>
  </conditionalFormatting>
  <conditionalFormatting sqref="N4">
    <cfRule type="expression" dxfId="9442" priority="582" stopIfTrue="1">
      <formula>$D$1&lt;N4</formula>
    </cfRule>
    <cfRule type="expression" dxfId="9441" priority="583" stopIfTrue="1">
      <formula>$D$1&gt;N4</formula>
    </cfRule>
  </conditionalFormatting>
  <conditionalFormatting sqref="N5">
    <cfRule type="cellIs" dxfId="9440" priority="577" stopIfTrue="1" operator="equal">
      <formula>5</formula>
    </cfRule>
    <cfRule type="cellIs" dxfId="9439" priority="578" stopIfTrue="1" operator="equal">
      <formula>4</formula>
    </cfRule>
    <cfRule type="cellIs" dxfId="9438" priority="579" stopIfTrue="1" operator="equal">
      <formula>3</formula>
    </cfRule>
  </conditionalFormatting>
  <conditionalFormatting sqref="N4">
    <cfRule type="expression" dxfId="9437" priority="575" stopIfTrue="1">
      <formula>$D$1&lt;N4</formula>
    </cfRule>
    <cfRule type="expression" dxfId="9436" priority="576" stopIfTrue="1">
      <formula>$D$1&gt;N4</formula>
    </cfRule>
  </conditionalFormatting>
  <conditionalFormatting sqref="N5">
    <cfRule type="cellIs" dxfId="9435" priority="572" stopIfTrue="1" operator="equal">
      <formula>5</formula>
    </cfRule>
    <cfRule type="cellIs" dxfId="9434" priority="573" stopIfTrue="1" operator="equal">
      <formula>4</formula>
    </cfRule>
    <cfRule type="cellIs" dxfId="9433" priority="574" stopIfTrue="1" operator="equal">
      <formula>3</formula>
    </cfRule>
  </conditionalFormatting>
  <conditionalFormatting sqref="N7:N28">
    <cfRule type="cellIs" dxfId="9432" priority="569" stopIfTrue="1" operator="equal">
      <formula>5</formula>
    </cfRule>
    <cfRule type="cellIs" dxfId="9431" priority="570" stopIfTrue="1" operator="equal">
      <formula>4</formula>
    </cfRule>
    <cfRule type="cellIs" dxfId="9430" priority="571" stopIfTrue="1" operator="equal">
      <formula>3</formula>
    </cfRule>
  </conditionalFormatting>
  <conditionalFormatting sqref="N6">
    <cfRule type="cellIs" dxfId="9429" priority="566" stopIfTrue="1" operator="equal">
      <formula>5</formula>
    </cfRule>
    <cfRule type="cellIs" dxfId="9428" priority="567" stopIfTrue="1" operator="equal">
      <formula>4</formula>
    </cfRule>
    <cfRule type="cellIs" dxfId="9427" priority="568" stopIfTrue="1" operator="equal">
      <formula>3</formula>
    </cfRule>
  </conditionalFormatting>
  <conditionalFormatting sqref="N6">
    <cfRule type="cellIs" dxfId="9426" priority="563" stopIfTrue="1" operator="equal">
      <formula>5</formula>
    </cfRule>
    <cfRule type="cellIs" dxfId="9425" priority="564" stopIfTrue="1" operator="equal">
      <formula>4</formula>
    </cfRule>
    <cfRule type="cellIs" dxfId="9424" priority="565" stopIfTrue="1" operator="equal">
      <formula>3</formula>
    </cfRule>
  </conditionalFormatting>
  <conditionalFormatting sqref="N6">
    <cfRule type="cellIs" dxfId="9423" priority="560" stopIfTrue="1" operator="equal">
      <formula>5</formula>
    </cfRule>
    <cfRule type="cellIs" dxfId="9422" priority="561" stopIfTrue="1" operator="equal">
      <formula>4</formula>
    </cfRule>
    <cfRule type="cellIs" dxfId="9421" priority="562" stopIfTrue="1" operator="equal">
      <formula>3</formula>
    </cfRule>
  </conditionalFormatting>
  <conditionalFormatting sqref="N6">
    <cfRule type="cellIs" dxfId="9420" priority="557" stopIfTrue="1" operator="equal">
      <formula>5</formula>
    </cfRule>
    <cfRule type="cellIs" dxfId="9419" priority="558" stopIfTrue="1" operator="equal">
      <formula>4</formula>
    </cfRule>
    <cfRule type="cellIs" dxfId="9418" priority="559" stopIfTrue="1" operator="equal">
      <formula>3</formula>
    </cfRule>
  </conditionalFormatting>
  <conditionalFormatting sqref="N6">
    <cfRule type="cellIs" dxfId="9417" priority="554" stopIfTrue="1" operator="equal">
      <formula>5</formula>
    </cfRule>
    <cfRule type="cellIs" dxfId="9416" priority="555" stopIfTrue="1" operator="equal">
      <formula>4</formula>
    </cfRule>
    <cfRule type="cellIs" dxfId="9415" priority="556" stopIfTrue="1" operator="equal">
      <formula>3</formula>
    </cfRule>
  </conditionalFormatting>
  <conditionalFormatting sqref="M3">
    <cfRule type="expression" dxfId="9414" priority="552" stopIfTrue="1">
      <formula>$D$1&lt;M3</formula>
    </cfRule>
    <cfRule type="expression" dxfId="9413" priority="553" stopIfTrue="1">
      <formula>$D$1&gt;M3</formula>
    </cfRule>
  </conditionalFormatting>
  <conditionalFormatting sqref="M3">
    <cfRule type="expression" dxfId="9412" priority="550" stopIfTrue="1">
      <formula>$D$1&lt;M3</formula>
    </cfRule>
    <cfRule type="expression" dxfId="9411" priority="551" stopIfTrue="1">
      <formula>$D$1&gt;M3</formula>
    </cfRule>
  </conditionalFormatting>
  <conditionalFormatting sqref="M3">
    <cfRule type="expression" dxfId="9410" priority="548" stopIfTrue="1">
      <formula>$D$1&lt;M3</formula>
    </cfRule>
    <cfRule type="expression" dxfId="9409" priority="549" stopIfTrue="1">
      <formula>$D$1&gt;M3</formula>
    </cfRule>
  </conditionalFormatting>
  <conditionalFormatting sqref="M3">
    <cfRule type="expression" dxfId="9408" priority="546" stopIfTrue="1">
      <formula>$D$1&lt;M3</formula>
    </cfRule>
    <cfRule type="expression" dxfId="9407" priority="547" stopIfTrue="1">
      <formula>$D$1&gt;M3</formula>
    </cfRule>
  </conditionalFormatting>
  <conditionalFormatting sqref="M3">
    <cfRule type="expression" dxfId="9406" priority="544" stopIfTrue="1">
      <formula>$D$1&lt;M3</formula>
    </cfRule>
    <cfRule type="expression" dxfId="9405" priority="545" stopIfTrue="1">
      <formula>$D$1&gt;M3</formula>
    </cfRule>
  </conditionalFormatting>
  <conditionalFormatting sqref="M4">
    <cfRule type="expression" dxfId="9404" priority="542" stopIfTrue="1">
      <formula>$D$1&lt;M4</formula>
    </cfRule>
    <cfRule type="expression" dxfId="9403" priority="543" stopIfTrue="1">
      <formula>$D$1&gt;M4</formula>
    </cfRule>
  </conditionalFormatting>
  <conditionalFormatting sqref="M4">
    <cfRule type="expression" dxfId="9402" priority="522" stopIfTrue="1">
      <formula>$D$1&lt;M4</formula>
    </cfRule>
    <cfRule type="expression" dxfId="9401" priority="523" stopIfTrue="1">
      <formula>$D$1&gt;M4</formula>
    </cfRule>
  </conditionalFormatting>
  <conditionalFormatting sqref="M5">
    <cfRule type="cellIs" dxfId="9400" priority="511" stopIfTrue="1" operator="equal">
      <formula>5</formula>
    </cfRule>
    <cfRule type="cellIs" dxfId="9399" priority="512" stopIfTrue="1" operator="equal">
      <formula>4</formula>
    </cfRule>
    <cfRule type="cellIs" dxfId="9398" priority="513" stopIfTrue="1" operator="equal">
      <formula>3</formula>
    </cfRule>
  </conditionalFormatting>
  <conditionalFormatting sqref="M4">
    <cfRule type="expression" dxfId="9397" priority="540" stopIfTrue="1">
      <formula>$D$1&lt;M4</formula>
    </cfRule>
    <cfRule type="expression" dxfId="9396" priority="541" stopIfTrue="1">
      <formula>$D$1&gt;M4</formula>
    </cfRule>
  </conditionalFormatting>
  <conditionalFormatting sqref="M4">
    <cfRule type="expression" dxfId="9395" priority="520" stopIfTrue="1">
      <formula>$D$1&lt;M4</formula>
    </cfRule>
    <cfRule type="expression" dxfId="9394" priority="521" stopIfTrue="1">
      <formula>$D$1&gt;M4</formula>
    </cfRule>
  </conditionalFormatting>
  <conditionalFormatting sqref="M4">
    <cfRule type="expression" dxfId="9393" priority="518" stopIfTrue="1">
      <formula>$D$1&lt;M4</formula>
    </cfRule>
    <cfRule type="expression" dxfId="9392" priority="519" stopIfTrue="1">
      <formula>$D$1&gt;M4</formula>
    </cfRule>
  </conditionalFormatting>
  <conditionalFormatting sqref="M4">
    <cfRule type="expression" dxfId="9391" priority="538" stopIfTrue="1">
      <formula>$D$1&lt;M4</formula>
    </cfRule>
    <cfRule type="expression" dxfId="9390" priority="539" stopIfTrue="1">
      <formula>$D$1&gt;M4</formula>
    </cfRule>
  </conditionalFormatting>
  <conditionalFormatting sqref="M4">
    <cfRule type="expression" dxfId="9389" priority="536" stopIfTrue="1">
      <formula>$D$1&lt;M4</formula>
    </cfRule>
    <cfRule type="expression" dxfId="9388" priority="537" stopIfTrue="1">
      <formula>$D$1&gt;M4</formula>
    </cfRule>
  </conditionalFormatting>
  <conditionalFormatting sqref="M4">
    <cfRule type="expression" dxfId="9387" priority="534" stopIfTrue="1">
      <formula>$D$1&lt;M4</formula>
    </cfRule>
    <cfRule type="expression" dxfId="9386" priority="535" stopIfTrue="1">
      <formula>$D$1&gt;M4</formula>
    </cfRule>
  </conditionalFormatting>
  <conditionalFormatting sqref="M4">
    <cfRule type="expression" dxfId="9385" priority="532" stopIfTrue="1">
      <formula>$D$1&lt;M4</formula>
    </cfRule>
    <cfRule type="expression" dxfId="9384" priority="533" stopIfTrue="1">
      <formula>$D$1&gt;M4</formula>
    </cfRule>
  </conditionalFormatting>
  <conditionalFormatting sqref="M4">
    <cfRule type="expression" dxfId="9383" priority="530" stopIfTrue="1">
      <formula>$D$1&lt;M4</formula>
    </cfRule>
    <cfRule type="expression" dxfId="9382" priority="531" stopIfTrue="1">
      <formula>$D$1&gt;M4</formula>
    </cfRule>
  </conditionalFormatting>
  <conditionalFormatting sqref="M4">
    <cfRule type="expression" dxfId="9381" priority="528" stopIfTrue="1">
      <formula>$D$1&lt;M4</formula>
    </cfRule>
    <cfRule type="expression" dxfId="9380" priority="529" stopIfTrue="1">
      <formula>$D$1&gt;M4</formula>
    </cfRule>
  </conditionalFormatting>
  <conditionalFormatting sqref="M4">
    <cfRule type="expression" dxfId="9379" priority="526" stopIfTrue="1">
      <formula>$D$1&lt;M4</formula>
    </cfRule>
    <cfRule type="expression" dxfId="9378" priority="527" stopIfTrue="1">
      <formula>$D$1&gt;M4</formula>
    </cfRule>
  </conditionalFormatting>
  <conditionalFormatting sqref="M4">
    <cfRule type="expression" dxfId="9377" priority="524" stopIfTrue="1">
      <formula>$D$1&lt;M4</formula>
    </cfRule>
    <cfRule type="expression" dxfId="9376" priority="525" stopIfTrue="1">
      <formula>$D$1&gt;M4</formula>
    </cfRule>
  </conditionalFormatting>
  <conditionalFormatting sqref="M4">
    <cfRule type="expression" dxfId="9375" priority="516" stopIfTrue="1">
      <formula>$D$1&lt;M4</formula>
    </cfRule>
    <cfRule type="expression" dxfId="9374" priority="517" stopIfTrue="1">
      <formula>$D$1&gt;M4</formula>
    </cfRule>
  </conditionalFormatting>
  <conditionalFormatting sqref="M4">
    <cfRule type="expression" dxfId="9373" priority="514" stopIfTrue="1">
      <formula>$D$1&lt;M4</formula>
    </cfRule>
    <cfRule type="expression" dxfId="9372" priority="515" stopIfTrue="1">
      <formula>$D$1&gt;M4</formula>
    </cfRule>
  </conditionalFormatting>
  <conditionalFormatting sqref="O3">
    <cfRule type="expression" dxfId="9371" priority="509" stopIfTrue="1">
      <formula>$D$1&lt;O3</formula>
    </cfRule>
    <cfRule type="expression" dxfId="9370" priority="510" stopIfTrue="1">
      <formula>$D$1&gt;O3</formula>
    </cfRule>
  </conditionalFormatting>
  <conditionalFormatting sqref="O3">
    <cfRule type="expression" dxfId="9369" priority="507" stopIfTrue="1">
      <formula>$D$1&lt;O3</formula>
    </cfRule>
    <cfRule type="expression" dxfId="9368" priority="508" stopIfTrue="1">
      <formula>$D$1&gt;O3</formula>
    </cfRule>
  </conditionalFormatting>
  <conditionalFormatting sqref="O4">
    <cfRule type="expression" dxfId="9367" priority="505" stopIfTrue="1">
      <formula>$D$1&lt;O4</formula>
    </cfRule>
    <cfRule type="expression" dxfId="9366" priority="506" stopIfTrue="1">
      <formula>$D$1&gt;O4</formula>
    </cfRule>
  </conditionalFormatting>
  <conditionalFormatting sqref="O4">
    <cfRule type="expression" dxfId="9365" priority="503" stopIfTrue="1">
      <formula>$D$1&lt;O4</formula>
    </cfRule>
    <cfRule type="expression" dxfId="9364" priority="504" stopIfTrue="1">
      <formula>$D$1&gt;O4</formula>
    </cfRule>
  </conditionalFormatting>
  <conditionalFormatting sqref="O5">
    <cfRule type="expression" dxfId="9363" priority="501" stopIfTrue="1">
      <formula>$D$1&lt;O5</formula>
    </cfRule>
    <cfRule type="expression" dxfId="9362" priority="502" stopIfTrue="1">
      <formula>$D$1&gt;O5</formula>
    </cfRule>
  </conditionalFormatting>
  <conditionalFormatting sqref="O5">
    <cfRule type="expression" dxfId="9361" priority="499" stopIfTrue="1">
      <formula>$D$1&lt;O5</formula>
    </cfRule>
    <cfRule type="expression" dxfId="9360" priority="500" stopIfTrue="1">
      <formula>$D$1&gt;O5</formula>
    </cfRule>
  </conditionalFormatting>
  <conditionalFormatting sqref="O5">
    <cfRule type="expression" dxfId="9359" priority="497" stopIfTrue="1">
      <formula>$D$1&lt;O5</formula>
    </cfRule>
    <cfRule type="expression" dxfId="9358" priority="498" stopIfTrue="1">
      <formula>$D$1&gt;O5</formula>
    </cfRule>
  </conditionalFormatting>
  <conditionalFormatting sqref="O5">
    <cfRule type="expression" dxfId="9357" priority="485" stopIfTrue="1">
      <formula>$D$1&lt;O5</formula>
    </cfRule>
    <cfRule type="expression" dxfId="9356" priority="486" stopIfTrue="1">
      <formula>$D$1&gt;O5</formula>
    </cfRule>
  </conditionalFormatting>
  <conditionalFormatting sqref="O5">
    <cfRule type="expression" dxfId="9355" priority="483" stopIfTrue="1">
      <formula>$D$1&lt;O5</formula>
    </cfRule>
    <cfRule type="expression" dxfId="9354" priority="484" stopIfTrue="1">
      <formula>$D$1&gt;O5</formula>
    </cfRule>
  </conditionalFormatting>
  <conditionalFormatting sqref="O5">
    <cfRule type="expression" dxfId="9353" priority="481" stopIfTrue="1">
      <formula>$D$1&lt;O5</formula>
    </cfRule>
    <cfRule type="expression" dxfId="9352" priority="482" stopIfTrue="1">
      <formula>$D$1&gt;O5</formula>
    </cfRule>
  </conditionalFormatting>
  <conditionalFormatting sqref="O5">
    <cfRule type="expression" dxfId="9351" priority="495" stopIfTrue="1">
      <formula>$D$1&lt;O5</formula>
    </cfRule>
    <cfRule type="expression" dxfId="9350" priority="496" stopIfTrue="1">
      <formula>$D$1&gt;O5</formula>
    </cfRule>
  </conditionalFormatting>
  <conditionalFormatting sqref="O5">
    <cfRule type="expression" dxfId="9349" priority="493" stopIfTrue="1">
      <formula>$D$1&lt;O5</formula>
    </cfRule>
    <cfRule type="expression" dxfId="9348" priority="494" stopIfTrue="1">
      <formula>$D$1&gt;O5</formula>
    </cfRule>
  </conditionalFormatting>
  <conditionalFormatting sqref="O5">
    <cfRule type="expression" dxfId="9347" priority="491" stopIfTrue="1">
      <formula>$D$1&lt;O5</formula>
    </cfRule>
    <cfRule type="expression" dxfId="9346" priority="492" stopIfTrue="1">
      <formula>$D$1&gt;O5</formula>
    </cfRule>
  </conditionalFormatting>
  <conditionalFormatting sqref="O5">
    <cfRule type="expression" dxfId="9345" priority="489" stopIfTrue="1">
      <formula>$D$1&lt;O5</formula>
    </cfRule>
    <cfRule type="expression" dxfId="9344" priority="490" stopIfTrue="1">
      <formula>$D$1&gt;O5</formula>
    </cfRule>
  </conditionalFormatting>
  <conditionalFormatting sqref="O5">
    <cfRule type="expression" dxfId="9343" priority="487" stopIfTrue="1">
      <formula>$D$1&lt;O5</formula>
    </cfRule>
    <cfRule type="expression" dxfId="9342" priority="488" stopIfTrue="1">
      <formula>$D$1&gt;O5</formula>
    </cfRule>
  </conditionalFormatting>
  <conditionalFormatting sqref="O5">
    <cfRule type="expression" dxfId="9341" priority="469" stopIfTrue="1">
      <formula>$D$1&lt;O5</formula>
    </cfRule>
    <cfRule type="expression" dxfId="9340" priority="470" stopIfTrue="1">
      <formula>$D$1&gt;O5</formula>
    </cfRule>
  </conditionalFormatting>
  <conditionalFormatting sqref="O5">
    <cfRule type="expression" dxfId="9339" priority="467" stopIfTrue="1">
      <formula>$D$1&lt;O5</formula>
    </cfRule>
    <cfRule type="expression" dxfId="9338" priority="468" stopIfTrue="1">
      <formula>$D$1&gt;O5</formula>
    </cfRule>
  </conditionalFormatting>
  <conditionalFormatting sqref="O5">
    <cfRule type="expression" dxfId="9337" priority="463" stopIfTrue="1">
      <formula>$D$1&lt;O5</formula>
    </cfRule>
    <cfRule type="expression" dxfId="9336" priority="464" stopIfTrue="1">
      <formula>$D$1&gt;O5</formula>
    </cfRule>
  </conditionalFormatting>
  <conditionalFormatting sqref="O5">
    <cfRule type="expression" dxfId="9335" priority="479" stopIfTrue="1">
      <formula>$D$1&lt;O5</formula>
    </cfRule>
    <cfRule type="expression" dxfId="9334" priority="480" stopIfTrue="1">
      <formula>$D$1&gt;O5</formula>
    </cfRule>
  </conditionalFormatting>
  <conditionalFormatting sqref="O5">
    <cfRule type="expression" dxfId="9333" priority="477" stopIfTrue="1">
      <formula>$D$1&lt;O5</formula>
    </cfRule>
    <cfRule type="expression" dxfId="9332" priority="478" stopIfTrue="1">
      <formula>$D$1&gt;O5</formula>
    </cfRule>
  </conditionalFormatting>
  <conditionalFormatting sqref="O5">
    <cfRule type="expression" dxfId="9331" priority="475" stopIfTrue="1">
      <formula>$D$1&lt;O5</formula>
    </cfRule>
    <cfRule type="expression" dxfId="9330" priority="476" stopIfTrue="1">
      <formula>$D$1&gt;O5</formula>
    </cfRule>
  </conditionalFormatting>
  <conditionalFormatting sqref="O5">
    <cfRule type="expression" dxfId="9329" priority="473" stopIfTrue="1">
      <formula>$D$1&lt;O5</formula>
    </cfRule>
    <cfRule type="expression" dxfId="9328" priority="474" stopIfTrue="1">
      <formula>$D$1&gt;O5</formula>
    </cfRule>
  </conditionalFormatting>
  <conditionalFormatting sqref="O5">
    <cfRule type="expression" dxfId="9327" priority="471" stopIfTrue="1">
      <formula>$D$1&lt;O5</formula>
    </cfRule>
    <cfRule type="expression" dxfId="9326" priority="472" stopIfTrue="1">
      <formula>$D$1&gt;O5</formula>
    </cfRule>
  </conditionalFormatting>
  <conditionalFormatting sqref="O5">
    <cfRule type="expression" dxfId="9325" priority="465" stopIfTrue="1">
      <formula>$D$1&lt;O5</formula>
    </cfRule>
    <cfRule type="expression" dxfId="9324" priority="466" stopIfTrue="1">
      <formula>$D$1&gt;O5</formula>
    </cfRule>
  </conditionalFormatting>
  <conditionalFormatting sqref="O5">
    <cfRule type="expression" dxfId="9323" priority="461" stopIfTrue="1">
      <formula>$D$1&lt;O5</formula>
    </cfRule>
    <cfRule type="expression" dxfId="9322" priority="462" stopIfTrue="1">
      <formula>$D$1&gt;O5</formula>
    </cfRule>
  </conditionalFormatting>
  <conditionalFormatting sqref="O4">
    <cfRule type="expression" dxfId="9321" priority="459" stopIfTrue="1">
      <formula>$D$1&lt;O4</formula>
    </cfRule>
    <cfRule type="expression" dxfId="9320" priority="460" stopIfTrue="1">
      <formula>$D$1&gt;O4</formula>
    </cfRule>
  </conditionalFormatting>
  <conditionalFormatting sqref="O4">
    <cfRule type="expression" dxfId="9319" priority="457" stopIfTrue="1">
      <formula>$D$1&lt;O4</formula>
    </cfRule>
    <cfRule type="expression" dxfId="9318" priority="458" stopIfTrue="1">
      <formula>$D$1&gt;O4</formula>
    </cfRule>
  </conditionalFormatting>
  <conditionalFormatting sqref="O4">
    <cfRule type="expression" dxfId="9317" priority="455" stopIfTrue="1">
      <formula>$D$1&lt;O4</formula>
    </cfRule>
    <cfRule type="expression" dxfId="9316" priority="456" stopIfTrue="1">
      <formula>$D$1&gt;O4</formula>
    </cfRule>
  </conditionalFormatting>
  <conditionalFormatting sqref="O4">
    <cfRule type="expression" dxfId="9315" priority="453" stopIfTrue="1">
      <formula>$D$1&lt;O4</formula>
    </cfRule>
    <cfRule type="expression" dxfId="9314" priority="454" stopIfTrue="1">
      <formula>$D$1&gt;O4</formula>
    </cfRule>
  </conditionalFormatting>
  <conditionalFormatting sqref="O5">
    <cfRule type="cellIs" dxfId="9313" priority="450" stopIfTrue="1" operator="equal">
      <formula>5</formula>
    </cfRule>
    <cfRule type="cellIs" dxfId="9312" priority="451" stopIfTrue="1" operator="equal">
      <formula>4</formula>
    </cfRule>
    <cfRule type="cellIs" dxfId="9311" priority="452" stopIfTrue="1" operator="equal">
      <formula>3</formula>
    </cfRule>
  </conditionalFormatting>
  <conditionalFormatting sqref="O4">
    <cfRule type="expression" dxfId="9310" priority="448" stopIfTrue="1">
      <formula>$D$1&lt;O4</formula>
    </cfRule>
    <cfRule type="expression" dxfId="9309" priority="449" stopIfTrue="1">
      <formula>$D$1&gt;O4</formula>
    </cfRule>
  </conditionalFormatting>
  <conditionalFormatting sqref="O4">
    <cfRule type="expression" dxfId="9308" priority="446" stopIfTrue="1">
      <formula>$D$1&lt;O4</formula>
    </cfRule>
    <cfRule type="expression" dxfId="9307" priority="447" stopIfTrue="1">
      <formula>$D$1&gt;O4</formula>
    </cfRule>
  </conditionalFormatting>
  <conditionalFormatting sqref="O4">
    <cfRule type="expression" dxfId="9306" priority="444" stopIfTrue="1">
      <formula>$D$1&lt;O4</formula>
    </cfRule>
    <cfRule type="expression" dxfId="9305" priority="445" stopIfTrue="1">
      <formula>$D$1&gt;O4</formula>
    </cfRule>
  </conditionalFormatting>
  <conditionalFormatting sqref="O4">
    <cfRule type="expression" dxfId="9304" priority="442" stopIfTrue="1">
      <formula>$D$1&lt;O4</formula>
    </cfRule>
    <cfRule type="expression" dxfId="9303" priority="443" stopIfTrue="1">
      <formula>$D$1&gt;O4</formula>
    </cfRule>
  </conditionalFormatting>
  <conditionalFormatting sqref="O5">
    <cfRule type="cellIs" dxfId="9302" priority="439" stopIfTrue="1" operator="equal">
      <formula>5</formula>
    </cfRule>
    <cfRule type="cellIs" dxfId="9301" priority="440" stopIfTrue="1" operator="equal">
      <formula>4</formula>
    </cfRule>
    <cfRule type="cellIs" dxfId="9300" priority="441" stopIfTrue="1" operator="equal">
      <formula>3</formula>
    </cfRule>
  </conditionalFormatting>
  <conditionalFormatting sqref="O5">
    <cfRule type="cellIs" dxfId="9299" priority="436" stopIfTrue="1" operator="equal">
      <formula>5</formula>
    </cfRule>
    <cfRule type="cellIs" dxfId="9298" priority="437" stopIfTrue="1" operator="equal">
      <formula>4</formula>
    </cfRule>
    <cfRule type="cellIs" dxfId="9297" priority="438" stopIfTrue="1" operator="equal">
      <formula>3</formula>
    </cfRule>
  </conditionalFormatting>
  <conditionalFormatting sqref="O4">
    <cfRule type="expression" dxfId="9296" priority="418" stopIfTrue="1">
      <formula>$D$1&lt;O4</formula>
    </cfRule>
    <cfRule type="expression" dxfId="9295" priority="419" stopIfTrue="1">
      <formula>$D$1&gt;O4</formula>
    </cfRule>
  </conditionalFormatting>
  <conditionalFormatting sqref="O4">
    <cfRule type="expression" dxfId="9294" priority="416" stopIfTrue="1">
      <formula>$D$1&lt;O4</formula>
    </cfRule>
    <cfRule type="expression" dxfId="9293" priority="417" stopIfTrue="1">
      <formula>$D$1&gt;O4</formula>
    </cfRule>
  </conditionalFormatting>
  <conditionalFormatting sqref="O4">
    <cfRule type="expression" dxfId="9292" priority="412" stopIfTrue="1">
      <formula>$D$1&lt;O4</formula>
    </cfRule>
    <cfRule type="expression" dxfId="9291" priority="413" stopIfTrue="1">
      <formula>$D$1&gt;O4</formula>
    </cfRule>
  </conditionalFormatting>
  <conditionalFormatting sqref="O4">
    <cfRule type="expression" dxfId="9290" priority="434" stopIfTrue="1">
      <formula>$D$1&lt;O4</formula>
    </cfRule>
    <cfRule type="expression" dxfId="9289" priority="435" stopIfTrue="1">
      <formula>$D$1&gt;O4</formula>
    </cfRule>
  </conditionalFormatting>
  <conditionalFormatting sqref="O4">
    <cfRule type="expression" dxfId="9288" priority="432" stopIfTrue="1">
      <formula>$D$1&lt;O4</formula>
    </cfRule>
    <cfRule type="expression" dxfId="9287" priority="433" stopIfTrue="1">
      <formula>$D$1&gt;O4</formula>
    </cfRule>
  </conditionalFormatting>
  <conditionalFormatting sqref="O4">
    <cfRule type="expression" dxfId="9286" priority="430" stopIfTrue="1">
      <formula>$D$1&lt;O4</formula>
    </cfRule>
    <cfRule type="expression" dxfId="9285" priority="431" stopIfTrue="1">
      <formula>$D$1&gt;O4</formula>
    </cfRule>
  </conditionalFormatting>
  <conditionalFormatting sqref="O4">
    <cfRule type="expression" dxfId="9284" priority="428" stopIfTrue="1">
      <formula>$D$1&lt;O4</formula>
    </cfRule>
    <cfRule type="expression" dxfId="9283" priority="429" stopIfTrue="1">
      <formula>$D$1&gt;O4</formula>
    </cfRule>
  </conditionalFormatting>
  <conditionalFormatting sqref="O4">
    <cfRule type="expression" dxfId="9282" priority="426" stopIfTrue="1">
      <formula>$D$1&lt;O4</formula>
    </cfRule>
    <cfRule type="expression" dxfId="9281" priority="427" stopIfTrue="1">
      <formula>$D$1&gt;O4</formula>
    </cfRule>
  </conditionalFormatting>
  <conditionalFormatting sqref="O4">
    <cfRule type="expression" dxfId="9280" priority="424" stopIfTrue="1">
      <formula>$D$1&lt;O4</formula>
    </cfRule>
    <cfRule type="expression" dxfId="9279" priority="425" stopIfTrue="1">
      <formula>$D$1&gt;O4</formula>
    </cfRule>
  </conditionalFormatting>
  <conditionalFormatting sqref="O4">
    <cfRule type="expression" dxfId="9278" priority="422" stopIfTrue="1">
      <formula>$D$1&lt;O4</formula>
    </cfRule>
    <cfRule type="expression" dxfId="9277" priority="423" stopIfTrue="1">
      <formula>$D$1&gt;O4</formula>
    </cfRule>
  </conditionalFormatting>
  <conditionalFormatting sqref="O4">
    <cfRule type="expression" dxfId="9276" priority="420" stopIfTrue="1">
      <formula>$D$1&lt;O4</formula>
    </cfRule>
    <cfRule type="expression" dxfId="9275" priority="421" stopIfTrue="1">
      <formula>$D$1&gt;O4</formula>
    </cfRule>
  </conditionalFormatting>
  <conditionalFormatting sqref="O4">
    <cfRule type="expression" dxfId="9274" priority="414" stopIfTrue="1">
      <formula>$D$1&lt;O4</formula>
    </cfRule>
    <cfRule type="expression" dxfId="9273" priority="415" stopIfTrue="1">
      <formula>$D$1&gt;O4</formula>
    </cfRule>
  </conditionalFormatting>
  <conditionalFormatting sqref="O5">
    <cfRule type="cellIs" dxfId="9272" priority="409" stopIfTrue="1" operator="equal">
      <formula>5</formula>
    </cfRule>
    <cfRule type="cellIs" dxfId="9271" priority="410" stopIfTrue="1" operator="equal">
      <formula>4</formula>
    </cfRule>
    <cfRule type="cellIs" dxfId="9270" priority="411" stopIfTrue="1" operator="equal">
      <formula>3</formula>
    </cfRule>
  </conditionalFormatting>
  <conditionalFormatting sqref="O4">
    <cfRule type="expression" dxfId="9269" priority="407" stopIfTrue="1">
      <formula>$D$1&lt;O4</formula>
    </cfRule>
    <cfRule type="expression" dxfId="9268" priority="408" stopIfTrue="1">
      <formula>$D$1&gt;O4</formula>
    </cfRule>
  </conditionalFormatting>
  <conditionalFormatting sqref="O5">
    <cfRule type="cellIs" dxfId="9267" priority="404" stopIfTrue="1" operator="equal">
      <formula>5</formula>
    </cfRule>
    <cfRule type="cellIs" dxfId="9266" priority="405" stopIfTrue="1" operator="equal">
      <formula>4</formula>
    </cfRule>
    <cfRule type="cellIs" dxfId="9265" priority="406" stopIfTrue="1" operator="equal">
      <formula>3</formula>
    </cfRule>
  </conditionalFormatting>
  <conditionalFormatting sqref="P4">
    <cfRule type="expression" dxfId="9264" priority="402" stopIfTrue="1">
      <formula>$D$1&lt;P4</formula>
    </cfRule>
    <cfRule type="expression" dxfId="9263" priority="403" stopIfTrue="1">
      <formula>$D$1&gt;P4</formula>
    </cfRule>
  </conditionalFormatting>
  <conditionalFormatting sqref="P4">
    <cfRule type="expression" dxfId="9262" priority="400" stopIfTrue="1">
      <formula>$D$1&lt;P4</formula>
    </cfRule>
    <cfRule type="expression" dxfId="9261" priority="401" stopIfTrue="1">
      <formula>$D$1&gt;P4</formula>
    </cfRule>
  </conditionalFormatting>
  <conditionalFormatting sqref="P4">
    <cfRule type="expression" dxfId="9260" priority="398" stopIfTrue="1">
      <formula>$D$1&lt;P4</formula>
    </cfRule>
    <cfRule type="expression" dxfId="9259" priority="399" stopIfTrue="1">
      <formula>$D$1&gt;P4</formula>
    </cfRule>
  </conditionalFormatting>
  <conditionalFormatting sqref="P4">
    <cfRule type="expression" dxfId="9258" priority="391" stopIfTrue="1">
      <formula>$D$1&lt;P4</formula>
    </cfRule>
    <cfRule type="expression" dxfId="9257" priority="392" stopIfTrue="1">
      <formula>$D$1&gt;P4</formula>
    </cfRule>
  </conditionalFormatting>
  <conditionalFormatting sqref="P4">
    <cfRule type="expression" dxfId="9256" priority="389" stopIfTrue="1">
      <formula>$D$1&lt;P4</formula>
    </cfRule>
    <cfRule type="expression" dxfId="9255" priority="390" stopIfTrue="1">
      <formula>$D$1&gt;P4</formula>
    </cfRule>
  </conditionalFormatting>
  <conditionalFormatting sqref="P4">
    <cfRule type="expression" dxfId="9254" priority="387" stopIfTrue="1">
      <formula>$D$1&lt;P4</formula>
    </cfRule>
    <cfRule type="expression" dxfId="9253" priority="388" stopIfTrue="1">
      <formula>$D$1&gt;P4</formula>
    </cfRule>
  </conditionalFormatting>
  <conditionalFormatting sqref="P4">
    <cfRule type="expression" dxfId="9252" priority="385" stopIfTrue="1">
      <formula>$D$1&lt;P4</formula>
    </cfRule>
    <cfRule type="expression" dxfId="9251" priority="386" stopIfTrue="1">
      <formula>$D$1&gt;P4</formula>
    </cfRule>
  </conditionalFormatting>
  <conditionalFormatting sqref="P4">
    <cfRule type="expression" dxfId="9250" priority="396" stopIfTrue="1">
      <formula>$D$1&lt;P4</formula>
    </cfRule>
    <cfRule type="expression" dxfId="9249" priority="397" stopIfTrue="1">
      <formula>$D$1&gt;P4</formula>
    </cfRule>
  </conditionalFormatting>
  <conditionalFormatting sqref="P4">
    <cfRule type="expression" dxfId="9248" priority="369" stopIfTrue="1">
      <formula>$D$1&lt;P4</formula>
    </cfRule>
    <cfRule type="expression" dxfId="9247" priority="370" stopIfTrue="1">
      <formula>$D$1&gt;P4</formula>
    </cfRule>
  </conditionalFormatting>
  <conditionalFormatting sqref="P5">
    <cfRule type="cellIs" dxfId="9246" priority="393" stopIfTrue="1" operator="equal">
      <formula>5</formula>
    </cfRule>
    <cfRule type="cellIs" dxfId="9245" priority="394" stopIfTrue="1" operator="equal">
      <formula>4</formula>
    </cfRule>
    <cfRule type="cellIs" dxfId="9244" priority="395" stopIfTrue="1" operator="equal">
      <formula>3</formula>
    </cfRule>
  </conditionalFormatting>
  <conditionalFormatting sqref="P5">
    <cfRule type="cellIs" dxfId="9243" priority="382" stopIfTrue="1" operator="equal">
      <formula>5</formula>
    </cfRule>
    <cfRule type="cellIs" dxfId="9242" priority="383" stopIfTrue="1" operator="equal">
      <formula>4</formula>
    </cfRule>
    <cfRule type="cellIs" dxfId="9241" priority="384" stopIfTrue="1" operator="equal">
      <formula>3</formula>
    </cfRule>
  </conditionalFormatting>
  <conditionalFormatting sqref="P5">
    <cfRule type="cellIs" dxfId="9240" priority="379" stopIfTrue="1" operator="equal">
      <formula>5</formula>
    </cfRule>
    <cfRule type="cellIs" dxfId="9239" priority="380" stopIfTrue="1" operator="equal">
      <formula>4</formula>
    </cfRule>
    <cfRule type="cellIs" dxfId="9238" priority="381" stopIfTrue="1" operator="equal">
      <formula>3</formula>
    </cfRule>
  </conditionalFormatting>
  <conditionalFormatting sqref="P4">
    <cfRule type="expression" dxfId="9237" priority="361" stopIfTrue="1">
      <formula>$D$1&lt;P4</formula>
    </cfRule>
    <cfRule type="expression" dxfId="9236" priority="362" stopIfTrue="1">
      <formula>$D$1&gt;P4</formula>
    </cfRule>
  </conditionalFormatting>
  <conditionalFormatting sqref="P4">
    <cfRule type="expression" dxfId="9235" priority="359" stopIfTrue="1">
      <formula>$D$1&lt;P4</formula>
    </cfRule>
    <cfRule type="expression" dxfId="9234" priority="360" stopIfTrue="1">
      <formula>$D$1&gt;P4</formula>
    </cfRule>
  </conditionalFormatting>
  <conditionalFormatting sqref="P4">
    <cfRule type="expression" dxfId="9233" priority="355" stopIfTrue="1">
      <formula>$D$1&lt;P4</formula>
    </cfRule>
    <cfRule type="expression" dxfId="9232" priority="356" stopIfTrue="1">
      <formula>$D$1&gt;P4</formula>
    </cfRule>
  </conditionalFormatting>
  <conditionalFormatting sqref="P4">
    <cfRule type="expression" dxfId="9231" priority="377" stopIfTrue="1">
      <formula>$D$1&lt;P4</formula>
    </cfRule>
    <cfRule type="expression" dxfId="9230" priority="378" stopIfTrue="1">
      <formula>$D$1&gt;P4</formula>
    </cfRule>
  </conditionalFormatting>
  <conditionalFormatting sqref="P4">
    <cfRule type="expression" dxfId="9229" priority="375" stopIfTrue="1">
      <formula>$D$1&lt;P4</formula>
    </cfRule>
    <cfRule type="expression" dxfId="9228" priority="376" stopIfTrue="1">
      <formula>$D$1&gt;P4</formula>
    </cfRule>
  </conditionalFormatting>
  <conditionalFormatting sqref="P4">
    <cfRule type="expression" dxfId="9227" priority="373" stopIfTrue="1">
      <formula>$D$1&lt;P4</formula>
    </cfRule>
    <cfRule type="expression" dxfId="9226" priority="374" stopIfTrue="1">
      <formula>$D$1&gt;P4</formula>
    </cfRule>
  </conditionalFormatting>
  <conditionalFormatting sqref="P4">
    <cfRule type="expression" dxfId="9225" priority="371" stopIfTrue="1">
      <formula>$D$1&lt;P4</formula>
    </cfRule>
    <cfRule type="expression" dxfId="9224" priority="372" stopIfTrue="1">
      <formula>$D$1&gt;P4</formula>
    </cfRule>
  </conditionalFormatting>
  <conditionalFormatting sqref="P4">
    <cfRule type="expression" dxfId="9223" priority="367" stopIfTrue="1">
      <formula>$D$1&lt;P4</formula>
    </cfRule>
    <cfRule type="expression" dxfId="9222" priority="368" stopIfTrue="1">
      <formula>$D$1&gt;P4</formula>
    </cfRule>
  </conditionalFormatting>
  <conditionalFormatting sqref="P4">
    <cfRule type="expression" dxfId="9221" priority="365" stopIfTrue="1">
      <formula>$D$1&lt;P4</formula>
    </cfRule>
    <cfRule type="expression" dxfId="9220" priority="366" stopIfTrue="1">
      <formula>$D$1&gt;P4</formula>
    </cfRule>
  </conditionalFormatting>
  <conditionalFormatting sqref="P4">
    <cfRule type="expression" dxfId="9219" priority="363" stopIfTrue="1">
      <formula>$D$1&lt;P4</formula>
    </cfRule>
    <cfRule type="expression" dxfId="9218" priority="364" stopIfTrue="1">
      <formula>$D$1&gt;P4</formula>
    </cfRule>
  </conditionalFormatting>
  <conditionalFormatting sqref="P4">
    <cfRule type="expression" dxfId="9217" priority="357" stopIfTrue="1">
      <formula>$D$1&lt;P4</formula>
    </cfRule>
    <cfRule type="expression" dxfId="9216" priority="358" stopIfTrue="1">
      <formula>$D$1&gt;P4</formula>
    </cfRule>
  </conditionalFormatting>
  <conditionalFormatting sqref="P5">
    <cfRule type="cellIs" dxfId="9215" priority="352" stopIfTrue="1" operator="equal">
      <formula>5</formula>
    </cfRule>
    <cfRule type="cellIs" dxfId="9214" priority="353" stopIfTrue="1" operator="equal">
      <formula>4</formula>
    </cfRule>
    <cfRule type="cellIs" dxfId="9213" priority="354" stopIfTrue="1" operator="equal">
      <formula>3</formula>
    </cfRule>
  </conditionalFormatting>
  <conditionalFormatting sqref="P4">
    <cfRule type="expression" dxfId="9212" priority="350" stopIfTrue="1">
      <formula>$D$1&lt;P4</formula>
    </cfRule>
    <cfRule type="expression" dxfId="9211" priority="351" stopIfTrue="1">
      <formula>$D$1&gt;P4</formula>
    </cfRule>
  </conditionalFormatting>
  <conditionalFormatting sqref="P5">
    <cfRule type="cellIs" dxfId="9210" priority="347" stopIfTrue="1" operator="equal">
      <formula>5</formula>
    </cfRule>
    <cfRule type="cellIs" dxfId="9209" priority="348" stopIfTrue="1" operator="equal">
      <formula>4</formula>
    </cfRule>
    <cfRule type="cellIs" dxfId="9208" priority="349" stopIfTrue="1" operator="equal">
      <formula>3</formula>
    </cfRule>
  </conditionalFormatting>
  <conditionalFormatting sqref="I3">
    <cfRule type="expression" dxfId="9207" priority="345" stopIfTrue="1">
      <formula>$D$1&lt;I3</formula>
    </cfRule>
    <cfRule type="expression" dxfId="9206" priority="346" stopIfTrue="1">
      <formula>$D$1&gt;I3</formula>
    </cfRule>
  </conditionalFormatting>
  <conditionalFormatting sqref="I3">
    <cfRule type="expression" dxfId="9205" priority="343" stopIfTrue="1">
      <formula>$D$1&lt;I3</formula>
    </cfRule>
    <cfRule type="expression" dxfId="9204" priority="344" stopIfTrue="1">
      <formula>$D$1&gt;I3</formula>
    </cfRule>
  </conditionalFormatting>
  <conditionalFormatting sqref="I3">
    <cfRule type="expression" dxfId="9203" priority="341" stopIfTrue="1">
      <formula>$D$1&lt;I3</formula>
    </cfRule>
    <cfRule type="expression" dxfId="9202" priority="342" stopIfTrue="1">
      <formula>$D$1&gt;I3</formula>
    </cfRule>
  </conditionalFormatting>
  <conditionalFormatting sqref="I5">
    <cfRule type="cellIs" dxfId="9201" priority="333" stopIfTrue="1" operator="equal">
      <formula>5</formula>
    </cfRule>
    <cfRule type="cellIs" dxfId="9200" priority="334" stopIfTrue="1" operator="equal">
      <formula>4</formula>
    </cfRule>
    <cfRule type="cellIs" dxfId="9199" priority="335" stopIfTrue="1" operator="equal">
      <formula>3</formula>
    </cfRule>
  </conditionalFormatting>
  <conditionalFormatting sqref="I4">
    <cfRule type="expression" dxfId="9198" priority="324" stopIfTrue="1">
      <formula>$D$1&lt;I4</formula>
    </cfRule>
    <cfRule type="expression" dxfId="9197" priority="325" stopIfTrue="1">
      <formula>$D$1&gt;I4</formula>
    </cfRule>
  </conditionalFormatting>
  <conditionalFormatting sqref="I4">
    <cfRule type="expression" dxfId="9196" priority="314" stopIfTrue="1">
      <formula>$D$1&lt;I4</formula>
    </cfRule>
    <cfRule type="expression" dxfId="9195" priority="315" stopIfTrue="1">
      <formula>$D$1&gt;I4</formula>
    </cfRule>
  </conditionalFormatting>
  <conditionalFormatting sqref="I4">
    <cfRule type="expression" dxfId="9194" priority="312" stopIfTrue="1">
      <formula>$D$1&lt;I4</formula>
    </cfRule>
    <cfRule type="expression" dxfId="9193" priority="313" stopIfTrue="1">
      <formula>$D$1&gt;I4</formula>
    </cfRule>
  </conditionalFormatting>
  <conditionalFormatting sqref="I4">
    <cfRule type="expression" dxfId="9192" priority="310" stopIfTrue="1">
      <formula>$D$1&lt;I4</formula>
    </cfRule>
    <cfRule type="expression" dxfId="9191" priority="311" stopIfTrue="1">
      <formula>$D$1&gt;I4</formula>
    </cfRule>
  </conditionalFormatting>
  <conditionalFormatting sqref="I4">
    <cfRule type="expression" dxfId="9190" priority="308" stopIfTrue="1">
      <formula>$D$1&lt;I4</formula>
    </cfRule>
    <cfRule type="expression" dxfId="9189" priority="309" stopIfTrue="1">
      <formula>$D$1&gt;I4</formula>
    </cfRule>
  </conditionalFormatting>
  <conditionalFormatting sqref="I4">
    <cfRule type="expression" dxfId="9188" priority="306" stopIfTrue="1">
      <formula>$D$1&lt;I4</formula>
    </cfRule>
    <cfRule type="expression" dxfId="9187" priority="307" stopIfTrue="1">
      <formula>$D$1&gt;I4</formula>
    </cfRule>
  </conditionalFormatting>
  <conditionalFormatting sqref="I4">
    <cfRule type="expression" dxfId="9186" priority="280" stopIfTrue="1">
      <formula>$D$1&lt;I4</formula>
    </cfRule>
    <cfRule type="expression" dxfId="9185" priority="281" stopIfTrue="1">
      <formula>$D$1&gt;I4</formula>
    </cfRule>
  </conditionalFormatting>
  <conditionalFormatting sqref="I4">
    <cfRule type="expression" dxfId="9184" priority="318" stopIfTrue="1">
      <formula>$D$1&lt;I4</formula>
    </cfRule>
    <cfRule type="expression" dxfId="9183" priority="319" stopIfTrue="1">
      <formula>$D$1&gt;I4</formula>
    </cfRule>
  </conditionalFormatting>
  <conditionalFormatting sqref="I4">
    <cfRule type="expression" dxfId="9182" priority="320" stopIfTrue="1">
      <formula>$D$1&lt;I4</formula>
    </cfRule>
    <cfRule type="expression" dxfId="9181" priority="321" stopIfTrue="1">
      <formula>$D$1&gt;I4</formula>
    </cfRule>
  </conditionalFormatting>
  <conditionalFormatting sqref="I5">
    <cfRule type="cellIs" dxfId="9180" priority="338" stopIfTrue="1" operator="equal">
      <formula>5</formula>
    </cfRule>
    <cfRule type="cellIs" dxfId="9179" priority="339" stopIfTrue="1" operator="equal">
      <formula>4</formula>
    </cfRule>
    <cfRule type="cellIs" dxfId="9178" priority="340" stopIfTrue="1" operator="equal">
      <formula>3</formula>
    </cfRule>
  </conditionalFormatting>
  <conditionalFormatting sqref="I4">
    <cfRule type="expression" dxfId="9177" priority="336" stopIfTrue="1">
      <formula>$D$1&lt;I4</formula>
    </cfRule>
    <cfRule type="expression" dxfId="9176" priority="337" stopIfTrue="1">
      <formula>$D$1&gt;I4</formula>
    </cfRule>
  </conditionalFormatting>
  <conditionalFormatting sqref="I4">
    <cfRule type="expression" dxfId="9175" priority="331" stopIfTrue="1">
      <formula>$D$1&lt;I4</formula>
    </cfRule>
    <cfRule type="expression" dxfId="9174" priority="332" stopIfTrue="1">
      <formula>$D$1&gt;I4</formula>
    </cfRule>
  </conditionalFormatting>
  <conditionalFormatting sqref="I5">
    <cfRule type="cellIs" dxfId="9173" priority="328" stopIfTrue="1" operator="equal">
      <formula>5</formula>
    </cfRule>
    <cfRule type="cellIs" dxfId="9172" priority="329" stopIfTrue="1" operator="equal">
      <formula>4</formula>
    </cfRule>
    <cfRule type="cellIs" dxfId="9171" priority="330" stopIfTrue="1" operator="equal">
      <formula>3</formula>
    </cfRule>
  </conditionalFormatting>
  <conditionalFormatting sqref="I4">
    <cfRule type="expression" dxfId="9170" priority="326" stopIfTrue="1">
      <formula>$D$1&lt;I4</formula>
    </cfRule>
    <cfRule type="expression" dxfId="9169" priority="327" stopIfTrue="1">
      <formula>$D$1&gt;I4</formula>
    </cfRule>
  </conditionalFormatting>
  <conditionalFormatting sqref="I4">
    <cfRule type="expression" dxfId="9168" priority="322" stopIfTrue="1">
      <formula>$D$1&lt;I4</formula>
    </cfRule>
    <cfRule type="expression" dxfId="9167" priority="323" stopIfTrue="1">
      <formula>$D$1&gt;I4</formula>
    </cfRule>
  </conditionalFormatting>
  <conditionalFormatting sqref="I4">
    <cfRule type="expression" dxfId="9166" priority="316" stopIfTrue="1">
      <formula>$D$1&lt;I4</formula>
    </cfRule>
    <cfRule type="expression" dxfId="9165" priority="317" stopIfTrue="1">
      <formula>$D$1&gt;I4</formula>
    </cfRule>
  </conditionalFormatting>
  <conditionalFormatting sqref="I5">
    <cfRule type="cellIs" dxfId="9164" priority="303" stopIfTrue="1" operator="equal">
      <formula>5</formula>
    </cfRule>
    <cfRule type="cellIs" dxfId="9163" priority="304" stopIfTrue="1" operator="equal">
      <formula>4</formula>
    </cfRule>
    <cfRule type="cellIs" dxfId="9162" priority="305" stopIfTrue="1" operator="equal">
      <formula>3</formula>
    </cfRule>
  </conditionalFormatting>
  <conditionalFormatting sqref="I4">
    <cfRule type="expression" dxfId="9161" priority="301" stopIfTrue="1">
      <formula>$D$1&lt;I4</formula>
    </cfRule>
    <cfRule type="expression" dxfId="9160" priority="302" stopIfTrue="1">
      <formula>$D$1&gt;I4</formula>
    </cfRule>
  </conditionalFormatting>
  <conditionalFormatting sqref="I5">
    <cfRule type="cellIs" dxfId="9159" priority="298" stopIfTrue="1" operator="equal">
      <formula>5</formula>
    </cfRule>
    <cfRule type="cellIs" dxfId="9158" priority="299" stopIfTrue="1" operator="equal">
      <formula>4</formula>
    </cfRule>
    <cfRule type="cellIs" dxfId="9157" priority="300" stopIfTrue="1" operator="equal">
      <formula>3</formula>
    </cfRule>
  </conditionalFormatting>
  <conditionalFormatting sqref="I4">
    <cfRule type="expression" dxfId="9156" priority="296" stopIfTrue="1">
      <formula>$D$1&lt;I4</formula>
    </cfRule>
    <cfRule type="expression" dxfId="9155" priority="297" stopIfTrue="1">
      <formula>$D$1&gt;I4</formula>
    </cfRule>
  </conditionalFormatting>
  <conditionalFormatting sqref="I5">
    <cfRule type="cellIs" dxfId="9154" priority="293" stopIfTrue="1" operator="equal">
      <formula>5</formula>
    </cfRule>
    <cfRule type="cellIs" dxfId="9153" priority="294" stopIfTrue="1" operator="equal">
      <formula>4</formula>
    </cfRule>
    <cfRule type="cellIs" dxfId="9152" priority="295" stopIfTrue="1" operator="equal">
      <formula>3</formula>
    </cfRule>
  </conditionalFormatting>
  <conditionalFormatting sqref="I4">
    <cfRule type="expression" dxfId="9151" priority="291" stopIfTrue="1">
      <formula>$D$1&lt;I4</formula>
    </cfRule>
    <cfRule type="expression" dxfId="9150" priority="292" stopIfTrue="1">
      <formula>$D$1&gt;I4</formula>
    </cfRule>
  </conditionalFormatting>
  <conditionalFormatting sqref="I5">
    <cfRule type="cellIs" dxfId="9149" priority="288" stopIfTrue="1" operator="equal">
      <formula>5</formula>
    </cfRule>
    <cfRule type="cellIs" dxfId="9148" priority="289" stopIfTrue="1" operator="equal">
      <formula>4</formula>
    </cfRule>
    <cfRule type="cellIs" dxfId="9147" priority="290" stopIfTrue="1" operator="equal">
      <formula>3</formula>
    </cfRule>
  </conditionalFormatting>
  <conditionalFormatting sqref="I4">
    <cfRule type="expression" dxfId="9146" priority="286" stopIfTrue="1">
      <formula>$D$1&lt;I4</formula>
    </cfRule>
    <cfRule type="expression" dxfId="9145" priority="287" stopIfTrue="1">
      <formula>$D$1&gt;I4</formula>
    </cfRule>
  </conditionalFormatting>
  <conditionalFormatting sqref="I4">
    <cfRule type="expression" dxfId="9144" priority="284" stopIfTrue="1">
      <formula>$D$1&lt;I4</formula>
    </cfRule>
    <cfRule type="expression" dxfId="9143" priority="285" stopIfTrue="1">
      <formula>$D$1&gt;I4</formula>
    </cfRule>
  </conditionalFormatting>
  <conditionalFormatting sqref="I4">
    <cfRule type="expression" dxfId="9142" priority="282" stopIfTrue="1">
      <formula>$D$1&lt;I4</formula>
    </cfRule>
    <cfRule type="expression" dxfId="9141" priority="283" stopIfTrue="1">
      <formula>$D$1&gt;I4</formula>
    </cfRule>
  </conditionalFormatting>
  <conditionalFormatting sqref="I4">
    <cfRule type="expression" dxfId="9140" priority="278" stopIfTrue="1">
      <formula>$D$1&lt;I4</formula>
    </cfRule>
    <cfRule type="expression" dxfId="9139" priority="279" stopIfTrue="1">
      <formula>$D$1&gt;I4</formula>
    </cfRule>
  </conditionalFormatting>
  <conditionalFormatting sqref="I4">
    <cfRule type="expression" dxfId="9138" priority="276" stopIfTrue="1">
      <formula>$D$1&lt;I4</formula>
    </cfRule>
    <cfRule type="expression" dxfId="9137" priority="277" stopIfTrue="1">
      <formula>$D$1&gt;I4</formula>
    </cfRule>
  </conditionalFormatting>
  <conditionalFormatting sqref="I4">
    <cfRule type="expression" dxfId="9136" priority="274" stopIfTrue="1">
      <formula>$D$1&lt;I4</formula>
    </cfRule>
    <cfRule type="expression" dxfId="9135" priority="275" stopIfTrue="1">
      <formula>$D$1&gt;I4</formula>
    </cfRule>
  </conditionalFormatting>
  <conditionalFormatting sqref="I4">
    <cfRule type="expression" dxfId="9134" priority="272" stopIfTrue="1">
      <formula>$D$1&lt;I4</formula>
    </cfRule>
    <cfRule type="expression" dxfId="9133" priority="273" stopIfTrue="1">
      <formula>$D$1&gt;I4</formula>
    </cfRule>
  </conditionalFormatting>
  <conditionalFormatting sqref="I4">
    <cfRule type="expression" dxfId="9132" priority="270" stopIfTrue="1">
      <formula>$D$1&lt;I4</formula>
    </cfRule>
    <cfRule type="expression" dxfId="9131" priority="271" stopIfTrue="1">
      <formula>$D$1&gt;I4</formula>
    </cfRule>
  </conditionalFormatting>
  <conditionalFormatting sqref="I4">
    <cfRule type="expression" dxfId="9130" priority="268" stopIfTrue="1">
      <formula>$D$1&lt;I4</formula>
    </cfRule>
    <cfRule type="expression" dxfId="9129" priority="269" stopIfTrue="1">
      <formula>$D$1&gt;I4</formula>
    </cfRule>
  </conditionalFormatting>
  <conditionalFormatting sqref="I4">
    <cfRule type="expression" dxfId="9128" priority="266" stopIfTrue="1">
      <formula>$D$1&lt;I4</formula>
    </cfRule>
    <cfRule type="expression" dxfId="9127" priority="267" stopIfTrue="1">
      <formula>$D$1&gt;I4</formula>
    </cfRule>
  </conditionalFormatting>
  <conditionalFormatting sqref="K4">
    <cfRule type="expression" dxfId="9126" priority="264" stopIfTrue="1">
      <formula>$D$1&lt;K4</formula>
    </cfRule>
    <cfRule type="expression" dxfId="9125" priority="265" stopIfTrue="1">
      <formula>$D$1&gt;K4</formula>
    </cfRule>
  </conditionalFormatting>
  <conditionalFormatting sqref="K4">
    <cfRule type="expression" dxfId="9124" priority="262" stopIfTrue="1">
      <formula>$D$1&lt;K4</formula>
    </cfRule>
    <cfRule type="expression" dxfId="9123" priority="263" stopIfTrue="1">
      <formula>$D$1&gt;K4</formula>
    </cfRule>
  </conditionalFormatting>
  <conditionalFormatting sqref="K4">
    <cfRule type="expression" dxfId="9122" priority="260" stopIfTrue="1">
      <formula>$D$1&lt;K4</formula>
    </cfRule>
    <cfRule type="expression" dxfId="9121" priority="261" stopIfTrue="1">
      <formula>$D$1&gt;K4</formula>
    </cfRule>
  </conditionalFormatting>
  <conditionalFormatting sqref="K4">
    <cfRule type="expression" dxfId="9120" priority="256" stopIfTrue="1">
      <formula>$D$1&lt;K4</formula>
    </cfRule>
    <cfRule type="expression" dxfId="9119" priority="257" stopIfTrue="1">
      <formula>$D$1&gt;K4</formula>
    </cfRule>
  </conditionalFormatting>
  <conditionalFormatting sqref="K4">
    <cfRule type="expression" dxfId="9118" priority="258" stopIfTrue="1">
      <formula>$D$1&lt;K4</formula>
    </cfRule>
    <cfRule type="expression" dxfId="9117" priority="259" stopIfTrue="1">
      <formula>$D$1&gt;K4</formula>
    </cfRule>
  </conditionalFormatting>
  <conditionalFormatting sqref="K4">
    <cfRule type="expression" dxfId="9116" priority="254" stopIfTrue="1">
      <formula>$D$1&lt;K4</formula>
    </cfRule>
    <cfRule type="expression" dxfId="9115" priority="255" stopIfTrue="1">
      <formula>$D$1&gt;K4</formula>
    </cfRule>
  </conditionalFormatting>
  <conditionalFormatting sqref="K5">
    <cfRule type="expression" dxfId="9114" priority="252" stopIfTrue="1">
      <formula>$D$1&lt;K5</formula>
    </cfRule>
    <cfRule type="expression" dxfId="9113" priority="253" stopIfTrue="1">
      <formula>$D$1&gt;K5</formula>
    </cfRule>
  </conditionalFormatting>
  <conditionalFormatting sqref="K5">
    <cfRule type="expression" dxfId="9112" priority="250" stopIfTrue="1">
      <formula>$D$1&lt;K5</formula>
    </cfRule>
    <cfRule type="expression" dxfId="9111" priority="251" stopIfTrue="1">
      <formula>$D$1&gt;K5</formula>
    </cfRule>
  </conditionalFormatting>
  <conditionalFormatting sqref="K5">
    <cfRule type="expression" dxfId="9110" priority="248" stopIfTrue="1">
      <formula>$D$1&lt;K5</formula>
    </cfRule>
    <cfRule type="expression" dxfId="9109" priority="249" stopIfTrue="1">
      <formula>$D$1&gt;K5</formula>
    </cfRule>
  </conditionalFormatting>
  <conditionalFormatting sqref="K4">
    <cfRule type="expression" dxfId="9108" priority="243" stopIfTrue="1">
      <formula>$D$1&lt;K4</formula>
    </cfRule>
    <cfRule type="expression" dxfId="9107" priority="244" stopIfTrue="1">
      <formula>$D$1&gt;K4</formula>
    </cfRule>
  </conditionalFormatting>
  <conditionalFormatting sqref="K5">
    <cfRule type="cellIs" dxfId="9106" priority="245" stopIfTrue="1" operator="equal">
      <formula>5</formula>
    </cfRule>
    <cfRule type="cellIs" dxfId="9105" priority="246" stopIfTrue="1" operator="equal">
      <formula>4</formula>
    </cfRule>
    <cfRule type="cellIs" dxfId="9104" priority="247" stopIfTrue="1" operator="equal">
      <formula>3</formula>
    </cfRule>
  </conditionalFormatting>
  <conditionalFormatting sqref="K5">
    <cfRule type="cellIs" dxfId="9103" priority="240" stopIfTrue="1" operator="equal">
      <formula>5</formula>
    </cfRule>
    <cfRule type="cellIs" dxfId="9102" priority="241" stopIfTrue="1" operator="equal">
      <formula>4</formula>
    </cfRule>
    <cfRule type="cellIs" dxfId="9101" priority="242" stopIfTrue="1" operator="equal">
      <formula>3</formula>
    </cfRule>
  </conditionalFormatting>
  <conditionalFormatting sqref="K4">
    <cfRule type="expression" dxfId="9100" priority="238" stopIfTrue="1">
      <formula>$D$1&lt;K4</formula>
    </cfRule>
    <cfRule type="expression" dxfId="9099" priority="239" stopIfTrue="1">
      <formula>$D$1&gt;K4</formula>
    </cfRule>
  </conditionalFormatting>
  <conditionalFormatting sqref="K5">
    <cfRule type="cellIs" dxfId="9098" priority="235" stopIfTrue="1" operator="equal">
      <formula>5</formula>
    </cfRule>
    <cfRule type="cellIs" dxfId="9097" priority="236" stopIfTrue="1" operator="equal">
      <formula>4</formula>
    </cfRule>
    <cfRule type="cellIs" dxfId="9096" priority="237" stopIfTrue="1" operator="equal">
      <formula>3</formula>
    </cfRule>
  </conditionalFormatting>
  <conditionalFormatting sqref="K4">
    <cfRule type="expression" dxfId="9095" priority="233" stopIfTrue="1">
      <formula>$D$1&lt;K4</formula>
    </cfRule>
    <cfRule type="expression" dxfId="9094" priority="234" stopIfTrue="1">
      <formula>$D$1&gt;K4</formula>
    </cfRule>
  </conditionalFormatting>
  <conditionalFormatting sqref="L3">
    <cfRule type="expression" dxfId="9093" priority="231" stopIfTrue="1">
      <formula>$D$1&lt;L3</formula>
    </cfRule>
    <cfRule type="expression" dxfId="9092" priority="232" stopIfTrue="1">
      <formula>$D$1&gt;L3</formula>
    </cfRule>
  </conditionalFormatting>
  <conditionalFormatting sqref="L3">
    <cfRule type="expression" dxfId="9091" priority="229" stopIfTrue="1">
      <formula>$D$1&lt;L3</formula>
    </cfRule>
    <cfRule type="expression" dxfId="9090" priority="230" stopIfTrue="1">
      <formula>$D$1&gt;L3</formula>
    </cfRule>
  </conditionalFormatting>
  <conditionalFormatting sqref="L3">
    <cfRule type="expression" dxfId="9089" priority="227" stopIfTrue="1">
      <formula>$D$1&lt;L3</formula>
    </cfRule>
    <cfRule type="expression" dxfId="9088" priority="228" stopIfTrue="1">
      <formula>$D$1&gt;L3</formula>
    </cfRule>
  </conditionalFormatting>
  <conditionalFormatting sqref="L3">
    <cfRule type="expression" dxfId="9087" priority="225" stopIfTrue="1">
      <formula>$D$1&lt;L3</formula>
    </cfRule>
    <cfRule type="expression" dxfId="9086" priority="226" stopIfTrue="1">
      <formula>$D$1&gt;L3</formula>
    </cfRule>
  </conditionalFormatting>
  <conditionalFormatting sqref="L3">
    <cfRule type="expression" dxfId="9085" priority="223" stopIfTrue="1">
      <formula>$D$1&lt;L3</formula>
    </cfRule>
    <cfRule type="expression" dxfId="9084" priority="224" stopIfTrue="1">
      <formula>$D$1&gt;L3</formula>
    </cfRule>
  </conditionalFormatting>
  <conditionalFormatting sqref="L3">
    <cfRule type="expression" dxfId="9083" priority="221" stopIfTrue="1">
      <formula>$D$1&lt;L3</formula>
    </cfRule>
    <cfRule type="expression" dxfId="9082" priority="222" stopIfTrue="1">
      <formula>$D$1&gt;L3</formula>
    </cfRule>
  </conditionalFormatting>
  <conditionalFormatting sqref="L4">
    <cfRule type="expression" dxfId="9081" priority="219" stopIfTrue="1">
      <formula>$D$1&lt;L4</formula>
    </cfRule>
    <cfRule type="expression" dxfId="9080" priority="220" stopIfTrue="1">
      <formula>$D$1&gt;L4</formula>
    </cfRule>
  </conditionalFormatting>
  <conditionalFormatting sqref="L4">
    <cfRule type="expression" dxfId="9079" priority="217" stopIfTrue="1">
      <formula>$D$1&lt;L4</formula>
    </cfRule>
    <cfRule type="expression" dxfId="9078" priority="218" stopIfTrue="1">
      <formula>$D$1&gt;L4</formula>
    </cfRule>
  </conditionalFormatting>
  <conditionalFormatting sqref="L4">
    <cfRule type="expression" dxfId="9077" priority="215" stopIfTrue="1">
      <formula>$D$1&lt;L4</formula>
    </cfRule>
    <cfRule type="expression" dxfId="9076" priority="216" stopIfTrue="1">
      <formula>$D$1&gt;L4</formula>
    </cfRule>
  </conditionalFormatting>
  <conditionalFormatting sqref="L4">
    <cfRule type="expression" dxfId="9075" priority="213" stopIfTrue="1">
      <formula>$D$1&lt;L4</formula>
    </cfRule>
    <cfRule type="expression" dxfId="9074" priority="214" stopIfTrue="1">
      <formula>$D$1&gt;L4</formula>
    </cfRule>
  </conditionalFormatting>
  <conditionalFormatting sqref="L4">
    <cfRule type="expression" dxfId="9073" priority="211" stopIfTrue="1">
      <formula>$D$1&lt;L4</formula>
    </cfRule>
    <cfRule type="expression" dxfId="9072" priority="212" stopIfTrue="1">
      <formula>$D$1&gt;L4</formula>
    </cfRule>
  </conditionalFormatting>
  <conditionalFormatting sqref="L4">
    <cfRule type="expression" dxfId="9071" priority="209" stopIfTrue="1">
      <formula>$D$1&lt;L4</formula>
    </cfRule>
    <cfRule type="expression" dxfId="9070" priority="210" stopIfTrue="1">
      <formula>$D$1&gt;L4</formula>
    </cfRule>
  </conditionalFormatting>
  <conditionalFormatting sqref="L4">
    <cfRule type="expression" dxfId="9069" priority="207" stopIfTrue="1">
      <formula>$D$1&lt;L4</formula>
    </cfRule>
    <cfRule type="expression" dxfId="9068" priority="208" stopIfTrue="1">
      <formula>$D$1&gt;L4</formula>
    </cfRule>
  </conditionalFormatting>
  <conditionalFormatting sqref="L4">
    <cfRule type="expression" dxfId="9067" priority="205" stopIfTrue="1">
      <formula>$D$1&lt;L4</formula>
    </cfRule>
    <cfRule type="expression" dxfId="9066" priority="206" stopIfTrue="1">
      <formula>$D$1&gt;L4</formula>
    </cfRule>
  </conditionalFormatting>
  <conditionalFormatting sqref="L4">
    <cfRule type="expression" dxfId="9065" priority="203" stopIfTrue="1">
      <formula>$D$1&lt;L4</formula>
    </cfRule>
    <cfRule type="expression" dxfId="9064" priority="204" stopIfTrue="1">
      <formula>$D$1&gt;L4</formula>
    </cfRule>
  </conditionalFormatting>
  <conditionalFormatting sqref="L4">
    <cfRule type="expression" dxfId="9063" priority="201" stopIfTrue="1">
      <formula>$D$1&lt;L4</formula>
    </cfRule>
    <cfRule type="expression" dxfId="9062" priority="202" stopIfTrue="1">
      <formula>$D$1&gt;L4</formula>
    </cfRule>
  </conditionalFormatting>
  <conditionalFormatting sqref="L4">
    <cfRule type="expression" dxfId="9061" priority="199" stopIfTrue="1">
      <formula>$D$1&lt;L4</formula>
    </cfRule>
    <cfRule type="expression" dxfId="9060" priority="200" stopIfTrue="1">
      <formula>$D$1&gt;L4</formula>
    </cfRule>
  </conditionalFormatting>
  <conditionalFormatting sqref="L4">
    <cfRule type="expression" dxfId="9059" priority="197" stopIfTrue="1">
      <formula>$D$1&lt;L4</formula>
    </cfRule>
    <cfRule type="expression" dxfId="9058" priority="198" stopIfTrue="1">
      <formula>$D$1&gt;L4</formula>
    </cfRule>
  </conditionalFormatting>
  <conditionalFormatting sqref="L4">
    <cfRule type="expression" dxfId="9057" priority="195" stopIfTrue="1">
      <formula>$D$1&lt;L4</formula>
    </cfRule>
    <cfRule type="expression" dxfId="9056" priority="196" stopIfTrue="1">
      <formula>$D$1&gt;L4</formula>
    </cfRule>
  </conditionalFormatting>
  <conditionalFormatting sqref="L4">
    <cfRule type="expression" dxfId="9055" priority="193" stopIfTrue="1">
      <formula>$D$1&lt;L4</formula>
    </cfRule>
    <cfRule type="expression" dxfId="9054" priority="194" stopIfTrue="1">
      <formula>$D$1&gt;L4</formula>
    </cfRule>
  </conditionalFormatting>
  <conditionalFormatting sqref="L5">
    <cfRule type="cellIs" dxfId="9053" priority="190" stopIfTrue="1" operator="equal">
      <formula>5</formula>
    </cfRule>
    <cfRule type="cellIs" dxfId="9052" priority="191" stopIfTrue="1" operator="equal">
      <formula>4</formula>
    </cfRule>
    <cfRule type="cellIs" dxfId="9051" priority="192" stopIfTrue="1" operator="equal">
      <formula>3</formula>
    </cfRule>
  </conditionalFormatting>
  <conditionalFormatting sqref="L5">
    <cfRule type="cellIs" dxfId="9050" priority="187" stopIfTrue="1" operator="equal">
      <formula>5</formula>
    </cfRule>
    <cfRule type="cellIs" dxfId="9049" priority="188" stopIfTrue="1" operator="equal">
      <formula>4</formula>
    </cfRule>
    <cfRule type="cellIs" dxfId="9048" priority="189" stopIfTrue="1" operator="equal">
      <formula>3</formula>
    </cfRule>
  </conditionalFormatting>
  <conditionalFormatting sqref="L5">
    <cfRule type="cellIs" dxfId="9047" priority="184" stopIfTrue="1" operator="equal">
      <formula>5</formula>
    </cfRule>
    <cfRule type="cellIs" dxfId="9046" priority="185" stopIfTrue="1" operator="equal">
      <formula>4</formula>
    </cfRule>
    <cfRule type="cellIs" dxfId="9045" priority="186" stopIfTrue="1" operator="equal">
      <formula>3</formula>
    </cfRule>
  </conditionalFormatting>
  <conditionalFormatting sqref="L5">
    <cfRule type="cellIs" dxfId="9044" priority="181" stopIfTrue="1" operator="equal">
      <formula>5</formula>
    </cfRule>
    <cfRule type="cellIs" dxfId="9043" priority="182" stopIfTrue="1" operator="equal">
      <formula>4</formula>
    </cfRule>
    <cfRule type="cellIs" dxfId="9042" priority="183" stopIfTrue="1" operator="equal">
      <formula>3</formula>
    </cfRule>
  </conditionalFormatting>
  <conditionalFormatting sqref="L5">
    <cfRule type="cellIs" dxfId="9041" priority="178" stopIfTrue="1" operator="equal">
      <formula>5</formula>
    </cfRule>
    <cfRule type="cellIs" dxfId="9040" priority="179" stopIfTrue="1" operator="equal">
      <formula>4</formula>
    </cfRule>
    <cfRule type="cellIs" dxfId="9039" priority="180" stopIfTrue="1" operator="equal">
      <formula>3</formula>
    </cfRule>
  </conditionalFormatting>
  <conditionalFormatting sqref="L5">
    <cfRule type="cellIs" dxfId="9038" priority="175" stopIfTrue="1" operator="equal">
      <formula>5</formula>
    </cfRule>
    <cfRule type="cellIs" dxfId="9037" priority="176" stopIfTrue="1" operator="equal">
      <formula>4</formula>
    </cfRule>
    <cfRule type="cellIs" dxfId="9036" priority="177" stopIfTrue="1" operator="equal">
      <formula>3</formula>
    </cfRule>
  </conditionalFormatting>
  <conditionalFormatting sqref="L5">
    <cfRule type="cellIs" dxfId="9035" priority="172" stopIfTrue="1" operator="equal">
      <formula>5</formula>
    </cfRule>
    <cfRule type="cellIs" dxfId="9034" priority="173" stopIfTrue="1" operator="equal">
      <formula>4</formula>
    </cfRule>
    <cfRule type="cellIs" dxfId="9033" priority="174" stopIfTrue="1" operator="equal">
      <formula>3</formula>
    </cfRule>
  </conditionalFormatting>
  <conditionalFormatting sqref="L5">
    <cfRule type="cellIs" dxfId="9032" priority="169" stopIfTrue="1" operator="equal">
      <formula>5</formula>
    </cfRule>
    <cfRule type="cellIs" dxfId="9031" priority="170" stopIfTrue="1" operator="equal">
      <formula>4</formula>
    </cfRule>
    <cfRule type="cellIs" dxfId="9030" priority="171" stopIfTrue="1" operator="equal">
      <formula>3</formula>
    </cfRule>
  </conditionalFormatting>
  <conditionalFormatting sqref="L5">
    <cfRule type="cellIs" dxfId="9029" priority="166" stopIfTrue="1" operator="equal">
      <formula>5</formula>
    </cfRule>
    <cfRule type="cellIs" dxfId="9028" priority="167" stopIfTrue="1" operator="equal">
      <formula>4</formula>
    </cfRule>
    <cfRule type="cellIs" dxfId="9027" priority="168" stopIfTrue="1" operator="equal">
      <formula>3</formula>
    </cfRule>
  </conditionalFormatting>
  <conditionalFormatting sqref="L4">
    <cfRule type="expression" dxfId="9026" priority="164" stopIfTrue="1">
      <formula>$D$1&lt;L4</formula>
    </cfRule>
    <cfRule type="expression" dxfId="9025" priority="165" stopIfTrue="1">
      <formula>$D$1&gt;L4</formula>
    </cfRule>
  </conditionalFormatting>
  <conditionalFormatting sqref="L5">
    <cfRule type="cellIs" dxfId="9024" priority="161" stopIfTrue="1" operator="equal">
      <formula>5</formula>
    </cfRule>
    <cfRule type="cellIs" dxfId="9023" priority="162" stopIfTrue="1" operator="equal">
      <formula>4</formula>
    </cfRule>
    <cfRule type="cellIs" dxfId="9022" priority="163" stopIfTrue="1" operator="equal">
      <formula>3</formula>
    </cfRule>
  </conditionalFormatting>
  <conditionalFormatting sqref="L4">
    <cfRule type="expression" dxfId="9021" priority="159" stopIfTrue="1">
      <formula>$D$1&lt;L4</formula>
    </cfRule>
    <cfRule type="expression" dxfId="9020" priority="160" stopIfTrue="1">
      <formula>$D$1&gt;L4</formula>
    </cfRule>
  </conditionalFormatting>
  <conditionalFormatting sqref="L5">
    <cfRule type="cellIs" dxfId="9019" priority="156" stopIfTrue="1" operator="equal">
      <formula>5</formula>
    </cfRule>
    <cfRule type="cellIs" dxfId="9018" priority="157" stopIfTrue="1" operator="equal">
      <formula>4</formula>
    </cfRule>
    <cfRule type="cellIs" dxfId="9017" priority="158" stopIfTrue="1" operator="equal">
      <formula>3</formula>
    </cfRule>
  </conditionalFormatting>
  <conditionalFormatting sqref="L4">
    <cfRule type="expression" dxfId="9016" priority="154" stopIfTrue="1">
      <formula>$D$1&lt;L4</formula>
    </cfRule>
    <cfRule type="expression" dxfId="9015" priority="155" stopIfTrue="1">
      <formula>$D$1&gt;L4</formula>
    </cfRule>
  </conditionalFormatting>
  <conditionalFormatting sqref="L5">
    <cfRule type="cellIs" dxfId="9014" priority="151" stopIfTrue="1" operator="equal">
      <formula>5</formula>
    </cfRule>
    <cfRule type="cellIs" dxfId="9013" priority="152" stopIfTrue="1" operator="equal">
      <formula>4</formula>
    </cfRule>
    <cfRule type="cellIs" dxfId="9012" priority="153" stopIfTrue="1" operator="equal">
      <formula>3</formula>
    </cfRule>
  </conditionalFormatting>
  <conditionalFormatting sqref="L4">
    <cfRule type="expression" dxfId="9011" priority="149" stopIfTrue="1">
      <formula>$D$1&lt;L4</formula>
    </cfRule>
    <cfRule type="expression" dxfId="9010" priority="150" stopIfTrue="1">
      <formula>$D$1&gt;L4</formula>
    </cfRule>
  </conditionalFormatting>
  <conditionalFormatting sqref="L5">
    <cfRule type="cellIs" dxfId="9009" priority="146" stopIfTrue="1" operator="equal">
      <formula>5</formula>
    </cfRule>
    <cfRule type="cellIs" dxfId="9008" priority="147" stopIfTrue="1" operator="equal">
      <formula>4</formula>
    </cfRule>
    <cfRule type="cellIs" dxfId="9007" priority="148" stopIfTrue="1" operator="equal">
      <formula>3</formula>
    </cfRule>
  </conditionalFormatting>
  <conditionalFormatting sqref="L4">
    <cfRule type="expression" dxfId="9006" priority="144" stopIfTrue="1">
      <formula>$D$1&lt;L4</formula>
    </cfRule>
    <cfRule type="expression" dxfId="9005" priority="145" stopIfTrue="1">
      <formula>$D$1&gt;L4</formula>
    </cfRule>
  </conditionalFormatting>
  <conditionalFormatting sqref="L4">
    <cfRule type="expression" dxfId="9004" priority="142" stopIfTrue="1">
      <formula>$D$1&lt;L4</formula>
    </cfRule>
    <cfRule type="expression" dxfId="9003" priority="143" stopIfTrue="1">
      <formula>$D$1&gt;L4</formula>
    </cfRule>
  </conditionalFormatting>
  <conditionalFormatting sqref="L5">
    <cfRule type="cellIs" dxfId="9002" priority="139" stopIfTrue="1" operator="equal">
      <formula>5</formula>
    </cfRule>
    <cfRule type="cellIs" dxfId="9001" priority="140" stopIfTrue="1" operator="equal">
      <formula>4</formula>
    </cfRule>
    <cfRule type="cellIs" dxfId="9000" priority="141" stopIfTrue="1" operator="equal">
      <formula>3</formula>
    </cfRule>
  </conditionalFormatting>
  <conditionalFormatting sqref="L4">
    <cfRule type="expression" dxfId="8999" priority="137" stopIfTrue="1">
      <formula>$D$1&lt;L4</formula>
    </cfRule>
    <cfRule type="expression" dxfId="8998" priority="138" stopIfTrue="1">
      <formula>$D$1&gt;L4</formula>
    </cfRule>
  </conditionalFormatting>
  <conditionalFormatting sqref="L5">
    <cfRule type="cellIs" dxfId="8997" priority="134" stopIfTrue="1" operator="equal">
      <formula>5</formula>
    </cfRule>
    <cfRule type="cellIs" dxfId="8996" priority="135" stopIfTrue="1" operator="equal">
      <formula>4</formula>
    </cfRule>
    <cfRule type="cellIs" dxfId="8995" priority="136" stopIfTrue="1" operator="equal">
      <formula>3</formula>
    </cfRule>
  </conditionalFormatting>
  <conditionalFormatting sqref="L4">
    <cfRule type="expression" dxfId="8994" priority="132" stopIfTrue="1">
      <formula>$D$1&lt;L4</formula>
    </cfRule>
    <cfRule type="expression" dxfId="8993" priority="133" stopIfTrue="1">
      <formula>$D$1&gt;L4</formula>
    </cfRule>
  </conditionalFormatting>
  <conditionalFormatting sqref="T4">
    <cfRule type="expression" dxfId="8992" priority="130" stopIfTrue="1">
      <formula>$D$1&lt;T4</formula>
    </cfRule>
    <cfRule type="expression" dxfId="8991" priority="131" stopIfTrue="1">
      <formula>$D$1&gt;T4</formula>
    </cfRule>
  </conditionalFormatting>
  <conditionalFormatting sqref="T4">
    <cfRule type="expression" dxfId="8990" priority="128" stopIfTrue="1">
      <formula>$D$1&lt;T4</formula>
    </cfRule>
    <cfRule type="expression" dxfId="8989" priority="129" stopIfTrue="1">
      <formula>$D$1&gt;T4</formula>
    </cfRule>
  </conditionalFormatting>
  <conditionalFormatting sqref="T4">
    <cfRule type="expression" dxfId="8988" priority="126" stopIfTrue="1">
      <formula>$D$1&lt;T4</formula>
    </cfRule>
    <cfRule type="expression" dxfId="8987" priority="127" stopIfTrue="1">
      <formula>$D$1&gt;T4</formula>
    </cfRule>
  </conditionalFormatting>
  <conditionalFormatting sqref="T4">
    <cfRule type="expression" dxfId="8986" priority="122" stopIfTrue="1">
      <formula>$D$1&lt;T4</formula>
    </cfRule>
    <cfRule type="expression" dxfId="8985" priority="123" stopIfTrue="1">
      <formula>$D$1&gt;T4</formula>
    </cfRule>
  </conditionalFormatting>
  <conditionalFormatting sqref="T4">
    <cfRule type="expression" dxfId="8984" priority="120" stopIfTrue="1">
      <formula>$D$1&lt;T4</formula>
    </cfRule>
    <cfRule type="expression" dxfId="8983" priority="121" stopIfTrue="1">
      <formula>$D$1&gt;T4</formula>
    </cfRule>
  </conditionalFormatting>
  <conditionalFormatting sqref="T4">
    <cfRule type="expression" dxfId="8982" priority="118" stopIfTrue="1">
      <formula>$D$1&lt;T4</formula>
    </cfRule>
    <cfRule type="expression" dxfId="8981" priority="119" stopIfTrue="1">
      <formula>$D$1&gt;T4</formula>
    </cfRule>
  </conditionalFormatting>
  <conditionalFormatting sqref="T4">
    <cfRule type="expression" dxfId="8980" priority="116" stopIfTrue="1">
      <formula>$D$1&lt;T4</formula>
    </cfRule>
    <cfRule type="expression" dxfId="8979" priority="117" stopIfTrue="1">
      <formula>$D$1&gt;T4</formula>
    </cfRule>
  </conditionalFormatting>
  <conditionalFormatting sqref="T4">
    <cfRule type="expression" dxfId="8978" priority="124" stopIfTrue="1">
      <formula>$D$1&lt;T4</formula>
    </cfRule>
    <cfRule type="expression" dxfId="8977" priority="125" stopIfTrue="1">
      <formula>$D$1&gt;T4</formula>
    </cfRule>
  </conditionalFormatting>
  <conditionalFormatting sqref="T4">
    <cfRule type="expression" dxfId="8976" priority="106" stopIfTrue="1">
      <formula>$D$1&lt;T4</formula>
    </cfRule>
    <cfRule type="expression" dxfId="8975" priority="107" stopIfTrue="1">
      <formula>$D$1&gt;T4</formula>
    </cfRule>
  </conditionalFormatting>
  <conditionalFormatting sqref="T4">
    <cfRule type="expression" dxfId="8974" priority="98" stopIfTrue="1">
      <formula>$D$1&lt;T4</formula>
    </cfRule>
    <cfRule type="expression" dxfId="8973" priority="99" stopIfTrue="1">
      <formula>$D$1&gt;T4</formula>
    </cfRule>
  </conditionalFormatting>
  <conditionalFormatting sqref="T4">
    <cfRule type="expression" dxfId="8972" priority="96" stopIfTrue="1">
      <formula>$D$1&lt;T4</formula>
    </cfRule>
    <cfRule type="expression" dxfId="8971" priority="97" stopIfTrue="1">
      <formula>$D$1&gt;T4</formula>
    </cfRule>
  </conditionalFormatting>
  <conditionalFormatting sqref="T4">
    <cfRule type="expression" dxfId="8970" priority="92" stopIfTrue="1">
      <formula>$D$1&lt;T4</formula>
    </cfRule>
    <cfRule type="expression" dxfId="8969" priority="93" stopIfTrue="1">
      <formula>$D$1&gt;T4</formula>
    </cfRule>
  </conditionalFormatting>
  <conditionalFormatting sqref="T4">
    <cfRule type="expression" dxfId="8968" priority="114" stopIfTrue="1">
      <formula>$D$1&lt;T4</formula>
    </cfRule>
    <cfRule type="expression" dxfId="8967" priority="115" stopIfTrue="1">
      <formula>$D$1&gt;T4</formula>
    </cfRule>
  </conditionalFormatting>
  <conditionalFormatting sqref="T4">
    <cfRule type="expression" dxfId="8966" priority="112" stopIfTrue="1">
      <formula>$D$1&lt;T4</formula>
    </cfRule>
    <cfRule type="expression" dxfId="8965" priority="113" stopIfTrue="1">
      <formula>$D$1&gt;T4</formula>
    </cfRule>
  </conditionalFormatting>
  <conditionalFormatting sqref="T4">
    <cfRule type="expression" dxfId="8964" priority="110" stopIfTrue="1">
      <formula>$D$1&lt;T4</formula>
    </cfRule>
    <cfRule type="expression" dxfId="8963" priority="111" stopIfTrue="1">
      <formula>$D$1&gt;T4</formula>
    </cfRule>
  </conditionalFormatting>
  <conditionalFormatting sqref="T4">
    <cfRule type="expression" dxfId="8962" priority="108" stopIfTrue="1">
      <formula>$D$1&lt;T4</formula>
    </cfRule>
    <cfRule type="expression" dxfId="8961" priority="109" stopIfTrue="1">
      <formula>$D$1&gt;T4</formula>
    </cfRule>
  </conditionalFormatting>
  <conditionalFormatting sqref="T4">
    <cfRule type="expression" dxfId="8960" priority="104" stopIfTrue="1">
      <formula>$D$1&lt;T4</formula>
    </cfRule>
    <cfRule type="expression" dxfId="8959" priority="105" stopIfTrue="1">
      <formula>$D$1&gt;T4</formula>
    </cfRule>
  </conditionalFormatting>
  <conditionalFormatting sqref="T4">
    <cfRule type="expression" dxfId="8958" priority="102" stopIfTrue="1">
      <formula>$D$1&lt;T4</formula>
    </cfRule>
    <cfRule type="expression" dxfId="8957" priority="103" stopIfTrue="1">
      <formula>$D$1&gt;T4</formula>
    </cfRule>
  </conditionalFormatting>
  <conditionalFormatting sqref="T4">
    <cfRule type="expression" dxfId="8956" priority="100" stopIfTrue="1">
      <formula>$D$1&lt;T4</formula>
    </cfRule>
    <cfRule type="expression" dxfId="8955" priority="101" stopIfTrue="1">
      <formula>$D$1&gt;T4</formula>
    </cfRule>
  </conditionalFormatting>
  <conditionalFormatting sqref="T4">
    <cfRule type="expression" dxfId="8954" priority="94" stopIfTrue="1">
      <formula>$D$1&lt;T4</formula>
    </cfRule>
    <cfRule type="expression" dxfId="8953" priority="95" stopIfTrue="1">
      <formula>$D$1&gt;T4</formula>
    </cfRule>
  </conditionalFormatting>
  <conditionalFormatting sqref="T4">
    <cfRule type="expression" dxfId="8952" priority="90" stopIfTrue="1">
      <formula>$D$1&lt;T4</formula>
    </cfRule>
    <cfRule type="expression" dxfId="8951" priority="91" stopIfTrue="1">
      <formula>$D$1&gt;T4</formula>
    </cfRule>
  </conditionalFormatting>
  <conditionalFormatting sqref="U7:U29">
    <cfRule type="cellIs" dxfId="8950" priority="87" stopIfTrue="1" operator="equal">
      <formula>5</formula>
    </cfRule>
    <cfRule type="cellIs" dxfId="8949" priority="88" stopIfTrue="1" operator="equal">
      <formula>4</formula>
    </cfRule>
    <cfRule type="cellIs" dxfId="8948" priority="89" stopIfTrue="1" operator="equal">
      <formula>3</formula>
    </cfRule>
  </conditionalFormatting>
  <conditionalFormatting sqref="U3">
    <cfRule type="expression" dxfId="8947" priority="85" stopIfTrue="1">
      <formula>$D$1&lt;U3</formula>
    </cfRule>
    <cfRule type="expression" dxfId="8946" priority="86" stopIfTrue="1">
      <formula>$D$1&gt;U3</formula>
    </cfRule>
  </conditionalFormatting>
  <conditionalFormatting sqref="U5">
    <cfRule type="expression" dxfId="8945" priority="83" stopIfTrue="1">
      <formula>$D$1&lt;U5</formula>
    </cfRule>
    <cfRule type="expression" dxfId="8944" priority="84" stopIfTrue="1">
      <formula>$D$1&gt;U5</formula>
    </cfRule>
  </conditionalFormatting>
  <conditionalFormatting sqref="U6">
    <cfRule type="cellIs" dxfId="8943" priority="80" stopIfTrue="1" operator="equal">
      <formula>5</formula>
    </cfRule>
    <cfRule type="cellIs" dxfId="8942" priority="81" stopIfTrue="1" operator="equal">
      <formula>4</formula>
    </cfRule>
    <cfRule type="cellIs" dxfId="8941" priority="82" stopIfTrue="1" operator="equal">
      <formula>3</formula>
    </cfRule>
  </conditionalFormatting>
  <conditionalFormatting sqref="U5">
    <cfRule type="expression" dxfId="8940" priority="49" stopIfTrue="1">
      <formula>$D$1&lt;U5</formula>
    </cfRule>
    <cfRule type="expression" dxfId="8939" priority="50" stopIfTrue="1">
      <formula>$D$1&gt;U5</formula>
    </cfRule>
  </conditionalFormatting>
  <conditionalFormatting sqref="U5">
    <cfRule type="expression" dxfId="8938" priority="57" stopIfTrue="1">
      <formula>$D$1&lt;U5</formula>
    </cfRule>
    <cfRule type="expression" dxfId="8937" priority="58" stopIfTrue="1">
      <formula>$D$1&gt;U5</formula>
    </cfRule>
  </conditionalFormatting>
  <conditionalFormatting sqref="U5">
    <cfRule type="expression" dxfId="8936" priority="55" stopIfTrue="1">
      <formula>$D$1&lt;U5</formula>
    </cfRule>
    <cfRule type="expression" dxfId="8935" priority="56" stopIfTrue="1">
      <formula>$D$1&gt;U5</formula>
    </cfRule>
  </conditionalFormatting>
  <conditionalFormatting sqref="U5">
    <cfRule type="expression" dxfId="8934" priority="53" stopIfTrue="1">
      <formula>$D$1&lt;U5</formula>
    </cfRule>
    <cfRule type="expression" dxfId="8933" priority="54" stopIfTrue="1">
      <formula>$D$1&gt;U5</formula>
    </cfRule>
  </conditionalFormatting>
  <conditionalFormatting sqref="U5">
    <cfRule type="expression" dxfId="8932" priority="51" stopIfTrue="1">
      <formula>$D$1&lt;U5</formula>
    </cfRule>
    <cfRule type="expression" dxfId="8931" priority="52" stopIfTrue="1">
      <formula>$D$1&gt;U5</formula>
    </cfRule>
  </conditionalFormatting>
  <conditionalFormatting sqref="U6">
    <cfRule type="cellIs" dxfId="8930" priority="77" stopIfTrue="1" operator="equal">
      <formula>5</formula>
    </cfRule>
    <cfRule type="cellIs" dxfId="8929" priority="78" stopIfTrue="1" operator="equal">
      <formula>4</formula>
    </cfRule>
    <cfRule type="cellIs" dxfId="8928" priority="79" stopIfTrue="1" operator="equal">
      <formula>3</formula>
    </cfRule>
  </conditionalFormatting>
  <conditionalFormatting sqref="U5">
    <cfRule type="expression" dxfId="8927" priority="75" stopIfTrue="1">
      <formula>$D$1&lt;U5</formula>
    </cfRule>
    <cfRule type="expression" dxfId="8926" priority="76" stopIfTrue="1">
      <formula>$D$1&gt;U5</formula>
    </cfRule>
  </conditionalFormatting>
  <conditionalFormatting sqref="U5">
    <cfRule type="expression" dxfId="8925" priority="73" stopIfTrue="1">
      <formula>$D$1&lt;U5</formula>
    </cfRule>
    <cfRule type="expression" dxfId="8924" priority="74" stopIfTrue="1">
      <formula>$D$1&gt;U5</formula>
    </cfRule>
  </conditionalFormatting>
  <conditionalFormatting sqref="U5">
    <cfRule type="expression" dxfId="8923" priority="71" stopIfTrue="1">
      <formula>$D$1&lt;U5</formula>
    </cfRule>
    <cfRule type="expression" dxfId="8922" priority="72" stopIfTrue="1">
      <formula>$D$1&gt;U5</formula>
    </cfRule>
  </conditionalFormatting>
  <conditionalFormatting sqref="U5">
    <cfRule type="expression" dxfId="8921" priority="69" stopIfTrue="1">
      <formula>$D$1&lt;U5</formula>
    </cfRule>
    <cfRule type="expression" dxfId="8920" priority="70" stopIfTrue="1">
      <formula>$D$1&gt;U5</formula>
    </cfRule>
  </conditionalFormatting>
  <conditionalFormatting sqref="U5">
    <cfRule type="expression" dxfId="8919" priority="67" stopIfTrue="1">
      <formula>$D$1&lt;U5</formula>
    </cfRule>
    <cfRule type="expression" dxfId="8918" priority="68" stopIfTrue="1">
      <formula>$D$1&gt;U5</formula>
    </cfRule>
  </conditionalFormatting>
  <conditionalFormatting sqref="U5">
    <cfRule type="expression" dxfId="8917" priority="65" stopIfTrue="1">
      <formula>$D$1&lt;U5</formula>
    </cfRule>
    <cfRule type="expression" dxfId="8916" priority="66" stopIfTrue="1">
      <formula>$D$1&gt;U5</formula>
    </cfRule>
  </conditionalFormatting>
  <conditionalFormatting sqref="U5">
    <cfRule type="expression" dxfId="8915" priority="63" stopIfTrue="1">
      <formula>$D$1&lt;U5</formula>
    </cfRule>
    <cfRule type="expression" dxfId="8914" priority="64" stopIfTrue="1">
      <formula>$D$1&gt;U5</formula>
    </cfRule>
  </conditionalFormatting>
  <conditionalFormatting sqref="U5">
    <cfRule type="expression" dxfId="8913" priority="61" stopIfTrue="1">
      <formula>$D$1&lt;U5</formula>
    </cfRule>
    <cfRule type="expression" dxfId="8912" priority="62" stopIfTrue="1">
      <formula>$D$1&gt;U5</formula>
    </cfRule>
  </conditionalFormatting>
  <conditionalFormatting sqref="U5">
    <cfRule type="expression" dxfId="8911" priority="59" stopIfTrue="1">
      <formula>$D$1&lt;U5</formula>
    </cfRule>
    <cfRule type="expression" dxfId="8910" priority="60" stopIfTrue="1">
      <formula>$D$1&gt;U5</formula>
    </cfRule>
  </conditionalFormatting>
  <conditionalFormatting sqref="U5">
    <cfRule type="cellIs" dxfId="8909" priority="46" stopIfTrue="1" operator="equal">
      <formula>5</formula>
    </cfRule>
    <cfRule type="cellIs" dxfId="8908" priority="47" stopIfTrue="1" operator="equal">
      <formula>4</formula>
    </cfRule>
    <cfRule type="cellIs" dxfId="8907" priority="48" stopIfTrue="1" operator="equal">
      <formula>3</formula>
    </cfRule>
  </conditionalFormatting>
  <conditionalFormatting sqref="U5">
    <cfRule type="cellIs" dxfId="8906" priority="43" stopIfTrue="1" operator="equal">
      <formula>5</formula>
    </cfRule>
    <cfRule type="cellIs" dxfId="8905" priority="44" stopIfTrue="1" operator="equal">
      <formula>4</formula>
    </cfRule>
    <cfRule type="cellIs" dxfId="8904" priority="45" stopIfTrue="1" operator="equal">
      <formula>3</formula>
    </cfRule>
  </conditionalFormatting>
  <conditionalFormatting sqref="U4">
    <cfRule type="expression" dxfId="8903" priority="41" stopIfTrue="1">
      <formula>$D$1&lt;U4</formula>
    </cfRule>
    <cfRule type="expression" dxfId="8902" priority="42" stopIfTrue="1">
      <formula>$D$1&gt;U4</formula>
    </cfRule>
  </conditionalFormatting>
  <conditionalFormatting sqref="U4">
    <cfRule type="expression" dxfId="8901" priority="39" stopIfTrue="1">
      <formula>$D$1&lt;U4</formula>
    </cfRule>
    <cfRule type="expression" dxfId="8900" priority="40" stopIfTrue="1">
      <formula>$D$1&gt;U4</formula>
    </cfRule>
  </conditionalFormatting>
  <conditionalFormatting sqref="U4">
    <cfRule type="expression" dxfId="8899" priority="37" stopIfTrue="1">
      <formula>$D$1&lt;U4</formula>
    </cfRule>
    <cfRule type="expression" dxfId="8898" priority="38" stopIfTrue="1">
      <formula>$D$1&gt;U4</formula>
    </cfRule>
  </conditionalFormatting>
  <conditionalFormatting sqref="U4">
    <cfRule type="expression" dxfId="8897" priority="33" stopIfTrue="1">
      <formula>$D$1&lt;U4</formula>
    </cfRule>
    <cfRule type="expression" dxfId="8896" priority="34" stopIfTrue="1">
      <formula>$D$1&gt;U4</formula>
    </cfRule>
  </conditionalFormatting>
  <conditionalFormatting sqref="U4">
    <cfRule type="expression" dxfId="8895" priority="31" stopIfTrue="1">
      <formula>$D$1&lt;U4</formula>
    </cfRule>
    <cfRule type="expression" dxfId="8894" priority="32" stopIfTrue="1">
      <formula>$D$1&gt;U4</formula>
    </cfRule>
  </conditionalFormatting>
  <conditionalFormatting sqref="U4">
    <cfRule type="expression" dxfId="8893" priority="29" stopIfTrue="1">
      <formula>$D$1&lt;U4</formula>
    </cfRule>
    <cfRule type="expression" dxfId="8892" priority="30" stopIfTrue="1">
      <formula>$D$1&gt;U4</formula>
    </cfRule>
  </conditionalFormatting>
  <conditionalFormatting sqref="U4">
    <cfRule type="expression" dxfId="8891" priority="27" stopIfTrue="1">
      <formula>$D$1&lt;U4</formula>
    </cfRule>
    <cfRule type="expression" dxfId="8890" priority="28" stopIfTrue="1">
      <formula>$D$1&gt;U4</formula>
    </cfRule>
  </conditionalFormatting>
  <conditionalFormatting sqref="U4">
    <cfRule type="expression" dxfId="8889" priority="35" stopIfTrue="1">
      <formula>$D$1&lt;U4</formula>
    </cfRule>
    <cfRule type="expression" dxfId="8888" priority="36" stopIfTrue="1">
      <formula>$D$1&gt;U4</formula>
    </cfRule>
  </conditionalFormatting>
  <conditionalFormatting sqref="U4">
    <cfRule type="expression" dxfId="8887" priority="17" stopIfTrue="1">
      <formula>$D$1&lt;U4</formula>
    </cfRule>
    <cfRule type="expression" dxfId="8886" priority="18" stopIfTrue="1">
      <formula>$D$1&gt;U4</formula>
    </cfRule>
  </conditionalFormatting>
  <conditionalFormatting sqref="U4">
    <cfRule type="expression" dxfId="8885" priority="9" stopIfTrue="1">
      <formula>$D$1&lt;U4</formula>
    </cfRule>
    <cfRule type="expression" dxfId="8884" priority="10" stopIfTrue="1">
      <formula>$D$1&gt;U4</formula>
    </cfRule>
  </conditionalFormatting>
  <conditionalFormatting sqref="U4">
    <cfRule type="expression" dxfId="8883" priority="7" stopIfTrue="1">
      <formula>$D$1&lt;U4</formula>
    </cfRule>
    <cfRule type="expression" dxfId="8882" priority="8" stopIfTrue="1">
      <formula>$D$1&gt;U4</formula>
    </cfRule>
  </conditionalFormatting>
  <conditionalFormatting sqref="U4">
    <cfRule type="expression" dxfId="8881" priority="3" stopIfTrue="1">
      <formula>$D$1&lt;U4</formula>
    </cfRule>
    <cfRule type="expression" dxfId="8880" priority="4" stopIfTrue="1">
      <formula>$D$1&gt;U4</formula>
    </cfRule>
  </conditionalFormatting>
  <conditionalFormatting sqref="U4">
    <cfRule type="expression" dxfId="8879" priority="25" stopIfTrue="1">
      <formula>$D$1&lt;U4</formula>
    </cfRule>
    <cfRule type="expression" dxfId="8878" priority="26" stopIfTrue="1">
      <formula>$D$1&gt;U4</formula>
    </cfRule>
  </conditionalFormatting>
  <conditionalFormatting sqref="U4">
    <cfRule type="expression" dxfId="8877" priority="23" stopIfTrue="1">
      <formula>$D$1&lt;U4</formula>
    </cfRule>
    <cfRule type="expression" dxfId="8876" priority="24" stopIfTrue="1">
      <formula>$D$1&gt;U4</formula>
    </cfRule>
  </conditionalFormatting>
  <conditionalFormatting sqref="U4">
    <cfRule type="expression" dxfId="8875" priority="21" stopIfTrue="1">
      <formula>$D$1&lt;U4</formula>
    </cfRule>
    <cfRule type="expression" dxfId="8874" priority="22" stopIfTrue="1">
      <formula>$D$1&gt;U4</formula>
    </cfRule>
  </conditionalFormatting>
  <conditionalFormatting sqref="U4">
    <cfRule type="expression" dxfId="8873" priority="19" stopIfTrue="1">
      <formula>$D$1&lt;U4</formula>
    </cfRule>
    <cfRule type="expression" dxfId="8872" priority="20" stopIfTrue="1">
      <formula>$D$1&gt;U4</formula>
    </cfRule>
  </conditionalFormatting>
  <conditionalFormatting sqref="U4">
    <cfRule type="expression" dxfId="8871" priority="15" stopIfTrue="1">
      <formula>$D$1&lt;U4</formula>
    </cfRule>
    <cfRule type="expression" dxfId="8870" priority="16" stopIfTrue="1">
      <formula>$D$1&gt;U4</formula>
    </cfRule>
  </conditionalFormatting>
  <conditionalFormatting sqref="U4">
    <cfRule type="expression" dxfId="8869" priority="13" stopIfTrue="1">
      <formula>$D$1&lt;U4</formula>
    </cfRule>
    <cfRule type="expression" dxfId="8868" priority="14" stopIfTrue="1">
      <formula>$D$1&gt;U4</formula>
    </cfRule>
  </conditionalFormatting>
  <conditionalFormatting sqref="U4">
    <cfRule type="expression" dxfId="8867" priority="11" stopIfTrue="1">
      <formula>$D$1&lt;U4</formula>
    </cfRule>
    <cfRule type="expression" dxfId="8866" priority="12" stopIfTrue="1">
      <formula>$D$1&gt;U4</formula>
    </cfRule>
  </conditionalFormatting>
  <conditionalFormatting sqref="U4">
    <cfRule type="expression" dxfId="8865" priority="5" stopIfTrue="1">
      <formula>$D$1&lt;U4</formula>
    </cfRule>
    <cfRule type="expression" dxfId="8864" priority="6" stopIfTrue="1">
      <formula>$D$1&gt;U4</formula>
    </cfRule>
  </conditionalFormatting>
  <conditionalFormatting sqref="U4">
    <cfRule type="expression" dxfId="8863" priority="1" stopIfTrue="1">
      <formula>$D$1&lt;U4</formula>
    </cfRule>
    <cfRule type="expression" dxfId="8862" priority="2" stopIfTrue="1">
      <formula>$D$1&gt;U4</formula>
    </cfRule>
  </conditionalFormatting>
  <pageMargins left="0.7" right="0.7" top="0.75" bottom="0.75" header="0.3" footer="0.3"/>
  <pageSetup paperSize="9" scale="4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85" zoomScaleSheetLayoutView="85" workbookViewId="0">
      <selection activeCell="R15" sqref="R1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8.42578125" style="13" customWidth="1"/>
    <col min="5" max="5" width="5.28515625" style="13" customWidth="1"/>
    <col min="6" max="6" width="7.7109375" customWidth="1"/>
    <col min="7" max="10" width="6.85546875" customWidth="1"/>
    <col min="11" max="11" width="7.28515625" customWidth="1"/>
    <col min="12" max="12" width="6.85546875" hidden="1" customWidth="1"/>
    <col min="13" max="15" width="6.85546875" customWidth="1"/>
    <col min="16" max="16" width="7.28515625" customWidth="1"/>
    <col min="17" max="17" width="6.85546875" customWidth="1"/>
    <col min="18" max="18" width="7" customWidth="1"/>
    <col min="19" max="19" width="7.140625" customWidth="1"/>
    <col min="20" max="20" width="7.28515625" hidden="1" customWidth="1"/>
    <col min="21" max="21" width="7.140625" customWidth="1"/>
    <col min="22" max="22" width="5" customWidth="1"/>
    <col min="23" max="23" width="0.140625" hidden="1" customWidth="1"/>
    <col min="24" max="24" width="4.42578125" hidden="1" customWidth="1"/>
    <col min="25" max="25" width="4.5703125" hidden="1" customWidth="1"/>
    <col min="26" max="26" width="0.140625" hidden="1" customWidth="1"/>
    <col min="27" max="27" width="7.28515625" hidden="1" customWidth="1"/>
    <col min="28" max="28" width="4.7109375" hidden="1" customWidth="1"/>
    <col min="29" max="29" width="4.5703125" customWidth="1"/>
    <col min="30" max="30" width="4.85546875" customWidth="1" collapsed="1"/>
    <col min="31" max="49" width="4.85546875" hidden="1" customWidth="1"/>
    <col min="50" max="50" width="4.8554687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79" width="3.42578125" style="30" hidden="1" customWidth="1"/>
    <col min="80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71"/>
      <c r="Z1" s="271"/>
      <c r="AA1" s="271"/>
      <c r="AB1" s="271"/>
      <c r="AC1" s="271"/>
      <c r="AD1" s="27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734" t="s">
        <v>40</v>
      </c>
      <c r="G2" s="734"/>
      <c r="H2" s="734"/>
      <c r="I2" s="734"/>
      <c r="J2" s="734"/>
      <c r="K2" s="734"/>
      <c r="L2" s="734"/>
      <c r="M2" s="734"/>
      <c r="N2" s="734"/>
      <c r="O2" s="734"/>
      <c r="P2" s="734" t="s">
        <v>1150</v>
      </c>
      <c r="Q2" s="734"/>
      <c r="R2" s="734"/>
      <c r="S2" s="734"/>
      <c r="T2" s="734"/>
      <c r="U2" s="307" t="s">
        <v>42</v>
      </c>
      <c r="V2" s="7"/>
      <c r="W2" s="8"/>
      <c r="X2" s="8"/>
      <c r="Y2" s="271"/>
      <c r="Z2" s="271"/>
      <c r="AA2" s="271"/>
      <c r="AB2" s="271"/>
      <c r="AC2" s="271"/>
      <c r="AD2" s="27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52">
        <v>2334</v>
      </c>
      <c r="B3" s="753"/>
      <c r="C3" s="754"/>
      <c r="D3" s="196" t="s">
        <v>0</v>
      </c>
      <c r="E3" s="197"/>
      <c r="F3" s="153">
        <v>42976</v>
      </c>
      <c r="G3" s="153">
        <v>43024</v>
      </c>
      <c r="H3" s="153">
        <v>43048</v>
      </c>
      <c r="I3" s="335">
        <v>43077</v>
      </c>
      <c r="J3" s="153">
        <v>43085</v>
      </c>
      <c r="K3" s="153">
        <v>43126</v>
      </c>
      <c r="M3" s="153">
        <v>43125</v>
      </c>
      <c r="N3" s="153">
        <v>43123</v>
      </c>
      <c r="O3" s="199">
        <v>43124</v>
      </c>
      <c r="P3" s="153">
        <v>43148</v>
      </c>
      <c r="Q3" s="153">
        <v>43132</v>
      </c>
      <c r="R3" s="67">
        <v>43143</v>
      </c>
      <c r="S3" s="67">
        <v>43138</v>
      </c>
      <c r="T3" s="67"/>
      <c r="U3" s="67">
        <v>43118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7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755"/>
      <c r="B4" s="756"/>
      <c r="C4" s="757"/>
      <c r="D4" s="205" t="s">
        <v>1</v>
      </c>
      <c r="E4" s="197"/>
      <c r="F4" s="206"/>
      <c r="G4" s="156" t="s">
        <v>1123</v>
      </c>
      <c r="H4" s="156" t="s">
        <v>1129</v>
      </c>
      <c r="I4" s="156" t="s">
        <v>1143</v>
      </c>
      <c r="J4" s="156" t="s">
        <v>1125</v>
      </c>
      <c r="K4" s="206" t="s">
        <v>1152</v>
      </c>
      <c r="M4" s="243" t="s">
        <v>1155</v>
      </c>
      <c r="N4" s="243" t="s">
        <v>1157</v>
      </c>
      <c r="O4" s="206" t="s">
        <v>451</v>
      </c>
      <c r="P4" s="156" t="s">
        <v>1154</v>
      </c>
      <c r="Q4" s="243" t="s">
        <v>1151</v>
      </c>
      <c r="R4" s="243" t="s">
        <v>1159</v>
      </c>
      <c r="S4" s="156" t="s">
        <v>493</v>
      </c>
      <c r="T4" s="156"/>
      <c r="U4" s="156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71"/>
      <c r="AG4" s="271"/>
      <c r="AH4" s="271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71"/>
      <c r="AW4" s="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11"/>
      <c r="BO4" s="11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9.5" customHeight="1" thickBot="1" x14ac:dyDescent="0.25">
      <c r="A5" s="264"/>
      <c r="B5" s="224" t="s">
        <v>2</v>
      </c>
      <c r="C5" s="265" t="s">
        <v>27</v>
      </c>
      <c r="D5" s="266" t="s">
        <v>3</v>
      </c>
      <c r="E5" s="159" t="s">
        <v>4</v>
      </c>
      <c r="F5" s="246" t="s">
        <v>460</v>
      </c>
      <c r="G5" s="246" t="s">
        <v>1122</v>
      </c>
      <c r="H5" s="246" t="s">
        <v>1128</v>
      </c>
      <c r="I5" s="246" t="s">
        <v>1147</v>
      </c>
      <c r="J5" s="247" t="s">
        <v>1124</v>
      </c>
      <c r="K5" s="246" t="s">
        <v>1304</v>
      </c>
      <c r="M5" s="247" t="s">
        <v>1156</v>
      </c>
      <c r="N5" s="247" t="s">
        <v>1158</v>
      </c>
      <c r="O5" s="246" t="s">
        <v>456</v>
      </c>
      <c r="P5" s="247" t="s">
        <v>1153</v>
      </c>
      <c r="Q5" s="246" t="s">
        <v>1161</v>
      </c>
      <c r="R5" s="263" t="s">
        <v>1160</v>
      </c>
      <c r="S5" s="246" t="s">
        <v>494</v>
      </c>
      <c r="T5" s="246"/>
      <c r="U5" s="246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5">
      <c r="A6" s="267">
        <v>1</v>
      </c>
      <c r="B6" s="230" t="s">
        <v>28</v>
      </c>
      <c r="C6" s="273" t="s">
        <v>34</v>
      </c>
      <c r="D6" s="300" t="s">
        <v>312</v>
      </c>
      <c r="E6" s="223">
        <v>2334</v>
      </c>
      <c r="F6" s="137">
        <v>4</v>
      </c>
      <c r="G6" s="137">
        <v>5</v>
      </c>
      <c r="H6" s="137">
        <v>3</v>
      </c>
      <c r="I6" s="137">
        <v>3</v>
      </c>
      <c r="J6" s="137">
        <v>4</v>
      </c>
      <c r="K6" s="137">
        <v>4</v>
      </c>
      <c r="M6" s="137">
        <v>5</v>
      </c>
      <c r="N6" s="137">
        <v>4</v>
      </c>
      <c r="O6" s="137">
        <v>5</v>
      </c>
      <c r="P6" s="137">
        <v>4</v>
      </c>
      <c r="Q6" s="137">
        <v>4</v>
      </c>
      <c r="R6" s="23">
        <v>4</v>
      </c>
      <c r="S6" s="23">
        <v>3</v>
      </c>
      <c r="T6" s="23"/>
      <c r="U6" s="23">
        <v>4</v>
      </c>
      <c r="V6" s="141">
        <f t="shared" ref="V6:V38" si="0">IF(AC6&gt;0,IF(SUM(X6:Y6)/AC6&gt;0,2,IF(AND(SUM(X6:Y6)/AC6=0,Z6/AC6&gt;0),3,IF(AND((AB6/AC6+AA6/AC6)=1,AA6/AC6&gt;0),4,5))),0)</f>
        <v>3</v>
      </c>
      <c r="W6" s="92">
        <f t="shared" ref="W6:W34" si="1">COUNTIF(AG6:AV6,"б")</f>
        <v>0</v>
      </c>
      <c r="X6" s="92">
        <f t="shared" ref="X6:X17" si="2">COUNTIF(AG6:AV6,"д")</f>
        <v>0</v>
      </c>
      <c r="Y6" s="92">
        <f t="shared" ref="Y6:Y38" si="3">COUNTIF(AG6:AV6,2)+COUNTIF(AG6:AV6,"н")+COUNTIF(AG6:AV6,"д")</f>
        <v>0</v>
      </c>
      <c r="Z6" s="92">
        <f t="shared" ref="Z6:Z38" si="4">COUNTIF(AG6:AV6,Z$5)</f>
        <v>3</v>
      </c>
      <c r="AA6" s="92">
        <f t="shared" ref="AA6:AA38" si="5">COUNTIF(AG6:AV6,AA$5)</f>
        <v>8</v>
      </c>
      <c r="AB6" s="92">
        <f t="shared" ref="AB6:AB38" si="6">COUNTIF(AG6:AV6,AB$5)</f>
        <v>3</v>
      </c>
      <c r="AC6" s="92">
        <f t="shared" ref="AC6:AC39" si="7">SUM(X6:AB6)</f>
        <v>14</v>
      </c>
      <c r="AD6" s="210">
        <f t="shared" ref="AD6:AD26" si="8">IF(ISERROR(((X6+Y6)*2+Z6*3+AA6*4+AB6*5)/SUM(X6,Y6:AB6)),"",((X6+Y6)*2+Z6*3+AA6*4+AB6*5)/SUM(X6,Y6:AB6))</f>
        <v>4</v>
      </c>
      <c r="AE6" s="76">
        <f t="shared" ref="AE6:AE35" si="9">IF(AX6=5,0.5,IF(AX6=4,0.25,IF(AX6&lt;=3,0)))</f>
        <v>0</v>
      </c>
      <c r="AF6" s="9"/>
      <c r="AG6" s="17" t="e">
        <f>IF(ISERROR(VALUE(LEFT(#REF!))),LEFT(#REF!),VALUE(LEFT(#REF!)))</f>
        <v>#REF!</v>
      </c>
      <c r="AH6" s="17">
        <f t="shared" ref="AH6:AH23" si="10">IF(ISERROR(VALUE(LEFT(F6))),LEFT(F6),VALUE(LEFT(F6)))</f>
        <v>4</v>
      </c>
      <c r="AI6" s="17">
        <f t="shared" ref="AI6:AI23" si="11">IF(ISERROR(VALUE(LEFT(G6))),LEFT(G6),VALUE(LEFT(G6)))</f>
        <v>5</v>
      </c>
      <c r="AJ6" s="17">
        <f t="shared" ref="AJ6:AJ23" si="12">IF(ISERROR(VALUE(LEFT(H6))),LEFT(H6),VALUE(LEFT(H6)))</f>
        <v>3</v>
      </c>
      <c r="AK6" s="17">
        <f t="shared" ref="AK6:AK23" si="13">IF(ISERROR(VALUE(LEFT(I6))),LEFT(I6),VALUE(LEFT(I6)))</f>
        <v>3</v>
      </c>
      <c r="AL6" s="17">
        <f t="shared" ref="AL6:AL23" si="14">IF(ISERROR(VALUE(LEFT(J6))),LEFT(J6),VALUE(LEFT(J6)))</f>
        <v>4</v>
      </c>
      <c r="AM6" s="17">
        <f t="shared" ref="AM6:AM23" si="15">IF(ISERROR(VALUE(LEFT(K6))),LEFT(K6),VALUE(LEFT(K6)))</f>
        <v>4</v>
      </c>
      <c r="AN6" s="17">
        <f t="shared" ref="AN6:AN23" si="16">IF(ISERROR(VALUE(LEFT(P6))),LEFT(P6),VALUE(LEFT(P6)))</f>
        <v>4</v>
      </c>
      <c r="AO6" s="17">
        <f t="shared" ref="AO6:AO23" si="17">IF(ISERROR(VALUE(LEFT(M6))),LEFT(M6),VALUE(LEFT(M6)))</f>
        <v>5</v>
      </c>
      <c r="AP6" s="17">
        <f t="shared" ref="AP6:AP23" si="18">IF(ISERROR(VALUE(LEFT(N6))),LEFT(N6),VALUE(LEFT(N6)))</f>
        <v>4</v>
      </c>
      <c r="AQ6" s="17">
        <f t="shared" ref="AQ6:AQ23" si="19">IF(ISERROR(VALUE(LEFT(O6))),LEFT(O6),VALUE(LEFT(O6)))</f>
        <v>5</v>
      </c>
      <c r="AR6" s="17">
        <f t="shared" ref="AR6:AV6" si="20">IF(ISERROR(VALUE(LEFT(Q6))),LEFT(Q6),VALUE(LEFT(Q6)))</f>
        <v>4</v>
      </c>
      <c r="AS6" s="17">
        <f t="shared" si="20"/>
        <v>4</v>
      </c>
      <c r="AT6" s="17">
        <f t="shared" si="20"/>
        <v>3</v>
      </c>
      <c r="AU6" s="17" t="str">
        <f t="shared" si="20"/>
        <v/>
      </c>
      <c r="AV6" s="17">
        <f t="shared" si="20"/>
        <v>4</v>
      </c>
      <c r="AW6" s="18">
        <f t="shared" ref="AW6:AW34" si="21"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67">
        <v>2</v>
      </c>
      <c r="B7" s="230" t="s">
        <v>28</v>
      </c>
      <c r="C7" s="273" t="s">
        <v>34</v>
      </c>
      <c r="D7" s="299" t="s">
        <v>313</v>
      </c>
      <c r="E7" s="223">
        <v>2334</v>
      </c>
      <c r="F7" s="137">
        <v>5</v>
      </c>
      <c r="G7" s="137">
        <v>5</v>
      </c>
      <c r="H7" s="137">
        <v>5</v>
      </c>
      <c r="I7" s="137">
        <v>5</v>
      </c>
      <c r="J7" s="137">
        <v>5</v>
      </c>
      <c r="K7" s="137">
        <v>5</v>
      </c>
      <c r="M7" s="137">
        <v>5</v>
      </c>
      <c r="N7" s="137">
        <v>5</v>
      </c>
      <c r="O7" s="137">
        <v>5</v>
      </c>
      <c r="P7" s="137">
        <v>4</v>
      </c>
      <c r="Q7" s="137">
        <v>5</v>
      </c>
      <c r="R7" s="23">
        <v>3</v>
      </c>
      <c r="S7" s="23">
        <v>3</v>
      </c>
      <c r="T7" s="23"/>
      <c r="U7" s="23">
        <v>5</v>
      </c>
      <c r="V7" s="141">
        <f t="shared" si="0"/>
        <v>3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2</v>
      </c>
      <c r="AA7" s="92">
        <f t="shared" si="5"/>
        <v>1</v>
      </c>
      <c r="AB7" s="92">
        <f t="shared" si="6"/>
        <v>11</v>
      </c>
      <c r="AC7" s="92">
        <f t="shared" si="7"/>
        <v>14</v>
      </c>
      <c r="AD7" s="210">
        <f t="shared" si="8"/>
        <v>4.6428571428571432</v>
      </c>
      <c r="AE7" s="16">
        <f t="shared" si="9"/>
        <v>0</v>
      </c>
      <c r="AF7" s="9"/>
      <c r="AG7" s="17" t="e">
        <f>IF(ISERROR(VALUE(LEFT(#REF!))),LEFT(#REF!),VALUE(LEFT(#REF!)))</f>
        <v>#REF!</v>
      </c>
      <c r="AH7" s="17">
        <f t="shared" si="10"/>
        <v>5</v>
      </c>
      <c r="AI7" s="17">
        <f t="shared" si="11"/>
        <v>5</v>
      </c>
      <c r="AJ7" s="17">
        <f t="shared" si="12"/>
        <v>5</v>
      </c>
      <c r="AK7" s="17">
        <f t="shared" si="13"/>
        <v>5</v>
      </c>
      <c r="AL7" s="17">
        <f t="shared" si="14"/>
        <v>5</v>
      </c>
      <c r="AM7" s="17">
        <f t="shared" si="15"/>
        <v>5</v>
      </c>
      <c r="AN7" s="17">
        <f t="shared" si="16"/>
        <v>4</v>
      </c>
      <c r="AO7" s="17">
        <f t="shared" si="17"/>
        <v>5</v>
      </c>
      <c r="AP7" s="17">
        <f t="shared" si="18"/>
        <v>5</v>
      </c>
      <c r="AQ7" s="17">
        <f t="shared" si="19"/>
        <v>5</v>
      </c>
      <c r="AR7" s="17">
        <f t="shared" ref="AR7:AV22" si="22">IF(ISERROR(VALUE(LEFT(Q7))),LEFT(Q7),VALUE(LEFT(Q7)))</f>
        <v>5</v>
      </c>
      <c r="AS7" s="17">
        <f t="shared" si="22"/>
        <v>3</v>
      </c>
      <c r="AT7" s="17">
        <f t="shared" si="22"/>
        <v>3</v>
      </c>
      <c r="AU7" s="17" t="str">
        <f t="shared" si="22"/>
        <v/>
      </c>
      <c r="AV7" s="17">
        <f t="shared" si="22"/>
        <v>5</v>
      </c>
      <c r="AW7" s="18">
        <f t="shared" si="21"/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67">
        <v>3</v>
      </c>
      <c r="B8" s="230" t="s">
        <v>28</v>
      </c>
      <c r="C8" s="308" t="s">
        <v>35</v>
      </c>
      <c r="D8" s="309" t="s">
        <v>314</v>
      </c>
      <c r="E8" s="223">
        <v>2334</v>
      </c>
      <c r="F8" s="137">
        <v>5</v>
      </c>
      <c r="G8" s="137">
        <v>5</v>
      </c>
      <c r="H8" s="137">
        <v>5</v>
      </c>
      <c r="I8" s="137">
        <v>4</v>
      </c>
      <c r="J8" s="137">
        <v>4</v>
      </c>
      <c r="K8" s="137">
        <v>3</v>
      </c>
      <c r="M8" s="137">
        <v>3</v>
      </c>
      <c r="N8" s="137">
        <v>4</v>
      </c>
      <c r="O8" s="137">
        <v>5</v>
      </c>
      <c r="P8" s="137">
        <v>3</v>
      </c>
      <c r="Q8" s="137">
        <v>5</v>
      </c>
      <c r="R8" s="23">
        <v>4</v>
      </c>
      <c r="S8" s="23">
        <v>3</v>
      </c>
      <c r="T8" s="23"/>
      <c r="U8" s="23">
        <v>4</v>
      </c>
      <c r="V8" s="141">
        <f t="shared" si="0"/>
        <v>3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4</v>
      </c>
      <c r="AA8" s="92">
        <f t="shared" si="5"/>
        <v>5</v>
      </c>
      <c r="AB8" s="92">
        <f t="shared" si="6"/>
        <v>5</v>
      </c>
      <c r="AC8" s="92">
        <f t="shared" si="7"/>
        <v>14</v>
      </c>
      <c r="AD8" s="210">
        <f t="shared" si="8"/>
        <v>4.0714285714285712</v>
      </c>
      <c r="AE8" s="16">
        <f t="shared" si="9"/>
        <v>0</v>
      </c>
      <c r="AF8" s="9"/>
      <c r="AG8" s="17" t="e">
        <f>IF(ISERROR(VALUE(LEFT(#REF!))),LEFT(#REF!),VALUE(LEFT(#REF!)))</f>
        <v>#REF!</v>
      </c>
      <c r="AH8" s="17">
        <f t="shared" si="10"/>
        <v>5</v>
      </c>
      <c r="AI8" s="17">
        <f t="shared" si="11"/>
        <v>5</v>
      </c>
      <c r="AJ8" s="17">
        <f t="shared" si="12"/>
        <v>5</v>
      </c>
      <c r="AK8" s="17">
        <f t="shared" si="13"/>
        <v>4</v>
      </c>
      <c r="AL8" s="17">
        <f t="shared" si="14"/>
        <v>4</v>
      </c>
      <c r="AM8" s="17">
        <f t="shared" si="15"/>
        <v>3</v>
      </c>
      <c r="AN8" s="17">
        <f t="shared" si="16"/>
        <v>3</v>
      </c>
      <c r="AO8" s="17">
        <f t="shared" si="17"/>
        <v>3</v>
      </c>
      <c r="AP8" s="17">
        <f t="shared" si="18"/>
        <v>4</v>
      </c>
      <c r="AQ8" s="17">
        <f t="shared" si="19"/>
        <v>5</v>
      </c>
      <c r="AR8" s="17">
        <f t="shared" si="22"/>
        <v>5</v>
      </c>
      <c r="AS8" s="17">
        <f t="shared" si="22"/>
        <v>4</v>
      </c>
      <c r="AT8" s="17">
        <f t="shared" si="22"/>
        <v>3</v>
      </c>
      <c r="AU8" s="17" t="str">
        <f t="shared" si="22"/>
        <v/>
      </c>
      <c r="AV8" s="17">
        <f t="shared" si="22"/>
        <v>4</v>
      </c>
      <c r="AW8" s="18">
        <f t="shared" si="21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67">
        <v>4</v>
      </c>
      <c r="B9" s="230" t="s">
        <v>28</v>
      </c>
      <c r="C9" s="273" t="s">
        <v>34</v>
      </c>
      <c r="D9" s="299" t="s">
        <v>315</v>
      </c>
      <c r="E9" s="223">
        <v>2334</v>
      </c>
      <c r="F9" s="137">
        <v>4</v>
      </c>
      <c r="G9" s="137">
        <v>4</v>
      </c>
      <c r="H9" s="137">
        <v>3</v>
      </c>
      <c r="I9" s="137">
        <v>4</v>
      </c>
      <c r="J9" s="137">
        <v>4</v>
      </c>
      <c r="K9" s="137">
        <v>3</v>
      </c>
      <c r="M9" s="137">
        <v>4</v>
      </c>
      <c r="N9" s="137">
        <v>4</v>
      </c>
      <c r="O9" s="137">
        <v>5</v>
      </c>
      <c r="P9" s="137">
        <v>3</v>
      </c>
      <c r="Q9" s="137">
        <v>4</v>
      </c>
      <c r="R9" s="23">
        <v>3</v>
      </c>
      <c r="S9" s="23">
        <v>4</v>
      </c>
      <c r="T9" s="23"/>
      <c r="U9" s="23">
        <v>4</v>
      </c>
      <c r="V9" s="141">
        <f t="shared" si="0"/>
        <v>3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4</v>
      </c>
      <c r="AA9" s="92">
        <f t="shared" si="5"/>
        <v>9</v>
      </c>
      <c r="AB9" s="92">
        <f t="shared" si="6"/>
        <v>1</v>
      </c>
      <c r="AC9" s="92">
        <f t="shared" si="7"/>
        <v>14</v>
      </c>
      <c r="AD9" s="210">
        <f t="shared" si="8"/>
        <v>3.7857142857142856</v>
      </c>
      <c r="AE9" s="16">
        <f t="shared" si="9"/>
        <v>0</v>
      </c>
      <c r="AF9" s="9"/>
      <c r="AG9" s="17" t="e">
        <f>IF(ISERROR(VALUE(LEFT(#REF!))),LEFT(#REF!),VALUE(LEFT(#REF!)))</f>
        <v>#REF!</v>
      </c>
      <c r="AH9" s="17">
        <f t="shared" si="10"/>
        <v>4</v>
      </c>
      <c r="AI9" s="17">
        <f t="shared" si="11"/>
        <v>4</v>
      </c>
      <c r="AJ9" s="17">
        <f t="shared" si="12"/>
        <v>3</v>
      </c>
      <c r="AK9" s="17">
        <f t="shared" si="13"/>
        <v>4</v>
      </c>
      <c r="AL9" s="17">
        <f t="shared" si="14"/>
        <v>4</v>
      </c>
      <c r="AM9" s="17">
        <f t="shared" si="15"/>
        <v>3</v>
      </c>
      <c r="AN9" s="17">
        <f t="shared" si="16"/>
        <v>3</v>
      </c>
      <c r="AO9" s="17">
        <f t="shared" si="17"/>
        <v>4</v>
      </c>
      <c r="AP9" s="17">
        <f t="shared" si="18"/>
        <v>4</v>
      </c>
      <c r="AQ9" s="17">
        <f t="shared" si="19"/>
        <v>5</v>
      </c>
      <c r="AR9" s="17">
        <f t="shared" si="22"/>
        <v>4</v>
      </c>
      <c r="AS9" s="17">
        <f t="shared" si="22"/>
        <v>3</v>
      </c>
      <c r="AT9" s="17">
        <f t="shared" si="22"/>
        <v>4</v>
      </c>
      <c r="AU9" s="17" t="str">
        <f t="shared" si="22"/>
        <v/>
      </c>
      <c r="AV9" s="17">
        <f t="shared" si="22"/>
        <v>4</v>
      </c>
      <c r="AW9" s="18">
        <f t="shared" si="21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67">
        <v>5</v>
      </c>
      <c r="B10" s="230" t="s">
        <v>28</v>
      </c>
      <c r="C10" s="273" t="s">
        <v>34</v>
      </c>
      <c r="D10" s="299" t="s">
        <v>316</v>
      </c>
      <c r="E10" s="223">
        <v>2334</v>
      </c>
      <c r="F10" s="137">
        <v>5</v>
      </c>
      <c r="G10" s="137">
        <v>4</v>
      </c>
      <c r="H10" s="137">
        <v>4</v>
      </c>
      <c r="I10" s="137">
        <v>4</v>
      </c>
      <c r="J10" s="137">
        <v>5</v>
      </c>
      <c r="K10" s="137">
        <v>3</v>
      </c>
      <c r="M10" s="137">
        <v>5</v>
      </c>
      <c r="N10" s="137">
        <v>5</v>
      </c>
      <c r="O10" s="137">
        <v>5</v>
      </c>
      <c r="P10" s="137">
        <v>5</v>
      </c>
      <c r="Q10" s="137">
        <v>4</v>
      </c>
      <c r="R10" s="23">
        <v>3</v>
      </c>
      <c r="S10" s="23">
        <v>4</v>
      </c>
      <c r="T10" s="23"/>
      <c r="U10" s="23">
        <v>5</v>
      </c>
      <c r="V10" s="141">
        <f t="shared" si="0"/>
        <v>3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2</v>
      </c>
      <c r="AA10" s="92">
        <f t="shared" si="5"/>
        <v>5</v>
      </c>
      <c r="AB10" s="92">
        <f t="shared" si="6"/>
        <v>7</v>
      </c>
      <c r="AC10" s="92">
        <f t="shared" si="7"/>
        <v>14</v>
      </c>
      <c r="AD10" s="210">
        <f t="shared" si="8"/>
        <v>4.3571428571428568</v>
      </c>
      <c r="AE10" s="16">
        <f t="shared" si="9"/>
        <v>0</v>
      </c>
      <c r="AF10" s="9"/>
      <c r="AG10" s="17" t="e">
        <f>IF(ISERROR(VALUE(LEFT(#REF!))),LEFT(#REF!),VALUE(LEFT(#REF!)))</f>
        <v>#REF!</v>
      </c>
      <c r="AH10" s="17">
        <f t="shared" si="10"/>
        <v>5</v>
      </c>
      <c r="AI10" s="17">
        <f t="shared" si="11"/>
        <v>4</v>
      </c>
      <c r="AJ10" s="17">
        <f t="shared" si="12"/>
        <v>4</v>
      </c>
      <c r="AK10" s="17">
        <f t="shared" si="13"/>
        <v>4</v>
      </c>
      <c r="AL10" s="17">
        <f t="shared" si="14"/>
        <v>5</v>
      </c>
      <c r="AM10" s="17">
        <f t="shared" si="15"/>
        <v>3</v>
      </c>
      <c r="AN10" s="17">
        <f t="shared" si="16"/>
        <v>5</v>
      </c>
      <c r="AO10" s="17">
        <f t="shared" si="17"/>
        <v>5</v>
      </c>
      <c r="AP10" s="17">
        <f t="shared" si="18"/>
        <v>5</v>
      </c>
      <c r="AQ10" s="17">
        <f t="shared" si="19"/>
        <v>5</v>
      </c>
      <c r="AR10" s="17">
        <f t="shared" si="22"/>
        <v>4</v>
      </c>
      <c r="AS10" s="17">
        <f t="shared" si="22"/>
        <v>3</v>
      </c>
      <c r="AT10" s="17">
        <f t="shared" si="22"/>
        <v>4</v>
      </c>
      <c r="AU10" s="17" t="str">
        <f t="shared" si="22"/>
        <v/>
      </c>
      <c r="AV10" s="17">
        <f t="shared" si="22"/>
        <v>5</v>
      </c>
      <c r="AW10" s="18">
        <f t="shared" si="21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67">
        <v>6</v>
      </c>
      <c r="B11" s="230" t="s">
        <v>28</v>
      </c>
      <c r="C11" s="273" t="s">
        <v>34</v>
      </c>
      <c r="D11" s="299" t="s">
        <v>317</v>
      </c>
      <c r="E11" s="223">
        <v>2334</v>
      </c>
      <c r="F11" s="137">
        <v>4</v>
      </c>
      <c r="G11" s="137">
        <v>5</v>
      </c>
      <c r="H11" s="137">
        <v>5</v>
      </c>
      <c r="I11" s="137">
        <v>4</v>
      </c>
      <c r="J11" s="137">
        <v>5</v>
      </c>
      <c r="K11" s="137">
        <v>4</v>
      </c>
      <c r="M11" s="137">
        <v>4</v>
      </c>
      <c r="N11" s="137">
        <v>4</v>
      </c>
      <c r="O11" s="137">
        <v>5</v>
      </c>
      <c r="P11" s="137">
        <v>3</v>
      </c>
      <c r="Q11" s="137">
        <v>3</v>
      </c>
      <c r="R11" s="23">
        <v>3</v>
      </c>
      <c r="S11" s="23">
        <v>4</v>
      </c>
      <c r="T11" s="23"/>
      <c r="U11" s="23">
        <v>4</v>
      </c>
      <c r="V11" s="141">
        <f t="shared" si="0"/>
        <v>3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3</v>
      </c>
      <c r="AA11" s="92">
        <f t="shared" si="5"/>
        <v>7</v>
      </c>
      <c r="AB11" s="92">
        <f t="shared" si="6"/>
        <v>4</v>
      </c>
      <c r="AC11" s="92">
        <f t="shared" si="7"/>
        <v>14</v>
      </c>
      <c r="AD11" s="210">
        <f t="shared" si="8"/>
        <v>4.0714285714285712</v>
      </c>
      <c r="AE11" s="16">
        <f t="shared" si="9"/>
        <v>0</v>
      </c>
      <c r="AF11" s="9"/>
      <c r="AG11" s="17" t="e">
        <f>IF(ISERROR(VALUE(LEFT(#REF!))),LEFT(#REF!),VALUE(LEFT(#REF!)))</f>
        <v>#REF!</v>
      </c>
      <c r="AH11" s="17">
        <f t="shared" si="10"/>
        <v>4</v>
      </c>
      <c r="AI11" s="17">
        <f t="shared" si="11"/>
        <v>5</v>
      </c>
      <c r="AJ11" s="17">
        <f t="shared" si="12"/>
        <v>5</v>
      </c>
      <c r="AK11" s="17">
        <f t="shared" si="13"/>
        <v>4</v>
      </c>
      <c r="AL11" s="17">
        <f t="shared" si="14"/>
        <v>5</v>
      </c>
      <c r="AM11" s="17">
        <f t="shared" si="15"/>
        <v>4</v>
      </c>
      <c r="AN11" s="17">
        <f t="shared" si="16"/>
        <v>3</v>
      </c>
      <c r="AO11" s="17">
        <f t="shared" si="17"/>
        <v>4</v>
      </c>
      <c r="AP11" s="17">
        <f t="shared" si="18"/>
        <v>4</v>
      </c>
      <c r="AQ11" s="17">
        <f t="shared" si="19"/>
        <v>5</v>
      </c>
      <c r="AR11" s="17">
        <f t="shared" si="22"/>
        <v>3</v>
      </c>
      <c r="AS11" s="17">
        <f t="shared" si="22"/>
        <v>3</v>
      </c>
      <c r="AT11" s="17">
        <f t="shared" si="22"/>
        <v>4</v>
      </c>
      <c r="AU11" s="17" t="str">
        <f t="shared" si="22"/>
        <v/>
      </c>
      <c r="AV11" s="17">
        <f t="shared" si="22"/>
        <v>4</v>
      </c>
      <c r="AW11" s="18">
        <f t="shared" si="21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67">
        <v>7</v>
      </c>
      <c r="B12" s="230" t="s">
        <v>28</v>
      </c>
      <c r="C12" s="273" t="s">
        <v>35</v>
      </c>
      <c r="D12" s="300" t="s">
        <v>318</v>
      </c>
      <c r="E12" s="223">
        <v>2334</v>
      </c>
      <c r="F12" s="137">
        <v>4</v>
      </c>
      <c r="G12" s="137">
        <v>5</v>
      </c>
      <c r="H12" s="137">
        <v>4</v>
      </c>
      <c r="I12" s="137">
        <v>4</v>
      </c>
      <c r="J12" s="137">
        <v>5</v>
      </c>
      <c r="K12" s="137">
        <v>5</v>
      </c>
      <c r="M12" s="137">
        <v>4</v>
      </c>
      <c r="N12" s="137">
        <v>4</v>
      </c>
      <c r="O12" s="137">
        <v>5</v>
      </c>
      <c r="P12" s="137">
        <v>4</v>
      </c>
      <c r="Q12" s="137">
        <v>4</v>
      </c>
      <c r="R12" s="23">
        <v>3</v>
      </c>
      <c r="S12" s="23">
        <v>3</v>
      </c>
      <c r="T12" s="23"/>
      <c r="U12" s="23">
        <v>4</v>
      </c>
      <c r="V12" s="141">
        <f t="shared" si="0"/>
        <v>3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2</v>
      </c>
      <c r="AA12" s="92">
        <f t="shared" si="5"/>
        <v>8</v>
      </c>
      <c r="AB12" s="92">
        <f t="shared" si="6"/>
        <v>4</v>
      </c>
      <c r="AC12" s="92">
        <f t="shared" si="7"/>
        <v>14</v>
      </c>
      <c r="AD12" s="210">
        <f t="shared" si="8"/>
        <v>4.1428571428571432</v>
      </c>
      <c r="AE12" s="16">
        <f t="shared" si="9"/>
        <v>0</v>
      </c>
      <c r="AF12" s="9"/>
      <c r="AG12" s="17" t="e">
        <f>IF(ISERROR(VALUE(LEFT(#REF!))),LEFT(#REF!),VALUE(LEFT(#REF!)))</f>
        <v>#REF!</v>
      </c>
      <c r="AH12" s="17">
        <f t="shared" si="10"/>
        <v>4</v>
      </c>
      <c r="AI12" s="17">
        <f t="shared" si="11"/>
        <v>5</v>
      </c>
      <c r="AJ12" s="17">
        <f t="shared" si="12"/>
        <v>4</v>
      </c>
      <c r="AK12" s="17">
        <f t="shared" si="13"/>
        <v>4</v>
      </c>
      <c r="AL12" s="17">
        <f t="shared" si="14"/>
        <v>5</v>
      </c>
      <c r="AM12" s="17">
        <f t="shared" si="15"/>
        <v>5</v>
      </c>
      <c r="AN12" s="17">
        <f t="shared" si="16"/>
        <v>4</v>
      </c>
      <c r="AO12" s="17">
        <f t="shared" si="17"/>
        <v>4</v>
      </c>
      <c r="AP12" s="17">
        <f t="shared" si="18"/>
        <v>4</v>
      </c>
      <c r="AQ12" s="17">
        <f t="shared" si="19"/>
        <v>5</v>
      </c>
      <c r="AR12" s="17">
        <f t="shared" si="22"/>
        <v>4</v>
      </c>
      <c r="AS12" s="17">
        <f t="shared" si="22"/>
        <v>3</v>
      </c>
      <c r="AT12" s="17">
        <f t="shared" si="22"/>
        <v>3</v>
      </c>
      <c r="AU12" s="17" t="str">
        <f t="shared" si="22"/>
        <v/>
      </c>
      <c r="AV12" s="17">
        <f t="shared" si="22"/>
        <v>4</v>
      </c>
      <c r="AW12" s="18">
        <f t="shared" si="21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67">
        <v>8</v>
      </c>
      <c r="B13" s="230" t="s">
        <v>28</v>
      </c>
      <c r="C13" s="273" t="s">
        <v>34</v>
      </c>
      <c r="D13" s="300" t="s">
        <v>319</v>
      </c>
      <c r="E13" s="223">
        <v>2334</v>
      </c>
      <c r="F13" s="137">
        <v>4</v>
      </c>
      <c r="G13" s="137">
        <v>5</v>
      </c>
      <c r="H13" s="137">
        <v>3</v>
      </c>
      <c r="I13" s="137">
        <v>5</v>
      </c>
      <c r="J13" s="137">
        <v>4</v>
      </c>
      <c r="K13" s="137">
        <v>3</v>
      </c>
      <c r="M13" s="137">
        <v>4</v>
      </c>
      <c r="N13" s="137">
        <v>4</v>
      </c>
      <c r="O13" s="137">
        <v>5</v>
      </c>
      <c r="P13" s="137">
        <v>3</v>
      </c>
      <c r="Q13" s="137">
        <v>4</v>
      </c>
      <c r="R13" s="91">
        <v>4</v>
      </c>
      <c r="S13" s="91">
        <v>3</v>
      </c>
      <c r="T13" s="91"/>
      <c r="U13" s="91">
        <v>4</v>
      </c>
      <c r="V13" s="141">
        <f t="shared" si="0"/>
        <v>3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4</v>
      </c>
      <c r="AA13" s="93">
        <f t="shared" si="5"/>
        <v>7</v>
      </c>
      <c r="AB13" s="93">
        <f t="shared" si="6"/>
        <v>3</v>
      </c>
      <c r="AC13" s="92">
        <f t="shared" si="7"/>
        <v>14</v>
      </c>
      <c r="AD13" s="210">
        <f t="shared" si="8"/>
        <v>3.9285714285714284</v>
      </c>
      <c r="AE13" s="25">
        <f t="shared" si="9"/>
        <v>0</v>
      </c>
      <c r="AF13" s="13"/>
      <c r="AG13" s="17" t="e">
        <f>IF(ISERROR(VALUE(LEFT(#REF!))),LEFT(#REF!),VALUE(LEFT(#REF!)))</f>
        <v>#REF!</v>
      </c>
      <c r="AH13" s="17">
        <f t="shared" si="10"/>
        <v>4</v>
      </c>
      <c r="AI13" s="17">
        <f t="shared" si="11"/>
        <v>5</v>
      </c>
      <c r="AJ13" s="17">
        <f t="shared" si="12"/>
        <v>3</v>
      </c>
      <c r="AK13" s="17">
        <f t="shared" si="13"/>
        <v>5</v>
      </c>
      <c r="AL13" s="17">
        <f t="shared" si="14"/>
        <v>4</v>
      </c>
      <c r="AM13" s="17">
        <f t="shared" si="15"/>
        <v>3</v>
      </c>
      <c r="AN13" s="17">
        <f t="shared" si="16"/>
        <v>3</v>
      </c>
      <c r="AO13" s="17">
        <f t="shared" si="17"/>
        <v>4</v>
      </c>
      <c r="AP13" s="17">
        <f t="shared" si="18"/>
        <v>4</v>
      </c>
      <c r="AQ13" s="17">
        <f t="shared" si="19"/>
        <v>5</v>
      </c>
      <c r="AR13" s="17">
        <f t="shared" si="22"/>
        <v>4</v>
      </c>
      <c r="AS13" s="17">
        <f t="shared" si="22"/>
        <v>4</v>
      </c>
      <c r="AT13" s="17">
        <f t="shared" si="22"/>
        <v>3</v>
      </c>
      <c r="AU13" s="17" t="str">
        <f t="shared" si="22"/>
        <v/>
      </c>
      <c r="AV13" s="17">
        <f t="shared" si="22"/>
        <v>4</v>
      </c>
      <c r="AW13" s="27">
        <f t="shared" si="21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67">
        <v>9</v>
      </c>
      <c r="B14" s="230" t="s">
        <v>28</v>
      </c>
      <c r="C14" s="273" t="s">
        <v>34</v>
      </c>
      <c r="D14" s="300" t="s">
        <v>320</v>
      </c>
      <c r="E14" s="223">
        <v>2334</v>
      </c>
      <c r="F14" s="137">
        <v>4</v>
      </c>
      <c r="G14" s="137">
        <v>5</v>
      </c>
      <c r="H14" s="137">
        <v>3</v>
      </c>
      <c r="I14" s="137">
        <v>4</v>
      </c>
      <c r="J14" s="137">
        <v>5</v>
      </c>
      <c r="K14" s="137">
        <v>3</v>
      </c>
      <c r="M14" s="137">
        <v>4</v>
      </c>
      <c r="N14" s="137">
        <v>4</v>
      </c>
      <c r="O14" s="137">
        <v>5</v>
      </c>
      <c r="P14" s="137">
        <v>5</v>
      </c>
      <c r="Q14" s="137">
        <v>3</v>
      </c>
      <c r="R14" s="23">
        <v>3</v>
      </c>
      <c r="S14" s="23">
        <v>3</v>
      </c>
      <c r="T14" s="23"/>
      <c r="U14" s="23">
        <v>4</v>
      </c>
      <c r="V14" s="141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5</v>
      </c>
      <c r="AA14" s="92">
        <f t="shared" si="5"/>
        <v>5</v>
      </c>
      <c r="AB14" s="92">
        <f t="shared" si="6"/>
        <v>4</v>
      </c>
      <c r="AC14" s="92">
        <f t="shared" si="7"/>
        <v>14</v>
      </c>
      <c r="AD14" s="210">
        <f t="shared" si="8"/>
        <v>3.9285714285714284</v>
      </c>
      <c r="AE14" s="16">
        <f t="shared" si="9"/>
        <v>0</v>
      </c>
      <c r="AF14" s="9"/>
      <c r="AG14" s="17" t="e">
        <f>IF(ISERROR(VALUE(LEFT(#REF!))),LEFT(#REF!),VALUE(LEFT(#REF!)))</f>
        <v>#REF!</v>
      </c>
      <c r="AH14" s="17">
        <f t="shared" si="10"/>
        <v>4</v>
      </c>
      <c r="AI14" s="17">
        <f t="shared" si="11"/>
        <v>5</v>
      </c>
      <c r="AJ14" s="17">
        <f t="shared" si="12"/>
        <v>3</v>
      </c>
      <c r="AK14" s="17">
        <f t="shared" si="13"/>
        <v>4</v>
      </c>
      <c r="AL14" s="17">
        <f t="shared" si="14"/>
        <v>5</v>
      </c>
      <c r="AM14" s="17">
        <f t="shared" si="15"/>
        <v>3</v>
      </c>
      <c r="AN14" s="17">
        <f t="shared" si="16"/>
        <v>5</v>
      </c>
      <c r="AO14" s="17">
        <f t="shared" si="17"/>
        <v>4</v>
      </c>
      <c r="AP14" s="17">
        <f t="shared" si="18"/>
        <v>4</v>
      </c>
      <c r="AQ14" s="17">
        <f t="shared" si="19"/>
        <v>5</v>
      </c>
      <c r="AR14" s="17">
        <f t="shared" si="22"/>
        <v>3</v>
      </c>
      <c r="AS14" s="17">
        <f t="shared" si="22"/>
        <v>3</v>
      </c>
      <c r="AT14" s="17">
        <f t="shared" si="22"/>
        <v>3</v>
      </c>
      <c r="AU14" s="17" t="str">
        <f t="shared" si="22"/>
        <v/>
      </c>
      <c r="AV14" s="17">
        <f t="shared" si="22"/>
        <v>4</v>
      </c>
      <c r="AW14" s="18">
        <f t="shared" si="21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30" t="s">
        <v>28</v>
      </c>
      <c r="C15" s="273" t="s">
        <v>35</v>
      </c>
      <c r="D15" s="299" t="s">
        <v>321</v>
      </c>
      <c r="E15" s="223">
        <v>2334</v>
      </c>
      <c r="F15" s="137">
        <v>4</v>
      </c>
      <c r="G15" s="137">
        <v>5</v>
      </c>
      <c r="H15" s="137">
        <v>4</v>
      </c>
      <c r="I15" s="137">
        <v>3</v>
      </c>
      <c r="J15" s="137">
        <v>4</v>
      </c>
      <c r="K15" s="137">
        <v>5</v>
      </c>
      <c r="M15" s="137">
        <v>4</v>
      </c>
      <c r="N15" s="137">
        <v>4</v>
      </c>
      <c r="O15" s="137">
        <v>5</v>
      </c>
      <c r="P15" s="137">
        <v>4</v>
      </c>
      <c r="Q15" s="137">
        <v>3</v>
      </c>
      <c r="R15" s="23" t="s">
        <v>1321</v>
      </c>
      <c r="S15" s="23">
        <v>3</v>
      </c>
      <c r="T15" s="23"/>
      <c r="U15" s="23">
        <v>3</v>
      </c>
      <c r="V15" s="141">
        <f t="shared" si="0"/>
        <v>2</v>
      </c>
      <c r="W15" s="92">
        <f t="shared" si="1"/>
        <v>0</v>
      </c>
      <c r="X15" s="92">
        <f t="shared" si="2"/>
        <v>0</v>
      </c>
      <c r="Y15" s="92">
        <f t="shared" si="3"/>
        <v>1</v>
      </c>
      <c r="Z15" s="92">
        <f t="shared" si="4"/>
        <v>4</v>
      </c>
      <c r="AA15" s="92">
        <f t="shared" si="5"/>
        <v>6</v>
      </c>
      <c r="AB15" s="92">
        <f t="shared" si="6"/>
        <v>3</v>
      </c>
      <c r="AC15" s="92">
        <f t="shared" si="7"/>
        <v>14</v>
      </c>
      <c r="AD15" s="210">
        <f t="shared" si="8"/>
        <v>3.7857142857142856</v>
      </c>
      <c r="AE15" s="16">
        <f t="shared" si="9"/>
        <v>0</v>
      </c>
      <c r="AF15" s="9"/>
      <c r="AG15" s="17" t="e">
        <f>IF(ISERROR(VALUE(LEFT(#REF!))),LEFT(#REF!),VALUE(LEFT(#REF!)))</f>
        <v>#REF!</v>
      </c>
      <c r="AH15" s="17">
        <f t="shared" si="10"/>
        <v>4</v>
      </c>
      <c r="AI15" s="17">
        <f t="shared" si="11"/>
        <v>5</v>
      </c>
      <c r="AJ15" s="17">
        <f t="shared" si="12"/>
        <v>4</v>
      </c>
      <c r="AK15" s="17">
        <f t="shared" si="13"/>
        <v>3</v>
      </c>
      <c r="AL15" s="17">
        <f t="shared" si="14"/>
        <v>4</v>
      </c>
      <c r="AM15" s="17">
        <f t="shared" si="15"/>
        <v>5</v>
      </c>
      <c r="AN15" s="17">
        <f t="shared" si="16"/>
        <v>4</v>
      </c>
      <c r="AO15" s="17">
        <f t="shared" si="17"/>
        <v>4</v>
      </c>
      <c r="AP15" s="17">
        <f t="shared" si="18"/>
        <v>4</v>
      </c>
      <c r="AQ15" s="17">
        <f t="shared" si="19"/>
        <v>5</v>
      </c>
      <c r="AR15" s="17">
        <f t="shared" si="22"/>
        <v>3</v>
      </c>
      <c r="AS15" s="17">
        <f t="shared" si="22"/>
        <v>2</v>
      </c>
      <c r="AT15" s="17">
        <f t="shared" si="22"/>
        <v>3</v>
      </c>
      <c r="AU15" s="17" t="str">
        <f t="shared" si="22"/>
        <v/>
      </c>
      <c r="AV15" s="17">
        <f t="shared" si="22"/>
        <v>3</v>
      </c>
      <c r="AW15" s="18">
        <f t="shared" si="21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8">
        <v>11</v>
      </c>
      <c r="C16" s="273" t="s">
        <v>34</v>
      </c>
      <c r="D16" s="300" t="s">
        <v>322</v>
      </c>
      <c r="E16" s="223">
        <v>2334</v>
      </c>
      <c r="F16" s="137">
        <v>5</v>
      </c>
      <c r="G16" s="137">
        <v>5</v>
      </c>
      <c r="H16" s="137">
        <v>4</v>
      </c>
      <c r="I16" s="137">
        <v>4</v>
      </c>
      <c r="J16" s="137">
        <v>5</v>
      </c>
      <c r="K16" s="137">
        <v>4</v>
      </c>
      <c r="M16" s="137">
        <v>4</v>
      </c>
      <c r="N16" s="137">
        <v>4</v>
      </c>
      <c r="O16" s="137">
        <v>5</v>
      </c>
      <c r="P16" s="137">
        <v>4</v>
      </c>
      <c r="Q16" s="137">
        <v>4</v>
      </c>
      <c r="R16" s="23">
        <v>3</v>
      </c>
      <c r="S16" s="23">
        <v>4</v>
      </c>
      <c r="T16" s="23"/>
      <c r="U16" s="23">
        <v>4</v>
      </c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9</v>
      </c>
      <c r="AB16" s="92">
        <f t="shared" si="6"/>
        <v>4</v>
      </c>
      <c r="AC16" s="92">
        <f t="shared" si="7"/>
        <v>14</v>
      </c>
      <c r="AD16" s="210">
        <f t="shared" si="8"/>
        <v>4.2142857142857144</v>
      </c>
      <c r="AE16" s="16">
        <f t="shared" si="9"/>
        <v>0</v>
      </c>
      <c r="AF16" s="9"/>
      <c r="AG16" s="17" t="e">
        <f>IF(ISERROR(VALUE(LEFT(#REF!))),LEFT(#REF!),VALUE(LEFT(#REF!)))</f>
        <v>#REF!</v>
      </c>
      <c r="AH16" s="17">
        <f t="shared" si="10"/>
        <v>5</v>
      </c>
      <c r="AI16" s="17">
        <f t="shared" si="11"/>
        <v>5</v>
      </c>
      <c r="AJ16" s="17">
        <f t="shared" si="12"/>
        <v>4</v>
      </c>
      <c r="AK16" s="17">
        <f t="shared" si="13"/>
        <v>4</v>
      </c>
      <c r="AL16" s="17">
        <f t="shared" si="14"/>
        <v>5</v>
      </c>
      <c r="AM16" s="17">
        <f t="shared" si="15"/>
        <v>4</v>
      </c>
      <c r="AN16" s="17">
        <f t="shared" si="16"/>
        <v>4</v>
      </c>
      <c r="AO16" s="17">
        <f t="shared" si="17"/>
        <v>4</v>
      </c>
      <c r="AP16" s="17">
        <f t="shared" si="18"/>
        <v>4</v>
      </c>
      <c r="AQ16" s="17">
        <f t="shared" si="19"/>
        <v>5</v>
      </c>
      <c r="AR16" s="17">
        <f t="shared" si="22"/>
        <v>4</v>
      </c>
      <c r="AS16" s="17">
        <f t="shared" si="22"/>
        <v>3</v>
      </c>
      <c r="AT16" s="17">
        <f t="shared" si="22"/>
        <v>4</v>
      </c>
      <c r="AU16" s="17" t="str">
        <f t="shared" si="22"/>
        <v/>
      </c>
      <c r="AV16" s="17">
        <f t="shared" si="22"/>
        <v>4</v>
      </c>
      <c r="AW16" s="18">
        <f t="shared" si="21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8">
        <v>12</v>
      </c>
      <c r="B17" s="163"/>
      <c r="C17" s="273" t="s">
        <v>34</v>
      </c>
      <c r="D17" s="300" t="s">
        <v>323</v>
      </c>
      <c r="E17" s="223">
        <v>2334</v>
      </c>
      <c r="F17" s="137">
        <v>4</v>
      </c>
      <c r="G17" s="137">
        <v>5</v>
      </c>
      <c r="H17" s="137">
        <v>3</v>
      </c>
      <c r="I17" s="137">
        <v>5</v>
      </c>
      <c r="J17" s="137">
        <v>5</v>
      </c>
      <c r="K17" s="137">
        <v>4</v>
      </c>
      <c r="M17" s="137">
        <v>4</v>
      </c>
      <c r="N17" s="137">
        <v>4</v>
      </c>
      <c r="O17" s="137">
        <v>5</v>
      </c>
      <c r="P17" s="137">
        <v>3</v>
      </c>
      <c r="Q17" s="137">
        <v>3</v>
      </c>
      <c r="R17" s="23">
        <v>3</v>
      </c>
      <c r="S17" s="23">
        <v>4</v>
      </c>
      <c r="T17" s="23"/>
      <c r="U17" s="23">
        <v>5</v>
      </c>
      <c r="V17" s="18">
        <f t="shared" si="0"/>
        <v>3</v>
      </c>
      <c r="W17" s="92">
        <f t="shared" si="1"/>
        <v>0</v>
      </c>
      <c r="X17" s="92">
        <f t="shared" si="2"/>
        <v>0</v>
      </c>
      <c r="Y17" s="92">
        <f t="shared" si="3"/>
        <v>0</v>
      </c>
      <c r="Z17" s="92">
        <f t="shared" si="4"/>
        <v>4</v>
      </c>
      <c r="AA17" s="92">
        <f t="shared" si="5"/>
        <v>5</v>
      </c>
      <c r="AB17" s="92">
        <f t="shared" si="6"/>
        <v>5</v>
      </c>
      <c r="AC17" s="92">
        <f t="shared" si="7"/>
        <v>14</v>
      </c>
      <c r="AD17" s="210">
        <f t="shared" si="8"/>
        <v>4.0714285714285712</v>
      </c>
      <c r="AE17" s="16">
        <f t="shared" si="9"/>
        <v>0</v>
      </c>
      <c r="AF17" s="9"/>
      <c r="AG17" s="17" t="e">
        <f>IF(ISERROR(VALUE(LEFT(#REF!))),LEFT(#REF!),VALUE(LEFT(#REF!)))</f>
        <v>#REF!</v>
      </c>
      <c r="AH17" s="17">
        <f t="shared" si="10"/>
        <v>4</v>
      </c>
      <c r="AI17" s="17">
        <f t="shared" si="11"/>
        <v>5</v>
      </c>
      <c r="AJ17" s="17">
        <f t="shared" si="12"/>
        <v>3</v>
      </c>
      <c r="AK17" s="17">
        <f t="shared" si="13"/>
        <v>5</v>
      </c>
      <c r="AL17" s="17">
        <f t="shared" si="14"/>
        <v>5</v>
      </c>
      <c r="AM17" s="17">
        <f t="shared" si="15"/>
        <v>4</v>
      </c>
      <c r="AN17" s="17">
        <f t="shared" si="16"/>
        <v>3</v>
      </c>
      <c r="AO17" s="17">
        <f t="shared" si="17"/>
        <v>4</v>
      </c>
      <c r="AP17" s="17">
        <f t="shared" si="18"/>
        <v>4</v>
      </c>
      <c r="AQ17" s="17">
        <f t="shared" si="19"/>
        <v>5</v>
      </c>
      <c r="AR17" s="17">
        <f t="shared" si="22"/>
        <v>3</v>
      </c>
      <c r="AS17" s="17">
        <f t="shared" si="22"/>
        <v>3</v>
      </c>
      <c r="AT17" s="17">
        <f t="shared" si="22"/>
        <v>4</v>
      </c>
      <c r="AU17" s="17" t="str">
        <f t="shared" si="22"/>
        <v/>
      </c>
      <c r="AV17" s="17">
        <f t="shared" si="22"/>
        <v>5</v>
      </c>
      <c r="AW17" s="18">
        <f t="shared" si="21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8">
        <v>13</v>
      </c>
      <c r="B18" s="163"/>
      <c r="C18" s="273" t="s">
        <v>35</v>
      </c>
      <c r="D18" s="299" t="s">
        <v>324</v>
      </c>
      <c r="E18" s="223">
        <v>2334</v>
      </c>
      <c r="F18" s="137">
        <v>4</v>
      </c>
      <c r="G18" s="137">
        <v>5</v>
      </c>
      <c r="H18" s="137">
        <v>4</v>
      </c>
      <c r="I18" s="137">
        <v>5</v>
      </c>
      <c r="J18" s="137">
        <v>5</v>
      </c>
      <c r="K18" s="137">
        <v>5</v>
      </c>
      <c r="M18" s="137">
        <v>4</v>
      </c>
      <c r="N18" s="137">
        <v>5</v>
      </c>
      <c r="O18" s="137">
        <v>5</v>
      </c>
      <c r="P18" s="137">
        <v>4</v>
      </c>
      <c r="Q18" s="137">
        <v>4</v>
      </c>
      <c r="R18" s="23">
        <v>4</v>
      </c>
      <c r="S18" s="23">
        <v>4</v>
      </c>
      <c r="T18" s="23"/>
      <c r="U18" s="23">
        <v>4</v>
      </c>
      <c r="V18" s="18">
        <f t="shared" si="0"/>
        <v>4</v>
      </c>
      <c r="W18" s="92">
        <f t="shared" si="1"/>
        <v>0</v>
      </c>
      <c r="X18" s="92">
        <f t="shared" ref="X18:X34" si="23">COUNTIF(AF18:AU18,"д")</f>
        <v>0</v>
      </c>
      <c r="Y18" s="92">
        <f t="shared" si="3"/>
        <v>0</v>
      </c>
      <c r="Z18" s="92">
        <f t="shared" si="4"/>
        <v>0</v>
      </c>
      <c r="AA18" s="92">
        <f t="shared" si="5"/>
        <v>8</v>
      </c>
      <c r="AB18" s="92">
        <f t="shared" si="6"/>
        <v>6</v>
      </c>
      <c r="AC18" s="92">
        <f t="shared" si="7"/>
        <v>14</v>
      </c>
      <c r="AD18" s="210">
        <f t="shared" si="8"/>
        <v>4.4285714285714288</v>
      </c>
      <c r="AE18" s="16">
        <f t="shared" si="9"/>
        <v>0</v>
      </c>
      <c r="AF18" s="9"/>
      <c r="AG18" s="17" t="e">
        <f>IF(ISERROR(VALUE(LEFT(#REF!))),LEFT(#REF!),VALUE(LEFT(#REF!)))</f>
        <v>#REF!</v>
      </c>
      <c r="AH18" s="17">
        <f t="shared" si="10"/>
        <v>4</v>
      </c>
      <c r="AI18" s="17">
        <f t="shared" si="11"/>
        <v>5</v>
      </c>
      <c r="AJ18" s="17">
        <f t="shared" si="12"/>
        <v>4</v>
      </c>
      <c r="AK18" s="17">
        <f t="shared" si="13"/>
        <v>5</v>
      </c>
      <c r="AL18" s="17">
        <f t="shared" si="14"/>
        <v>5</v>
      </c>
      <c r="AM18" s="17">
        <f t="shared" si="15"/>
        <v>5</v>
      </c>
      <c r="AN18" s="17">
        <f t="shared" si="16"/>
        <v>4</v>
      </c>
      <c r="AO18" s="17">
        <f t="shared" si="17"/>
        <v>4</v>
      </c>
      <c r="AP18" s="17">
        <f t="shared" si="18"/>
        <v>5</v>
      </c>
      <c r="AQ18" s="17">
        <f t="shared" si="19"/>
        <v>5</v>
      </c>
      <c r="AR18" s="17">
        <f t="shared" si="22"/>
        <v>4</v>
      </c>
      <c r="AS18" s="17">
        <f t="shared" si="22"/>
        <v>4</v>
      </c>
      <c r="AT18" s="17">
        <f t="shared" si="22"/>
        <v>4</v>
      </c>
      <c r="AU18" s="17" t="str">
        <f t="shared" si="22"/>
        <v/>
      </c>
      <c r="AV18" s="17">
        <f t="shared" si="22"/>
        <v>4</v>
      </c>
      <c r="AW18" s="18">
        <f t="shared" si="21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8">
        <v>14</v>
      </c>
      <c r="B19" s="163"/>
      <c r="C19" s="273" t="s">
        <v>34</v>
      </c>
      <c r="D19" s="300" t="s">
        <v>325</v>
      </c>
      <c r="E19" s="223">
        <v>2334</v>
      </c>
      <c r="F19" s="137">
        <v>5</v>
      </c>
      <c r="G19" s="137" t="s">
        <v>1126</v>
      </c>
      <c r="H19" s="137">
        <v>4</v>
      </c>
      <c r="I19" s="137">
        <v>4</v>
      </c>
      <c r="J19" s="137">
        <v>4</v>
      </c>
      <c r="K19" s="137">
        <v>5</v>
      </c>
      <c r="M19" s="137">
        <v>4</v>
      </c>
      <c r="N19" s="137">
        <v>5</v>
      </c>
      <c r="O19" s="137">
        <v>5</v>
      </c>
      <c r="P19" s="137">
        <v>4</v>
      </c>
      <c r="Q19" s="137">
        <v>4</v>
      </c>
      <c r="R19" s="23">
        <v>5</v>
      </c>
      <c r="S19" s="23">
        <v>4</v>
      </c>
      <c r="T19" s="23"/>
      <c r="U19" s="23">
        <v>4</v>
      </c>
      <c r="V19" s="18">
        <f t="shared" si="0"/>
        <v>4</v>
      </c>
      <c r="W19" s="92">
        <f t="shared" si="1"/>
        <v>0</v>
      </c>
      <c r="X19" s="92">
        <f t="shared" si="23"/>
        <v>0</v>
      </c>
      <c r="Y19" s="92">
        <f t="shared" si="3"/>
        <v>0</v>
      </c>
      <c r="Z19" s="92">
        <f t="shared" si="4"/>
        <v>0</v>
      </c>
      <c r="AA19" s="92">
        <f t="shared" si="5"/>
        <v>8</v>
      </c>
      <c r="AB19" s="92">
        <f t="shared" si="6"/>
        <v>5</v>
      </c>
      <c r="AC19" s="92">
        <f t="shared" si="7"/>
        <v>13</v>
      </c>
      <c r="AD19" s="210">
        <f t="shared" si="8"/>
        <v>4.384615384615385</v>
      </c>
      <c r="AE19" s="16">
        <f t="shared" si="9"/>
        <v>0</v>
      </c>
      <c r="AF19" s="9"/>
      <c r="AG19" s="17" t="e">
        <f>IF(ISERROR(VALUE(LEFT(#REF!))),LEFT(#REF!),VALUE(LEFT(#REF!)))</f>
        <v>#REF!</v>
      </c>
      <c r="AH19" s="17">
        <f t="shared" si="10"/>
        <v>5</v>
      </c>
      <c r="AI19" s="17" t="str">
        <f t="shared" si="11"/>
        <v>а</v>
      </c>
      <c r="AJ19" s="17">
        <f t="shared" si="12"/>
        <v>4</v>
      </c>
      <c r="AK19" s="17">
        <f t="shared" si="13"/>
        <v>4</v>
      </c>
      <c r="AL19" s="17">
        <f t="shared" si="14"/>
        <v>4</v>
      </c>
      <c r="AM19" s="17">
        <f t="shared" si="15"/>
        <v>5</v>
      </c>
      <c r="AN19" s="17">
        <f t="shared" si="16"/>
        <v>4</v>
      </c>
      <c r="AO19" s="17">
        <f t="shared" si="17"/>
        <v>4</v>
      </c>
      <c r="AP19" s="17">
        <f t="shared" si="18"/>
        <v>5</v>
      </c>
      <c r="AQ19" s="17">
        <f t="shared" si="19"/>
        <v>5</v>
      </c>
      <c r="AR19" s="17">
        <f t="shared" si="22"/>
        <v>4</v>
      </c>
      <c r="AS19" s="17">
        <f t="shared" si="22"/>
        <v>5</v>
      </c>
      <c r="AT19" s="17">
        <f t="shared" si="22"/>
        <v>4</v>
      </c>
      <c r="AU19" s="17" t="str">
        <f t="shared" si="22"/>
        <v/>
      </c>
      <c r="AV19" s="17">
        <f t="shared" si="22"/>
        <v>4</v>
      </c>
      <c r="AW19" s="18">
        <f t="shared" si="21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8">
        <v>15</v>
      </c>
      <c r="B20" s="163"/>
      <c r="C20" s="273" t="s">
        <v>34</v>
      </c>
      <c r="D20" s="299" t="s">
        <v>326</v>
      </c>
      <c r="E20" s="223">
        <v>2334</v>
      </c>
      <c r="F20" s="137">
        <v>4</v>
      </c>
      <c r="G20" s="137">
        <v>5</v>
      </c>
      <c r="H20" s="137">
        <v>3</v>
      </c>
      <c r="I20" s="137">
        <v>3</v>
      </c>
      <c r="J20" s="137">
        <v>4</v>
      </c>
      <c r="K20" s="137">
        <v>3</v>
      </c>
      <c r="M20" s="137">
        <v>4</v>
      </c>
      <c r="N20" s="137">
        <v>4</v>
      </c>
      <c r="O20" s="137">
        <v>5</v>
      </c>
      <c r="P20" s="137">
        <v>3</v>
      </c>
      <c r="Q20" s="137">
        <v>4</v>
      </c>
      <c r="R20" s="23">
        <v>3</v>
      </c>
      <c r="S20" s="23">
        <v>3</v>
      </c>
      <c r="T20" s="23"/>
      <c r="U20" s="23">
        <v>5</v>
      </c>
      <c r="V20" s="18">
        <f t="shared" si="0"/>
        <v>3</v>
      </c>
      <c r="W20" s="92">
        <f t="shared" si="1"/>
        <v>0</v>
      </c>
      <c r="X20" s="92">
        <f t="shared" si="23"/>
        <v>0</v>
      </c>
      <c r="Y20" s="92">
        <f t="shared" si="3"/>
        <v>0</v>
      </c>
      <c r="Z20" s="92">
        <f t="shared" si="4"/>
        <v>6</v>
      </c>
      <c r="AA20" s="92">
        <f t="shared" si="5"/>
        <v>5</v>
      </c>
      <c r="AB20" s="92">
        <f t="shared" si="6"/>
        <v>3</v>
      </c>
      <c r="AC20" s="92">
        <f t="shared" si="7"/>
        <v>14</v>
      </c>
      <c r="AD20" s="210">
        <f t="shared" si="8"/>
        <v>3.7857142857142856</v>
      </c>
      <c r="AE20" s="16">
        <f t="shared" si="9"/>
        <v>0</v>
      </c>
      <c r="AF20" s="9"/>
      <c r="AG20" s="17" t="e">
        <f>IF(ISERROR(VALUE(LEFT(#REF!))),LEFT(#REF!),VALUE(LEFT(#REF!)))</f>
        <v>#REF!</v>
      </c>
      <c r="AH20" s="17">
        <f t="shared" si="10"/>
        <v>4</v>
      </c>
      <c r="AI20" s="17">
        <f t="shared" si="11"/>
        <v>5</v>
      </c>
      <c r="AJ20" s="17">
        <f t="shared" si="12"/>
        <v>3</v>
      </c>
      <c r="AK20" s="17">
        <f t="shared" si="13"/>
        <v>3</v>
      </c>
      <c r="AL20" s="17">
        <f t="shared" si="14"/>
        <v>4</v>
      </c>
      <c r="AM20" s="17">
        <f t="shared" si="15"/>
        <v>3</v>
      </c>
      <c r="AN20" s="17">
        <f t="shared" si="16"/>
        <v>3</v>
      </c>
      <c r="AO20" s="17">
        <f t="shared" si="17"/>
        <v>4</v>
      </c>
      <c r="AP20" s="17">
        <f t="shared" si="18"/>
        <v>4</v>
      </c>
      <c r="AQ20" s="17">
        <f t="shared" si="19"/>
        <v>5</v>
      </c>
      <c r="AR20" s="17">
        <f t="shared" si="22"/>
        <v>4</v>
      </c>
      <c r="AS20" s="17">
        <f t="shared" si="22"/>
        <v>3</v>
      </c>
      <c r="AT20" s="17">
        <f t="shared" si="22"/>
        <v>3</v>
      </c>
      <c r="AU20" s="17" t="str">
        <f t="shared" si="22"/>
        <v/>
      </c>
      <c r="AV20" s="17">
        <f t="shared" si="22"/>
        <v>5</v>
      </c>
      <c r="AW20" s="18">
        <f t="shared" si="21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8">
        <v>16</v>
      </c>
      <c r="B21" s="163"/>
      <c r="C21" s="273" t="s">
        <v>34</v>
      </c>
      <c r="D21" s="300" t="s">
        <v>327</v>
      </c>
      <c r="E21" s="223">
        <v>2334</v>
      </c>
      <c r="F21" s="137">
        <v>5</v>
      </c>
      <c r="G21" s="137">
        <v>5</v>
      </c>
      <c r="H21" s="137">
        <v>3</v>
      </c>
      <c r="I21" s="137">
        <v>3</v>
      </c>
      <c r="J21" s="137">
        <v>5</v>
      </c>
      <c r="K21" s="137">
        <v>4</v>
      </c>
      <c r="M21" s="137">
        <v>4</v>
      </c>
      <c r="N21" s="137">
        <v>4</v>
      </c>
      <c r="O21" s="137">
        <v>4</v>
      </c>
      <c r="P21" s="137">
        <v>5</v>
      </c>
      <c r="Q21" s="137">
        <v>3</v>
      </c>
      <c r="R21" s="23">
        <v>3</v>
      </c>
      <c r="S21" s="23">
        <v>3</v>
      </c>
      <c r="T21" s="23"/>
      <c r="U21" s="23">
        <v>4</v>
      </c>
      <c r="V21" s="18">
        <f t="shared" si="0"/>
        <v>3</v>
      </c>
      <c r="W21" s="92">
        <f t="shared" si="1"/>
        <v>0</v>
      </c>
      <c r="X21" s="92">
        <f t="shared" si="23"/>
        <v>0</v>
      </c>
      <c r="Y21" s="92">
        <f t="shared" si="3"/>
        <v>0</v>
      </c>
      <c r="Z21" s="92">
        <f t="shared" si="4"/>
        <v>5</v>
      </c>
      <c r="AA21" s="92">
        <f t="shared" si="5"/>
        <v>5</v>
      </c>
      <c r="AB21" s="92">
        <f t="shared" si="6"/>
        <v>4</v>
      </c>
      <c r="AC21" s="92">
        <f t="shared" si="7"/>
        <v>14</v>
      </c>
      <c r="AD21" s="210">
        <f t="shared" si="8"/>
        <v>3.9285714285714284</v>
      </c>
      <c r="AE21" s="16">
        <f t="shared" si="9"/>
        <v>0</v>
      </c>
      <c r="AF21" s="9"/>
      <c r="AG21" s="17" t="e">
        <f>IF(ISERROR(VALUE(LEFT(#REF!))),LEFT(#REF!),VALUE(LEFT(#REF!)))</f>
        <v>#REF!</v>
      </c>
      <c r="AH21" s="17">
        <f t="shared" si="10"/>
        <v>5</v>
      </c>
      <c r="AI21" s="17">
        <f t="shared" si="11"/>
        <v>5</v>
      </c>
      <c r="AJ21" s="17">
        <f t="shared" si="12"/>
        <v>3</v>
      </c>
      <c r="AK21" s="17">
        <f t="shared" si="13"/>
        <v>3</v>
      </c>
      <c r="AL21" s="17">
        <f t="shared" si="14"/>
        <v>5</v>
      </c>
      <c r="AM21" s="17">
        <f t="shared" si="15"/>
        <v>4</v>
      </c>
      <c r="AN21" s="17">
        <f t="shared" si="16"/>
        <v>5</v>
      </c>
      <c r="AO21" s="17">
        <f t="shared" si="17"/>
        <v>4</v>
      </c>
      <c r="AP21" s="17">
        <f t="shared" si="18"/>
        <v>4</v>
      </c>
      <c r="AQ21" s="17">
        <f t="shared" si="19"/>
        <v>4</v>
      </c>
      <c r="AR21" s="17">
        <f t="shared" si="22"/>
        <v>3</v>
      </c>
      <c r="AS21" s="17">
        <f t="shared" si="22"/>
        <v>3</v>
      </c>
      <c r="AT21" s="17">
        <f t="shared" si="22"/>
        <v>3</v>
      </c>
      <c r="AU21" s="17" t="str">
        <f t="shared" si="22"/>
        <v/>
      </c>
      <c r="AV21" s="17">
        <f t="shared" si="22"/>
        <v>4</v>
      </c>
      <c r="AW21" s="18">
        <f t="shared" si="21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8">
        <v>17</v>
      </c>
      <c r="B22" s="163"/>
      <c r="C22" s="273" t="s">
        <v>34</v>
      </c>
      <c r="D22" s="300" t="s">
        <v>328</v>
      </c>
      <c r="E22" s="223">
        <v>2334</v>
      </c>
      <c r="F22" s="137">
        <v>5</v>
      </c>
      <c r="G22" s="137" t="s">
        <v>1126</v>
      </c>
      <c r="H22" s="137">
        <v>4</v>
      </c>
      <c r="I22" s="137">
        <v>4</v>
      </c>
      <c r="J22" s="137">
        <v>5</v>
      </c>
      <c r="K22" s="137">
        <v>5</v>
      </c>
      <c r="M22" s="137">
        <v>4</v>
      </c>
      <c r="N22" s="137">
        <v>4</v>
      </c>
      <c r="O22" s="137">
        <v>5</v>
      </c>
      <c r="P22" s="137">
        <v>4</v>
      </c>
      <c r="Q22" s="137">
        <v>4</v>
      </c>
      <c r="R22" s="23">
        <v>4</v>
      </c>
      <c r="S22" s="23">
        <v>4</v>
      </c>
      <c r="T22" s="23"/>
      <c r="U22" s="23">
        <v>3</v>
      </c>
      <c r="V22" s="18">
        <f t="shared" si="0"/>
        <v>3</v>
      </c>
      <c r="W22" s="92">
        <f t="shared" si="1"/>
        <v>0</v>
      </c>
      <c r="X22" s="92">
        <f t="shared" si="23"/>
        <v>0</v>
      </c>
      <c r="Y22" s="92">
        <f t="shared" si="3"/>
        <v>0</v>
      </c>
      <c r="Z22" s="92">
        <f t="shared" si="4"/>
        <v>1</v>
      </c>
      <c r="AA22" s="92">
        <f t="shared" si="5"/>
        <v>8</v>
      </c>
      <c r="AB22" s="92">
        <f t="shared" si="6"/>
        <v>4</v>
      </c>
      <c r="AC22" s="92">
        <f t="shared" si="7"/>
        <v>13</v>
      </c>
      <c r="AD22" s="210">
        <f t="shared" si="8"/>
        <v>4.2307692307692308</v>
      </c>
      <c r="AE22" s="16">
        <f t="shared" si="9"/>
        <v>0</v>
      </c>
      <c r="AF22" s="9"/>
      <c r="AG22" s="17" t="e">
        <f>IF(ISERROR(VALUE(LEFT(#REF!))),LEFT(#REF!),VALUE(LEFT(#REF!)))</f>
        <v>#REF!</v>
      </c>
      <c r="AH22" s="17">
        <f t="shared" si="10"/>
        <v>5</v>
      </c>
      <c r="AI22" s="17" t="str">
        <f t="shared" si="11"/>
        <v>а</v>
      </c>
      <c r="AJ22" s="17">
        <f t="shared" si="12"/>
        <v>4</v>
      </c>
      <c r="AK22" s="17">
        <f t="shared" si="13"/>
        <v>4</v>
      </c>
      <c r="AL22" s="17">
        <f t="shared" si="14"/>
        <v>5</v>
      </c>
      <c r="AM22" s="17">
        <f t="shared" si="15"/>
        <v>5</v>
      </c>
      <c r="AN22" s="17">
        <f t="shared" si="16"/>
        <v>4</v>
      </c>
      <c r="AO22" s="17">
        <f t="shared" si="17"/>
        <v>4</v>
      </c>
      <c r="AP22" s="17">
        <f t="shared" si="18"/>
        <v>4</v>
      </c>
      <c r="AQ22" s="17">
        <f t="shared" si="19"/>
        <v>5</v>
      </c>
      <c r="AR22" s="17">
        <f t="shared" si="22"/>
        <v>4</v>
      </c>
      <c r="AS22" s="17">
        <f t="shared" si="22"/>
        <v>4</v>
      </c>
      <c r="AT22" s="17">
        <f t="shared" si="22"/>
        <v>4</v>
      </c>
      <c r="AU22" s="17" t="str">
        <f t="shared" si="22"/>
        <v/>
      </c>
      <c r="AV22" s="17">
        <f t="shared" ref="AR22:AV23" si="24">IF(ISERROR(VALUE(LEFT(U22))),LEFT(U22),VALUE(LEFT(U22)))</f>
        <v>3</v>
      </c>
      <c r="AW22" s="18">
        <f t="shared" si="21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8">
        <v>18</v>
      </c>
      <c r="B23" s="163"/>
      <c r="C23" s="273" t="s">
        <v>34</v>
      </c>
      <c r="D23" s="299" t="s">
        <v>329</v>
      </c>
      <c r="E23" s="223">
        <v>2334</v>
      </c>
      <c r="F23" s="137">
        <v>4</v>
      </c>
      <c r="G23" s="137">
        <v>5</v>
      </c>
      <c r="H23" s="137">
        <v>3</v>
      </c>
      <c r="I23" s="137">
        <v>4</v>
      </c>
      <c r="J23" s="137">
        <v>4</v>
      </c>
      <c r="K23" s="137">
        <v>5</v>
      </c>
      <c r="M23" s="137">
        <v>4</v>
      </c>
      <c r="N23" s="137">
        <v>4</v>
      </c>
      <c r="O23" s="137">
        <v>5</v>
      </c>
      <c r="P23" s="137">
        <v>4</v>
      </c>
      <c r="Q23" s="137">
        <v>4</v>
      </c>
      <c r="R23" s="23">
        <v>4</v>
      </c>
      <c r="S23" s="23">
        <v>3</v>
      </c>
      <c r="T23" s="23"/>
      <c r="U23" s="23">
        <v>4</v>
      </c>
      <c r="V23" s="18">
        <f t="shared" si="0"/>
        <v>3</v>
      </c>
      <c r="W23" s="92">
        <f t="shared" si="1"/>
        <v>0</v>
      </c>
      <c r="X23" s="92">
        <f t="shared" si="23"/>
        <v>0</v>
      </c>
      <c r="Y23" s="92">
        <f t="shared" si="3"/>
        <v>0</v>
      </c>
      <c r="Z23" s="92">
        <f t="shared" si="4"/>
        <v>2</v>
      </c>
      <c r="AA23" s="92">
        <f t="shared" si="5"/>
        <v>9</v>
      </c>
      <c r="AB23" s="92">
        <f t="shared" si="6"/>
        <v>3</v>
      </c>
      <c r="AC23" s="92">
        <f t="shared" si="7"/>
        <v>14</v>
      </c>
      <c r="AD23" s="210">
        <f t="shared" si="8"/>
        <v>4.0714285714285712</v>
      </c>
      <c r="AE23" s="16">
        <f t="shared" si="9"/>
        <v>0</v>
      </c>
      <c r="AF23" s="9"/>
      <c r="AG23" s="17" t="e">
        <f>IF(ISERROR(VALUE(LEFT(#REF!))),LEFT(#REF!),VALUE(LEFT(#REF!)))</f>
        <v>#REF!</v>
      </c>
      <c r="AH23" s="17">
        <f t="shared" si="10"/>
        <v>4</v>
      </c>
      <c r="AI23" s="17">
        <f t="shared" si="11"/>
        <v>5</v>
      </c>
      <c r="AJ23" s="17">
        <f t="shared" si="12"/>
        <v>3</v>
      </c>
      <c r="AK23" s="17">
        <f t="shared" si="13"/>
        <v>4</v>
      </c>
      <c r="AL23" s="17">
        <f t="shared" si="14"/>
        <v>4</v>
      </c>
      <c r="AM23" s="17">
        <f t="shared" si="15"/>
        <v>5</v>
      </c>
      <c r="AN23" s="17">
        <f t="shared" si="16"/>
        <v>4</v>
      </c>
      <c r="AO23" s="17">
        <f t="shared" si="17"/>
        <v>4</v>
      </c>
      <c r="AP23" s="17">
        <f t="shared" si="18"/>
        <v>4</v>
      </c>
      <c r="AQ23" s="17">
        <f t="shared" si="19"/>
        <v>5</v>
      </c>
      <c r="AR23" s="17">
        <f t="shared" si="24"/>
        <v>4</v>
      </c>
      <c r="AS23" s="17">
        <f t="shared" si="24"/>
        <v>4</v>
      </c>
      <c r="AT23" s="17">
        <f t="shared" si="24"/>
        <v>3</v>
      </c>
      <c r="AU23" s="17" t="str">
        <f t="shared" si="24"/>
        <v/>
      </c>
      <c r="AV23" s="17">
        <f t="shared" si="24"/>
        <v>4</v>
      </c>
      <c r="AW23" s="18">
        <f>COUNTIF(AG23:AV23,"з")</f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8">
        <v>19</v>
      </c>
      <c r="B24" s="163"/>
      <c r="C24" s="211"/>
      <c r="D24" s="211"/>
      <c r="E24" s="211"/>
      <c r="F24" s="108"/>
      <c r="G24" s="108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24"/>
      <c r="S24" s="23"/>
      <c r="T24" s="23"/>
      <c r="U24" s="23"/>
      <c r="V24" s="18">
        <f t="shared" si="0"/>
        <v>0</v>
      </c>
      <c r="W24" s="92">
        <f t="shared" si="1"/>
        <v>0</v>
      </c>
      <c r="X24" s="92">
        <f t="shared" si="23"/>
        <v>0</v>
      </c>
      <c r="Y24" s="92">
        <f t="shared" si="3"/>
        <v>0</v>
      </c>
      <c r="Z24" s="92">
        <f t="shared" si="4"/>
        <v>0</v>
      </c>
      <c r="AA24" s="92">
        <f t="shared" si="5"/>
        <v>0</v>
      </c>
      <c r="AB24" s="92">
        <f t="shared" si="6"/>
        <v>0</v>
      </c>
      <c r="AC24" s="92">
        <f t="shared" si="7"/>
        <v>0</v>
      </c>
      <c r="AD24" s="210" t="str">
        <f t="shared" si="8"/>
        <v/>
      </c>
      <c r="AE24" s="16">
        <f t="shared" si="9"/>
        <v>0</v>
      </c>
      <c r="AF24" s="9"/>
      <c r="AG24" s="17"/>
      <c r="AH24" s="17"/>
      <c r="AI24" s="17" t="str">
        <f t="shared" ref="AG24:AV37" si="25">IF(ISERROR(VALUE(LEFT(H24))),LEFT(H24),VALUE(LEFT(H24)))</f>
        <v/>
      </c>
      <c r="AJ24" s="17" t="str">
        <f t="shared" si="25"/>
        <v/>
      </c>
      <c r="AK24" s="17" t="str">
        <f t="shared" si="25"/>
        <v/>
      </c>
      <c r="AL24" s="17" t="str">
        <f t="shared" si="25"/>
        <v/>
      </c>
      <c r="AM24" s="17" t="str">
        <f t="shared" si="25"/>
        <v/>
      </c>
      <c r="AN24" s="17" t="str">
        <f t="shared" si="25"/>
        <v/>
      </c>
      <c r="AO24" s="17" t="str">
        <f t="shared" si="25"/>
        <v/>
      </c>
      <c r="AP24" s="17" t="str">
        <f t="shared" si="25"/>
        <v/>
      </c>
      <c r="AQ24" s="17" t="str">
        <f t="shared" si="25"/>
        <v/>
      </c>
      <c r="AR24" s="17" t="str">
        <f t="shared" si="25"/>
        <v/>
      </c>
      <c r="AS24" s="17" t="str">
        <f t="shared" si="25"/>
        <v/>
      </c>
      <c r="AT24" s="17" t="str">
        <f t="shared" si="25"/>
        <v/>
      </c>
      <c r="AU24" s="17" t="str">
        <f t="shared" si="25"/>
        <v/>
      </c>
      <c r="AV24" s="17" t="str">
        <f t="shared" si="25"/>
        <v/>
      </c>
      <c r="AW24" s="18">
        <f t="shared" si="2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8">
        <v>20</v>
      </c>
      <c r="B25" s="163"/>
      <c r="C25" s="211"/>
      <c r="D25" s="211"/>
      <c r="E25" s="345"/>
      <c r="F25" s="91"/>
      <c r="G25" s="91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24"/>
      <c r="S25" s="23"/>
      <c r="T25" s="23"/>
      <c r="U25" s="23"/>
      <c r="V25" s="18">
        <f t="shared" si="0"/>
        <v>0</v>
      </c>
      <c r="W25" s="92">
        <f t="shared" si="1"/>
        <v>0</v>
      </c>
      <c r="X25" s="92">
        <f t="shared" si="23"/>
        <v>0</v>
      </c>
      <c r="Y25" s="92">
        <f t="shared" si="3"/>
        <v>0</v>
      </c>
      <c r="Z25" s="92">
        <f t="shared" si="4"/>
        <v>0</v>
      </c>
      <c r="AA25" s="92">
        <f t="shared" si="5"/>
        <v>0</v>
      </c>
      <c r="AB25" s="92">
        <f t="shared" si="6"/>
        <v>0</v>
      </c>
      <c r="AC25" s="92">
        <f t="shared" si="7"/>
        <v>0</v>
      </c>
      <c r="AD25" s="210" t="str">
        <f t="shared" si="8"/>
        <v/>
      </c>
      <c r="AE25" s="16">
        <f t="shared" si="9"/>
        <v>0</v>
      </c>
      <c r="AF25" s="9"/>
      <c r="AG25" s="17" t="str">
        <f t="shared" si="25"/>
        <v/>
      </c>
      <c r="AH25" s="17" t="str">
        <f t="shared" si="25"/>
        <v/>
      </c>
      <c r="AI25" s="17" t="str">
        <f t="shared" si="25"/>
        <v/>
      </c>
      <c r="AJ25" s="17" t="str">
        <f t="shared" si="25"/>
        <v/>
      </c>
      <c r="AK25" s="17" t="str">
        <f t="shared" si="25"/>
        <v/>
      </c>
      <c r="AL25" s="17" t="str">
        <f t="shared" si="25"/>
        <v/>
      </c>
      <c r="AM25" s="17" t="str">
        <f t="shared" si="25"/>
        <v/>
      </c>
      <c r="AN25" s="17" t="str">
        <f t="shared" si="25"/>
        <v/>
      </c>
      <c r="AO25" s="17" t="str">
        <f t="shared" si="25"/>
        <v/>
      </c>
      <c r="AP25" s="17" t="str">
        <f t="shared" si="25"/>
        <v/>
      </c>
      <c r="AQ25" s="17" t="str">
        <f t="shared" si="25"/>
        <v/>
      </c>
      <c r="AR25" s="17" t="str">
        <f t="shared" si="25"/>
        <v/>
      </c>
      <c r="AS25" s="17" t="str">
        <f t="shared" si="25"/>
        <v/>
      </c>
      <c r="AT25" s="17" t="str">
        <f t="shared" si="25"/>
        <v/>
      </c>
      <c r="AU25" s="17" t="str">
        <f t="shared" si="25"/>
        <v/>
      </c>
      <c r="AV25" s="17" t="str">
        <f t="shared" si="25"/>
        <v/>
      </c>
      <c r="AW25" s="18">
        <f t="shared" si="2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" customHeight="1" x14ac:dyDescent="0.25">
      <c r="A26" s="268">
        <v>21</v>
      </c>
      <c r="B26" s="163"/>
      <c r="C26" s="273"/>
      <c r="D26" s="275"/>
      <c r="E26" s="223"/>
      <c r="F26" s="91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24"/>
      <c r="S26" s="23"/>
      <c r="T26" s="23"/>
      <c r="U26" s="23"/>
      <c r="V26" s="18">
        <f t="shared" si="0"/>
        <v>0</v>
      </c>
      <c r="W26" s="92">
        <f t="shared" si="1"/>
        <v>0</v>
      </c>
      <c r="X26" s="92">
        <f t="shared" si="23"/>
        <v>0</v>
      </c>
      <c r="Y26" s="92">
        <f t="shared" si="3"/>
        <v>0</v>
      </c>
      <c r="Z26" s="92">
        <f t="shared" si="4"/>
        <v>0</v>
      </c>
      <c r="AA26" s="92">
        <f t="shared" si="5"/>
        <v>0</v>
      </c>
      <c r="AB26" s="92">
        <f t="shared" si="6"/>
        <v>0</v>
      </c>
      <c r="AC26" s="92">
        <f t="shared" si="7"/>
        <v>0</v>
      </c>
      <c r="AD26" s="210" t="str">
        <f t="shared" si="8"/>
        <v/>
      </c>
      <c r="AE26" s="16">
        <f t="shared" si="9"/>
        <v>0</v>
      </c>
      <c r="AF26" s="9"/>
      <c r="AG26" s="17" t="str">
        <f t="shared" si="25"/>
        <v/>
      </c>
      <c r="AH26" s="17" t="str">
        <f t="shared" si="25"/>
        <v/>
      </c>
      <c r="AI26" s="17" t="str">
        <f t="shared" si="25"/>
        <v/>
      </c>
      <c r="AJ26" s="17" t="str">
        <f t="shared" si="25"/>
        <v/>
      </c>
      <c r="AK26" s="17" t="str">
        <f t="shared" si="25"/>
        <v/>
      </c>
      <c r="AL26" s="17" t="str">
        <f t="shared" si="25"/>
        <v/>
      </c>
      <c r="AM26" s="17" t="str">
        <f t="shared" si="25"/>
        <v/>
      </c>
      <c r="AN26" s="17" t="str">
        <f t="shared" si="25"/>
        <v/>
      </c>
      <c r="AO26" s="17" t="str">
        <f t="shared" si="25"/>
        <v/>
      </c>
      <c r="AP26" s="17" t="str">
        <f t="shared" si="25"/>
        <v/>
      </c>
      <c r="AQ26" s="17" t="str">
        <f t="shared" si="25"/>
        <v/>
      </c>
      <c r="AR26" s="17" t="str">
        <f t="shared" si="25"/>
        <v/>
      </c>
      <c r="AS26" s="17" t="str">
        <f t="shared" si="25"/>
        <v/>
      </c>
      <c r="AT26" s="17" t="str">
        <f t="shared" si="25"/>
        <v/>
      </c>
      <c r="AU26" s="17" t="str">
        <f t="shared" si="25"/>
        <v/>
      </c>
      <c r="AV26" s="17" t="str">
        <f t="shared" si="25"/>
        <v/>
      </c>
      <c r="AW26" s="18">
        <f t="shared" si="2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" customHeight="1" x14ac:dyDescent="0.2">
      <c r="A27" s="268">
        <v>22</v>
      </c>
      <c r="B27" s="163"/>
      <c r="C27" s="211"/>
      <c r="D27" s="211"/>
      <c r="E27" s="223"/>
      <c r="F27" s="91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24"/>
      <c r="S27" s="23"/>
      <c r="T27" s="23"/>
      <c r="U27" s="23"/>
      <c r="V27" s="18">
        <f t="shared" si="0"/>
        <v>0</v>
      </c>
      <c r="W27" s="92">
        <f t="shared" si="1"/>
        <v>0</v>
      </c>
      <c r="X27" s="92">
        <f t="shared" si="23"/>
        <v>0</v>
      </c>
      <c r="Y27" s="92">
        <f t="shared" si="3"/>
        <v>0</v>
      </c>
      <c r="Z27" s="92">
        <f t="shared" si="4"/>
        <v>0</v>
      </c>
      <c r="AA27" s="92">
        <f t="shared" si="5"/>
        <v>0</v>
      </c>
      <c r="AB27" s="92">
        <f t="shared" si="6"/>
        <v>0</v>
      </c>
      <c r="AC27" s="92">
        <f t="shared" si="7"/>
        <v>0</v>
      </c>
      <c r="AD27" s="210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25"/>
        <v/>
      </c>
      <c r="AH27" s="17" t="str">
        <f t="shared" si="25"/>
        <v/>
      </c>
      <c r="AI27" s="17" t="str">
        <f t="shared" si="25"/>
        <v/>
      </c>
      <c r="AJ27" s="17" t="str">
        <f t="shared" si="25"/>
        <v/>
      </c>
      <c r="AK27" s="17" t="str">
        <f t="shared" si="25"/>
        <v/>
      </c>
      <c r="AL27" s="17" t="str">
        <f t="shared" si="25"/>
        <v/>
      </c>
      <c r="AM27" s="17" t="str">
        <f t="shared" si="25"/>
        <v/>
      </c>
      <c r="AN27" s="17" t="str">
        <f t="shared" si="25"/>
        <v/>
      </c>
      <c r="AO27" s="17" t="str">
        <f t="shared" si="25"/>
        <v/>
      </c>
      <c r="AP27" s="17" t="str">
        <f t="shared" si="25"/>
        <v/>
      </c>
      <c r="AQ27" s="17" t="str">
        <f t="shared" si="25"/>
        <v/>
      </c>
      <c r="AR27" s="17" t="str">
        <f t="shared" si="25"/>
        <v/>
      </c>
      <c r="AS27" s="17" t="str">
        <f t="shared" si="25"/>
        <v/>
      </c>
      <c r="AT27" s="17" t="str">
        <f t="shared" si="25"/>
        <v/>
      </c>
      <c r="AU27" s="17" t="str">
        <f t="shared" si="25"/>
        <v/>
      </c>
      <c r="AV27" s="17" t="str">
        <f t="shared" si="25"/>
        <v/>
      </c>
      <c r="AW27" s="18">
        <f t="shared" si="2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" customHeight="1" x14ac:dyDescent="0.2">
      <c r="A28" s="268">
        <v>23</v>
      </c>
      <c r="B28" s="163"/>
      <c r="C28" s="211"/>
      <c r="D28" s="211"/>
      <c r="E28" s="223"/>
      <c r="F28" s="91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24"/>
      <c r="S28" s="23"/>
      <c r="T28" s="23"/>
      <c r="U28" s="23"/>
      <c r="V28" s="18">
        <f t="shared" si="0"/>
        <v>0</v>
      </c>
      <c r="W28" s="92">
        <f t="shared" si="1"/>
        <v>0</v>
      </c>
      <c r="X28" s="92">
        <f t="shared" si="23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10" t="str">
        <f t="shared" ref="AD28:AD46" si="26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25"/>
        <v/>
      </c>
      <c r="AH28" s="17" t="str">
        <f t="shared" si="25"/>
        <v/>
      </c>
      <c r="AI28" s="17" t="str">
        <f t="shared" si="25"/>
        <v/>
      </c>
      <c r="AJ28" s="17" t="str">
        <f t="shared" si="25"/>
        <v/>
      </c>
      <c r="AK28" s="17" t="str">
        <f t="shared" si="25"/>
        <v/>
      </c>
      <c r="AL28" s="17" t="str">
        <f t="shared" si="25"/>
        <v/>
      </c>
      <c r="AM28" s="17" t="str">
        <f t="shared" si="25"/>
        <v/>
      </c>
      <c r="AN28" s="17" t="str">
        <f t="shared" si="25"/>
        <v/>
      </c>
      <c r="AO28" s="17" t="str">
        <f t="shared" si="25"/>
        <v/>
      </c>
      <c r="AP28" s="17" t="str">
        <f t="shared" si="25"/>
        <v/>
      </c>
      <c r="AQ28" s="17" t="str">
        <f t="shared" si="25"/>
        <v/>
      </c>
      <c r="AR28" s="17" t="str">
        <f t="shared" si="25"/>
        <v/>
      </c>
      <c r="AS28" s="17" t="str">
        <f t="shared" si="25"/>
        <v/>
      </c>
      <c r="AT28" s="17" t="str">
        <f t="shared" si="25"/>
        <v/>
      </c>
      <c r="AU28" s="17" t="str">
        <f t="shared" si="25"/>
        <v/>
      </c>
      <c r="AV28" s="17" t="str">
        <f t="shared" si="25"/>
        <v/>
      </c>
      <c r="AW28" s="18">
        <f t="shared" si="2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" customHeight="1" thickBot="1" x14ac:dyDescent="0.3">
      <c r="A29" s="268">
        <v>24</v>
      </c>
      <c r="B29" s="163"/>
      <c r="C29" s="273"/>
      <c r="D29" s="275"/>
      <c r="E29" s="223"/>
      <c r="F29" s="91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23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26"/>
        <v/>
      </c>
      <c r="AE29" s="31">
        <f t="shared" si="9"/>
        <v>0</v>
      </c>
      <c r="AF29" s="9"/>
      <c r="AG29" s="17" t="str">
        <f t="shared" si="25"/>
        <v/>
      </c>
      <c r="AH29" s="17" t="str">
        <f t="shared" si="25"/>
        <v/>
      </c>
      <c r="AI29" s="17" t="str">
        <f t="shared" si="25"/>
        <v/>
      </c>
      <c r="AJ29" s="17" t="str">
        <f t="shared" si="25"/>
        <v/>
      </c>
      <c r="AK29" s="17" t="str">
        <f t="shared" si="25"/>
        <v/>
      </c>
      <c r="AL29" s="17" t="str">
        <f t="shared" si="25"/>
        <v/>
      </c>
      <c r="AM29" s="17" t="str">
        <f t="shared" si="25"/>
        <v/>
      </c>
      <c r="AN29" s="17" t="str">
        <f t="shared" si="25"/>
        <v/>
      </c>
      <c r="AO29" s="17" t="str">
        <f t="shared" si="25"/>
        <v/>
      </c>
      <c r="AP29" s="17" t="str">
        <f t="shared" si="25"/>
        <v/>
      </c>
      <c r="AQ29" s="17" t="str">
        <f t="shared" si="25"/>
        <v/>
      </c>
      <c r="AR29" s="17" t="str">
        <f t="shared" si="25"/>
        <v/>
      </c>
      <c r="AS29" s="17" t="str">
        <f t="shared" si="25"/>
        <v/>
      </c>
      <c r="AT29" s="17" t="str">
        <f t="shared" si="25"/>
        <v/>
      </c>
      <c r="AU29" s="17" t="str">
        <f t="shared" si="25"/>
        <v/>
      </c>
      <c r="AV29" s="17" t="str">
        <f t="shared" si="25"/>
        <v/>
      </c>
      <c r="AW29" s="18">
        <f t="shared" si="2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customHeight="1" x14ac:dyDescent="0.25">
      <c r="A30" s="268">
        <v>25</v>
      </c>
      <c r="B30" s="163"/>
      <c r="C30" s="273"/>
      <c r="D30" s="275"/>
      <c r="E30" s="223"/>
      <c r="F30" s="91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23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26"/>
        <v/>
      </c>
      <c r="AE30" s="101">
        <f t="shared" si="9"/>
        <v>0</v>
      </c>
      <c r="AF30" s="9"/>
      <c r="AG30" s="17" t="str">
        <f t="shared" si="25"/>
        <v/>
      </c>
      <c r="AH30" s="17" t="str">
        <f t="shared" si="25"/>
        <v/>
      </c>
      <c r="AI30" s="17" t="str">
        <f t="shared" si="25"/>
        <v/>
      </c>
      <c r="AJ30" s="17" t="str">
        <f t="shared" si="25"/>
        <v/>
      </c>
      <c r="AK30" s="17" t="str">
        <f t="shared" si="25"/>
        <v/>
      </c>
      <c r="AL30" s="17" t="str">
        <f t="shared" si="25"/>
        <v/>
      </c>
      <c r="AM30" s="17" t="str">
        <f t="shared" si="25"/>
        <v/>
      </c>
      <c r="AN30" s="17" t="str">
        <f t="shared" si="25"/>
        <v/>
      </c>
      <c r="AO30" s="17" t="str">
        <f t="shared" si="25"/>
        <v/>
      </c>
      <c r="AP30" s="17" t="str">
        <f t="shared" si="25"/>
        <v/>
      </c>
      <c r="AQ30" s="17" t="str">
        <f t="shared" si="25"/>
        <v/>
      </c>
      <c r="AR30" s="17" t="str">
        <f t="shared" si="25"/>
        <v/>
      </c>
      <c r="AS30" s="17" t="str">
        <f t="shared" si="25"/>
        <v/>
      </c>
      <c r="AT30" s="17" t="str">
        <f t="shared" si="25"/>
        <v/>
      </c>
      <c r="AU30" s="17" t="str">
        <f t="shared" si="25"/>
        <v/>
      </c>
      <c r="AV30" s="17" t="str">
        <f t="shared" si="25"/>
        <v/>
      </c>
      <c r="AW30" s="18">
        <f t="shared" si="2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customHeight="1" x14ac:dyDescent="0.2">
      <c r="A31" s="268">
        <v>26</v>
      </c>
      <c r="B31" s="211"/>
      <c r="C31" s="211"/>
      <c r="D31" s="211"/>
      <c r="E31" s="223"/>
      <c r="F31" s="91"/>
      <c r="G31" s="91"/>
      <c r="H31" s="91"/>
      <c r="I31" s="91"/>
      <c r="J31" s="91"/>
      <c r="K31" s="23"/>
      <c r="L31" s="94"/>
      <c r="M31" s="91"/>
      <c r="N31" s="91"/>
      <c r="O31" s="94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23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26"/>
        <v/>
      </c>
      <c r="AE31" s="16">
        <f t="shared" si="9"/>
        <v>0</v>
      </c>
      <c r="AF31" s="9"/>
      <c r="AG31" s="17" t="str">
        <f t="shared" si="25"/>
        <v/>
      </c>
      <c r="AH31" s="17" t="str">
        <f t="shared" si="25"/>
        <v/>
      </c>
      <c r="AI31" s="17" t="str">
        <f t="shared" si="25"/>
        <v/>
      </c>
      <c r="AJ31" s="17" t="str">
        <f t="shared" si="25"/>
        <v/>
      </c>
      <c r="AK31" s="17" t="str">
        <f t="shared" si="25"/>
        <v/>
      </c>
      <c r="AL31" s="17" t="str">
        <f t="shared" si="25"/>
        <v/>
      </c>
      <c r="AM31" s="17" t="str">
        <f t="shared" si="25"/>
        <v/>
      </c>
      <c r="AN31" s="17" t="str">
        <f t="shared" si="25"/>
        <v/>
      </c>
      <c r="AO31" s="17" t="str">
        <f t="shared" si="25"/>
        <v/>
      </c>
      <c r="AP31" s="17" t="str">
        <f t="shared" si="25"/>
        <v/>
      </c>
      <c r="AQ31" s="17" t="str">
        <f t="shared" si="25"/>
        <v/>
      </c>
      <c r="AR31" s="17" t="str">
        <f t="shared" si="25"/>
        <v/>
      </c>
      <c r="AS31" s="17" t="str">
        <f t="shared" si="25"/>
        <v/>
      </c>
      <c r="AT31" s="17" t="str">
        <f t="shared" si="25"/>
        <v/>
      </c>
      <c r="AU31" s="17" t="str">
        <f t="shared" si="25"/>
        <v/>
      </c>
      <c r="AV31" s="17" t="str">
        <f t="shared" si="25"/>
        <v/>
      </c>
      <c r="AW31" s="18">
        <f t="shared" si="2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customHeight="1" x14ac:dyDescent="0.2">
      <c r="A32" s="268">
        <v>27</v>
      </c>
      <c r="B32" s="211"/>
      <c r="C32" s="211"/>
      <c r="D32" s="211"/>
      <c r="E32" s="223"/>
      <c r="F32" s="91"/>
      <c r="G32" s="23"/>
      <c r="H32" s="91"/>
      <c r="I32" s="91"/>
      <c r="J32" s="23"/>
      <c r="K32" s="23"/>
      <c r="L32" s="24"/>
      <c r="M32" s="91"/>
      <c r="N32" s="23"/>
      <c r="O32" s="24"/>
      <c r="P32" s="23"/>
      <c r="Q32" s="91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23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>SUM(X32:AB32)</f>
        <v>0</v>
      </c>
      <c r="AD32" s="210" t="str">
        <f t="shared" si="26"/>
        <v/>
      </c>
      <c r="AE32" s="16">
        <f t="shared" si="9"/>
        <v>0</v>
      </c>
      <c r="AF32" s="9"/>
      <c r="AG32" s="17" t="str">
        <f t="shared" si="25"/>
        <v/>
      </c>
      <c r="AH32" s="17" t="str">
        <f t="shared" si="25"/>
        <v/>
      </c>
      <c r="AI32" s="17" t="str">
        <f t="shared" si="25"/>
        <v/>
      </c>
      <c r="AJ32" s="17" t="str">
        <f t="shared" si="25"/>
        <v/>
      </c>
      <c r="AK32" s="17" t="str">
        <f t="shared" si="25"/>
        <v/>
      </c>
      <c r="AL32" s="17" t="str">
        <f t="shared" si="25"/>
        <v/>
      </c>
      <c r="AM32" s="17" t="str">
        <f t="shared" si="25"/>
        <v/>
      </c>
      <c r="AN32" s="17" t="str">
        <f t="shared" si="25"/>
        <v/>
      </c>
      <c r="AO32" s="17" t="str">
        <f t="shared" si="25"/>
        <v/>
      </c>
      <c r="AP32" s="17" t="str">
        <f t="shared" si="25"/>
        <v/>
      </c>
      <c r="AQ32" s="17" t="str">
        <f t="shared" si="25"/>
        <v/>
      </c>
      <c r="AR32" s="17" t="str">
        <f t="shared" si="25"/>
        <v/>
      </c>
      <c r="AS32" s="17" t="str">
        <f t="shared" si="25"/>
        <v/>
      </c>
      <c r="AT32" s="17" t="str">
        <f t="shared" si="25"/>
        <v/>
      </c>
      <c r="AU32" s="17" t="str">
        <f t="shared" si="25"/>
        <v/>
      </c>
      <c r="AV32" s="17" t="str">
        <f t="shared" si="25"/>
        <v/>
      </c>
      <c r="AW32" s="18">
        <f t="shared" si="2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customHeight="1" x14ac:dyDescent="0.2">
      <c r="A33" s="268">
        <v>28</v>
      </c>
      <c r="B33" s="211"/>
      <c r="C33" s="211"/>
      <c r="D33" s="211"/>
      <c r="E33" s="223"/>
      <c r="F33" s="91"/>
      <c r="G33" s="23"/>
      <c r="H33" s="91"/>
      <c r="I33" s="91"/>
      <c r="J33" s="23"/>
      <c r="K33" s="23"/>
      <c r="L33" s="24"/>
      <c r="M33" s="23"/>
      <c r="N33" s="23"/>
      <c r="O33" s="24"/>
      <c r="P33" s="23"/>
      <c r="Q33" s="91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23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>SUM(X33:AB33)</f>
        <v>0</v>
      </c>
      <c r="AD33" s="210" t="str">
        <f t="shared" si="26"/>
        <v/>
      </c>
      <c r="AE33" s="16">
        <f t="shared" si="9"/>
        <v>0</v>
      </c>
      <c r="AF33" s="9"/>
      <c r="AG33" s="17" t="str">
        <f t="shared" si="25"/>
        <v/>
      </c>
      <c r="AH33" s="17" t="str">
        <f t="shared" si="25"/>
        <v/>
      </c>
      <c r="AI33" s="17" t="str">
        <f t="shared" si="25"/>
        <v/>
      </c>
      <c r="AJ33" s="17" t="str">
        <f t="shared" si="25"/>
        <v/>
      </c>
      <c r="AK33" s="17" t="str">
        <f t="shared" si="25"/>
        <v/>
      </c>
      <c r="AL33" s="17" t="str">
        <f t="shared" si="25"/>
        <v/>
      </c>
      <c r="AM33" s="17" t="str">
        <f t="shared" si="25"/>
        <v/>
      </c>
      <c r="AN33" s="17" t="str">
        <f t="shared" si="25"/>
        <v/>
      </c>
      <c r="AO33" s="17" t="str">
        <f t="shared" si="25"/>
        <v/>
      </c>
      <c r="AP33" s="17" t="str">
        <f t="shared" si="25"/>
        <v/>
      </c>
      <c r="AQ33" s="17" t="str">
        <f t="shared" si="25"/>
        <v/>
      </c>
      <c r="AR33" s="17" t="str">
        <f t="shared" si="25"/>
        <v/>
      </c>
      <c r="AS33" s="17" t="str">
        <f t="shared" si="25"/>
        <v/>
      </c>
      <c r="AT33" s="17" t="str">
        <f t="shared" si="25"/>
        <v/>
      </c>
      <c r="AU33" s="17" t="str">
        <f t="shared" si="25"/>
        <v/>
      </c>
      <c r="AV33" s="17" t="str">
        <f t="shared" si="25"/>
        <v/>
      </c>
      <c r="AW33" s="18">
        <f t="shared" si="2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customHeight="1" x14ac:dyDescent="0.2">
      <c r="A34" s="268">
        <v>29</v>
      </c>
      <c r="B34" s="211"/>
      <c r="C34" s="211"/>
      <c r="D34" s="211"/>
      <c r="E34" s="223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23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>SUM(X34:AB34)</f>
        <v>0</v>
      </c>
      <c r="AD34" s="210" t="str">
        <f t="shared" si="26"/>
        <v/>
      </c>
      <c r="AE34" s="16">
        <f t="shared" si="9"/>
        <v>0</v>
      </c>
      <c r="AF34" s="9"/>
      <c r="AG34" s="17" t="str">
        <f t="shared" si="25"/>
        <v/>
      </c>
      <c r="AH34" s="17" t="str">
        <f t="shared" si="25"/>
        <v/>
      </c>
      <c r="AI34" s="17" t="str">
        <f t="shared" si="25"/>
        <v/>
      </c>
      <c r="AJ34" s="17" t="str">
        <f t="shared" si="25"/>
        <v/>
      </c>
      <c r="AK34" s="17" t="str">
        <f t="shared" si="25"/>
        <v/>
      </c>
      <c r="AL34" s="17" t="str">
        <f t="shared" si="25"/>
        <v/>
      </c>
      <c r="AM34" s="17" t="str">
        <f t="shared" si="25"/>
        <v/>
      </c>
      <c r="AN34" s="17" t="str">
        <f t="shared" si="25"/>
        <v/>
      </c>
      <c r="AO34" s="17" t="str">
        <f t="shared" si="25"/>
        <v/>
      </c>
      <c r="AP34" s="17" t="str">
        <f t="shared" si="25"/>
        <v/>
      </c>
      <c r="AQ34" s="17" t="str">
        <f t="shared" si="25"/>
        <v/>
      </c>
      <c r="AR34" s="17" t="str">
        <f t="shared" si="25"/>
        <v/>
      </c>
      <c r="AS34" s="17" t="str">
        <f t="shared" si="25"/>
        <v/>
      </c>
      <c r="AT34" s="17" t="str">
        <f t="shared" si="25"/>
        <v/>
      </c>
      <c r="AU34" s="17" t="str">
        <f t="shared" si="25"/>
        <v/>
      </c>
      <c r="AV34" s="17" t="str">
        <f t="shared" si="25"/>
        <v/>
      </c>
      <c r="AW34" s="18">
        <f t="shared" si="2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customHeight="1" x14ac:dyDescent="0.2">
      <c r="A35" s="268">
        <v>30</v>
      </c>
      <c r="B35" s="220"/>
      <c r="C35" s="221"/>
      <c r="D35" s="83"/>
      <c r="E35" s="223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2"/>
      <c r="X35" s="92"/>
      <c r="Y35" s="92">
        <f t="shared" si="3"/>
        <v>0</v>
      </c>
      <c r="Z35" s="92">
        <f t="shared" si="4"/>
        <v>0</v>
      </c>
      <c r="AA35" s="92">
        <f t="shared" si="5"/>
        <v>0</v>
      </c>
      <c r="AB35" s="92">
        <f t="shared" si="6"/>
        <v>0</v>
      </c>
      <c r="AC35" s="92">
        <f>SUM(X35:AB35)</f>
        <v>0</v>
      </c>
      <c r="AD35" s="210" t="str">
        <f t="shared" si="26"/>
        <v/>
      </c>
      <c r="AE35" s="16">
        <f t="shared" si="9"/>
        <v>0</v>
      </c>
      <c r="AF35" s="9"/>
      <c r="AG35" s="17" t="str">
        <f t="shared" si="25"/>
        <v/>
      </c>
      <c r="AH35" s="17" t="str">
        <f t="shared" si="25"/>
        <v/>
      </c>
      <c r="AI35" s="17" t="str">
        <f t="shared" si="25"/>
        <v/>
      </c>
      <c r="AJ35" s="17" t="str">
        <f t="shared" si="25"/>
        <v/>
      </c>
      <c r="AK35" s="17" t="str">
        <f t="shared" si="25"/>
        <v/>
      </c>
      <c r="AL35" s="17" t="str">
        <f t="shared" si="25"/>
        <v/>
      </c>
      <c r="AM35" s="17" t="str">
        <f t="shared" si="25"/>
        <v/>
      </c>
      <c r="AN35" s="17" t="str">
        <f t="shared" si="25"/>
        <v/>
      </c>
      <c r="AO35" s="17" t="str">
        <f t="shared" si="25"/>
        <v/>
      </c>
      <c r="AP35" s="17" t="str">
        <f t="shared" si="25"/>
        <v/>
      </c>
      <c r="AQ35" s="17" t="str">
        <f t="shared" si="25"/>
        <v/>
      </c>
      <c r="AR35" s="17" t="str">
        <f t="shared" si="25"/>
        <v/>
      </c>
      <c r="AS35" s="17" t="str">
        <f t="shared" si="25"/>
        <v/>
      </c>
      <c r="AT35" s="17" t="str">
        <f t="shared" si="25"/>
        <v/>
      </c>
      <c r="AU35" s="17" t="str">
        <f t="shared" si="25"/>
        <v/>
      </c>
      <c r="AV35" s="17" t="str">
        <f t="shared" si="25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customHeight="1" x14ac:dyDescent="0.2">
      <c r="A36" s="268">
        <v>31</v>
      </c>
      <c r="B36" s="220"/>
      <c r="C36" s="221"/>
      <c r="D36" s="83"/>
      <c r="E36" s="223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 t="shared" si="3"/>
        <v>0</v>
      </c>
      <c r="Z36" s="92">
        <f t="shared" si="4"/>
        <v>0</v>
      </c>
      <c r="AA36" s="92">
        <f t="shared" si="5"/>
        <v>0</v>
      </c>
      <c r="AB36" s="92">
        <f t="shared" si="6"/>
        <v>0</v>
      </c>
      <c r="AC36" s="92">
        <f t="shared" si="7"/>
        <v>0</v>
      </c>
      <c r="AD36" s="210" t="str">
        <f t="shared" si="26"/>
        <v/>
      </c>
      <c r="AE36" s="16">
        <f>IF(AX36=5,0.5,IF(AX36=4,0.25,IF(AX36&lt;=3,0)))</f>
        <v>0</v>
      </c>
      <c r="AF36" s="9"/>
      <c r="AG36" s="17" t="str">
        <f t="shared" si="25"/>
        <v/>
      </c>
      <c r="AH36" s="17" t="str">
        <f t="shared" si="25"/>
        <v/>
      </c>
      <c r="AI36" s="17" t="str">
        <f t="shared" si="25"/>
        <v/>
      </c>
      <c r="AJ36" s="17" t="str">
        <f t="shared" si="25"/>
        <v/>
      </c>
      <c r="AK36" s="17" t="str">
        <f t="shared" si="25"/>
        <v/>
      </c>
      <c r="AL36" s="17" t="str">
        <f t="shared" si="25"/>
        <v/>
      </c>
      <c r="AM36" s="17" t="str">
        <f t="shared" si="25"/>
        <v/>
      </c>
      <c r="AN36" s="17" t="str">
        <f t="shared" si="25"/>
        <v/>
      </c>
      <c r="AO36" s="17" t="str">
        <f t="shared" si="25"/>
        <v/>
      </c>
      <c r="AP36" s="17" t="str">
        <f t="shared" si="25"/>
        <v/>
      </c>
      <c r="AQ36" s="17" t="str">
        <f t="shared" si="25"/>
        <v/>
      </c>
      <c r="AR36" s="17" t="str">
        <f t="shared" si="25"/>
        <v/>
      </c>
      <c r="AS36" s="17" t="str">
        <f t="shared" si="25"/>
        <v/>
      </c>
      <c r="AT36" s="17" t="str">
        <f t="shared" si="25"/>
        <v/>
      </c>
      <c r="AU36" s="17" t="str">
        <f t="shared" si="25"/>
        <v/>
      </c>
      <c r="AV36" s="17" t="str">
        <f t="shared" si="25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customHeight="1" x14ac:dyDescent="0.25">
      <c r="A37" s="109"/>
      <c r="B37" s="110"/>
      <c r="C37" s="110"/>
      <c r="D37" s="110"/>
      <c r="E37" s="223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 t="shared" si="3"/>
        <v>0</v>
      </c>
      <c r="Z37" s="92">
        <f t="shared" si="4"/>
        <v>0</v>
      </c>
      <c r="AA37" s="92">
        <f t="shared" si="5"/>
        <v>0</v>
      </c>
      <c r="AB37" s="92">
        <f t="shared" si="6"/>
        <v>0</v>
      </c>
      <c r="AC37" s="92">
        <f t="shared" si="7"/>
        <v>0</v>
      </c>
      <c r="AD37" s="210" t="str">
        <f t="shared" si="26"/>
        <v/>
      </c>
      <c r="AE37" s="16">
        <f>IF(AX37=5,0.5,IF(AX37=4,0.25,IF(AX37&lt;=3,0)))</f>
        <v>0</v>
      </c>
      <c r="AF37" s="9"/>
      <c r="AG37" s="17" t="str">
        <f t="shared" si="25"/>
        <v/>
      </c>
      <c r="AH37" s="17" t="str">
        <f t="shared" si="25"/>
        <v/>
      </c>
      <c r="AI37" s="17" t="str">
        <f t="shared" si="25"/>
        <v/>
      </c>
      <c r="AJ37" s="17" t="str">
        <f t="shared" si="25"/>
        <v/>
      </c>
      <c r="AK37" s="17" t="str">
        <f t="shared" si="25"/>
        <v/>
      </c>
      <c r="AL37" s="17" t="str">
        <f t="shared" si="25"/>
        <v/>
      </c>
      <c r="AM37" s="17" t="str">
        <f t="shared" si="25"/>
        <v/>
      </c>
      <c r="AN37" s="17" t="str">
        <f t="shared" si="25"/>
        <v/>
      </c>
      <c r="AO37" s="17" t="str">
        <f t="shared" si="25"/>
        <v/>
      </c>
      <c r="AP37" s="17" t="str">
        <f t="shared" si="25"/>
        <v/>
      </c>
      <c r="AQ37" s="17" t="str">
        <f t="shared" si="25"/>
        <v/>
      </c>
      <c r="AR37" s="17" t="str">
        <f t="shared" si="25"/>
        <v/>
      </c>
      <c r="AS37" s="17" t="str">
        <f t="shared" si="25"/>
        <v/>
      </c>
      <c r="AT37" s="17" t="str">
        <f t="shared" si="25"/>
        <v/>
      </c>
      <c r="AU37" s="17" t="str">
        <f t="shared" si="25"/>
        <v/>
      </c>
      <c r="AV37" s="17" t="str">
        <f t="shared" ref="AG37:AV38" si="27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customHeight="1" thickBot="1" x14ac:dyDescent="0.3">
      <c r="A38" s="109"/>
      <c r="B38" s="110"/>
      <c r="C38" s="110"/>
      <c r="D38" s="110"/>
      <c r="E38" s="27">
        <f>COUNTIF(E6:E37,"2334")</f>
        <v>18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2">
        <f>COUNTIF(AG38:AV38,"б")</f>
        <v>0</v>
      </c>
      <c r="X38" s="92">
        <f>COUNTIF(AF38:AU38,"д")</f>
        <v>0</v>
      </c>
      <c r="Y38" s="92">
        <f t="shared" si="3"/>
        <v>0</v>
      </c>
      <c r="Z38" s="92">
        <f t="shared" si="4"/>
        <v>0</v>
      </c>
      <c r="AA38" s="92">
        <f t="shared" si="5"/>
        <v>0</v>
      </c>
      <c r="AB38" s="92">
        <f t="shared" si="6"/>
        <v>0</v>
      </c>
      <c r="AC38" s="92">
        <f t="shared" si="7"/>
        <v>0</v>
      </c>
      <c r="AD38" s="210" t="str">
        <f t="shared" si="26"/>
        <v/>
      </c>
      <c r="AE38" s="31">
        <f>IF(AX38=5,0.5,IF(AX38=4,0.25,IF(AX38&lt;=3,0)))</f>
        <v>0</v>
      </c>
      <c r="AF38" s="9"/>
      <c r="AG38" s="17" t="str">
        <f t="shared" si="27"/>
        <v/>
      </c>
      <c r="AH38" s="17" t="str">
        <f t="shared" si="27"/>
        <v/>
      </c>
      <c r="AI38" s="17" t="str">
        <f t="shared" si="27"/>
        <v/>
      </c>
      <c r="AJ38" s="17" t="str">
        <f t="shared" si="27"/>
        <v/>
      </c>
      <c r="AK38" s="17" t="str">
        <f t="shared" si="27"/>
        <v/>
      </c>
      <c r="AL38" s="17" t="str">
        <f t="shared" si="27"/>
        <v/>
      </c>
      <c r="AM38" s="17" t="str">
        <f t="shared" si="27"/>
        <v/>
      </c>
      <c r="AN38" s="17" t="str">
        <f t="shared" si="27"/>
        <v/>
      </c>
      <c r="AO38" s="17" t="str">
        <f t="shared" si="27"/>
        <v/>
      </c>
      <c r="AP38" s="17" t="str">
        <f t="shared" si="27"/>
        <v/>
      </c>
      <c r="AQ38" s="17" t="str">
        <f t="shared" si="27"/>
        <v/>
      </c>
      <c r="AR38" s="17" t="str">
        <f t="shared" si="27"/>
        <v/>
      </c>
      <c r="AS38" s="17" t="str">
        <f t="shared" si="27"/>
        <v/>
      </c>
      <c r="AT38" s="17" t="str">
        <f t="shared" si="27"/>
        <v/>
      </c>
      <c r="AU38" s="17" t="str">
        <f t="shared" si="27"/>
        <v/>
      </c>
      <c r="AV38" s="17" t="str">
        <f t="shared" si="27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15"/>
      <c r="B39" s="110"/>
      <c r="C39" s="82" t="s">
        <v>12</v>
      </c>
      <c r="D39" s="110"/>
      <c r="E39" s="27"/>
      <c r="F39" s="181" t="str">
        <f t="array" ref="F39:U46">AG39:AV46</f>
        <v xml:space="preserve"> </v>
      </c>
      <c r="G39" s="181">
        <v>4.3888888888888893</v>
      </c>
      <c r="H39" s="181">
        <v>4.875</v>
      </c>
      <c r="I39" s="181">
        <v>3.7222222222222223</v>
      </c>
      <c r="J39" s="181">
        <v>4</v>
      </c>
      <c r="K39" s="181">
        <v>4.5555555555555554</v>
      </c>
      <c r="L39" s="181">
        <v>4.0555555555555554</v>
      </c>
      <c r="M39" s="181">
        <v>3.8333333333333335</v>
      </c>
      <c r="N39" s="181">
        <v>4.1111111111111107</v>
      </c>
      <c r="O39" s="182">
        <v>4.2222222222222223</v>
      </c>
      <c r="P39" s="183">
        <v>4.9444444444444446</v>
      </c>
      <c r="Q39" s="183">
        <v>3.8333333333333335</v>
      </c>
      <c r="R39" s="183">
        <v>3.3888888888888888</v>
      </c>
      <c r="S39" s="181">
        <v>3.4444444444444446</v>
      </c>
      <c r="T39" s="181" t="str">
        <v xml:space="preserve"> </v>
      </c>
      <c r="U39" s="181">
        <v>4.1111111111111107</v>
      </c>
      <c r="V39" s="18">
        <f>сводн.!T45</f>
        <v>3</v>
      </c>
      <c r="W39" s="92">
        <f>SUM(W6:W38)</f>
        <v>0</v>
      </c>
      <c r="X39" s="92">
        <f>SUM(X6:X38)</f>
        <v>0</v>
      </c>
      <c r="Y39" s="92">
        <f>SUM(Y6:Y38)-X39</f>
        <v>1</v>
      </c>
      <c r="Z39" s="92">
        <f>SUM(Z6:Z38)</f>
        <v>52</v>
      </c>
      <c r="AA39" s="92">
        <f>SUM(AA6:AA38)</f>
        <v>118</v>
      </c>
      <c r="AB39" s="92">
        <f>SUM(AB6:AB38)</f>
        <v>79</v>
      </c>
      <c r="AC39" s="92">
        <f t="shared" si="7"/>
        <v>250</v>
      </c>
      <c r="AD39" s="210">
        <f t="shared" si="26"/>
        <v>4.0999999999999996</v>
      </c>
      <c r="AE39" s="32"/>
      <c r="AF39" s="9"/>
      <c r="AG39" s="33" t="str">
        <f t="shared" ref="AG39:AV39" si="28">IF(COUNT(AG6:AG38)=0," ",SUM(AG6:AG38)/COUNT(AG6:AG38))</f>
        <v xml:space="preserve"> </v>
      </c>
      <c r="AH39" s="33">
        <f t="shared" si="28"/>
        <v>4.3888888888888893</v>
      </c>
      <c r="AI39" s="33">
        <f t="shared" si="28"/>
        <v>4.875</v>
      </c>
      <c r="AJ39" s="33">
        <f t="shared" si="28"/>
        <v>3.7222222222222223</v>
      </c>
      <c r="AK39" s="33">
        <f t="shared" si="28"/>
        <v>4</v>
      </c>
      <c r="AL39" s="33">
        <f t="shared" si="28"/>
        <v>4.5555555555555554</v>
      </c>
      <c r="AM39" s="33">
        <f t="shared" si="28"/>
        <v>4.0555555555555554</v>
      </c>
      <c r="AN39" s="33">
        <f t="shared" si="28"/>
        <v>3.8333333333333335</v>
      </c>
      <c r="AO39" s="33">
        <f t="shared" si="28"/>
        <v>4.1111111111111107</v>
      </c>
      <c r="AP39" s="33">
        <f t="shared" si="28"/>
        <v>4.2222222222222223</v>
      </c>
      <c r="AQ39" s="33">
        <f t="shared" si="28"/>
        <v>4.9444444444444446</v>
      </c>
      <c r="AR39" s="33">
        <f t="shared" si="28"/>
        <v>3.8333333333333335</v>
      </c>
      <c r="AS39" s="33">
        <f t="shared" si="28"/>
        <v>3.3888888888888888</v>
      </c>
      <c r="AT39" s="33">
        <f t="shared" si="28"/>
        <v>3.4444444444444446</v>
      </c>
      <c r="AU39" s="33" t="str">
        <f t="shared" si="28"/>
        <v xml:space="preserve"> </v>
      </c>
      <c r="AV39" s="34">
        <f t="shared" si="28"/>
        <v>4.1111111111111107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184"/>
      <c r="B40" s="215"/>
      <c r="C40" s="186" t="s">
        <v>13</v>
      </c>
      <c r="D40" s="82"/>
      <c r="E40" s="187"/>
      <c r="F40" s="102" t="str">
        <v>0</v>
      </c>
      <c r="G40" s="102">
        <v>7</v>
      </c>
      <c r="H40" s="102">
        <v>14</v>
      </c>
      <c r="I40" s="102">
        <v>3</v>
      </c>
      <c r="J40" s="102">
        <v>4</v>
      </c>
      <c r="K40" s="102">
        <v>10</v>
      </c>
      <c r="L40" s="102">
        <v>7</v>
      </c>
      <c r="M40" s="102">
        <v>3</v>
      </c>
      <c r="N40" s="102">
        <v>3</v>
      </c>
      <c r="O40" s="103">
        <v>4</v>
      </c>
      <c r="P40" s="103">
        <v>17</v>
      </c>
      <c r="Q40" s="103">
        <v>2</v>
      </c>
      <c r="R40" s="103">
        <v>1</v>
      </c>
      <c r="S40" s="102" t="str">
        <v>0</v>
      </c>
      <c r="T40" s="102" t="str">
        <v>0</v>
      </c>
      <c r="U40" s="102">
        <v>4</v>
      </c>
      <c r="V40" s="177" t="str">
        <f>IF(COUNTIF(V6:V38,5)=0,"0",COUNTIF(V6:V38,5))</f>
        <v>0</v>
      </c>
      <c r="W40" s="177"/>
      <c r="X40" s="722">
        <f>SUM(X39:AB39)</f>
        <v>250</v>
      </c>
      <c r="Y40" s="722"/>
      <c r="Z40" s="722"/>
      <c r="AA40" s="722"/>
      <c r="AB40" s="722"/>
      <c r="AC40" s="270"/>
      <c r="AD40" s="210">
        <f t="shared" si="26"/>
        <v>2</v>
      </c>
      <c r="AE40" s="36"/>
      <c r="AF40" s="37"/>
      <c r="AG40" s="38" t="str">
        <f t="shared" ref="AG40:AV40" si="29">IF(COUNTIF(AG6:AG38,5)=0,"0",COUNTIF(AG6:AG38,5))</f>
        <v>0</v>
      </c>
      <c r="AH40" s="38">
        <f t="shared" si="29"/>
        <v>7</v>
      </c>
      <c r="AI40" s="38">
        <f t="shared" si="29"/>
        <v>14</v>
      </c>
      <c r="AJ40" s="38">
        <f t="shared" si="29"/>
        <v>3</v>
      </c>
      <c r="AK40" s="38">
        <f t="shared" si="29"/>
        <v>4</v>
      </c>
      <c r="AL40" s="38">
        <f t="shared" si="29"/>
        <v>10</v>
      </c>
      <c r="AM40" s="38">
        <f t="shared" si="29"/>
        <v>7</v>
      </c>
      <c r="AN40" s="38">
        <f t="shared" si="29"/>
        <v>3</v>
      </c>
      <c r="AO40" s="38">
        <f t="shared" si="29"/>
        <v>3</v>
      </c>
      <c r="AP40" s="38">
        <f t="shared" si="29"/>
        <v>4</v>
      </c>
      <c r="AQ40" s="38">
        <f t="shared" si="29"/>
        <v>17</v>
      </c>
      <c r="AR40" s="38">
        <f t="shared" si="29"/>
        <v>2</v>
      </c>
      <c r="AS40" s="38">
        <f t="shared" si="29"/>
        <v>1</v>
      </c>
      <c r="AT40" s="38" t="str">
        <f t="shared" si="29"/>
        <v>0</v>
      </c>
      <c r="AU40" s="38" t="str">
        <f t="shared" si="29"/>
        <v>0</v>
      </c>
      <c r="AV40" s="38">
        <f t="shared" si="29"/>
        <v>4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188"/>
      <c r="B41" s="184"/>
      <c r="C41" s="190" t="s">
        <v>14</v>
      </c>
      <c r="D41" s="186"/>
      <c r="E41" s="191"/>
      <c r="F41" s="104" t="str">
        <v>0</v>
      </c>
      <c r="G41" s="104">
        <v>11</v>
      </c>
      <c r="H41" s="104">
        <v>2</v>
      </c>
      <c r="I41" s="104">
        <v>7</v>
      </c>
      <c r="J41" s="104">
        <v>10</v>
      </c>
      <c r="K41" s="104">
        <v>8</v>
      </c>
      <c r="L41" s="104">
        <v>5</v>
      </c>
      <c r="M41" s="104">
        <v>9</v>
      </c>
      <c r="N41" s="104">
        <v>14</v>
      </c>
      <c r="O41" s="105">
        <v>14</v>
      </c>
      <c r="P41" s="105">
        <v>1</v>
      </c>
      <c r="Q41" s="105">
        <v>11</v>
      </c>
      <c r="R41" s="105">
        <v>6</v>
      </c>
      <c r="S41" s="104">
        <v>8</v>
      </c>
      <c r="T41" s="104" t="str">
        <v>0</v>
      </c>
      <c r="U41" s="104">
        <v>12</v>
      </c>
      <c r="V41" s="44">
        <f>IF(COUNTIF(V6:V38,4)=0,"0",COUNTIF(V6:V38,4))</f>
        <v>2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5</v>
      </c>
      <c r="AA41" s="44" t="str">
        <f>IF(COUNTIF(AA6:AA38,4)=0," ",COUNTIF(AA6:AA38,4))</f>
        <v xml:space="preserve"> </v>
      </c>
      <c r="AB41" s="44">
        <f>IF(COUNTIF(AB6:AB38,4)=0," ",COUNTIF(AB6:AB38,4))</f>
        <v>6</v>
      </c>
      <c r="AC41" s="44"/>
      <c r="AD41" s="210" t="str">
        <f t="shared" si="26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V41" si="30">IF(COUNTIF(AG6:AG38,4)=0,"0",COUNTIF(AG6:AG38,4))</f>
        <v>0</v>
      </c>
      <c r="AH41" s="44">
        <f t="shared" si="30"/>
        <v>11</v>
      </c>
      <c r="AI41" s="44">
        <f t="shared" si="30"/>
        <v>2</v>
      </c>
      <c r="AJ41" s="44">
        <f t="shared" si="30"/>
        <v>7</v>
      </c>
      <c r="AK41" s="44">
        <f t="shared" si="30"/>
        <v>10</v>
      </c>
      <c r="AL41" s="44">
        <f t="shared" si="30"/>
        <v>8</v>
      </c>
      <c r="AM41" s="44">
        <f t="shared" si="30"/>
        <v>5</v>
      </c>
      <c r="AN41" s="44">
        <f t="shared" si="30"/>
        <v>9</v>
      </c>
      <c r="AO41" s="44">
        <f t="shared" si="30"/>
        <v>14</v>
      </c>
      <c r="AP41" s="44">
        <f t="shared" si="30"/>
        <v>14</v>
      </c>
      <c r="AQ41" s="44">
        <f t="shared" si="30"/>
        <v>1</v>
      </c>
      <c r="AR41" s="44">
        <f t="shared" si="30"/>
        <v>11</v>
      </c>
      <c r="AS41" s="44">
        <f t="shared" si="30"/>
        <v>6</v>
      </c>
      <c r="AT41" s="44">
        <f t="shared" si="30"/>
        <v>8</v>
      </c>
      <c r="AU41" s="44" t="str">
        <f t="shared" si="30"/>
        <v>0</v>
      </c>
      <c r="AV41" s="44">
        <f t="shared" si="30"/>
        <v>12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4"/>
      <c r="B42" s="188"/>
      <c r="C42" s="193" t="s">
        <v>15</v>
      </c>
      <c r="D42" s="190"/>
      <c r="E42" s="194"/>
      <c r="F42" s="106" t="str">
        <v>0</v>
      </c>
      <c r="G42" s="106" t="str">
        <v>0</v>
      </c>
      <c r="H42" s="106" t="str">
        <v>0</v>
      </c>
      <c r="I42" s="106">
        <v>8</v>
      </c>
      <c r="J42" s="106">
        <v>4</v>
      </c>
      <c r="K42" s="106" t="str">
        <v>0</v>
      </c>
      <c r="L42" s="106">
        <v>6</v>
      </c>
      <c r="M42" s="106">
        <v>6</v>
      </c>
      <c r="N42" s="106">
        <v>1</v>
      </c>
      <c r="O42" s="107" t="str">
        <v>0</v>
      </c>
      <c r="P42" s="107" t="str">
        <v>0</v>
      </c>
      <c r="Q42" s="107">
        <v>5</v>
      </c>
      <c r="R42" s="107">
        <v>10</v>
      </c>
      <c r="S42" s="106">
        <v>10</v>
      </c>
      <c r="T42" s="106" t="str">
        <v>0</v>
      </c>
      <c r="U42" s="106">
        <v>2</v>
      </c>
      <c r="V42" s="52">
        <f>IF(COUNTIF(V6:V38,3)=0,"0",COUNTIF(V6:V38,3))</f>
        <v>15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2</v>
      </c>
      <c r="AA42" s="52" t="str">
        <f>IF(COUNTIF(AA6:AA38,3)=0," ",COUNTIF(AA6:AA38,3))</f>
        <v xml:space="preserve"> </v>
      </c>
      <c r="AB42" s="52">
        <f>IF(COUNTIF(AB6:AB38,3)=0," ",COUNTIF(AB6:AB38,3))</f>
        <v>5</v>
      </c>
      <c r="AC42" s="52"/>
      <c r="AD42" s="210" t="str">
        <f t="shared" si="26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V42" si="31">IF(COUNTIF(AG6:AG38,3)=0,"0",COUNTIF(AG6:AG38,3))</f>
        <v>0</v>
      </c>
      <c r="AH42" s="52" t="str">
        <f t="shared" si="31"/>
        <v>0</v>
      </c>
      <c r="AI42" s="52" t="str">
        <f t="shared" si="31"/>
        <v>0</v>
      </c>
      <c r="AJ42" s="52">
        <f t="shared" si="31"/>
        <v>8</v>
      </c>
      <c r="AK42" s="52">
        <f t="shared" si="31"/>
        <v>4</v>
      </c>
      <c r="AL42" s="52" t="str">
        <f t="shared" si="31"/>
        <v>0</v>
      </c>
      <c r="AM42" s="52">
        <f t="shared" si="31"/>
        <v>6</v>
      </c>
      <c r="AN42" s="52">
        <f t="shared" si="31"/>
        <v>6</v>
      </c>
      <c r="AO42" s="52">
        <f t="shared" si="31"/>
        <v>1</v>
      </c>
      <c r="AP42" s="52" t="str">
        <f t="shared" si="31"/>
        <v>0</v>
      </c>
      <c r="AQ42" s="52" t="str">
        <f t="shared" si="31"/>
        <v>0</v>
      </c>
      <c r="AR42" s="52">
        <f t="shared" si="31"/>
        <v>5</v>
      </c>
      <c r="AS42" s="52">
        <f t="shared" si="31"/>
        <v>10</v>
      </c>
      <c r="AT42" s="52">
        <f t="shared" si="31"/>
        <v>10</v>
      </c>
      <c r="AU42" s="52" t="str">
        <f t="shared" si="31"/>
        <v>0</v>
      </c>
      <c r="AV42" s="52">
        <f t="shared" si="31"/>
        <v>2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15"/>
      <c r="B43" s="84"/>
      <c r="C43" s="82" t="s">
        <v>16</v>
      </c>
      <c r="D43" s="19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1</v>
      </c>
      <c r="S43" s="23">
        <v>0</v>
      </c>
      <c r="T43" s="23">
        <v>0</v>
      </c>
      <c r="U43" s="23">
        <v>0</v>
      </c>
      <c r="V43" s="35">
        <f>IF(COUNTIF(V6:V38,2)=0,"0",COUNTIF(V6:V38,2))</f>
        <v>1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4</v>
      </c>
      <c r="AA43" s="35" t="str">
        <f>IF(COUNTIF(AA6:AA38,2)=0," ",COUNTIF(AA6:AA38,2))</f>
        <v xml:space="preserve"> </v>
      </c>
      <c r="AB43" s="35" t="str">
        <f>IF(COUNTIF(AB6:AB38,2)=0," ",COUNTIF(AB6:AB38,2))</f>
        <v xml:space="preserve"> </v>
      </c>
      <c r="AC43" s="35"/>
      <c r="AD43" s="210" t="str">
        <f t="shared" si="26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32">COUNTIF(AG6:AG37,2)+COUNTIF(AG6:AG37,"д")</f>
        <v>0</v>
      </c>
      <c r="AH43" s="35">
        <f t="shared" si="32"/>
        <v>0</v>
      </c>
      <c r="AI43" s="35">
        <f t="shared" si="32"/>
        <v>0</v>
      </c>
      <c r="AJ43" s="35">
        <f t="shared" si="32"/>
        <v>0</v>
      </c>
      <c r="AK43" s="35">
        <f t="shared" si="32"/>
        <v>0</v>
      </c>
      <c r="AL43" s="35">
        <f t="shared" si="32"/>
        <v>0</v>
      </c>
      <c r="AM43" s="35">
        <f t="shared" si="32"/>
        <v>0</v>
      </c>
      <c r="AN43" s="35">
        <f t="shared" si="32"/>
        <v>0</v>
      </c>
      <c r="AO43" s="35">
        <f t="shared" si="32"/>
        <v>0</v>
      </c>
      <c r="AP43" s="35">
        <f t="shared" si="32"/>
        <v>0</v>
      </c>
      <c r="AQ43" s="35">
        <f t="shared" si="32"/>
        <v>0</v>
      </c>
      <c r="AR43" s="35">
        <f t="shared" si="32"/>
        <v>0</v>
      </c>
      <c r="AS43" s="35">
        <f t="shared" si="32"/>
        <v>1</v>
      </c>
      <c r="AT43" s="35">
        <f t="shared" si="32"/>
        <v>0</v>
      </c>
      <c r="AU43" s="35">
        <f t="shared" si="32"/>
        <v>0</v>
      </c>
      <c r="AV43" s="35">
        <f t="shared" si="32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15"/>
      <c r="B44" s="215"/>
      <c r="C44" s="82" t="s">
        <v>17</v>
      </c>
      <c r="D44" s="82"/>
      <c r="E44" s="27"/>
      <c r="F44" s="23">
        <v>0</v>
      </c>
      <c r="G44" s="23">
        <v>0</v>
      </c>
      <c r="H44" s="23">
        <v>2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33">COUNTBLANK(V6:V27)</f>
        <v>0</v>
      </c>
      <c r="W44" s="35">
        <f t="shared" si="33"/>
        <v>0</v>
      </c>
      <c r="X44" s="35">
        <f t="shared" si="33"/>
        <v>0</v>
      </c>
      <c r="Y44" s="35">
        <f t="shared" si="33"/>
        <v>0</v>
      </c>
      <c r="Z44" s="35">
        <f t="shared" si="33"/>
        <v>0</v>
      </c>
      <c r="AA44" s="35">
        <f t="shared" si="33"/>
        <v>0</v>
      </c>
      <c r="AB44" s="35">
        <f t="shared" si="33"/>
        <v>0</v>
      </c>
      <c r="AC44" s="35"/>
      <c r="AD44" s="222">
        <f>COUNTBLANK(AD6:AD23)</f>
        <v>0</v>
      </c>
      <c r="AE44" s="61" t="str">
        <f>IF(COUNTIF(AE6:AE38,"б")=0," ",COUNTIF(AE6:AE38,"б"))</f>
        <v xml:space="preserve"> </v>
      </c>
      <c r="AF44" s="60">
        <f t="shared" ref="AF44:CB44" si="34">IF(COUNTIF(AF6:AF38,"б")=0+COUNTIF(AF6:AF38,"а")=0,"0",COUNTIF(AF6:AF38,"б")+COUNTIF(AF6:AF38,"а"))</f>
        <v>0</v>
      </c>
      <c r="AG44" s="60">
        <f t="shared" si="34"/>
        <v>0</v>
      </c>
      <c r="AH44" s="60">
        <f t="shared" si="34"/>
        <v>0</v>
      </c>
      <c r="AI44" s="60">
        <f t="shared" si="34"/>
        <v>2</v>
      </c>
      <c r="AJ44" s="60">
        <f t="shared" si="34"/>
        <v>0</v>
      </c>
      <c r="AK44" s="60">
        <f t="shared" si="34"/>
        <v>0</v>
      </c>
      <c r="AL44" s="60">
        <f t="shared" si="34"/>
        <v>0</v>
      </c>
      <c r="AM44" s="60">
        <f t="shared" si="34"/>
        <v>0</v>
      </c>
      <c r="AN44" s="60">
        <f t="shared" si="34"/>
        <v>0</v>
      </c>
      <c r="AO44" s="60">
        <f t="shared" si="34"/>
        <v>0</v>
      </c>
      <c r="AP44" s="60">
        <f t="shared" si="34"/>
        <v>0</v>
      </c>
      <c r="AQ44" s="60">
        <f t="shared" si="34"/>
        <v>0</v>
      </c>
      <c r="AR44" s="60">
        <f t="shared" si="34"/>
        <v>0</v>
      </c>
      <c r="AS44" s="60">
        <f t="shared" si="34"/>
        <v>0</v>
      </c>
      <c r="AT44" s="60">
        <f t="shared" si="34"/>
        <v>0</v>
      </c>
      <c r="AU44" s="60">
        <f t="shared" si="34"/>
        <v>0</v>
      </c>
      <c r="AV44" s="60">
        <f t="shared" si="34"/>
        <v>0</v>
      </c>
      <c r="AW44" s="60">
        <f t="shared" si="34"/>
        <v>0</v>
      </c>
      <c r="AX44" s="60">
        <f t="shared" si="34"/>
        <v>0</v>
      </c>
      <c r="AY44" s="60">
        <f t="shared" si="34"/>
        <v>0</v>
      </c>
      <c r="AZ44" s="60">
        <f t="shared" si="34"/>
        <v>0</v>
      </c>
      <c r="BA44" s="60">
        <f t="shared" si="34"/>
        <v>0</v>
      </c>
      <c r="BB44" s="60">
        <f t="shared" si="34"/>
        <v>0</v>
      </c>
      <c r="BC44" s="60">
        <f t="shared" si="34"/>
        <v>0</v>
      </c>
      <c r="BD44" s="60">
        <f t="shared" si="34"/>
        <v>0</v>
      </c>
      <c r="BE44" s="60">
        <f t="shared" si="34"/>
        <v>0</v>
      </c>
      <c r="BF44" s="60">
        <f t="shared" si="34"/>
        <v>0</v>
      </c>
      <c r="BG44" s="60">
        <f t="shared" si="34"/>
        <v>0</v>
      </c>
      <c r="BH44" s="60">
        <f t="shared" si="34"/>
        <v>0</v>
      </c>
      <c r="BI44" s="60">
        <f t="shared" si="34"/>
        <v>0</v>
      </c>
      <c r="BJ44" s="60">
        <f t="shared" si="34"/>
        <v>0</v>
      </c>
      <c r="BK44" s="60">
        <f t="shared" si="34"/>
        <v>0</v>
      </c>
      <c r="BL44" s="60">
        <f t="shared" si="34"/>
        <v>0</v>
      </c>
      <c r="BM44" s="60">
        <f t="shared" si="34"/>
        <v>0</v>
      </c>
      <c r="BN44" s="60">
        <f t="shared" si="34"/>
        <v>0</v>
      </c>
      <c r="BO44" s="60">
        <f t="shared" si="34"/>
        <v>0</v>
      </c>
      <c r="BP44" s="60">
        <f t="shared" si="34"/>
        <v>0</v>
      </c>
      <c r="BQ44" s="60">
        <f t="shared" si="34"/>
        <v>0</v>
      </c>
      <c r="BR44" s="60">
        <f t="shared" si="34"/>
        <v>0</v>
      </c>
      <c r="BS44" s="60">
        <f t="shared" si="34"/>
        <v>0</v>
      </c>
      <c r="BT44" s="60">
        <f t="shared" si="34"/>
        <v>0</v>
      </c>
      <c r="BU44" s="60">
        <f t="shared" si="34"/>
        <v>0</v>
      </c>
      <c r="BV44" s="60">
        <f t="shared" si="34"/>
        <v>0</v>
      </c>
      <c r="BW44" s="60">
        <f t="shared" si="34"/>
        <v>0</v>
      </c>
      <c r="BX44" s="60">
        <f t="shared" si="34"/>
        <v>0</v>
      </c>
      <c r="BY44" s="60">
        <f t="shared" si="34"/>
        <v>0</v>
      </c>
      <c r="BZ44" s="60">
        <f t="shared" si="34"/>
        <v>0</v>
      </c>
      <c r="CA44" s="60">
        <f t="shared" si="34"/>
        <v>0</v>
      </c>
      <c r="CB44" s="60">
        <f t="shared" si="34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15"/>
      <c r="B45" s="215"/>
      <c r="C45" s="82" t="s">
        <v>18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10" t="str">
        <f t="shared" si="26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 t="str">
        <f t="shared" ref="AG45:AV45" si="35">IF(COUNTIF(AG6:AG38,"з")=0,"0",COUNTIF(AG6:AG38,"з"))</f>
        <v>0</v>
      </c>
      <c r="AH45" s="35" t="str">
        <f t="shared" si="35"/>
        <v>0</v>
      </c>
      <c r="AI45" s="35" t="str">
        <f t="shared" si="35"/>
        <v>0</v>
      </c>
      <c r="AJ45" s="35" t="str">
        <f t="shared" si="35"/>
        <v>0</v>
      </c>
      <c r="AK45" s="35" t="str">
        <f t="shared" si="35"/>
        <v>0</v>
      </c>
      <c r="AL45" s="35" t="str">
        <f t="shared" si="35"/>
        <v>0</v>
      </c>
      <c r="AM45" s="35" t="str">
        <f t="shared" si="35"/>
        <v>0</v>
      </c>
      <c r="AN45" s="35" t="str">
        <f t="shared" si="35"/>
        <v>0</v>
      </c>
      <c r="AO45" s="35" t="str">
        <f t="shared" si="35"/>
        <v>0</v>
      </c>
      <c r="AP45" s="35" t="str">
        <f t="shared" si="35"/>
        <v>0</v>
      </c>
      <c r="AQ45" s="35" t="str">
        <f t="shared" si="35"/>
        <v>0</v>
      </c>
      <c r="AR45" s="35" t="str">
        <f t="shared" si="35"/>
        <v>0</v>
      </c>
      <c r="AS45" s="35" t="str">
        <f t="shared" si="35"/>
        <v>0</v>
      </c>
      <c r="AT45" s="35" t="str">
        <f t="shared" si="35"/>
        <v>0</v>
      </c>
      <c r="AU45" s="35" t="str">
        <f t="shared" si="35"/>
        <v>0</v>
      </c>
      <c r="AV45" s="35" t="str">
        <f t="shared" si="35"/>
        <v>0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15"/>
      <c r="B46" s="215"/>
      <c r="C46" s="82" t="s">
        <v>19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10" t="str">
        <f t="shared" si="26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V46" si="36">IF(COUNTIF(AG6:AG38,"н")=0,"0",COUNTIF(AG6:AG38,"н"))</f>
        <v>0</v>
      </c>
      <c r="AH46" s="35" t="str">
        <f t="shared" si="36"/>
        <v>0</v>
      </c>
      <c r="AI46" s="35" t="str">
        <f t="shared" si="36"/>
        <v>0</v>
      </c>
      <c r="AJ46" s="35" t="str">
        <f t="shared" si="36"/>
        <v>0</v>
      </c>
      <c r="AK46" s="35" t="str">
        <f t="shared" si="36"/>
        <v>0</v>
      </c>
      <c r="AL46" s="35" t="str">
        <f t="shared" si="36"/>
        <v>0</v>
      </c>
      <c r="AM46" s="35" t="str">
        <f t="shared" si="36"/>
        <v>0</v>
      </c>
      <c r="AN46" s="35" t="str">
        <f t="shared" si="36"/>
        <v>0</v>
      </c>
      <c r="AO46" s="35" t="str">
        <f t="shared" si="36"/>
        <v>0</v>
      </c>
      <c r="AP46" s="35" t="str">
        <f t="shared" si="36"/>
        <v>0</v>
      </c>
      <c r="AQ46" s="35" t="str">
        <f t="shared" si="36"/>
        <v>0</v>
      </c>
      <c r="AR46" s="35" t="str">
        <f t="shared" si="36"/>
        <v>0</v>
      </c>
      <c r="AS46" s="35" t="str">
        <f t="shared" si="36"/>
        <v>0</v>
      </c>
      <c r="AT46" s="35" t="str">
        <f t="shared" si="36"/>
        <v>0</v>
      </c>
      <c r="AU46" s="35" t="str">
        <f t="shared" si="36"/>
        <v>0</v>
      </c>
      <c r="AV46" s="35" t="str">
        <f t="shared" si="36"/>
        <v>0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8">
    <mergeCell ref="F2:O2"/>
    <mergeCell ref="P2:T2"/>
    <mergeCell ref="BP3:CE3"/>
    <mergeCell ref="X40:AB40"/>
    <mergeCell ref="A3:C4"/>
    <mergeCell ref="AD3:AD5"/>
    <mergeCell ref="AG3:AW3"/>
    <mergeCell ref="AX3:BM3"/>
  </mergeCells>
  <conditionalFormatting sqref="AF6:AF38">
    <cfRule type="expression" dxfId="8861" priority="3951" stopIfTrue="1">
      <formula>VALUE(RIGHT(AF6))&gt;AE6</formula>
    </cfRule>
    <cfRule type="expression" dxfId="8860" priority="3952" stopIfTrue="1">
      <formula>EXACT(RIGHT(AF6,3),"зач")</formula>
    </cfRule>
  </conditionalFormatting>
  <conditionalFormatting sqref="C5 Y5 AI5 AG5 Q5:S5 O5">
    <cfRule type="cellIs" dxfId="8859" priority="3948" stopIfTrue="1" operator="equal">
      <formula>5</formula>
    </cfRule>
    <cfRule type="cellIs" dxfId="8858" priority="3949" stopIfTrue="1" operator="equal">
      <formula>4</formula>
    </cfRule>
    <cfRule type="cellIs" dxfId="8857" priority="3950" stopIfTrue="1" operator="equal">
      <formula>3</formula>
    </cfRule>
  </conditionalFormatting>
  <conditionalFormatting sqref="E25:E46 E6:E23">
    <cfRule type="cellIs" dxfId="8856" priority="3946" stopIfTrue="1" operator="equal">
      <formula>4</formula>
    </cfRule>
    <cfRule type="cellIs" dxfId="8855" priority="3947" stopIfTrue="1" operator="equal">
      <formula>3</formula>
    </cfRule>
  </conditionalFormatting>
  <conditionalFormatting sqref="Z5:AC5 R24:R46 W40 AE6:AE40 S6:V46 AE41:AF44 W41:AC46 F26:Q46 F25:G25 H24:Q25 AG6:AW43 AG44:CB44 AE45:AW46 F6:G23 I6:K23 M6:S23">
    <cfRule type="cellIs" dxfId="8854" priority="3943" stopIfTrue="1" operator="equal">
      <formula>5</formula>
    </cfRule>
    <cfRule type="cellIs" dxfId="8853" priority="3944" stopIfTrue="1" operator="equal">
      <formula>4</formula>
    </cfRule>
    <cfRule type="cellIs" dxfId="8852" priority="3945" stopIfTrue="1" operator="equal">
      <formula>3</formula>
    </cfRule>
  </conditionalFormatting>
  <conditionalFormatting sqref="AE3:AJ4 V3:AC4 Q3:T3 O3 Q5:S5 O5">
    <cfRule type="expression" dxfId="8851" priority="3941" stopIfTrue="1">
      <formula>$D$1&lt;O3</formula>
    </cfRule>
    <cfRule type="expression" dxfId="8850" priority="3942" stopIfTrue="1">
      <formula>$D$1&gt;O3</formula>
    </cfRule>
  </conditionalFormatting>
  <conditionalFormatting sqref="I6:I23">
    <cfRule type="cellIs" dxfId="8849" priority="2739" stopIfTrue="1" operator="equal">
      <formula>5</formula>
    </cfRule>
    <cfRule type="cellIs" dxfId="8848" priority="2740" stopIfTrue="1" operator="equal">
      <formula>4</formula>
    </cfRule>
    <cfRule type="cellIs" dxfId="8847" priority="2741" stopIfTrue="1" operator="equal">
      <formula>3</formula>
    </cfRule>
  </conditionalFormatting>
  <conditionalFormatting sqref="R6:R23">
    <cfRule type="cellIs" dxfId="8846" priority="2618" stopIfTrue="1" operator="equal">
      <formula>5</formula>
    </cfRule>
    <cfRule type="cellIs" dxfId="8845" priority="2619" stopIfTrue="1" operator="equal">
      <formula>4</formula>
    </cfRule>
    <cfRule type="cellIs" dxfId="8844" priority="2620" stopIfTrue="1" operator="equal">
      <formula>3</formula>
    </cfRule>
  </conditionalFormatting>
  <conditionalFormatting sqref="G3:K3">
    <cfRule type="expression" dxfId="8843" priority="2523" stopIfTrue="1">
      <formula>$D$1&lt;G3</formula>
    </cfRule>
    <cfRule type="expression" dxfId="8842" priority="2524" stopIfTrue="1">
      <formula>$D$1&gt;G3</formula>
    </cfRule>
  </conditionalFormatting>
  <conditionalFormatting sqref="F3">
    <cfRule type="expression" dxfId="8841" priority="2521" stopIfTrue="1">
      <formula>$D$1&lt;F3</formula>
    </cfRule>
    <cfRule type="expression" dxfId="8840" priority="2522" stopIfTrue="1">
      <formula>$D$1&gt;F3</formula>
    </cfRule>
  </conditionalFormatting>
  <conditionalFormatting sqref="F3">
    <cfRule type="expression" dxfId="8839" priority="2519" stopIfTrue="1">
      <formula>$D$1&lt;F3</formula>
    </cfRule>
    <cfRule type="expression" dxfId="8838" priority="2520" stopIfTrue="1">
      <formula>$D$1&gt;F3</formula>
    </cfRule>
  </conditionalFormatting>
  <conditionalFormatting sqref="F3">
    <cfRule type="expression" dxfId="8837" priority="2511" stopIfTrue="1">
      <formula>$D$1&lt;F3</formula>
    </cfRule>
    <cfRule type="expression" dxfId="8836" priority="2512" stopIfTrue="1">
      <formula>$D$1&gt;F3</formula>
    </cfRule>
  </conditionalFormatting>
  <conditionalFormatting sqref="K3">
    <cfRule type="expression" dxfId="8835" priority="2509" stopIfTrue="1">
      <formula>$D$1&lt;K3</formula>
    </cfRule>
    <cfRule type="expression" dxfId="8834" priority="2510" stopIfTrue="1">
      <formula>$D$1&gt;K3</formula>
    </cfRule>
  </conditionalFormatting>
  <conditionalFormatting sqref="K3">
    <cfRule type="expression" dxfId="8833" priority="2507" stopIfTrue="1">
      <formula>$D$1&lt;K3</formula>
    </cfRule>
    <cfRule type="expression" dxfId="8832" priority="2508" stopIfTrue="1">
      <formula>$D$1&gt;K3</formula>
    </cfRule>
  </conditionalFormatting>
  <conditionalFormatting sqref="I3">
    <cfRule type="expression" dxfId="8831" priority="2499" stopIfTrue="1">
      <formula>$D$1&lt;I3</formula>
    </cfRule>
    <cfRule type="expression" dxfId="8830" priority="2500" stopIfTrue="1">
      <formula>$D$1&gt;I3</formula>
    </cfRule>
  </conditionalFormatting>
  <conditionalFormatting sqref="K3">
    <cfRule type="expression" dxfId="8829" priority="2497" stopIfTrue="1">
      <formula>$D$1&lt;K3</formula>
    </cfRule>
    <cfRule type="expression" dxfId="8828" priority="2498" stopIfTrue="1">
      <formula>$D$1&gt;K3</formula>
    </cfRule>
  </conditionalFormatting>
  <conditionalFormatting sqref="I3">
    <cfRule type="expression" dxfId="8827" priority="2495" stopIfTrue="1">
      <formula>$D$1&lt;I3</formula>
    </cfRule>
    <cfRule type="expression" dxfId="8826" priority="2496" stopIfTrue="1">
      <formula>$D$1&gt;I3</formula>
    </cfRule>
  </conditionalFormatting>
  <conditionalFormatting sqref="Q4">
    <cfRule type="expression" dxfId="8825" priority="2445" stopIfTrue="1">
      <formula>$D$1&lt;Q4</formula>
    </cfRule>
    <cfRule type="expression" dxfId="8824" priority="2446" stopIfTrue="1">
      <formula>$D$1&gt;Q4</formula>
    </cfRule>
  </conditionalFormatting>
  <conditionalFormatting sqref="Q4">
    <cfRule type="expression" dxfId="8823" priority="2449" stopIfTrue="1">
      <formula>$D$1&lt;Q4</formula>
    </cfRule>
    <cfRule type="expression" dxfId="8822" priority="2450" stopIfTrue="1">
      <formula>$D$1&gt;Q4</formula>
    </cfRule>
  </conditionalFormatting>
  <conditionalFormatting sqref="F4 H4">
    <cfRule type="expression" dxfId="8821" priority="2481" stopIfTrue="1">
      <formula>$D$1&lt;F4</formula>
    </cfRule>
    <cfRule type="expression" dxfId="8820" priority="2482" stopIfTrue="1">
      <formula>$D$1&gt;F4</formula>
    </cfRule>
  </conditionalFormatting>
  <conditionalFormatting sqref="F4 H4">
    <cfRule type="expression" dxfId="8819" priority="2479" stopIfTrue="1">
      <formula>$D$1&lt;F4</formula>
    </cfRule>
    <cfRule type="expression" dxfId="8818" priority="2480" stopIfTrue="1">
      <formula>$D$1&gt;F4</formula>
    </cfRule>
  </conditionalFormatting>
  <conditionalFormatting sqref="H4">
    <cfRule type="expression" dxfId="8817" priority="2473" stopIfTrue="1">
      <formula>$D$1&lt;H4</formula>
    </cfRule>
    <cfRule type="expression" dxfId="8816" priority="2474" stopIfTrue="1">
      <formula>$D$1&gt;H4</formula>
    </cfRule>
  </conditionalFormatting>
  <conditionalFormatting sqref="F4">
    <cfRule type="expression" dxfId="8815" priority="2469" stopIfTrue="1">
      <formula>$D$1&lt;F4</formula>
    </cfRule>
    <cfRule type="expression" dxfId="8814" priority="2470" stopIfTrue="1">
      <formula>$D$1&gt;F4</formula>
    </cfRule>
  </conditionalFormatting>
  <conditionalFormatting sqref="H4">
    <cfRule type="expression" dxfId="8813" priority="2457" stopIfTrue="1">
      <formula>$D$1&lt;H4</formula>
    </cfRule>
    <cfRule type="expression" dxfId="8812" priority="2458" stopIfTrue="1">
      <formula>$D$1&gt;H4</formula>
    </cfRule>
  </conditionalFormatting>
  <conditionalFormatting sqref="Q4">
    <cfRule type="expression" dxfId="8811" priority="2453" stopIfTrue="1">
      <formula>$D$1&lt;Q4</formula>
    </cfRule>
    <cfRule type="expression" dxfId="8810" priority="2454" stopIfTrue="1">
      <formula>$D$1&gt;Q4</formula>
    </cfRule>
  </conditionalFormatting>
  <conditionalFormatting sqref="H4">
    <cfRule type="expression" dxfId="8809" priority="2459" stopIfTrue="1">
      <formula>$D$1&lt;H4</formula>
    </cfRule>
    <cfRule type="expression" dxfId="8808" priority="2460" stopIfTrue="1">
      <formula>$D$1&gt;H4</formula>
    </cfRule>
  </conditionalFormatting>
  <conditionalFormatting sqref="H4">
    <cfRule type="expression" dxfId="8807" priority="2455" stopIfTrue="1">
      <formula>$D$1&lt;H4</formula>
    </cfRule>
    <cfRule type="expression" dxfId="8806" priority="2456" stopIfTrue="1">
      <formula>$D$1&gt;H4</formula>
    </cfRule>
  </conditionalFormatting>
  <conditionalFormatting sqref="G5:H5">
    <cfRule type="expression" dxfId="8805" priority="2433" stopIfTrue="1">
      <formula>$D$1&lt;G5</formula>
    </cfRule>
    <cfRule type="expression" dxfId="8804" priority="2434" stopIfTrue="1">
      <formula>$D$1&gt;G5</formula>
    </cfRule>
  </conditionalFormatting>
  <conditionalFormatting sqref="Q4">
    <cfRule type="expression" dxfId="8803" priority="2451" stopIfTrue="1">
      <formula>$D$1&lt;Q4</formula>
    </cfRule>
    <cfRule type="expression" dxfId="8802" priority="2452" stopIfTrue="1">
      <formula>$D$1&gt;Q4</formula>
    </cfRule>
  </conditionalFormatting>
  <conditionalFormatting sqref="Q4">
    <cfRule type="expression" dxfId="8801" priority="2447" stopIfTrue="1">
      <formula>$D$1&lt;Q4</formula>
    </cfRule>
    <cfRule type="expression" dxfId="8800" priority="2448" stopIfTrue="1">
      <formula>$D$1&gt;Q4</formula>
    </cfRule>
  </conditionalFormatting>
  <conditionalFormatting sqref="Q4">
    <cfRule type="expression" dxfId="8799" priority="2443" stopIfTrue="1">
      <formula>$D$1&lt;Q4</formula>
    </cfRule>
    <cfRule type="expression" dxfId="8798" priority="2444" stopIfTrue="1">
      <formula>$D$1&gt;Q4</formula>
    </cfRule>
  </conditionalFormatting>
  <conditionalFormatting sqref="F5">
    <cfRule type="expression" dxfId="8797" priority="2283" stopIfTrue="1">
      <formula>$D$4&lt;F5</formula>
    </cfRule>
    <cfRule type="expression" dxfId="8796" priority="2284" stopIfTrue="1">
      <formula>$D$4&gt;F5</formula>
    </cfRule>
  </conditionalFormatting>
  <conditionalFormatting sqref="H5">
    <cfRule type="expression" dxfId="8795" priority="2431" stopIfTrue="1">
      <formula>$D$1&lt;H5</formula>
    </cfRule>
    <cfRule type="expression" dxfId="8794" priority="2432" stopIfTrue="1">
      <formula>$D$1&gt;H5</formula>
    </cfRule>
  </conditionalFormatting>
  <conditionalFormatting sqref="H5">
    <cfRule type="expression" dxfId="8793" priority="2423" stopIfTrue="1">
      <formula>$D$1&lt;H5</formula>
    </cfRule>
    <cfRule type="expression" dxfId="8792" priority="2424" stopIfTrue="1">
      <formula>$D$1&gt;H5</formula>
    </cfRule>
  </conditionalFormatting>
  <conditionalFormatting sqref="R5">
    <cfRule type="expression" dxfId="8791" priority="2401" stopIfTrue="1">
      <formula>$D$1&lt;R5</formula>
    </cfRule>
    <cfRule type="expression" dxfId="8790" priority="2402" stopIfTrue="1">
      <formula>$D$1&gt;R5</formula>
    </cfRule>
  </conditionalFormatting>
  <conditionalFormatting sqref="R5">
    <cfRule type="expression" dxfId="8789" priority="2399" stopIfTrue="1">
      <formula>$D$1&lt;R5</formula>
    </cfRule>
    <cfRule type="expression" dxfId="8788" priority="2400" stopIfTrue="1">
      <formula>$D$1&gt;R5</formula>
    </cfRule>
  </conditionalFormatting>
  <conditionalFormatting sqref="R5">
    <cfRule type="expression" dxfId="8787" priority="2397" stopIfTrue="1">
      <formula>$D$1&lt;R5</formula>
    </cfRule>
    <cfRule type="expression" dxfId="8786" priority="2398" stopIfTrue="1">
      <formula>$D$1&gt;R5</formula>
    </cfRule>
  </conditionalFormatting>
  <conditionalFormatting sqref="R5">
    <cfRule type="expression" dxfId="8785" priority="2395" stopIfTrue="1">
      <formula>$D$1&lt;R5</formula>
    </cfRule>
    <cfRule type="expression" dxfId="8784" priority="2396" stopIfTrue="1">
      <formula>$D$1&gt;R5</formula>
    </cfRule>
  </conditionalFormatting>
  <conditionalFormatting sqref="R5">
    <cfRule type="expression" dxfId="8783" priority="2393" stopIfTrue="1">
      <formula>$D$1&lt;R5</formula>
    </cfRule>
    <cfRule type="expression" dxfId="8782" priority="2394" stopIfTrue="1">
      <formula>$D$1&gt;R5</formula>
    </cfRule>
  </conditionalFormatting>
  <conditionalFormatting sqref="R5">
    <cfRule type="expression" dxfId="8781" priority="2391" stopIfTrue="1">
      <formula>$D$1&lt;R5</formula>
    </cfRule>
    <cfRule type="expression" dxfId="8780" priority="2392" stopIfTrue="1">
      <formula>$D$1&gt;R5</formula>
    </cfRule>
  </conditionalFormatting>
  <conditionalFormatting sqref="Q5">
    <cfRule type="expression" dxfId="8779" priority="2281" stopIfTrue="1">
      <formula>$D$1&lt;Q5</formula>
    </cfRule>
    <cfRule type="expression" dxfId="8778" priority="2282" stopIfTrue="1">
      <formula>$D$1&gt;Q5</formula>
    </cfRule>
  </conditionalFormatting>
  <conditionalFormatting sqref="Q5">
    <cfRule type="expression" dxfId="8777" priority="2279" stopIfTrue="1">
      <formula>$D$1&lt;Q5</formula>
    </cfRule>
    <cfRule type="expression" dxfId="8776" priority="2280" stopIfTrue="1">
      <formula>$D$1&gt;Q5</formula>
    </cfRule>
  </conditionalFormatting>
  <conditionalFormatting sqref="Q5">
    <cfRule type="expression" dxfId="8775" priority="2277" stopIfTrue="1">
      <formula>$D$1&lt;Q5</formula>
    </cfRule>
    <cfRule type="expression" dxfId="8774" priority="2278" stopIfTrue="1">
      <formula>$D$1&gt;Q5</formula>
    </cfRule>
  </conditionalFormatting>
  <conditionalFormatting sqref="Q5">
    <cfRule type="expression" dxfId="8773" priority="2275" stopIfTrue="1">
      <formula>$D$1&lt;Q5</formula>
    </cfRule>
    <cfRule type="expression" dxfId="8772" priority="2276" stopIfTrue="1">
      <formula>$D$1&gt;Q5</formula>
    </cfRule>
  </conditionalFormatting>
  <conditionalFormatting sqref="Q5">
    <cfRule type="expression" dxfId="8771" priority="2273" stopIfTrue="1">
      <formula>$D$1&lt;Q5</formula>
    </cfRule>
    <cfRule type="expression" dxfId="8770" priority="2274" stopIfTrue="1">
      <formula>$D$1&gt;Q5</formula>
    </cfRule>
  </conditionalFormatting>
  <conditionalFormatting sqref="Q5">
    <cfRule type="expression" dxfId="8769" priority="2271" stopIfTrue="1">
      <formula>$D$1&lt;Q5</formula>
    </cfRule>
    <cfRule type="expression" dxfId="8768" priority="2272" stopIfTrue="1">
      <formula>$D$1&gt;Q5</formula>
    </cfRule>
  </conditionalFormatting>
  <conditionalFormatting sqref="H4 Q4">
    <cfRule type="expression" dxfId="8767" priority="2172" stopIfTrue="1">
      <formula>$D$1&lt;H4</formula>
    </cfRule>
    <cfRule type="expression" dxfId="8766" priority="2173" stopIfTrue="1">
      <formula>$D$1&gt;H4</formula>
    </cfRule>
  </conditionalFormatting>
  <conditionalFormatting sqref="F4">
    <cfRule type="expression" dxfId="8765" priority="1950" stopIfTrue="1">
      <formula>$D$4&lt;F4</formula>
    </cfRule>
    <cfRule type="expression" dxfId="8764" priority="1951" stopIfTrue="1">
      <formula>$D$4&gt;F4</formula>
    </cfRule>
  </conditionalFormatting>
  <conditionalFormatting sqref="G5:H5">
    <cfRule type="cellIs" dxfId="8763" priority="2174" stopIfTrue="1" operator="equal">
      <formula>5</formula>
    </cfRule>
    <cfRule type="cellIs" dxfId="8762" priority="2175" stopIfTrue="1" operator="equal">
      <formula>4</formula>
    </cfRule>
    <cfRule type="cellIs" dxfId="8761" priority="2176" stopIfTrue="1" operator="equal">
      <formula>3</formula>
    </cfRule>
  </conditionalFormatting>
  <conditionalFormatting sqref="H5">
    <cfRule type="cellIs" dxfId="8760" priority="2169" stopIfTrue="1" operator="equal">
      <formula>5</formula>
    </cfRule>
    <cfRule type="cellIs" dxfId="8759" priority="2170" stopIfTrue="1" operator="equal">
      <formula>4</formula>
    </cfRule>
    <cfRule type="cellIs" dxfId="8758" priority="2171" stopIfTrue="1" operator="equal">
      <formula>3</formula>
    </cfRule>
  </conditionalFormatting>
  <conditionalFormatting sqref="H4">
    <cfRule type="expression" dxfId="8757" priority="2167" stopIfTrue="1">
      <formula>$D$1&lt;H4</formula>
    </cfRule>
    <cfRule type="expression" dxfId="8756" priority="2168" stopIfTrue="1">
      <formula>$D$1&gt;H4</formula>
    </cfRule>
  </conditionalFormatting>
  <conditionalFormatting sqref="H5">
    <cfRule type="cellIs" dxfId="8755" priority="2158" stopIfTrue="1" operator="equal">
      <formula>5</formula>
    </cfRule>
    <cfRule type="cellIs" dxfId="8754" priority="2159" stopIfTrue="1" operator="equal">
      <formula>4</formula>
    </cfRule>
    <cfRule type="cellIs" dxfId="8753" priority="2160" stopIfTrue="1" operator="equal">
      <formula>3</formula>
    </cfRule>
  </conditionalFormatting>
  <conditionalFormatting sqref="H4">
    <cfRule type="expression" dxfId="8752" priority="2156" stopIfTrue="1">
      <formula>$D$1&lt;H4</formula>
    </cfRule>
    <cfRule type="expression" dxfId="8751" priority="2157" stopIfTrue="1">
      <formula>$D$1&gt;H4</formula>
    </cfRule>
  </conditionalFormatting>
  <conditionalFormatting sqref="R5">
    <cfRule type="cellIs" dxfId="8750" priority="2153" stopIfTrue="1" operator="equal">
      <formula>5</formula>
    </cfRule>
    <cfRule type="cellIs" dxfId="8749" priority="2154" stopIfTrue="1" operator="equal">
      <formula>4</formula>
    </cfRule>
    <cfRule type="cellIs" dxfId="8748" priority="2155" stopIfTrue="1" operator="equal">
      <formula>3</formula>
    </cfRule>
  </conditionalFormatting>
  <conditionalFormatting sqref="S5">
    <cfRule type="cellIs" dxfId="8747" priority="2130" stopIfTrue="1" operator="equal">
      <formula>5</formula>
    </cfRule>
    <cfRule type="cellIs" dxfId="8746" priority="2131" stopIfTrue="1" operator="equal">
      <formula>4</formula>
    </cfRule>
    <cfRule type="cellIs" dxfId="8745" priority="2132" stopIfTrue="1" operator="equal">
      <formula>3</formula>
    </cfRule>
  </conditionalFormatting>
  <conditionalFormatting sqref="F5">
    <cfRule type="cellIs" dxfId="8744" priority="1952" stopIfTrue="1" operator="equal">
      <formula>5</formula>
    </cfRule>
    <cfRule type="cellIs" dxfId="8743" priority="1953" stopIfTrue="1" operator="equal">
      <formula>4</formula>
    </cfRule>
    <cfRule type="cellIs" dxfId="8742" priority="1954" stopIfTrue="1" operator="equal">
      <formula>3</formula>
    </cfRule>
  </conditionalFormatting>
  <conditionalFormatting sqref="Q5">
    <cfRule type="cellIs" dxfId="8741" priority="1947" stopIfTrue="1" operator="equal">
      <formula>5</formula>
    </cfRule>
    <cfRule type="cellIs" dxfId="8740" priority="1948" stopIfTrue="1" operator="equal">
      <formula>4</formula>
    </cfRule>
    <cfRule type="cellIs" dxfId="8739" priority="1949" stopIfTrue="1" operator="equal">
      <formula>3</formula>
    </cfRule>
  </conditionalFormatting>
  <conditionalFormatting sqref="R5">
    <cfRule type="cellIs" dxfId="8738" priority="1944" stopIfTrue="1" operator="equal">
      <formula>5</formula>
    </cfRule>
    <cfRule type="cellIs" dxfId="8737" priority="1945" stopIfTrue="1" operator="equal">
      <formula>4</formula>
    </cfRule>
    <cfRule type="cellIs" dxfId="8736" priority="1946" stopIfTrue="1" operator="equal">
      <formula>3</formula>
    </cfRule>
  </conditionalFormatting>
  <conditionalFormatting sqref="Q4">
    <cfRule type="expression" dxfId="8735" priority="1942" stopIfTrue="1">
      <formula>$D$1&lt;Q4</formula>
    </cfRule>
    <cfRule type="expression" dxfId="8734" priority="1943" stopIfTrue="1">
      <formula>$D$1&gt;Q4</formula>
    </cfRule>
  </conditionalFormatting>
  <conditionalFormatting sqref="Q4">
    <cfRule type="expression" dxfId="8733" priority="1940" stopIfTrue="1">
      <formula>$D$1&lt;Q4</formula>
    </cfRule>
    <cfRule type="expression" dxfId="8732" priority="1941" stopIfTrue="1">
      <formula>$D$1&gt;Q4</formula>
    </cfRule>
  </conditionalFormatting>
  <conditionalFormatting sqref="Q4">
    <cfRule type="expression" dxfId="8731" priority="1938" stopIfTrue="1">
      <formula>$D$1&lt;Q4</formula>
    </cfRule>
    <cfRule type="expression" dxfId="8730" priority="1939" stopIfTrue="1">
      <formula>$D$1&gt;Q4</formula>
    </cfRule>
  </conditionalFormatting>
  <conditionalFormatting sqref="Q4">
    <cfRule type="expression" dxfId="8729" priority="1936" stopIfTrue="1">
      <formula>$D$1&lt;Q4</formula>
    </cfRule>
    <cfRule type="expression" dxfId="8728" priority="1937" stopIfTrue="1">
      <formula>$D$1&gt;Q4</formula>
    </cfRule>
  </conditionalFormatting>
  <conditionalFormatting sqref="Q4">
    <cfRule type="expression" dxfId="8727" priority="1934" stopIfTrue="1">
      <formula>$D$1&lt;Q4</formula>
    </cfRule>
    <cfRule type="expression" dxfId="8726" priority="1935" stopIfTrue="1">
      <formula>$D$1&gt;Q4</formula>
    </cfRule>
  </conditionalFormatting>
  <conditionalFormatting sqref="Q4">
    <cfRule type="expression" dxfId="8725" priority="1932" stopIfTrue="1">
      <formula>$D$1&lt;Q4</formula>
    </cfRule>
    <cfRule type="expression" dxfId="8724" priority="1933" stopIfTrue="1">
      <formula>$D$1&gt;Q4</formula>
    </cfRule>
  </conditionalFormatting>
  <conditionalFormatting sqref="S5">
    <cfRule type="cellIs" dxfId="8723" priority="1876" stopIfTrue="1" operator="equal">
      <formula>5</formula>
    </cfRule>
    <cfRule type="cellIs" dxfId="8722" priority="1877" stopIfTrue="1" operator="equal">
      <formula>4</formula>
    </cfRule>
    <cfRule type="cellIs" dxfId="8721" priority="1878" stopIfTrue="1" operator="equal">
      <formula>3</formula>
    </cfRule>
  </conditionalFormatting>
  <conditionalFormatting sqref="K4">
    <cfRule type="expression" dxfId="8720" priority="1788" stopIfTrue="1">
      <formula>$D$1&lt;K4</formula>
    </cfRule>
    <cfRule type="expression" dxfId="8719" priority="1789" stopIfTrue="1">
      <formula>$D$1&gt;K4</formula>
    </cfRule>
  </conditionalFormatting>
  <conditionalFormatting sqref="K4">
    <cfRule type="expression" dxfId="8718" priority="1786" stopIfTrue="1">
      <formula>$D$1&lt;K4</formula>
    </cfRule>
    <cfRule type="expression" dxfId="8717" priority="1787" stopIfTrue="1">
      <formula>$D$1&gt;K4</formula>
    </cfRule>
  </conditionalFormatting>
  <conditionalFormatting sqref="K4">
    <cfRule type="expression" dxfId="8716" priority="1784" stopIfTrue="1">
      <formula>$D$1&lt;K4</formula>
    </cfRule>
    <cfRule type="expression" dxfId="8715" priority="1785" stopIfTrue="1">
      <formula>$D$1&gt;K4</formula>
    </cfRule>
  </conditionalFormatting>
  <conditionalFormatting sqref="K4">
    <cfRule type="expression" dxfId="8714" priority="1782" stopIfTrue="1">
      <formula>$D$1&lt;K4</formula>
    </cfRule>
    <cfRule type="expression" dxfId="8713" priority="1783" stopIfTrue="1">
      <formula>$D$1&gt;K4</formula>
    </cfRule>
  </conditionalFormatting>
  <conditionalFormatting sqref="K4">
    <cfRule type="expression" dxfId="8712" priority="1780" stopIfTrue="1">
      <formula>$D$1&lt;K4</formula>
    </cfRule>
    <cfRule type="expression" dxfId="8711" priority="1781" stopIfTrue="1">
      <formula>$D$1&gt;K4</formula>
    </cfRule>
  </conditionalFormatting>
  <conditionalFormatting sqref="K4">
    <cfRule type="expression" dxfId="8710" priority="1778" stopIfTrue="1">
      <formula>$D$1&lt;K4</formula>
    </cfRule>
    <cfRule type="expression" dxfId="8709" priority="1779" stopIfTrue="1">
      <formula>$D$1&gt;K4</formula>
    </cfRule>
  </conditionalFormatting>
  <conditionalFormatting sqref="K4">
    <cfRule type="expression" dxfId="8708" priority="1776" stopIfTrue="1">
      <formula>$D$1&lt;K4</formula>
    </cfRule>
    <cfRule type="expression" dxfId="8707" priority="1777" stopIfTrue="1">
      <formula>$D$1&gt;K4</formula>
    </cfRule>
  </conditionalFormatting>
  <conditionalFormatting sqref="K4">
    <cfRule type="expression" dxfId="8706" priority="1774" stopIfTrue="1">
      <formula>$D$1&lt;K4</formula>
    </cfRule>
    <cfRule type="expression" dxfId="8705" priority="1775" stopIfTrue="1">
      <formula>$D$1&gt;K4</formula>
    </cfRule>
  </conditionalFormatting>
  <conditionalFormatting sqref="K5">
    <cfRule type="cellIs" dxfId="8704" priority="1771" stopIfTrue="1" operator="equal">
      <formula>5</formula>
    </cfRule>
    <cfRule type="cellIs" dxfId="8703" priority="1772" stopIfTrue="1" operator="equal">
      <formula>4</formula>
    </cfRule>
    <cfRule type="cellIs" dxfId="8702" priority="1773" stopIfTrue="1" operator="equal">
      <formula>3</formula>
    </cfRule>
  </conditionalFormatting>
  <conditionalFormatting sqref="K5">
    <cfRule type="cellIs" dxfId="8701" priority="1768" stopIfTrue="1" operator="equal">
      <formula>5</formula>
    </cfRule>
    <cfRule type="cellIs" dxfId="8700" priority="1769" stopIfTrue="1" operator="equal">
      <formula>4</formula>
    </cfRule>
    <cfRule type="cellIs" dxfId="8699" priority="1770" stopIfTrue="1" operator="equal">
      <formula>3</formula>
    </cfRule>
  </conditionalFormatting>
  <conditionalFormatting sqref="K5">
    <cfRule type="cellIs" dxfId="8698" priority="1765" stopIfTrue="1" operator="equal">
      <formula>5</formula>
    </cfRule>
    <cfRule type="cellIs" dxfId="8697" priority="1766" stopIfTrue="1" operator="equal">
      <formula>4</formula>
    </cfRule>
    <cfRule type="cellIs" dxfId="8696" priority="1767" stopIfTrue="1" operator="equal">
      <formula>3</formula>
    </cfRule>
  </conditionalFormatting>
  <conditionalFormatting sqref="K5">
    <cfRule type="cellIs" dxfId="8695" priority="1762" stopIfTrue="1" operator="equal">
      <formula>5</formula>
    </cfRule>
    <cfRule type="cellIs" dxfId="8694" priority="1763" stopIfTrue="1" operator="equal">
      <formula>4</formula>
    </cfRule>
    <cfRule type="cellIs" dxfId="8693" priority="1764" stopIfTrue="1" operator="equal">
      <formula>3</formula>
    </cfRule>
  </conditionalFormatting>
  <conditionalFormatting sqref="K5">
    <cfRule type="cellIs" dxfId="8692" priority="1759" stopIfTrue="1" operator="equal">
      <formula>5</formula>
    </cfRule>
    <cfRule type="cellIs" dxfId="8691" priority="1760" stopIfTrue="1" operator="equal">
      <formula>4</formula>
    </cfRule>
    <cfRule type="cellIs" dxfId="8690" priority="1761" stopIfTrue="1" operator="equal">
      <formula>3</formula>
    </cfRule>
  </conditionalFormatting>
  <conditionalFormatting sqref="K5">
    <cfRule type="cellIs" dxfId="8689" priority="1756" stopIfTrue="1" operator="equal">
      <formula>5</formula>
    </cfRule>
    <cfRule type="cellIs" dxfId="8688" priority="1757" stopIfTrue="1" operator="equal">
      <formula>4</formula>
    </cfRule>
    <cfRule type="cellIs" dxfId="8687" priority="1758" stopIfTrue="1" operator="equal">
      <formula>3</formula>
    </cfRule>
  </conditionalFormatting>
  <conditionalFormatting sqref="K5">
    <cfRule type="cellIs" dxfId="8686" priority="1753" stopIfTrue="1" operator="equal">
      <formula>5</formula>
    </cfRule>
    <cfRule type="cellIs" dxfId="8685" priority="1754" stopIfTrue="1" operator="equal">
      <formula>4</formula>
    </cfRule>
    <cfRule type="cellIs" dxfId="8684" priority="1755" stopIfTrue="1" operator="equal">
      <formula>3</formula>
    </cfRule>
  </conditionalFormatting>
  <conditionalFormatting sqref="K5">
    <cfRule type="cellIs" dxfId="8683" priority="1750" stopIfTrue="1" operator="equal">
      <formula>5</formula>
    </cfRule>
    <cfRule type="cellIs" dxfId="8682" priority="1751" stopIfTrue="1" operator="equal">
      <formula>4</formula>
    </cfRule>
    <cfRule type="cellIs" dxfId="8681" priority="1752" stopIfTrue="1" operator="equal">
      <formula>3</formula>
    </cfRule>
  </conditionalFormatting>
  <conditionalFormatting sqref="K5">
    <cfRule type="cellIs" dxfId="8680" priority="1747" stopIfTrue="1" operator="equal">
      <formula>5</formula>
    </cfRule>
    <cfRule type="cellIs" dxfId="8679" priority="1748" stopIfTrue="1" operator="equal">
      <formula>4</formula>
    </cfRule>
    <cfRule type="cellIs" dxfId="8678" priority="1749" stopIfTrue="1" operator="equal">
      <formula>3</formula>
    </cfRule>
  </conditionalFormatting>
  <conditionalFormatting sqref="K5">
    <cfRule type="cellIs" dxfId="8677" priority="1744" stopIfTrue="1" operator="equal">
      <formula>5</formula>
    </cfRule>
    <cfRule type="cellIs" dxfId="8676" priority="1745" stopIfTrue="1" operator="equal">
      <formula>4</formula>
    </cfRule>
    <cfRule type="cellIs" dxfId="8675" priority="1746" stopIfTrue="1" operator="equal">
      <formula>3</formula>
    </cfRule>
  </conditionalFormatting>
  <conditionalFormatting sqref="K5">
    <cfRule type="cellIs" dxfId="8674" priority="1741" stopIfTrue="1" operator="equal">
      <formula>5</formula>
    </cfRule>
    <cfRule type="cellIs" dxfId="8673" priority="1742" stopIfTrue="1" operator="equal">
      <formula>4</formula>
    </cfRule>
    <cfRule type="cellIs" dxfId="8672" priority="1743" stopIfTrue="1" operator="equal">
      <formula>3</formula>
    </cfRule>
  </conditionalFormatting>
  <conditionalFormatting sqref="K5">
    <cfRule type="cellIs" dxfId="8671" priority="1738" stopIfTrue="1" operator="equal">
      <formula>5</formula>
    </cfRule>
    <cfRule type="cellIs" dxfId="8670" priority="1739" stopIfTrue="1" operator="equal">
      <formula>4</formula>
    </cfRule>
    <cfRule type="cellIs" dxfId="8669" priority="1740" stopIfTrue="1" operator="equal">
      <formula>3</formula>
    </cfRule>
  </conditionalFormatting>
  <conditionalFormatting sqref="K5">
    <cfRule type="cellIs" dxfId="8668" priority="1735" stopIfTrue="1" operator="equal">
      <formula>5</formula>
    </cfRule>
    <cfRule type="cellIs" dxfId="8667" priority="1736" stopIfTrue="1" operator="equal">
      <formula>4</formula>
    </cfRule>
    <cfRule type="cellIs" dxfId="8666" priority="1737" stopIfTrue="1" operator="equal">
      <formula>3</formula>
    </cfRule>
  </conditionalFormatting>
  <conditionalFormatting sqref="K5">
    <cfRule type="cellIs" dxfId="8665" priority="1732" stopIfTrue="1" operator="equal">
      <formula>5</formula>
    </cfRule>
    <cfRule type="cellIs" dxfId="8664" priority="1733" stopIfTrue="1" operator="equal">
      <formula>4</formula>
    </cfRule>
    <cfRule type="cellIs" dxfId="8663" priority="1734" stopIfTrue="1" operator="equal">
      <formula>3</formula>
    </cfRule>
  </conditionalFormatting>
  <conditionalFormatting sqref="K5">
    <cfRule type="cellIs" dxfId="8662" priority="1729" stopIfTrue="1" operator="equal">
      <formula>5</formula>
    </cfRule>
    <cfRule type="cellIs" dxfId="8661" priority="1730" stopIfTrue="1" operator="equal">
      <formula>4</formula>
    </cfRule>
    <cfRule type="cellIs" dxfId="8660" priority="1731" stopIfTrue="1" operator="equal">
      <formula>3</formula>
    </cfRule>
  </conditionalFormatting>
  <conditionalFormatting sqref="K5">
    <cfRule type="cellIs" dxfId="8659" priority="1726" stopIfTrue="1" operator="equal">
      <formula>5</formula>
    </cfRule>
    <cfRule type="cellIs" dxfId="8658" priority="1727" stopIfTrue="1" operator="equal">
      <formula>4</formula>
    </cfRule>
    <cfRule type="cellIs" dxfId="8657" priority="1728" stopIfTrue="1" operator="equal">
      <formula>3</formula>
    </cfRule>
  </conditionalFormatting>
  <conditionalFormatting sqref="K5">
    <cfRule type="cellIs" dxfId="8656" priority="1723" stopIfTrue="1" operator="equal">
      <formula>5</formula>
    </cfRule>
    <cfRule type="cellIs" dxfId="8655" priority="1724" stopIfTrue="1" operator="equal">
      <formula>4</formula>
    </cfRule>
    <cfRule type="cellIs" dxfId="8654" priority="1725" stopIfTrue="1" operator="equal">
      <formula>3</formula>
    </cfRule>
  </conditionalFormatting>
  <conditionalFormatting sqref="K5">
    <cfRule type="cellIs" dxfId="8653" priority="1720" stopIfTrue="1" operator="equal">
      <formula>5</formula>
    </cfRule>
    <cfRule type="cellIs" dxfId="8652" priority="1721" stopIfTrue="1" operator="equal">
      <formula>4</formula>
    </cfRule>
    <cfRule type="cellIs" dxfId="8651" priority="1722" stopIfTrue="1" operator="equal">
      <formula>3</formula>
    </cfRule>
  </conditionalFormatting>
  <conditionalFormatting sqref="K5">
    <cfRule type="cellIs" dxfId="8650" priority="1717" stopIfTrue="1" operator="equal">
      <formula>5</formula>
    </cfRule>
    <cfRule type="cellIs" dxfId="8649" priority="1718" stopIfTrue="1" operator="equal">
      <formula>4</formula>
    </cfRule>
    <cfRule type="cellIs" dxfId="8648" priority="1719" stopIfTrue="1" operator="equal">
      <formula>3</formula>
    </cfRule>
  </conditionalFormatting>
  <conditionalFormatting sqref="H6:H23">
    <cfRule type="cellIs" dxfId="8647" priority="1714" stopIfTrue="1" operator="equal">
      <formula>5</formula>
    </cfRule>
    <cfRule type="cellIs" dxfId="8646" priority="1715" stopIfTrue="1" operator="equal">
      <formula>4</formula>
    </cfRule>
    <cfRule type="cellIs" dxfId="8645" priority="1716" stopIfTrue="1" operator="equal">
      <formula>3</formula>
    </cfRule>
  </conditionalFormatting>
  <conditionalFormatting sqref="F6:F23">
    <cfRule type="cellIs" dxfId="8644" priority="1711" stopIfTrue="1" operator="equal">
      <formula>5</formula>
    </cfRule>
    <cfRule type="cellIs" dxfId="8643" priority="1712" stopIfTrue="1" operator="equal">
      <formula>4</formula>
    </cfRule>
    <cfRule type="cellIs" dxfId="8642" priority="1713" stopIfTrue="1" operator="equal">
      <formula>3</formula>
    </cfRule>
  </conditionalFormatting>
  <conditionalFormatting sqref="P3">
    <cfRule type="expression" dxfId="8641" priority="1453" stopIfTrue="1">
      <formula>$D$1&lt;P3</formula>
    </cfRule>
    <cfRule type="expression" dxfId="8640" priority="1454" stopIfTrue="1">
      <formula>$D$1&gt;P3</formula>
    </cfRule>
  </conditionalFormatting>
  <conditionalFormatting sqref="P3">
    <cfRule type="expression" dxfId="8639" priority="1451" stopIfTrue="1">
      <formula>$D$1&lt;P3</formula>
    </cfRule>
    <cfRule type="expression" dxfId="8638" priority="1452" stopIfTrue="1">
      <formula>$D$1&gt;P3</formula>
    </cfRule>
  </conditionalFormatting>
  <conditionalFormatting sqref="P3">
    <cfRule type="expression" dxfId="8637" priority="1449" stopIfTrue="1">
      <formula>$D$1&lt;P3</formula>
    </cfRule>
    <cfRule type="expression" dxfId="8636" priority="1450" stopIfTrue="1">
      <formula>$D$1&gt;P3</formula>
    </cfRule>
  </conditionalFormatting>
  <conditionalFormatting sqref="P3">
    <cfRule type="expression" dxfId="8635" priority="1447" stopIfTrue="1">
      <formula>$D$1&lt;P3</formula>
    </cfRule>
    <cfRule type="expression" dxfId="8634" priority="1448" stopIfTrue="1">
      <formula>$D$1&gt;P3</formula>
    </cfRule>
  </conditionalFormatting>
  <conditionalFormatting sqref="P3">
    <cfRule type="expression" dxfId="8633" priority="1445" stopIfTrue="1">
      <formula>$D$1&lt;P3</formula>
    </cfRule>
    <cfRule type="expression" dxfId="8632" priority="1446" stopIfTrue="1">
      <formula>$D$1&gt;P3</formula>
    </cfRule>
  </conditionalFormatting>
  <conditionalFormatting sqref="P4">
    <cfRule type="expression" dxfId="8631" priority="1443" stopIfTrue="1">
      <formula>$D$1&lt;P4</formula>
    </cfRule>
    <cfRule type="expression" dxfId="8630" priority="1444" stopIfTrue="1">
      <formula>$D$1&gt;P4</formula>
    </cfRule>
  </conditionalFormatting>
  <conditionalFormatting sqref="P4">
    <cfRule type="expression" dxfId="8629" priority="1423" stopIfTrue="1">
      <formula>$D$1&lt;P4</formula>
    </cfRule>
    <cfRule type="expression" dxfId="8628" priority="1424" stopIfTrue="1">
      <formula>$D$1&gt;P4</formula>
    </cfRule>
  </conditionalFormatting>
  <conditionalFormatting sqref="P5">
    <cfRule type="cellIs" dxfId="8627" priority="1412" stopIfTrue="1" operator="equal">
      <formula>5</formula>
    </cfRule>
    <cfRule type="cellIs" dxfId="8626" priority="1413" stopIfTrue="1" operator="equal">
      <formula>4</formula>
    </cfRule>
    <cfRule type="cellIs" dxfId="8625" priority="1414" stopIfTrue="1" operator="equal">
      <formula>3</formula>
    </cfRule>
  </conditionalFormatting>
  <conditionalFormatting sqref="P4">
    <cfRule type="expression" dxfId="8624" priority="1441" stopIfTrue="1">
      <formula>$D$1&lt;P4</formula>
    </cfRule>
    <cfRule type="expression" dxfId="8623" priority="1442" stopIfTrue="1">
      <formula>$D$1&gt;P4</formula>
    </cfRule>
  </conditionalFormatting>
  <conditionalFormatting sqref="P4">
    <cfRule type="expression" dxfId="8622" priority="1421" stopIfTrue="1">
      <formula>$D$1&lt;P4</formula>
    </cfRule>
    <cfRule type="expression" dxfId="8621" priority="1422" stopIfTrue="1">
      <formula>$D$1&gt;P4</formula>
    </cfRule>
  </conditionalFormatting>
  <conditionalFormatting sqref="P4">
    <cfRule type="expression" dxfId="8620" priority="1419" stopIfTrue="1">
      <formula>$D$1&lt;P4</formula>
    </cfRule>
    <cfRule type="expression" dxfId="8619" priority="1420" stopIfTrue="1">
      <formula>$D$1&gt;P4</formula>
    </cfRule>
  </conditionalFormatting>
  <conditionalFormatting sqref="P4">
    <cfRule type="expression" dxfId="8618" priority="1439" stopIfTrue="1">
      <formula>$D$1&lt;P4</formula>
    </cfRule>
    <cfRule type="expression" dxfId="8617" priority="1440" stopIfTrue="1">
      <formula>$D$1&gt;P4</formula>
    </cfRule>
  </conditionalFormatting>
  <conditionalFormatting sqref="P4">
    <cfRule type="expression" dxfId="8616" priority="1437" stopIfTrue="1">
      <formula>$D$1&lt;P4</formula>
    </cfRule>
    <cfRule type="expression" dxfId="8615" priority="1438" stopIfTrue="1">
      <formula>$D$1&gt;P4</formula>
    </cfRule>
  </conditionalFormatting>
  <conditionalFormatting sqref="P4">
    <cfRule type="expression" dxfId="8614" priority="1435" stopIfTrue="1">
      <formula>$D$1&lt;P4</formula>
    </cfRule>
    <cfRule type="expression" dxfId="8613" priority="1436" stopIfTrue="1">
      <formula>$D$1&gt;P4</formula>
    </cfRule>
  </conditionalFormatting>
  <conditionalFormatting sqref="P4">
    <cfRule type="expression" dxfId="8612" priority="1433" stopIfTrue="1">
      <formula>$D$1&lt;P4</formula>
    </cfRule>
    <cfRule type="expression" dxfId="8611" priority="1434" stopIfTrue="1">
      <formula>$D$1&gt;P4</formula>
    </cfRule>
  </conditionalFormatting>
  <conditionalFormatting sqref="P4">
    <cfRule type="expression" dxfId="8610" priority="1431" stopIfTrue="1">
      <formula>$D$1&lt;P4</formula>
    </cfRule>
    <cfRule type="expression" dxfId="8609" priority="1432" stopIfTrue="1">
      <formula>$D$1&gt;P4</formula>
    </cfRule>
  </conditionalFormatting>
  <conditionalFormatting sqref="P4">
    <cfRule type="expression" dxfId="8608" priority="1429" stopIfTrue="1">
      <formula>$D$1&lt;P4</formula>
    </cfRule>
    <cfRule type="expression" dxfId="8607" priority="1430" stopIfTrue="1">
      <formula>$D$1&gt;P4</formula>
    </cfRule>
  </conditionalFormatting>
  <conditionalFormatting sqref="P4">
    <cfRule type="expression" dxfId="8606" priority="1427" stopIfTrue="1">
      <formula>$D$1&lt;P4</formula>
    </cfRule>
    <cfRule type="expression" dxfId="8605" priority="1428" stopIfTrue="1">
      <formula>$D$1&gt;P4</formula>
    </cfRule>
  </conditionalFormatting>
  <conditionalFormatting sqref="P4">
    <cfRule type="expression" dxfId="8604" priority="1425" stopIfTrue="1">
      <formula>$D$1&lt;P4</formula>
    </cfRule>
    <cfRule type="expression" dxfId="8603" priority="1426" stopIfTrue="1">
      <formula>$D$1&gt;P4</formula>
    </cfRule>
  </conditionalFormatting>
  <conditionalFormatting sqref="P4">
    <cfRule type="expression" dxfId="8602" priority="1417" stopIfTrue="1">
      <formula>$D$1&lt;P4</formula>
    </cfRule>
    <cfRule type="expression" dxfId="8601" priority="1418" stopIfTrue="1">
      <formula>$D$1&gt;P4</formula>
    </cfRule>
  </conditionalFormatting>
  <conditionalFormatting sqref="P4">
    <cfRule type="expression" dxfId="8600" priority="1415" stopIfTrue="1">
      <formula>$D$1&lt;P4</formula>
    </cfRule>
    <cfRule type="expression" dxfId="8599" priority="1416" stopIfTrue="1">
      <formula>$D$1&gt;P4</formula>
    </cfRule>
  </conditionalFormatting>
  <conditionalFormatting sqref="M3">
    <cfRule type="expression" dxfId="8598" priority="1410" stopIfTrue="1">
      <formula>$D$1&lt;M3</formula>
    </cfRule>
    <cfRule type="expression" dxfId="8597" priority="1411" stopIfTrue="1">
      <formula>$D$1&gt;M3</formula>
    </cfRule>
  </conditionalFormatting>
  <conditionalFormatting sqref="M3">
    <cfRule type="expression" dxfId="8596" priority="1408" stopIfTrue="1">
      <formula>$D$1&lt;M3</formula>
    </cfRule>
    <cfRule type="expression" dxfId="8595" priority="1409" stopIfTrue="1">
      <formula>$D$1&gt;M3</formula>
    </cfRule>
  </conditionalFormatting>
  <conditionalFormatting sqref="M5">
    <cfRule type="cellIs" dxfId="8594" priority="1397" stopIfTrue="1" operator="equal">
      <formula>5</formula>
    </cfRule>
    <cfRule type="cellIs" dxfId="8593" priority="1398" stopIfTrue="1" operator="equal">
      <formula>4</formula>
    </cfRule>
    <cfRule type="cellIs" dxfId="8592" priority="1399" stopIfTrue="1" operator="equal">
      <formula>3</formula>
    </cfRule>
  </conditionalFormatting>
  <conditionalFormatting sqref="M5">
    <cfRule type="cellIs" dxfId="8591" priority="1386" stopIfTrue="1" operator="equal">
      <formula>5</formula>
    </cfRule>
    <cfRule type="cellIs" dxfId="8590" priority="1387" stopIfTrue="1" operator="equal">
      <formula>4</formula>
    </cfRule>
    <cfRule type="cellIs" dxfId="8589" priority="1388" stopIfTrue="1" operator="equal">
      <formula>3</formula>
    </cfRule>
  </conditionalFormatting>
  <conditionalFormatting sqref="M5">
    <cfRule type="cellIs" dxfId="8588" priority="1383" stopIfTrue="1" operator="equal">
      <formula>5</formula>
    </cfRule>
    <cfRule type="cellIs" dxfId="8587" priority="1384" stopIfTrue="1" operator="equal">
      <formula>4</formula>
    </cfRule>
    <cfRule type="cellIs" dxfId="8586" priority="1385" stopIfTrue="1" operator="equal">
      <formula>3</formula>
    </cfRule>
  </conditionalFormatting>
  <conditionalFormatting sqref="M5">
    <cfRule type="cellIs" dxfId="8585" priority="1356" stopIfTrue="1" operator="equal">
      <formula>5</formula>
    </cfRule>
    <cfRule type="cellIs" dxfId="8584" priority="1357" stopIfTrue="1" operator="equal">
      <formula>4</formula>
    </cfRule>
    <cfRule type="cellIs" dxfId="8583" priority="1358" stopIfTrue="1" operator="equal">
      <formula>3</formula>
    </cfRule>
  </conditionalFormatting>
  <conditionalFormatting sqref="M5">
    <cfRule type="cellIs" dxfId="8582" priority="1351" stopIfTrue="1" operator="equal">
      <formula>5</formula>
    </cfRule>
    <cfRule type="cellIs" dxfId="8581" priority="1352" stopIfTrue="1" operator="equal">
      <formula>4</formula>
    </cfRule>
    <cfRule type="cellIs" dxfId="8580" priority="1353" stopIfTrue="1" operator="equal">
      <formula>3</formula>
    </cfRule>
  </conditionalFormatting>
  <conditionalFormatting sqref="N5">
    <cfRule type="expression" dxfId="8579" priority="1349" stopIfTrue="1">
      <formula>$D$1&lt;N5</formula>
    </cfRule>
    <cfRule type="expression" dxfId="8578" priority="1350" stopIfTrue="1">
      <formula>$D$1&gt;N5</formula>
    </cfRule>
  </conditionalFormatting>
  <conditionalFormatting sqref="N5">
    <cfRule type="expression" dxfId="8577" priority="1347" stopIfTrue="1">
      <formula>$D$1&lt;N5</formula>
    </cfRule>
    <cfRule type="expression" dxfId="8576" priority="1348" stopIfTrue="1">
      <formula>$D$1&gt;N5</formula>
    </cfRule>
  </conditionalFormatting>
  <conditionalFormatting sqref="N5">
    <cfRule type="expression" dxfId="8575" priority="1345" stopIfTrue="1">
      <formula>$D$1&lt;N5</formula>
    </cfRule>
    <cfRule type="expression" dxfId="8574" priority="1346" stopIfTrue="1">
      <formula>$D$1&gt;N5</formula>
    </cfRule>
  </conditionalFormatting>
  <conditionalFormatting sqref="N5">
    <cfRule type="expression" dxfId="8573" priority="1333" stopIfTrue="1">
      <formula>$D$1&lt;N5</formula>
    </cfRule>
    <cfRule type="expression" dxfId="8572" priority="1334" stopIfTrue="1">
      <formula>$D$1&gt;N5</formula>
    </cfRule>
  </conditionalFormatting>
  <conditionalFormatting sqref="N5">
    <cfRule type="expression" dxfId="8571" priority="1331" stopIfTrue="1">
      <formula>$D$1&lt;N5</formula>
    </cfRule>
    <cfRule type="expression" dxfId="8570" priority="1332" stopIfTrue="1">
      <formula>$D$1&gt;N5</formula>
    </cfRule>
  </conditionalFormatting>
  <conditionalFormatting sqref="N5">
    <cfRule type="expression" dxfId="8569" priority="1329" stopIfTrue="1">
      <formula>$D$1&lt;N5</formula>
    </cfRule>
    <cfRule type="expression" dxfId="8568" priority="1330" stopIfTrue="1">
      <formula>$D$1&gt;N5</formula>
    </cfRule>
  </conditionalFormatting>
  <conditionalFormatting sqref="N5">
    <cfRule type="expression" dxfId="8567" priority="1343" stopIfTrue="1">
      <formula>$D$1&lt;N5</formula>
    </cfRule>
    <cfRule type="expression" dxfId="8566" priority="1344" stopIfTrue="1">
      <formula>$D$1&gt;N5</formula>
    </cfRule>
  </conditionalFormatting>
  <conditionalFormatting sqref="N5">
    <cfRule type="expression" dxfId="8565" priority="1341" stopIfTrue="1">
      <formula>$D$1&lt;N5</formula>
    </cfRule>
    <cfRule type="expression" dxfId="8564" priority="1342" stopIfTrue="1">
      <formula>$D$1&gt;N5</formula>
    </cfRule>
  </conditionalFormatting>
  <conditionalFormatting sqref="N5">
    <cfRule type="expression" dxfId="8563" priority="1339" stopIfTrue="1">
      <formula>$D$1&lt;N5</formula>
    </cfRule>
    <cfRule type="expression" dxfId="8562" priority="1340" stopIfTrue="1">
      <formula>$D$1&gt;N5</formula>
    </cfRule>
  </conditionalFormatting>
  <conditionalFormatting sqref="N5">
    <cfRule type="expression" dxfId="8561" priority="1337" stopIfTrue="1">
      <formula>$D$1&lt;N5</formula>
    </cfRule>
    <cfRule type="expression" dxfId="8560" priority="1338" stopIfTrue="1">
      <formula>$D$1&gt;N5</formula>
    </cfRule>
  </conditionalFormatting>
  <conditionalFormatting sqref="N5">
    <cfRule type="expression" dxfId="8559" priority="1335" stopIfTrue="1">
      <formula>$D$1&lt;N5</formula>
    </cfRule>
    <cfRule type="expression" dxfId="8558" priority="1336" stopIfTrue="1">
      <formula>$D$1&gt;N5</formula>
    </cfRule>
  </conditionalFormatting>
  <conditionalFormatting sqref="N5">
    <cfRule type="expression" dxfId="8557" priority="1317" stopIfTrue="1">
      <formula>$D$1&lt;N5</formula>
    </cfRule>
    <cfRule type="expression" dxfId="8556" priority="1318" stopIfTrue="1">
      <formula>$D$1&gt;N5</formula>
    </cfRule>
  </conditionalFormatting>
  <conditionalFormatting sqref="N5">
    <cfRule type="expression" dxfId="8555" priority="1315" stopIfTrue="1">
      <formula>$D$1&lt;N5</formula>
    </cfRule>
    <cfRule type="expression" dxfId="8554" priority="1316" stopIfTrue="1">
      <formula>$D$1&gt;N5</formula>
    </cfRule>
  </conditionalFormatting>
  <conditionalFormatting sqref="N5">
    <cfRule type="expression" dxfId="8553" priority="1311" stopIfTrue="1">
      <formula>$D$1&lt;N5</formula>
    </cfRule>
    <cfRule type="expression" dxfId="8552" priority="1312" stopIfTrue="1">
      <formula>$D$1&gt;N5</formula>
    </cfRule>
  </conditionalFormatting>
  <conditionalFormatting sqref="N5">
    <cfRule type="expression" dxfId="8551" priority="1327" stopIfTrue="1">
      <formula>$D$1&lt;N5</formula>
    </cfRule>
    <cfRule type="expression" dxfId="8550" priority="1328" stopIfTrue="1">
      <formula>$D$1&gt;N5</formula>
    </cfRule>
  </conditionalFormatting>
  <conditionalFormatting sqref="N5">
    <cfRule type="expression" dxfId="8549" priority="1325" stopIfTrue="1">
      <formula>$D$1&lt;N5</formula>
    </cfRule>
    <cfRule type="expression" dxfId="8548" priority="1326" stopIfTrue="1">
      <formula>$D$1&gt;N5</formula>
    </cfRule>
  </conditionalFormatting>
  <conditionalFormatting sqref="N5">
    <cfRule type="expression" dxfId="8547" priority="1323" stopIfTrue="1">
      <formula>$D$1&lt;N5</formula>
    </cfRule>
    <cfRule type="expression" dxfId="8546" priority="1324" stopIfTrue="1">
      <formula>$D$1&gt;N5</formula>
    </cfRule>
  </conditionalFormatting>
  <conditionalFormatting sqref="N5">
    <cfRule type="expression" dxfId="8545" priority="1321" stopIfTrue="1">
      <formula>$D$1&lt;N5</formula>
    </cfRule>
    <cfRule type="expression" dxfId="8544" priority="1322" stopIfTrue="1">
      <formula>$D$1&gt;N5</formula>
    </cfRule>
  </conditionalFormatting>
  <conditionalFormatting sqref="N5">
    <cfRule type="expression" dxfId="8543" priority="1319" stopIfTrue="1">
      <formula>$D$1&lt;N5</formula>
    </cfRule>
    <cfRule type="expression" dxfId="8542" priority="1320" stopIfTrue="1">
      <formula>$D$1&gt;N5</formula>
    </cfRule>
  </conditionalFormatting>
  <conditionalFormatting sqref="N5">
    <cfRule type="expression" dxfId="8541" priority="1313" stopIfTrue="1">
      <formula>$D$1&lt;N5</formula>
    </cfRule>
    <cfRule type="expression" dxfId="8540" priority="1314" stopIfTrue="1">
      <formula>$D$1&gt;N5</formula>
    </cfRule>
  </conditionalFormatting>
  <conditionalFormatting sqref="N5">
    <cfRule type="expression" dxfId="8539" priority="1309" stopIfTrue="1">
      <formula>$D$1&lt;N5</formula>
    </cfRule>
    <cfRule type="expression" dxfId="8538" priority="1310" stopIfTrue="1">
      <formula>$D$1&gt;N5</formula>
    </cfRule>
  </conditionalFormatting>
  <conditionalFormatting sqref="N5">
    <cfRule type="cellIs" dxfId="8537" priority="1306" stopIfTrue="1" operator="equal">
      <formula>5</formula>
    </cfRule>
    <cfRule type="cellIs" dxfId="8536" priority="1307" stopIfTrue="1" operator="equal">
      <formula>4</formula>
    </cfRule>
    <cfRule type="cellIs" dxfId="8535" priority="1308" stopIfTrue="1" operator="equal">
      <formula>3</formula>
    </cfRule>
  </conditionalFormatting>
  <conditionalFormatting sqref="N5">
    <cfRule type="cellIs" dxfId="8534" priority="1303" stopIfTrue="1" operator="equal">
      <formula>5</formula>
    </cfRule>
    <cfRule type="cellIs" dxfId="8533" priority="1304" stopIfTrue="1" operator="equal">
      <formula>4</formula>
    </cfRule>
    <cfRule type="cellIs" dxfId="8532" priority="1305" stopIfTrue="1" operator="equal">
      <formula>3</formula>
    </cfRule>
  </conditionalFormatting>
  <conditionalFormatting sqref="N5">
    <cfRule type="cellIs" dxfId="8531" priority="1300" stopIfTrue="1" operator="equal">
      <formula>5</formula>
    </cfRule>
    <cfRule type="cellIs" dxfId="8530" priority="1301" stopIfTrue="1" operator="equal">
      <formula>4</formula>
    </cfRule>
    <cfRule type="cellIs" dxfId="8529" priority="1302" stopIfTrue="1" operator="equal">
      <formula>3</formula>
    </cfRule>
  </conditionalFormatting>
  <conditionalFormatting sqref="N5">
    <cfRule type="cellIs" dxfId="8528" priority="1297" stopIfTrue="1" operator="equal">
      <formula>5</formula>
    </cfRule>
    <cfRule type="cellIs" dxfId="8527" priority="1298" stopIfTrue="1" operator="equal">
      <formula>4</formula>
    </cfRule>
    <cfRule type="cellIs" dxfId="8526" priority="1299" stopIfTrue="1" operator="equal">
      <formula>3</formula>
    </cfRule>
  </conditionalFormatting>
  <conditionalFormatting sqref="N5">
    <cfRule type="cellIs" dxfId="8525" priority="1294" stopIfTrue="1" operator="equal">
      <formula>5</formula>
    </cfRule>
    <cfRule type="cellIs" dxfId="8524" priority="1295" stopIfTrue="1" operator="equal">
      <formula>4</formula>
    </cfRule>
    <cfRule type="cellIs" dxfId="8523" priority="1296" stopIfTrue="1" operator="equal">
      <formula>3</formula>
    </cfRule>
  </conditionalFormatting>
  <conditionalFormatting sqref="O5">
    <cfRule type="cellIs" dxfId="8522" priority="1283" stopIfTrue="1" operator="equal">
      <formula>5</formula>
    </cfRule>
    <cfRule type="cellIs" dxfId="8521" priority="1284" stopIfTrue="1" operator="equal">
      <formula>4</formula>
    </cfRule>
    <cfRule type="cellIs" dxfId="8520" priority="1285" stopIfTrue="1" operator="equal">
      <formula>3</formula>
    </cfRule>
  </conditionalFormatting>
  <conditionalFormatting sqref="O5">
    <cfRule type="cellIs" dxfId="8519" priority="1272" stopIfTrue="1" operator="equal">
      <formula>5</formula>
    </cfRule>
    <cfRule type="cellIs" dxfId="8518" priority="1273" stopIfTrue="1" operator="equal">
      <formula>4</formula>
    </cfRule>
    <cfRule type="cellIs" dxfId="8517" priority="1274" stopIfTrue="1" operator="equal">
      <formula>3</formula>
    </cfRule>
  </conditionalFormatting>
  <conditionalFormatting sqref="O5">
    <cfRule type="cellIs" dxfId="8516" priority="1269" stopIfTrue="1" operator="equal">
      <formula>5</formula>
    </cfRule>
    <cfRule type="cellIs" dxfId="8515" priority="1270" stopIfTrue="1" operator="equal">
      <formula>4</formula>
    </cfRule>
    <cfRule type="cellIs" dxfId="8514" priority="1271" stopIfTrue="1" operator="equal">
      <formula>3</formula>
    </cfRule>
  </conditionalFormatting>
  <conditionalFormatting sqref="O5">
    <cfRule type="cellIs" dxfId="8513" priority="1242" stopIfTrue="1" operator="equal">
      <formula>5</formula>
    </cfRule>
    <cfRule type="cellIs" dxfId="8512" priority="1243" stopIfTrue="1" operator="equal">
      <formula>4</formula>
    </cfRule>
    <cfRule type="cellIs" dxfId="8511" priority="1244" stopIfTrue="1" operator="equal">
      <formula>3</formula>
    </cfRule>
  </conditionalFormatting>
  <conditionalFormatting sqref="O5">
    <cfRule type="cellIs" dxfId="8510" priority="1237" stopIfTrue="1" operator="equal">
      <formula>5</formula>
    </cfRule>
    <cfRule type="cellIs" dxfId="8509" priority="1238" stopIfTrue="1" operator="equal">
      <formula>4</formula>
    </cfRule>
    <cfRule type="cellIs" dxfId="8508" priority="1239" stopIfTrue="1" operator="equal">
      <formula>3</formula>
    </cfRule>
  </conditionalFormatting>
  <conditionalFormatting sqref="G3">
    <cfRule type="expression" dxfId="8507" priority="1235" stopIfTrue="1">
      <formula>$D$1&lt;G3</formula>
    </cfRule>
    <cfRule type="expression" dxfId="8506" priority="1236" stopIfTrue="1">
      <formula>$D$1&gt;G3</formula>
    </cfRule>
  </conditionalFormatting>
  <conditionalFormatting sqref="G3">
    <cfRule type="expression" dxfId="8505" priority="1233" stopIfTrue="1">
      <formula>$D$1&lt;G3</formula>
    </cfRule>
    <cfRule type="expression" dxfId="8504" priority="1234" stopIfTrue="1">
      <formula>$D$1&gt;G3</formula>
    </cfRule>
  </conditionalFormatting>
  <conditionalFormatting sqref="G3">
    <cfRule type="expression" dxfId="8503" priority="1231" stopIfTrue="1">
      <formula>$D$1&lt;G3</formula>
    </cfRule>
    <cfRule type="expression" dxfId="8502" priority="1232" stopIfTrue="1">
      <formula>$D$1&gt;G3</formula>
    </cfRule>
  </conditionalFormatting>
  <conditionalFormatting sqref="G5">
    <cfRule type="cellIs" dxfId="8501" priority="1223" stopIfTrue="1" operator="equal">
      <formula>5</formula>
    </cfRule>
    <cfRule type="cellIs" dxfId="8500" priority="1224" stopIfTrue="1" operator="equal">
      <formula>4</formula>
    </cfRule>
    <cfRule type="cellIs" dxfId="8499" priority="1225" stopIfTrue="1" operator="equal">
      <formula>3</formula>
    </cfRule>
  </conditionalFormatting>
  <conditionalFormatting sqref="G4">
    <cfRule type="expression" dxfId="8498" priority="1214" stopIfTrue="1">
      <formula>$D$1&lt;G4</formula>
    </cfRule>
    <cfRule type="expression" dxfId="8497" priority="1215" stopIfTrue="1">
      <formula>$D$1&gt;G4</formula>
    </cfRule>
  </conditionalFormatting>
  <conditionalFormatting sqref="G4">
    <cfRule type="expression" dxfId="8496" priority="1204" stopIfTrue="1">
      <formula>$D$1&lt;G4</formula>
    </cfRule>
    <cfRule type="expression" dxfId="8495" priority="1205" stopIfTrue="1">
      <formula>$D$1&gt;G4</formula>
    </cfRule>
  </conditionalFormatting>
  <conditionalFormatting sqref="G4">
    <cfRule type="expression" dxfId="8494" priority="1202" stopIfTrue="1">
      <formula>$D$1&lt;G4</formula>
    </cfRule>
    <cfRule type="expression" dxfId="8493" priority="1203" stopIfTrue="1">
      <formula>$D$1&gt;G4</formula>
    </cfRule>
  </conditionalFormatting>
  <conditionalFormatting sqref="G4">
    <cfRule type="expression" dxfId="8492" priority="1200" stopIfTrue="1">
      <formula>$D$1&lt;G4</formula>
    </cfRule>
    <cfRule type="expression" dxfId="8491" priority="1201" stopIfTrue="1">
      <formula>$D$1&gt;G4</formula>
    </cfRule>
  </conditionalFormatting>
  <conditionalFormatting sqref="G4">
    <cfRule type="expression" dxfId="8490" priority="1198" stopIfTrue="1">
      <formula>$D$1&lt;G4</formula>
    </cfRule>
    <cfRule type="expression" dxfId="8489" priority="1199" stopIfTrue="1">
      <formula>$D$1&gt;G4</formula>
    </cfRule>
  </conditionalFormatting>
  <conditionalFormatting sqref="G4">
    <cfRule type="expression" dxfId="8488" priority="1196" stopIfTrue="1">
      <formula>$D$1&lt;G4</formula>
    </cfRule>
    <cfRule type="expression" dxfId="8487" priority="1197" stopIfTrue="1">
      <formula>$D$1&gt;G4</formula>
    </cfRule>
  </conditionalFormatting>
  <conditionalFormatting sqref="G4">
    <cfRule type="expression" dxfId="8486" priority="1170" stopIfTrue="1">
      <formula>$D$1&lt;G4</formula>
    </cfRule>
    <cfRule type="expression" dxfId="8485" priority="1171" stopIfTrue="1">
      <formula>$D$1&gt;G4</formula>
    </cfRule>
  </conditionalFormatting>
  <conditionalFormatting sqref="G4">
    <cfRule type="expression" dxfId="8484" priority="1208" stopIfTrue="1">
      <formula>$D$1&lt;G4</formula>
    </cfRule>
    <cfRule type="expression" dxfId="8483" priority="1209" stopIfTrue="1">
      <formula>$D$1&gt;G4</formula>
    </cfRule>
  </conditionalFormatting>
  <conditionalFormatting sqref="G4">
    <cfRule type="expression" dxfId="8482" priority="1210" stopIfTrue="1">
      <formula>$D$1&lt;G4</formula>
    </cfRule>
    <cfRule type="expression" dxfId="8481" priority="1211" stopIfTrue="1">
      <formula>$D$1&gt;G4</formula>
    </cfRule>
  </conditionalFormatting>
  <conditionalFormatting sqref="G5">
    <cfRule type="cellIs" dxfId="8480" priority="1228" stopIfTrue="1" operator="equal">
      <formula>5</formula>
    </cfRule>
    <cfRule type="cellIs" dxfId="8479" priority="1229" stopIfTrue="1" operator="equal">
      <formula>4</formula>
    </cfRule>
    <cfRule type="cellIs" dxfId="8478" priority="1230" stopIfTrue="1" operator="equal">
      <formula>3</formula>
    </cfRule>
  </conditionalFormatting>
  <conditionalFormatting sqref="G4">
    <cfRule type="expression" dxfId="8477" priority="1226" stopIfTrue="1">
      <formula>$D$1&lt;G4</formula>
    </cfRule>
    <cfRule type="expression" dxfId="8476" priority="1227" stopIfTrue="1">
      <formula>$D$1&gt;G4</formula>
    </cfRule>
  </conditionalFormatting>
  <conditionalFormatting sqref="G4">
    <cfRule type="expression" dxfId="8475" priority="1221" stopIfTrue="1">
      <formula>$D$1&lt;G4</formula>
    </cfRule>
    <cfRule type="expression" dxfId="8474" priority="1222" stopIfTrue="1">
      <formula>$D$1&gt;G4</formula>
    </cfRule>
  </conditionalFormatting>
  <conditionalFormatting sqref="G5">
    <cfRule type="cellIs" dxfId="8473" priority="1218" stopIfTrue="1" operator="equal">
      <formula>5</formula>
    </cfRule>
    <cfRule type="cellIs" dxfId="8472" priority="1219" stopIfTrue="1" operator="equal">
      <formula>4</formula>
    </cfRule>
    <cfRule type="cellIs" dxfId="8471" priority="1220" stopIfTrue="1" operator="equal">
      <formula>3</formula>
    </cfRule>
  </conditionalFormatting>
  <conditionalFormatting sqref="G4">
    <cfRule type="expression" dxfId="8470" priority="1216" stopIfTrue="1">
      <formula>$D$1&lt;G4</formula>
    </cfRule>
    <cfRule type="expression" dxfId="8469" priority="1217" stopIfTrue="1">
      <formula>$D$1&gt;G4</formula>
    </cfRule>
  </conditionalFormatting>
  <conditionalFormatting sqref="G4">
    <cfRule type="expression" dxfId="8468" priority="1212" stopIfTrue="1">
      <formula>$D$1&lt;G4</formula>
    </cfRule>
    <cfRule type="expression" dxfId="8467" priority="1213" stopIfTrue="1">
      <formula>$D$1&gt;G4</formula>
    </cfRule>
  </conditionalFormatting>
  <conditionalFormatting sqref="G4">
    <cfRule type="expression" dxfId="8466" priority="1206" stopIfTrue="1">
      <formula>$D$1&lt;G4</formula>
    </cfRule>
    <cfRule type="expression" dxfId="8465" priority="1207" stopIfTrue="1">
      <formula>$D$1&gt;G4</formula>
    </cfRule>
  </conditionalFormatting>
  <conditionalFormatting sqref="G5">
    <cfRule type="cellIs" dxfId="8464" priority="1193" stopIfTrue="1" operator="equal">
      <formula>5</formula>
    </cfRule>
    <cfRule type="cellIs" dxfId="8463" priority="1194" stopIfTrue="1" operator="equal">
      <formula>4</formula>
    </cfRule>
    <cfRule type="cellIs" dxfId="8462" priority="1195" stopIfTrue="1" operator="equal">
      <formula>3</formula>
    </cfRule>
  </conditionalFormatting>
  <conditionalFormatting sqref="G4">
    <cfRule type="expression" dxfId="8461" priority="1191" stopIfTrue="1">
      <formula>$D$1&lt;G4</formula>
    </cfRule>
    <cfRule type="expression" dxfId="8460" priority="1192" stopIfTrue="1">
      <formula>$D$1&gt;G4</formula>
    </cfRule>
  </conditionalFormatting>
  <conditionalFormatting sqref="G5">
    <cfRule type="cellIs" dxfId="8459" priority="1188" stopIfTrue="1" operator="equal">
      <formula>5</formula>
    </cfRule>
    <cfRule type="cellIs" dxfId="8458" priority="1189" stopIfTrue="1" operator="equal">
      <formula>4</formula>
    </cfRule>
    <cfRule type="cellIs" dxfId="8457" priority="1190" stopIfTrue="1" operator="equal">
      <formula>3</formula>
    </cfRule>
  </conditionalFormatting>
  <conditionalFormatting sqref="G4">
    <cfRule type="expression" dxfId="8456" priority="1186" stopIfTrue="1">
      <formula>$D$1&lt;G4</formula>
    </cfRule>
    <cfRule type="expression" dxfId="8455" priority="1187" stopIfTrue="1">
      <formula>$D$1&gt;G4</formula>
    </cfRule>
  </conditionalFormatting>
  <conditionalFormatting sqref="G5">
    <cfRule type="cellIs" dxfId="8454" priority="1183" stopIfTrue="1" operator="equal">
      <formula>5</formula>
    </cfRule>
    <cfRule type="cellIs" dxfId="8453" priority="1184" stopIfTrue="1" operator="equal">
      <formula>4</formula>
    </cfRule>
    <cfRule type="cellIs" dxfId="8452" priority="1185" stopIfTrue="1" operator="equal">
      <formula>3</formula>
    </cfRule>
  </conditionalFormatting>
  <conditionalFormatting sqref="G4">
    <cfRule type="expression" dxfId="8451" priority="1181" stopIfTrue="1">
      <formula>$D$1&lt;G4</formula>
    </cfRule>
    <cfRule type="expression" dxfId="8450" priority="1182" stopIfTrue="1">
      <formula>$D$1&gt;G4</formula>
    </cfRule>
  </conditionalFormatting>
  <conditionalFormatting sqref="G5">
    <cfRule type="cellIs" dxfId="8449" priority="1178" stopIfTrue="1" operator="equal">
      <formula>5</formula>
    </cfRule>
    <cfRule type="cellIs" dxfId="8448" priority="1179" stopIfTrue="1" operator="equal">
      <formula>4</formula>
    </cfRule>
    <cfRule type="cellIs" dxfId="8447" priority="1180" stopIfTrue="1" operator="equal">
      <formula>3</formula>
    </cfRule>
  </conditionalFormatting>
  <conditionalFormatting sqref="G4">
    <cfRule type="expression" dxfId="8446" priority="1176" stopIfTrue="1">
      <formula>$D$1&lt;G4</formula>
    </cfRule>
    <cfRule type="expression" dxfId="8445" priority="1177" stopIfTrue="1">
      <formula>$D$1&gt;G4</formula>
    </cfRule>
  </conditionalFormatting>
  <conditionalFormatting sqref="G4">
    <cfRule type="expression" dxfId="8444" priority="1174" stopIfTrue="1">
      <formula>$D$1&lt;G4</formula>
    </cfRule>
    <cfRule type="expression" dxfId="8443" priority="1175" stopIfTrue="1">
      <formula>$D$1&gt;G4</formula>
    </cfRule>
  </conditionalFormatting>
  <conditionalFormatting sqref="G4">
    <cfRule type="expression" dxfId="8442" priority="1172" stopIfTrue="1">
      <formula>$D$1&lt;G4</formula>
    </cfRule>
    <cfRule type="expression" dxfId="8441" priority="1173" stopIfTrue="1">
      <formula>$D$1&gt;G4</formula>
    </cfRule>
  </conditionalFormatting>
  <conditionalFormatting sqref="G4">
    <cfRule type="expression" dxfId="8440" priority="1168" stopIfTrue="1">
      <formula>$D$1&lt;G4</formula>
    </cfRule>
    <cfRule type="expression" dxfId="8439" priority="1169" stopIfTrue="1">
      <formula>$D$1&gt;G4</formula>
    </cfRule>
  </conditionalFormatting>
  <conditionalFormatting sqref="G4">
    <cfRule type="expression" dxfId="8438" priority="1166" stopIfTrue="1">
      <formula>$D$1&lt;G4</formula>
    </cfRule>
    <cfRule type="expression" dxfId="8437" priority="1167" stopIfTrue="1">
      <formula>$D$1&gt;G4</formula>
    </cfRule>
  </conditionalFormatting>
  <conditionalFormatting sqref="G4">
    <cfRule type="expression" dxfId="8436" priority="1164" stopIfTrue="1">
      <formula>$D$1&lt;G4</formula>
    </cfRule>
    <cfRule type="expression" dxfId="8435" priority="1165" stopIfTrue="1">
      <formula>$D$1&gt;G4</formula>
    </cfRule>
  </conditionalFormatting>
  <conditionalFormatting sqref="G4">
    <cfRule type="expression" dxfId="8434" priority="1162" stopIfTrue="1">
      <formula>$D$1&lt;G4</formula>
    </cfRule>
    <cfRule type="expression" dxfId="8433" priority="1163" stopIfTrue="1">
      <formula>$D$1&gt;G4</formula>
    </cfRule>
  </conditionalFormatting>
  <conditionalFormatting sqref="G4">
    <cfRule type="expression" dxfId="8432" priority="1160" stopIfTrue="1">
      <formula>$D$1&lt;G4</formula>
    </cfRule>
    <cfRule type="expression" dxfId="8431" priority="1161" stopIfTrue="1">
      <formula>$D$1&gt;G4</formula>
    </cfRule>
  </conditionalFormatting>
  <conditionalFormatting sqref="G4">
    <cfRule type="expression" dxfId="8430" priority="1158" stopIfTrue="1">
      <formula>$D$1&lt;G4</formula>
    </cfRule>
    <cfRule type="expression" dxfId="8429" priority="1159" stopIfTrue="1">
      <formula>$D$1&gt;G4</formula>
    </cfRule>
  </conditionalFormatting>
  <conditionalFormatting sqref="G4">
    <cfRule type="expression" dxfId="8428" priority="1156" stopIfTrue="1">
      <formula>$D$1&lt;G4</formula>
    </cfRule>
    <cfRule type="expression" dxfId="8427" priority="1157" stopIfTrue="1">
      <formula>$D$1&gt;G4</formula>
    </cfRule>
  </conditionalFormatting>
  <conditionalFormatting sqref="I4">
    <cfRule type="expression" dxfId="8426" priority="1154" stopIfTrue="1">
      <formula>$D$1&lt;I4</formula>
    </cfRule>
    <cfRule type="expression" dxfId="8425" priority="1155" stopIfTrue="1">
      <formula>$D$1&gt;I4</formula>
    </cfRule>
  </conditionalFormatting>
  <conditionalFormatting sqref="I4">
    <cfRule type="expression" dxfId="8424" priority="1152" stopIfTrue="1">
      <formula>$D$1&lt;I4</formula>
    </cfRule>
    <cfRule type="expression" dxfId="8423" priority="1153" stopIfTrue="1">
      <formula>$D$1&gt;I4</formula>
    </cfRule>
  </conditionalFormatting>
  <conditionalFormatting sqref="I4">
    <cfRule type="expression" dxfId="8422" priority="1150" stopIfTrue="1">
      <formula>$D$1&lt;I4</formula>
    </cfRule>
    <cfRule type="expression" dxfId="8421" priority="1151" stopIfTrue="1">
      <formula>$D$1&gt;I4</formula>
    </cfRule>
  </conditionalFormatting>
  <conditionalFormatting sqref="I4">
    <cfRule type="expression" dxfId="8420" priority="1146" stopIfTrue="1">
      <formula>$D$1&lt;I4</formula>
    </cfRule>
    <cfRule type="expression" dxfId="8419" priority="1147" stopIfTrue="1">
      <formula>$D$1&gt;I4</formula>
    </cfRule>
  </conditionalFormatting>
  <conditionalFormatting sqref="I4">
    <cfRule type="expression" dxfId="8418" priority="1148" stopIfTrue="1">
      <formula>$D$1&lt;I4</formula>
    </cfRule>
    <cfRule type="expression" dxfId="8417" priority="1149" stopIfTrue="1">
      <formula>$D$1&gt;I4</formula>
    </cfRule>
  </conditionalFormatting>
  <conditionalFormatting sqref="I4">
    <cfRule type="expression" dxfId="8416" priority="1144" stopIfTrue="1">
      <formula>$D$1&lt;I4</formula>
    </cfRule>
    <cfRule type="expression" dxfId="8415" priority="1145" stopIfTrue="1">
      <formula>$D$1&gt;I4</formula>
    </cfRule>
  </conditionalFormatting>
  <conditionalFormatting sqref="I5">
    <cfRule type="expression" dxfId="8414" priority="1142" stopIfTrue="1">
      <formula>$D$1&lt;I5</formula>
    </cfRule>
    <cfRule type="expression" dxfId="8413" priority="1143" stopIfTrue="1">
      <formula>$D$1&gt;I5</formula>
    </cfRule>
  </conditionalFormatting>
  <conditionalFormatting sqref="I5">
    <cfRule type="expression" dxfId="8412" priority="1140" stopIfTrue="1">
      <formula>$D$1&lt;I5</formula>
    </cfRule>
    <cfRule type="expression" dxfId="8411" priority="1141" stopIfTrue="1">
      <formula>$D$1&gt;I5</formula>
    </cfRule>
  </conditionalFormatting>
  <conditionalFormatting sqref="I5">
    <cfRule type="expression" dxfId="8410" priority="1138" stopIfTrue="1">
      <formula>$D$1&lt;I5</formula>
    </cfRule>
    <cfRule type="expression" dxfId="8409" priority="1139" stopIfTrue="1">
      <formula>$D$1&gt;I5</formula>
    </cfRule>
  </conditionalFormatting>
  <conditionalFormatting sqref="I4">
    <cfRule type="expression" dxfId="8408" priority="1133" stopIfTrue="1">
      <formula>$D$1&lt;I4</formula>
    </cfRule>
    <cfRule type="expression" dxfId="8407" priority="1134" stopIfTrue="1">
      <formula>$D$1&gt;I4</formula>
    </cfRule>
  </conditionalFormatting>
  <conditionalFormatting sqref="I5">
    <cfRule type="cellIs" dxfId="8406" priority="1135" stopIfTrue="1" operator="equal">
      <formula>5</formula>
    </cfRule>
    <cfRule type="cellIs" dxfId="8405" priority="1136" stopIfTrue="1" operator="equal">
      <formula>4</formula>
    </cfRule>
    <cfRule type="cellIs" dxfId="8404" priority="1137" stopIfTrue="1" operator="equal">
      <formula>3</formula>
    </cfRule>
  </conditionalFormatting>
  <conditionalFormatting sqref="I5">
    <cfRule type="cellIs" dxfId="8403" priority="1130" stopIfTrue="1" operator="equal">
      <formula>5</formula>
    </cfRule>
    <cfRule type="cellIs" dxfId="8402" priority="1131" stopIfTrue="1" operator="equal">
      <formula>4</formula>
    </cfRule>
    <cfRule type="cellIs" dxfId="8401" priority="1132" stopIfTrue="1" operator="equal">
      <formula>3</formula>
    </cfRule>
  </conditionalFormatting>
  <conditionalFormatting sqref="I4">
    <cfRule type="expression" dxfId="8400" priority="1128" stopIfTrue="1">
      <formula>$D$1&lt;I4</formula>
    </cfRule>
    <cfRule type="expression" dxfId="8399" priority="1129" stopIfTrue="1">
      <formula>$D$1&gt;I4</formula>
    </cfRule>
  </conditionalFormatting>
  <conditionalFormatting sqref="I5">
    <cfRule type="cellIs" dxfId="8398" priority="1125" stopIfTrue="1" operator="equal">
      <formula>5</formula>
    </cfRule>
    <cfRule type="cellIs" dxfId="8397" priority="1126" stopIfTrue="1" operator="equal">
      <formula>4</formula>
    </cfRule>
    <cfRule type="cellIs" dxfId="8396" priority="1127" stopIfTrue="1" operator="equal">
      <formula>3</formula>
    </cfRule>
  </conditionalFormatting>
  <conditionalFormatting sqref="I4">
    <cfRule type="expression" dxfId="8395" priority="1123" stopIfTrue="1">
      <formula>$D$1&lt;I4</formula>
    </cfRule>
    <cfRule type="expression" dxfId="8394" priority="1124" stopIfTrue="1">
      <formula>$D$1&gt;I4</formula>
    </cfRule>
  </conditionalFormatting>
  <conditionalFormatting sqref="J3">
    <cfRule type="expression" dxfId="8393" priority="1121" stopIfTrue="1">
      <formula>$D$1&lt;J3</formula>
    </cfRule>
    <cfRule type="expression" dxfId="8392" priority="1122" stopIfTrue="1">
      <formula>$D$1&gt;J3</formula>
    </cfRule>
  </conditionalFormatting>
  <conditionalFormatting sqref="J3">
    <cfRule type="expression" dxfId="8391" priority="1119" stopIfTrue="1">
      <formula>$D$1&lt;J3</formula>
    </cfRule>
    <cfRule type="expression" dxfId="8390" priority="1120" stopIfTrue="1">
      <formula>$D$1&gt;J3</formula>
    </cfRule>
  </conditionalFormatting>
  <conditionalFormatting sqref="J3">
    <cfRule type="expression" dxfId="8389" priority="1117" stopIfTrue="1">
      <formula>$D$1&lt;J3</formula>
    </cfRule>
    <cfRule type="expression" dxfId="8388" priority="1118" stopIfTrue="1">
      <formula>$D$1&gt;J3</formula>
    </cfRule>
  </conditionalFormatting>
  <conditionalFormatting sqref="J3">
    <cfRule type="expression" dxfId="8387" priority="1113" stopIfTrue="1">
      <formula>$D$1&lt;J3</formula>
    </cfRule>
    <cfRule type="expression" dxfId="8386" priority="1114" stopIfTrue="1">
      <formula>$D$1&gt;J3</formula>
    </cfRule>
  </conditionalFormatting>
  <conditionalFormatting sqref="J3">
    <cfRule type="expression" dxfId="8385" priority="1115" stopIfTrue="1">
      <formula>$D$1&lt;J3</formula>
    </cfRule>
    <cfRule type="expression" dxfId="8384" priority="1116" stopIfTrue="1">
      <formula>$D$1&gt;J3</formula>
    </cfRule>
  </conditionalFormatting>
  <conditionalFormatting sqref="J3">
    <cfRule type="expression" dxfId="8383" priority="1111" stopIfTrue="1">
      <formula>$D$1&lt;J3</formula>
    </cfRule>
    <cfRule type="expression" dxfId="8382" priority="1112" stopIfTrue="1">
      <formula>$D$1&gt;J3</formula>
    </cfRule>
  </conditionalFormatting>
  <conditionalFormatting sqref="J3">
    <cfRule type="expression" dxfId="8381" priority="1100" stopIfTrue="1">
      <formula>$D$1&lt;J3</formula>
    </cfRule>
    <cfRule type="expression" dxfId="8380" priority="1101" stopIfTrue="1">
      <formula>$D$1&gt;J3</formula>
    </cfRule>
  </conditionalFormatting>
  <conditionalFormatting sqref="J3">
    <cfRule type="expression" dxfId="8379" priority="1095" stopIfTrue="1">
      <formula>$D$1&lt;J3</formula>
    </cfRule>
    <cfRule type="expression" dxfId="8378" priority="1096" stopIfTrue="1">
      <formula>$D$1&gt;J3</formula>
    </cfRule>
  </conditionalFormatting>
  <conditionalFormatting sqref="J3">
    <cfRule type="expression" dxfId="8377" priority="1090" stopIfTrue="1">
      <formula>$D$1&lt;J3</formula>
    </cfRule>
    <cfRule type="expression" dxfId="8376" priority="1091" stopIfTrue="1">
      <formula>$D$1&gt;J3</formula>
    </cfRule>
  </conditionalFormatting>
  <conditionalFormatting sqref="J4">
    <cfRule type="expression" dxfId="8375" priority="1088" stopIfTrue="1">
      <formula>$D$1&lt;J4</formula>
    </cfRule>
    <cfRule type="expression" dxfId="8374" priority="1089" stopIfTrue="1">
      <formula>$D$1&gt;J4</formula>
    </cfRule>
  </conditionalFormatting>
  <conditionalFormatting sqref="J4">
    <cfRule type="expression" dxfId="8373" priority="1086" stopIfTrue="1">
      <formula>$D$1&lt;J4</formula>
    </cfRule>
    <cfRule type="expression" dxfId="8372" priority="1087" stopIfTrue="1">
      <formula>$D$1&gt;J4</formula>
    </cfRule>
  </conditionalFormatting>
  <conditionalFormatting sqref="J4">
    <cfRule type="expression" dxfId="8371" priority="1084" stopIfTrue="1">
      <formula>$D$1&lt;J4</formula>
    </cfRule>
    <cfRule type="expression" dxfId="8370" priority="1085" stopIfTrue="1">
      <formula>$D$1&gt;J4</formula>
    </cfRule>
  </conditionalFormatting>
  <conditionalFormatting sqref="J4">
    <cfRule type="expression" dxfId="8369" priority="1080" stopIfTrue="1">
      <formula>$D$1&lt;J4</formula>
    </cfRule>
    <cfRule type="expression" dxfId="8368" priority="1081" stopIfTrue="1">
      <formula>$D$1&gt;J4</formula>
    </cfRule>
  </conditionalFormatting>
  <conditionalFormatting sqref="J4">
    <cfRule type="expression" dxfId="8367" priority="1082" stopIfTrue="1">
      <formula>$D$1&lt;J4</formula>
    </cfRule>
    <cfRule type="expression" dxfId="8366" priority="1083" stopIfTrue="1">
      <formula>$D$1&gt;J4</formula>
    </cfRule>
  </conditionalFormatting>
  <conditionalFormatting sqref="J4">
    <cfRule type="expression" dxfId="8365" priority="1078" stopIfTrue="1">
      <formula>$D$1&lt;J4</formula>
    </cfRule>
    <cfRule type="expression" dxfId="8364" priority="1079" stopIfTrue="1">
      <formula>$D$1&gt;J4</formula>
    </cfRule>
  </conditionalFormatting>
  <conditionalFormatting sqref="J5">
    <cfRule type="expression" dxfId="8363" priority="1076" stopIfTrue="1">
      <formula>$D$1&lt;J5</formula>
    </cfRule>
    <cfRule type="expression" dxfId="8362" priority="1077" stopIfTrue="1">
      <formula>$D$1&gt;J5</formula>
    </cfRule>
  </conditionalFormatting>
  <conditionalFormatting sqref="J5">
    <cfRule type="expression" dxfId="8361" priority="1074" stopIfTrue="1">
      <formula>$D$1&lt;J5</formula>
    </cfRule>
    <cfRule type="expression" dxfId="8360" priority="1075" stopIfTrue="1">
      <formula>$D$1&gt;J5</formula>
    </cfRule>
  </conditionalFormatting>
  <conditionalFormatting sqref="J5">
    <cfRule type="expression" dxfId="8359" priority="1072" stopIfTrue="1">
      <formula>$D$1&lt;J5</formula>
    </cfRule>
    <cfRule type="expression" dxfId="8358" priority="1073" stopIfTrue="1">
      <formula>$D$1&gt;J5</formula>
    </cfRule>
  </conditionalFormatting>
  <conditionalFormatting sqref="J4">
    <cfRule type="expression" dxfId="8357" priority="1067" stopIfTrue="1">
      <formula>$D$1&lt;J4</formula>
    </cfRule>
    <cfRule type="expression" dxfId="8356" priority="1068" stopIfTrue="1">
      <formula>$D$1&gt;J4</formula>
    </cfRule>
  </conditionalFormatting>
  <conditionalFormatting sqref="J5">
    <cfRule type="cellIs" dxfId="8355" priority="1069" stopIfTrue="1" operator="equal">
      <formula>5</formula>
    </cfRule>
    <cfRule type="cellIs" dxfId="8354" priority="1070" stopIfTrue="1" operator="equal">
      <formula>4</formula>
    </cfRule>
    <cfRule type="cellIs" dxfId="8353" priority="1071" stopIfTrue="1" operator="equal">
      <formula>3</formula>
    </cfRule>
  </conditionalFormatting>
  <conditionalFormatting sqref="J5">
    <cfRule type="cellIs" dxfId="8352" priority="1064" stopIfTrue="1" operator="equal">
      <formula>5</formula>
    </cfRule>
    <cfRule type="cellIs" dxfId="8351" priority="1065" stopIfTrue="1" operator="equal">
      <formula>4</formula>
    </cfRule>
    <cfRule type="cellIs" dxfId="8350" priority="1066" stopIfTrue="1" operator="equal">
      <formula>3</formula>
    </cfRule>
  </conditionalFormatting>
  <conditionalFormatting sqref="J4">
    <cfRule type="expression" dxfId="8349" priority="1062" stopIfTrue="1">
      <formula>$D$1&lt;J4</formula>
    </cfRule>
    <cfRule type="expression" dxfId="8348" priority="1063" stopIfTrue="1">
      <formula>$D$1&gt;J4</formula>
    </cfRule>
  </conditionalFormatting>
  <conditionalFormatting sqref="J5">
    <cfRule type="cellIs" dxfId="8347" priority="1059" stopIfTrue="1" operator="equal">
      <formula>5</formula>
    </cfRule>
    <cfRule type="cellIs" dxfId="8346" priority="1060" stopIfTrue="1" operator="equal">
      <formula>4</formula>
    </cfRule>
    <cfRule type="cellIs" dxfId="8345" priority="1061" stopIfTrue="1" operator="equal">
      <formula>3</formula>
    </cfRule>
  </conditionalFormatting>
  <conditionalFormatting sqref="J4">
    <cfRule type="expression" dxfId="8344" priority="1057" stopIfTrue="1">
      <formula>$D$1&lt;J4</formula>
    </cfRule>
    <cfRule type="expression" dxfId="8343" priority="1058" stopIfTrue="1">
      <formula>$D$1&gt;J4</formula>
    </cfRule>
  </conditionalFormatting>
  <conditionalFormatting sqref="N3">
    <cfRule type="expression" dxfId="8342" priority="1055" stopIfTrue="1">
      <formula>$D$1&lt;N3</formula>
    </cfRule>
    <cfRule type="expression" dxfId="8341" priority="1056" stopIfTrue="1">
      <formula>$D$1&gt;N3</formula>
    </cfRule>
  </conditionalFormatting>
  <conditionalFormatting sqref="N3">
    <cfRule type="expression" dxfId="8340" priority="1053" stopIfTrue="1">
      <formula>$D$1&lt;N3</formula>
    </cfRule>
    <cfRule type="expression" dxfId="8339" priority="1054" stopIfTrue="1">
      <formula>$D$1&gt;N3</formula>
    </cfRule>
  </conditionalFormatting>
  <conditionalFormatting sqref="N4">
    <cfRule type="expression" dxfId="8338" priority="1051" stopIfTrue="1">
      <formula>$D$1&lt;N4</formula>
    </cfRule>
    <cfRule type="expression" dxfId="8337" priority="1052" stopIfTrue="1">
      <formula>$D$1&gt;N4</formula>
    </cfRule>
  </conditionalFormatting>
  <conditionalFormatting sqref="N4">
    <cfRule type="expression" dxfId="8336" priority="1049" stopIfTrue="1">
      <formula>$D$1&lt;N4</formula>
    </cfRule>
    <cfRule type="expression" dxfId="8335" priority="1050" stopIfTrue="1">
      <formula>$D$1&gt;N4</formula>
    </cfRule>
  </conditionalFormatting>
  <conditionalFormatting sqref="N4">
    <cfRule type="expression" dxfId="8334" priority="1047" stopIfTrue="1">
      <formula>$D$1&lt;N4</formula>
    </cfRule>
    <cfRule type="expression" dxfId="8333" priority="1048" stopIfTrue="1">
      <formula>$D$1&gt;N4</formula>
    </cfRule>
  </conditionalFormatting>
  <conditionalFormatting sqref="N4">
    <cfRule type="expression" dxfId="8332" priority="1043" stopIfTrue="1">
      <formula>$D$1&lt;N4</formula>
    </cfRule>
    <cfRule type="expression" dxfId="8331" priority="1044" stopIfTrue="1">
      <formula>$D$1&gt;N4</formula>
    </cfRule>
  </conditionalFormatting>
  <conditionalFormatting sqref="N4">
    <cfRule type="expression" dxfId="8330" priority="1041" stopIfTrue="1">
      <formula>$D$1&lt;N4</formula>
    </cfRule>
    <cfRule type="expression" dxfId="8329" priority="1042" stopIfTrue="1">
      <formula>$D$1&gt;N4</formula>
    </cfRule>
  </conditionalFormatting>
  <conditionalFormatting sqref="N4">
    <cfRule type="expression" dxfId="8328" priority="1039" stopIfTrue="1">
      <formula>$D$1&lt;N4</formula>
    </cfRule>
    <cfRule type="expression" dxfId="8327" priority="1040" stopIfTrue="1">
      <formula>$D$1&gt;N4</formula>
    </cfRule>
  </conditionalFormatting>
  <conditionalFormatting sqref="N4">
    <cfRule type="expression" dxfId="8326" priority="1037" stopIfTrue="1">
      <formula>$D$1&lt;N4</formula>
    </cfRule>
    <cfRule type="expression" dxfId="8325" priority="1038" stopIfTrue="1">
      <formula>$D$1&gt;N4</formula>
    </cfRule>
  </conditionalFormatting>
  <conditionalFormatting sqref="N4">
    <cfRule type="expression" dxfId="8324" priority="1045" stopIfTrue="1">
      <formula>$D$1&lt;N4</formula>
    </cfRule>
    <cfRule type="expression" dxfId="8323" priority="1046" stopIfTrue="1">
      <formula>$D$1&gt;N4</formula>
    </cfRule>
  </conditionalFormatting>
  <conditionalFormatting sqref="N4">
    <cfRule type="expression" dxfId="8322" priority="1027" stopIfTrue="1">
      <formula>$D$1&lt;N4</formula>
    </cfRule>
    <cfRule type="expression" dxfId="8321" priority="1028" stopIfTrue="1">
      <formula>$D$1&gt;N4</formula>
    </cfRule>
  </conditionalFormatting>
  <conditionalFormatting sqref="N4">
    <cfRule type="expression" dxfId="8320" priority="1019" stopIfTrue="1">
      <formula>$D$1&lt;N4</formula>
    </cfRule>
    <cfRule type="expression" dxfId="8319" priority="1020" stopIfTrue="1">
      <formula>$D$1&gt;N4</formula>
    </cfRule>
  </conditionalFormatting>
  <conditionalFormatting sqref="N4">
    <cfRule type="expression" dxfId="8318" priority="1017" stopIfTrue="1">
      <formula>$D$1&lt;N4</formula>
    </cfRule>
    <cfRule type="expression" dxfId="8317" priority="1018" stopIfTrue="1">
      <formula>$D$1&gt;N4</formula>
    </cfRule>
  </conditionalFormatting>
  <conditionalFormatting sqref="N4">
    <cfRule type="expression" dxfId="8316" priority="1013" stopIfTrue="1">
      <formula>$D$1&lt;N4</formula>
    </cfRule>
    <cfRule type="expression" dxfId="8315" priority="1014" stopIfTrue="1">
      <formula>$D$1&gt;N4</formula>
    </cfRule>
  </conditionalFormatting>
  <conditionalFormatting sqref="N4">
    <cfRule type="expression" dxfId="8314" priority="1035" stopIfTrue="1">
      <formula>$D$1&lt;N4</formula>
    </cfRule>
    <cfRule type="expression" dxfId="8313" priority="1036" stopIfTrue="1">
      <formula>$D$1&gt;N4</formula>
    </cfRule>
  </conditionalFormatting>
  <conditionalFormatting sqref="N4">
    <cfRule type="expression" dxfId="8312" priority="1033" stopIfTrue="1">
      <formula>$D$1&lt;N4</formula>
    </cfRule>
    <cfRule type="expression" dxfId="8311" priority="1034" stopIfTrue="1">
      <formula>$D$1&gt;N4</formula>
    </cfRule>
  </conditionalFormatting>
  <conditionalFormatting sqref="N4">
    <cfRule type="expression" dxfId="8310" priority="1031" stopIfTrue="1">
      <formula>$D$1&lt;N4</formula>
    </cfRule>
    <cfRule type="expression" dxfId="8309" priority="1032" stopIfTrue="1">
      <formula>$D$1&gt;N4</formula>
    </cfRule>
  </conditionalFormatting>
  <conditionalFormatting sqref="N4">
    <cfRule type="expression" dxfId="8308" priority="1029" stopIfTrue="1">
      <formula>$D$1&lt;N4</formula>
    </cfRule>
    <cfRule type="expression" dxfId="8307" priority="1030" stopIfTrue="1">
      <formula>$D$1&gt;N4</formula>
    </cfRule>
  </conditionalFormatting>
  <conditionalFormatting sqref="N4">
    <cfRule type="expression" dxfId="8306" priority="1025" stopIfTrue="1">
      <formula>$D$1&lt;N4</formula>
    </cfRule>
    <cfRule type="expression" dxfId="8305" priority="1026" stopIfTrue="1">
      <formula>$D$1&gt;N4</formula>
    </cfRule>
  </conditionalFormatting>
  <conditionalFormatting sqref="N4">
    <cfRule type="expression" dxfId="8304" priority="1023" stopIfTrue="1">
      <formula>$D$1&lt;N4</formula>
    </cfRule>
    <cfRule type="expression" dxfId="8303" priority="1024" stopIfTrue="1">
      <formula>$D$1&gt;N4</formula>
    </cfRule>
  </conditionalFormatting>
  <conditionalFormatting sqref="N4">
    <cfRule type="expression" dxfId="8302" priority="1021" stopIfTrue="1">
      <formula>$D$1&lt;N4</formula>
    </cfRule>
    <cfRule type="expression" dxfId="8301" priority="1022" stopIfTrue="1">
      <formula>$D$1&gt;N4</formula>
    </cfRule>
  </conditionalFormatting>
  <conditionalFormatting sqref="N4">
    <cfRule type="expression" dxfId="8300" priority="1015" stopIfTrue="1">
      <formula>$D$1&lt;N4</formula>
    </cfRule>
    <cfRule type="expression" dxfId="8299" priority="1016" stopIfTrue="1">
      <formula>$D$1&gt;N4</formula>
    </cfRule>
  </conditionalFormatting>
  <conditionalFormatting sqref="N4">
    <cfRule type="expression" dxfId="8298" priority="1011" stopIfTrue="1">
      <formula>$D$1&lt;N4</formula>
    </cfRule>
    <cfRule type="expression" dxfId="8297" priority="1012" stopIfTrue="1">
      <formula>$D$1&gt;N4</formula>
    </cfRule>
  </conditionalFormatting>
  <conditionalFormatting sqref="O3">
    <cfRule type="expression" dxfId="8296" priority="1009" stopIfTrue="1">
      <formula>$D$1&lt;O3</formula>
    </cfRule>
    <cfRule type="expression" dxfId="8295" priority="1010" stopIfTrue="1">
      <formula>$D$1&gt;O3</formula>
    </cfRule>
  </conditionalFormatting>
  <conditionalFormatting sqref="O3">
    <cfRule type="expression" dxfId="8294" priority="1007" stopIfTrue="1">
      <formula>$D$1&lt;O3</formula>
    </cfRule>
    <cfRule type="expression" dxfId="8293" priority="1008" stopIfTrue="1">
      <formula>$D$1&gt;O3</formula>
    </cfRule>
  </conditionalFormatting>
  <conditionalFormatting sqref="O4">
    <cfRule type="expression" dxfId="8292" priority="1005" stopIfTrue="1">
      <formula>$D$1&lt;O4</formula>
    </cfRule>
    <cfRule type="expression" dxfId="8291" priority="1006" stopIfTrue="1">
      <formula>$D$1&gt;O4</formula>
    </cfRule>
  </conditionalFormatting>
  <conditionalFormatting sqref="O4">
    <cfRule type="expression" dxfId="8290" priority="1003" stopIfTrue="1">
      <formula>$D$1&lt;O4</formula>
    </cfRule>
    <cfRule type="expression" dxfId="8289" priority="1004" stopIfTrue="1">
      <formula>$D$1&gt;O4</formula>
    </cfRule>
  </conditionalFormatting>
  <conditionalFormatting sqref="O4">
    <cfRule type="expression" dxfId="8288" priority="1001" stopIfTrue="1">
      <formula>$D$1&lt;O4</formula>
    </cfRule>
    <cfRule type="expression" dxfId="8287" priority="1002" stopIfTrue="1">
      <formula>$D$1&gt;O4</formula>
    </cfRule>
  </conditionalFormatting>
  <conditionalFormatting sqref="O4">
    <cfRule type="expression" dxfId="8286" priority="997" stopIfTrue="1">
      <formula>$D$1&lt;O4</formula>
    </cfRule>
    <cfRule type="expression" dxfId="8285" priority="998" stopIfTrue="1">
      <formula>$D$1&gt;O4</formula>
    </cfRule>
  </conditionalFormatting>
  <conditionalFormatting sqref="O4">
    <cfRule type="expression" dxfId="8284" priority="995" stopIfTrue="1">
      <formula>$D$1&lt;O4</formula>
    </cfRule>
    <cfRule type="expression" dxfId="8283" priority="996" stopIfTrue="1">
      <formula>$D$1&gt;O4</formula>
    </cfRule>
  </conditionalFormatting>
  <conditionalFormatting sqref="O4">
    <cfRule type="expression" dxfId="8282" priority="993" stopIfTrue="1">
      <formula>$D$1&lt;O4</formula>
    </cfRule>
    <cfRule type="expression" dxfId="8281" priority="994" stopIfTrue="1">
      <formula>$D$1&gt;O4</formula>
    </cfRule>
  </conditionalFormatting>
  <conditionalFormatting sqref="O4">
    <cfRule type="expression" dxfId="8280" priority="991" stopIfTrue="1">
      <formula>$D$1&lt;O4</formula>
    </cfRule>
    <cfRule type="expression" dxfId="8279" priority="992" stopIfTrue="1">
      <formula>$D$1&gt;O4</formula>
    </cfRule>
  </conditionalFormatting>
  <conditionalFormatting sqref="O4">
    <cfRule type="expression" dxfId="8278" priority="999" stopIfTrue="1">
      <formula>$D$1&lt;O4</formula>
    </cfRule>
    <cfRule type="expression" dxfId="8277" priority="1000" stopIfTrue="1">
      <formula>$D$1&gt;O4</formula>
    </cfRule>
  </conditionalFormatting>
  <conditionalFormatting sqref="O4">
    <cfRule type="expression" dxfId="8276" priority="981" stopIfTrue="1">
      <formula>$D$1&lt;O4</formula>
    </cfRule>
    <cfRule type="expression" dxfId="8275" priority="982" stopIfTrue="1">
      <formula>$D$1&gt;O4</formula>
    </cfRule>
  </conditionalFormatting>
  <conditionalFormatting sqref="O4">
    <cfRule type="expression" dxfId="8274" priority="973" stopIfTrue="1">
      <formula>$D$1&lt;O4</formula>
    </cfRule>
    <cfRule type="expression" dxfId="8273" priority="974" stopIfTrue="1">
      <formula>$D$1&gt;O4</formula>
    </cfRule>
  </conditionalFormatting>
  <conditionalFormatting sqref="O4">
    <cfRule type="expression" dxfId="8272" priority="971" stopIfTrue="1">
      <formula>$D$1&lt;O4</formula>
    </cfRule>
    <cfRule type="expression" dxfId="8271" priority="972" stopIfTrue="1">
      <formula>$D$1&gt;O4</formula>
    </cfRule>
  </conditionalFormatting>
  <conditionalFormatting sqref="O4">
    <cfRule type="expression" dxfId="8270" priority="967" stopIfTrue="1">
      <formula>$D$1&lt;O4</formula>
    </cfRule>
    <cfRule type="expression" dxfId="8269" priority="968" stopIfTrue="1">
      <formula>$D$1&gt;O4</formula>
    </cfRule>
  </conditionalFormatting>
  <conditionalFormatting sqref="O4">
    <cfRule type="expression" dxfId="8268" priority="989" stopIfTrue="1">
      <formula>$D$1&lt;O4</formula>
    </cfRule>
    <cfRule type="expression" dxfId="8267" priority="990" stopIfTrue="1">
      <formula>$D$1&gt;O4</formula>
    </cfRule>
  </conditionalFormatting>
  <conditionalFormatting sqref="O4">
    <cfRule type="expression" dxfId="8266" priority="987" stopIfTrue="1">
      <formula>$D$1&lt;O4</formula>
    </cfRule>
    <cfRule type="expression" dxfId="8265" priority="988" stopIfTrue="1">
      <formula>$D$1&gt;O4</formula>
    </cfRule>
  </conditionalFormatting>
  <conditionalFormatting sqref="O4">
    <cfRule type="expression" dxfId="8264" priority="985" stopIfTrue="1">
      <formula>$D$1&lt;O4</formula>
    </cfRule>
    <cfRule type="expression" dxfId="8263" priority="986" stopIfTrue="1">
      <formula>$D$1&gt;O4</formula>
    </cfRule>
  </conditionalFormatting>
  <conditionalFormatting sqref="O4">
    <cfRule type="expression" dxfId="8262" priority="983" stopIfTrue="1">
      <formula>$D$1&lt;O4</formula>
    </cfRule>
    <cfRule type="expression" dxfId="8261" priority="984" stopIfTrue="1">
      <formula>$D$1&gt;O4</formula>
    </cfRule>
  </conditionalFormatting>
  <conditionalFormatting sqref="O4">
    <cfRule type="expression" dxfId="8260" priority="979" stopIfTrue="1">
      <formula>$D$1&lt;O4</formula>
    </cfRule>
    <cfRule type="expression" dxfId="8259" priority="980" stopIfTrue="1">
      <formula>$D$1&gt;O4</formula>
    </cfRule>
  </conditionalFormatting>
  <conditionalFormatting sqref="O4">
    <cfRule type="expression" dxfId="8258" priority="977" stopIfTrue="1">
      <formula>$D$1&lt;O4</formula>
    </cfRule>
    <cfRule type="expression" dxfId="8257" priority="978" stopIfTrue="1">
      <formula>$D$1&gt;O4</formula>
    </cfRule>
  </conditionalFormatting>
  <conditionalFormatting sqref="O4">
    <cfRule type="expression" dxfId="8256" priority="975" stopIfTrue="1">
      <formula>$D$1&lt;O4</formula>
    </cfRule>
    <cfRule type="expression" dxfId="8255" priority="976" stopIfTrue="1">
      <formula>$D$1&gt;O4</formula>
    </cfRule>
  </conditionalFormatting>
  <conditionalFormatting sqref="O4">
    <cfRule type="expression" dxfId="8254" priority="969" stopIfTrue="1">
      <formula>$D$1&lt;O4</formula>
    </cfRule>
    <cfRule type="expression" dxfId="8253" priority="970" stopIfTrue="1">
      <formula>$D$1&gt;O4</formula>
    </cfRule>
  </conditionalFormatting>
  <conditionalFormatting sqref="O4">
    <cfRule type="expression" dxfId="8252" priority="965" stopIfTrue="1">
      <formula>$D$1&lt;O4</formula>
    </cfRule>
    <cfRule type="expression" dxfId="8251" priority="966" stopIfTrue="1">
      <formula>$D$1&gt;O4</formula>
    </cfRule>
  </conditionalFormatting>
  <conditionalFormatting sqref="M4">
    <cfRule type="expression" dxfId="8250" priority="963" stopIfTrue="1">
      <formula>$D$1&lt;M4</formula>
    </cfRule>
    <cfRule type="expression" dxfId="8249" priority="964" stopIfTrue="1">
      <formula>$D$1&gt;M4</formula>
    </cfRule>
  </conditionalFormatting>
  <conditionalFormatting sqref="M4">
    <cfRule type="expression" dxfId="8248" priority="961" stopIfTrue="1">
      <formula>$D$1&lt;M4</formula>
    </cfRule>
    <cfRule type="expression" dxfId="8247" priority="962" stopIfTrue="1">
      <formula>$D$1&gt;M4</formula>
    </cfRule>
  </conditionalFormatting>
  <conditionalFormatting sqref="M4">
    <cfRule type="expression" dxfId="8246" priority="959" stopIfTrue="1">
      <formula>$D$1&lt;M4</formula>
    </cfRule>
    <cfRule type="expression" dxfId="8245" priority="960" stopIfTrue="1">
      <formula>$D$1&gt;M4</formula>
    </cfRule>
  </conditionalFormatting>
  <conditionalFormatting sqref="M4">
    <cfRule type="expression" dxfId="8244" priority="957" stopIfTrue="1">
      <formula>$D$1&lt;M4</formula>
    </cfRule>
    <cfRule type="expression" dxfId="8243" priority="958" stopIfTrue="1">
      <formula>$D$1&gt;M4</formula>
    </cfRule>
  </conditionalFormatting>
  <conditionalFormatting sqref="M4">
    <cfRule type="expression" dxfId="8242" priority="955" stopIfTrue="1">
      <formula>$D$1&lt;M4</formula>
    </cfRule>
    <cfRule type="expression" dxfId="8241" priority="956" stopIfTrue="1">
      <formula>$D$1&gt;M4</formula>
    </cfRule>
  </conditionalFormatting>
  <conditionalFormatting sqref="M4">
    <cfRule type="expression" dxfId="8240" priority="953" stopIfTrue="1">
      <formula>$D$1&lt;M4</formula>
    </cfRule>
    <cfRule type="expression" dxfId="8239" priority="954" stopIfTrue="1">
      <formula>$D$1&gt;M4</formula>
    </cfRule>
  </conditionalFormatting>
  <conditionalFormatting sqref="M4">
    <cfRule type="expression" dxfId="8238" priority="951" stopIfTrue="1">
      <formula>$D$1&lt;M4</formula>
    </cfRule>
    <cfRule type="expression" dxfId="8237" priority="952" stopIfTrue="1">
      <formula>$D$1&gt;M4</formula>
    </cfRule>
  </conditionalFormatting>
  <conditionalFormatting sqref="M4">
    <cfRule type="expression" dxfId="8236" priority="949" stopIfTrue="1">
      <formula>$D$1&lt;M4</formula>
    </cfRule>
    <cfRule type="expression" dxfId="8235" priority="950" stopIfTrue="1">
      <formula>$D$1&gt;M4</formula>
    </cfRule>
  </conditionalFormatting>
  <conditionalFormatting sqref="R3">
    <cfRule type="expression" dxfId="8234" priority="947" stopIfTrue="1">
      <formula>$D$1&lt;R3</formula>
    </cfRule>
    <cfRule type="expression" dxfId="8233" priority="948" stopIfTrue="1">
      <formula>$D$1&gt;R3</formula>
    </cfRule>
  </conditionalFormatting>
  <conditionalFormatting sqref="R3">
    <cfRule type="expression" dxfId="8232" priority="945" stopIfTrue="1">
      <formula>$D$1&lt;R3</formula>
    </cfRule>
    <cfRule type="expression" dxfId="8231" priority="946" stopIfTrue="1">
      <formula>$D$1&gt;R3</formula>
    </cfRule>
  </conditionalFormatting>
  <conditionalFormatting sqref="R4">
    <cfRule type="expression" dxfId="8230" priority="943" stopIfTrue="1">
      <formula>$D$1&lt;R4</formula>
    </cfRule>
    <cfRule type="expression" dxfId="8229" priority="944" stopIfTrue="1">
      <formula>$D$1&gt;R4</formula>
    </cfRule>
  </conditionalFormatting>
  <conditionalFormatting sqref="R4">
    <cfRule type="expression" dxfId="8228" priority="941" stopIfTrue="1">
      <formula>$D$1&lt;R4</formula>
    </cfRule>
    <cfRule type="expression" dxfId="8227" priority="942" stopIfTrue="1">
      <formula>$D$1&gt;R4</formula>
    </cfRule>
  </conditionalFormatting>
  <conditionalFormatting sqref="R4">
    <cfRule type="expression" dxfId="8226" priority="939" stopIfTrue="1">
      <formula>$D$1&lt;R4</formula>
    </cfRule>
    <cfRule type="expression" dxfId="8225" priority="940" stopIfTrue="1">
      <formula>$D$1&gt;R4</formula>
    </cfRule>
  </conditionalFormatting>
  <conditionalFormatting sqref="R4">
    <cfRule type="expression" dxfId="8224" priority="935" stopIfTrue="1">
      <formula>$D$1&lt;R4</formula>
    </cfRule>
    <cfRule type="expression" dxfId="8223" priority="936" stopIfTrue="1">
      <formula>$D$1&gt;R4</formula>
    </cfRule>
  </conditionalFormatting>
  <conditionalFormatting sqref="R4">
    <cfRule type="expression" dxfId="8222" priority="933" stopIfTrue="1">
      <formula>$D$1&lt;R4</formula>
    </cfRule>
    <cfRule type="expression" dxfId="8221" priority="934" stopIfTrue="1">
      <formula>$D$1&gt;R4</formula>
    </cfRule>
  </conditionalFormatting>
  <conditionalFormatting sqref="R4">
    <cfRule type="expression" dxfId="8220" priority="931" stopIfTrue="1">
      <formula>$D$1&lt;R4</formula>
    </cfRule>
    <cfRule type="expression" dxfId="8219" priority="932" stopIfTrue="1">
      <formula>$D$1&gt;R4</formula>
    </cfRule>
  </conditionalFormatting>
  <conditionalFormatting sqref="R4">
    <cfRule type="expression" dxfId="8218" priority="929" stopIfTrue="1">
      <formula>$D$1&lt;R4</formula>
    </cfRule>
    <cfRule type="expression" dxfId="8217" priority="930" stopIfTrue="1">
      <formula>$D$1&gt;R4</formula>
    </cfRule>
  </conditionalFormatting>
  <conditionalFormatting sqref="R4">
    <cfRule type="expression" dxfId="8216" priority="937" stopIfTrue="1">
      <formula>$D$1&lt;R4</formula>
    </cfRule>
    <cfRule type="expression" dxfId="8215" priority="938" stopIfTrue="1">
      <formula>$D$1&gt;R4</formula>
    </cfRule>
  </conditionalFormatting>
  <conditionalFormatting sqref="R4">
    <cfRule type="expression" dxfId="8214" priority="919" stopIfTrue="1">
      <formula>$D$1&lt;R4</formula>
    </cfRule>
    <cfRule type="expression" dxfId="8213" priority="920" stopIfTrue="1">
      <formula>$D$1&gt;R4</formula>
    </cfRule>
  </conditionalFormatting>
  <conditionalFormatting sqref="R4">
    <cfRule type="expression" dxfId="8212" priority="911" stopIfTrue="1">
      <formula>$D$1&lt;R4</formula>
    </cfRule>
    <cfRule type="expression" dxfId="8211" priority="912" stopIfTrue="1">
      <formula>$D$1&gt;R4</formula>
    </cfRule>
  </conditionalFormatting>
  <conditionalFormatting sqref="R4">
    <cfRule type="expression" dxfId="8210" priority="909" stopIfTrue="1">
      <formula>$D$1&lt;R4</formula>
    </cfRule>
    <cfRule type="expression" dxfId="8209" priority="910" stopIfTrue="1">
      <formula>$D$1&gt;R4</formula>
    </cfRule>
  </conditionalFormatting>
  <conditionalFormatting sqref="R4">
    <cfRule type="expression" dxfId="8208" priority="905" stopIfTrue="1">
      <formula>$D$1&lt;R4</formula>
    </cfRule>
    <cfRule type="expression" dxfId="8207" priority="906" stopIfTrue="1">
      <formula>$D$1&gt;R4</formula>
    </cfRule>
  </conditionalFormatting>
  <conditionalFormatting sqref="R4">
    <cfRule type="expression" dxfId="8206" priority="927" stopIfTrue="1">
      <formula>$D$1&lt;R4</formula>
    </cfRule>
    <cfRule type="expression" dxfId="8205" priority="928" stopIfTrue="1">
      <formula>$D$1&gt;R4</formula>
    </cfRule>
  </conditionalFormatting>
  <conditionalFormatting sqref="R4">
    <cfRule type="expression" dxfId="8204" priority="925" stopIfTrue="1">
      <formula>$D$1&lt;R4</formula>
    </cfRule>
    <cfRule type="expression" dxfId="8203" priority="926" stopIfTrue="1">
      <formula>$D$1&gt;R4</formula>
    </cfRule>
  </conditionalFormatting>
  <conditionalFormatting sqref="R4">
    <cfRule type="expression" dxfId="8202" priority="923" stopIfTrue="1">
      <formula>$D$1&lt;R4</formula>
    </cfRule>
    <cfRule type="expression" dxfId="8201" priority="924" stopIfTrue="1">
      <formula>$D$1&gt;R4</formula>
    </cfRule>
  </conditionalFormatting>
  <conditionalFormatting sqref="R4">
    <cfRule type="expression" dxfId="8200" priority="921" stopIfTrue="1">
      <formula>$D$1&lt;R4</formula>
    </cfRule>
    <cfRule type="expression" dxfId="8199" priority="922" stopIfTrue="1">
      <formula>$D$1&gt;R4</formula>
    </cfRule>
  </conditionalFormatting>
  <conditionalFormatting sqref="R4">
    <cfRule type="expression" dxfId="8198" priority="917" stopIfTrue="1">
      <formula>$D$1&lt;R4</formula>
    </cfRule>
    <cfRule type="expression" dxfId="8197" priority="918" stopIfTrue="1">
      <formula>$D$1&gt;R4</formula>
    </cfRule>
  </conditionalFormatting>
  <conditionalFormatting sqref="R4">
    <cfRule type="expression" dxfId="8196" priority="915" stopIfTrue="1">
      <formula>$D$1&lt;R4</formula>
    </cfRule>
    <cfRule type="expression" dxfId="8195" priority="916" stopIfTrue="1">
      <formula>$D$1&gt;R4</formula>
    </cfRule>
  </conditionalFormatting>
  <conditionalFormatting sqref="R4">
    <cfRule type="expression" dxfId="8194" priority="913" stopIfTrue="1">
      <formula>$D$1&lt;R4</formula>
    </cfRule>
    <cfRule type="expression" dxfId="8193" priority="914" stopIfTrue="1">
      <formula>$D$1&gt;R4</formula>
    </cfRule>
  </conditionalFormatting>
  <conditionalFormatting sqref="R4">
    <cfRule type="expression" dxfId="8192" priority="907" stopIfTrue="1">
      <formula>$D$1&lt;R4</formula>
    </cfRule>
    <cfRule type="expression" dxfId="8191" priority="908" stopIfTrue="1">
      <formula>$D$1&gt;R4</formula>
    </cfRule>
  </conditionalFormatting>
  <conditionalFormatting sqref="R4">
    <cfRule type="expression" dxfId="8190" priority="903" stopIfTrue="1">
      <formula>$D$1&lt;R4</formula>
    </cfRule>
    <cfRule type="expression" dxfId="8189" priority="904" stopIfTrue="1">
      <formula>$D$1&gt;R4</formula>
    </cfRule>
  </conditionalFormatting>
  <conditionalFormatting sqref="S4">
    <cfRule type="expression" dxfId="8188" priority="883" stopIfTrue="1">
      <formula>$D$1&lt;S4</formula>
    </cfRule>
    <cfRule type="expression" dxfId="8187" priority="884" stopIfTrue="1">
      <formula>$D$1&gt;S4</formula>
    </cfRule>
  </conditionalFormatting>
  <conditionalFormatting sqref="S4">
    <cfRule type="expression" dxfId="8186" priority="881" stopIfTrue="1">
      <formula>$D$1&lt;S4</formula>
    </cfRule>
    <cfRule type="expression" dxfId="8185" priority="882" stopIfTrue="1">
      <formula>$D$1&gt;S4</formula>
    </cfRule>
  </conditionalFormatting>
  <conditionalFormatting sqref="S4">
    <cfRule type="expression" dxfId="8184" priority="879" stopIfTrue="1">
      <formula>$D$1&lt;S4</formula>
    </cfRule>
    <cfRule type="expression" dxfId="8183" priority="880" stopIfTrue="1">
      <formula>$D$1&gt;S4</formula>
    </cfRule>
  </conditionalFormatting>
  <conditionalFormatting sqref="S4">
    <cfRule type="expression" dxfId="8182" priority="875" stopIfTrue="1">
      <formula>$D$1&lt;S4</formula>
    </cfRule>
    <cfRule type="expression" dxfId="8181" priority="876" stopIfTrue="1">
      <formula>$D$1&gt;S4</formula>
    </cfRule>
  </conditionalFormatting>
  <conditionalFormatting sqref="S4">
    <cfRule type="expression" dxfId="8180" priority="873" stopIfTrue="1">
      <formula>$D$1&lt;S4</formula>
    </cfRule>
    <cfRule type="expression" dxfId="8179" priority="874" stopIfTrue="1">
      <formula>$D$1&gt;S4</formula>
    </cfRule>
  </conditionalFormatting>
  <conditionalFormatting sqref="S4">
    <cfRule type="expression" dxfId="8178" priority="871" stopIfTrue="1">
      <formula>$D$1&lt;S4</formula>
    </cfRule>
    <cfRule type="expression" dxfId="8177" priority="872" stopIfTrue="1">
      <formula>$D$1&gt;S4</formula>
    </cfRule>
  </conditionalFormatting>
  <conditionalFormatting sqref="S4">
    <cfRule type="expression" dxfId="8176" priority="869" stopIfTrue="1">
      <formula>$D$1&lt;S4</formula>
    </cfRule>
    <cfRule type="expression" dxfId="8175" priority="870" stopIfTrue="1">
      <formula>$D$1&gt;S4</formula>
    </cfRule>
  </conditionalFormatting>
  <conditionalFormatting sqref="S4">
    <cfRule type="expression" dxfId="8174" priority="877" stopIfTrue="1">
      <formula>$D$1&lt;S4</formula>
    </cfRule>
    <cfRule type="expression" dxfId="8173" priority="878" stopIfTrue="1">
      <formula>$D$1&gt;S4</formula>
    </cfRule>
  </conditionalFormatting>
  <conditionalFormatting sqref="S4">
    <cfRule type="expression" dxfId="8172" priority="859" stopIfTrue="1">
      <formula>$D$1&lt;S4</formula>
    </cfRule>
    <cfRule type="expression" dxfId="8171" priority="860" stopIfTrue="1">
      <formula>$D$1&gt;S4</formula>
    </cfRule>
  </conditionalFormatting>
  <conditionalFormatting sqref="S4">
    <cfRule type="expression" dxfId="8170" priority="851" stopIfTrue="1">
      <formula>$D$1&lt;S4</formula>
    </cfRule>
    <cfRule type="expression" dxfId="8169" priority="852" stopIfTrue="1">
      <formula>$D$1&gt;S4</formula>
    </cfRule>
  </conditionalFormatting>
  <conditionalFormatting sqref="S4">
    <cfRule type="expression" dxfId="8168" priority="849" stopIfTrue="1">
      <formula>$D$1&lt;S4</formula>
    </cfRule>
    <cfRule type="expression" dxfId="8167" priority="850" stopIfTrue="1">
      <formula>$D$1&gt;S4</formula>
    </cfRule>
  </conditionalFormatting>
  <conditionalFormatting sqref="S4">
    <cfRule type="expression" dxfId="8166" priority="845" stopIfTrue="1">
      <formula>$D$1&lt;S4</formula>
    </cfRule>
    <cfRule type="expression" dxfId="8165" priority="846" stopIfTrue="1">
      <formula>$D$1&gt;S4</formula>
    </cfRule>
  </conditionalFormatting>
  <conditionalFormatting sqref="S4">
    <cfRule type="expression" dxfId="8164" priority="867" stopIfTrue="1">
      <formula>$D$1&lt;S4</formula>
    </cfRule>
    <cfRule type="expression" dxfId="8163" priority="868" stopIfTrue="1">
      <formula>$D$1&gt;S4</formula>
    </cfRule>
  </conditionalFormatting>
  <conditionalFormatting sqref="S4">
    <cfRule type="expression" dxfId="8162" priority="865" stopIfTrue="1">
      <formula>$D$1&lt;S4</formula>
    </cfRule>
    <cfRule type="expression" dxfId="8161" priority="866" stopIfTrue="1">
      <formula>$D$1&gt;S4</formula>
    </cfRule>
  </conditionalFormatting>
  <conditionalFormatting sqref="S4">
    <cfRule type="expression" dxfId="8160" priority="863" stopIfTrue="1">
      <formula>$D$1&lt;S4</formula>
    </cfRule>
    <cfRule type="expression" dxfId="8159" priority="864" stopIfTrue="1">
      <formula>$D$1&gt;S4</formula>
    </cfRule>
  </conditionalFormatting>
  <conditionalFormatting sqref="S4">
    <cfRule type="expression" dxfId="8158" priority="861" stopIfTrue="1">
      <formula>$D$1&lt;S4</formula>
    </cfRule>
    <cfRule type="expression" dxfId="8157" priority="862" stopIfTrue="1">
      <formula>$D$1&gt;S4</formula>
    </cfRule>
  </conditionalFormatting>
  <conditionalFormatting sqref="S4">
    <cfRule type="expression" dxfId="8156" priority="857" stopIfTrue="1">
      <formula>$D$1&lt;S4</formula>
    </cfRule>
    <cfRule type="expression" dxfId="8155" priority="858" stopIfTrue="1">
      <formula>$D$1&gt;S4</formula>
    </cfRule>
  </conditionalFormatting>
  <conditionalFormatting sqref="S4">
    <cfRule type="expression" dxfId="8154" priority="855" stopIfTrue="1">
      <formula>$D$1&lt;S4</formula>
    </cfRule>
    <cfRule type="expression" dxfId="8153" priority="856" stopIfTrue="1">
      <formula>$D$1&gt;S4</formula>
    </cfRule>
  </conditionalFormatting>
  <conditionalFormatting sqref="S4">
    <cfRule type="expression" dxfId="8152" priority="853" stopIfTrue="1">
      <formula>$D$1&lt;S4</formula>
    </cfRule>
    <cfRule type="expression" dxfId="8151" priority="854" stopIfTrue="1">
      <formula>$D$1&gt;S4</formula>
    </cfRule>
  </conditionalFormatting>
  <conditionalFormatting sqref="S4">
    <cfRule type="expression" dxfId="8150" priority="847" stopIfTrue="1">
      <formula>$D$1&lt;S4</formula>
    </cfRule>
    <cfRule type="expression" dxfId="8149" priority="848" stopIfTrue="1">
      <formula>$D$1&gt;S4</formula>
    </cfRule>
  </conditionalFormatting>
  <conditionalFormatting sqref="S4">
    <cfRule type="expression" dxfId="8148" priority="843" stopIfTrue="1">
      <formula>$D$1&lt;S4</formula>
    </cfRule>
    <cfRule type="expression" dxfId="8147" priority="844" stopIfTrue="1">
      <formula>$D$1&gt;S4</formula>
    </cfRule>
  </conditionalFormatting>
  <conditionalFormatting sqref="U3">
    <cfRule type="expression" dxfId="8146" priority="841" stopIfTrue="1">
      <formula>$D$1&lt;U3</formula>
    </cfRule>
    <cfRule type="expression" dxfId="8145" priority="842" stopIfTrue="1">
      <formula>$D$1&gt;U3</formula>
    </cfRule>
  </conditionalFormatting>
  <conditionalFormatting sqref="U5">
    <cfRule type="expression" dxfId="8144" priority="839" stopIfTrue="1">
      <formula>$D$1&lt;U5</formula>
    </cfRule>
    <cfRule type="expression" dxfId="8143" priority="840" stopIfTrue="1">
      <formula>$D$1&gt;U5</formula>
    </cfRule>
  </conditionalFormatting>
  <conditionalFormatting sqref="U5">
    <cfRule type="expression" dxfId="8142" priority="811" stopIfTrue="1">
      <formula>$D$1&lt;U5</formula>
    </cfRule>
    <cfRule type="expression" dxfId="8141" priority="812" stopIfTrue="1">
      <formula>$D$1&gt;U5</formula>
    </cfRule>
  </conditionalFormatting>
  <conditionalFormatting sqref="U5">
    <cfRule type="expression" dxfId="8140" priority="819" stopIfTrue="1">
      <formula>$D$1&lt;U5</formula>
    </cfRule>
    <cfRule type="expression" dxfId="8139" priority="820" stopIfTrue="1">
      <formula>$D$1&gt;U5</formula>
    </cfRule>
  </conditionalFormatting>
  <conditionalFormatting sqref="U5">
    <cfRule type="expression" dxfId="8138" priority="817" stopIfTrue="1">
      <formula>$D$1&lt;U5</formula>
    </cfRule>
    <cfRule type="expression" dxfId="8137" priority="818" stopIfTrue="1">
      <formula>$D$1&gt;U5</formula>
    </cfRule>
  </conditionalFormatting>
  <conditionalFormatting sqref="U5">
    <cfRule type="expression" dxfId="8136" priority="815" stopIfTrue="1">
      <formula>$D$1&lt;U5</formula>
    </cfRule>
    <cfRule type="expression" dxfId="8135" priority="816" stopIfTrue="1">
      <formula>$D$1&gt;U5</formula>
    </cfRule>
  </conditionalFormatting>
  <conditionalFormatting sqref="U5">
    <cfRule type="expression" dxfId="8134" priority="813" stopIfTrue="1">
      <formula>$D$1&lt;U5</formula>
    </cfRule>
    <cfRule type="expression" dxfId="8133" priority="814" stopIfTrue="1">
      <formula>$D$1&gt;U5</formula>
    </cfRule>
  </conditionalFormatting>
  <conditionalFormatting sqref="U5">
    <cfRule type="expression" dxfId="8132" priority="837" stopIfTrue="1">
      <formula>$D$1&lt;U5</formula>
    </cfRule>
    <cfRule type="expression" dxfId="8131" priority="838" stopIfTrue="1">
      <formula>$D$1&gt;U5</formula>
    </cfRule>
  </conditionalFormatting>
  <conditionalFormatting sqref="U5">
    <cfRule type="expression" dxfId="8130" priority="835" stopIfTrue="1">
      <formula>$D$1&lt;U5</formula>
    </cfRule>
    <cfRule type="expression" dxfId="8129" priority="836" stopIfTrue="1">
      <formula>$D$1&gt;U5</formula>
    </cfRule>
  </conditionalFormatting>
  <conditionalFormatting sqref="U5">
    <cfRule type="expression" dxfId="8128" priority="833" stopIfTrue="1">
      <formula>$D$1&lt;U5</formula>
    </cfRule>
    <cfRule type="expression" dxfId="8127" priority="834" stopIfTrue="1">
      <formula>$D$1&gt;U5</formula>
    </cfRule>
  </conditionalFormatting>
  <conditionalFormatting sqref="U5">
    <cfRule type="expression" dxfId="8126" priority="831" stopIfTrue="1">
      <formula>$D$1&lt;U5</formula>
    </cfRule>
    <cfRule type="expression" dxfId="8125" priority="832" stopIfTrue="1">
      <formula>$D$1&gt;U5</formula>
    </cfRule>
  </conditionalFormatting>
  <conditionalFormatting sqref="U5">
    <cfRule type="expression" dxfId="8124" priority="829" stopIfTrue="1">
      <formula>$D$1&lt;U5</formula>
    </cfRule>
    <cfRule type="expression" dxfId="8123" priority="830" stopIfTrue="1">
      <formula>$D$1&gt;U5</formula>
    </cfRule>
  </conditionalFormatting>
  <conditionalFormatting sqref="U5">
    <cfRule type="expression" dxfId="8122" priority="827" stopIfTrue="1">
      <formula>$D$1&lt;U5</formula>
    </cfRule>
    <cfRule type="expression" dxfId="8121" priority="828" stopIfTrue="1">
      <formula>$D$1&gt;U5</formula>
    </cfRule>
  </conditionalFormatting>
  <conditionalFormatting sqref="U5">
    <cfRule type="expression" dxfId="8120" priority="825" stopIfTrue="1">
      <formula>$D$1&lt;U5</formula>
    </cfRule>
    <cfRule type="expression" dxfId="8119" priority="826" stopIfTrue="1">
      <formula>$D$1&gt;U5</formula>
    </cfRule>
  </conditionalFormatting>
  <conditionalFormatting sqref="U5">
    <cfRule type="expression" dxfId="8118" priority="823" stopIfTrue="1">
      <formula>$D$1&lt;U5</formula>
    </cfRule>
    <cfRule type="expression" dxfId="8117" priority="824" stopIfTrue="1">
      <formula>$D$1&gt;U5</formula>
    </cfRule>
  </conditionalFormatting>
  <conditionalFormatting sqref="U5">
    <cfRule type="expression" dxfId="8116" priority="821" stopIfTrue="1">
      <formula>$D$1&lt;U5</formula>
    </cfRule>
    <cfRule type="expression" dxfId="8115" priority="822" stopIfTrue="1">
      <formula>$D$1&gt;U5</formula>
    </cfRule>
  </conditionalFormatting>
  <conditionalFormatting sqref="U5">
    <cfRule type="cellIs" dxfId="8114" priority="808" stopIfTrue="1" operator="equal">
      <formula>5</formula>
    </cfRule>
    <cfRule type="cellIs" dxfId="8113" priority="809" stopIfTrue="1" operator="equal">
      <formula>4</formula>
    </cfRule>
    <cfRule type="cellIs" dxfId="8112" priority="810" stopIfTrue="1" operator="equal">
      <formula>3</formula>
    </cfRule>
  </conditionalFormatting>
  <conditionalFormatting sqref="U5">
    <cfRule type="cellIs" dxfId="8111" priority="805" stopIfTrue="1" operator="equal">
      <formula>5</formula>
    </cfRule>
    <cfRule type="cellIs" dxfId="8110" priority="806" stopIfTrue="1" operator="equal">
      <formula>4</formula>
    </cfRule>
    <cfRule type="cellIs" dxfId="8109" priority="807" stopIfTrue="1" operator="equal">
      <formula>3</formula>
    </cfRule>
  </conditionalFormatting>
  <conditionalFormatting sqref="U4">
    <cfRule type="expression" dxfId="8108" priority="803" stopIfTrue="1">
      <formula>$D$1&lt;U4</formula>
    </cfRule>
    <cfRule type="expression" dxfId="8107" priority="804" stopIfTrue="1">
      <formula>$D$1&gt;U4</formula>
    </cfRule>
  </conditionalFormatting>
  <conditionalFormatting sqref="U4">
    <cfRule type="expression" dxfId="8106" priority="801" stopIfTrue="1">
      <formula>$D$1&lt;U4</formula>
    </cfRule>
    <cfRule type="expression" dxfId="8105" priority="802" stopIfTrue="1">
      <formula>$D$1&gt;U4</formula>
    </cfRule>
  </conditionalFormatting>
  <conditionalFormatting sqref="U4">
    <cfRule type="expression" dxfId="8104" priority="799" stopIfTrue="1">
      <formula>$D$1&lt;U4</formula>
    </cfRule>
    <cfRule type="expression" dxfId="8103" priority="800" stopIfTrue="1">
      <formula>$D$1&gt;U4</formula>
    </cfRule>
  </conditionalFormatting>
  <conditionalFormatting sqref="U4">
    <cfRule type="expression" dxfId="8102" priority="795" stopIfTrue="1">
      <formula>$D$1&lt;U4</formula>
    </cfRule>
    <cfRule type="expression" dxfId="8101" priority="796" stopIfTrue="1">
      <formula>$D$1&gt;U4</formula>
    </cfRule>
  </conditionalFormatting>
  <conditionalFormatting sqref="U4">
    <cfRule type="expression" dxfId="8100" priority="797" stopIfTrue="1">
      <formula>$D$1&lt;U4</formula>
    </cfRule>
    <cfRule type="expression" dxfId="8099" priority="798" stopIfTrue="1">
      <formula>$D$1&gt;U4</formula>
    </cfRule>
  </conditionalFormatting>
  <conditionalFormatting sqref="U4">
    <cfRule type="expression" dxfId="8098" priority="793" stopIfTrue="1">
      <formula>$D$1&lt;U4</formula>
    </cfRule>
    <cfRule type="expression" dxfId="8097" priority="794" stopIfTrue="1">
      <formula>$D$1&gt;U4</formula>
    </cfRule>
  </conditionalFormatting>
  <conditionalFormatting sqref="U4">
    <cfRule type="expression" dxfId="8096" priority="791" stopIfTrue="1">
      <formula>$D$1&lt;U4</formula>
    </cfRule>
    <cfRule type="expression" dxfId="8095" priority="792" stopIfTrue="1">
      <formula>$D$1&gt;U4</formula>
    </cfRule>
  </conditionalFormatting>
  <conditionalFormatting sqref="U4">
    <cfRule type="expression" dxfId="8094" priority="789" stopIfTrue="1">
      <formula>$D$1&lt;U4</formula>
    </cfRule>
    <cfRule type="expression" dxfId="8093" priority="790" stopIfTrue="1">
      <formula>$D$1&gt;U4</formula>
    </cfRule>
  </conditionalFormatting>
  <conditionalFormatting sqref="U4">
    <cfRule type="expression" dxfId="8092" priority="787" stopIfTrue="1">
      <formula>$D$1&lt;U4</formula>
    </cfRule>
    <cfRule type="expression" dxfId="8091" priority="788" stopIfTrue="1">
      <formula>$D$1&gt;U4</formula>
    </cfRule>
  </conditionalFormatting>
  <conditionalFormatting sqref="T5">
    <cfRule type="expression" dxfId="8090" priority="785" stopIfTrue="1">
      <formula>$D$1&lt;T5</formula>
    </cfRule>
    <cfRule type="expression" dxfId="8089" priority="786" stopIfTrue="1">
      <formula>$D$1&gt;T5</formula>
    </cfRule>
  </conditionalFormatting>
  <conditionalFormatting sqref="T5">
    <cfRule type="expression" dxfId="8088" priority="757" stopIfTrue="1">
      <formula>$D$1&lt;T5</formula>
    </cfRule>
    <cfRule type="expression" dxfId="8087" priority="758" stopIfTrue="1">
      <formula>$D$1&gt;T5</formula>
    </cfRule>
  </conditionalFormatting>
  <conditionalFormatting sqref="T5">
    <cfRule type="expression" dxfId="8086" priority="765" stopIfTrue="1">
      <formula>$D$1&lt;T5</formula>
    </cfRule>
    <cfRule type="expression" dxfId="8085" priority="766" stopIfTrue="1">
      <formula>$D$1&gt;T5</formula>
    </cfRule>
  </conditionalFormatting>
  <conditionalFormatting sqref="T5">
    <cfRule type="expression" dxfId="8084" priority="763" stopIfTrue="1">
      <formula>$D$1&lt;T5</formula>
    </cfRule>
    <cfRule type="expression" dxfId="8083" priority="764" stopIfTrue="1">
      <formula>$D$1&gt;T5</formula>
    </cfRule>
  </conditionalFormatting>
  <conditionalFormatting sqref="T5">
    <cfRule type="expression" dxfId="8082" priority="761" stopIfTrue="1">
      <formula>$D$1&lt;T5</formula>
    </cfRule>
    <cfRule type="expression" dxfId="8081" priority="762" stopIfTrue="1">
      <formula>$D$1&gt;T5</formula>
    </cfRule>
  </conditionalFormatting>
  <conditionalFormatting sqref="T5">
    <cfRule type="expression" dxfId="8080" priority="759" stopIfTrue="1">
      <formula>$D$1&lt;T5</formula>
    </cfRule>
    <cfRule type="expression" dxfId="8079" priority="760" stopIfTrue="1">
      <formula>$D$1&gt;T5</formula>
    </cfRule>
  </conditionalFormatting>
  <conditionalFormatting sqref="T5">
    <cfRule type="expression" dxfId="8078" priority="783" stopIfTrue="1">
      <formula>$D$1&lt;T5</formula>
    </cfRule>
    <cfRule type="expression" dxfId="8077" priority="784" stopIfTrue="1">
      <formula>$D$1&gt;T5</formula>
    </cfRule>
  </conditionalFormatting>
  <conditionalFormatting sqref="T5">
    <cfRule type="expression" dxfId="8076" priority="781" stopIfTrue="1">
      <formula>$D$1&lt;T5</formula>
    </cfRule>
    <cfRule type="expression" dxfId="8075" priority="782" stopIfTrue="1">
      <formula>$D$1&gt;T5</formula>
    </cfRule>
  </conditionalFormatting>
  <conditionalFormatting sqref="T5">
    <cfRule type="expression" dxfId="8074" priority="779" stopIfTrue="1">
      <formula>$D$1&lt;T5</formula>
    </cfRule>
    <cfRule type="expression" dxfId="8073" priority="780" stopIfTrue="1">
      <formula>$D$1&gt;T5</formula>
    </cfRule>
  </conditionalFormatting>
  <conditionalFormatting sqref="T5">
    <cfRule type="expression" dxfId="8072" priority="777" stopIfTrue="1">
      <formula>$D$1&lt;T5</formula>
    </cfRule>
    <cfRule type="expression" dxfId="8071" priority="778" stopIfTrue="1">
      <formula>$D$1&gt;T5</formula>
    </cfRule>
  </conditionalFormatting>
  <conditionalFormatting sqref="T5">
    <cfRule type="expression" dxfId="8070" priority="775" stopIfTrue="1">
      <formula>$D$1&lt;T5</formula>
    </cfRule>
    <cfRule type="expression" dxfId="8069" priority="776" stopIfTrue="1">
      <formula>$D$1&gt;T5</formula>
    </cfRule>
  </conditionalFormatting>
  <conditionalFormatting sqref="T5">
    <cfRule type="expression" dxfId="8068" priority="773" stopIfTrue="1">
      <formula>$D$1&lt;T5</formula>
    </cfRule>
    <cfRule type="expression" dxfId="8067" priority="774" stopIfTrue="1">
      <formula>$D$1&gt;T5</formula>
    </cfRule>
  </conditionalFormatting>
  <conditionalFormatting sqref="T5">
    <cfRule type="expression" dxfId="8066" priority="771" stopIfTrue="1">
      <formula>$D$1&lt;T5</formula>
    </cfRule>
    <cfRule type="expression" dxfId="8065" priority="772" stopIfTrue="1">
      <formula>$D$1&gt;T5</formula>
    </cfRule>
  </conditionalFormatting>
  <conditionalFormatting sqref="T5">
    <cfRule type="expression" dxfId="8064" priority="769" stopIfTrue="1">
      <formula>$D$1&lt;T5</formula>
    </cfRule>
    <cfRule type="expression" dxfId="8063" priority="770" stopIfTrue="1">
      <formula>$D$1&gt;T5</formula>
    </cfRule>
  </conditionalFormatting>
  <conditionalFormatting sqref="T5">
    <cfRule type="expression" dxfId="8062" priority="767" stopIfTrue="1">
      <formula>$D$1&lt;T5</formula>
    </cfRule>
    <cfRule type="expression" dxfId="8061" priority="768" stopIfTrue="1">
      <formula>$D$1&gt;T5</formula>
    </cfRule>
  </conditionalFormatting>
  <conditionalFormatting sqref="T5">
    <cfRule type="cellIs" dxfId="8060" priority="754" stopIfTrue="1" operator="equal">
      <formula>5</formula>
    </cfRule>
    <cfRule type="cellIs" dxfId="8059" priority="755" stopIfTrue="1" operator="equal">
      <formula>4</formula>
    </cfRule>
    <cfRule type="cellIs" dxfId="8058" priority="756" stopIfTrue="1" operator="equal">
      <formula>3</formula>
    </cfRule>
  </conditionalFormatting>
  <conditionalFormatting sqref="T5">
    <cfRule type="cellIs" dxfId="8057" priority="751" stopIfTrue="1" operator="equal">
      <formula>5</formula>
    </cfRule>
    <cfRule type="cellIs" dxfId="8056" priority="752" stopIfTrue="1" operator="equal">
      <formula>4</formula>
    </cfRule>
    <cfRule type="cellIs" dxfId="8055" priority="753" stopIfTrue="1" operator="equal">
      <formula>3</formula>
    </cfRule>
  </conditionalFormatting>
  <conditionalFormatting sqref="T4">
    <cfRule type="expression" dxfId="8054" priority="749" stopIfTrue="1">
      <formula>$D$1&lt;T4</formula>
    </cfRule>
    <cfRule type="expression" dxfId="8053" priority="750" stopIfTrue="1">
      <formula>$D$1&gt;T4</formula>
    </cfRule>
  </conditionalFormatting>
  <conditionalFormatting sqref="T4">
    <cfRule type="expression" dxfId="8052" priority="747" stopIfTrue="1">
      <formula>$D$1&lt;T4</formula>
    </cfRule>
    <cfRule type="expression" dxfId="8051" priority="748" stopIfTrue="1">
      <formula>$D$1&gt;T4</formula>
    </cfRule>
  </conditionalFormatting>
  <conditionalFormatting sqref="T4">
    <cfRule type="expression" dxfId="8050" priority="745" stopIfTrue="1">
      <formula>$D$1&lt;T4</formula>
    </cfRule>
    <cfRule type="expression" dxfId="8049" priority="746" stopIfTrue="1">
      <formula>$D$1&gt;T4</formula>
    </cfRule>
  </conditionalFormatting>
  <conditionalFormatting sqref="T4">
    <cfRule type="expression" dxfId="8048" priority="741" stopIfTrue="1">
      <formula>$D$1&lt;T4</formula>
    </cfRule>
    <cfRule type="expression" dxfId="8047" priority="742" stopIfTrue="1">
      <formula>$D$1&gt;T4</formula>
    </cfRule>
  </conditionalFormatting>
  <conditionalFormatting sqref="T4">
    <cfRule type="expression" dxfId="8046" priority="743" stopIfTrue="1">
      <formula>$D$1&lt;T4</formula>
    </cfRule>
    <cfRule type="expression" dxfId="8045" priority="744" stopIfTrue="1">
      <formula>$D$1&gt;T4</formula>
    </cfRule>
  </conditionalFormatting>
  <conditionalFormatting sqref="T4">
    <cfRule type="expression" dxfId="8044" priority="739" stopIfTrue="1">
      <formula>$D$1&lt;T4</formula>
    </cfRule>
    <cfRule type="expression" dxfId="8043" priority="740" stopIfTrue="1">
      <formula>$D$1&gt;T4</formula>
    </cfRule>
  </conditionalFormatting>
  <conditionalFormatting sqref="T4">
    <cfRule type="expression" dxfId="8042" priority="737" stopIfTrue="1">
      <formula>$D$1&lt;T4</formula>
    </cfRule>
    <cfRule type="expression" dxfId="8041" priority="738" stopIfTrue="1">
      <formula>$D$1&gt;T4</formula>
    </cfRule>
  </conditionalFormatting>
  <conditionalFormatting sqref="T4">
    <cfRule type="expression" dxfId="8040" priority="735" stopIfTrue="1">
      <formula>$D$1&lt;T4</formula>
    </cfRule>
    <cfRule type="expression" dxfId="8039" priority="736" stopIfTrue="1">
      <formula>$D$1&gt;T4</formula>
    </cfRule>
  </conditionalFormatting>
  <conditionalFormatting sqref="T4">
    <cfRule type="expression" dxfId="8038" priority="733" stopIfTrue="1">
      <formula>$D$1&lt;T4</formula>
    </cfRule>
    <cfRule type="expression" dxfId="8037" priority="734" stopIfTrue="1">
      <formula>$D$1&gt;T4</formula>
    </cfRule>
  </conditionalFormatting>
  <conditionalFormatting sqref="H6:H23">
    <cfRule type="cellIs" dxfId="8036" priority="730" stopIfTrue="1" operator="equal">
      <formula>5</formula>
    </cfRule>
    <cfRule type="cellIs" dxfId="8035" priority="731" stopIfTrue="1" operator="equal">
      <formula>4</formula>
    </cfRule>
    <cfRule type="cellIs" dxfId="8034" priority="732" stopIfTrue="1" operator="equal">
      <formula>3</formula>
    </cfRule>
  </conditionalFormatting>
  <conditionalFormatting sqref="Q6:Q23">
    <cfRule type="cellIs" dxfId="8033" priority="727" stopIfTrue="1" operator="equal">
      <formula>5</formula>
    </cfRule>
    <cfRule type="cellIs" dxfId="8032" priority="728" stopIfTrue="1" operator="equal">
      <formula>4</formula>
    </cfRule>
    <cfRule type="cellIs" dxfId="8031" priority="729" stopIfTrue="1" operator="equal">
      <formula>3</formula>
    </cfRule>
  </conditionalFormatting>
  <conditionalFormatting sqref="J3">
    <cfRule type="expression" dxfId="8030" priority="725" stopIfTrue="1">
      <formula>$D$1&lt;J3</formula>
    </cfRule>
    <cfRule type="expression" dxfId="8029" priority="726" stopIfTrue="1">
      <formula>$D$1&gt;J3</formula>
    </cfRule>
  </conditionalFormatting>
  <conditionalFormatting sqref="J3">
    <cfRule type="expression" dxfId="8028" priority="723" stopIfTrue="1">
      <formula>$D$1&lt;J3</formula>
    </cfRule>
    <cfRule type="expression" dxfId="8027" priority="724" stopIfTrue="1">
      <formula>$D$1&gt;J3</formula>
    </cfRule>
  </conditionalFormatting>
  <conditionalFormatting sqref="H3">
    <cfRule type="expression" dxfId="8026" priority="721" stopIfTrue="1">
      <formula>$D$1&lt;H3</formula>
    </cfRule>
    <cfRule type="expression" dxfId="8025" priority="722" stopIfTrue="1">
      <formula>$D$1&gt;H3</formula>
    </cfRule>
  </conditionalFormatting>
  <conditionalFormatting sqref="J3">
    <cfRule type="expression" dxfId="8024" priority="719" stopIfTrue="1">
      <formula>$D$1&lt;J3</formula>
    </cfRule>
    <cfRule type="expression" dxfId="8023" priority="720" stopIfTrue="1">
      <formula>$D$1&gt;J3</formula>
    </cfRule>
  </conditionalFormatting>
  <conditionalFormatting sqref="H3">
    <cfRule type="expression" dxfId="8022" priority="717" stopIfTrue="1">
      <formula>$D$1&lt;H3</formula>
    </cfRule>
    <cfRule type="expression" dxfId="8021" priority="718" stopIfTrue="1">
      <formula>$D$1&gt;H3</formula>
    </cfRule>
  </conditionalFormatting>
  <conditionalFormatting sqref="O4">
    <cfRule type="expression" dxfId="8020" priority="695" stopIfTrue="1">
      <formula>$D$1&lt;O4</formula>
    </cfRule>
    <cfRule type="expression" dxfId="8019" priority="696" stopIfTrue="1">
      <formula>$D$1&gt;O4</formula>
    </cfRule>
  </conditionalFormatting>
  <conditionalFormatting sqref="O4">
    <cfRule type="expression" dxfId="8018" priority="699" stopIfTrue="1">
      <formula>$D$1&lt;O4</formula>
    </cfRule>
    <cfRule type="expression" dxfId="8017" priority="700" stopIfTrue="1">
      <formula>$D$1&gt;O4</formula>
    </cfRule>
  </conditionalFormatting>
  <conditionalFormatting sqref="G4">
    <cfRule type="expression" dxfId="8016" priority="715" stopIfTrue="1">
      <formula>$D$1&lt;G4</formula>
    </cfRule>
    <cfRule type="expression" dxfId="8015" priority="716" stopIfTrue="1">
      <formula>$D$1&gt;G4</formula>
    </cfRule>
  </conditionalFormatting>
  <conditionalFormatting sqref="G4">
    <cfRule type="expression" dxfId="8014" priority="713" stopIfTrue="1">
      <formula>$D$1&lt;G4</formula>
    </cfRule>
    <cfRule type="expression" dxfId="8013" priority="714" stopIfTrue="1">
      <formula>$D$1&gt;G4</formula>
    </cfRule>
  </conditionalFormatting>
  <conditionalFormatting sqref="G4">
    <cfRule type="expression" dxfId="8012" priority="711" stopIfTrue="1">
      <formula>$D$1&lt;G4</formula>
    </cfRule>
    <cfRule type="expression" dxfId="8011" priority="712" stopIfTrue="1">
      <formula>$D$1&gt;G4</formula>
    </cfRule>
  </conditionalFormatting>
  <conditionalFormatting sqref="G4">
    <cfRule type="expression" dxfId="8010" priority="707" stopIfTrue="1">
      <formula>$D$1&lt;G4</formula>
    </cfRule>
    <cfRule type="expression" dxfId="8009" priority="708" stopIfTrue="1">
      <formula>$D$1&gt;G4</formula>
    </cfRule>
  </conditionalFormatting>
  <conditionalFormatting sqref="O4">
    <cfRule type="expression" dxfId="8008" priority="703" stopIfTrue="1">
      <formula>$D$1&lt;O4</formula>
    </cfRule>
    <cfRule type="expression" dxfId="8007" priority="704" stopIfTrue="1">
      <formula>$D$1&gt;O4</formula>
    </cfRule>
  </conditionalFormatting>
  <conditionalFormatting sqref="G4">
    <cfRule type="expression" dxfId="8006" priority="709" stopIfTrue="1">
      <formula>$D$1&lt;G4</formula>
    </cfRule>
    <cfRule type="expression" dxfId="8005" priority="710" stopIfTrue="1">
      <formula>$D$1&gt;G4</formula>
    </cfRule>
  </conditionalFormatting>
  <conditionalFormatting sqref="G4">
    <cfRule type="expression" dxfId="8004" priority="705" stopIfTrue="1">
      <formula>$D$1&lt;G4</formula>
    </cfRule>
    <cfRule type="expression" dxfId="8003" priority="706" stopIfTrue="1">
      <formula>$D$1&gt;G4</formula>
    </cfRule>
  </conditionalFormatting>
  <conditionalFormatting sqref="O4">
    <cfRule type="expression" dxfId="8002" priority="701" stopIfTrue="1">
      <formula>$D$1&lt;O4</formula>
    </cfRule>
    <cfRule type="expression" dxfId="8001" priority="702" stopIfTrue="1">
      <formula>$D$1&gt;O4</formula>
    </cfRule>
  </conditionalFormatting>
  <conditionalFormatting sqref="O4">
    <cfRule type="expression" dxfId="8000" priority="697" stopIfTrue="1">
      <formula>$D$1&lt;O4</formula>
    </cfRule>
    <cfRule type="expression" dxfId="7999" priority="698" stopIfTrue="1">
      <formula>$D$1&gt;O4</formula>
    </cfRule>
  </conditionalFormatting>
  <conditionalFormatting sqref="O4">
    <cfRule type="expression" dxfId="7998" priority="693" stopIfTrue="1">
      <formula>$D$1&lt;O4</formula>
    </cfRule>
    <cfRule type="expression" dxfId="7997" priority="694" stopIfTrue="1">
      <formula>$D$1&gt;O4</formula>
    </cfRule>
  </conditionalFormatting>
  <conditionalFormatting sqref="G5">
    <cfRule type="expression" dxfId="7996" priority="691" stopIfTrue="1">
      <formula>$D$1&lt;G5</formula>
    </cfRule>
    <cfRule type="expression" dxfId="7995" priority="692" stopIfTrue="1">
      <formula>$D$1&gt;G5</formula>
    </cfRule>
  </conditionalFormatting>
  <conditionalFormatting sqref="G5">
    <cfRule type="expression" dxfId="7994" priority="689" stopIfTrue="1">
      <formula>$D$1&lt;G5</formula>
    </cfRule>
    <cfRule type="expression" dxfId="7993" priority="690" stopIfTrue="1">
      <formula>$D$1&gt;G5</formula>
    </cfRule>
  </conditionalFormatting>
  <conditionalFormatting sqref="Q5">
    <cfRule type="expression" dxfId="7992" priority="687" stopIfTrue="1">
      <formula>$D$1&lt;Q5</formula>
    </cfRule>
    <cfRule type="expression" dxfId="7991" priority="688" stopIfTrue="1">
      <formula>$D$1&gt;Q5</formula>
    </cfRule>
  </conditionalFormatting>
  <conditionalFormatting sqref="Q5">
    <cfRule type="expression" dxfId="7990" priority="685" stopIfTrue="1">
      <formula>$D$1&lt;Q5</formula>
    </cfRule>
    <cfRule type="expression" dxfId="7989" priority="686" stopIfTrue="1">
      <formula>$D$1&gt;Q5</formula>
    </cfRule>
  </conditionalFormatting>
  <conditionalFormatting sqref="Q5">
    <cfRule type="expression" dxfId="7988" priority="683" stopIfTrue="1">
      <formula>$D$1&lt;Q5</formula>
    </cfRule>
    <cfRule type="expression" dxfId="7987" priority="684" stopIfTrue="1">
      <formula>$D$1&gt;Q5</formula>
    </cfRule>
  </conditionalFormatting>
  <conditionalFormatting sqref="Q5">
    <cfRule type="expression" dxfId="7986" priority="681" stopIfTrue="1">
      <formula>$D$1&lt;Q5</formula>
    </cfRule>
    <cfRule type="expression" dxfId="7985" priority="682" stopIfTrue="1">
      <formula>$D$1&gt;Q5</formula>
    </cfRule>
  </conditionalFormatting>
  <conditionalFormatting sqref="Q5">
    <cfRule type="expression" dxfId="7984" priority="679" stopIfTrue="1">
      <formula>$D$1&lt;Q5</formula>
    </cfRule>
    <cfRule type="expression" dxfId="7983" priority="680" stopIfTrue="1">
      <formula>$D$1&gt;Q5</formula>
    </cfRule>
  </conditionalFormatting>
  <conditionalFormatting sqref="Q5">
    <cfRule type="expression" dxfId="7982" priority="677" stopIfTrue="1">
      <formula>$D$1&lt;Q5</formula>
    </cfRule>
    <cfRule type="expression" dxfId="7981" priority="678" stopIfTrue="1">
      <formula>$D$1&gt;Q5</formula>
    </cfRule>
  </conditionalFormatting>
  <conditionalFormatting sqref="O5">
    <cfRule type="expression" dxfId="7980" priority="675" stopIfTrue="1">
      <formula>$D$1&lt;O5</formula>
    </cfRule>
    <cfRule type="expression" dxfId="7979" priority="676" stopIfTrue="1">
      <formula>$D$1&gt;O5</formula>
    </cfRule>
  </conditionalFormatting>
  <conditionalFormatting sqref="O5">
    <cfRule type="expression" dxfId="7978" priority="673" stopIfTrue="1">
      <formula>$D$1&lt;O5</formula>
    </cfRule>
    <cfRule type="expression" dxfId="7977" priority="674" stopIfTrue="1">
      <formula>$D$1&gt;O5</formula>
    </cfRule>
  </conditionalFormatting>
  <conditionalFormatting sqref="O5">
    <cfRule type="expression" dxfId="7976" priority="671" stopIfTrue="1">
      <formula>$D$1&lt;O5</formula>
    </cfRule>
    <cfRule type="expression" dxfId="7975" priority="672" stopIfTrue="1">
      <formula>$D$1&gt;O5</formula>
    </cfRule>
  </conditionalFormatting>
  <conditionalFormatting sqref="O5">
    <cfRule type="expression" dxfId="7974" priority="669" stopIfTrue="1">
      <formula>$D$1&lt;O5</formula>
    </cfRule>
    <cfRule type="expression" dxfId="7973" priority="670" stopIfTrue="1">
      <formula>$D$1&gt;O5</formula>
    </cfRule>
  </conditionalFormatting>
  <conditionalFormatting sqref="O5">
    <cfRule type="expression" dxfId="7972" priority="667" stopIfTrue="1">
      <formula>$D$1&lt;O5</formula>
    </cfRule>
    <cfRule type="expression" dxfId="7971" priority="668" stopIfTrue="1">
      <formula>$D$1&gt;O5</formula>
    </cfRule>
  </conditionalFormatting>
  <conditionalFormatting sqref="O5">
    <cfRule type="expression" dxfId="7970" priority="665" stopIfTrue="1">
      <formula>$D$1&lt;O5</formula>
    </cfRule>
    <cfRule type="expression" dxfId="7969" priority="666" stopIfTrue="1">
      <formula>$D$1&gt;O5</formula>
    </cfRule>
  </conditionalFormatting>
  <conditionalFormatting sqref="G4 O4">
    <cfRule type="expression" dxfId="7968" priority="663" stopIfTrue="1">
      <formula>$D$1&lt;G4</formula>
    </cfRule>
    <cfRule type="expression" dxfId="7967" priority="664" stopIfTrue="1">
      <formula>$D$1&gt;G4</formula>
    </cfRule>
  </conditionalFormatting>
  <conditionalFormatting sqref="G5">
    <cfRule type="cellIs" dxfId="7966" priority="660" stopIfTrue="1" operator="equal">
      <formula>5</formula>
    </cfRule>
    <cfRule type="cellIs" dxfId="7965" priority="661" stopIfTrue="1" operator="equal">
      <formula>4</formula>
    </cfRule>
    <cfRule type="cellIs" dxfId="7964" priority="662" stopIfTrue="1" operator="equal">
      <formula>3</formula>
    </cfRule>
  </conditionalFormatting>
  <conditionalFormatting sqref="G4">
    <cfRule type="expression" dxfId="7963" priority="658" stopIfTrue="1">
      <formula>$D$1&lt;G4</formula>
    </cfRule>
    <cfRule type="expression" dxfId="7962" priority="659" stopIfTrue="1">
      <formula>$D$1&gt;G4</formula>
    </cfRule>
  </conditionalFormatting>
  <conditionalFormatting sqref="G5">
    <cfRule type="cellIs" dxfId="7961" priority="655" stopIfTrue="1" operator="equal">
      <formula>5</formula>
    </cfRule>
    <cfRule type="cellIs" dxfId="7960" priority="656" stopIfTrue="1" operator="equal">
      <formula>4</formula>
    </cfRule>
    <cfRule type="cellIs" dxfId="7959" priority="657" stopIfTrue="1" operator="equal">
      <formula>3</formula>
    </cfRule>
  </conditionalFormatting>
  <conditionalFormatting sqref="G4">
    <cfRule type="expression" dxfId="7958" priority="653" stopIfTrue="1">
      <formula>$D$1&lt;G4</formula>
    </cfRule>
    <cfRule type="expression" dxfId="7957" priority="654" stopIfTrue="1">
      <formula>$D$1&gt;G4</formula>
    </cfRule>
  </conditionalFormatting>
  <conditionalFormatting sqref="Q5">
    <cfRule type="cellIs" dxfId="7956" priority="650" stopIfTrue="1" operator="equal">
      <formula>5</formula>
    </cfRule>
    <cfRule type="cellIs" dxfId="7955" priority="651" stopIfTrue="1" operator="equal">
      <formula>4</formula>
    </cfRule>
    <cfRule type="cellIs" dxfId="7954" priority="652" stopIfTrue="1" operator="equal">
      <formula>3</formula>
    </cfRule>
  </conditionalFormatting>
  <conditionalFormatting sqref="R5">
    <cfRule type="cellIs" dxfId="7953" priority="647" stopIfTrue="1" operator="equal">
      <formula>5</formula>
    </cfRule>
    <cfRule type="cellIs" dxfId="7952" priority="648" stopIfTrue="1" operator="equal">
      <formula>4</formula>
    </cfRule>
    <cfRule type="cellIs" dxfId="7951" priority="649" stopIfTrue="1" operator="equal">
      <formula>3</formula>
    </cfRule>
  </conditionalFormatting>
  <conditionalFormatting sqref="O5">
    <cfRule type="cellIs" dxfId="7950" priority="644" stopIfTrue="1" operator="equal">
      <formula>5</formula>
    </cfRule>
    <cfRule type="cellIs" dxfId="7949" priority="645" stopIfTrue="1" operator="equal">
      <formula>4</formula>
    </cfRule>
    <cfRule type="cellIs" dxfId="7948" priority="646" stopIfTrue="1" operator="equal">
      <formula>3</formula>
    </cfRule>
  </conditionalFormatting>
  <conditionalFormatting sqref="Q5">
    <cfRule type="cellIs" dxfId="7947" priority="641" stopIfTrue="1" operator="equal">
      <formula>5</formula>
    </cfRule>
    <cfRule type="cellIs" dxfId="7946" priority="642" stopIfTrue="1" operator="equal">
      <formula>4</formula>
    </cfRule>
    <cfRule type="cellIs" dxfId="7945" priority="643" stopIfTrue="1" operator="equal">
      <formula>3</formula>
    </cfRule>
  </conditionalFormatting>
  <conditionalFormatting sqref="O4">
    <cfRule type="expression" dxfId="7944" priority="639" stopIfTrue="1">
      <formula>$D$1&lt;O4</formula>
    </cfRule>
    <cfRule type="expression" dxfId="7943" priority="640" stopIfTrue="1">
      <formula>$D$1&gt;O4</formula>
    </cfRule>
  </conditionalFormatting>
  <conditionalFormatting sqref="O4">
    <cfRule type="expression" dxfId="7942" priority="637" stopIfTrue="1">
      <formula>$D$1&lt;O4</formula>
    </cfRule>
    <cfRule type="expression" dxfId="7941" priority="638" stopIfTrue="1">
      <formula>$D$1&gt;O4</formula>
    </cfRule>
  </conditionalFormatting>
  <conditionalFormatting sqref="O4">
    <cfRule type="expression" dxfId="7940" priority="635" stopIfTrue="1">
      <formula>$D$1&lt;O4</formula>
    </cfRule>
    <cfRule type="expression" dxfId="7939" priority="636" stopIfTrue="1">
      <formula>$D$1&gt;O4</formula>
    </cfRule>
  </conditionalFormatting>
  <conditionalFormatting sqref="O4">
    <cfRule type="expression" dxfId="7938" priority="633" stopIfTrue="1">
      <formula>$D$1&lt;O4</formula>
    </cfRule>
    <cfRule type="expression" dxfId="7937" priority="634" stopIfTrue="1">
      <formula>$D$1&gt;O4</formula>
    </cfRule>
  </conditionalFormatting>
  <conditionalFormatting sqref="O4">
    <cfRule type="expression" dxfId="7936" priority="631" stopIfTrue="1">
      <formula>$D$1&lt;O4</formula>
    </cfRule>
    <cfRule type="expression" dxfId="7935" priority="632" stopIfTrue="1">
      <formula>$D$1&gt;O4</formula>
    </cfRule>
  </conditionalFormatting>
  <conditionalFormatting sqref="O4">
    <cfRule type="expression" dxfId="7934" priority="629" stopIfTrue="1">
      <formula>$D$1&lt;O4</formula>
    </cfRule>
    <cfRule type="expression" dxfId="7933" priority="630" stopIfTrue="1">
      <formula>$D$1&gt;O4</formula>
    </cfRule>
  </conditionalFormatting>
  <conditionalFormatting sqref="R5">
    <cfRule type="cellIs" dxfId="7932" priority="626" stopIfTrue="1" operator="equal">
      <formula>5</formula>
    </cfRule>
    <cfRule type="cellIs" dxfId="7931" priority="627" stopIfTrue="1" operator="equal">
      <formula>4</formula>
    </cfRule>
    <cfRule type="cellIs" dxfId="7930" priority="628" stopIfTrue="1" operator="equal">
      <formula>3</formula>
    </cfRule>
  </conditionalFormatting>
  <conditionalFormatting sqref="J4">
    <cfRule type="expression" dxfId="7929" priority="624" stopIfTrue="1">
      <formula>$D$1&lt;J4</formula>
    </cfRule>
    <cfRule type="expression" dxfId="7928" priority="625" stopIfTrue="1">
      <formula>$D$1&gt;J4</formula>
    </cfRule>
  </conditionalFormatting>
  <conditionalFormatting sqref="J4">
    <cfRule type="expression" dxfId="7927" priority="622" stopIfTrue="1">
      <formula>$D$1&lt;J4</formula>
    </cfRule>
    <cfRule type="expression" dxfId="7926" priority="623" stopIfTrue="1">
      <formula>$D$1&gt;J4</formula>
    </cfRule>
  </conditionalFormatting>
  <conditionalFormatting sqref="J4">
    <cfRule type="expression" dxfId="7925" priority="620" stopIfTrue="1">
      <formula>$D$1&lt;J4</formula>
    </cfRule>
    <cfRule type="expression" dxfId="7924" priority="621" stopIfTrue="1">
      <formula>$D$1&gt;J4</formula>
    </cfRule>
  </conditionalFormatting>
  <conditionalFormatting sqref="J4">
    <cfRule type="expression" dxfId="7923" priority="618" stopIfTrue="1">
      <formula>$D$1&lt;J4</formula>
    </cfRule>
    <cfRule type="expression" dxfId="7922" priority="619" stopIfTrue="1">
      <formula>$D$1&gt;J4</formula>
    </cfRule>
  </conditionalFormatting>
  <conditionalFormatting sqref="J4">
    <cfRule type="expression" dxfId="7921" priority="616" stopIfTrue="1">
      <formula>$D$1&lt;J4</formula>
    </cfRule>
    <cfRule type="expression" dxfId="7920" priority="617" stopIfTrue="1">
      <formula>$D$1&gt;J4</formula>
    </cfRule>
  </conditionalFormatting>
  <conditionalFormatting sqref="J4">
    <cfRule type="expression" dxfId="7919" priority="614" stopIfTrue="1">
      <formula>$D$1&lt;J4</formula>
    </cfRule>
    <cfRule type="expression" dxfId="7918" priority="615" stopIfTrue="1">
      <formula>$D$1&gt;J4</formula>
    </cfRule>
  </conditionalFormatting>
  <conditionalFormatting sqref="J4">
    <cfRule type="expression" dxfId="7917" priority="612" stopIfTrue="1">
      <formula>$D$1&lt;J4</formula>
    </cfRule>
    <cfRule type="expression" dxfId="7916" priority="613" stopIfTrue="1">
      <formula>$D$1&gt;J4</formula>
    </cfRule>
  </conditionalFormatting>
  <conditionalFormatting sqref="J4">
    <cfRule type="expression" dxfId="7915" priority="610" stopIfTrue="1">
      <formula>$D$1&lt;J4</formula>
    </cfRule>
    <cfRule type="expression" dxfId="7914" priority="611" stopIfTrue="1">
      <formula>$D$1&gt;J4</formula>
    </cfRule>
  </conditionalFormatting>
  <conditionalFormatting sqref="J5">
    <cfRule type="cellIs" dxfId="7913" priority="607" stopIfTrue="1" operator="equal">
      <formula>5</formula>
    </cfRule>
    <cfRule type="cellIs" dxfId="7912" priority="608" stopIfTrue="1" operator="equal">
      <formula>4</formula>
    </cfRule>
    <cfRule type="cellIs" dxfId="7911" priority="609" stopIfTrue="1" operator="equal">
      <formula>3</formula>
    </cfRule>
  </conditionalFormatting>
  <conditionalFormatting sqref="J5">
    <cfRule type="cellIs" dxfId="7910" priority="604" stopIfTrue="1" operator="equal">
      <formula>5</formula>
    </cfRule>
    <cfRule type="cellIs" dxfId="7909" priority="605" stopIfTrue="1" operator="equal">
      <formula>4</formula>
    </cfRule>
    <cfRule type="cellIs" dxfId="7908" priority="606" stopIfTrue="1" operator="equal">
      <formula>3</formula>
    </cfRule>
  </conditionalFormatting>
  <conditionalFormatting sqref="J5">
    <cfRule type="cellIs" dxfId="7907" priority="601" stopIfTrue="1" operator="equal">
      <formula>5</formula>
    </cfRule>
    <cfRule type="cellIs" dxfId="7906" priority="602" stopIfTrue="1" operator="equal">
      <formula>4</formula>
    </cfRule>
    <cfRule type="cellIs" dxfId="7905" priority="603" stopIfTrue="1" operator="equal">
      <formula>3</formula>
    </cfRule>
  </conditionalFormatting>
  <conditionalFormatting sqref="J5">
    <cfRule type="cellIs" dxfId="7904" priority="598" stopIfTrue="1" operator="equal">
      <formula>5</formula>
    </cfRule>
    <cfRule type="cellIs" dxfId="7903" priority="599" stopIfTrue="1" operator="equal">
      <formula>4</formula>
    </cfRule>
    <cfRule type="cellIs" dxfId="7902" priority="600" stopIfTrue="1" operator="equal">
      <formula>3</formula>
    </cfRule>
  </conditionalFormatting>
  <conditionalFormatting sqref="J5">
    <cfRule type="cellIs" dxfId="7901" priority="595" stopIfTrue="1" operator="equal">
      <formula>5</formula>
    </cfRule>
    <cfRule type="cellIs" dxfId="7900" priority="596" stopIfTrue="1" operator="equal">
      <formula>4</formula>
    </cfRule>
    <cfRule type="cellIs" dxfId="7899" priority="597" stopIfTrue="1" operator="equal">
      <formula>3</formula>
    </cfRule>
  </conditionalFormatting>
  <conditionalFormatting sqref="J5">
    <cfRule type="cellIs" dxfId="7898" priority="592" stopIfTrue="1" operator="equal">
      <formula>5</formula>
    </cfRule>
    <cfRule type="cellIs" dxfId="7897" priority="593" stopIfTrue="1" operator="equal">
      <formula>4</formula>
    </cfRule>
    <cfRule type="cellIs" dxfId="7896" priority="594" stopIfTrue="1" operator="equal">
      <formula>3</formula>
    </cfRule>
  </conditionalFormatting>
  <conditionalFormatting sqref="J5">
    <cfRule type="cellIs" dxfId="7895" priority="589" stopIfTrue="1" operator="equal">
      <formula>5</formula>
    </cfRule>
    <cfRule type="cellIs" dxfId="7894" priority="590" stopIfTrue="1" operator="equal">
      <formula>4</formula>
    </cfRule>
    <cfRule type="cellIs" dxfId="7893" priority="591" stopIfTrue="1" operator="equal">
      <formula>3</formula>
    </cfRule>
  </conditionalFormatting>
  <conditionalFormatting sqref="J5">
    <cfRule type="cellIs" dxfId="7892" priority="586" stopIfTrue="1" operator="equal">
      <formula>5</formula>
    </cfRule>
    <cfRule type="cellIs" dxfId="7891" priority="587" stopIfTrue="1" operator="equal">
      <formula>4</formula>
    </cfRule>
    <cfRule type="cellIs" dxfId="7890" priority="588" stopIfTrue="1" operator="equal">
      <formula>3</formula>
    </cfRule>
  </conditionalFormatting>
  <conditionalFormatting sqref="J5">
    <cfRule type="cellIs" dxfId="7889" priority="583" stopIfTrue="1" operator="equal">
      <formula>5</formula>
    </cfRule>
    <cfRule type="cellIs" dxfId="7888" priority="584" stopIfTrue="1" operator="equal">
      <formula>4</formula>
    </cfRule>
    <cfRule type="cellIs" dxfId="7887" priority="585" stopIfTrue="1" operator="equal">
      <formula>3</formula>
    </cfRule>
  </conditionalFormatting>
  <conditionalFormatting sqref="J5">
    <cfRule type="cellIs" dxfId="7886" priority="580" stopIfTrue="1" operator="equal">
      <formula>5</formula>
    </cfRule>
    <cfRule type="cellIs" dxfId="7885" priority="581" stopIfTrue="1" operator="equal">
      <formula>4</formula>
    </cfRule>
    <cfRule type="cellIs" dxfId="7884" priority="582" stopIfTrue="1" operator="equal">
      <formula>3</formula>
    </cfRule>
  </conditionalFormatting>
  <conditionalFormatting sqref="J5">
    <cfRule type="cellIs" dxfId="7883" priority="577" stopIfTrue="1" operator="equal">
      <formula>5</formula>
    </cfRule>
    <cfRule type="cellIs" dxfId="7882" priority="578" stopIfTrue="1" operator="equal">
      <formula>4</formula>
    </cfRule>
    <cfRule type="cellIs" dxfId="7881" priority="579" stopIfTrue="1" operator="equal">
      <formula>3</formula>
    </cfRule>
  </conditionalFormatting>
  <conditionalFormatting sqref="J5">
    <cfRule type="cellIs" dxfId="7880" priority="574" stopIfTrue="1" operator="equal">
      <formula>5</formula>
    </cfRule>
    <cfRule type="cellIs" dxfId="7879" priority="575" stopIfTrue="1" operator="equal">
      <formula>4</formula>
    </cfRule>
    <cfRule type="cellIs" dxfId="7878" priority="576" stopIfTrue="1" operator="equal">
      <formula>3</formula>
    </cfRule>
  </conditionalFormatting>
  <conditionalFormatting sqref="J5">
    <cfRule type="cellIs" dxfId="7877" priority="571" stopIfTrue="1" operator="equal">
      <formula>5</formula>
    </cfRule>
    <cfRule type="cellIs" dxfId="7876" priority="572" stopIfTrue="1" operator="equal">
      <formula>4</formula>
    </cfRule>
    <cfRule type="cellIs" dxfId="7875" priority="573" stopIfTrue="1" operator="equal">
      <formula>3</formula>
    </cfRule>
  </conditionalFormatting>
  <conditionalFormatting sqref="J5">
    <cfRule type="cellIs" dxfId="7874" priority="568" stopIfTrue="1" operator="equal">
      <formula>5</formula>
    </cfRule>
    <cfRule type="cellIs" dxfId="7873" priority="569" stopIfTrue="1" operator="equal">
      <formula>4</formula>
    </cfRule>
    <cfRule type="cellIs" dxfId="7872" priority="570" stopIfTrue="1" operator="equal">
      <formula>3</formula>
    </cfRule>
  </conditionalFormatting>
  <conditionalFormatting sqref="J5">
    <cfRule type="cellIs" dxfId="7871" priority="565" stopIfTrue="1" operator="equal">
      <formula>5</formula>
    </cfRule>
    <cfRule type="cellIs" dxfId="7870" priority="566" stopIfTrue="1" operator="equal">
      <formula>4</formula>
    </cfRule>
    <cfRule type="cellIs" dxfId="7869" priority="567" stopIfTrue="1" operator="equal">
      <formula>3</formula>
    </cfRule>
  </conditionalFormatting>
  <conditionalFormatting sqref="J5">
    <cfRule type="cellIs" dxfId="7868" priority="562" stopIfTrue="1" operator="equal">
      <formula>5</formula>
    </cfRule>
    <cfRule type="cellIs" dxfId="7867" priority="563" stopIfTrue="1" operator="equal">
      <formula>4</formula>
    </cfRule>
    <cfRule type="cellIs" dxfId="7866" priority="564" stopIfTrue="1" operator="equal">
      <formula>3</formula>
    </cfRule>
  </conditionalFormatting>
  <conditionalFormatting sqref="J5">
    <cfRule type="cellIs" dxfId="7865" priority="559" stopIfTrue="1" operator="equal">
      <formula>5</formula>
    </cfRule>
    <cfRule type="cellIs" dxfId="7864" priority="560" stopIfTrue="1" operator="equal">
      <formula>4</formula>
    </cfRule>
    <cfRule type="cellIs" dxfId="7863" priority="561" stopIfTrue="1" operator="equal">
      <formula>3</formula>
    </cfRule>
  </conditionalFormatting>
  <conditionalFormatting sqref="J5">
    <cfRule type="cellIs" dxfId="7862" priority="556" stopIfTrue="1" operator="equal">
      <formula>5</formula>
    </cfRule>
    <cfRule type="cellIs" dxfId="7861" priority="557" stopIfTrue="1" operator="equal">
      <formula>4</formula>
    </cfRule>
    <cfRule type="cellIs" dxfId="7860" priority="558" stopIfTrue="1" operator="equal">
      <formula>3</formula>
    </cfRule>
  </conditionalFormatting>
  <conditionalFormatting sqref="J5">
    <cfRule type="cellIs" dxfId="7859" priority="553" stopIfTrue="1" operator="equal">
      <formula>5</formula>
    </cfRule>
    <cfRule type="cellIs" dxfId="7858" priority="554" stopIfTrue="1" operator="equal">
      <formula>4</formula>
    </cfRule>
    <cfRule type="cellIs" dxfId="7857" priority="555" stopIfTrue="1" operator="equal">
      <formula>3</formula>
    </cfRule>
  </conditionalFormatting>
  <conditionalFormatting sqref="G6:G23">
    <cfRule type="cellIs" dxfId="7856" priority="550" stopIfTrue="1" operator="equal">
      <formula>5</formula>
    </cfRule>
    <cfRule type="cellIs" dxfId="7855" priority="551" stopIfTrue="1" operator="equal">
      <formula>4</formula>
    </cfRule>
    <cfRule type="cellIs" dxfId="7854" priority="552" stopIfTrue="1" operator="equal">
      <formula>3</formula>
    </cfRule>
  </conditionalFormatting>
  <conditionalFormatting sqref="K3">
    <cfRule type="expression" dxfId="7853" priority="548" stopIfTrue="1">
      <formula>$D$1&lt;K3</formula>
    </cfRule>
    <cfRule type="expression" dxfId="7852" priority="549" stopIfTrue="1">
      <formula>$D$1&gt;K3</formula>
    </cfRule>
  </conditionalFormatting>
  <conditionalFormatting sqref="K3">
    <cfRule type="expression" dxfId="7851" priority="546" stopIfTrue="1">
      <formula>$D$1&lt;K3</formula>
    </cfRule>
    <cfRule type="expression" dxfId="7850" priority="547" stopIfTrue="1">
      <formula>$D$1&gt;K3</formula>
    </cfRule>
  </conditionalFormatting>
  <conditionalFormatting sqref="K3">
    <cfRule type="expression" dxfId="7849" priority="544" stopIfTrue="1">
      <formula>$D$1&lt;K3</formula>
    </cfRule>
    <cfRule type="expression" dxfId="7848" priority="545" stopIfTrue="1">
      <formula>$D$1&gt;K3</formula>
    </cfRule>
  </conditionalFormatting>
  <conditionalFormatting sqref="K3">
    <cfRule type="expression" dxfId="7847" priority="542" stopIfTrue="1">
      <formula>$D$1&lt;K3</formula>
    </cfRule>
    <cfRule type="expression" dxfId="7846" priority="543" stopIfTrue="1">
      <formula>$D$1&gt;K3</formula>
    </cfRule>
  </conditionalFormatting>
  <conditionalFormatting sqref="K3">
    <cfRule type="expression" dxfId="7845" priority="540" stopIfTrue="1">
      <formula>$D$1&lt;K3</formula>
    </cfRule>
    <cfRule type="expression" dxfId="7844" priority="541" stopIfTrue="1">
      <formula>$D$1&gt;K3</formula>
    </cfRule>
  </conditionalFormatting>
  <conditionalFormatting sqref="K4">
    <cfRule type="expression" dxfId="7843" priority="538" stopIfTrue="1">
      <formula>$D$1&lt;K4</formula>
    </cfRule>
    <cfRule type="expression" dxfId="7842" priority="539" stopIfTrue="1">
      <formula>$D$1&gt;K4</formula>
    </cfRule>
  </conditionalFormatting>
  <conditionalFormatting sqref="K4">
    <cfRule type="expression" dxfId="7841" priority="518" stopIfTrue="1">
      <formula>$D$1&lt;K4</formula>
    </cfRule>
    <cfRule type="expression" dxfId="7840" priority="519" stopIfTrue="1">
      <formula>$D$1&gt;K4</formula>
    </cfRule>
  </conditionalFormatting>
  <conditionalFormatting sqref="K5">
    <cfRule type="cellIs" dxfId="7839" priority="507" stopIfTrue="1" operator="equal">
      <formula>5</formula>
    </cfRule>
    <cfRule type="cellIs" dxfId="7838" priority="508" stopIfTrue="1" operator="equal">
      <formula>4</formula>
    </cfRule>
    <cfRule type="cellIs" dxfId="7837" priority="509" stopIfTrue="1" operator="equal">
      <formula>3</formula>
    </cfRule>
  </conditionalFormatting>
  <conditionalFormatting sqref="K4">
    <cfRule type="expression" dxfId="7836" priority="536" stopIfTrue="1">
      <formula>$D$1&lt;K4</formula>
    </cfRule>
    <cfRule type="expression" dxfId="7835" priority="537" stopIfTrue="1">
      <formula>$D$1&gt;K4</formula>
    </cfRule>
  </conditionalFormatting>
  <conditionalFormatting sqref="K4">
    <cfRule type="expression" dxfId="7834" priority="516" stopIfTrue="1">
      <formula>$D$1&lt;K4</formula>
    </cfRule>
    <cfRule type="expression" dxfId="7833" priority="517" stopIfTrue="1">
      <formula>$D$1&gt;K4</formula>
    </cfRule>
  </conditionalFormatting>
  <conditionalFormatting sqref="K4">
    <cfRule type="expression" dxfId="7832" priority="514" stopIfTrue="1">
      <formula>$D$1&lt;K4</formula>
    </cfRule>
    <cfRule type="expression" dxfId="7831" priority="515" stopIfTrue="1">
      <formula>$D$1&gt;K4</formula>
    </cfRule>
  </conditionalFormatting>
  <conditionalFormatting sqref="K4">
    <cfRule type="expression" dxfId="7830" priority="534" stopIfTrue="1">
      <formula>$D$1&lt;K4</formula>
    </cfRule>
    <cfRule type="expression" dxfId="7829" priority="535" stopIfTrue="1">
      <formula>$D$1&gt;K4</formula>
    </cfRule>
  </conditionalFormatting>
  <conditionalFormatting sqref="K4">
    <cfRule type="expression" dxfId="7828" priority="532" stopIfTrue="1">
      <formula>$D$1&lt;K4</formula>
    </cfRule>
    <cfRule type="expression" dxfId="7827" priority="533" stopIfTrue="1">
      <formula>$D$1&gt;K4</formula>
    </cfRule>
  </conditionalFormatting>
  <conditionalFormatting sqref="K4">
    <cfRule type="expression" dxfId="7826" priority="530" stopIfTrue="1">
      <formula>$D$1&lt;K4</formula>
    </cfRule>
    <cfRule type="expression" dxfId="7825" priority="531" stopIfTrue="1">
      <formula>$D$1&gt;K4</formula>
    </cfRule>
  </conditionalFormatting>
  <conditionalFormatting sqref="K4">
    <cfRule type="expression" dxfId="7824" priority="528" stopIfTrue="1">
      <formula>$D$1&lt;K4</formula>
    </cfRule>
    <cfRule type="expression" dxfId="7823" priority="529" stopIfTrue="1">
      <formula>$D$1&gt;K4</formula>
    </cfRule>
  </conditionalFormatting>
  <conditionalFormatting sqref="K4">
    <cfRule type="expression" dxfId="7822" priority="526" stopIfTrue="1">
      <formula>$D$1&lt;K4</formula>
    </cfRule>
    <cfRule type="expression" dxfId="7821" priority="527" stopIfTrue="1">
      <formula>$D$1&gt;K4</formula>
    </cfRule>
  </conditionalFormatting>
  <conditionalFormatting sqref="K4">
    <cfRule type="expression" dxfId="7820" priority="524" stopIfTrue="1">
      <formula>$D$1&lt;K4</formula>
    </cfRule>
    <cfRule type="expression" dxfId="7819" priority="525" stopIfTrue="1">
      <formula>$D$1&gt;K4</formula>
    </cfRule>
  </conditionalFormatting>
  <conditionalFormatting sqref="K4">
    <cfRule type="expression" dxfId="7818" priority="522" stopIfTrue="1">
      <formula>$D$1&lt;K4</formula>
    </cfRule>
    <cfRule type="expression" dxfId="7817" priority="523" stopIfTrue="1">
      <formula>$D$1&gt;K4</formula>
    </cfRule>
  </conditionalFormatting>
  <conditionalFormatting sqref="K4">
    <cfRule type="expression" dxfId="7816" priority="520" stopIfTrue="1">
      <formula>$D$1&lt;K4</formula>
    </cfRule>
    <cfRule type="expression" dxfId="7815" priority="521" stopIfTrue="1">
      <formula>$D$1&gt;K4</formula>
    </cfRule>
  </conditionalFormatting>
  <conditionalFormatting sqref="K4">
    <cfRule type="expression" dxfId="7814" priority="512" stopIfTrue="1">
      <formula>$D$1&lt;K4</formula>
    </cfRule>
    <cfRule type="expression" dxfId="7813" priority="513" stopIfTrue="1">
      <formula>$D$1&gt;K4</formula>
    </cfRule>
  </conditionalFormatting>
  <conditionalFormatting sqref="K4">
    <cfRule type="expression" dxfId="7812" priority="510" stopIfTrue="1">
      <formula>$D$1&lt;K4</formula>
    </cfRule>
    <cfRule type="expression" dxfId="7811" priority="511" stopIfTrue="1">
      <formula>$D$1&gt;K4</formula>
    </cfRule>
  </conditionalFormatting>
  <conditionalFormatting sqref="P3">
    <cfRule type="expression" dxfId="7810" priority="505" stopIfTrue="1">
      <formula>$D$1&lt;P3</formula>
    </cfRule>
    <cfRule type="expression" dxfId="7809" priority="506" stopIfTrue="1">
      <formula>$D$1&gt;P3</formula>
    </cfRule>
  </conditionalFormatting>
  <conditionalFormatting sqref="P3">
    <cfRule type="expression" dxfId="7808" priority="503" stopIfTrue="1">
      <formula>$D$1&lt;P3</formula>
    </cfRule>
    <cfRule type="expression" dxfId="7807" priority="504" stopIfTrue="1">
      <formula>$D$1&gt;P3</formula>
    </cfRule>
  </conditionalFormatting>
  <conditionalFormatting sqref="P5">
    <cfRule type="cellIs" dxfId="7806" priority="500" stopIfTrue="1" operator="equal">
      <formula>5</formula>
    </cfRule>
    <cfRule type="cellIs" dxfId="7805" priority="501" stopIfTrue="1" operator="equal">
      <formula>4</formula>
    </cfRule>
    <cfRule type="cellIs" dxfId="7804" priority="502" stopIfTrue="1" operator="equal">
      <formula>3</formula>
    </cfRule>
  </conditionalFormatting>
  <conditionalFormatting sqref="P5">
    <cfRule type="cellIs" dxfId="7803" priority="497" stopIfTrue="1" operator="equal">
      <formula>5</formula>
    </cfRule>
    <cfRule type="cellIs" dxfId="7802" priority="498" stopIfTrue="1" operator="equal">
      <formula>4</formula>
    </cfRule>
    <cfRule type="cellIs" dxfId="7801" priority="499" stopIfTrue="1" operator="equal">
      <formula>3</formula>
    </cfRule>
  </conditionalFormatting>
  <conditionalFormatting sqref="P5">
    <cfRule type="cellIs" dxfId="7800" priority="494" stopIfTrue="1" operator="equal">
      <formula>5</formula>
    </cfRule>
    <cfRule type="cellIs" dxfId="7799" priority="495" stopIfTrue="1" operator="equal">
      <formula>4</formula>
    </cfRule>
    <cfRule type="cellIs" dxfId="7798" priority="496" stopIfTrue="1" operator="equal">
      <formula>3</formula>
    </cfRule>
  </conditionalFormatting>
  <conditionalFormatting sqref="P5">
    <cfRule type="cellIs" dxfId="7797" priority="491" stopIfTrue="1" operator="equal">
      <formula>5</formula>
    </cfRule>
    <cfRule type="cellIs" dxfId="7796" priority="492" stopIfTrue="1" operator="equal">
      <formula>4</formula>
    </cfRule>
    <cfRule type="cellIs" dxfId="7795" priority="493" stopIfTrue="1" operator="equal">
      <formula>3</formula>
    </cfRule>
  </conditionalFormatting>
  <conditionalFormatting sqref="P5">
    <cfRule type="cellIs" dxfId="7794" priority="488" stopIfTrue="1" operator="equal">
      <formula>5</formula>
    </cfRule>
    <cfRule type="cellIs" dxfId="7793" priority="489" stopIfTrue="1" operator="equal">
      <formula>4</formula>
    </cfRule>
    <cfRule type="cellIs" dxfId="7792" priority="490" stopIfTrue="1" operator="equal">
      <formula>3</formula>
    </cfRule>
  </conditionalFormatting>
  <conditionalFormatting sqref="M5">
    <cfRule type="expression" dxfId="7791" priority="486" stopIfTrue="1">
      <formula>$D$1&lt;M5</formula>
    </cfRule>
    <cfRule type="expression" dxfId="7790" priority="487" stopIfTrue="1">
      <formula>$D$1&gt;M5</formula>
    </cfRule>
  </conditionalFormatting>
  <conditionalFormatting sqref="M5">
    <cfRule type="expression" dxfId="7789" priority="484" stopIfTrue="1">
      <formula>$D$1&lt;M5</formula>
    </cfRule>
    <cfRule type="expression" dxfId="7788" priority="485" stopIfTrue="1">
      <formula>$D$1&gt;M5</formula>
    </cfRule>
  </conditionalFormatting>
  <conditionalFormatting sqref="M5">
    <cfRule type="expression" dxfId="7787" priority="482" stopIfTrue="1">
      <formula>$D$1&lt;M5</formula>
    </cfRule>
    <cfRule type="expression" dxfId="7786" priority="483" stopIfTrue="1">
      <formula>$D$1&gt;M5</formula>
    </cfRule>
  </conditionalFormatting>
  <conditionalFormatting sqref="M5">
    <cfRule type="expression" dxfId="7785" priority="470" stopIfTrue="1">
      <formula>$D$1&lt;M5</formula>
    </cfRule>
    <cfRule type="expression" dxfId="7784" priority="471" stopIfTrue="1">
      <formula>$D$1&gt;M5</formula>
    </cfRule>
  </conditionalFormatting>
  <conditionalFormatting sqref="M5">
    <cfRule type="expression" dxfId="7783" priority="468" stopIfTrue="1">
      <formula>$D$1&lt;M5</formula>
    </cfRule>
    <cfRule type="expression" dxfId="7782" priority="469" stopIfTrue="1">
      <formula>$D$1&gt;M5</formula>
    </cfRule>
  </conditionalFormatting>
  <conditionalFormatting sqref="M5">
    <cfRule type="expression" dxfId="7781" priority="466" stopIfTrue="1">
      <formula>$D$1&lt;M5</formula>
    </cfRule>
    <cfRule type="expression" dxfId="7780" priority="467" stopIfTrue="1">
      <formula>$D$1&gt;M5</formula>
    </cfRule>
  </conditionalFormatting>
  <conditionalFormatting sqref="M5">
    <cfRule type="expression" dxfId="7779" priority="480" stopIfTrue="1">
      <formula>$D$1&lt;M5</formula>
    </cfRule>
    <cfRule type="expression" dxfId="7778" priority="481" stopIfTrue="1">
      <formula>$D$1&gt;M5</formula>
    </cfRule>
  </conditionalFormatting>
  <conditionalFormatting sqref="M5">
    <cfRule type="expression" dxfId="7777" priority="478" stopIfTrue="1">
      <formula>$D$1&lt;M5</formula>
    </cfRule>
    <cfRule type="expression" dxfId="7776" priority="479" stopIfTrue="1">
      <formula>$D$1&gt;M5</formula>
    </cfRule>
  </conditionalFormatting>
  <conditionalFormatting sqref="M5">
    <cfRule type="expression" dxfId="7775" priority="476" stopIfTrue="1">
      <formula>$D$1&lt;M5</formula>
    </cfRule>
    <cfRule type="expression" dxfId="7774" priority="477" stopIfTrue="1">
      <formula>$D$1&gt;M5</formula>
    </cfRule>
  </conditionalFormatting>
  <conditionalFormatting sqref="M5">
    <cfRule type="expression" dxfId="7773" priority="474" stopIfTrue="1">
      <formula>$D$1&lt;M5</formula>
    </cfRule>
    <cfRule type="expression" dxfId="7772" priority="475" stopIfTrue="1">
      <formula>$D$1&gt;M5</formula>
    </cfRule>
  </conditionalFormatting>
  <conditionalFormatting sqref="M5">
    <cfRule type="expression" dxfId="7771" priority="472" stopIfTrue="1">
      <formula>$D$1&lt;M5</formula>
    </cfRule>
    <cfRule type="expression" dxfId="7770" priority="473" stopIfTrue="1">
      <formula>$D$1&gt;M5</formula>
    </cfRule>
  </conditionalFormatting>
  <conditionalFormatting sqref="M5">
    <cfRule type="expression" dxfId="7769" priority="454" stopIfTrue="1">
      <formula>$D$1&lt;M5</formula>
    </cfRule>
    <cfRule type="expression" dxfId="7768" priority="455" stopIfTrue="1">
      <formula>$D$1&gt;M5</formula>
    </cfRule>
  </conditionalFormatting>
  <conditionalFormatting sqref="M5">
    <cfRule type="expression" dxfId="7767" priority="452" stopIfTrue="1">
      <formula>$D$1&lt;M5</formula>
    </cfRule>
    <cfRule type="expression" dxfId="7766" priority="453" stopIfTrue="1">
      <formula>$D$1&gt;M5</formula>
    </cfRule>
  </conditionalFormatting>
  <conditionalFormatting sqref="M5">
    <cfRule type="expression" dxfId="7765" priority="448" stopIfTrue="1">
      <formula>$D$1&lt;M5</formula>
    </cfRule>
    <cfRule type="expression" dxfId="7764" priority="449" stopIfTrue="1">
      <formula>$D$1&gt;M5</formula>
    </cfRule>
  </conditionalFormatting>
  <conditionalFormatting sqref="M5">
    <cfRule type="expression" dxfId="7763" priority="464" stopIfTrue="1">
      <formula>$D$1&lt;M5</formula>
    </cfRule>
    <cfRule type="expression" dxfId="7762" priority="465" stopIfTrue="1">
      <formula>$D$1&gt;M5</formula>
    </cfRule>
  </conditionalFormatting>
  <conditionalFormatting sqref="M5">
    <cfRule type="expression" dxfId="7761" priority="462" stopIfTrue="1">
      <formula>$D$1&lt;M5</formula>
    </cfRule>
    <cfRule type="expression" dxfId="7760" priority="463" stopIfTrue="1">
      <formula>$D$1&gt;M5</formula>
    </cfRule>
  </conditionalFormatting>
  <conditionalFormatting sqref="M5">
    <cfRule type="expression" dxfId="7759" priority="460" stopIfTrue="1">
      <formula>$D$1&lt;M5</formula>
    </cfRule>
    <cfRule type="expression" dxfId="7758" priority="461" stopIfTrue="1">
      <formula>$D$1&gt;M5</formula>
    </cfRule>
  </conditionalFormatting>
  <conditionalFormatting sqref="M5">
    <cfRule type="expression" dxfId="7757" priority="458" stopIfTrue="1">
      <formula>$D$1&lt;M5</formula>
    </cfRule>
    <cfRule type="expression" dxfId="7756" priority="459" stopIfTrue="1">
      <formula>$D$1&gt;M5</formula>
    </cfRule>
  </conditionalFormatting>
  <conditionalFormatting sqref="M5">
    <cfRule type="expression" dxfId="7755" priority="456" stopIfTrue="1">
      <formula>$D$1&lt;M5</formula>
    </cfRule>
    <cfRule type="expression" dxfId="7754" priority="457" stopIfTrue="1">
      <formula>$D$1&gt;M5</formula>
    </cfRule>
  </conditionalFormatting>
  <conditionalFormatting sqref="M5">
    <cfRule type="expression" dxfId="7753" priority="450" stopIfTrue="1">
      <formula>$D$1&lt;M5</formula>
    </cfRule>
    <cfRule type="expression" dxfId="7752" priority="451" stopIfTrue="1">
      <formula>$D$1&gt;M5</formula>
    </cfRule>
  </conditionalFormatting>
  <conditionalFormatting sqref="M5">
    <cfRule type="expression" dxfId="7751" priority="446" stopIfTrue="1">
      <formula>$D$1&lt;M5</formula>
    </cfRule>
    <cfRule type="expression" dxfId="7750" priority="447" stopIfTrue="1">
      <formula>$D$1&gt;M5</formula>
    </cfRule>
  </conditionalFormatting>
  <conditionalFormatting sqref="M5">
    <cfRule type="cellIs" dxfId="7749" priority="443" stopIfTrue="1" operator="equal">
      <formula>5</formula>
    </cfRule>
    <cfRule type="cellIs" dxfId="7748" priority="444" stopIfTrue="1" operator="equal">
      <formula>4</formula>
    </cfRule>
    <cfRule type="cellIs" dxfId="7747" priority="445" stopIfTrue="1" operator="equal">
      <formula>3</formula>
    </cfRule>
  </conditionalFormatting>
  <conditionalFormatting sqref="M5">
    <cfRule type="cellIs" dxfId="7746" priority="440" stopIfTrue="1" operator="equal">
      <formula>5</formula>
    </cfRule>
    <cfRule type="cellIs" dxfId="7745" priority="441" stopIfTrue="1" operator="equal">
      <formula>4</formula>
    </cfRule>
    <cfRule type="cellIs" dxfId="7744" priority="442" stopIfTrue="1" operator="equal">
      <formula>3</formula>
    </cfRule>
  </conditionalFormatting>
  <conditionalFormatting sqref="M5">
    <cfRule type="cellIs" dxfId="7743" priority="437" stopIfTrue="1" operator="equal">
      <formula>5</formula>
    </cfRule>
    <cfRule type="cellIs" dxfId="7742" priority="438" stopIfTrue="1" operator="equal">
      <formula>4</formula>
    </cfRule>
    <cfRule type="cellIs" dxfId="7741" priority="439" stopIfTrue="1" operator="equal">
      <formula>3</formula>
    </cfRule>
  </conditionalFormatting>
  <conditionalFormatting sqref="M5">
    <cfRule type="cellIs" dxfId="7740" priority="434" stopIfTrue="1" operator="equal">
      <formula>5</formula>
    </cfRule>
    <cfRule type="cellIs" dxfId="7739" priority="435" stopIfTrue="1" operator="equal">
      <formula>4</formula>
    </cfRule>
    <cfRule type="cellIs" dxfId="7738" priority="436" stopIfTrue="1" operator="equal">
      <formula>3</formula>
    </cfRule>
  </conditionalFormatting>
  <conditionalFormatting sqref="M5">
    <cfRule type="cellIs" dxfId="7737" priority="431" stopIfTrue="1" operator="equal">
      <formula>5</formula>
    </cfRule>
    <cfRule type="cellIs" dxfId="7736" priority="432" stopIfTrue="1" operator="equal">
      <formula>4</formula>
    </cfRule>
    <cfRule type="cellIs" dxfId="7735" priority="433" stopIfTrue="1" operator="equal">
      <formula>3</formula>
    </cfRule>
  </conditionalFormatting>
  <conditionalFormatting sqref="N5">
    <cfRule type="cellIs" dxfId="7734" priority="428" stopIfTrue="1" operator="equal">
      <formula>5</formula>
    </cfRule>
    <cfRule type="cellIs" dxfId="7733" priority="429" stopIfTrue="1" operator="equal">
      <formula>4</formula>
    </cfRule>
    <cfRule type="cellIs" dxfId="7732" priority="430" stopIfTrue="1" operator="equal">
      <formula>3</formula>
    </cfRule>
  </conditionalFormatting>
  <conditionalFormatting sqref="N5">
    <cfRule type="cellIs" dxfId="7731" priority="425" stopIfTrue="1" operator="equal">
      <formula>5</formula>
    </cfRule>
    <cfRule type="cellIs" dxfId="7730" priority="426" stopIfTrue="1" operator="equal">
      <formula>4</formula>
    </cfRule>
    <cfRule type="cellIs" dxfId="7729" priority="427" stopIfTrue="1" operator="equal">
      <formula>3</formula>
    </cfRule>
  </conditionalFormatting>
  <conditionalFormatting sqref="N5">
    <cfRule type="cellIs" dxfId="7728" priority="422" stopIfTrue="1" operator="equal">
      <formula>5</formula>
    </cfRule>
    <cfRule type="cellIs" dxfId="7727" priority="423" stopIfTrue="1" operator="equal">
      <formula>4</formula>
    </cfRule>
    <cfRule type="cellIs" dxfId="7726" priority="424" stopIfTrue="1" operator="equal">
      <formula>3</formula>
    </cfRule>
  </conditionalFormatting>
  <conditionalFormatting sqref="N5">
    <cfRule type="cellIs" dxfId="7725" priority="419" stopIfTrue="1" operator="equal">
      <formula>5</formula>
    </cfRule>
    <cfRule type="cellIs" dxfId="7724" priority="420" stopIfTrue="1" operator="equal">
      <formula>4</formula>
    </cfRule>
    <cfRule type="cellIs" dxfId="7723" priority="421" stopIfTrue="1" operator="equal">
      <formula>3</formula>
    </cfRule>
  </conditionalFormatting>
  <conditionalFormatting sqref="N5">
    <cfRule type="cellIs" dxfId="7722" priority="416" stopIfTrue="1" operator="equal">
      <formula>5</formula>
    </cfRule>
    <cfRule type="cellIs" dxfId="7721" priority="417" stopIfTrue="1" operator="equal">
      <formula>4</formula>
    </cfRule>
    <cfRule type="cellIs" dxfId="7720" priority="418" stopIfTrue="1" operator="equal">
      <formula>3</formula>
    </cfRule>
  </conditionalFormatting>
  <conditionalFormatting sqref="F3">
    <cfRule type="expression" dxfId="7719" priority="414" stopIfTrue="1">
      <formula>$D$1&lt;F3</formula>
    </cfRule>
    <cfRule type="expression" dxfId="7718" priority="415" stopIfTrue="1">
      <formula>$D$1&gt;F3</formula>
    </cfRule>
  </conditionalFormatting>
  <conditionalFormatting sqref="F3">
    <cfRule type="expression" dxfId="7717" priority="412" stopIfTrue="1">
      <formula>$D$1&lt;F3</formula>
    </cfRule>
    <cfRule type="expression" dxfId="7716" priority="413" stopIfTrue="1">
      <formula>$D$1&gt;F3</formula>
    </cfRule>
  </conditionalFormatting>
  <conditionalFormatting sqref="F3">
    <cfRule type="expression" dxfId="7715" priority="410" stopIfTrue="1">
      <formula>$D$1&lt;F3</formula>
    </cfRule>
    <cfRule type="expression" dxfId="7714" priority="411" stopIfTrue="1">
      <formula>$D$1&gt;F3</formula>
    </cfRule>
  </conditionalFormatting>
  <conditionalFormatting sqref="F5">
    <cfRule type="cellIs" dxfId="7713" priority="402" stopIfTrue="1" operator="equal">
      <formula>5</formula>
    </cfRule>
    <cfRule type="cellIs" dxfId="7712" priority="403" stopIfTrue="1" operator="equal">
      <formula>4</formula>
    </cfRule>
    <cfRule type="cellIs" dxfId="7711" priority="404" stopIfTrue="1" operator="equal">
      <formula>3</formula>
    </cfRule>
  </conditionalFormatting>
  <conditionalFormatting sqref="F4">
    <cfRule type="expression" dxfId="7710" priority="393" stopIfTrue="1">
      <formula>$D$1&lt;F4</formula>
    </cfRule>
    <cfRule type="expression" dxfId="7709" priority="394" stopIfTrue="1">
      <formula>$D$1&gt;F4</formula>
    </cfRule>
  </conditionalFormatting>
  <conditionalFormatting sqref="F4">
    <cfRule type="expression" dxfId="7708" priority="383" stopIfTrue="1">
      <formula>$D$1&lt;F4</formula>
    </cfRule>
    <cfRule type="expression" dxfId="7707" priority="384" stopIfTrue="1">
      <formula>$D$1&gt;F4</formula>
    </cfRule>
  </conditionalFormatting>
  <conditionalFormatting sqref="F4">
    <cfRule type="expression" dxfId="7706" priority="381" stopIfTrue="1">
      <formula>$D$1&lt;F4</formula>
    </cfRule>
    <cfRule type="expression" dxfId="7705" priority="382" stopIfTrue="1">
      <formula>$D$1&gt;F4</formula>
    </cfRule>
  </conditionalFormatting>
  <conditionalFormatting sqref="F4">
    <cfRule type="expression" dxfId="7704" priority="379" stopIfTrue="1">
      <formula>$D$1&lt;F4</formula>
    </cfRule>
    <cfRule type="expression" dxfId="7703" priority="380" stopIfTrue="1">
      <formula>$D$1&gt;F4</formula>
    </cfRule>
  </conditionalFormatting>
  <conditionalFormatting sqref="F4">
    <cfRule type="expression" dxfId="7702" priority="377" stopIfTrue="1">
      <formula>$D$1&lt;F4</formula>
    </cfRule>
    <cfRule type="expression" dxfId="7701" priority="378" stopIfTrue="1">
      <formula>$D$1&gt;F4</formula>
    </cfRule>
  </conditionalFormatting>
  <conditionalFormatting sqref="F4">
    <cfRule type="expression" dxfId="7700" priority="375" stopIfTrue="1">
      <formula>$D$1&lt;F4</formula>
    </cfRule>
    <cfRule type="expression" dxfId="7699" priority="376" stopIfTrue="1">
      <formula>$D$1&gt;F4</formula>
    </cfRule>
  </conditionalFormatting>
  <conditionalFormatting sqref="F4">
    <cfRule type="expression" dxfId="7698" priority="349" stopIfTrue="1">
      <formula>$D$1&lt;F4</formula>
    </cfRule>
    <cfRule type="expression" dxfId="7697" priority="350" stopIfTrue="1">
      <formula>$D$1&gt;F4</formula>
    </cfRule>
  </conditionalFormatting>
  <conditionalFormatting sqref="F4">
    <cfRule type="expression" dxfId="7696" priority="387" stopIfTrue="1">
      <formula>$D$1&lt;F4</formula>
    </cfRule>
    <cfRule type="expression" dxfId="7695" priority="388" stopIfTrue="1">
      <formula>$D$1&gt;F4</formula>
    </cfRule>
  </conditionalFormatting>
  <conditionalFormatting sqref="F4">
    <cfRule type="expression" dxfId="7694" priority="389" stopIfTrue="1">
      <formula>$D$1&lt;F4</formula>
    </cfRule>
    <cfRule type="expression" dxfId="7693" priority="390" stopIfTrue="1">
      <formula>$D$1&gt;F4</formula>
    </cfRule>
  </conditionalFormatting>
  <conditionalFormatting sqref="F5">
    <cfRule type="cellIs" dxfId="7692" priority="407" stopIfTrue="1" operator="equal">
      <formula>5</formula>
    </cfRule>
    <cfRule type="cellIs" dxfId="7691" priority="408" stopIfTrue="1" operator="equal">
      <formula>4</formula>
    </cfRule>
    <cfRule type="cellIs" dxfId="7690" priority="409" stopIfTrue="1" operator="equal">
      <formula>3</formula>
    </cfRule>
  </conditionalFormatting>
  <conditionalFormatting sqref="F4">
    <cfRule type="expression" dxfId="7689" priority="405" stopIfTrue="1">
      <formula>$D$1&lt;F4</formula>
    </cfRule>
    <cfRule type="expression" dxfId="7688" priority="406" stopIfTrue="1">
      <formula>$D$1&gt;F4</formula>
    </cfRule>
  </conditionalFormatting>
  <conditionalFormatting sqref="F4">
    <cfRule type="expression" dxfId="7687" priority="400" stopIfTrue="1">
      <formula>$D$1&lt;F4</formula>
    </cfRule>
    <cfRule type="expression" dxfId="7686" priority="401" stopIfTrue="1">
      <formula>$D$1&gt;F4</formula>
    </cfRule>
  </conditionalFormatting>
  <conditionalFormatting sqref="F5">
    <cfRule type="cellIs" dxfId="7685" priority="397" stopIfTrue="1" operator="equal">
      <formula>5</formula>
    </cfRule>
    <cfRule type="cellIs" dxfId="7684" priority="398" stopIfTrue="1" operator="equal">
      <formula>4</formula>
    </cfRule>
    <cfRule type="cellIs" dxfId="7683" priority="399" stopIfTrue="1" operator="equal">
      <formula>3</formula>
    </cfRule>
  </conditionalFormatting>
  <conditionalFormatting sqref="F4">
    <cfRule type="expression" dxfId="7682" priority="395" stopIfTrue="1">
      <formula>$D$1&lt;F4</formula>
    </cfRule>
    <cfRule type="expression" dxfId="7681" priority="396" stopIfTrue="1">
      <formula>$D$1&gt;F4</formula>
    </cfRule>
  </conditionalFormatting>
  <conditionalFormatting sqref="F4">
    <cfRule type="expression" dxfId="7680" priority="391" stopIfTrue="1">
      <formula>$D$1&lt;F4</formula>
    </cfRule>
    <cfRule type="expression" dxfId="7679" priority="392" stopIfTrue="1">
      <formula>$D$1&gt;F4</formula>
    </cfRule>
  </conditionalFormatting>
  <conditionalFormatting sqref="F4">
    <cfRule type="expression" dxfId="7678" priority="385" stopIfTrue="1">
      <formula>$D$1&lt;F4</formula>
    </cfRule>
    <cfRule type="expression" dxfId="7677" priority="386" stopIfTrue="1">
      <formula>$D$1&gt;F4</formula>
    </cfRule>
  </conditionalFormatting>
  <conditionalFormatting sqref="F5">
    <cfRule type="cellIs" dxfId="7676" priority="372" stopIfTrue="1" operator="equal">
      <formula>5</formula>
    </cfRule>
    <cfRule type="cellIs" dxfId="7675" priority="373" stopIfTrue="1" operator="equal">
      <formula>4</formula>
    </cfRule>
    <cfRule type="cellIs" dxfId="7674" priority="374" stopIfTrue="1" operator="equal">
      <formula>3</formula>
    </cfRule>
  </conditionalFormatting>
  <conditionalFormatting sqref="F4">
    <cfRule type="expression" dxfId="7673" priority="370" stopIfTrue="1">
      <formula>$D$1&lt;F4</formula>
    </cfRule>
    <cfRule type="expression" dxfId="7672" priority="371" stopIfTrue="1">
      <formula>$D$1&gt;F4</formula>
    </cfRule>
  </conditionalFormatting>
  <conditionalFormatting sqref="F5">
    <cfRule type="cellIs" dxfId="7671" priority="367" stopIfTrue="1" operator="equal">
      <formula>5</formula>
    </cfRule>
    <cfRule type="cellIs" dxfId="7670" priority="368" stopIfTrue="1" operator="equal">
      <formula>4</formula>
    </cfRule>
    <cfRule type="cellIs" dxfId="7669" priority="369" stopIfTrue="1" operator="equal">
      <formula>3</formula>
    </cfRule>
  </conditionalFormatting>
  <conditionalFormatting sqref="F4">
    <cfRule type="expression" dxfId="7668" priority="365" stopIfTrue="1">
      <formula>$D$1&lt;F4</formula>
    </cfRule>
    <cfRule type="expression" dxfId="7667" priority="366" stopIfTrue="1">
      <formula>$D$1&gt;F4</formula>
    </cfRule>
  </conditionalFormatting>
  <conditionalFormatting sqref="F5">
    <cfRule type="cellIs" dxfId="7666" priority="362" stopIfTrue="1" operator="equal">
      <formula>5</formula>
    </cfRule>
    <cfRule type="cellIs" dxfId="7665" priority="363" stopIfTrue="1" operator="equal">
      <formula>4</formula>
    </cfRule>
    <cfRule type="cellIs" dxfId="7664" priority="364" stopIfTrue="1" operator="equal">
      <formula>3</formula>
    </cfRule>
  </conditionalFormatting>
  <conditionalFormatting sqref="F4">
    <cfRule type="expression" dxfId="7663" priority="360" stopIfTrue="1">
      <formula>$D$1&lt;F4</formula>
    </cfRule>
    <cfRule type="expression" dxfId="7662" priority="361" stopIfTrue="1">
      <formula>$D$1&gt;F4</formula>
    </cfRule>
  </conditionalFormatting>
  <conditionalFormatting sqref="F5">
    <cfRule type="cellIs" dxfId="7661" priority="357" stopIfTrue="1" operator="equal">
      <formula>5</formula>
    </cfRule>
    <cfRule type="cellIs" dxfId="7660" priority="358" stopIfTrue="1" operator="equal">
      <formula>4</formula>
    </cfRule>
    <cfRule type="cellIs" dxfId="7659" priority="359" stopIfTrue="1" operator="equal">
      <formula>3</formula>
    </cfRule>
  </conditionalFormatting>
  <conditionalFormatting sqref="F4">
    <cfRule type="expression" dxfId="7658" priority="355" stopIfTrue="1">
      <formula>$D$1&lt;F4</formula>
    </cfRule>
    <cfRule type="expression" dxfId="7657" priority="356" stopIfTrue="1">
      <formula>$D$1&gt;F4</formula>
    </cfRule>
  </conditionalFormatting>
  <conditionalFormatting sqref="F4">
    <cfRule type="expression" dxfId="7656" priority="353" stopIfTrue="1">
      <formula>$D$1&lt;F4</formula>
    </cfRule>
    <cfRule type="expression" dxfId="7655" priority="354" stopIfTrue="1">
      <formula>$D$1&gt;F4</formula>
    </cfRule>
  </conditionalFormatting>
  <conditionalFormatting sqref="F4">
    <cfRule type="expression" dxfId="7654" priority="351" stopIfTrue="1">
      <formula>$D$1&lt;F4</formula>
    </cfRule>
    <cfRule type="expression" dxfId="7653" priority="352" stopIfTrue="1">
      <formula>$D$1&gt;F4</formula>
    </cfRule>
  </conditionalFormatting>
  <conditionalFormatting sqref="F4">
    <cfRule type="expression" dxfId="7652" priority="347" stopIfTrue="1">
      <formula>$D$1&lt;F4</formula>
    </cfRule>
    <cfRule type="expression" dxfId="7651" priority="348" stopIfTrue="1">
      <formula>$D$1&gt;F4</formula>
    </cfRule>
  </conditionalFormatting>
  <conditionalFormatting sqref="F4">
    <cfRule type="expression" dxfId="7650" priority="345" stopIfTrue="1">
      <formula>$D$1&lt;F4</formula>
    </cfRule>
    <cfRule type="expression" dxfId="7649" priority="346" stopIfTrue="1">
      <formula>$D$1&gt;F4</formula>
    </cfRule>
  </conditionalFormatting>
  <conditionalFormatting sqref="F4">
    <cfRule type="expression" dxfId="7648" priority="343" stopIfTrue="1">
      <formula>$D$1&lt;F4</formula>
    </cfRule>
    <cfRule type="expression" dxfId="7647" priority="344" stopIfTrue="1">
      <formula>$D$1&gt;F4</formula>
    </cfRule>
  </conditionalFormatting>
  <conditionalFormatting sqref="F4">
    <cfRule type="expression" dxfId="7646" priority="341" stopIfTrue="1">
      <formula>$D$1&lt;F4</formula>
    </cfRule>
    <cfRule type="expression" dxfId="7645" priority="342" stopIfTrue="1">
      <formula>$D$1&gt;F4</formula>
    </cfRule>
  </conditionalFormatting>
  <conditionalFormatting sqref="F4">
    <cfRule type="expression" dxfId="7644" priority="339" stopIfTrue="1">
      <formula>$D$1&lt;F4</formula>
    </cfRule>
    <cfRule type="expression" dxfId="7643" priority="340" stopIfTrue="1">
      <formula>$D$1&gt;F4</formula>
    </cfRule>
  </conditionalFormatting>
  <conditionalFormatting sqref="F4">
    <cfRule type="expression" dxfId="7642" priority="337" stopIfTrue="1">
      <formula>$D$1&lt;F4</formula>
    </cfRule>
    <cfRule type="expression" dxfId="7641" priority="338" stopIfTrue="1">
      <formula>$D$1&gt;F4</formula>
    </cfRule>
  </conditionalFormatting>
  <conditionalFormatting sqref="F4">
    <cfRule type="expression" dxfId="7640" priority="335" stopIfTrue="1">
      <formula>$D$1&lt;F4</formula>
    </cfRule>
    <cfRule type="expression" dxfId="7639" priority="336" stopIfTrue="1">
      <formula>$D$1&gt;F4</formula>
    </cfRule>
  </conditionalFormatting>
  <conditionalFormatting sqref="H4">
    <cfRule type="expression" dxfId="7638" priority="333" stopIfTrue="1">
      <formula>$D$1&lt;H4</formula>
    </cfRule>
    <cfRule type="expression" dxfId="7637" priority="334" stopIfTrue="1">
      <formula>$D$1&gt;H4</formula>
    </cfRule>
  </conditionalFormatting>
  <conditionalFormatting sqref="H4">
    <cfRule type="expression" dxfId="7636" priority="331" stopIfTrue="1">
      <formula>$D$1&lt;H4</formula>
    </cfRule>
    <cfRule type="expression" dxfId="7635" priority="332" stopIfTrue="1">
      <formula>$D$1&gt;H4</formula>
    </cfRule>
  </conditionalFormatting>
  <conditionalFormatting sqref="H4">
    <cfRule type="expression" dxfId="7634" priority="329" stopIfTrue="1">
      <formula>$D$1&lt;H4</formula>
    </cfRule>
    <cfRule type="expression" dxfId="7633" priority="330" stopIfTrue="1">
      <formula>$D$1&gt;H4</formula>
    </cfRule>
  </conditionalFormatting>
  <conditionalFormatting sqref="H4">
    <cfRule type="expression" dxfId="7632" priority="325" stopIfTrue="1">
      <formula>$D$1&lt;H4</formula>
    </cfRule>
    <cfRule type="expression" dxfId="7631" priority="326" stopIfTrue="1">
      <formula>$D$1&gt;H4</formula>
    </cfRule>
  </conditionalFormatting>
  <conditionalFormatting sqref="H4">
    <cfRule type="expression" dxfId="7630" priority="327" stopIfTrue="1">
      <formula>$D$1&lt;H4</formula>
    </cfRule>
    <cfRule type="expression" dxfId="7629" priority="328" stopIfTrue="1">
      <formula>$D$1&gt;H4</formula>
    </cfRule>
  </conditionalFormatting>
  <conditionalFormatting sqref="H4">
    <cfRule type="expression" dxfId="7628" priority="323" stopIfTrue="1">
      <formula>$D$1&lt;H4</formula>
    </cfRule>
    <cfRule type="expression" dxfId="7627" priority="324" stopIfTrue="1">
      <formula>$D$1&gt;H4</formula>
    </cfRule>
  </conditionalFormatting>
  <conditionalFormatting sqref="H5">
    <cfRule type="expression" dxfId="7626" priority="321" stopIfTrue="1">
      <formula>$D$1&lt;H5</formula>
    </cfRule>
    <cfRule type="expression" dxfId="7625" priority="322" stopIfTrue="1">
      <formula>$D$1&gt;H5</formula>
    </cfRule>
  </conditionalFormatting>
  <conditionalFormatting sqref="H5">
    <cfRule type="expression" dxfId="7624" priority="319" stopIfTrue="1">
      <formula>$D$1&lt;H5</formula>
    </cfRule>
    <cfRule type="expression" dxfId="7623" priority="320" stopIfTrue="1">
      <formula>$D$1&gt;H5</formula>
    </cfRule>
  </conditionalFormatting>
  <conditionalFormatting sqref="H5">
    <cfRule type="expression" dxfId="7622" priority="317" stopIfTrue="1">
      <formula>$D$1&lt;H5</formula>
    </cfRule>
    <cfRule type="expression" dxfId="7621" priority="318" stopIfTrue="1">
      <formula>$D$1&gt;H5</formula>
    </cfRule>
  </conditionalFormatting>
  <conditionalFormatting sqref="H4">
    <cfRule type="expression" dxfId="7620" priority="312" stopIfTrue="1">
      <formula>$D$1&lt;H4</formula>
    </cfRule>
    <cfRule type="expression" dxfId="7619" priority="313" stopIfTrue="1">
      <formula>$D$1&gt;H4</formula>
    </cfRule>
  </conditionalFormatting>
  <conditionalFormatting sqref="H5">
    <cfRule type="cellIs" dxfId="7618" priority="314" stopIfTrue="1" operator="equal">
      <formula>5</formula>
    </cfRule>
    <cfRule type="cellIs" dxfId="7617" priority="315" stopIfTrue="1" operator="equal">
      <formula>4</formula>
    </cfRule>
    <cfRule type="cellIs" dxfId="7616" priority="316" stopIfTrue="1" operator="equal">
      <formula>3</formula>
    </cfRule>
  </conditionalFormatting>
  <conditionalFormatting sqref="H5">
    <cfRule type="cellIs" dxfId="7615" priority="309" stopIfTrue="1" operator="equal">
      <formula>5</formula>
    </cfRule>
    <cfRule type="cellIs" dxfId="7614" priority="310" stopIfTrue="1" operator="equal">
      <formula>4</formula>
    </cfRule>
    <cfRule type="cellIs" dxfId="7613" priority="311" stopIfTrue="1" operator="equal">
      <formula>3</formula>
    </cfRule>
  </conditionalFormatting>
  <conditionalFormatting sqref="H4">
    <cfRule type="expression" dxfId="7612" priority="307" stopIfTrue="1">
      <formula>$D$1&lt;H4</formula>
    </cfRule>
    <cfRule type="expression" dxfId="7611" priority="308" stopIfTrue="1">
      <formula>$D$1&gt;H4</formula>
    </cfRule>
  </conditionalFormatting>
  <conditionalFormatting sqref="H5">
    <cfRule type="cellIs" dxfId="7610" priority="304" stopIfTrue="1" operator="equal">
      <formula>5</formula>
    </cfRule>
    <cfRule type="cellIs" dxfId="7609" priority="305" stopIfTrue="1" operator="equal">
      <formula>4</formula>
    </cfRule>
    <cfRule type="cellIs" dxfId="7608" priority="306" stopIfTrue="1" operator="equal">
      <formula>3</formula>
    </cfRule>
  </conditionalFormatting>
  <conditionalFormatting sqref="H4">
    <cfRule type="expression" dxfId="7607" priority="302" stopIfTrue="1">
      <formula>$D$1&lt;H4</formula>
    </cfRule>
    <cfRule type="expression" dxfId="7606" priority="303" stopIfTrue="1">
      <formula>$D$1&gt;H4</formula>
    </cfRule>
  </conditionalFormatting>
  <conditionalFormatting sqref="I3">
    <cfRule type="expression" dxfId="7605" priority="300" stopIfTrue="1">
      <formula>$D$1&lt;I3</formula>
    </cfRule>
    <cfRule type="expression" dxfId="7604" priority="301" stopIfTrue="1">
      <formula>$D$1&gt;I3</formula>
    </cfRule>
  </conditionalFormatting>
  <conditionalFormatting sqref="I3">
    <cfRule type="expression" dxfId="7603" priority="298" stopIfTrue="1">
      <formula>$D$1&lt;I3</formula>
    </cfRule>
    <cfRule type="expression" dxfId="7602" priority="299" stopIfTrue="1">
      <formula>$D$1&gt;I3</formula>
    </cfRule>
  </conditionalFormatting>
  <conditionalFormatting sqref="I3">
    <cfRule type="expression" dxfId="7601" priority="296" stopIfTrue="1">
      <formula>$D$1&lt;I3</formula>
    </cfRule>
    <cfRule type="expression" dxfId="7600" priority="297" stopIfTrue="1">
      <formula>$D$1&gt;I3</formula>
    </cfRule>
  </conditionalFormatting>
  <conditionalFormatting sqref="I3">
    <cfRule type="expression" dxfId="7599" priority="292" stopIfTrue="1">
      <formula>$D$1&lt;I3</formula>
    </cfRule>
    <cfRule type="expression" dxfId="7598" priority="293" stopIfTrue="1">
      <formula>$D$1&gt;I3</formula>
    </cfRule>
  </conditionalFormatting>
  <conditionalFormatting sqref="I3">
    <cfRule type="expression" dxfId="7597" priority="294" stopIfTrue="1">
      <formula>$D$1&lt;I3</formula>
    </cfRule>
    <cfRule type="expression" dxfId="7596" priority="295" stopIfTrue="1">
      <formula>$D$1&gt;I3</formula>
    </cfRule>
  </conditionalFormatting>
  <conditionalFormatting sqref="I3">
    <cfRule type="expression" dxfId="7595" priority="290" stopIfTrue="1">
      <formula>$D$1&lt;I3</formula>
    </cfRule>
    <cfRule type="expression" dxfId="7594" priority="291" stopIfTrue="1">
      <formula>$D$1&gt;I3</formula>
    </cfRule>
  </conditionalFormatting>
  <conditionalFormatting sqref="I3">
    <cfRule type="expression" dxfId="7593" priority="288" stopIfTrue="1">
      <formula>$D$1&lt;I3</formula>
    </cfRule>
    <cfRule type="expression" dxfId="7592" priority="289" stopIfTrue="1">
      <formula>$D$1&gt;I3</formula>
    </cfRule>
  </conditionalFormatting>
  <conditionalFormatting sqref="I3">
    <cfRule type="expression" dxfId="7591" priority="286" stopIfTrue="1">
      <formula>$D$1&lt;I3</formula>
    </cfRule>
    <cfRule type="expression" dxfId="7590" priority="287" stopIfTrue="1">
      <formula>$D$1&gt;I3</formula>
    </cfRule>
  </conditionalFormatting>
  <conditionalFormatting sqref="I3">
    <cfRule type="expression" dxfId="7589" priority="284" stopIfTrue="1">
      <formula>$D$1&lt;I3</formula>
    </cfRule>
    <cfRule type="expression" dxfId="7588" priority="285" stopIfTrue="1">
      <formula>$D$1&gt;I3</formula>
    </cfRule>
  </conditionalFormatting>
  <conditionalFormatting sqref="I4">
    <cfRule type="expression" dxfId="7587" priority="282" stopIfTrue="1">
      <formula>$D$1&lt;I4</formula>
    </cfRule>
    <cfRule type="expression" dxfId="7586" priority="283" stopIfTrue="1">
      <formula>$D$1&gt;I4</formula>
    </cfRule>
  </conditionalFormatting>
  <conditionalFormatting sqref="I4">
    <cfRule type="expression" dxfId="7585" priority="280" stopIfTrue="1">
      <formula>$D$1&lt;I4</formula>
    </cfRule>
    <cfRule type="expression" dxfId="7584" priority="281" stopIfTrue="1">
      <formula>$D$1&gt;I4</formula>
    </cfRule>
  </conditionalFormatting>
  <conditionalFormatting sqref="I4">
    <cfRule type="expression" dxfId="7583" priority="278" stopIfTrue="1">
      <formula>$D$1&lt;I4</formula>
    </cfRule>
    <cfRule type="expression" dxfId="7582" priority="279" stopIfTrue="1">
      <formula>$D$1&gt;I4</formula>
    </cfRule>
  </conditionalFormatting>
  <conditionalFormatting sqref="I4">
    <cfRule type="expression" dxfId="7581" priority="274" stopIfTrue="1">
      <formula>$D$1&lt;I4</formula>
    </cfRule>
    <cfRule type="expression" dxfId="7580" priority="275" stopIfTrue="1">
      <formula>$D$1&gt;I4</formula>
    </cfRule>
  </conditionalFormatting>
  <conditionalFormatting sqref="I4">
    <cfRule type="expression" dxfId="7579" priority="276" stopIfTrue="1">
      <formula>$D$1&lt;I4</formula>
    </cfRule>
    <cfRule type="expression" dxfId="7578" priority="277" stopIfTrue="1">
      <formula>$D$1&gt;I4</formula>
    </cfRule>
  </conditionalFormatting>
  <conditionalFormatting sqref="I4">
    <cfRule type="expression" dxfId="7577" priority="272" stopIfTrue="1">
      <formula>$D$1&lt;I4</formula>
    </cfRule>
    <cfRule type="expression" dxfId="7576" priority="273" stopIfTrue="1">
      <formula>$D$1&gt;I4</formula>
    </cfRule>
  </conditionalFormatting>
  <conditionalFormatting sqref="I5">
    <cfRule type="expression" dxfId="7575" priority="270" stopIfTrue="1">
      <formula>$D$1&lt;I5</formula>
    </cfRule>
    <cfRule type="expression" dxfId="7574" priority="271" stopIfTrue="1">
      <formula>$D$1&gt;I5</formula>
    </cfRule>
  </conditionalFormatting>
  <conditionalFormatting sqref="I5">
    <cfRule type="expression" dxfId="7573" priority="268" stopIfTrue="1">
      <formula>$D$1&lt;I5</formula>
    </cfRule>
    <cfRule type="expression" dxfId="7572" priority="269" stopIfTrue="1">
      <formula>$D$1&gt;I5</formula>
    </cfRule>
  </conditionalFormatting>
  <conditionalFormatting sqref="I5">
    <cfRule type="expression" dxfId="7571" priority="266" stopIfTrue="1">
      <formula>$D$1&lt;I5</formula>
    </cfRule>
    <cfRule type="expression" dxfId="7570" priority="267" stopIfTrue="1">
      <formula>$D$1&gt;I5</formula>
    </cfRule>
  </conditionalFormatting>
  <conditionalFormatting sqref="I4">
    <cfRule type="expression" dxfId="7569" priority="261" stopIfTrue="1">
      <formula>$D$1&lt;I4</formula>
    </cfRule>
    <cfRule type="expression" dxfId="7568" priority="262" stopIfTrue="1">
      <formula>$D$1&gt;I4</formula>
    </cfRule>
  </conditionalFormatting>
  <conditionalFormatting sqref="I5">
    <cfRule type="cellIs" dxfId="7567" priority="263" stopIfTrue="1" operator="equal">
      <formula>5</formula>
    </cfRule>
    <cfRule type="cellIs" dxfId="7566" priority="264" stopIfTrue="1" operator="equal">
      <formula>4</formula>
    </cfRule>
    <cfRule type="cellIs" dxfId="7565" priority="265" stopIfTrue="1" operator="equal">
      <formula>3</formula>
    </cfRule>
  </conditionalFormatting>
  <conditionalFormatting sqref="I5">
    <cfRule type="cellIs" dxfId="7564" priority="258" stopIfTrue="1" operator="equal">
      <formula>5</formula>
    </cfRule>
    <cfRule type="cellIs" dxfId="7563" priority="259" stopIfTrue="1" operator="equal">
      <formula>4</formula>
    </cfRule>
    <cfRule type="cellIs" dxfId="7562" priority="260" stopIfTrue="1" operator="equal">
      <formula>3</formula>
    </cfRule>
  </conditionalFormatting>
  <conditionalFormatting sqref="I4">
    <cfRule type="expression" dxfId="7561" priority="256" stopIfTrue="1">
      <formula>$D$1&lt;I4</formula>
    </cfRule>
    <cfRule type="expression" dxfId="7560" priority="257" stopIfTrue="1">
      <formula>$D$1&gt;I4</formula>
    </cfRule>
  </conditionalFormatting>
  <conditionalFormatting sqref="I5">
    <cfRule type="cellIs" dxfId="7559" priority="253" stopIfTrue="1" operator="equal">
      <formula>5</formula>
    </cfRule>
    <cfRule type="cellIs" dxfId="7558" priority="254" stopIfTrue="1" operator="equal">
      <formula>4</formula>
    </cfRule>
    <cfRule type="cellIs" dxfId="7557" priority="255" stopIfTrue="1" operator="equal">
      <formula>3</formula>
    </cfRule>
  </conditionalFormatting>
  <conditionalFormatting sqref="I4">
    <cfRule type="expression" dxfId="7556" priority="251" stopIfTrue="1">
      <formula>$D$1&lt;I4</formula>
    </cfRule>
    <cfRule type="expression" dxfId="7555" priority="252" stopIfTrue="1">
      <formula>$D$1&gt;I4</formula>
    </cfRule>
  </conditionalFormatting>
  <conditionalFormatting sqref="M3">
    <cfRule type="expression" dxfId="7554" priority="249" stopIfTrue="1">
      <formula>$D$1&lt;M3</formula>
    </cfRule>
    <cfRule type="expression" dxfId="7553" priority="250" stopIfTrue="1">
      <formula>$D$1&gt;M3</formula>
    </cfRule>
  </conditionalFormatting>
  <conditionalFormatting sqref="M3">
    <cfRule type="expression" dxfId="7552" priority="247" stopIfTrue="1">
      <formula>$D$1&lt;M3</formula>
    </cfRule>
    <cfRule type="expression" dxfId="7551" priority="248" stopIfTrue="1">
      <formula>$D$1&gt;M3</formula>
    </cfRule>
  </conditionalFormatting>
  <conditionalFormatting sqref="M4">
    <cfRule type="expression" dxfId="7550" priority="245" stopIfTrue="1">
      <formula>$D$1&lt;M4</formula>
    </cfRule>
    <cfRule type="expression" dxfId="7549" priority="246" stopIfTrue="1">
      <formula>$D$1&gt;M4</formula>
    </cfRule>
  </conditionalFormatting>
  <conditionalFormatting sqref="M4">
    <cfRule type="expression" dxfId="7548" priority="243" stopIfTrue="1">
      <formula>$D$1&lt;M4</formula>
    </cfRule>
    <cfRule type="expression" dxfId="7547" priority="244" stopIfTrue="1">
      <formula>$D$1&gt;M4</formula>
    </cfRule>
  </conditionalFormatting>
  <conditionalFormatting sqref="M4">
    <cfRule type="expression" dxfId="7546" priority="241" stopIfTrue="1">
      <formula>$D$1&lt;M4</formula>
    </cfRule>
    <cfRule type="expression" dxfId="7545" priority="242" stopIfTrue="1">
      <formula>$D$1&gt;M4</formula>
    </cfRule>
  </conditionalFormatting>
  <conditionalFormatting sqref="M4">
    <cfRule type="expression" dxfId="7544" priority="237" stopIfTrue="1">
      <formula>$D$1&lt;M4</formula>
    </cfRule>
    <cfRule type="expression" dxfId="7543" priority="238" stopIfTrue="1">
      <formula>$D$1&gt;M4</formula>
    </cfRule>
  </conditionalFormatting>
  <conditionalFormatting sqref="M4">
    <cfRule type="expression" dxfId="7542" priority="235" stopIfTrue="1">
      <formula>$D$1&lt;M4</formula>
    </cfRule>
    <cfRule type="expression" dxfId="7541" priority="236" stopIfTrue="1">
      <formula>$D$1&gt;M4</formula>
    </cfRule>
  </conditionalFormatting>
  <conditionalFormatting sqref="M4">
    <cfRule type="expression" dxfId="7540" priority="233" stopIfTrue="1">
      <formula>$D$1&lt;M4</formula>
    </cfRule>
    <cfRule type="expression" dxfId="7539" priority="234" stopIfTrue="1">
      <formula>$D$1&gt;M4</formula>
    </cfRule>
  </conditionalFormatting>
  <conditionalFormatting sqref="M4">
    <cfRule type="expression" dxfId="7538" priority="231" stopIfTrue="1">
      <formula>$D$1&lt;M4</formula>
    </cfRule>
    <cfRule type="expression" dxfId="7537" priority="232" stopIfTrue="1">
      <formula>$D$1&gt;M4</formula>
    </cfRule>
  </conditionalFormatting>
  <conditionalFormatting sqref="M4">
    <cfRule type="expression" dxfId="7536" priority="239" stopIfTrue="1">
      <formula>$D$1&lt;M4</formula>
    </cfRule>
    <cfRule type="expression" dxfId="7535" priority="240" stopIfTrue="1">
      <formula>$D$1&gt;M4</formula>
    </cfRule>
  </conditionalFormatting>
  <conditionalFormatting sqref="M4">
    <cfRule type="expression" dxfId="7534" priority="221" stopIfTrue="1">
      <formula>$D$1&lt;M4</formula>
    </cfRule>
    <cfRule type="expression" dxfId="7533" priority="222" stopIfTrue="1">
      <formula>$D$1&gt;M4</formula>
    </cfRule>
  </conditionalFormatting>
  <conditionalFormatting sqref="M4">
    <cfRule type="expression" dxfId="7532" priority="213" stopIfTrue="1">
      <formula>$D$1&lt;M4</formula>
    </cfRule>
    <cfRule type="expression" dxfId="7531" priority="214" stopIfTrue="1">
      <formula>$D$1&gt;M4</formula>
    </cfRule>
  </conditionalFormatting>
  <conditionalFormatting sqref="M4">
    <cfRule type="expression" dxfId="7530" priority="211" stopIfTrue="1">
      <formula>$D$1&lt;M4</formula>
    </cfRule>
    <cfRule type="expression" dxfId="7529" priority="212" stopIfTrue="1">
      <formula>$D$1&gt;M4</formula>
    </cfRule>
  </conditionalFormatting>
  <conditionalFormatting sqref="M4">
    <cfRule type="expression" dxfId="7528" priority="207" stopIfTrue="1">
      <formula>$D$1&lt;M4</formula>
    </cfRule>
    <cfRule type="expression" dxfId="7527" priority="208" stopIfTrue="1">
      <formula>$D$1&gt;M4</formula>
    </cfRule>
  </conditionalFormatting>
  <conditionalFormatting sqref="M4">
    <cfRule type="expression" dxfId="7526" priority="229" stopIfTrue="1">
      <formula>$D$1&lt;M4</formula>
    </cfRule>
    <cfRule type="expression" dxfId="7525" priority="230" stopIfTrue="1">
      <formula>$D$1&gt;M4</formula>
    </cfRule>
  </conditionalFormatting>
  <conditionalFormatting sqref="M4">
    <cfRule type="expression" dxfId="7524" priority="227" stopIfTrue="1">
      <formula>$D$1&lt;M4</formula>
    </cfRule>
    <cfRule type="expression" dxfId="7523" priority="228" stopIfTrue="1">
      <formula>$D$1&gt;M4</formula>
    </cfRule>
  </conditionalFormatting>
  <conditionalFormatting sqref="M4">
    <cfRule type="expression" dxfId="7522" priority="225" stopIfTrue="1">
      <formula>$D$1&lt;M4</formula>
    </cfRule>
    <cfRule type="expression" dxfId="7521" priority="226" stopIfTrue="1">
      <formula>$D$1&gt;M4</formula>
    </cfRule>
  </conditionalFormatting>
  <conditionalFormatting sqref="M4">
    <cfRule type="expression" dxfId="7520" priority="223" stopIfTrue="1">
      <formula>$D$1&lt;M4</formula>
    </cfRule>
    <cfRule type="expression" dxfId="7519" priority="224" stopIfTrue="1">
      <formula>$D$1&gt;M4</formula>
    </cfRule>
  </conditionalFormatting>
  <conditionalFormatting sqref="M4">
    <cfRule type="expression" dxfId="7518" priority="219" stopIfTrue="1">
      <formula>$D$1&lt;M4</formula>
    </cfRule>
    <cfRule type="expression" dxfId="7517" priority="220" stopIfTrue="1">
      <formula>$D$1&gt;M4</formula>
    </cfRule>
  </conditionalFormatting>
  <conditionalFormatting sqref="M4">
    <cfRule type="expression" dxfId="7516" priority="217" stopIfTrue="1">
      <formula>$D$1&lt;M4</formula>
    </cfRule>
    <cfRule type="expression" dxfId="7515" priority="218" stopIfTrue="1">
      <formula>$D$1&gt;M4</formula>
    </cfRule>
  </conditionalFormatting>
  <conditionalFormatting sqref="M4">
    <cfRule type="expression" dxfId="7514" priority="215" stopIfTrue="1">
      <formula>$D$1&lt;M4</formula>
    </cfRule>
    <cfRule type="expression" dxfId="7513" priority="216" stopIfTrue="1">
      <formula>$D$1&gt;M4</formula>
    </cfRule>
  </conditionalFormatting>
  <conditionalFormatting sqref="M4">
    <cfRule type="expression" dxfId="7512" priority="209" stopIfTrue="1">
      <formula>$D$1&lt;M4</formula>
    </cfRule>
    <cfRule type="expression" dxfId="7511" priority="210" stopIfTrue="1">
      <formula>$D$1&gt;M4</formula>
    </cfRule>
  </conditionalFormatting>
  <conditionalFormatting sqref="M4">
    <cfRule type="expression" dxfId="7510" priority="205" stopIfTrue="1">
      <formula>$D$1&lt;M4</formula>
    </cfRule>
    <cfRule type="expression" dxfId="7509" priority="206" stopIfTrue="1">
      <formula>$D$1&gt;M4</formula>
    </cfRule>
  </conditionalFormatting>
  <conditionalFormatting sqref="N3">
    <cfRule type="expression" dxfId="7508" priority="203" stopIfTrue="1">
      <formula>$D$1&lt;N3</formula>
    </cfRule>
    <cfRule type="expression" dxfId="7507" priority="204" stopIfTrue="1">
      <formula>$D$1&gt;N3</formula>
    </cfRule>
  </conditionalFormatting>
  <conditionalFormatting sqref="N3">
    <cfRule type="expression" dxfId="7506" priority="201" stopIfTrue="1">
      <formula>$D$1&lt;N3</formula>
    </cfRule>
    <cfRule type="expression" dxfId="7505" priority="202" stopIfTrue="1">
      <formula>$D$1&gt;N3</formula>
    </cfRule>
  </conditionalFormatting>
  <conditionalFormatting sqref="N4">
    <cfRule type="expression" dxfId="7504" priority="199" stopIfTrue="1">
      <formula>$D$1&lt;N4</formula>
    </cfRule>
    <cfRule type="expression" dxfId="7503" priority="200" stopIfTrue="1">
      <formula>$D$1&gt;N4</formula>
    </cfRule>
  </conditionalFormatting>
  <conditionalFormatting sqref="N4">
    <cfRule type="expression" dxfId="7502" priority="197" stopIfTrue="1">
      <formula>$D$1&lt;N4</formula>
    </cfRule>
    <cfRule type="expression" dxfId="7501" priority="198" stopIfTrue="1">
      <formula>$D$1&gt;N4</formula>
    </cfRule>
  </conditionalFormatting>
  <conditionalFormatting sqref="N4">
    <cfRule type="expression" dxfId="7500" priority="195" stopIfTrue="1">
      <formula>$D$1&lt;N4</formula>
    </cfRule>
    <cfRule type="expression" dxfId="7499" priority="196" stopIfTrue="1">
      <formula>$D$1&gt;N4</formula>
    </cfRule>
  </conditionalFormatting>
  <conditionalFormatting sqref="N4">
    <cfRule type="expression" dxfId="7498" priority="191" stopIfTrue="1">
      <formula>$D$1&lt;N4</formula>
    </cfRule>
    <cfRule type="expression" dxfId="7497" priority="192" stopIfTrue="1">
      <formula>$D$1&gt;N4</formula>
    </cfRule>
  </conditionalFormatting>
  <conditionalFormatting sqref="N4">
    <cfRule type="expression" dxfId="7496" priority="189" stopIfTrue="1">
      <formula>$D$1&lt;N4</formula>
    </cfRule>
    <cfRule type="expression" dxfId="7495" priority="190" stopIfTrue="1">
      <formula>$D$1&gt;N4</formula>
    </cfRule>
  </conditionalFormatting>
  <conditionalFormatting sqref="N4">
    <cfRule type="expression" dxfId="7494" priority="187" stopIfTrue="1">
      <formula>$D$1&lt;N4</formula>
    </cfRule>
    <cfRule type="expression" dxfId="7493" priority="188" stopIfTrue="1">
      <formula>$D$1&gt;N4</formula>
    </cfRule>
  </conditionalFormatting>
  <conditionalFormatting sqref="N4">
    <cfRule type="expression" dxfId="7492" priority="185" stopIfTrue="1">
      <formula>$D$1&lt;N4</formula>
    </cfRule>
    <cfRule type="expression" dxfId="7491" priority="186" stopIfTrue="1">
      <formula>$D$1&gt;N4</formula>
    </cfRule>
  </conditionalFormatting>
  <conditionalFormatting sqref="N4">
    <cfRule type="expression" dxfId="7490" priority="193" stopIfTrue="1">
      <formula>$D$1&lt;N4</formula>
    </cfRule>
    <cfRule type="expression" dxfId="7489" priority="194" stopIfTrue="1">
      <formula>$D$1&gt;N4</formula>
    </cfRule>
  </conditionalFormatting>
  <conditionalFormatting sqref="N4">
    <cfRule type="expression" dxfId="7488" priority="175" stopIfTrue="1">
      <formula>$D$1&lt;N4</formula>
    </cfRule>
    <cfRule type="expression" dxfId="7487" priority="176" stopIfTrue="1">
      <formula>$D$1&gt;N4</formula>
    </cfRule>
  </conditionalFormatting>
  <conditionalFormatting sqref="N4">
    <cfRule type="expression" dxfId="7486" priority="167" stopIfTrue="1">
      <formula>$D$1&lt;N4</formula>
    </cfRule>
    <cfRule type="expression" dxfId="7485" priority="168" stopIfTrue="1">
      <formula>$D$1&gt;N4</formula>
    </cfRule>
  </conditionalFormatting>
  <conditionalFormatting sqref="N4">
    <cfRule type="expression" dxfId="7484" priority="165" stopIfTrue="1">
      <formula>$D$1&lt;N4</formula>
    </cfRule>
    <cfRule type="expression" dxfId="7483" priority="166" stopIfTrue="1">
      <formula>$D$1&gt;N4</formula>
    </cfRule>
  </conditionalFormatting>
  <conditionalFormatting sqref="N4">
    <cfRule type="expression" dxfId="7482" priority="161" stopIfTrue="1">
      <formula>$D$1&lt;N4</formula>
    </cfRule>
    <cfRule type="expression" dxfId="7481" priority="162" stopIfTrue="1">
      <formula>$D$1&gt;N4</formula>
    </cfRule>
  </conditionalFormatting>
  <conditionalFormatting sqref="N4">
    <cfRule type="expression" dxfId="7480" priority="183" stopIfTrue="1">
      <formula>$D$1&lt;N4</formula>
    </cfRule>
    <cfRule type="expression" dxfId="7479" priority="184" stopIfTrue="1">
      <formula>$D$1&gt;N4</formula>
    </cfRule>
  </conditionalFormatting>
  <conditionalFormatting sqref="N4">
    <cfRule type="expression" dxfId="7478" priority="181" stopIfTrue="1">
      <formula>$D$1&lt;N4</formula>
    </cfRule>
    <cfRule type="expression" dxfId="7477" priority="182" stopIfTrue="1">
      <formula>$D$1&gt;N4</formula>
    </cfRule>
  </conditionalFormatting>
  <conditionalFormatting sqref="N4">
    <cfRule type="expression" dxfId="7476" priority="179" stopIfTrue="1">
      <formula>$D$1&lt;N4</formula>
    </cfRule>
    <cfRule type="expression" dxfId="7475" priority="180" stopIfTrue="1">
      <formula>$D$1&gt;N4</formula>
    </cfRule>
  </conditionalFormatting>
  <conditionalFormatting sqref="N4">
    <cfRule type="expression" dxfId="7474" priority="177" stopIfTrue="1">
      <formula>$D$1&lt;N4</formula>
    </cfRule>
    <cfRule type="expression" dxfId="7473" priority="178" stopIfTrue="1">
      <formula>$D$1&gt;N4</formula>
    </cfRule>
  </conditionalFormatting>
  <conditionalFormatting sqref="N4">
    <cfRule type="expression" dxfId="7472" priority="173" stopIfTrue="1">
      <formula>$D$1&lt;N4</formula>
    </cfRule>
    <cfRule type="expression" dxfId="7471" priority="174" stopIfTrue="1">
      <formula>$D$1&gt;N4</formula>
    </cfRule>
  </conditionalFormatting>
  <conditionalFormatting sqref="N4">
    <cfRule type="expression" dxfId="7470" priority="171" stopIfTrue="1">
      <formula>$D$1&lt;N4</formula>
    </cfRule>
    <cfRule type="expression" dxfId="7469" priority="172" stopIfTrue="1">
      <formula>$D$1&gt;N4</formula>
    </cfRule>
  </conditionalFormatting>
  <conditionalFormatting sqref="N4">
    <cfRule type="expression" dxfId="7468" priority="169" stopIfTrue="1">
      <formula>$D$1&lt;N4</formula>
    </cfRule>
    <cfRule type="expression" dxfId="7467" priority="170" stopIfTrue="1">
      <formula>$D$1&gt;N4</formula>
    </cfRule>
  </conditionalFormatting>
  <conditionalFormatting sqref="N4">
    <cfRule type="expression" dxfId="7466" priority="163" stopIfTrue="1">
      <formula>$D$1&lt;N4</formula>
    </cfRule>
    <cfRule type="expression" dxfId="7465" priority="164" stopIfTrue="1">
      <formula>$D$1&gt;N4</formula>
    </cfRule>
  </conditionalFormatting>
  <conditionalFormatting sqref="N4">
    <cfRule type="expression" dxfId="7464" priority="159" stopIfTrue="1">
      <formula>$D$1&lt;N4</formula>
    </cfRule>
    <cfRule type="expression" dxfId="7463" priority="160" stopIfTrue="1">
      <formula>$D$1&gt;N4</formula>
    </cfRule>
  </conditionalFormatting>
  <conditionalFormatting sqref="P4">
    <cfRule type="expression" dxfId="7462" priority="157" stopIfTrue="1">
      <formula>$D$1&lt;P4</formula>
    </cfRule>
    <cfRule type="expression" dxfId="7461" priority="158" stopIfTrue="1">
      <formula>$D$1&gt;P4</formula>
    </cfRule>
  </conditionalFormatting>
  <conditionalFormatting sqref="P4">
    <cfRule type="expression" dxfId="7460" priority="155" stopIfTrue="1">
      <formula>$D$1&lt;P4</formula>
    </cfRule>
    <cfRule type="expression" dxfId="7459" priority="156" stopIfTrue="1">
      <formula>$D$1&gt;P4</formula>
    </cfRule>
  </conditionalFormatting>
  <conditionalFormatting sqref="P4">
    <cfRule type="expression" dxfId="7458" priority="153" stopIfTrue="1">
      <formula>$D$1&lt;P4</formula>
    </cfRule>
    <cfRule type="expression" dxfId="7457" priority="154" stopIfTrue="1">
      <formula>$D$1&gt;P4</formula>
    </cfRule>
  </conditionalFormatting>
  <conditionalFormatting sqref="P4">
    <cfRule type="expression" dxfId="7456" priority="151" stopIfTrue="1">
      <formula>$D$1&lt;P4</formula>
    </cfRule>
    <cfRule type="expression" dxfId="7455" priority="152" stopIfTrue="1">
      <formula>$D$1&gt;P4</formula>
    </cfRule>
  </conditionalFormatting>
  <conditionalFormatting sqref="P4">
    <cfRule type="expression" dxfId="7454" priority="149" stopIfTrue="1">
      <formula>$D$1&lt;P4</formula>
    </cfRule>
    <cfRule type="expression" dxfId="7453" priority="150" stopIfTrue="1">
      <formula>$D$1&gt;P4</formula>
    </cfRule>
  </conditionalFormatting>
  <conditionalFormatting sqref="P4">
    <cfRule type="expression" dxfId="7452" priority="147" stopIfTrue="1">
      <formula>$D$1&lt;P4</formula>
    </cfRule>
    <cfRule type="expression" dxfId="7451" priority="148" stopIfTrue="1">
      <formula>$D$1&gt;P4</formula>
    </cfRule>
  </conditionalFormatting>
  <conditionalFormatting sqref="P4">
    <cfRule type="expression" dxfId="7450" priority="145" stopIfTrue="1">
      <formula>$D$1&lt;P4</formula>
    </cfRule>
    <cfRule type="expression" dxfId="7449" priority="146" stopIfTrue="1">
      <formula>$D$1&gt;P4</formula>
    </cfRule>
  </conditionalFormatting>
  <conditionalFormatting sqref="P4">
    <cfRule type="expression" dxfId="7448" priority="143" stopIfTrue="1">
      <formula>$D$1&lt;P4</formula>
    </cfRule>
    <cfRule type="expression" dxfId="7447" priority="144" stopIfTrue="1">
      <formula>$D$1&gt;P4</formula>
    </cfRule>
  </conditionalFormatting>
  <conditionalFormatting sqref="Q3">
    <cfRule type="expression" dxfId="7446" priority="141" stopIfTrue="1">
      <formula>$D$1&lt;Q3</formula>
    </cfRule>
    <cfRule type="expression" dxfId="7445" priority="142" stopIfTrue="1">
      <formula>$D$1&gt;Q3</formula>
    </cfRule>
  </conditionalFormatting>
  <conditionalFormatting sqref="Q3">
    <cfRule type="expression" dxfId="7444" priority="139" stopIfTrue="1">
      <formula>$D$1&lt;Q3</formula>
    </cfRule>
    <cfRule type="expression" dxfId="7443" priority="140" stopIfTrue="1">
      <formula>$D$1&gt;Q3</formula>
    </cfRule>
  </conditionalFormatting>
  <conditionalFormatting sqref="Q4">
    <cfRule type="expression" dxfId="7442" priority="137" stopIfTrue="1">
      <formula>$D$1&lt;Q4</formula>
    </cfRule>
    <cfRule type="expression" dxfId="7441" priority="138" stopIfTrue="1">
      <formula>$D$1&gt;Q4</formula>
    </cfRule>
  </conditionalFormatting>
  <conditionalFormatting sqref="Q4">
    <cfRule type="expression" dxfId="7440" priority="135" stopIfTrue="1">
      <formula>$D$1&lt;Q4</formula>
    </cfRule>
    <cfRule type="expression" dxfId="7439" priority="136" stopIfTrue="1">
      <formula>$D$1&gt;Q4</formula>
    </cfRule>
  </conditionalFormatting>
  <conditionalFormatting sqref="Q4">
    <cfRule type="expression" dxfId="7438" priority="133" stopIfTrue="1">
      <formula>$D$1&lt;Q4</formula>
    </cfRule>
    <cfRule type="expression" dxfId="7437" priority="134" stopIfTrue="1">
      <formula>$D$1&gt;Q4</formula>
    </cfRule>
  </conditionalFormatting>
  <conditionalFormatting sqref="Q4">
    <cfRule type="expression" dxfId="7436" priority="129" stopIfTrue="1">
      <formula>$D$1&lt;Q4</formula>
    </cfRule>
    <cfRule type="expression" dxfId="7435" priority="130" stopIfTrue="1">
      <formula>$D$1&gt;Q4</formula>
    </cfRule>
  </conditionalFormatting>
  <conditionalFormatting sqref="Q4">
    <cfRule type="expression" dxfId="7434" priority="127" stopIfTrue="1">
      <formula>$D$1&lt;Q4</formula>
    </cfRule>
    <cfRule type="expression" dxfId="7433" priority="128" stopIfTrue="1">
      <formula>$D$1&gt;Q4</formula>
    </cfRule>
  </conditionalFormatting>
  <conditionalFormatting sqref="Q4">
    <cfRule type="expression" dxfId="7432" priority="125" stopIfTrue="1">
      <formula>$D$1&lt;Q4</formula>
    </cfRule>
    <cfRule type="expression" dxfId="7431" priority="126" stopIfTrue="1">
      <formula>$D$1&gt;Q4</formula>
    </cfRule>
  </conditionalFormatting>
  <conditionalFormatting sqref="Q4">
    <cfRule type="expression" dxfId="7430" priority="123" stopIfTrue="1">
      <formula>$D$1&lt;Q4</formula>
    </cfRule>
    <cfRule type="expression" dxfId="7429" priority="124" stopIfTrue="1">
      <formula>$D$1&gt;Q4</formula>
    </cfRule>
  </conditionalFormatting>
  <conditionalFormatting sqref="Q4">
    <cfRule type="expression" dxfId="7428" priority="131" stopIfTrue="1">
      <formula>$D$1&lt;Q4</formula>
    </cfRule>
    <cfRule type="expression" dxfId="7427" priority="132" stopIfTrue="1">
      <formula>$D$1&gt;Q4</formula>
    </cfRule>
  </conditionalFormatting>
  <conditionalFormatting sqref="Q4">
    <cfRule type="expression" dxfId="7426" priority="113" stopIfTrue="1">
      <formula>$D$1&lt;Q4</formula>
    </cfRule>
    <cfRule type="expression" dxfId="7425" priority="114" stopIfTrue="1">
      <formula>$D$1&gt;Q4</formula>
    </cfRule>
  </conditionalFormatting>
  <conditionalFormatting sqref="Q4">
    <cfRule type="expression" dxfId="7424" priority="105" stopIfTrue="1">
      <formula>$D$1&lt;Q4</formula>
    </cfRule>
    <cfRule type="expression" dxfId="7423" priority="106" stopIfTrue="1">
      <formula>$D$1&gt;Q4</formula>
    </cfRule>
  </conditionalFormatting>
  <conditionalFormatting sqref="Q4">
    <cfRule type="expression" dxfId="7422" priority="103" stopIfTrue="1">
      <formula>$D$1&lt;Q4</formula>
    </cfRule>
    <cfRule type="expression" dxfId="7421" priority="104" stopIfTrue="1">
      <formula>$D$1&gt;Q4</formula>
    </cfRule>
  </conditionalFormatting>
  <conditionalFormatting sqref="Q4">
    <cfRule type="expression" dxfId="7420" priority="99" stopIfTrue="1">
      <formula>$D$1&lt;Q4</formula>
    </cfRule>
    <cfRule type="expression" dxfId="7419" priority="100" stopIfTrue="1">
      <formula>$D$1&gt;Q4</formula>
    </cfRule>
  </conditionalFormatting>
  <conditionalFormatting sqref="Q4">
    <cfRule type="expression" dxfId="7418" priority="121" stopIfTrue="1">
      <formula>$D$1&lt;Q4</formula>
    </cfRule>
    <cfRule type="expression" dxfId="7417" priority="122" stopIfTrue="1">
      <formula>$D$1&gt;Q4</formula>
    </cfRule>
  </conditionalFormatting>
  <conditionalFormatting sqref="Q4">
    <cfRule type="expression" dxfId="7416" priority="119" stopIfTrue="1">
      <formula>$D$1&lt;Q4</formula>
    </cfRule>
    <cfRule type="expression" dxfId="7415" priority="120" stopIfTrue="1">
      <formula>$D$1&gt;Q4</formula>
    </cfRule>
  </conditionalFormatting>
  <conditionalFormatting sqref="Q4">
    <cfRule type="expression" dxfId="7414" priority="117" stopIfTrue="1">
      <formula>$D$1&lt;Q4</formula>
    </cfRule>
    <cfRule type="expression" dxfId="7413" priority="118" stopIfTrue="1">
      <formula>$D$1&gt;Q4</formula>
    </cfRule>
  </conditionalFormatting>
  <conditionalFormatting sqref="Q4">
    <cfRule type="expression" dxfId="7412" priority="115" stopIfTrue="1">
      <formula>$D$1&lt;Q4</formula>
    </cfRule>
    <cfRule type="expression" dxfId="7411" priority="116" stopIfTrue="1">
      <formula>$D$1&gt;Q4</formula>
    </cfRule>
  </conditionalFormatting>
  <conditionalFormatting sqref="Q4">
    <cfRule type="expression" dxfId="7410" priority="111" stopIfTrue="1">
      <formula>$D$1&lt;Q4</formula>
    </cfRule>
    <cfRule type="expression" dxfId="7409" priority="112" stopIfTrue="1">
      <formula>$D$1&gt;Q4</formula>
    </cfRule>
  </conditionalFormatting>
  <conditionalFormatting sqref="Q4">
    <cfRule type="expression" dxfId="7408" priority="109" stopIfTrue="1">
      <formula>$D$1&lt;Q4</formula>
    </cfRule>
    <cfRule type="expression" dxfId="7407" priority="110" stopIfTrue="1">
      <formula>$D$1&gt;Q4</formula>
    </cfRule>
  </conditionalFormatting>
  <conditionalFormatting sqref="Q4">
    <cfRule type="expression" dxfId="7406" priority="107" stopIfTrue="1">
      <formula>$D$1&lt;Q4</formula>
    </cfRule>
    <cfRule type="expression" dxfId="7405" priority="108" stopIfTrue="1">
      <formula>$D$1&gt;Q4</formula>
    </cfRule>
  </conditionalFormatting>
  <conditionalFormatting sqref="Q4">
    <cfRule type="expression" dxfId="7404" priority="101" stopIfTrue="1">
      <formula>$D$1&lt;Q4</formula>
    </cfRule>
    <cfRule type="expression" dxfId="7403" priority="102" stopIfTrue="1">
      <formula>$D$1&gt;Q4</formula>
    </cfRule>
  </conditionalFormatting>
  <conditionalFormatting sqref="Q4">
    <cfRule type="expression" dxfId="7402" priority="97" stopIfTrue="1">
      <formula>$D$1&lt;Q4</formula>
    </cfRule>
    <cfRule type="expression" dxfId="7401" priority="98" stopIfTrue="1">
      <formula>$D$1&gt;Q4</formula>
    </cfRule>
  </conditionalFormatting>
  <conditionalFormatting sqref="R4">
    <cfRule type="expression" dxfId="7400" priority="95" stopIfTrue="1">
      <formula>$D$1&lt;R4</formula>
    </cfRule>
    <cfRule type="expression" dxfId="7399" priority="96" stopIfTrue="1">
      <formula>$D$1&gt;R4</formula>
    </cfRule>
  </conditionalFormatting>
  <conditionalFormatting sqref="R4">
    <cfRule type="expression" dxfId="7398" priority="93" stopIfTrue="1">
      <formula>$D$1&lt;R4</formula>
    </cfRule>
    <cfRule type="expression" dxfId="7397" priority="94" stopIfTrue="1">
      <formula>$D$1&gt;R4</formula>
    </cfRule>
  </conditionalFormatting>
  <conditionalFormatting sqref="R4">
    <cfRule type="expression" dxfId="7396" priority="91" stopIfTrue="1">
      <formula>$D$1&lt;R4</formula>
    </cfRule>
    <cfRule type="expression" dxfId="7395" priority="92" stopIfTrue="1">
      <formula>$D$1&gt;R4</formula>
    </cfRule>
  </conditionalFormatting>
  <conditionalFormatting sqref="R4">
    <cfRule type="expression" dxfId="7394" priority="87" stopIfTrue="1">
      <formula>$D$1&lt;R4</formula>
    </cfRule>
    <cfRule type="expression" dxfId="7393" priority="88" stopIfTrue="1">
      <formula>$D$1&gt;R4</formula>
    </cfRule>
  </conditionalFormatting>
  <conditionalFormatting sqref="R4">
    <cfRule type="expression" dxfId="7392" priority="85" stopIfTrue="1">
      <formula>$D$1&lt;R4</formula>
    </cfRule>
    <cfRule type="expression" dxfId="7391" priority="86" stopIfTrue="1">
      <formula>$D$1&gt;R4</formula>
    </cfRule>
  </conditionalFormatting>
  <conditionalFormatting sqref="R4">
    <cfRule type="expression" dxfId="7390" priority="83" stopIfTrue="1">
      <formula>$D$1&lt;R4</formula>
    </cfRule>
    <cfRule type="expression" dxfId="7389" priority="84" stopIfTrue="1">
      <formula>$D$1&gt;R4</formula>
    </cfRule>
  </conditionalFormatting>
  <conditionalFormatting sqref="R4">
    <cfRule type="expression" dxfId="7388" priority="81" stopIfTrue="1">
      <formula>$D$1&lt;R4</formula>
    </cfRule>
    <cfRule type="expression" dxfId="7387" priority="82" stopIfTrue="1">
      <formula>$D$1&gt;R4</formula>
    </cfRule>
  </conditionalFormatting>
  <conditionalFormatting sqref="R4">
    <cfRule type="expression" dxfId="7386" priority="89" stopIfTrue="1">
      <formula>$D$1&lt;R4</formula>
    </cfRule>
    <cfRule type="expression" dxfId="7385" priority="90" stopIfTrue="1">
      <formula>$D$1&gt;R4</formula>
    </cfRule>
  </conditionalFormatting>
  <conditionalFormatting sqref="R4">
    <cfRule type="expression" dxfId="7384" priority="71" stopIfTrue="1">
      <formula>$D$1&lt;R4</formula>
    </cfRule>
    <cfRule type="expression" dxfId="7383" priority="72" stopIfTrue="1">
      <formula>$D$1&gt;R4</formula>
    </cfRule>
  </conditionalFormatting>
  <conditionalFormatting sqref="R4">
    <cfRule type="expression" dxfId="7382" priority="63" stopIfTrue="1">
      <formula>$D$1&lt;R4</formula>
    </cfRule>
    <cfRule type="expression" dxfId="7381" priority="64" stopIfTrue="1">
      <formula>$D$1&gt;R4</formula>
    </cfRule>
  </conditionalFormatting>
  <conditionalFormatting sqref="R4">
    <cfRule type="expression" dxfId="7380" priority="61" stopIfTrue="1">
      <formula>$D$1&lt;R4</formula>
    </cfRule>
    <cfRule type="expression" dxfId="7379" priority="62" stopIfTrue="1">
      <formula>$D$1&gt;R4</formula>
    </cfRule>
  </conditionalFormatting>
  <conditionalFormatting sqref="R4">
    <cfRule type="expression" dxfId="7378" priority="57" stopIfTrue="1">
      <formula>$D$1&lt;R4</formula>
    </cfRule>
    <cfRule type="expression" dxfId="7377" priority="58" stopIfTrue="1">
      <formula>$D$1&gt;R4</formula>
    </cfRule>
  </conditionalFormatting>
  <conditionalFormatting sqref="R4">
    <cfRule type="expression" dxfId="7376" priority="79" stopIfTrue="1">
      <formula>$D$1&lt;R4</formula>
    </cfRule>
    <cfRule type="expression" dxfId="7375" priority="80" stopIfTrue="1">
      <formula>$D$1&gt;R4</formula>
    </cfRule>
  </conditionalFormatting>
  <conditionalFormatting sqref="R4">
    <cfRule type="expression" dxfId="7374" priority="77" stopIfTrue="1">
      <formula>$D$1&lt;R4</formula>
    </cfRule>
    <cfRule type="expression" dxfId="7373" priority="78" stopIfTrue="1">
      <formula>$D$1&gt;R4</formula>
    </cfRule>
  </conditionalFormatting>
  <conditionalFormatting sqref="R4">
    <cfRule type="expression" dxfId="7372" priority="75" stopIfTrue="1">
      <formula>$D$1&lt;R4</formula>
    </cfRule>
    <cfRule type="expression" dxfId="7371" priority="76" stopIfTrue="1">
      <formula>$D$1&gt;R4</formula>
    </cfRule>
  </conditionalFormatting>
  <conditionalFormatting sqref="R4">
    <cfRule type="expression" dxfId="7370" priority="73" stopIfTrue="1">
      <formula>$D$1&lt;R4</formula>
    </cfRule>
    <cfRule type="expression" dxfId="7369" priority="74" stopIfTrue="1">
      <formula>$D$1&gt;R4</formula>
    </cfRule>
  </conditionalFormatting>
  <conditionalFormatting sqref="R4">
    <cfRule type="expression" dxfId="7368" priority="69" stopIfTrue="1">
      <formula>$D$1&lt;R4</formula>
    </cfRule>
    <cfRule type="expression" dxfId="7367" priority="70" stopIfTrue="1">
      <formula>$D$1&gt;R4</formula>
    </cfRule>
  </conditionalFormatting>
  <conditionalFormatting sqref="R4">
    <cfRule type="expression" dxfId="7366" priority="67" stopIfTrue="1">
      <formula>$D$1&lt;R4</formula>
    </cfRule>
    <cfRule type="expression" dxfId="7365" priority="68" stopIfTrue="1">
      <formula>$D$1&gt;R4</formula>
    </cfRule>
  </conditionalFormatting>
  <conditionalFormatting sqref="R4">
    <cfRule type="expression" dxfId="7364" priority="65" stopIfTrue="1">
      <formula>$D$1&lt;R4</formula>
    </cfRule>
    <cfRule type="expression" dxfId="7363" priority="66" stopIfTrue="1">
      <formula>$D$1&gt;R4</formula>
    </cfRule>
  </conditionalFormatting>
  <conditionalFormatting sqref="R4">
    <cfRule type="expression" dxfId="7362" priority="59" stopIfTrue="1">
      <formula>$D$1&lt;R4</formula>
    </cfRule>
    <cfRule type="expression" dxfId="7361" priority="60" stopIfTrue="1">
      <formula>$D$1&gt;R4</formula>
    </cfRule>
  </conditionalFormatting>
  <conditionalFormatting sqref="R4">
    <cfRule type="expression" dxfId="7360" priority="55" stopIfTrue="1">
      <formula>$D$1&lt;R4</formula>
    </cfRule>
    <cfRule type="expression" dxfId="7359" priority="56" stopIfTrue="1">
      <formula>$D$1&gt;R4</formula>
    </cfRule>
  </conditionalFormatting>
  <conditionalFormatting sqref="S5">
    <cfRule type="expression" dxfId="7358" priority="53" stopIfTrue="1">
      <formula>$D$1&lt;S5</formula>
    </cfRule>
    <cfRule type="expression" dxfId="7357" priority="54" stopIfTrue="1">
      <formula>$D$1&gt;S5</formula>
    </cfRule>
  </conditionalFormatting>
  <conditionalFormatting sqref="S5">
    <cfRule type="expression" dxfId="7356" priority="25" stopIfTrue="1">
      <formula>$D$1&lt;S5</formula>
    </cfRule>
    <cfRule type="expression" dxfId="7355" priority="26" stopIfTrue="1">
      <formula>$D$1&gt;S5</formula>
    </cfRule>
  </conditionalFormatting>
  <conditionalFormatting sqref="S5">
    <cfRule type="expression" dxfId="7354" priority="33" stopIfTrue="1">
      <formula>$D$1&lt;S5</formula>
    </cfRule>
    <cfRule type="expression" dxfId="7353" priority="34" stopIfTrue="1">
      <formula>$D$1&gt;S5</formula>
    </cfRule>
  </conditionalFormatting>
  <conditionalFormatting sqref="S5">
    <cfRule type="expression" dxfId="7352" priority="31" stopIfTrue="1">
      <formula>$D$1&lt;S5</formula>
    </cfRule>
    <cfRule type="expression" dxfId="7351" priority="32" stopIfTrue="1">
      <formula>$D$1&gt;S5</formula>
    </cfRule>
  </conditionalFormatting>
  <conditionalFormatting sqref="S5">
    <cfRule type="expression" dxfId="7350" priority="29" stopIfTrue="1">
      <formula>$D$1&lt;S5</formula>
    </cfRule>
    <cfRule type="expression" dxfId="7349" priority="30" stopIfTrue="1">
      <formula>$D$1&gt;S5</formula>
    </cfRule>
  </conditionalFormatting>
  <conditionalFormatting sqref="S5">
    <cfRule type="expression" dxfId="7348" priority="27" stopIfTrue="1">
      <formula>$D$1&lt;S5</formula>
    </cfRule>
    <cfRule type="expression" dxfId="7347" priority="28" stopIfTrue="1">
      <formula>$D$1&gt;S5</formula>
    </cfRule>
  </conditionalFormatting>
  <conditionalFormatting sqref="S5">
    <cfRule type="expression" dxfId="7346" priority="51" stopIfTrue="1">
      <formula>$D$1&lt;S5</formula>
    </cfRule>
    <cfRule type="expression" dxfId="7345" priority="52" stopIfTrue="1">
      <formula>$D$1&gt;S5</formula>
    </cfRule>
  </conditionalFormatting>
  <conditionalFormatting sqref="S5">
    <cfRule type="expression" dxfId="7344" priority="49" stopIfTrue="1">
      <formula>$D$1&lt;S5</formula>
    </cfRule>
    <cfRule type="expression" dxfId="7343" priority="50" stopIfTrue="1">
      <formula>$D$1&gt;S5</formula>
    </cfRule>
  </conditionalFormatting>
  <conditionalFormatting sqref="S5">
    <cfRule type="expression" dxfId="7342" priority="47" stopIfTrue="1">
      <formula>$D$1&lt;S5</formula>
    </cfRule>
    <cfRule type="expression" dxfId="7341" priority="48" stopIfTrue="1">
      <formula>$D$1&gt;S5</formula>
    </cfRule>
  </conditionalFormatting>
  <conditionalFormatting sqref="S5">
    <cfRule type="expression" dxfId="7340" priority="45" stopIfTrue="1">
      <formula>$D$1&lt;S5</formula>
    </cfRule>
    <cfRule type="expression" dxfId="7339" priority="46" stopIfTrue="1">
      <formula>$D$1&gt;S5</formula>
    </cfRule>
  </conditionalFormatting>
  <conditionalFormatting sqref="S5">
    <cfRule type="expression" dxfId="7338" priority="43" stopIfTrue="1">
      <formula>$D$1&lt;S5</formula>
    </cfRule>
    <cfRule type="expression" dxfId="7337" priority="44" stopIfTrue="1">
      <formula>$D$1&gt;S5</formula>
    </cfRule>
  </conditionalFormatting>
  <conditionalFormatting sqref="S5">
    <cfRule type="expression" dxfId="7336" priority="41" stopIfTrue="1">
      <formula>$D$1&lt;S5</formula>
    </cfRule>
    <cfRule type="expression" dxfId="7335" priority="42" stopIfTrue="1">
      <formula>$D$1&gt;S5</formula>
    </cfRule>
  </conditionalFormatting>
  <conditionalFormatting sqref="S5">
    <cfRule type="expression" dxfId="7334" priority="39" stopIfTrue="1">
      <formula>$D$1&lt;S5</formula>
    </cfRule>
    <cfRule type="expression" dxfId="7333" priority="40" stopIfTrue="1">
      <formula>$D$1&gt;S5</formula>
    </cfRule>
  </conditionalFormatting>
  <conditionalFormatting sqref="S5">
    <cfRule type="expression" dxfId="7332" priority="37" stopIfTrue="1">
      <formula>$D$1&lt;S5</formula>
    </cfRule>
    <cfRule type="expression" dxfId="7331" priority="38" stopIfTrue="1">
      <formula>$D$1&gt;S5</formula>
    </cfRule>
  </conditionalFormatting>
  <conditionalFormatting sqref="S5">
    <cfRule type="expression" dxfId="7330" priority="35" stopIfTrue="1">
      <formula>$D$1&lt;S5</formula>
    </cfRule>
    <cfRule type="expression" dxfId="7329" priority="36" stopIfTrue="1">
      <formula>$D$1&gt;S5</formula>
    </cfRule>
  </conditionalFormatting>
  <conditionalFormatting sqref="S5">
    <cfRule type="cellIs" dxfId="7328" priority="22" stopIfTrue="1" operator="equal">
      <formula>5</formula>
    </cfRule>
    <cfRule type="cellIs" dxfId="7327" priority="23" stopIfTrue="1" operator="equal">
      <formula>4</formula>
    </cfRule>
    <cfRule type="cellIs" dxfId="7326" priority="24" stopIfTrue="1" operator="equal">
      <formula>3</formula>
    </cfRule>
  </conditionalFormatting>
  <conditionalFormatting sqref="S5">
    <cfRule type="cellIs" dxfId="7325" priority="19" stopIfTrue="1" operator="equal">
      <formula>5</formula>
    </cfRule>
    <cfRule type="cellIs" dxfId="7324" priority="20" stopIfTrue="1" operator="equal">
      <formula>4</formula>
    </cfRule>
    <cfRule type="cellIs" dxfId="7323" priority="21" stopIfTrue="1" operator="equal">
      <formula>3</formula>
    </cfRule>
  </conditionalFormatting>
  <conditionalFormatting sqref="S4">
    <cfRule type="expression" dxfId="7322" priority="17" stopIfTrue="1">
      <formula>$D$1&lt;S4</formula>
    </cfRule>
    <cfRule type="expression" dxfId="7321" priority="18" stopIfTrue="1">
      <formula>$D$1&gt;S4</formula>
    </cfRule>
  </conditionalFormatting>
  <conditionalFormatting sqref="S4">
    <cfRule type="expression" dxfId="7320" priority="15" stopIfTrue="1">
      <formula>$D$1&lt;S4</formula>
    </cfRule>
    <cfRule type="expression" dxfId="7319" priority="16" stopIfTrue="1">
      <formula>$D$1&gt;S4</formula>
    </cfRule>
  </conditionalFormatting>
  <conditionalFormatting sqref="S4">
    <cfRule type="expression" dxfId="7318" priority="13" stopIfTrue="1">
      <formula>$D$1&lt;S4</formula>
    </cfRule>
    <cfRule type="expression" dxfId="7317" priority="14" stopIfTrue="1">
      <formula>$D$1&gt;S4</formula>
    </cfRule>
  </conditionalFormatting>
  <conditionalFormatting sqref="S4">
    <cfRule type="expression" dxfId="7316" priority="9" stopIfTrue="1">
      <formula>$D$1&lt;S4</formula>
    </cfRule>
    <cfRule type="expression" dxfId="7315" priority="10" stopIfTrue="1">
      <formula>$D$1&gt;S4</formula>
    </cfRule>
  </conditionalFormatting>
  <conditionalFormatting sqref="S4">
    <cfRule type="expression" dxfId="7314" priority="11" stopIfTrue="1">
      <formula>$D$1&lt;S4</formula>
    </cfRule>
    <cfRule type="expression" dxfId="7313" priority="12" stopIfTrue="1">
      <formula>$D$1&gt;S4</formula>
    </cfRule>
  </conditionalFormatting>
  <conditionalFormatting sqref="S4">
    <cfRule type="expression" dxfId="7312" priority="7" stopIfTrue="1">
      <formula>$D$1&lt;S4</formula>
    </cfRule>
    <cfRule type="expression" dxfId="7311" priority="8" stopIfTrue="1">
      <formula>$D$1&gt;S4</formula>
    </cfRule>
  </conditionalFormatting>
  <conditionalFormatting sqref="S4">
    <cfRule type="expression" dxfId="7310" priority="5" stopIfTrue="1">
      <formula>$D$1&lt;S4</formula>
    </cfRule>
    <cfRule type="expression" dxfId="7309" priority="6" stopIfTrue="1">
      <formula>$D$1&gt;S4</formula>
    </cfRule>
  </conditionalFormatting>
  <conditionalFormatting sqref="S4">
    <cfRule type="expression" dxfId="7308" priority="3" stopIfTrue="1">
      <formula>$D$1&lt;S4</formula>
    </cfRule>
    <cfRule type="expression" dxfId="7307" priority="4" stopIfTrue="1">
      <formula>$D$1&gt;S4</formula>
    </cfRule>
  </conditionalFormatting>
  <conditionalFormatting sqref="S4">
    <cfRule type="expression" dxfId="7306" priority="1" stopIfTrue="1">
      <formula>$D$1&lt;S4</formula>
    </cfRule>
    <cfRule type="expression" dxfId="7305" priority="2" stopIfTrue="1">
      <formula>$D$1&gt;S4</formula>
    </cfRule>
  </conditionalFormatting>
  <pageMargins left="0.7" right="0.7" top="0.75" bottom="0.75" header="0.3" footer="0.3"/>
  <pageSetup paperSize="9" scale="51" orientation="portrait" r:id="rId1"/>
  <colBreaks count="1" manualBreakCount="1">
    <brk id="30" max="1048575" man="1"/>
  </colBreaks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47"/>
  <sheetViews>
    <sheetView zoomScale="85" zoomScaleNormal="85" workbookViewId="0">
      <selection activeCell="S5" sqref="S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41" style="13" customWidth="1"/>
    <col min="5" max="5" width="8" style="13" customWidth="1"/>
    <col min="6" max="6" width="7" hidden="1" customWidth="1"/>
    <col min="7" max="7" width="7.140625" hidden="1" customWidth="1"/>
    <col min="8" max="9" width="7" customWidth="1"/>
    <col min="10" max="10" width="7.28515625" customWidth="1"/>
    <col min="11" max="11" width="7" customWidth="1"/>
    <col min="12" max="12" width="7" bestFit="1" customWidth="1"/>
    <col min="13" max="13" width="7.42578125" customWidth="1"/>
    <col min="14" max="15" width="7.28515625" customWidth="1"/>
    <col min="16" max="16" width="7.140625" customWidth="1"/>
    <col min="17" max="17" width="7" customWidth="1"/>
    <col min="18" max="18" width="7.28515625" customWidth="1"/>
    <col min="19" max="19" width="7.7109375" customWidth="1"/>
    <col min="20" max="20" width="8.28515625" customWidth="1"/>
    <col min="21" max="21" width="7.28515625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0" width="3.42578125" style="30" hidden="1" customWidth="1"/>
    <col min="81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4"/>
      <c r="Z1" s="494"/>
      <c r="AA1" s="494"/>
      <c r="AB1" s="494"/>
      <c r="AC1" s="494"/>
      <c r="AD1" s="49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/>
      <c r="G2" s="341"/>
      <c r="H2" s="735" t="s">
        <v>40</v>
      </c>
      <c r="I2" s="737"/>
      <c r="J2" s="737"/>
      <c r="K2" s="737"/>
      <c r="L2" s="737"/>
      <c r="M2" s="737"/>
      <c r="N2" s="737"/>
      <c r="O2" s="737"/>
      <c r="P2" s="736"/>
      <c r="Q2" s="735" t="s">
        <v>1329</v>
      </c>
      <c r="R2" s="737"/>
      <c r="S2" s="737"/>
      <c r="T2" s="736"/>
      <c r="U2" s="307" t="s">
        <v>42</v>
      </c>
      <c r="V2" s="7"/>
      <c r="W2" s="8"/>
      <c r="X2" s="8"/>
      <c r="Y2" s="494"/>
      <c r="Z2" s="494"/>
      <c r="AA2" s="494"/>
      <c r="AB2" s="494"/>
      <c r="AC2" s="494"/>
      <c r="AD2" s="49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52">
        <v>2335</v>
      </c>
      <c r="B3" s="753"/>
      <c r="C3" s="754"/>
      <c r="D3" s="196" t="s">
        <v>0</v>
      </c>
      <c r="E3" s="197"/>
      <c r="F3" s="153"/>
      <c r="G3" s="153"/>
      <c r="H3" s="153">
        <v>43087</v>
      </c>
      <c r="I3" s="153">
        <v>42975</v>
      </c>
      <c r="J3" s="153">
        <v>43022</v>
      </c>
      <c r="K3" s="153">
        <v>43049</v>
      </c>
      <c r="L3" s="153">
        <v>43077</v>
      </c>
      <c r="M3" s="153">
        <v>43120</v>
      </c>
      <c r="N3" s="153">
        <v>43125</v>
      </c>
      <c r="O3" s="153">
        <v>43127</v>
      </c>
      <c r="P3" s="153">
        <v>43126</v>
      </c>
      <c r="Q3" s="669">
        <v>43132</v>
      </c>
      <c r="R3" s="669">
        <v>43141</v>
      </c>
      <c r="S3" s="128">
        <v>43137</v>
      </c>
      <c r="T3" s="67">
        <v>43148</v>
      </c>
      <c r="U3" s="67">
        <v>43117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494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755"/>
      <c r="B4" s="756"/>
      <c r="C4" s="757"/>
      <c r="D4" s="205" t="s">
        <v>1</v>
      </c>
      <c r="E4" s="197"/>
      <c r="F4" s="156"/>
      <c r="G4" s="351"/>
      <c r="H4" s="206" t="s">
        <v>1123</v>
      </c>
      <c r="I4" s="206"/>
      <c r="J4" s="206" t="s">
        <v>1125</v>
      </c>
      <c r="K4" s="156" t="s">
        <v>1129</v>
      </c>
      <c r="L4" s="206" t="s">
        <v>1143</v>
      </c>
      <c r="M4" s="206" t="s">
        <v>1310</v>
      </c>
      <c r="N4" s="243" t="s">
        <v>451</v>
      </c>
      <c r="O4" s="243" t="s">
        <v>1152</v>
      </c>
      <c r="P4" s="153" t="s">
        <v>1157</v>
      </c>
      <c r="Q4" s="670" t="s">
        <v>1159</v>
      </c>
      <c r="R4" s="670" t="s">
        <v>1154</v>
      </c>
      <c r="S4" s="353" t="s">
        <v>1151</v>
      </c>
      <c r="T4" s="350" t="s">
        <v>493</v>
      </c>
      <c r="U4" s="206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494"/>
      <c r="AG4" s="494"/>
      <c r="AH4" s="494"/>
      <c r="AI4" s="494"/>
      <c r="AJ4" s="494"/>
      <c r="AK4" s="494"/>
      <c r="AL4" s="494"/>
      <c r="AM4" s="494"/>
      <c r="AN4" s="494"/>
      <c r="AO4" s="494"/>
      <c r="AP4" s="494"/>
      <c r="AQ4" s="494"/>
      <c r="AR4" s="494"/>
      <c r="AS4" s="494"/>
      <c r="AT4" s="494"/>
      <c r="AU4" s="494"/>
      <c r="AV4" s="494"/>
      <c r="AW4" s="9"/>
      <c r="AX4" s="492"/>
      <c r="AY4" s="492"/>
      <c r="AZ4" s="492"/>
      <c r="BA4" s="492"/>
      <c r="BB4" s="492"/>
      <c r="BC4" s="492"/>
      <c r="BD4" s="492"/>
      <c r="BE4" s="492"/>
      <c r="BF4" s="492"/>
      <c r="BG4" s="492"/>
      <c r="BH4" s="492"/>
      <c r="BI4" s="492"/>
      <c r="BJ4" s="492"/>
      <c r="BK4" s="492"/>
      <c r="BL4" s="492"/>
      <c r="BM4" s="492"/>
      <c r="BN4" s="11"/>
      <c r="BO4" s="11"/>
      <c r="BP4" s="492"/>
      <c r="BQ4" s="492"/>
      <c r="BR4" s="492"/>
      <c r="BS4" s="492"/>
      <c r="BT4" s="492"/>
      <c r="BU4" s="492"/>
      <c r="BV4" s="492"/>
      <c r="BW4" s="492"/>
      <c r="BX4" s="492"/>
      <c r="BY4" s="492"/>
      <c r="BZ4" s="492"/>
      <c r="CA4" s="492"/>
      <c r="CB4" s="492"/>
      <c r="CC4" s="492"/>
      <c r="CD4" s="492"/>
      <c r="CE4" s="49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08" customHeight="1" thickBot="1" x14ac:dyDescent="0.25">
      <c r="A5" s="264"/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360"/>
      <c r="H5" s="246" t="s">
        <v>1122</v>
      </c>
      <c r="I5" s="246" t="s">
        <v>460</v>
      </c>
      <c r="J5" s="246" t="s">
        <v>1124</v>
      </c>
      <c r="K5" s="246" t="s">
        <v>1128</v>
      </c>
      <c r="L5" s="279" t="s">
        <v>1144</v>
      </c>
      <c r="M5" s="246" t="s">
        <v>1156</v>
      </c>
      <c r="N5" s="247" t="s">
        <v>1315</v>
      </c>
      <c r="O5" s="247" t="s">
        <v>1304</v>
      </c>
      <c r="P5" s="247" t="s">
        <v>1158</v>
      </c>
      <c r="Q5" s="671" t="s">
        <v>1160</v>
      </c>
      <c r="R5" s="360" t="s">
        <v>1153</v>
      </c>
      <c r="S5" s="360" t="s">
        <v>1161</v>
      </c>
      <c r="T5" s="658" t="s">
        <v>494</v>
      </c>
      <c r="U5" s="360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">
      <c r="A6" s="267">
        <v>1</v>
      </c>
      <c r="B6" s="230" t="s">
        <v>28</v>
      </c>
      <c r="C6" s="274" t="s">
        <v>34</v>
      </c>
      <c r="D6" s="299" t="s">
        <v>1187</v>
      </c>
      <c r="E6" s="499">
        <v>2335</v>
      </c>
      <c r="F6" s="91"/>
      <c r="G6" s="361"/>
      <c r="H6" s="137">
        <v>5</v>
      </c>
      <c r="I6" s="137">
        <v>5</v>
      </c>
      <c r="J6" s="137">
        <v>5</v>
      </c>
      <c r="K6" s="137">
        <v>5</v>
      </c>
      <c r="L6" s="137">
        <v>5</v>
      </c>
      <c r="M6" s="137">
        <v>5</v>
      </c>
      <c r="N6" s="137">
        <v>5</v>
      </c>
      <c r="O6" s="137">
        <v>5</v>
      </c>
      <c r="P6" s="137">
        <v>5</v>
      </c>
      <c r="Q6" s="137">
        <v>5</v>
      </c>
      <c r="R6" s="498">
        <v>5</v>
      </c>
      <c r="S6" s="364">
        <v>5</v>
      </c>
      <c r="T6" s="137">
        <v>5</v>
      </c>
      <c r="U6" s="137">
        <v>5</v>
      </c>
      <c r="V6" s="137">
        <f t="shared" ref="V6:V19" si="0">IF(AC6&gt;0,IF(SUM(X6:Y6)/AC6&gt;0,2,IF(AND(SUM(X6:Y6)/AC6=0,Z6/AC6&gt;0),3,IF(AND((AB6/AC6+AA6/AC6)=1,AA6/AC6&gt;0),4,5))),0)</f>
        <v>5</v>
      </c>
      <c r="W6" s="137">
        <f t="shared" ref="W6:W19" si="1">COUNTIF(AG6:AV6,"б")</f>
        <v>0</v>
      </c>
      <c r="X6" s="137">
        <f t="shared" ref="X6:X17" si="2">COUNTIF(AG6:AV6,"д")</f>
        <v>0</v>
      </c>
      <c r="Y6" s="92">
        <f t="shared" ref="Y6:Y19" si="3">COUNTIF(AG6:AV6,2)+COUNTIF(AG6:AV6,"н")+COUNTIF(AG6:AV6,"д")</f>
        <v>0</v>
      </c>
      <c r="Z6" s="92">
        <f t="shared" ref="Z6:Z19" si="4">COUNTIF(AG6:AV6,Z$5)</f>
        <v>0</v>
      </c>
      <c r="AA6" s="92">
        <f t="shared" ref="AA6:AA19" si="5">COUNTIF(AG6:AV6,AA$5)</f>
        <v>0</v>
      </c>
      <c r="AB6" s="92">
        <f t="shared" ref="AB6:AB19" si="6">COUNTIF(AG6:AV6,AB$5)</f>
        <v>13</v>
      </c>
      <c r="AC6" s="92">
        <f t="shared" ref="AC6:AC19" si="7">SUM(X6:AB6)</f>
        <v>13</v>
      </c>
      <c r="AD6" s="210">
        <f t="shared" ref="AD6:AD19" si="8">IF(ISERROR(((X6+Y6)*2+Z6*3+AA6*4+AB6*5)/SUM(X6,Y6:AB6)),"",((X6+Y6)*2+Z6*3+AA6*4+AB6*5)/SUM(X6,Y6:AB6))</f>
        <v>5</v>
      </c>
      <c r="AE6" s="76">
        <f t="shared" ref="AE6:AE19" si="9">IF(AX6=5,0.5,IF(AX6=4,0.25,IF(AX6&lt;=3,0)))</f>
        <v>0</v>
      </c>
      <c r="AF6" s="9"/>
      <c r="AG6" s="17" t="str">
        <f t="shared" ref="AG6:AV19" si="10">IF(ISERROR(VALUE(LEFT(F6))),LEFT(F6),VALUE(LEFT(F6)))</f>
        <v/>
      </c>
      <c r="AH6" s="17" t="str">
        <f t="shared" si="10"/>
        <v/>
      </c>
      <c r="AI6" s="17">
        <f t="shared" si="10"/>
        <v>5</v>
      </c>
      <c r="AJ6" s="17">
        <f t="shared" si="10"/>
        <v>5</v>
      </c>
      <c r="AK6" s="17">
        <f t="shared" si="10"/>
        <v>5</v>
      </c>
      <c r="AL6" s="17">
        <f t="shared" si="10"/>
        <v>5</v>
      </c>
      <c r="AM6" s="17">
        <f t="shared" si="10"/>
        <v>5</v>
      </c>
      <c r="AN6" s="17">
        <f t="shared" si="10"/>
        <v>5</v>
      </c>
      <c r="AO6" s="17">
        <f t="shared" si="10"/>
        <v>5</v>
      </c>
      <c r="AP6" s="17">
        <f t="shared" si="10"/>
        <v>5</v>
      </c>
      <c r="AQ6" s="17">
        <f t="shared" ref="AQ6:AQ19" si="11">IF(ISERROR(VALUE(LEFT(Q6))),LEFT(Q6),VALUE(LEFT(Q6)))</f>
        <v>5</v>
      </c>
      <c r="AR6" s="17" t="e">
        <f>IF(ISERROR(VALUE(LEFT(#REF!))),LEFT(#REF!),VALUE(LEFT(#REF!)))</f>
        <v>#REF!</v>
      </c>
      <c r="AS6" s="17">
        <f t="shared" si="10"/>
        <v>5</v>
      </c>
      <c r="AT6" s="17">
        <f t="shared" si="10"/>
        <v>5</v>
      </c>
      <c r="AU6" s="17">
        <f t="shared" si="10"/>
        <v>5</v>
      </c>
      <c r="AV6" s="17">
        <f t="shared" si="10"/>
        <v>5</v>
      </c>
      <c r="AW6" s="18">
        <f t="shared" ref="AW6:AW19" si="12"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67">
        <v>2</v>
      </c>
      <c r="B7" s="230" t="s">
        <v>28</v>
      </c>
      <c r="C7" s="274" t="s">
        <v>34</v>
      </c>
      <c r="D7" s="299" t="s">
        <v>1188</v>
      </c>
      <c r="E7" s="499">
        <v>2335</v>
      </c>
      <c r="F7" s="91"/>
      <c r="G7" s="361"/>
      <c r="H7" s="137">
        <v>4</v>
      </c>
      <c r="I7" s="137">
        <v>4</v>
      </c>
      <c r="J7" s="137">
        <v>5</v>
      </c>
      <c r="K7" s="137">
        <v>5</v>
      </c>
      <c r="L7" s="137">
        <v>4</v>
      </c>
      <c r="M7" s="137">
        <v>4</v>
      </c>
      <c r="N7" s="137">
        <v>5</v>
      </c>
      <c r="O7" s="137">
        <v>5</v>
      </c>
      <c r="P7" s="137">
        <v>5</v>
      </c>
      <c r="Q7" s="672">
        <v>3</v>
      </c>
      <c r="R7" s="138">
        <v>4</v>
      </c>
      <c r="S7" s="138">
        <v>4</v>
      </c>
      <c r="T7" s="23">
        <v>3</v>
      </c>
      <c r="U7" s="23">
        <v>4</v>
      </c>
      <c r="V7" s="141">
        <f t="shared" si="0"/>
        <v>3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2</v>
      </c>
      <c r="AA7" s="92">
        <f t="shared" si="5"/>
        <v>7</v>
      </c>
      <c r="AB7" s="92">
        <f t="shared" si="6"/>
        <v>4</v>
      </c>
      <c r="AC7" s="92">
        <f t="shared" si="7"/>
        <v>13</v>
      </c>
      <c r="AD7" s="210">
        <f t="shared" si="8"/>
        <v>4.1538461538461542</v>
      </c>
      <c r="AE7" s="16">
        <f t="shared" si="9"/>
        <v>0</v>
      </c>
      <c r="AF7" s="9"/>
      <c r="AG7" s="17" t="str">
        <f t="shared" si="10"/>
        <v/>
      </c>
      <c r="AH7" s="17" t="str">
        <f t="shared" si="10"/>
        <v/>
      </c>
      <c r="AI7" s="17">
        <f t="shared" si="10"/>
        <v>4</v>
      </c>
      <c r="AJ7" s="17">
        <f t="shared" si="10"/>
        <v>4</v>
      </c>
      <c r="AK7" s="17">
        <f t="shared" si="10"/>
        <v>5</v>
      </c>
      <c r="AL7" s="17">
        <f t="shared" si="10"/>
        <v>5</v>
      </c>
      <c r="AM7" s="17">
        <f t="shared" si="10"/>
        <v>4</v>
      </c>
      <c r="AN7" s="17">
        <f t="shared" si="10"/>
        <v>4</v>
      </c>
      <c r="AO7" s="17">
        <f t="shared" si="10"/>
        <v>5</v>
      </c>
      <c r="AP7" s="17">
        <f t="shared" si="10"/>
        <v>5</v>
      </c>
      <c r="AQ7" s="17">
        <f t="shared" si="11"/>
        <v>3</v>
      </c>
      <c r="AR7" s="17" t="e">
        <f>IF(ISERROR(VALUE(LEFT(#REF!))),LEFT(#REF!),VALUE(LEFT(#REF!)))</f>
        <v>#REF!</v>
      </c>
      <c r="AS7" s="17">
        <f t="shared" si="10"/>
        <v>4</v>
      </c>
      <c r="AT7" s="17">
        <f t="shared" si="10"/>
        <v>4</v>
      </c>
      <c r="AU7" s="17">
        <f t="shared" si="10"/>
        <v>3</v>
      </c>
      <c r="AV7" s="17">
        <f t="shared" si="10"/>
        <v>4</v>
      </c>
      <c r="AW7" s="18">
        <f t="shared" si="12"/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67">
        <v>3</v>
      </c>
      <c r="B8" s="230" t="s">
        <v>28</v>
      </c>
      <c r="C8" s="274" t="s">
        <v>35</v>
      </c>
      <c r="D8" s="299" t="s">
        <v>1189</v>
      </c>
      <c r="E8" s="499">
        <v>2335</v>
      </c>
      <c r="F8" s="91"/>
      <c r="G8" s="361"/>
      <c r="H8" s="137">
        <v>4</v>
      </c>
      <c r="I8" s="137">
        <v>4</v>
      </c>
      <c r="J8" s="137">
        <v>5</v>
      </c>
      <c r="K8" s="137">
        <v>5</v>
      </c>
      <c r="L8" s="137">
        <v>5</v>
      </c>
      <c r="M8" s="137">
        <v>5</v>
      </c>
      <c r="N8" s="137">
        <v>5</v>
      </c>
      <c r="O8" s="137">
        <v>5</v>
      </c>
      <c r="P8" s="137">
        <v>5</v>
      </c>
      <c r="Q8" s="672">
        <v>4</v>
      </c>
      <c r="R8" s="146">
        <v>5</v>
      </c>
      <c r="S8" s="138">
        <v>4</v>
      </c>
      <c r="T8" s="23">
        <v>3</v>
      </c>
      <c r="U8" s="23">
        <v>5</v>
      </c>
      <c r="V8" s="141">
        <f t="shared" si="0"/>
        <v>3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1</v>
      </c>
      <c r="AA8" s="92">
        <f t="shared" si="5"/>
        <v>4</v>
      </c>
      <c r="AB8" s="92">
        <f t="shared" si="6"/>
        <v>8</v>
      </c>
      <c r="AC8" s="92">
        <f t="shared" si="7"/>
        <v>13</v>
      </c>
      <c r="AD8" s="210">
        <f t="shared" si="8"/>
        <v>4.5384615384615383</v>
      </c>
      <c r="AE8" s="16">
        <f t="shared" si="9"/>
        <v>0</v>
      </c>
      <c r="AF8" s="9"/>
      <c r="AG8" s="17" t="str">
        <f t="shared" si="10"/>
        <v/>
      </c>
      <c r="AH8" s="17" t="str">
        <f t="shared" si="10"/>
        <v/>
      </c>
      <c r="AI8" s="17">
        <f t="shared" si="10"/>
        <v>4</v>
      </c>
      <c r="AJ8" s="17">
        <f t="shared" si="10"/>
        <v>4</v>
      </c>
      <c r="AK8" s="17">
        <f t="shared" si="10"/>
        <v>5</v>
      </c>
      <c r="AL8" s="17">
        <f t="shared" si="10"/>
        <v>5</v>
      </c>
      <c r="AM8" s="17">
        <f t="shared" si="10"/>
        <v>5</v>
      </c>
      <c r="AN8" s="17">
        <f t="shared" si="10"/>
        <v>5</v>
      </c>
      <c r="AO8" s="17">
        <f t="shared" si="10"/>
        <v>5</v>
      </c>
      <c r="AP8" s="17">
        <f t="shared" si="10"/>
        <v>5</v>
      </c>
      <c r="AQ8" s="17">
        <f t="shared" si="11"/>
        <v>4</v>
      </c>
      <c r="AR8" s="17" t="e">
        <f>IF(ISERROR(VALUE(LEFT(#REF!))),LEFT(#REF!),VALUE(LEFT(#REF!)))</f>
        <v>#REF!</v>
      </c>
      <c r="AS8" s="17">
        <f t="shared" si="10"/>
        <v>5</v>
      </c>
      <c r="AT8" s="17">
        <f t="shared" si="10"/>
        <v>4</v>
      </c>
      <c r="AU8" s="17">
        <f t="shared" si="10"/>
        <v>3</v>
      </c>
      <c r="AV8" s="17">
        <f t="shared" si="10"/>
        <v>5</v>
      </c>
      <c r="AW8" s="18">
        <f t="shared" si="12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67">
        <v>4</v>
      </c>
      <c r="B9" s="230" t="s">
        <v>28</v>
      </c>
      <c r="C9" s="274" t="s">
        <v>34</v>
      </c>
      <c r="D9" s="299" t="s">
        <v>1190</v>
      </c>
      <c r="E9" s="499">
        <v>2335</v>
      </c>
      <c r="F9" s="91"/>
      <c r="G9" s="361"/>
      <c r="H9" s="137">
        <v>5</v>
      </c>
      <c r="I9" s="137">
        <v>4</v>
      </c>
      <c r="J9" s="137">
        <v>4</v>
      </c>
      <c r="K9" s="137">
        <v>4</v>
      </c>
      <c r="L9" s="137">
        <v>4</v>
      </c>
      <c r="M9" s="137">
        <v>4</v>
      </c>
      <c r="N9" s="137">
        <v>5</v>
      </c>
      <c r="O9" s="137">
        <v>3</v>
      </c>
      <c r="P9" s="137">
        <v>4</v>
      </c>
      <c r="Q9" s="672">
        <v>4</v>
      </c>
      <c r="R9" s="146">
        <v>4</v>
      </c>
      <c r="S9" s="138">
        <v>4</v>
      </c>
      <c r="T9" s="23">
        <v>3</v>
      </c>
      <c r="U9" s="23">
        <v>3</v>
      </c>
      <c r="V9" s="141">
        <f t="shared" si="0"/>
        <v>3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3</v>
      </c>
      <c r="AA9" s="92">
        <f t="shared" si="5"/>
        <v>8</v>
      </c>
      <c r="AB9" s="92">
        <f t="shared" si="6"/>
        <v>2</v>
      </c>
      <c r="AC9" s="92">
        <f t="shared" si="7"/>
        <v>13</v>
      </c>
      <c r="AD9" s="210">
        <f t="shared" si="8"/>
        <v>3.9230769230769229</v>
      </c>
      <c r="AE9" s="16">
        <f t="shared" si="9"/>
        <v>0</v>
      </c>
      <c r="AF9" s="9"/>
      <c r="AG9" s="17" t="str">
        <f t="shared" si="10"/>
        <v/>
      </c>
      <c r="AH9" s="17" t="str">
        <f t="shared" si="10"/>
        <v/>
      </c>
      <c r="AI9" s="17">
        <f t="shared" si="10"/>
        <v>5</v>
      </c>
      <c r="AJ9" s="17">
        <f t="shared" si="10"/>
        <v>4</v>
      </c>
      <c r="AK9" s="17">
        <f t="shared" si="10"/>
        <v>4</v>
      </c>
      <c r="AL9" s="17">
        <f t="shared" si="10"/>
        <v>4</v>
      </c>
      <c r="AM9" s="17">
        <f t="shared" si="10"/>
        <v>4</v>
      </c>
      <c r="AN9" s="17">
        <f t="shared" si="10"/>
        <v>4</v>
      </c>
      <c r="AO9" s="17">
        <f t="shared" si="10"/>
        <v>5</v>
      </c>
      <c r="AP9" s="17">
        <f t="shared" si="10"/>
        <v>3</v>
      </c>
      <c r="AQ9" s="17">
        <f t="shared" si="11"/>
        <v>4</v>
      </c>
      <c r="AR9" s="17" t="e">
        <f>IF(ISERROR(VALUE(LEFT(#REF!))),LEFT(#REF!),VALUE(LEFT(#REF!)))</f>
        <v>#REF!</v>
      </c>
      <c r="AS9" s="17">
        <f t="shared" si="10"/>
        <v>4</v>
      </c>
      <c r="AT9" s="17">
        <f t="shared" si="10"/>
        <v>4</v>
      </c>
      <c r="AU9" s="17">
        <f t="shared" si="10"/>
        <v>3</v>
      </c>
      <c r="AV9" s="17">
        <f t="shared" si="10"/>
        <v>3</v>
      </c>
      <c r="AW9" s="18">
        <f t="shared" si="12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67">
        <v>5</v>
      </c>
      <c r="B10" s="230" t="s">
        <v>28</v>
      </c>
      <c r="C10" s="274" t="s">
        <v>34</v>
      </c>
      <c r="D10" s="299" t="s">
        <v>1191</v>
      </c>
      <c r="E10" s="499">
        <v>2335</v>
      </c>
      <c r="F10" s="91"/>
      <c r="G10" s="361"/>
      <c r="H10" s="137">
        <v>5</v>
      </c>
      <c r="I10" s="137">
        <v>4</v>
      </c>
      <c r="J10" s="137">
        <v>4</v>
      </c>
      <c r="K10" s="137">
        <v>4</v>
      </c>
      <c r="L10" s="137">
        <v>4</v>
      </c>
      <c r="M10" s="137">
        <v>4</v>
      </c>
      <c r="N10" s="137">
        <v>5</v>
      </c>
      <c r="O10" s="137">
        <v>5</v>
      </c>
      <c r="P10" s="137">
        <v>4</v>
      </c>
      <c r="Q10" s="672">
        <v>3</v>
      </c>
      <c r="R10" s="146">
        <v>4</v>
      </c>
      <c r="S10" s="138">
        <v>5</v>
      </c>
      <c r="T10" s="23">
        <v>3</v>
      </c>
      <c r="U10" s="23">
        <v>4</v>
      </c>
      <c r="V10" s="141">
        <f t="shared" si="0"/>
        <v>3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2</v>
      </c>
      <c r="AA10" s="92">
        <f t="shared" si="5"/>
        <v>7</v>
      </c>
      <c r="AB10" s="92">
        <f t="shared" si="6"/>
        <v>4</v>
      </c>
      <c r="AC10" s="92">
        <f t="shared" si="7"/>
        <v>13</v>
      </c>
      <c r="AD10" s="210">
        <f t="shared" si="8"/>
        <v>4.1538461538461542</v>
      </c>
      <c r="AE10" s="16">
        <f t="shared" si="9"/>
        <v>0</v>
      </c>
      <c r="AF10" s="9"/>
      <c r="AG10" s="17" t="str">
        <f t="shared" si="10"/>
        <v/>
      </c>
      <c r="AH10" s="17" t="str">
        <f t="shared" si="10"/>
        <v/>
      </c>
      <c r="AI10" s="17">
        <f t="shared" si="10"/>
        <v>5</v>
      </c>
      <c r="AJ10" s="17">
        <f t="shared" si="10"/>
        <v>4</v>
      </c>
      <c r="AK10" s="17">
        <f t="shared" si="10"/>
        <v>4</v>
      </c>
      <c r="AL10" s="17">
        <f t="shared" si="10"/>
        <v>4</v>
      </c>
      <c r="AM10" s="17">
        <f t="shared" si="10"/>
        <v>4</v>
      </c>
      <c r="AN10" s="17">
        <f t="shared" si="10"/>
        <v>4</v>
      </c>
      <c r="AO10" s="17">
        <f t="shared" si="10"/>
        <v>5</v>
      </c>
      <c r="AP10" s="17">
        <f t="shared" si="10"/>
        <v>5</v>
      </c>
      <c r="AQ10" s="17">
        <f t="shared" si="11"/>
        <v>3</v>
      </c>
      <c r="AR10" s="17" t="e">
        <f>IF(ISERROR(VALUE(LEFT(#REF!))),LEFT(#REF!),VALUE(LEFT(#REF!)))</f>
        <v>#REF!</v>
      </c>
      <c r="AS10" s="17">
        <f t="shared" si="10"/>
        <v>4</v>
      </c>
      <c r="AT10" s="17">
        <f t="shared" si="10"/>
        <v>5</v>
      </c>
      <c r="AU10" s="17">
        <f t="shared" si="10"/>
        <v>3</v>
      </c>
      <c r="AV10" s="17">
        <f t="shared" si="10"/>
        <v>4</v>
      </c>
      <c r="AW10" s="18">
        <f t="shared" si="12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67">
        <v>6</v>
      </c>
      <c r="B11" s="230" t="s">
        <v>28</v>
      </c>
      <c r="C11" s="274" t="s">
        <v>443</v>
      </c>
      <c r="D11" s="299" t="s">
        <v>1192</v>
      </c>
      <c r="E11" s="499">
        <v>2335</v>
      </c>
      <c r="F11" s="91"/>
      <c r="G11" s="361"/>
      <c r="H11" s="137">
        <v>4</v>
      </c>
      <c r="I11" s="137">
        <v>4</v>
      </c>
      <c r="J11" s="137">
        <v>5</v>
      </c>
      <c r="K11" s="137">
        <v>4</v>
      </c>
      <c r="L11" s="137">
        <v>5</v>
      </c>
      <c r="M11" s="137">
        <v>4</v>
      </c>
      <c r="N11" s="137">
        <v>5</v>
      </c>
      <c r="O11" s="137">
        <v>5</v>
      </c>
      <c r="P11" s="137">
        <v>5</v>
      </c>
      <c r="Q11" s="672">
        <v>5</v>
      </c>
      <c r="R11" s="146">
        <v>4</v>
      </c>
      <c r="S11" s="138">
        <v>5</v>
      </c>
      <c r="T11" s="23">
        <v>5</v>
      </c>
      <c r="U11" s="23">
        <v>5</v>
      </c>
      <c r="V11" s="141">
        <f t="shared" si="0"/>
        <v>4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0</v>
      </c>
      <c r="AA11" s="92">
        <f t="shared" si="5"/>
        <v>5</v>
      </c>
      <c r="AB11" s="92">
        <f t="shared" si="6"/>
        <v>8</v>
      </c>
      <c r="AC11" s="92">
        <f t="shared" si="7"/>
        <v>13</v>
      </c>
      <c r="AD11" s="210">
        <f t="shared" si="8"/>
        <v>4.615384615384615</v>
      </c>
      <c r="AE11" s="16">
        <f t="shared" si="9"/>
        <v>0</v>
      </c>
      <c r="AF11" s="9"/>
      <c r="AG11" s="17" t="str">
        <f t="shared" si="10"/>
        <v/>
      </c>
      <c r="AH11" s="17" t="str">
        <f t="shared" si="10"/>
        <v/>
      </c>
      <c r="AI11" s="17">
        <f t="shared" si="10"/>
        <v>4</v>
      </c>
      <c r="AJ11" s="17">
        <f t="shared" si="10"/>
        <v>4</v>
      </c>
      <c r="AK11" s="17">
        <f t="shared" si="10"/>
        <v>5</v>
      </c>
      <c r="AL11" s="17">
        <f t="shared" si="10"/>
        <v>4</v>
      </c>
      <c r="AM11" s="17">
        <f t="shared" si="10"/>
        <v>5</v>
      </c>
      <c r="AN11" s="17">
        <f t="shared" si="10"/>
        <v>4</v>
      </c>
      <c r="AO11" s="17">
        <f t="shared" si="10"/>
        <v>5</v>
      </c>
      <c r="AP11" s="17">
        <f t="shared" si="10"/>
        <v>5</v>
      </c>
      <c r="AQ11" s="17">
        <f t="shared" si="11"/>
        <v>5</v>
      </c>
      <c r="AR11" s="17" t="e">
        <f>IF(ISERROR(VALUE(LEFT(#REF!))),LEFT(#REF!),VALUE(LEFT(#REF!)))</f>
        <v>#REF!</v>
      </c>
      <c r="AS11" s="17">
        <f t="shared" si="10"/>
        <v>4</v>
      </c>
      <c r="AT11" s="17">
        <f t="shared" si="10"/>
        <v>5</v>
      </c>
      <c r="AU11" s="17">
        <f t="shared" si="10"/>
        <v>5</v>
      </c>
      <c r="AV11" s="17">
        <f t="shared" si="10"/>
        <v>5</v>
      </c>
      <c r="AW11" s="18">
        <f t="shared" si="12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67">
        <v>7</v>
      </c>
      <c r="B12" s="230" t="s">
        <v>28</v>
      </c>
      <c r="C12" s="274" t="s">
        <v>34</v>
      </c>
      <c r="D12" s="299" t="s">
        <v>1193</v>
      </c>
      <c r="E12" s="499">
        <v>2335</v>
      </c>
      <c r="F12" s="91"/>
      <c r="G12" s="361"/>
      <c r="H12" s="137">
        <v>4</v>
      </c>
      <c r="I12" s="137">
        <v>4</v>
      </c>
      <c r="J12" s="137">
        <v>4</v>
      </c>
      <c r="K12" s="137">
        <v>5</v>
      </c>
      <c r="L12" s="137">
        <v>5</v>
      </c>
      <c r="M12" s="137">
        <v>5</v>
      </c>
      <c r="N12" s="137">
        <v>5</v>
      </c>
      <c r="O12" s="137">
        <v>5</v>
      </c>
      <c r="P12" s="137">
        <v>5</v>
      </c>
      <c r="Q12" s="672">
        <v>4</v>
      </c>
      <c r="R12" s="146">
        <v>5</v>
      </c>
      <c r="S12" s="138">
        <v>4</v>
      </c>
      <c r="T12" s="23">
        <v>5</v>
      </c>
      <c r="U12" s="23">
        <v>5</v>
      </c>
      <c r="V12" s="141">
        <f t="shared" si="0"/>
        <v>4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0</v>
      </c>
      <c r="AA12" s="92">
        <f t="shared" si="5"/>
        <v>5</v>
      </c>
      <c r="AB12" s="92">
        <f t="shared" si="6"/>
        <v>8</v>
      </c>
      <c r="AC12" s="92">
        <f t="shared" si="7"/>
        <v>13</v>
      </c>
      <c r="AD12" s="210">
        <f t="shared" si="8"/>
        <v>4.615384615384615</v>
      </c>
      <c r="AE12" s="16">
        <f t="shared" si="9"/>
        <v>0</v>
      </c>
      <c r="AF12" s="9"/>
      <c r="AG12" s="17" t="str">
        <f t="shared" si="10"/>
        <v/>
      </c>
      <c r="AH12" s="17" t="str">
        <f t="shared" si="10"/>
        <v/>
      </c>
      <c r="AI12" s="17">
        <f t="shared" si="10"/>
        <v>4</v>
      </c>
      <c r="AJ12" s="17">
        <f t="shared" si="10"/>
        <v>4</v>
      </c>
      <c r="AK12" s="17">
        <f t="shared" si="10"/>
        <v>4</v>
      </c>
      <c r="AL12" s="17">
        <f t="shared" si="10"/>
        <v>5</v>
      </c>
      <c r="AM12" s="17">
        <f t="shared" si="10"/>
        <v>5</v>
      </c>
      <c r="AN12" s="17">
        <f t="shared" si="10"/>
        <v>5</v>
      </c>
      <c r="AO12" s="17">
        <f t="shared" si="10"/>
        <v>5</v>
      </c>
      <c r="AP12" s="17">
        <f t="shared" si="10"/>
        <v>5</v>
      </c>
      <c r="AQ12" s="17">
        <f t="shared" si="11"/>
        <v>4</v>
      </c>
      <c r="AR12" s="17" t="e">
        <f>IF(ISERROR(VALUE(LEFT(#REF!))),LEFT(#REF!),VALUE(LEFT(#REF!)))</f>
        <v>#REF!</v>
      </c>
      <c r="AS12" s="17">
        <f t="shared" si="10"/>
        <v>5</v>
      </c>
      <c r="AT12" s="17">
        <f t="shared" si="10"/>
        <v>4</v>
      </c>
      <c r="AU12" s="17">
        <f t="shared" si="10"/>
        <v>5</v>
      </c>
      <c r="AV12" s="17">
        <f t="shared" si="10"/>
        <v>5</v>
      </c>
      <c r="AW12" s="18">
        <f t="shared" si="12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67">
        <v>8</v>
      </c>
      <c r="B13" s="230" t="s">
        <v>28</v>
      </c>
      <c r="C13" s="274" t="s">
        <v>34</v>
      </c>
      <c r="D13" s="299" t="s">
        <v>1194</v>
      </c>
      <c r="E13" s="499">
        <v>2335</v>
      </c>
      <c r="F13" s="91"/>
      <c r="G13" s="361"/>
      <c r="H13" s="137">
        <v>4</v>
      </c>
      <c r="I13" s="137">
        <v>4</v>
      </c>
      <c r="J13" s="137">
        <v>4</v>
      </c>
      <c r="K13" s="137">
        <v>5</v>
      </c>
      <c r="L13" s="137">
        <v>5</v>
      </c>
      <c r="M13" s="137">
        <v>5</v>
      </c>
      <c r="N13" s="137">
        <v>5</v>
      </c>
      <c r="O13" s="137">
        <v>5</v>
      </c>
      <c r="P13" s="137">
        <v>5</v>
      </c>
      <c r="Q13" s="672">
        <v>4</v>
      </c>
      <c r="R13" s="284">
        <v>5</v>
      </c>
      <c r="S13" s="137">
        <v>4</v>
      </c>
      <c r="T13" s="91">
        <v>5</v>
      </c>
      <c r="U13" s="91">
        <v>5</v>
      </c>
      <c r="V13" s="141">
        <f t="shared" si="0"/>
        <v>4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0</v>
      </c>
      <c r="AA13" s="93">
        <f t="shared" si="5"/>
        <v>5</v>
      </c>
      <c r="AB13" s="93">
        <f t="shared" si="6"/>
        <v>8</v>
      </c>
      <c r="AC13" s="92">
        <f t="shared" si="7"/>
        <v>13</v>
      </c>
      <c r="AD13" s="210">
        <f t="shared" si="8"/>
        <v>4.615384615384615</v>
      </c>
      <c r="AE13" s="25">
        <f t="shared" si="9"/>
        <v>0</v>
      </c>
      <c r="AF13" s="13"/>
      <c r="AG13" s="26" t="str">
        <f t="shared" si="10"/>
        <v/>
      </c>
      <c r="AH13" s="26" t="str">
        <f t="shared" si="10"/>
        <v/>
      </c>
      <c r="AI13" s="26">
        <f t="shared" si="10"/>
        <v>4</v>
      </c>
      <c r="AJ13" s="26">
        <f t="shared" si="10"/>
        <v>4</v>
      </c>
      <c r="AK13" s="26">
        <f t="shared" si="10"/>
        <v>4</v>
      </c>
      <c r="AL13" s="26">
        <f t="shared" si="10"/>
        <v>5</v>
      </c>
      <c r="AM13" s="26">
        <f t="shared" si="10"/>
        <v>5</v>
      </c>
      <c r="AN13" s="26">
        <f t="shared" si="10"/>
        <v>5</v>
      </c>
      <c r="AO13" s="26">
        <f t="shared" si="10"/>
        <v>5</v>
      </c>
      <c r="AP13" s="26">
        <f t="shared" si="10"/>
        <v>5</v>
      </c>
      <c r="AQ13" s="26">
        <f t="shared" si="11"/>
        <v>4</v>
      </c>
      <c r="AR13" s="26" t="e">
        <f>IF(ISERROR(VALUE(LEFT(#REF!))),LEFT(#REF!),VALUE(LEFT(#REF!)))</f>
        <v>#REF!</v>
      </c>
      <c r="AS13" s="26">
        <f t="shared" si="10"/>
        <v>5</v>
      </c>
      <c r="AT13" s="26">
        <f t="shared" si="10"/>
        <v>4</v>
      </c>
      <c r="AU13" s="26">
        <f t="shared" si="10"/>
        <v>5</v>
      </c>
      <c r="AV13" s="26">
        <f t="shared" si="10"/>
        <v>5</v>
      </c>
      <c r="AW13" s="27">
        <f t="shared" si="12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67">
        <v>9</v>
      </c>
      <c r="B14" s="230" t="s">
        <v>28</v>
      </c>
      <c r="C14" s="274" t="s">
        <v>34</v>
      </c>
      <c r="D14" s="299" t="s">
        <v>1195</v>
      </c>
      <c r="E14" s="499">
        <v>2335</v>
      </c>
      <c r="F14" s="91"/>
      <c r="G14" s="361"/>
      <c r="H14" s="137">
        <v>4</v>
      </c>
      <c r="I14" s="137">
        <v>5</v>
      </c>
      <c r="J14" s="137">
        <v>4</v>
      </c>
      <c r="K14" s="137">
        <v>4</v>
      </c>
      <c r="L14" s="137">
        <v>4</v>
      </c>
      <c r="M14" s="137">
        <v>5</v>
      </c>
      <c r="N14" s="137">
        <v>4</v>
      </c>
      <c r="O14" s="137">
        <v>5</v>
      </c>
      <c r="P14" s="137">
        <v>4</v>
      </c>
      <c r="Q14" s="672">
        <v>4</v>
      </c>
      <c r="R14" s="146">
        <v>4</v>
      </c>
      <c r="S14" s="138">
        <v>5</v>
      </c>
      <c r="T14" s="23">
        <v>3</v>
      </c>
      <c r="U14" s="23">
        <v>4</v>
      </c>
      <c r="V14" s="141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1</v>
      </c>
      <c r="AA14" s="92">
        <f t="shared" si="5"/>
        <v>8</v>
      </c>
      <c r="AB14" s="92">
        <f t="shared" si="6"/>
        <v>4</v>
      </c>
      <c r="AC14" s="92">
        <f t="shared" si="7"/>
        <v>13</v>
      </c>
      <c r="AD14" s="210">
        <f t="shared" si="8"/>
        <v>4.2307692307692308</v>
      </c>
      <c r="AE14" s="16">
        <f t="shared" si="9"/>
        <v>0</v>
      </c>
      <c r="AF14" s="9"/>
      <c r="AG14" s="17" t="str">
        <f t="shared" si="10"/>
        <v/>
      </c>
      <c r="AH14" s="17" t="str">
        <f t="shared" si="10"/>
        <v/>
      </c>
      <c r="AI14" s="17">
        <f t="shared" si="10"/>
        <v>4</v>
      </c>
      <c r="AJ14" s="17">
        <f t="shared" si="10"/>
        <v>5</v>
      </c>
      <c r="AK14" s="17">
        <f t="shared" si="10"/>
        <v>4</v>
      </c>
      <c r="AL14" s="17">
        <f t="shared" si="10"/>
        <v>4</v>
      </c>
      <c r="AM14" s="17">
        <f t="shared" si="10"/>
        <v>4</v>
      </c>
      <c r="AN14" s="17">
        <f t="shared" si="10"/>
        <v>5</v>
      </c>
      <c r="AO14" s="17">
        <f t="shared" si="10"/>
        <v>4</v>
      </c>
      <c r="AP14" s="17">
        <f t="shared" si="10"/>
        <v>5</v>
      </c>
      <c r="AQ14" s="17">
        <f t="shared" si="11"/>
        <v>4</v>
      </c>
      <c r="AR14" s="17" t="e">
        <f>IF(ISERROR(VALUE(LEFT(#REF!))),LEFT(#REF!),VALUE(LEFT(#REF!)))</f>
        <v>#REF!</v>
      </c>
      <c r="AS14" s="17">
        <f t="shared" si="10"/>
        <v>4</v>
      </c>
      <c r="AT14" s="17">
        <f t="shared" si="10"/>
        <v>5</v>
      </c>
      <c r="AU14" s="17">
        <f t="shared" si="10"/>
        <v>3</v>
      </c>
      <c r="AV14" s="17">
        <f t="shared" si="10"/>
        <v>4</v>
      </c>
      <c r="AW14" s="18">
        <f t="shared" si="12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30" t="s">
        <v>28</v>
      </c>
      <c r="C15" s="274" t="s">
        <v>34</v>
      </c>
      <c r="D15" s="299" t="s">
        <v>1196</v>
      </c>
      <c r="E15" s="499">
        <v>2335</v>
      </c>
      <c r="F15" s="91"/>
      <c r="G15" s="361"/>
      <c r="H15" s="137">
        <v>5</v>
      </c>
      <c r="I15" s="137">
        <v>5</v>
      </c>
      <c r="J15" s="137">
        <v>4</v>
      </c>
      <c r="K15" s="137">
        <v>4</v>
      </c>
      <c r="L15" s="137">
        <v>4</v>
      </c>
      <c r="M15" s="137">
        <v>5</v>
      </c>
      <c r="N15" s="137">
        <v>3</v>
      </c>
      <c r="O15" s="137">
        <v>4</v>
      </c>
      <c r="P15" s="137">
        <v>4</v>
      </c>
      <c r="Q15" s="672">
        <v>3</v>
      </c>
      <c r="R15" s="146">
        <v>4</v>
      </c>
      <c r="S15" s="138">
        <v>4</v>
      </c>
      <c r="T15" s="23">
        <v>4</v>
      </c>
      <c r="U15" s="23">
        <v>4</v>
      </c>
      <c r="V15" s="141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2</v>
      </c>
      <c r="AA15" s="92">
        <f t="shared" si="5"/>
        <v>8</v>
      </c>
      <c r="AB15" s="92">
        <f t="shared" si="6"/>
        <v>3</v>
      </c>
      <c r="AC15" s="92">
        <f t="shared" si="7"/>
        <v>13</v>
      </c>
      <c r="AD15" s="210">
        <f t="shared" si="8"/>
        <v>4.0769230769230766</v>
      </c>
      <c r="AE15" s="16">
        <f t="shared" si="9"/>
        <v>0</v>
      </c>
      <c r="AF15" s="9"/>
      <c r="AG15" s="17" t="str">
        <f t="shared" si="10"/>
        <v/>
      </c>
      <c r="AH15" s="17" t="str">
        <f t="shared" si="10"/>
        <v/>
      </c>
      <c r="AI15" s="17">
        <f t="shared" si="10"/>
        <v>5</v>
      </c>
      <c r="AJ15" s="17">
        <f t="shared" si="10"/>
        <v>5</v>
      </c>
      <c r="AK15" s="17">
        <f t="shared" si="10"/>
        <v>4</v>
      </c>
      <c r="AL15" s="17">
        <f t="shared" si="10"/>
        <v>4</v>
      </c>
      <c r="AM15" s="17">
        <f t="shared" si="10"/>
        <v>4</v>
      </c>
      <c r="AN15" s="17">
        <f t="shared" si="10"/>
        <v>5</v>
      </c>
      <c r="AO15" s="17">
        <f t="shared" si="10"/>
        <v>3</v>
      </c>
      <c r="AP15" s="17">
        <f t="shared" si="10"/>
        <v>4</v>
      </c>
      <c r="AQ15" s="17">
        <f t="shared" si="11"/>
        <v>3</v>
      </c>
      <c r="AR15" s="17" t="e">
        <f>IF(ISERROR(VALUE(LEFT(#REF!))),LEFT(#REF!),VALUE(LEFT(#REF!)))</f>
        <v>#REF!</v>
      </c>
      <c r="AS15" s="17">
        <f t="shared" si="10"/>
        <v>4</v>
      </c>
      <c r="AT15" s="17">
        <f t="shared" si="10"/>
        <v>4</v>
      </c>
      <c r="AU15" s="17">
        <f t="shared" si="10"/>
        <v>4</v>
      </c>
      <c r="AV15" s="17">
        <f t="shared" si="10"/>
        <v>4</v>
      </c>
      <c r="AW15" s="18">
        <f t="shared" si="12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268">
        <v>11</v>
      </c>
      <c r="C16" s="274" t="s">
        <v>34</v>
      </c>
      <c r="D16" s="299" t="s">
        <v>1197</v>
      </c>
      <c r="E16" s="499">
        <v>2335</v>
      </c>
      <c r="F16" s="91"/>
      <c r="G16" s="361"/>
      <c r="H16" s="137">
        <v>5</v>
      </c>
      <c r="I16" s="137">
        <v>4</v>
      </c>
      <c r="J16" s="137">
        <v>5</v>
      </c>
      <c r="K16" s="137">
        <v>5</v>
      </c>
      <c r="L16" s="137">
        <v>5</v>
      </c>
      <c r="M16" s="137">
        <v>4</v>
      </c>
      <c r="N16" s="137">
        <v>5</v>
      </c>
      <c r="O16" s="137">
        <v>5</v>
      </c>
      <c r="P16" s="137">
        <v>5</v>
      </c>
      <c r="Q16" s="672">
        <v>4</v>
      </c>
      <c r="R16" s="146">
        <v>5</v>
      </c>
      <c r="S16" s="138">
        <v>4</v>
      </c>
      <c r="T16" s="23">
        <v>5</v>
      </c>
      <c r="U16" s="23">
        <v>5</v>
      </c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4</v>
      </c>
      <c r="AB16" s="92">
        <f t="shared" si="6"/>
        <v>9</v>
      </c>
      <c r="AC16" s="92">
        <f t="shared" si="7"/>
        <v>13</v>
      </c>
      <c r="AD16" s="210">
        <f t="shared" si="8"/>
        <v>4.6923076923076925</v>
      </c>
      <c r="AE16" s="16">
        <f t="shared" si="9"/>
        <v>0</v>
      </c>
      <c r="AF16" s="9"/>
      <c r="AG16" s="17" t="str">
        <f t="shared" si="10"/>
        <v/>
      </c>
      <c r="AH16" s="17" t="str">
        <f t="shared" si="10"/>
        <v/>
      </c>
      <c r="AI16" s="17">
        <f t="shared" si="10"/>
        <v>5</v>
      </c>
      <c r="AJ16" s="17">
        <f t="shared" si="10"/>
        <v>4</v>
      </c>
      <c r="AK16" s="17">
        <f t="shared" si="10"/>
        <v>5</v>
      </c>
      <c r="AL16" s="17">
        <f t="shared" si="10"/>
        <v>5</v>
      </c>
      <c r="AM16" s="17">
        <f t="shared" si="10"/>
        <v>5</v>
      </c>
      <c r="AN16" s="17">
        <f t="shared" si="10"/>
        <v>4</v>
      </c>
      <c r="AO16" s="17">
        <f t="shared" si="10"/>
        <v>5</v>
      </c>
      <c r="AP16" s="17">
        <f t="shared" si="10"/>
        <v>5</v>
      </c>
      <c r="AQ16" s="17">
        <f t="shared" si="11"/>
        <v>4</v>
      </c>
      <c r="AR16" s="17" t="e">
        <f>IF(ISERROR(VALUE(LEFT(#REF!))),LEFT(#REF!),VALUE(LEFT(#REF!)))</f>
        <v>#REF!</v>
      </c>
      <c r="AS16" s="17">
        <f t="shared" si="10"/>
        <v>5</v>
      </c>
      <c r="AT16" s="17">
        <f t="shared" si="10"/>
        <v>4</v>
      </c>
      <c r="AU16" s="17">
        <f t="shared" si="10"/>
        <v>5</v>
      </c>
      <c r="AV16" s="17">
        <f t="shared" si="10"/>
        <v>5</v>
      </c>
      <c r="AW16" s="18">
        <f t="shared" si="12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268">
        <v>12</v>
      </c>
      <c r="B17" s="163"/>
      <c r="C17" s="274" t="s">
        <v>443</v>
      </c>
      <c r="D17" s="299" t="s">
        <v>1200</v>
      </c>
      <c r="E17" s="499">
        <v>2335</v>
      </c>
      <c r="F17" s="91"/>
      <c r="G17" s="361"/>
      <c r="H17" s="137">
        <v>4</v>
      </c>
      <c r="I17" s="137">
        <v>5</v>
      </c>
      <c r="J17" s="137">
        <v>5</v>
      </c>
      <c r="K17" s="137">
        <v>5</v>
      </c>
      <c r="L17" s="137">
        <v>5</v>
      </c>
      <c r="M17" s="137">
        <v>4</v>
      </c>
      <c r="N17" s="137">
        <v>4</v>
      </c>
      <c r="O17" s="137">
        <v>5</v>
      </c>
      <c r="P17" s="137">
        <v>4</v>
      </c>
      <c r="Q17" s="672">
        <v>4</v>
      </c>
      <c r="R17" s="146">
        <v>5</v>
      </c>
      <c r="S17" s="138">
        <v>4</v>
      </c>
      <c r="T17" s="23">
        <v>5</v>
      </c>
      <c r="U17" s="23">
        <v>5</v>
      </c>
      <c r="V17" s="18">
        <f t="shared" si="0"/>
        <v>4</v>
      </c>
      <c r="W17" s="92">
        <f t="shared" si="1"/>
        <v>0</v>
      </c>
      <c r="X17" s="92">
        <f t="shared" si="2"/>
        <v>0</v>
      </c>
      <c r="Y17" s="92">
        <f t="shared" si="3"/>
        <v>0</v>
      </c>
      <c r="Z17" s="92">
        <f t="shared" si="4"/>
        <v>0</v>
      </c>
      <c r="AA17" s="92">
        <f t="shared" si="5"/>
        <v>5</v>
      </c>
      <c r="AB17" s="92">
        <f t="shared" si="6"/>
        <v>8</v>
      </c>
      <c r="AC17" s="92">
        <f t="shared" si="7"/>
        <v>13</v>
      </c>
      <c r="AD17" s="210">
        <f t="shared" si="8"/>
        <v>4.615384615384615</v>
      </c>
      <c r="AE17" s="16">
        <f t="shared" si="9"/>
        <v>0</v>
      </c>
      <c r="AF17" s="9"/>
      <c r="AG17" s="17" t="str">
        <f t="shared" si="10"/>
        <v/>
      </c>
      <c r="AH17" s="17" t="str">
        <f t="shared" si="10"/>
        <v/>
      </c>
      <c r="AI17" s="17">
        <f t="shared" si="10"/>
        <v>4</v>
      </c>
      <c r="AJ17" s="17">
        <f t="shared" si="10"/>
        <v>5</v>
      </c>
      <c r="AK17" s="17">
        <f t="shared" si="10"/>
        <v>5</v>
      </c>
      <c r="AL17" s="17">
        <f t="shared" si="10"/>
        <v>5</v>
      </c>
      <c r="AM17" s="17">
        <f t="shared" si="10"/>
        <v>5</v>
      </c>
      <c r="AN17" s="17">
        <f t="shared" si="10"/>
        <v>4</v>
      </c>
      <c r="AO17" s="17">
        <f t="shared" si="10"/>
        <v>4</v>
      </c>
      <c r="AP17" s="17">
        <f t="shared" si="10"/>
        <v>5</v>
      </c>
      <c r="AQ17" s="17">
        <f t="shared" si="11"/>
        <v>4</v>
      </c>
      <c r="AR17" s="17" t="e">
        <f>IF(ISERROR(VALUE(LEFT(#REF!))),LEFT(#REF!),VALUE(LEFT(#REF!)))</f>
        <v>#REF!</v>
      </c>
      <c r="AS17" s="17">
        <f t="shared" si="10"/>
        <v>5</v>
      </c>
      <c r="AT17" s="17">
        <f t="shared" si="10"/>
        <v>4</v>
      </c>
      <c r="AU17" s="17">
        <f t="shared" si="10"/>
        <v>5</v>
      </c>
      <c r="AV17" s="17">
        <f t="shared" si="10"/>
        <v>5</v>
      </c>
      <c r="AW17" s="18">
        <f t="shared" si="12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268">
        <v>13</v>
      </c>
      <c r="B18" s="163"/>
      <c r="C18" s="274" t="s">
        <v>34</v>
      </c>
      <c r="D18" s="299" t="s">
        <v>1198</v>
      </c>
      <c r="E18" s="499">
        <v>2335</v>
      </c>
      <c r="F18" s="91"/>
      <c r="G18" s="361"/>
      <c r="H18" s="137">
        <v>4</v>
      </c>
      <c r="I18" s="137">
        <v>5</v>
      </c>
      <c r="J18" s="137">
        <v>5</v>
      </c>
      <c r="K18" s="137">
        <v>4</v>
      </c>
      <c r="L18" s="137">
        <v>4</v>
      </c>
      <c r="M18" s="137">
        <v>5</v>
      </c>
      <c r="N18" s="137">
        <v>4</v>
      </c>
      <c r="O18" s="137">
        <v>5</v>
      </c>
      <c r="P18" s="137">
        <v>4</v>
      </c>
      <c r="Q18" s="672">
        <v>3</v>
      </c>
      <c r="R18" s="146">
        <v>4</v>
      </c>
      <c r="S18" s="138">
        <v>4</v>
      </c>
      <c r="T18" s="23">
        <v>4</v>
      </c>
      <c r="U18" s="23">
        <v>3</v>
      </c>
      <c r="V18" s="18">
        <f t="shared" si="0"/>
        <v>3</v>
      </c>
      <c r="W18" s="92">
        <f t="shared" si="1"/>
        <v>0</v>
      </c>
      <c r="X18" s="92">
        <f>COUNTIF(AF18:AU18,"д")</f>
        <v>0</v>
      </c>
      <c r="Y18" s="92">
        <f t="shared" si="3"/>
        <v>0</v>
      </c>
      <c r="Z18" s="92">
        <f t="shared" si="4"/>
        <v>2</v>
      </c>
      <c r="AA18" s="92">
        <f t="shared" si="5"/>
        <v>7</v>
      </c>
      <c r="AB18" s="92">
        <f t="shared" si="6"/>
        <v>4</v>
      </c>
      <c r="AC18" s="92">
        <f t="shared" si="7"/>
        <v>13</v>
      </c>
      <c r="AD18" s="210">
        <f t="shared" si="8"/>
        <v>4.1538461538461542</v>
      </c>
      <c r="AE18" s="16">
        <f t="shared" si="9"/>
        <v>0</v>
      </c>
      <c r="AF18" s="9"/>
      <c r="AG18" s="17" t="str">
        <f t="shared" si="10"/>
        <v/>
      </c>
      <c r="AH18" s="17" t="str">
        <f t="shared" si="10"/>
        <v/>
      </c>
      <c r="AI18" s="17">
        <f t="shared" si="10"/>
        <v>4</v>
      </c>
      <c r="AJ18" s="17">
        <f t="shared" si="10"/>
        <v>5</v>
      </c>
      <c r="AK18" s="17">
        <f t="shared" si="10"/>
        <v>5</v>
      </c>
      <c r="AL18" s="17">
        <f t="shared" si="10"/>
        <v>4</v>
      </c>
      <c r="AM18" s="17">
        <f t="shared" si="10"/>
        <v>4</v>
      </c>
      <c r="AN18" s="17">
        <f t="shared" si="10"/>
        <v>5</v>
      </c>
      <c r="AO18" s="17">
        <f t="shared" si="10"/>
        <v>4</v>
      </c>
      <c r="AP18" s="17">
        <f t="shared" si="10"/>
        <v>5</v>
      </c>
      <c r="AQ18" s="17">
        <f t="shared" si="11"/>
        <v>3</v>
      </c>
      <c r="AR18" s="17" t="e">
        <f>IF(ISERROR(VALUE(LEFT(#REF!))),LEFT(#REF!),VALUE(LEFT(#REF!)))</f>
        <v>#REF!</v>
      </c>
      <c r="AS18" s="17">
        <f t="shared" si="10"/>
        <v>4</v>
      </c>
      <c r="AT18" s="17">
        <f t="shared" si="10"/>
        <v>4</v>
      </c>
      <c r="AU18" s="17">
        <f t="shared" si="10"/>
        <v>4</v>
      </c>
      <c r="AV18" s="17">
        <f t="shared" si="10"/>
        <v>3</v>
      </c>
      <c r="AW18" s="18">
        <f t="shared" si="12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268">
        <v>14</v>
      </c>
      <c r="B19" s="163"/>
      <c r="C19" s="274" t="s">
        <v>34</v>
      </c>
      <c r="D19" s="299" t="s">
        <v>1199</v>
      </c>
      <c r="E19" s="499">
        <v>2335</v>
      </c>
      <c r="F19" s="91"/>
      <c r="G19" s="361"/>
      <c r="H19" s="137">
        <v>5</v>
      </c>
      <c r="I19" s="137">
        <v>4</v>
      </c>
      <c r="J19" s="137">
        <v>4</v>
      </c>
      <c r="K19" s="137">
        <v>4</v>
      </c>
      <c r="L19" s="137">
        <v>4</v>
      </c>
      <c r="M19" s="137">
        <v>5</v>
      </c>
      <c r="N19" s="137">
        <v>5</v>
      </c>
      <c r="O19" s="137">
        <v>5</v>
      </c>
      <c r="P19" s="137">
        <v>4</v>
      </c>
      <c r="Q19" s="672">
        <v>4</v>
      </c>
      <c r="R19" s="146">
        <v>4</v>
      </c>
      <c r="S19" s="138">
        <v>4</v>
      </c>
      <c r="T19" s="23">
        <v>4</v>
      </c>
      <c r="U19" s="23">
        <v>4</v>
      </c>
      <c r="V19" s="18">
        <f t="shared" si="0"/>
        <v>4</v>
      </c>
      <c r="W19" s="92">
        <f t="shared" si="1"/>
        <v>0</v>
      </c>
      <c r="X19" s="92">
        <f>COUNTIF(AF19:AU19,"д")</f>
        <v>0</v>
      </c>
      <c r="Y19" s="92">
        <f t="shared" si="3"/>
        <v>0</v>
      </c>
      <c r="Z19" s="92">
        <f t="shared" si="4"/>
        <v>0</v>
      </c>
      <c r="AA19" s="92">
        <f t="shared" si="5"/>
        <v>9</v>
      </c>
      <c r="AB19" s="92">
        <f t="shared" si="6"/>
        <v>4</v>
      </c>
      <c r="AC19" s="92">
        <f t="shared" si="7"/>
        <v>13</v>
      </c>
      <c r="AD19" s="210">
        <f t="shared" si="8"/>
        <v>4.3076923076923075</v>
      </c>
      <c r="AE19" s="16">
        <f t="shared" si="9"/>
        <v>0</v>
      </c>
      <c r="AF19" s="9"/>
      <c r="AG19" s="17" t="str">
        <f t="shared" si="10"/>
        <v/>
      </c>
      <c r="AH19" s="17" t="str">
        <f t="shared" si="10"/>
        <v/>
      </c>
      <c r="AI19" s="17">
        <f t="shared" si="10"/>
        <v>5</v>
      </c>
      <c r="AJ19" s="17">
        <f t="shared" si="10"/>
        <v>4</v>
      </c>
      <c r="AK19" s="17">
        <f t="shared" si="10"/>
        <v>4</v>
      </c>
      <c r="AL19" s="17">
        <f t="shared" si="10"/>
        <v>4</v>
      </c>
      <c r="AM19" s="17">
        <f>IF(ISERROR(VALUE(LEFT(K19))),LEFT(K19),VALUE(LEFT(K19)))</f>
        <v>4</v>
      </c>
      <c r="AN19" s="17">
        <f t="shared" si="10"/>
        <v>5</v>
      </c>
      <c r="AO19" s="17">
        <f t="shared" si="10"/>
        <v>5</v>
      </c>
      <c r="AP19" s="17">
        <f t="shared" si="10"/>
        <v>5</v>
      </c>
      <c r="AQ19" s="17">
        <f t="shared" si="11"/>
        <v>4</v>
      </c>
      <c r="AR19" s="17" t="e">
        <f>IF(ISERROR(VALUE(LEFT(#REF!))),LEFT(#REF!),VALUE(LEFT(#REF!)))</f>
        <v>#REF!</v>
      </c>
      <c r="AS19" s="17">
        <f t="shared" si="10"/>
        <v>4</v>
      </c>
      <c r="AT19" s="17">
        <f t="shared" si="10"/>
        <v>4</v>
      </c>
      <c r="AU19" s="17">
        <f t="shared" si="10"/>
        <v>4</v>
      </c>
      <c r="AV19" s="17">
        <f t="shared" si="10"/>
        <v>4</v>
      </c>
      <c r="AW19" s="18">
        <f t="shared" si="12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8"/>
      <c r="B20" s="163"/>
      <c r="C20" s="274"/>
      <c r="D20" s="299"/>
      <c r="E20" s="223"/>
      <c r="F20" s="91"/>
      <c r="G20" s="361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8"/>
      <c r="S20" s="138"/>
      <c r="T20" s="23"/>
      <c r="U20" s="138"/>
      <c r="V20" s="18">
        <f t="shared" ref="V20:V39" si="13">IF(AC20&gt;0,IF(SUM(X20:Y20)/AC20&gt;0,2,IF(AND(SUM(X20:Y20)/AC20=0,Z20/AC20&gt;0),3,IF(AND((AB20/AC20+AA20/AC20)=1,AA20/AC20&gt;0),4,5))),0)</f>
        <v>0</v>
      </c>
      <c r="W20" s="92">
        <f t="shared" ref="W20:W39" si="14">COUNTIF(AG20:AV20,"б")</f>
        <v>0</v>
      </c>
      <c r="X20" s="92">
        <f t="shared" ref="X20:X39" si="15">COUNTIF(AF20:AU20,"д")</f>
        <v>0</v>
      </c>
      <c r="Y20" s="92">
        <f t="shared" ref="Y20:Y39" si="16">COUNTIF(AG20:AV20,2)+COUNTIF(AG20:AV20,"н")+COUNTIF(AG20:AV20,"д")</f>
        <v>0</v>
      </c>
      <c r="Z20" s="92">
        <f t="shared" ref="Z20:Z39" si="17">COUNTIF(AG20:AV20,Z$5)</f>
        <v>0</v>
      </c>
      <c r="AA20" s="92">
        <f t="shared" ref="AA20:AA39" si="18">COUNTIF(AG20:AV20,AA$5)</f>
        <v>0</v>
      </c>
      <c r="AB20" s="92">
        <f t="shared" ref="AB20:AB39" si="19">COUNTIF(AG20:AV20,AB$5)</f>
        <v>0</v>
      </c>
      <c r="AC20" s="92">
        <f t="shared" ref="AC20:AC39" si="20">SUM(X20:AB20)</f>
        <v>0</v>
      </c>
      <c r="AD20" s="210" t="str">
        <f t="shared" ref="AD20:AD39" si="21">IF(ISERROR(((X20+Y20)*2+Z20*3+AA20*4+AB20*5)/SUM(X20,Y20:AB20)),"",((X20+Y20)*2+Z20*3+AA20*4+AB20*5)/SUM(X20,Y20:AB20))</f>
        <v/>
      </c>
      <c r="AE20" s="16">
        <f t="shared" ref="AE20:AE39" si="22">IF(AX20=5,0.5,IF(AX20=4,0.25,IF(AX20&lt;=3,0)))</f>
        <v>0</v>
      </c>
      <c r="AF20" s="9"/>
      <c r="AG20" s="17" t="str">
        <f t="shared" ref="AG20:AV36" si="23">IF(ISERROR(VALUE(LEFT(F20))),LEFT(F20),VALUE(LEFT(F20)))</f>
        <v/>
      </c>
      <c r="AH20" s="17" t="str">
        <f t="shared" si="23"/>
        <v/>
      </c>
      <c r="AI20" s="17" t="str">
        <f t="shared" si="23"/>
        <v/>
      </c>
      <c r="AJ20" s="17" t="str">
        <f t="shared" si="23"/>
        <v/>
      </c>
      <c r="AK20" s="17" t="str">
        <f t="shared" si="23"/>
        <v/>
      </c>
      <c r="AL20" s="17" t="str">
        <f t="shared" si="23"/>
        <v/>
      </c>
      <c r="AM20" s="17" t="str">
        <f t="shared" ref="AM20:AM39" si="24">IF(ISERROR(VALUE(LEFT(K20))),LEFT(K20),VALUE(LEFT(K20)))</f>
        <v/>
      </c>
      <c r="AN20" s="17" t="str">
        <f t="shared" si="23"/>
        <v/>
      </c>
      <c r="AO20" s="17" t="str">
        <f t="shared" si="23"/>
        <v/>
      </c>
      <c r="AP20" s="17" t="str">
        <f t="shared" si="23"/>
        <v/>
      </c>
      <c r="AQ20" s="17" t="str">
        <f t="shared" si="23"/>
        <v/>
      </c>
      <c r="AR20" s="17" t="str">
        <f t="shared" si="23"/>
        <v/>
      </c>
      <c r="AS20" s="17" t="str">
        <f t="shared" si="23"/>
        <v/>
      </c>
      <c r="AT20" s="17" t="str">
        <f t="shared" si="23"/>
        <v/>
      </c>
      <c r="AU20" s="17" t="str">
        <f t="shared" si="23"/>
        <v/>
      </c>
      <c r="AV20" s="17" t="str">
        <f t="shared" si="23"/>
        <v/>
      </c>
      <c r="AW20" s="18">
        <f t="shared" ref="AW20:AW39" si="25">COUNTIF(AG20:AV20,"з")</f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268"/>
      <c r="B21" s="163"/>
      <c r="C21" s="274"/>
      <c r="D21" s="299"/>
      <c r="E21" s="223"/>
      <c r="F21" s="91"/>
      <c r="G21" s="361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46"/>
      <c r="S21" s="138"/>
      <c r="T21" s="23"/>
      <c r="U21" s="138"/>
      <c r="V21" s="18">
        <f t="shared" si="13"/>
        <v>0</v>
      </c>
      <c r="W21" s="92">
        <f t="shared" si="14"/>
        <v>0</v>
      </c>
      <c r="X21" s="92">
        <f t="shared" si="15"/>
        <v>0</v>
      </c>
      <c r="Y21" s="92">
        <f t="shared" si="16"/>
        <v>0</v>
      </c>
      <c r="Z21" s="92">
        <f t="shared" si="17"/>
        <v>0</v>
      </c>
      <c r="AA21" s="92">
        <f t="shared" si="18"/>
        <v>0</v>
      </c>
      <c r="AB21" s="92">
        <f t="shared" si="19"/>
        <v>0</v>
      </c>
      <c r="AC21" s="92">
        <f t="shared" si="20"/>
        <v>0</v>
      </c>
      <c r="AD21" s="210" t="str">
        <f t="shared" si="21"/>
        <v/>
      </c>
      <c r="AE21" s="16">
        <f t="shared" si="22"/>
        <v>0</v>
      </c>
      <c r="AF21" s="9"/>
      <c r="AG21" s="17" t="str">
        <f t="shared" si="23"/>
        <v/>
      </c>
      <c r="AH21" s="17" t="str">
        <f t="shared" si="23"/>
        <v/>
      </c>
      <c r="AI21" s="17" t="str">
        <f t="shared" si="23"/>
        <v/>
      </c>
      <c r="AJ21" s="17" t="str">
        <f t="shared" si="23"/>
        <v/>
      </c>
      <c r="AK21" s="17" t="str">
        <f t="shared" si="23"/>
        <v/>
      </c>
      <c r="AL21" s="17" t="str">
        <f t="shared" si="23"/>
        <v/>
      </c>
      <c r="AM21" s="17" t="str">
        <f t="shared" si="24"/>
        <v/>
      </c>
      <c r="AN21" s="17" t="str">
        <f t="shared" si="23"/>
        <v/>
      </c>
      <c r="AO21" s="17" t="str">
        <f t="shared" si="23"/>
        <v/>
      </c>
      <c r="AP21" s="17" t="str">
        <f t="shared" si="23"/>
        <v/>
      </c>
      <c r="AQ21" s="17" t="str">
        <f t="shared" si="23"/>
        <v/>
      </c>
      <c r="AR21" s="17" t="str">
        <f t="shared" si="23"/>
        <v/>
      </c>
      <c r="AS21" s="17" t="str">
        <f t="shared" si="23"/>
        <v/>
      </c>
      <c r="AT21" s="17" t="str">
        <f t="shared" si="23"/>
        <v/>
      </c>
      <c r="AU21" s="17" t="str">
        <f t="shared" si="23"/>
        <v/>
      </c>
      <c r="AV21" s="17" t="str">
        <f t="shared" si="23"/>
        <v/>
      </c>
      <c r="AW21" s="18">
        <f t="shared" si="25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268"/>
      <c r="B22" s="163"/>
      <c r="C22" s="274"/>
      <c r="D22" s="299"/>
      <c r="E22" s="223"/>
      <c r="F22" s="91"/>
      <c r="G22" s="361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46"/>
      <c r="S22" s="138"/>
      <c r="T22" s="23"/>
      <c r="U22" s="138"/>
      <c r="V22" s="18">
        <f t="shared" si="13"/>
        <v>0</v>
      </c>
      <c r="W22" s="92">
        <f t="shared" si="14"/>
        <v>0</v>
      </c>
      <c r="X22" s="92">
        <f t="shared" si="15"/>
        <v>0</v>
      </c>
      <c r="Y22" s="92">
        <f t="shared" si="16"/>
        <v>0</v>
      </c>
      <c r="Z22" s="92">
        <f t="shared" si="17"/>
        <v>0</v>
      </c>
      <c r="AA22" s="92">
        <f t="shared" si="18"/>
        <v>0</v>
      </c>
      <c r="AB22" s="92">
        <f t="shared" si="19"/>
        <v>0</v>
      </c>
      <c r="AC22" s="92">
        <f t="shared" si="20"/>
        <v>0</v>
      </c>
      <c r="AD22" s="210" t="str">
        <f t="shared" si="21"/>
        <v/>
      </c>
      <c r="AE22" s="16">
        <f t="shared" si="22"/>
        <v>0</v>
      </c>
      <c r="AF22" s="9"/>
      <c r="AG22" s="17" t="str">
        <f t="shared" si="23"/>
        <v/>
      </c>
      <c r="AH22" s="17" t="str">
        <f t="shared" si="23"/>
        <v/>
      </c>
      <c r="AI22" s="17" t="str">
        <f t="shared" si="23"/>
        <v/>
      </c>
      <c r="AJ22" s="17" t="str">
        <f t="shared" si="23"/>
        <v/>
      </c>
      <c r="AK22" s="17" t="str">
        <f t="shared" si="23"/>
        <v/>
      </c>
      <c r="AL22" s="17" t="str">
        <f t="shared" si="23"/>
        <v/>
      </c>
      <c r="AM22" s="17" t="str">
        <f t="shared" si="24"/>
        <v/>
      </c>
      <c r="AN22" s="17" t="str">
        <f t="shared" si="23"/>
        <v/>
      </c>
      <c r="AO22" s="17" t="str">
        <f t="shared" si="23"/>
        <v/>
      </c>
      <c r="AP22" s="17" t="str">
        <f t="shared" si="23"/>
        <v/>
      </c>
      <c r="AQ22" s="17" t="str">
        <f t="shared" si="23"/>
        <v/>
      </c>
      <c r="AR22" s="17" t="str">
        <f t="shared" si="23"/>
        <v/>
      </c>
      <c r="AS22" s="17" t="str">
        <f t="shared" si="23"/>
        <v/>
      </c>
      <c r="AT22" s="17" t="str">
        <f t="shared" si="23"/>
        <v/>
      </c>
      <c r="AU22" s="17" t="str">
        <f t="shared" si="23"/>
        <v/>
      </c>
      <c r="AV22" s="17" t="str">
        <f t="shared" si="23"/>
        <v/>
      </c>
      <c r="AW22" s="18">
        <f t="shared" si="25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268"/>
      <c r="B23" s="163"/>
      <c r="C23" s="274"/>
      <c r="D23" s="299"/>
      <c r="E23" s="223"/>
      <c r="F23" s="91"/>
      <c r="G23" s="361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46"/>
      <c r="S23" s="138"/>
      <c r="T23" s="23"/>
      <c r="U23" s="138"/>
      <c r="V23" s="18">
        <f t="shared" si="13"/>
        <v>0</v>
      </c>
      <c r="W23" s="92">
        <f t="shared" si="14"/>
        <v>0</v>
      </c>
      <c r="X23" s="92">
        <f t="shared" si="15"/>
        <v>0</v>
      </c>
      <c r="Y23" s="92">
        <f t="shared" si="16"/>
        <v>0</v>
      </c>
      <c r="Z23" s="92">
        <f t="shared" si="17"/>
        <v>0</v>
      </c>
      <c r="AA23" s="92">
        <f t="shared" si="18"/>
        <v>0</v>
      </c>
      <c r="AB23" s="92">
        <f t="shared" si="19"/>
        <v>0</v>
      </c>
      <c r="AC23" s="92">
        <f t="shared" si="20"/>
        <v>0</v>
      </c>
      <c r="AD23" s="210" t="str">
        <f t="shared" si="21"/>
        <v/>
      </c>
      <c r="AE23" s="16">
        <f t="shared" si="22"/>
        <v>0</v>
      </c>
      <c r="AF23" s="9"/>
      <c r="AG23" s="17" t="str">
        <f t="shared" si="23"/>
        <v/>
      </c>
      <c r="AH23" s="17" t="str">
        <f t="shared" si="23"/>
        <v/>
      </c>
      <c r="AI23" s="17" t="str">
        <f t="shared" si="23"/>
        <v/>
      </c>
      <c r="AJ23" s="17" t="str">
        <f t="shared" si="23"/>
        <v/>
      </c>
      <c r="AK23" s="17" t="str">
        <f t="shared" si="23"/>
        <v/>
      </c>
      <c r="AL23" s="17" t="str">
        <f t="shared" si="23"/>
        <v/>
      </c>
      <c r="AM23" s="17" t="str">
        <f t="shared" si="24"/>
        <v/>
      </c>
      <c r="AN23" s="17" t="str">
        <f t="shared" si="23"/>
        <v/>
      </c>
      <c r="AO23" s="17" t="str">
        <f t="shared" si="23"/>
        <v/>
      </c>
      <c r="AP23" s="17" t="str">
        <f t="shared" si="23"/>
        <v/>
      </c>
      <c r="AQ23" s="17" t="str">
        <f t="shared" si="23"/>
        <v/>
      </c>
      <c r="AR23" s="17" t="str">
        <f t="shared" si="23"/>
        <v/>
      </c>
      <c r="AS23" s="17" t="str">
        <f t="shared" si="23"/>
        <v/>
      </c>
      <c r="AT23" s="17" t="str">
        <f t="shared" si="23"/>
        <v/>
      </c>
      <c r="AU23" s="17" t="str">
        <f t="shared" si="23"/>
        <v/>
      </c>
      <c r="AV23" s="17" t="str">
        <f t="shared" si="23"/>
        <v/>
      </c>
      <c r="AW23" s="18">
        <f t="shared" si="25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268"/>
      <c r="B24" s="163"/>
      <c r="C24" s="274"/>
      <c r="D24" s="299"/>
      <c r="E24" s="223"/>
      <c r="F24" s="91"/>
      <c r="G24" s="361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46"/>
      <c r="S24" s="138"/>
      <c r="T24" s="23"/>
      <c r="U24" s="138"/>
      <c r="V24" s="18">
        <f t="shared" si="13"/>
        <v>0</v>
      </c>
      <c r="W24" s="92">
        <f t="shared" si="14"/>
        <v>0</v>
      </c>
      <c r="X24" s="92">
        <f t="shared" si="15"/>
        <v>0</v>
      </c>
      <c r="Y24" s="92">
        <f t="shared" si="16"/>
        <v>0</v>
      </c>
      <c r="Z24" s="92">
        <f t="shared" si="17"/>
        <v>0</v>
      </c>
      <c r="AA24" s="92">
        <f t="shared" si="18"/>
        <v>0</v>
      </c>
      <c r="AB24" s="92">
        <f t="shared" si="19"/>
        <v>0</v>
      </c>
      <c r="AC24" s="92">
        <f t="shared" si="20"/>
        <v>0</v>
      </c>
      <c r="AD24" s="210" t="str">
        <f t="shared" si="21"/>
        <v/>
      </c>
      <c r="AE24" s="16">
        <f t="shared" si="22"/>
        <v>0</v>
      </c>
      <c r="AF24" s="9"/>
      <c r="AG24" s="17" t="str">
        <f t="shared" si="23"/>
        <v/>
      </c>
      <c r="AH24" s="17" t="str">
        <f t="shared" si="23"/>
        <v/>
      </c>
      <c r="AI24" s="17" t="str">
        <f t="shared" si="23"/>
        <v/>
      </c>
      <c r="AJ24" s="17" t="str">
        <f t="shared" si="23"/>
        <v/>
      </c>
      <c r="AK24" s="17" t="str">
        <f t="shared" si="23"/>
        <v/>
      </c>
      <c r="AL24" s="17" t="str">
        <f t="shared" si="23"/>
        <v/>
      </c>
      <c r="AM24" s="17" t="str">
        <f t="shared" si="24"/>
        <v/>
      </c>
      <c r="AN24" s="17" t="str">
        <f t="shared" si="23"/>
        <v/>
      </c>
      <c r="AO24" s="17" t="str">
        <f t="shared" si="23"/>
        <v/>
      </c>
      <c r="AP24" s="17" t="str">
        <f t="shared" si="23"/>
        <v/>
      </c>
      <c r="AQ24" s="17" t="str">
        <f t="shared" si="23"/>
        <v/>
      </c>
      <c r="AR24" s="17" t="str">
        <f t="shared" si="23"/>
        <v/>
      </c>
      <c r="AS24" s="17" t="str">
        <f t="shared" si="23"/>
        <v/>
      </c>
      <c r="AT24" s="17" t="str">
        <f t="shared" si="23"/>
        <v/>
      </c>
      <c r="AU24" s="17" t="str">
        <f t="shared" si="23"/>
        <v/>
      </c>
      <c r="AV24" s="17" t="str">
        <f t="shared" si="23"/>
        <v/>
      </c>
      <c r="AW24" s="18">
        <f t="shared" si="25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268"/>
      <c r="B25" s="163"/>
      <c r="C25" s="274"/>
      <c r="D25" s="299"/>
      <c r="E25" s="223"/>
      <c r="F25" s="91"/>
      <c r="G25" s="361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46"/>
      <c r="S25" s="138"/>
      <c r="T25" s="23"/>
      <c r="U25" s="138"/>
      <c r="V25" s="18">
        <f t="shared" si="13"/>
        <v>0</v>
      </c>
      <c r="W25" s="92">
        <f t="shared" si="14"/>
        <v>0</v>
      </c>
      <c r="X25" s="92">
        <f t="shared" si="15"/>
        <v>0</v>
      </c>
      <c r="Y25" s="92">
        <f t="shared" si="16"/>
        <v>0</v>
      </c>
      <c r="Z25" s="92">
        <f t="shared" si="17"/>
        <v>0</v>
      </c>
      <c r="AA25" s="92">
        <f t="shared" si="18"/>
        <v>0</v>
      </c>
      <c r="AB25" s="92">
        <f t="shared" si="19"/>
        <v>0</v>
      </c>
      <c r="AC25" s="92">
        <f t="shared" si="20"/>
        <v>0</v>
      </c>
      <c r="AD25" s="210" t="str">
        <f t="shared" si="21"/>
        <v/>
      </c>
      <c r="AE25" s="16">
        <f t="shared" si="22"/>
        <v>0</v>
      </c>
      <c r="AF25" s="9"/>
      <c r="AG25" s="17" t="str">
        <f t="shared" si="23"/>
        <v/>
      </c>
      <c r="AH25" s="17" t="str">
        <f t="shared" si="23"/>
        <v/>
      </c>
      <c r="AI25" s="17" t="str">
        <f t="shared" si="23"/>
        <v/>
      </c>
      <c r="AJ25" s="17" t="str">
        <f t="shared" si="23"/>
        <v/>
      </c>
      <c r="AK25" s="17" t="str">
        <f t="shared" si="23"/>
        <v/>
      </c>
      <c r="AL25" s="17" t="str">
        <f t="shared" si="23"/>
        <v/>
      </c>
      <c r="AM25" s="17" t="str">
        <f t="shared" si="24"/>
        <v/>
      </c>
      <c r="AN25" s="17" t="str">
        <f t="shared" si="23"/>
        <v/>
      </c>
      <c r="AO25" s="17" t="str">
        <f t="shared" si="23"/>
        <v/>
      </c>
      <c r="AP25" s="17" t="str">
        <f t="shared" si="23"/>
        <v/>
      </c>
      <c r="AQ25" s="17" t="str">
        <f t="shared" si="23"/>
        <v/>
      </c>
      <c r="AR25" s="17" t="str">
        <f t="shared" si="23"/>
        <v/>
      </c>
      <c r="AS25" s="17" t="str">
        <f t="shared" si="23"/>
        <v/>
      </c>
      <c r="AT25" s="17" t="str">
        <f t="shared" si="23"/>
        <v/>
      </c>
      <c r="AU25" s="17" t="str">
        <f t="shared" si="23"/>
        <v/>
      </c>
      <c r="AV25" s="17" t="str">
        <f t="shared" si="23"/>
        <v/>
      </c>
      <c r="AW25" s="18">
        <f t="shared" si="25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268"/>
      <c r="B26" s="163"/>
      <c r="C26" s="274"/>
      <c r="D26" s="299"/>
      <c r="E26" s="223"/>
      <c r="F26" s="91"/>
      <c r="G26" s="361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46"/>
      <c r="S26" s="138"/>
      <c r="T26" s="23"/>
      <c r="U26" s="138"/>
      <c r="V26" s="18">
        <f t="shared" si="13"/>
        <v>0</v>
      </c>
      <c r="W26" s="92">
        <f t="shared" si="14"/>
        <v>0</v>
      </c>
      <c r="X26" s="92">
        <f t="shared" si="15"/>
        <v>0</v>
      </c>
      <c r="Y26" s="92">
        <f t="shared" si="16"/>
        <v>0</v>
      </c>
      <c r="Z26" s="92">
        <f t="shared" si="17"/>
        <v>0</v>
      </c>
      <c r="AA26" s="92">
        <f t="shared" si="18"/>
        <v>0</v>
      </c>
      <c r="AB26" s="92">
        <f t="shared" si="19"/>
        <v>0</v>
      </c>
      <c r="AC26" s="92">
        <f t="shared" si="20"/>
        <v>0</v>
      </c>
      <c r="AD26" s="210" t="str">
        <f t="shared" si="21"/>
        <v/>
      </c>
      <c r="AE26" s="16">
        <f t="shared" si="22"/>
        <v>0</v>
      </c>
      <c r="AF26" s="9"/>
      <c r="AG26" s="17" t="str">
        <f t="shared" si="23"/>
        <v/>
      </c>
      <c r="AH26" s="17" t="str">
        <f t="shared" si="23"/>
        <v/>
      </c>
      <c r="AI26" s="17" t="str">
        <f t="shared" si="23"/>
        <v/>
      </c>
      <c r="AJ26" s="17" t="str">
        <f t="shared" si="23"/>
        <v/>
      </c>
      <c r="AK26" s="17" t="str">
        <f t="shared" si="23"/>
        <v/>
      </c>
      <c r="AL26" s="17" t="str">
        <f t="shared" si="23"/>
        <v/>
      </c>
      <c r="AM26" s="17" t="str">
        <f t="shared" si="24"/>
        <v/>
      </c>
      <c r="AN26" s="17" t="str">
        <f t="shared" si="23"/>
        <v/>
      </c>
      <c r="AO26" s="17" t="str">
        <f t="shared" si="23"/>
        <v/>
      </c>
      <c r="AP26" s="17" t="str">
        <f t="shared" si="23"/>
        <v/>
      </c>
      <c r="AQ26" s="17" t="str">
        <f t="shared" si="23"/>
        <v/>
      </c>
      <c r="AR26" s="17" t="str">
        <f t="shared" si="23"/>
        <v/>
      </c>
      <c r="AS26" s="17" t="str">
        <f t="shared" si="23"/>
        <v/>
      </c>
      <c r="AT26" s="17" t="str">
        <f t="shared" si="23"/>
        <v/>
      </c>
      <c r="AU26" s="17" t="str">
        <f t="shared" si="23"/>
        <v/>
      </c>
      <c r="AV26" s="17" t="str">
        <f t="shared" si="23"/>
        <v/>
      </c>
      <c r="AW26" s="18">
        <f t="shared" si="25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268"/>
      <c r="B27" s="163"/>
      <c r="C27" s="274"/>
      <c r="D27" s="299"/>
      <c r="E27" s="223"/>
      <c r="F27" s="91"/>
      <c r="G27" s="361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46"/>
      <c r="S27" s="138"/>
      <c r="T27" s="23"/>
      <c r="U27" s="138"/>
      <c r="V27" s="18">
        <f t="shared" si="13"/>
        <v>0</v>
      </c>
      <c r="W27" s="92">
        <f t="shared" si="14"/>
        <v>0</v>
      </c>
      <c r="X27" s="92">
        <f t="shared" si="15"/>
        <v>0</v>
      </c>
      <c r="Y27" s="92">
        <f t="shared" si="16"/>
        <v>0</v>
      </c>
      <c r="Z27" s="92">
        <f t="shared" si="17"/>
        <v>0</v>
      </c>
      <c r="AA27" s="92">
        <f t="shared" si="18"/>
        <v>0</v>
      </c>
      <c r="AB27" s="92">
        <f t="shared" si="19"/>
        <v>0</v>
      </c>
      <c r="AC27" s="92">
        <f t="shared" si="20"/>
        <v>0</v>
      </c>
      <c r="AD27" s="210" t="str">
        <f t="shared" si="21"/>
        <v/>
      </c>
      <c r="AE27" s="16">
        <f t="shared" si="22"/>
        <v>0</v>
      </c>
      <c r="AF27" s="9"/>
      <c r="AG27" s="17" t="str">
        <f t="shared" si="23"/>
        <v/>
      </c>
      <c r="AH27" s="17" t="str">
        <f t="shared" si="23"/>
        <v/>
      </c>
      <c r="AI27" s="17" t="str">
        <f t="shared" si="23"/>
        <v/>
      </c>
      <c r="AJ27" s="17" t="str">
        <f t="shared" si="23"/>
        <v/>
      </c>
      <c r="AK27" s="17" t="str">
        <f t="shared" si="23"/>
        <v/>
      </c>
      <c r="AL27" s="17" t="str">
        <f t="shared" si="23"/>
        <v/>
      </c>
      <c r="AM27" s="17" t="str">
        <f t="shared" si="24"/>
        <v/>
      </c>
      <c r="AN27" s="17" t="str">
        <f t="shared" si="23"/>
        <v/>
      </c>
      <c r="AO27" s="17" t="str">
        <f t="shared" si="23"/>
        <v/>
      </c>
      <c r="AP27" s="17" t="str">
        <f t="shared" si="23"/>
        <v/>
      </c>
      <c r="AQ27" s="17" t="str">
        <f t="shared" si="23"/>
        <v/>
      </c>
      <c r="AR27" s="17" t="str">
        <f t="shared" si="23"/>
        <v/>
      </c>
      <c r="AS27" s="17" t="str">
        <f t="shared" si="23"/>
        <v/>
      </c>
      <c r="AT27" s="17" t="str">
        <f t="shared" si="23"/>
        <v/>
      </c>
      <c r="AU27" s="17" t="str">
        <f t="shared" si="23"/>
        <v/>
      </c>
      <c r="AV27" s="17" t="str">
        <f t="shared" si="23"/>
        <v/>
      </c>
      <c r="AW27" s="18">
        <f t="shared" si="25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268"/>
      <c r="B28" s="163"/>
      <c r="C28" s="274"/>
      <c r="D28" s="299"/>
      <c r="E28" s="223"/>
      <c r="F28" s="91"/>
      <c r="G28" s="361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46"/>
      <c r="S28" s="138"/>
      <c r="T28" s="23"/>
      <c r="U28" s="138"/>
      <c r="V28" s="18">
        <f t="shared" si="13"/>
        <v>0</v>
      </c>
      <c r="W28" s="92">
        <f t="shared" si="14"/>
        <v>0</v>
      </c>
      <c r="X28" s="92">
        <f t="shared" si="15"/>
        <v>0</v>
      </c>
      <c r="Y28" s="92">
        <f t="shared" si="16"/>
        <v>0</v>
      </c>
      <c r="Z28" s="92">
        <f t="shared" si="17"/>
        <v>0</v>
      </c>
      <c r="AA28" s="92">
        <f t="shared" si="18"/>
        <v>0</v>
      </c>
      <c r="AB28" s="92">
        <f t="shared" si="19"/>
        <v>0</v>
      </c>
      <c r="AC28" s="92">
        <f t="shared" si="20"/>
        <v>0</v>
      </c>
      <c r="AD28" s="210" t="str">
        <f t="shared" si="21"/>
        <v/>
      </c>
      <c r="AE28" s="16">
        <f t="shared" si="22"/>
        <v>0</v>
      </c>
      <c r="AF28" s="9"/>
      <c r="AG28" s="17" t="str">
        <f t="shared" si="23"/>
        <v/>
      </c>
      <c r="AH28" s="17" t="str">
        <f t="shared" si="23"/>
        <v/>
      </c>
      <c r="AI28" s="17" t="str">
        <f t="shared" si="23"/>
        <v/>
      </c>
      <c r="AJ28" s="17" t="str">
        <f t="shared" si="23"/>
        <v/>
      </c>
      <c r="AK28" s="17" t="str">
        <f t="shared" si="23"/>
        <v/>
      </c>
      <c r="AL28" s="17" t="str">
        <f t="shared" si="23"/>
        <v/>
      </c>
      <c r="AM28" s="17" t="str">
        <f t="shared" si="24"/>
        <v/>
      </c>
      <c r="AN28" s="17" t="str">
        <f t="shared" si="23"/>
        <v/>
      </c>
      <c r="AO28" s="17" t="str">
        <f t="shared" si="23"/>
        <v/>
      </c>
      <c r="AP28" s="17" t="str">
        <f t="shared" si="23"/>
        <v/>
      </c>
      <c r="AQ28" s="17" t="str">
        <f t="shared" si="23"/>
        <v/>
      </c>
      <c r="AR28" s="17" t="str">
        <f t="shared" si="23"/>
        <v/>
      </c>
      <c r="AS28" s="17" t="str">
        <f t="shared" si="23"/>
        <v/>
      </c>
      <c r="AT28" s="17" t="str">
        <f t="shared" si="23"/>
        <v/>
      </c>
      <c r="AU28" s="17" t="str">
        <f t="shared" si="23"/>
        <v/>
      </c>
      <c r="AV28" s="17" t="str">
        <f t="shared" si="23"/>
        <v/>
      </c>
      <c r="AW28" s="18">
        <f t="shared" si="25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5">
      <c r="A29" s="268"/>
      <c r="B29" s="163"/>
      <c r="C29" s="274"/>
      <c r="D29" s="299"/>
      <c r="E29" s="223"/>
      <c r="F29" s="91"/>
      <c r="G29" s="91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46"/>
      <c r="S29" s="138"/>
      <c r="T29" s="23"/>
      <c r="U29" s="138"/>
      <c r="V29" s="18">
        <f t="shared" si="13"/>
        <v>0</v>
      </c>
      <c r="W29" s="92">
        <f t="shared" si="14"/>
        <v>0</v>
      </c>
      <c r="X29" s="92">
        <f t="shared" si="15"/>
        <v>0</v>
      </c>
      <c r="Y29" s="92">
        <f t="shared" si="16"/>
        <v>0</v>
      </c>
      <c r="Z29" s="92">
        <f t="shared" si="17"/>
        <v>0</v>
      </c>
      <c r="AA29" s="92">
        <f t="shared" si="18"/>
        <v>0</v>
      </c>
      <c r="AB29" s="92">
        <f t="shared" si="19"/>
        <v>0</v>
      </c>
      <c r="AC29" s="92">
        <f t="shared" si="20"/>
        <v>0</v>
      </c>
      <c r="AD29" s="210" t="str">
        <f t="shared" si="21"/>
        <v/>
      </c>
      <c r="AE29" s="16">
        <f t="shared" si="22"/>
        <v>0</v>
      </c>
      <c r="AF29" s="9"/>
      <c r="AG29" s="17" t="str">
        <f t="shared" si="23"/>
        <v/>
      </c>
      <c r="AH29" s="17" t="str">
        <f t="shared" si="23"/>
        <v/>
      </c>
      <c r="AI29" s="17" t="str">
        <f t="shared" si="23"/>
        <v/>
      </c>
      <c r="AJ29" s="17" t="str">
        <f t="shared" si="23"/>
        <v/>
      </c>
      <c r="AK29" s="17" t="str">
        <f t="shared" si="23"/>
        <v/>
      </c>
      <c r="AL29" s="17" t="str">
        <f t="shared" si="23"/>
        <v/>
      </c>
      <c r="AM29" s="17" t="str">
        <f t="shared" si="24"/>
        <v/>
      </c>
      <c r="AN29" s="17" t="str">
        <f t="shared" si="23"/>
        <v/>
      </c>
      <c r="AO29" s="17" t="str">
        <f t="shared" si="23"/>
        <v/>
      </c>
      <c r="AP29" s="17" t="str">
        <f t="shared" si="23"/>
        <v/>
      </c>
      <c r="AQ29" s="17" t="str">
        <f t="shared" si="23"/>
        <v/>
      </c>
      <c r="AR29" s="17" t="str">
        <f t="shared" si="23"/>
        <v/>
      </c>
      <c r="AS29" s="17" t="str">
        <f t="shared" si="23"/>
        <v/>
      </c>
      <c r="AT29" s="17" t="str">
        <f t="shared" si="23"/>
        <v/>
      </c>
      <c r="AU29" s="17" t="str">
        <f t="shared" si="23"/>
        <v/>
      </c>
      <c r="AV29" s="17" t="str">
        <f t="shared" si="23"/>
        <v/>
      </c>
      <c r="AW29" s="18">
        <f t="shared" si="25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5">
      <c r="A30" s="268"/>
      <c r="B30" s="163"/>
      <c r="C30" s="274"/>
      <c r="D30" s="211"/>
      <c r="E30" s="223"/>
      <c r="F30" s="91"/>
      <c r="G30" s="91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46"/>
      <c r="S30" s="138"/>
      <c r="T30" s="23"/>
      <c r="U30" s="138"/>
      <c r="V30" s="18">
        <f t="shared" si="13"/>
        <v>0</v>
      </c>
      <c r="W30" s="92">
        <f t="shared" si="14"/>
        <v>0</v>
      </c>
      <c r="X30" s="92">
        <f t="shared" si="15"/>
        <v>0</v>
      </c>
      <c r="Y30" s="92">
        <f t="shared" si="16"/>
        <v>0</v>
      </c>
      <c r="Z30" s="92">
        <f t="shared" si="17"/>
        <v>0</v>
      </c>
      <c r="AA30" s="92">
        <f t="shared" si="18"/>
        <v>0</v>
      </c>
      <c r="AB30" s="92">
        <f t="shared" si="19"/>
        <v>0</v>
      </c>
      <c r="AC30" s="92">
        <f t="shared" si="20"/>
        <v>0</v>
      </c>
      <c r="AD30" s="210" t="str">
        <f t="shared" si="21"/>
        <v/>
      </c>
      <c r="AE30" s="16">
        <f t="shared" si="22"/>
        <v>0</v>
      </c>
      <c r="AF30" s="9"/>
      <c r="AG30" s="17" t="str">
        <f t="shared" si="23"/>
        <v/>
      </c>
      <c r="AH30" s="17" t="str">
        <f t="shared" si="23"/>
        <v/>
      </c>
      <c r="AI30" s="17" t="str">
        <f t="shared" si="23"/>
        <v/>
      </c>
      <c r="AJ30" s="17" t="str">
        <f t="shared" si="23"/>
        <v/>
      </c>
      <c r="AK30" s="17" t="str">
        <f t="shared" si="23"/>
        <v/>
      </c>
      <c r="AL30" s="17" t="str">
        <f t="shared" si="23"/>
        <v/>
      </c>
      <c r="AM30" s="17" t="str">
        <f t="shared" si="24"/>
        <v/>
      </c>
      <c r="AN30" s="17" t="str">
        <f t="shared" si="23"/>
        <v/>
      </c>
      <c r="AO30" s="17" t="str">
        <f t="shared" si="23"/>
        <v/>
      </c>
      <c r="AP30" s="17" t="str">
        <f t="shared" si="23"/>
        <v/>
      </c>
      <c r="AQ30" s="17" t="str">
        <f t="shared" si="23"/>
        <v/>
      </c>
      <c r="AR30" s="17" t="str">
        <f t="shared" si="23"/>
        <v/>
      </c>
      <c r="AS30" s="17" t="str">
        <f t="shared" si="23"/>
        <v/>
      </c>
      <c r="AT30" s="17" t="str">
        <f t="shared" si="23"/>
        <v/>
      </c>
      <c r="AU30" s="17" t="str">
        <f t="shared" si="23"/>
        <v/>
      </c>
      <c r="AV30" s="17" t="str">
        <f t="shared" si="23"/>
        <v/>
      </c>
      <c r="AW30" s="18">
        <f t="shared" si="25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customHeight="1" x14ac:dyDescent="0.2">
      <c r="A31" s="268"/>
      <c r="B31" s="163"/>
      <c r="C31" s="231"/>
      <c r="D31" s="273"/>
      <c r="E31" s="223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24"/>
      <c r="S31" s="23"/>
      <c r="T31" s="23"/>
      <c r="U31" s="23"/>
      <c r="V31" s="18">
        <f t="shared" si="13"/>
        <v>0</v>
      </c>
      <c r="W31" s="92">
        <f t="shared" si="14"/>
        <v>0</v>
      </c>
      <c r="X31" s="92">
        <f t="shared" si="15"/>
        <v>0</v>
      </c>
      <c r="Y31" s="92">
        <f t="shared" si="16"/>
        <v>0</v>
      </c>
      <c r="Z31" s="92">
        <f t="shared" si="17"/>
        <v>0</v>
      </c>
      <c r="AA31" s="92">
        <f t="shared" si="18"/>
        <v>0</v>
      </c>
      <c r="AB31" s="92">
        <f t="shared" si="19"/>
        <v>0</v>
      </c>
      <c r="AC31" s="92">
        <f t="shared" si="20"/>
        <v>0</v>
      </c>
      <c r="AD31" s="210" t="str">
        <f t="shared" si="21"/>
        <v/>
      </c>
      <c r="AE31" s="16">
        <f t="shared" si="22"/>
        <v>0</v>
      </c>
      <c r="AF31" s="9"/>
      <c r="AG31" s="17" t="str">
        <f t="shared" si="23"/>
        <v/>
      </c>
      <c r="AH31" s="17" t="str">
        <f t="shared" si="23"/>
        <v/>
      </c>
      <c r="AI31" s="17" t="str">
        <f t="shared" si="23"/>
        <v/>
      </c>
      <c r="AJ31" s="17" t="str">
        <f t="shared" si="23"/>
        <v/>
      </c>
      <c r="AK31" s="17" t="str">
        <f t="shared" si="23"/>
        <v/>
      </c>
      <c r="AL31" s="17" t="str">
        <f t="shared" si="23"/>
        <v/>
      </c>
      <c r="AM31" s="17" t="str">
        <f t="shared" si="24"/>
        <v/>
      </c>
      <c r="AN31" s="17" t="str">
        <f t="shared" si="23"/>
        <v/>
      </c>
      <c r="AO31" s="17" t="str">
        <f t="shared" si="23"/>
        <v/>
      </c>
      <c r="AP31" s="17" t="str">
        <f t="shared" si="23"/>
        <v/>
      </c>
      <c r="AQ31" s="17" t="str">
        <f t="shared" si="23"/>
        <v/>
      </c>
      <c r="AR31" s="17" t="str">
        <f t="shared" si="23"/>
        <v/>
      </c>
      <c r="AS31" s="17" t="str">
        <f t="shared" si="23"/>
        <v/>
      </c>
      <c r="AT31" s="17" t="str">
        <f t="shared" si="23"/>
        <v/>
      </c>
      <c r="AU31" s="17" t="str">
        <f t="shared" si="23"/>
        <v/>
      </c>
      <c r="AV31" s="17" t="str">
        <f t="shared" si="23"/>
        <v/>
      </c>
      <c r="AW31" s="18">
        <f t="shared" si="25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customHeight="1" x14ac:dyDescent="0.2">
      <c r="A32" s="268"/>
      <c r="B32" s="211"/>
      <c r="C32" s="211"/>
      <c r="D32" s="211"/>
      <c r="E32" s="223"/>
      <c r="F32" s="91"/>
      <c r="G32" s="91"/>
      <c r="H32" s="91"/>
      <c r="I32" s="91"/>
      <c r="J32" s="91"/>
      <c r="K32" s="23"/>
      <c r="L32" s="94"/>
      <c r="M32" s="91"/>
      <c r="N32" s="91"/>
      <c r="O32" s="94"/>
      <c r="P32" s="91"/>
      <c r="Q32" s="91"/>
      <c r="R32" s="24"/>
      <c r="S32" s="23"/>
      <c r="T32" s="23"/>
      <c r="U32" s="23"/>
      <c r="V32" s="18">
        <f t="shared" si="13"/>
        <v>0</v>
      </c>
      <c r="W32" s="92">
        <f t="shared" si="14"/>
        <v>0</v>
      </c>
      <c r="X32" s="92">
        <f t="shared" si="15"/>
        <v>0</v>
      </c>
      <c r="Y32" s="92">
        <f t="shared" si="16"/>
        <v>0</v>
      </c>
      <c r="Z32" s="92">
        <f t="shared" si="17"/>
        <v>0</v>
      </c>
      <c r="AA32" s="92">
        <f t="shared" si="18"/>
        <v>0</v>
      </c>
      <c r="AB32" s="92">
        <f t="shared" si="19"/>
        <v>0</v>
      </c>
      <c r="AC32" s="92">
        <f t="shared" si="20"/>
        <v>0</v>
      </c>
      <c r="AD32" s="210" t="str">
        <f t="shared" si="21"/>
        <v/>
      </c>
      <c r="AE32" s="16">
        <f t="shared" si="22"/>
        <v>0</v>
      </c>
      <c r="AF32" s="9"/>
      <c r="AG32" s="17" t="str">
        <f t="shared" si="23"/>
        <v/>
      </c>
      <c r="AH32" s="17" t="str">
        <f t="shared" si="23"/>
        <v/>
      </c>
      <c r="AI32" s="17" t="str">
        <f t="shared" si="23"/>
        <v/>
      </c>
      <c r="AJ32" s="17" t="str">
        <f t="shared" si="23"/>
        <v/>
      </c>
      <c r="AK32" s="17" t="str">
        <f t="shared" si="23"/>
        <v/>
      </c>
      <c r="AL32" s="17" t="str">
        <f t="shared" si="23"/>
        <v/>
      </c>
      <c r="AM32" s="17" t="str">
        <f t="shared" si="24"/>
        <v/>
      </c>
      <c r="AN32" s="17" t="str">
        <f t="shared" si="23"/>
        <v/>
      </c>
      <c r="AO32" s="17" t="str">
        <f t="shared" si="23"/>
        <v/>
      </c>
      <c r="AP32" s="17" t="str">
        <f t="shared" si="23"/>
        <v/>
      </c>
      <c r="AQ32" s="17" t="str">
        <f t="shared" si="23"/>
        <v/>
      </c>
      <c r="AR32" s="17" t="str">
        <f t="shared" si="23"/>
        <v/>
      </c>
      <c r="AS32" s="17" t="str">
        <f t="shared" si="23"/>
        <v/>
      </c>
      <c r="AT32" s="17" t="str">
        <f t="shared" si="23"/>
        <v/>
      </c>
      <c r="AU32" s="17" t="str">
        <f t="shared" si="23"/>
        <v/>
      </c>
      <c r="AV32" s="17" t="str">
        <f t="shared" si="23"/>
        <v/>
      </c>
      <c r="AW32" s="18">
        <f t="shared" si="25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customHeight="1" x14ac:dyDescent="0.2">
      <c r="A33" s="268"/>
      <c r="B33" s="211"/>
      <c r="C33" s="211"/>
      <c r="D33" s="211"/>
      <c r="E33" s="223"/>
      <c r="F33" s="91"/>
      <c r="G33" s="23"/>
      <c r="H33" s="91"/>
      <c r="I33" s="91"/>
      <c r="J33" s="23"/>
      <c r="K33" s="23"/>
      <c r="L33" s="24"/>
      <c r="M33" s="91"/>
      <c r="N33" s="23"/>
      <c r="O33" s="24"/>
      <c r="P33" s="23"/>
      <c r="Q33" s="91"/>
      <c r="R33" s="24"/>
      <c r="S33" s="23"/>
      <c r="T33" s="23"/>
      <c r="U33" s="23"/>
      <c r="V33" s="18">
        <f t="shared" si="13"/>
        <v>0</v>
      </c>
      <c r="W33" s="92">
        <f t="shared" si="14"/>
        <v>0</v>
      </c>
      <c r="X33" s="92">
        <f t="shared" si="15"/>
        <v>0</v>
      </c>
      <c r="Y33" s="92">
        <f t="shared" si="16"/>
        <v>0</v>
      </c>
      <c r="Z33" s="92">
        <f t="shared" si="17"/>
        <v>0</v>
      </c>
      <c r="AA33" s="92">
        <f t="shared" si="18"/>
        <v>0</v>
      </c>
      <c r="AB33" s="92">
        <f t="shared" si="19"/>
        <v>0</v>
      </c>
      <c r="AC33" s="92">
        <f t="shared" si="20"/>
        <v>0</v>
      </c>
      <c r="AD33" s="210" t="str">
        <f t="shared" si="21"/>
        <v/>
      </c>
      <c r="AE33" s="16">
        <f t="shared" si="22"/>
        <v>0</v>
      </c>
      <c r="AF33" s="9"/>
      <c r="AG33" s="17" t="str">
        <f t="shared" si="23"/>
        <v/>
      </c>
      <c r="AH33" s="17" t="str">
        <f t="shared" si="23"/>
        <v/>
      </c>
      <c r="AI33" s="17" t="str">
        <f t="shared" si="23"/>
        <v/>
      </c>
      <c r="AJ33" s="17" t="str">
        <f t="shared" si="23"/>
        <v/>
      </c>
      <c r="AK33" s="17" t="str">
        <f t="shared" si="23"/>
        <v/>
      </c>
      <c r="AL33" s="17" t="str">
        <f t="shared" si="23"/>
        <v/>
      </c>
      <c r="AM33" s="17" t="str">
        <f t="shared" si="24"/>
        <v/>
      </c>
      <c r="AN33" s="17" t="str">
        <f t="shared" si="23"/>
        <v/>
      </c>
      <c r="AO33" s="17" t="str">
        <f t="shared" si="23"/>
        <v/>
      </c>
      <c r="AP33" s="17" t="str">
        <f t="shared" si="23"/>
        <v/>
      </c>
      <c r="AQ33" s="17" t="str">
        <f t="shared" si="23"/>
        <v/>
      </c>
      <c r="AR33" s="17" t="str">
        <f t="shared" si="23"/>
        <v/>
      </c>
      <c r="AS33" s="17" t="str">
        <f t="shared" si="23"/>
        <v/>
      </c>
      <c r="AT33" s="17" t="str">
        <f t="shared" si="23"/>
        <v/>
      </c>
      <c r="AU33" s="17" t="str">
        <f t="shared" si="23"/>
        <v/>
      </c>
      <c r="AV33" s="17" t="str">
        <f t="shared" si="23"/>
        <v/>
      </c>
      <c r="AW33" s="18">
        <f t="shared" si="25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customHeight="1" x14ac:dyDescent="0.2">
      <c r="A34" s="268"/>
      <c r="B34" s="211"/>
      <c r="C34" s="211"/>
      <c r="D34" s="211"/>
      <c r="E34" s="223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8">
        <f t="shared" si="13"/>
        <v>0</v>
      </c>
      <c r="W34" s="92">
        <f t="shared" si="14"/>
        <v>0</v>
      </c>
      <c r="X34" s="92">
        <f t="shared" si="15"/>
        <v>0</v>
      </c>
      <c r="Y34" s="92">
        <f t="shared" si="16"/>
        <v>0</v>
      </c>
      <c r="Z34" s="92">
        <f t="shared" si="17"/>
        <v>0</v>
      </c>
      <c r="AA34" s="92">
        <f t="shared" si="18"/>
        <v>0</v>
      </c>
      <c r="AB34" s="92">
        <f t="shared" si="19"/>
        <v>0</v>
      </c>
      <c r="AC34" s="92">
        <f t="shared" si="20"/>
        <v>0</v>
      </c>
      <c r="AD34" s="210" t="str">
        <f t="shared" si="21"/>
        <v/>
      </c>
      <c r="AE34" s="16">
        <f t="shared" si="22"/>
        <v>0</v>
      </c>
      <c r="AF34" s="9"/>
      <c r="AG34" s="17" t="str">
        <f t="shared" si="23"/>
        <v/>
      </c>
      <c r="AH34" s="17" t="str">
        <f t="shared" si="23"/>
        <v/>
      </c>
      <c r="AI34" s="17" t="str">
        <f t="shared" si="23"/>
        <v/>
      </c>
      <c r="AJ34" s="17" t="str">
        <f t="shared" si="23"/>
        <v/>
      </c>
      <c r="AK34" s="17" t="str">
        <f t="shared" si="23"/>
        <v/>
      </c>
      <c r="AL34" s="17" t="str">
        <f t="shared" si="23"/>
        <v/>
      </c>
      <c r="AM34" s="17" t="str">
        <f t="shared" si="24"/>
        <v/>
      </c>
      <c r="AN34" s="17" t="str">
        <f t="shared" si="23"/>
        <v/>
      </c>
      <c r="AO34" s="17" t="str">
        <f t="shared" si="23"/>
        <v/>
      </c>
      <c r="AP34" s="17" t="str">
        <f t="shared" si="23"/>
        <v/>
      </c>
      <c r="AQ34" s="17" t="str">
        <f t="shared" si="23"/>
        <v/>
      </c>
      <c r="AR34" s="17" t="str">
        <f t="shared" si="23"/>
        <v/>
      </c>
      <c r="AS34" s="17" t="str">
        <f t="shared" si="23"/>
        <v/>
      </c>
      <c r="AT34" s="17" t="str">
        <f t="shared" si="23"/>
        <v/>
      </c>
      <c r="AU34" s="17" t="str">
        <f t="shared" si="23"/>
        <v/>
      </c>
      <c r="AV34" s="17" t="str">
        <f t="shared" si="23"/>
        <v/>
      </c>
      <c r="AW34" s="18">
        <f t="shared" si="25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customHeight="1" x14ac:dyDescent="0.2">
      <c r="A35" s="268"/>
      <c r="B35" s="211"/>
      <c r="C35" s="211"/>
      <c r="D35" s="211"/>
      <c r="E35" s="223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91"/>
      <c r="R35" s="24"/>
      <c r="S35" s="23"/>
      <c r="T35" s="23"/>
      <c r="U35" s="23"/>
      <c r="V35" s="18">
        <f t="shared" si="13"/>
        <v>0</v>
      </c>
      <c r="W35" s="92">
        <f t="shared" si="14"/>
        <v>0</v>
      </c>
      <c r="X35" s="92">
        <f t="shared" si="15"/>
        <v>0</v>
      </c>
      <c r="Y35" s="92">
        <f t="shared" si="16"/>
        <v>0</v>
      </c>
      <c r="Z35" s="92">
        <f t="shared" si="17"/>
        <v>0</v>
      </c>
      <c r="AA35" s="92">
        <f t="shared" si="18"/>
        <v>0</v>
      </c>
      <c r="AB35" s="92">
        <f t="shared" si="19"/>
        <v>0</v>
      </c>
      <c r="AC35" s="92">
        <f t="shared" si="20"/>
        <v>0</v>
      </c>
      <c r="AD35" s="210" t="str">
        <f t="shared" si="21"/>
        <v/>
      </c>
      <c r="AE35" s="16">
        <f t="shared" si="22"/>
        <v>0</v>
      </c>
      <c r="AF35" s="9"/>
      <c r="AG35" s="17" t="str">
        <f t="shared" si="23"/>
        <v/>
      </c>
      <c r="AH35" s="17" t="str">
        <f t="shared" si="23"/>
        <v/>
      </c>
      <c r="AI35" s="17" t="str">
        <f t="shared" si="23"/>
        <v/>
      </c>
      <c r="AJ35" s="17" t="str">
        <f t="shared" si="23"/>
        <v/>
      </c>
      <c r="AK35" s="17" t="str">
        <f t="shared" si="23"/>
        <v/>
      </c>
      <c r="AL35" s="17" t="str">
        <f t="shared" si="23"/>
        <v/>
      </c>
      <c r="AM35" s="17" t="str">
        <f t="shared" si="24"/>
        <v/>
      </c>
      <c r="AN35" s="17" t="str">
        <f t="shared" si="23"/>
        <v/>
      </c>
      <c r="AO35" s="17" t="str">
        <f t="shared" si="23"/>
        <v/>
      </c>
      <c r="AP35" s="17" t="str">
        <f t="shared" si="23"/>
        <v/>
      </c>
      <c r="AQ35" s="17" t="str">
        <f t="shared" si="23"/>
        <v/>
      </c>
      <c r="AR35" s="17" t="str">
        <f t="shared" si="23"/>
        <v/>
      </c>
      <c r="AS35" s="17" t="str">
        <f t="shared" si="23"/>
        <v/>
      </c>
      <c r="AT35" s="17" t="str">
        <f t="shared" si="23"/>
        <v/>
      </c>
      <c r="AU35" s="17" t="str">
        <f t="shared" si="23"/>
        <v/>
      </c>
      <c r="AV35" s="17" t="str">
        <f t="shared" si="23"/>
        <v/>
      </c>
      <c r="AW35" s="18">
        <f t="shared" si="25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customHeight="1" x14ac:dyDescent="0.2">
      <c r="A36" s="268"/>
      <c r="B36" s="220"/>
      <c r="C36" s="221"/>
      <c r="D36" s="83"/>
      <c r="E36" s="223"/>
      <c r="F36" s="91"/>
      <c r="G36" s="23"/>
      <c r="H36" s="91"/>
      <c r="I36" s="91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13"/>
        <v>0</v>
      </c>
      <c r="W36" s="92">
        <f t="shared" si="14"/>
        <v>0</v>
      </c>
      <c r="X36" s="92">
        <f t="shared" si="15"/>
        <v>0</v>
      </c>
      <c r="Y36" s="92">
        <f t="shared" si="16"/>
        <v>0</v>
      </c>
      <c r="Z36" s="92">
        <f t="shared" si="17"/>
        <v>0</v>
      </c>
      <c r="AA36" s="92">
        <f t="shared" si="18"/>
        <v>0</v>
      </c>
      <c r="AB36" s="92">
        <f t="shared" si="19"/>
        <v>0</v>
      </c>
      <c r="AC36" s="92">
        <f t="shared" si="20"/>
        <v>0</v>
      </c>
      <c r="AD36" s="210" t="str">
        <f t="shared" si="21"/>
        <v/>
      </c>
      <c r="AE36" s="16">
        <f t="shared" si="22"/>
        <v>0</v>
      </c>
      <c r="AF36" s="9"/>
      <c r="AG36" s="17" t="str">
        <f t="shared" si="23"/>
        <v/>
      </c>
      <c r="AH36" s="17" t="str">
        <f t="shared" si="23"/>
        <v/>
      </c>
      <c r="AI36" s="17" t="str">
        <f t="shared" si="23"/>
        <v/>
      </c>
      <c r="AJ36" s="17" t="str">
        <f t="shared" si="23"/>
        <v/>
      </c>
      <c r="AK36" s="17" t="str">
        <f t="shared" si="23"/>
        <v/>
      </c>
      <c r="AL36" s="17" t="str">
        <f t="shared" si="23"/>
        <v/>
      </c>
      <c r="AM36" s="17" t="str">
        <f t="shared" si="24"/>
        <v/>
      </c>
      <c r="AN36" s="17" t="str">
        <f t="shared" si="23"/>
        <v/>
      </c>
      <c r="AO36" s="17" t="str">
        <f t="shared" si="23"/>
        <v/>
      </c>
      <c r="AP36" s="17" t="str">
        <f t="shared" si="23"/>
        <v/>
      </c>
      <c r="AQ36" s="17" t="str">
        <f t="shared" si="23"/>
        <v/>
      </c>
      <c r="AR36" s="17" t="str">
        <f t="shared" si="23"/>
        <v/>
      </c>
      <c r="AS36" s="17" t="str">
        <f t="shared" si="23"/>
        <v/>
      </c>
      <c r="AT36" s="17" t="str">
        <f t="shared" si="23"/>
        <v/>
      </c>
      <c r="AU36" s="17" t="str">
        <f t="shared" si="23"/>
        <v/>
      </c>
      <c r="AV36" s="17" t="str">
        <f t="shared" si="23"/>
        <v/>
      </c>
      <c r="AW36" s="18">
        <f t="shared" si="25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customHeight="1" x14ac:dyDescent="0.2">
      <c r="B37" s="220"/>
      <c r="C37" s="221"/>
      <c r="D37" s="83"/>
      <c r="E37" s="223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13"/>
        <v>0</v>
      </c>
      <c r="W37" s="92">
        <f t="shared" si="14"/>
        <v>0</v>
      </c>
      <c r="X37" s="92">
        <f t="shared" si="15"/>
        <v>0</v>
      </c>
      <c r="Y37" s="92">
        <f t="shared" si="16"/>
        <v>0</v>
      </c>
      <c r="Z37" s="92">
        <f t="shared" si="17"/>
        <v>0</v>
      </c>
      <c r="AA37" s="92">
        <f t="shared" si="18"/>
        <v>0</v>
      </c>
      <c r="AB37" s="92">
        <f t="shared" si="19"/>
        <v>0</v>
      </c>
      <c r="AC37" s="92">
        <f t="shared" si="20"/>
        <v>0</v>
      </c>
      <c r="AD37" s="210" t="str">
        <f t="shared" si="21"/>
        <v/>
      </c>
      <c r="AE37" s="16">
        <f t="shared" si="22"/>
        <v>0</v>
      </c>
      <c r="AF37" s="9"/>
      <c r="AG37" s="17" t="str">
        <f t="shared" ref="AG37:AV39" si="26">IF(ISERROR(VALUE(LEFT(F37))),LEFT(F37),VALUE(LEFT(F37)))</f>
        <v/>
      </c>
      <c r="AH37" s="17" t="str">
        <f t="shared" si="26"/>
        <v/>
      </c>
      <c r="AI37" s="17" t="str">
        <f t="shared" si="26"/>
        <v/>
      </c>
      <c r="AJ37" s="17" t="str">
        <f t="shared" si="26"/>
        <v/>
      </c>
      <c r="AK37" s="17" t="str">
        <f t="shared" si="26"/>
        <v/>
      </c>
      <c r="AL37" s="17" t="str">
        <f t="shared" si="26"/>
        <v/>
      </c>
      <c r="AM37" s="17" t="str">
        <f t="shared" si="24"/>
        <v/>
      </c>
      <c r="AN37" s="17" t="str">
        <f t="shared" si="26"/>
        <v/>
      </c>
      <c r="AO37" s="17" t="str">
        <f t="shared" si="26"/>
        <v/>
      </c>
      <c r="AP37" s="17" t="str">
        <f t="shared" si="26"/>
        <v/>
      </c>
      <c r="AQ37" s="17" t="str">
        <f t="shared" si="26"/>
        <v/>
      </c>
      <c r="AR37" s="17" t="str">
        <f t="shared" si="26"/>
        <v/>
      </c>
      <c r="AS37" s="17" t="str">
        <f t="shared" si="26"/>
        <v/>
      </c>
      <c r="AT37" s="17" t="str">
        <f t="shared" si="26"/>
        <v/>
      </c>
      <c r="AU37" s="17" t="str">
        <f t="shared" si="26"/>
        <v/>
      </c>
      <c r="AV37" s="17" t="str">
        <f t="shared" si="26"/>
        <v/>
      </c>
      <c r="AW37" s="18">
        <f t="shared" si="25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8" customHeight="1" x14ac:dyDescent="0.25">
      <c r="A38" s="109"/>
      <c r="B38" s="110"/>
      <c r="C38" s="110"/>
      <c r="D38" s="110"/>
      <c r="E38" s="223"/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4"/>
      <c r="R38" s="24"/>
      <c r="S38" s="23"/>
      <c r="T38" s="23"/>
      <c r="U38" s="23"/>
      <c r="V38" s="18">
        <f t="shared" si="13"/>
        <v>0</v>
      </c>
      <c r="W38" s="92">
        <f t="shared" si="14"/>
        <v>0</v>
      </c>
      <c r="X38" s="92">
        <f t="shared" si="15"/>
        <v>0</v>
      </c>
      <c r="Y38" s="92">
        <f t="shared" si="16"/>
        <v>0</v>
      </c>
      <c r="Z38" s="92">
        <f t="shared" si="17"/>
        <v>0</v>
      </c>
      <c r="AA38" s="92">
        <f t="shared" si="18"/>
        <v>0</v>
      </c>
      <c r="AB38" s="92">
        <f t="shared" si="19"/>
        <v>0</v>
      </c>
      <c r="AC38" s="92">
        <f t="shared" si="20"/>
        <v>0</v>
      </c>
      <c r="AD38" s="210" t="str">
        <f t="shared" si="21"/>
        <v/>
      </c>
      <c r="AE38" s="16">
        <f t="shared" si="22"/>
        <v>0</v>
      </c>
      <c r="AF38" s="9"/>
      <c r="AG38" s="17" t="str">
        <f t="shared" si="26"/>
        <v/>
      </c>
      <c r="AH38" s="17" t="str">
        <f t="shared" si="26"/>
        <v/>
      </c>
      <c r="AI38" s="17" t="str">
        <f t="shared" si="26"/>
        <v/>
      </c>
      <c r="AJ38" s="17" t="str">
        <f t="shared" si="26"/>
        <v/>
      </c>
      <c r="AK38" s="17" t="str">
        <f t="shared" si="26"/>
        <v/>
      </c>
      <c r="AL38" s="17" t="str">
        <f t="shared" si="26"/>
        <v/>
      </c>
      <c r="AM38" s="17" t="str">
        <f t="shared" si="24"/>
        <v/>
      </c>
      <c r="AN38" s="17" t="str">
        <f t="shared" si="26"/>
        <v/>
      </c>
      <c r="AO38" s="17" t="str">
        <f t="shared" si="26"/>
        <v/>
      </c>
      <c r="AP38" s="17" t="str">
        <f t="shared" si="26"/>
        <v/>
      </c>
      <c r="AQ38" s="17" t="str">
        <f t="shared" si="26"/>
        <v/>
      </c>
      <c r="AR38" s="17" t="str">
        <f t="shared" si="26"/>
        <v/>
      </c>
      <c r="AS38" s="17" t="str">
        <f t="shared" si="26"/>
        <v/>
      </c>
      <c r="AT38" s="17" t="str">
        <f t="shared" si="26"/>
        <v/>
      </c>
      <c r="AU38" s="17" t="str">
        <f t="shared" si="26"/>
        <v/>
      </c>
      <c r="AV38" s="17" t="str">
        <f t="shared" si="26"/>
        <v/>
      </c>
      <c r="AW38" s="18">
        <f t="shared" si="25"/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109"/>
      <c r="B39" s="110"/>
      <c r="C39" s="110"/>
      <c r="D39" s="110"/>
      <c r="E39" s="27">
        <f>COUNTIF(E6:E38,"2332")</f>
        <v>0</v>
      </c>
      <c r="F39" s="23"/>
      <c r="G39" s="23"/>
      <c r="H39" s="23"/>
      <c r="I39" s="23"/>
      <c r="J39" s="23"/>
      <c r="K39" s="23"/>
      <c r="L39" s="24"/>
      <c r="M39" s="23"/>
      <c r="N39" s="23"/>
      <c r="O39" s="24"/>
      <c r="P39" s="23"/>
      <c r="Q39" s="23"/>
      <c r="R39" s="24"/>
      <c r="S39" s="23"/>
      <c r="T39" s="23"/>
      <c r="U39" s="23"/>
      <c r="V39" s="18">
        <f t="shared" si="13"/>
        <v>0</v>
      </c>
      <c r="W39" s="92">
        <f t="shared" si="14"/>
        <v>0</v>
      </c>
      <c r="X39" s="92">
        <f t="shared" si="15"/>
        <v>0</v>
      </c>
      <c r="Y39" s="92">
        <f t="shared" si="16"/>
        <v>0</v>
      </c>
      <c r="Z39" s="92">
        <f t="shared" si="17"/>
        <v>0</v>
      </c>
      <c r="AA39" s="92">
        <f t="shared" si="18"/>
        <v>0</v>
      </c>
      <c r="AB39" s="92">
        <f t="shared" si="19"/>
        <v>0</v>
      </c>
      <c r="AC39" s="92">
        <f t="shared" si="20"/>
        <v>0</v>
      </c>
      <c r="AD39" s="210" t="str">
        <f t="shared" si="21"/>
        <v/>
      </c>
      <c r="AE39" s="16">
        <f t="shared" si="22"/>
        <v>0</v>
      </c>
      <c r="AF39" s="9"/>
      <c r="AG39" s="17" t="str">
        <f t="shared" si="26"/>
        <v/>
      </c>
      <c r="AH39" s="17" t="str">
        <f t="shared" si="26"/>
        <v/>
      </c>
      <c r="AI39" s="17" t="str">
        <f t="shared" si="26"/>
        <v/>
      </c>
      <c r="AJ39" s="17" t="str">
        <f t="shared" si="26"/>
        <v/>
      </c>
      <c r="AK39" s="17" t="str">
        <f t="shared" si="26"/>
        <v/>
      </c>
      <c r="AL39" s="17" t="str">
        <f t="shared" si="26"/>
        <v/>
      </c>
      <c r="AM39" s="17" t="str">
        <f t="shared" si="24"/>
        <v/>
      </c>
      <c r="AN39" s="17" t="str">
        <f t="shared" si="26"/>
        <v/>
      </c>
      <c r="AO39" s="17" t="str">
        <f t="shared" si="26"/>
        <v/>
      </c>
      <c r="AP39" s="17" t="str">
        <f t="shared" si="26"/>
        <v/>
      </c>
      <c r="AQ39" s="17" t="str">
        <f t="shared" si="26"/>
        <v/>
      </c>
      <c r="AR39" s="17" t="str">
        <f t="shared" si="26"/>
        <v/>
      </c>
      <c r="AS39" s="17" t="str">
        <f t="shared" si="26"/>
        <v/>
      </c>
      <c r="AT39" s="17" t="str">
        <f t="shared" si="26"/>
        <v/>
      </c>
      <c r="AU39" s="17" t="str">
        <f t="shared" si="26"/>
        <v/>
      </c>
      <c r="AV39" s="17" t="str">
        <f t="shared" si="26"/>
        <v/>
      </c>
      <c r="AW39" s="18">
        <f t="shared" si="25"/>
        <v>0</v>
      </c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9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9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ht="13.5" customHeight="1" x14ac:dyDescent="0.25">
      <c r="A40" s="215"/>
      <c r="B40" s="110"/>
      <c r="C40" s="82" t="s">
        <v>12</v>
      </c>
      <c r="D40" s="110"/>
      <c r="E40" s="27"/>
      <c r="F40" s="181" t="str">
        <f t="array" ref="F40:U47">AG40:AV47</f>
        <v xml:space="preserve"> </v>
      </c>
      <c r="G40" s="181" t="str">
        <v xml:space="preserve"> </v>
      </c>
      <c r="H40" s="181">
        <v>4.4285714285714288</v>
      </c>
      <c r="I40" s="181">
        <v>4.3571428571428568</v>
      </c>
      <c r="J40" s="181">
        <v>4.5</v>
      </c>
      <c r="K40" s="181">
        <v>4.5</v>
      </c>
      <c r="L40" s="181">
        <v>4.5</v>
      </c>
      <c r="M40" s="181">
        <v>4.5714285714285712</v>
      </c>
      <c r="N40" s="181">
        <v>4.6428571428571432</v>
      </c>
      <c r="O40" s="182">
        <v>4.7857142857142856</v>
      </c>
      <c r="P40" s="183">
        <v>3.8571428571428572</v>
      </c>
      <c r="Q40" s="183" t="str">
        <v xml:space="preserve"> </v>
      </c>
      <c r="R40" s="183">
        <v>4.4285714285714288</v>
      </c>
      <c r="S40" s="181">
        <v>4.2857142857142856</v>
      </c>
      <c r="T40" s="181">
        <v>4.0714285714285712</v>
      </c>
      <c r="U40" s="181">
        <v>4.3571428571428568</v>
      </c>
      <c r="V40" s="18">
        <f>сводн.!T44</f>
        <v>4</v>
      </c>
      <c r="W40" s="92">
        <f>SUM(W6:W39)</f>
        <v>0</v>
      </c>
      <c r="X40" s="92">
        <f>SUM(X6:X39)</f>
        <v>0</v>
      </c>
      <c r="Y40" s="92">
        <f>SUM(Y6:Y39)-X40</f>
        <v>0</v>
      </c>
      <c r="Z40" s="92">
        <f>SUM(Z6:Z39)</f>
        <v>13</v>
      </c>
      <c r="AA40" s="92">
        <f>SUM(AA6:AA39)</f>
        <v>82</v>
      </c>
      <c r="AB40" s="92">
        <f>SUM(AB6:AB39)</f>
        <v>87</v>
      </c>
      <c r="AC40" s="92">
        <f>SUM(X40:AB40)</f>
        <v>182</v>
      </c>
      <c r="AD40" s="210">
        <f t="shared" ref="AD40:AD47" si="27">IF(ISERROR(((X40+Y40)*2+Z40*3+AA40*4+AB40*5)/SUM(X40,Y40:AB40)),"",((X40+Y40)*2+Z40*3+AA40*4+AB40*5)/SUM(X40,Y40:AB40))</f>
        <v>4.4065934065934069</v>
      </c>
      <c r="AE40" s="32"/>
      <c r="AF40" s="9"/>
      <c r="AG40" s="33" t="str">
        <f t="shared" ref="AG40:AV40" si="28">IF(COUNT(AG6:AG39)=0," ",SUM(AG6:AG39)/COUNT(AG6:AG39))</f>
        <v xml:space="preserve"> </v>
      </c>
      <c r="AH40" s="33" t="str">
        <f t="shared" si="28"/>
        <v xml:space="preserve"> </v>
      </c>
      <c r="AI40" s="33">
        <f t="shared" si="28"/>
        <v>4.4285714285714288</v>
      </c>
      <c r="AJ40" s="33">
        <f t="shared" si="28"/>
        <v>4.3571428571428568</v>
      </c>
      <c r="AK40" s="33">
        <f t="shared" si="28"/>
        <v>4.5</v>
      </c>
      <c r="AL40" s="33">
        <f t="shared" si="28"/>
        <v>4.5</v>
      </c>
      <c r="AM40" s="33">
        <f t="shared" si="28"/>
        <v>4.5</v>
      </c>
      <c r="AN40" s="33">
        <f t="shared" si="28"/>
        <v>4.5714285714285712</v>
      </c>
      <c r="AO40" s="33">
        <f t="shared" si="28"/>
        <v>4.6428571428571432</v>
      </c>
      <c r="AP40" s="33">
        <f t="shared" si="28"/>
        <v>4.7857142857142856</v>
      </c>
      <c r="AQ40" s="33">
        <f t="shared" si="28"/>
        <v>3.8571428571428572</v>
      </c>
      <c r="AR40" s="33" t="str">
        <f t="shared" si="28"/>
        <v xml:space="preserve"> </v>
      </c>
      <c r="AS40" s="33">
        <f t="shared" si="28"/>
        <v>4.4285714285714288</v>
      </c>
      <c r="AT40" s="33">
        <f t="shared" si="28"/>
        <v>4.2857142857142856</v>
      </c>
      <c r="AU40" s="33">
        <f t="shared" si="28"/>
        <v>4.0714285714285712</v>
      </c>
      <c r="AV40" s="34">
        <f t="shared" si="28"/>
        <v>4.3571428571428568</v>
      </c>
      <c r="AW40" s="35"/>
      <c r="AX40" s="19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</row>
    <row r="41" spans="1:157" s="43" customFormat="1" x14ac:dyDescent="0.2">
      <c r="A41" s="184"/>
      <c r="B41" s="215"/>
      <c r="C41" s="186" t="s">
        <v>13</v>
      </c>
      <c r="D41" s="82"/>
      <c r="E41" s="187"/>
      <c r="F41" s="102" t="str">
        <v>0</v>
      </c>
      <c r="G41" s="102" t="str">
        <v>0</v>
      </c>
      <c r="H41" s="102">
        <v>6</v>
      </c>
      <c r="I41" s="102">
        <v>5</v>
      </c>
      <c r="J41" s="102">
        <v>7</v>
      </c>
      <c r="K41" s="102">
        <v>7</v>
      </c>
      <c r="L41" s="102">
        <v>7</v>
      </c>
      <c r="M41" s="102">
        <v>8</v>
      </c>
      <c r="N41" s="102">
        <v>10</v>
      </c>
      <c r="O41" s="103">
        <v>12</v>
      </c>
      <c r="P41" s="103">
        <v>2</v>
      </c>
      <c r="Q41" s="103" t="str">
        <v>0</v>
      </c>
      <c r="R41" s="103">
        <v>6</v>
      </c>
      <c r="S41" s="102">
        <v>4</v>
      </c>
      <c r="T41" s="102">
        <v>6</v>
      </c>
      <c r="U41" s="102">
        <v>7</v>
      </c>
      <c r="V41" s="177">
        <f>IF(COUNTIF(V6:V39,5)=0,"0",COUNTIF(V6:V39,5))</f>
        <v>1</v>
      </c>
      <c r="W41" s="177"/>
      <c r="X41" s="722">
        <f>SUM(X40:AB40)</f>
        <v>182</v>
      </c>
      <c r="Y41" s="722"/>
      <c r="Z41" s="722"/>
      <c r="AA41" s="722"/>
      <c r="AB41" s="722"/>
      <c r="AC41" s="493"/>
      <c r="AD41" s="210">
        <f t="shared" si="27"/>
        <v>2</v>
      </c>
      <c r="AE41" s="36"/>
      <c r="AF41" s="37"/>
      <c r="AG41" s="38" t="str">
        <f t="shared" ref="AG41:AU41" si="29">IF(COUNTIF(AG6:AG39,5)=0,"0",COUNTIF(AG6:AG39,5))</f>
        <v>0</v>
      </c>
      <c r="AH41" s="38" t="str">
        <f t="shared" si="29"/>
        <v>0</v>
      </c>
      <c r="AI41" s="38">
        <f t="shared" si="29"/>
        <v>6</v>
      </c>
      <c r="AJ41" s="38">
        <f t="shared" si="29"/>
        <v>5</v>
      </c>
      <c r="AK41" s="38">
        <f t="shared" si="29"/>
        <v>7</v>
      </c>
      <c r="AL41" s="38">
        <f t="shared" si="29"/>
        <v>7</v>
      </c>
      <c r="AM41" s="38">
        <f t="shared" si="29"/>
        <v>7</v>
      </c>
      <c r="AN41" s="38">
        <f t="shared" si="29"/>
        <v>8</v>
      </c>
      <c r="AO41" s="38">
        <f t="shared" si="29"/>
        <v>10</v>
      </c>
      <c r="AP41" s="38">
        <f t="shared" si="29"/>
        <v>12</v>
      </c>
      <c r="AQ41" s="38">
        <f t="shared" si="29"/>
        <v>2</v>
      </c>
      <c r="AR41" s="38" t="str">
        <f t="shared" si="29"/>
        <v>0</v>
      </c>
      <c r="AS41" s="38">
        <f t="shared" si="29"/>
        <v>6</v>
      </c>
      <c r="AT41" s="38">
        <f t="shared" si="29"/>
        <v>4</v>
      </c>
      <c r="AU41" s="38">
        <f t="shared" si="29"/>
        <v>6</v>
      </c>
      <c r="AV41" s="39">
        <f>IF(COUNTIF(AV6:AV39,5)=0," ",COUNTIF(AV6:AV39,5))</f>
        <v>7</v>
      </c>
      <c r="AW41" s="38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x14ac:dyDescent="0.2">
      <c r="A42" s="188"/>
      <c r="B42" s="184"/>
      <c r="C42" s="190" t="s">
        <v>14</v>
      </c>
      <c r="D42" s="186"/>
      <c r="E42" s="191"/>
      <c r="F42" s="104" t="str">
        <v>0</v>
      </c>
      <c r="G42" s="104" t="str">
        <v>0</v>
      </c>
      <c r="H42" s="104">
        <v>8</v>
      </c>
      <c r="I42" s="104">
        <v>9</v>
      </c>
      <c r="J42" s="104">
        <v>7</v>
      </c>
      <c r="K42" s="104">
        <v>7</v>
      </c>
      <c r="L42" s="104">
        <v>7</v>
      </c>
      <c r="M42" s="104">
        <v>6</v>
      </c>
      <c r="N42" s="104">
        <v>3</v>
      </c>
      <c r="O42" s="105">
        <v>1</v>
      </c>
      <c r="P42" s="105">
        <v>8</v>
      </c>
      <c r="Q42" s="105" t="str">
        <v>0</v>
      </c>
      <c r="R42" s="105">
        <v>8</v>
      </c>
      <c r="S42" s="104">
        <v>10</v>
      </c>
      <c r="T42" s="104">
        <v>3</v>
      </c>
      <c r="U42" s="104">
        <v>5</v>
      </c>
      <c r="V42" s="44">
        <f>IF(COUNTIF(V6:V39,4)=0,"0",COUNTIF(V6:V39,4))</f>
        <v>6</v>
      </c>
      <c r="W42" s="44"/>
      <c r="X42" s="44"/>
      <c r="Y42" s="44" t="str">
        <f>IF(COUNTIF(Y6:Y39,4)=0," ",COUNTIF(Y6:Y39,4))</f>
        <v xml:space="preserve"> </v>
      </c>
      <c r="Z42" s="44" t="str">
        <f>IF(COUNTIF(Z6:Z39,4)=0," ",COUNTIF(Z6:Z39,4))</f>
        <v xml:space="preserve"> </v>
      </c>
      <c r="AA42" s="44">
        <f>IF(COUNTIF(AA6:AA39,4)=0," ",COUNTIF(AA6:AA39,4))</f>
        <v>2</v>
      </c>
      <c r="AB42" s="44">
        <f>IF(COUNTIF(AB6:AB39,4)=0," ",COUNTIF(AB6:AB39,4))</f>
        <v>5</v>
      </c>
      <c r="AC42" s="44"/>
      <c r="AD42" s="210" t="str">
        <f t="shared" si="27"/>
        <v/>
      </c>
      <c r="AE42" s="45" t="str">
        <f>IF(COUNTIF(AE6:AE39,4)=0," ",COUNTIF(AE6:AE39,4))</f>
        <v xml:space="preserve"> </v>
      </c>
      <c r="AF42" s="44" t="str">
        <f>IF(COUNTIF(AF6:AF39,4)=0," ",COUNTIF(AF6:AF39,4))</f>
        <v xml:space="preserve"> </v>
      </c>
      <c r="AG42" s="44" t="str">
        <f t="shared" ref="AG42:AU42" si="30">IF(COUNTIF(AG6:AG39,4)=0,"0",COUNTIF(AG6:AG39,4))</f>
        <v>0</v>
      </c>
      <c r="AH42" s="44" t="str">
        <f t="shared" si="30"/>
        <v>0</v>
      </c>
      <c r="AI42" s="44">
        <f t="shared" si="30"/>
        <v>8</v>
      </c>
      <c r="AJ42" s="44">
        <f t="shared" si="30"/>
        <v>9</v>
      </c>
      <c r="AK42" s="44">
        <f t="shared" si="30"/>
        <v>7</v>
      </c>
      <c r="AL42" s="44">
        <f t="shared" si="30"/>
        <v>7</v>
      </c>
      <c r="AM42" s="44">
        <f t="shared" si="30"/>
        <v>7</v>
      </c>
      <c r="AN42" s="44">
        <f t="shared" si="30"/>
        <v>6</v>
      </c>
      <c r="AO42" s="44">
        <f t="shared" si="30"/>
        <v>3</v>
      </c>
      <c r="AP42" s="44">
        <f t="shared" si="30"/>
        <v>1</v>
      </c>
      <c r="AQ42" s="44">
        <f t="shared" si="30"/>
        <v>8</v>
      </c>
      <c r="AR42" s="44" t="str">
        <f t="shared" si="30"/>
        <v>0</v>
      </c>
      <c r="AS42" s="44">
        <f t="shared" si="30"/>
        <v>8</v>
      </c>
      <c r="AT42" s="44">
        <f t="shared" si="30"/>
        <v>10</v>
      </c>
      <c r="AU42" s="44">
        <f t="shared" si="30"/>
        <v>3</v>
      </c>
      <c r="AV42" s="46">
        <f>IF(COUNTIF(AV6:AV39,4)=0," ",COUNTIF(AV6:AV39,4))</f>
        <v>5</v>
      </c>
      <c r="AW42" s="44"/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x14ac:dyDescent="0.2">
      <c r="A43" s="84"/>
      <c r="B43" s="188"/>
      <c r="C43" s="193" t="s">
        <v>15</v>
      </c>
      <c r="D43" s="190"/>
      <c r="E43" s="194"/>
      <c r="F43" s="106" t="str">
        <v>0</v>
      </c>
      <c r="G43" s="106" t="str">
        <v>0</v>
      </c>
      <c r="H43" s="106" t="str">
        <v>0</v>
      </c>
      <c r="I43" s="106" t="str">
        <v>0</v>
      </c>
      <c r="J43" s="106" t="str">
        <v>0</v>
      </c>
      <c r="K43" s="106" t="str">
        <v>0</v>
      </c>
      <c r="L43" s="106" t="str">
        <v>0</v>
      </c>
      <c r="M43" s="106" t="str">
        <v>0</v>
      </c>
      <c r="N43" s="106">
        <v>1</v>
      </c>
      <c r="O43" s="107">
        <v>1</v>
      </c>
      <c r="P43" s="107">
        <v>4</v>
      </c>
      <c r="Q43" s="107" t="str">
        <v>0</v>
      </c>
      <c r="R43" s="107" t="str">
        <v>0</v>
      </c>
      <c r="S43" s="106" t="str">
        <v>0</v>
      </c>
      <c r="T43" s="106">
        <v>5</v>
      </c>
      <c r="U43" s="106">
        <v>2</v>
      </c>
      <c r="V43" s="52">
        <f>IF(COUNTIF(V6:V39,3)=0,"0",COUNTIF(V6:V39,3))</f>
        <v>7</v>
      </c>
      <c r="W43" s="52"/>
      <c r="X43" s="52"/>
      <c r="Y43" s="52" t="str">
        <f>IF(COUNTIF(Y6:Y39,3)=0," ",COUNTIF(Y6:Y39,3))</f>
        <v xml:space="preserve"> </v>
      </c>
      <c r="Z43" s="52">
        <f>IF(COUNTIF(Z6:Z39,3)=0," ",COUNTIF(Z6:Z39,3))</f>
        <v>1</v>
      </c>
      <c r="AA43" s="52" t="str">
        <f>IF(COUNTIF(AA6:AA39,3)=0," ",COUNTIF(AA6:AA39,3))</f>
        <v xml:space="preserve"> </v>
      </c>
      <c r="AB43" s="52">
        <f>IF(COUNTIF(AB6:AB39,3)=0," ",COUNTIF(AB6:AB39,3))</f>
        <v>1</v>
      </c>
      <c r="AC43" s="52"/>
      <c r="AD43" s="210" t="str">
        <f t="shared" si="27"/>
        <v/>
      </c>
      <c r="AE43" s="53" t="str">
        <f>IF(COUNTIF(AE6:AE39,3)=0," ",COUNTIF(AE6:AE39,3))</f>
        <v xml:space="preserve"> </v>
      </c>
      <c r="AF43" s="52" t="str">
        <f>IF(COUNTIF(AF6:AF39,3)=0," ",COUNTIF(AF6:AF39,3))</f>
        <v xml:space="preserve"> </v>
      </c>
      <c r="AG43" s="52" t="str">
        <f t="shared" ref="AG43:AU43" si="31">IF(COUNTIF(AG6:AG39,3)=0,"0",COUNTIF(AG6:AG39,3))</f>
        <v>0</v>
      </c>
      <c r="AH43" s="52" t="str">
        <f t="shared" si="31"/>
        <v>0</v>
      </c>
      <c r="AI43" s="52" t="str">
        <f t="shared" si="31"/>
        <v>0</v>
      </c>
      <c r="AJ43" s="52" t="str">
        <f t="shared" si="31"/>
        <v>0</v>
      </c>
      <c r="AK43" s="52" t="str">
        <f t="shared" si="31"/>
        <v>0</v>
      </c>
      <c r="AL43" s="52" t="str">
        <f t="shared" si="31"/>
        <v>0</v>
      </c>
      <c r="AM43" s="52" t="str">
        <f t="shared" si="31"/>
        <v>0</v>
      </c>
      <c r="AN43" s="52" t="str">
        <f t="shared" si="31"/>
        <v>0</v>
      </c>
      <c r="AO43" s="52">
        <f t="shared" si="31"/>
        <v>1</v>
      </c>
      <c r="AP43" s="52">
        <f t="shared" si="31"/>
        <v>1</v>
      </c>
      <c r="AQ43" s="52">
        <f t="shared" si="31"/>
        <v>4</v>
      </c>
      <c r="AR43" s="52" t="str">
        <f t="shared" si="31"/>
        <v>0</v>
      </c>
      <c r="AS43" s="52" t="str">
        <f t="shared" si="31"/>
        <v>0</v>
      </c>
      <c r="AT43" s="52" t="str">
        <f t="shared" si="31"/>
        <v>0</v>
      </c>
      <c r="AU43" s="52">
        <f t="shared" si="31"/>
        <v>5</v>
      </c>
      <c r="AV43" s="54">
        <f>IF(COUNTIF(AV6:AV39,3)=0," ",COUNTIF(AV6:AV39,3))</f>
        <v>2</v>
      </c>
      <c r="AW43" s="52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x14ac:dyDescent="0.2">
      <c r="A44" s="215"/>
      <c r="B44" s="84"/>
      <c r="C44" s="82" t="s">
        <v>16</v>
      </c>
      <c r="D44" s="19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 t="str">
        <f>IF(COUNTIF(V6:V39,2)=0,"0",COUNTIF(V6:V39,2))</f>
        <v>0</v>
      </c>
      <c r="W44" s="35"/>
      <c r="X44" s="35"/>
      <c r="Y44" s="35" t="str">
        <f>IF(COUNTIF(Y6:Y39,2)=0," ",COUNTIF(Y6:Y39,2))</f>
        <v xml:space="preserve"> </v>
      </c>
      <c r="Z44" s="35">
        <f>IF(COUNTIF(Z6:Z39,2)=0," ",COUNTIF(Z6:Z39,2))</f>
        <v>4</v>
      </c>
      <c r="AA44" s="35" t="str">
        <f>IF(COUNTIF(AA6:AA39,2)=0," ",COUNTIF(AA6:AA39,2))</f>
        <v xml:space="preserve"> </v>
      </c>
      <c r="AB44" s="35">
        <f>IF(COUNTIF(AB6:AB39,2)=0," ",COUNTIF(AB6:AB39,2))</f>
        <v>1</v>
      </c>
      <c r="AC44" s="35"/>
      <c r="AD44" s="210" t="str">
        <f t="shared" si="27"/>
        <v/>
      </c>
      <c r="AE44" s="61" t="str">
        <f>IF(COUNTIF(AE6:AE39,2)=0," ",COUNTIF(AE6:AE39,2))</f>
        <v xml:space="preserve"> </v>
      </c>
      <c r="AF44" s="35" t="str">
        <f>IF(COUNTIF(AF6:AF39,2)=0," ",COUNTIF(AF6:AF39,2))</f>
        <v xml:space="preserve"> </v>
      </c>
      <c r="AG44" s="35">
        <f t="shared" ref="AG44:AV44" si="32">COUNTIF(AG6:AG38,2)+COUNTIF(AG6:AG38,"д")</f>
        <v>0</v>
      </c>
      <c r="AH44" s="35">
        <f t="shared" si="32"/>
        <v>0</v>
      </c>
      <c r="AI44" s="35">
        <f t="shared" si="32"/>
        <v>0</v>
      </c>
      <c r="AJ44" s="35">
        <f t="shared" si="32"/>
        <v>0</v>
      </c>
      <c r="AK44" s="35">
        <f t="shared" si="32"/>
        <v>0</v>
      </c>
      <c r="AL44" s="35">
        <f t="shared" si="32"/>
        <v>0</v>
      </c>
      <c r="AM44" s="35">
        <f t="shared" si="32"/>
        <v>0</v>
      </c>
      <c r="AN44" s="35">
        <f t="shared" si="32"/>
        <v>0</v>
      </c>
      <c r="AO44" s="35">
        <f t="shared" si="32"/>
        <v>0</v>
      </c>
      <c r="AP44" s="35">
        <f t="shared" si="32"/>
        <v>0</v>
      </c>
      <c r="AQ44" s="35">
        <f t="shared" si="32"/>
        <v>0</v>
      </c>
      <c r="AR44" s="35">
        <f t="shared" si="32"/>
        <v>0</v>
      </c>
      <c r="AS44" s="35">
        <f t="shared" si="32"/>
        <v>0</v>
      </c>
      <c r="AT44" s="35">
        <f t="shared" si="32"/>
        <v>0</v>
      </c>
      <c r="AU44" s="35">
        <f t="shared" si="32"/>
        <v>0</v>
      </c>
      <c r="AV44" s="35">
        <f t="shared" si="32"/>
        <v>0</v>
      </c>
      <c r="AW44" s="35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x14ac:dyDescent="0.2">
      <c r="A45" s="215"/>
      <c r="B45" s="215"/>
      <c r="C45" s="82" t="s">
        <v>17</v>
      </c>
      <c r="D45" s="82"/>
      <c r="E45" s="27"/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4">
        <v>0</v>
      </c>
      <c r="P45" s="24">
        <v>0</v>
      </c>
      <c r="Q45" s="24">
        <v>0</v>
      </c>
      <c r="R45" s="24">
        <v>0</v>
      </c>
      <c r="S45" s="23">
        <v>0</v>
      </c>
      <c r="T45" s="23">
        <v>0</v>
      </c>
      <c r="U45" s="23">
        <v>0</v>
      </c>
      <c r="V45" s="35">
        <f t="shared" ref="V45:AB45" si="33">COUNTBLANK(V6:V28)</f>
        <v>0</v>
      </c>
      <c r="W45" s="35">
        <f t="shared" si="33"/>
        <v>0</v>
      </c>
      <c r="X45" s="35">
        <f t="shared" si="33"/>
        <v>0</v>
      </c>
      <c r="Y45" s="35">
        <f t="shared" si="33"/>
        <v>0</v>
      </c>
      <c r="Z45" s="35">
        <f t="shared" si="33"/>
        <v>0</v>
      </c>
      <c r="AA45" s="35">
        <f t="shared" si="33"/>
        <v>0</v>
      </c>
      <c r="AB45" s="35">
        <f t="shared" si="33"/>
        <v>0</v>
      </c>
      <c r="AC45" s="35"/>
      <c r="AD45" s="222">
        <f>COUNTBLANK(AD6:AD28)</f>
        <v>9</v>
      </c>
      <c r="AE45" s="61" t="str">
        <f>IF(COUNTIF(AE6:AE39,"б")=0," ",COUNTIF(AE6:AE39,"б"))</f>
        <v xml:space="preserve"> </v>
      </c>
      <c r="AF45" s="60">
        <f t="shared" ref="AF45:BK45" si="34">IF(COUNTIF(AF6:AF39,"б")=0+COUNTIF(AF6:AF39,"а")=0,"0",COUNTIF(AF6:AF39,"б")+COUNTIF(AF6:AF39,"а"))</f>
        <v>0</v>
      </c>
      <c r="AG45" s="60">
        <f t="shared" si="34"/>
        <v>0</v>
      </c>
      <c r="AH45" s="60">
        <f t="shared" si="34"/>
        <v>0</v>
      </c>
      <c r="AI45" s="60">
        <f t="shared" si="34"/>
        <v>0</v>
      </c>
      <c r="AJ45" s="60">
        <f t="shared" si="34"/>
        <v>0</v>
      </c>
      <c r="AK45" s="60">
        <f t="shared" si="34"/>
        <v>0</v>
      </c>
      <c r="AL45" s="60">
        <f t="shared" si="34"/>
        <v>0</v>
      </c>
      <c r="AM45" s="60">
        <f t="shared" si="34"/>
        <v>0</v>
      </c>
      <c r="AN45" s="60">
        <f t="shared" si="34"/>
        <v>0</v>
      </c>
      <c r="AO45" s="60">
        <f t="shared" si="34"/>
        <v>0</v>
      </c>
      <c r="AP45" s="60">
        <f t="shared" si="34"/>
        <v>0</v>
      </c>
      <c r="AQ45" s="60">
        <f t="shared" si="34"/>
        <v>0</v>
      </c>
      <c r="AR45" s="60">
        <f t="shared" si="34"/>
        <v>0</v>
      </c>
      <c r="AS45" s="60">
        <f t="shared" si="34"/>
        <v>0</v>
      </c>
      <c r="AT45" s="60">
        <f t="shared" si="34"/>
        <v>0</v>
      </c>
      <c r="AU45" s="60">
        <f t="shared" si="34"/>
        <v>0</v>
      </c>
      <c r="AV45" s="60">
        <f t="shared" si="34"/>
        <v>0</v>
      </c>
      <c r="AW45" s="60">
        <f t="shared" si="34"/>
        <v>0</v>
      </c>
      <c r="AX45" s="60">
        <f t="shared" si="34"/>
        <v>0</v>
      </c>
      <c r="AY45" s="60">
        <f t="shared" si="34"/>
        <v>0</v>
      </c>
      <c r="AZ45" s="60">
        <f t="shared" si="34"/>
        <v>0</v>
      </c>
      <c r="BA45" s="60">
        <f t="shared" si="34"/>
        <v>0</v>
      </c>
      <c r="BB45" s="60">
        <f t="shared" si="34"/>
        <v>0</v>
      </c>
      <c r="BC45" s="60">
        <f t="shared" si="34"/>
        <v>0</v>
      </c>
      <c r="BD45" s="60">
        <f t="shared" si="34"/>
        <v>0</v>
      </c>
      <c r="BE45" s="60">
        <f t="shared" si="34"/>
        <v>0</v>
      </c>
      <c r="BF45" s="60">
        <f t="shared" si="34"/>
        <v>0</v>
      </c>
      <c r="BG45" s="60">
        <f t="shared" si="34"/>
        <v>0</v>
      </c>
      <c r="BH45" s="60">
        <f t="shared" si="34"/>
        <v>0</v>
      </c>
      <c r="BI45" s="60">
        <f t="shared" si="34"/>
        <v>0</v>
      </c>
      <c r="BJ45" s="60">
        <f t="shared" si="34"/>
        <v>0</v>
      </c>
      <c r="BK45" s="60">
        <f t="shared" si="34"/>
        <v>0</v>
      </c>
      <c r="BL45" s="60">
        <f t="shared" ref="BL45:CB45" si="35">IF(COUNTIF(BL6:BL39,"б")=0+COUNTIF(BL6:BL39,"а")=0,"0",COUNTIF(BL6:BL39,"б")+COUNTIF(BL6:BL39,"а"))</f>
        <v>0</v>
      </c>
      <c r="BM45" s="60">
        <f t="shared" si="35"/>
        <v>0</v>
      </c>
      <c r="BN45" s="60">
        <f t="shared" si="35"/>
        <v>0</v>
      </c>
      <c r="BO45" s="60">
        <f t="shared" si="35"/>
        <v>0</v>
      </c>
      <c r="BP45" s="60">
        <f t="shared" si="35"/>
        <v>0</v>
      </c>
      <c r="BQ45" s="60">
        <f t="shared" si="35"/>
        <v>0</v>
      </c>
      <c r="BR45" s="60">
        <f t="shared" si="35"/>
        <v>0</v>
      </c>
      <c r="BS45" s="60">
        <f t="shared" si="35"/>
        <v>0</v>
      </c>
      <c r="BT45" s="60">
        <f t="shared" si="35"/>
        <v>0</v>
      </c>
      <c r="BU45" s="60">
        <f t="shared" si="35"/>
        <v>0</v>
      </c>
      <c r="BV45" s="60">
        <f t="shared" si="35"/>
        <v>0</v>
      </c>
      <c r="BW45" s="60">
        <f t="shared" si="35"/>
        <v>0</v>
      </c>
      <c r="BX45" s="60">
        <f t="shared" si="35"/>
        <v>0</v>
      </c>
      <c r="BY45" s="60">
        <f t="shared" si="35"/>
        <v>0</v>
      </c>
      <c r="BZ45" s="60">
        <f t="shared" si="35"/>
        <v>0</v>
      </c>
      <c r="CA45" s="60">
        <f t="shared" si="35"/>
        <v>0</v>
      </c>
      <c r="CB45" s="60">
        <f t="shared" si="35"/>
        <v>0</v>
      </c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</row>
    <row r="46" spans="1:157" x14ac:dyDescent="0.2">
      <c r="A46" s="215"/>
      <c r="B46" s="215"/>
      <c r="C46" s="82" t="s">
        <v>18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IF(COUNTIF(V6:V39,"з")=0,"0",COUNTIF(V6:V39,"з"))</f>
        <v>0</v>
      </c>
      <c r="W46" s="35"/>
      <c r="X46" s="35"/>
      <c r="Y46" s="35" t="str">
        <f>IF(COUNTIF(Y6:Y39,"з")=0," ",COUNTIF(Y6:Y39,"з"))</f>
        <v xml:space="preserve"> </v>
      </c>
      <c r="Z46" s="35" t="str">
        <f>IF(COUNTIF(Z6:Z39,"з")=0," ",COUNTIF(Z6:Z39,"з"))</f>
        <v xml:space="preserve"> </v>
      </c>
      <c r="AA46" s="35" t="str">
        <f>IF(COUNTIF(AA6:AA39,"з")=0," ",COUNTIF(AA6:AA39,"з"))</f>
        <v xml:space="preserve"> </v>
      </c>
      <c r="AB46" s="35" t="str">
        <f>IF(COUNTIF(AB6:AB39,"з")=0," ",COUNTIF(AB6:AB39,"з"))</f>
        <v xml:space="preserve"> </v>
      </c>
      <c r="AC46" s="35"/>
      <c r="AD46" s="210" t="str">
        <f t="shared" si="27"/>
        <v/>
      </c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G46" s="35" t="str">
        <f t="shared" ref="AG46:AU46" si="36">IF(COUNTIF(AG6:AG39,"з")=0,"0",COUNTIF(AG6:AG39,"з"))</f>
        <v>0</v>
      </c>
      <c r="AH46" s="35" t="str">
        <f t="shared" si="36"/>
        <v>0</v>
      </c>
      <c r="AI46" s="35" t="str">
        <f t="shared" si="36"/>
        <v>0</v>
      </c>
      <c r="AJ46" s="35" t="str">
        <f t="shared" si="36"/>
        <v>0</v>
      </c>
      <c r="AK46" s="35" t="str">
        <f t="shared" si="36"/>
        <v>0</v>
      </c>
      <c r="AL46" s="35" t="str">
        <f t="shared" si="36"/>
        <v>0</v>
      </c>
      <c r="AM46" s="35" t="str">
        <f t="shared" si="36"/>
        <v>0</v>
      </c>
      <c r="AN46" s="35" t="str">
        <f t="shared" si="36"/>
        <v>0</v>
      </c>
      <c r="AO46" s="35" t="str">
        <f t="shared" si="36"/>
        <v>0</v>
      </c>
      <c r="AP46" s="35" t="str">
        <f t="shared" si="36"/>
        <v>0</v>
      </c>
      <c r="AQ46" s="35" t="str">
        <f t="shared" si="36"/>
        <v>0</v>
      </c>
      <c r="AR46" s="35" t="str">
        <f t="shared" si="36"/>
        <v>0</v>
      </c>
      <c r="AS46" s="35" t="str">
        <f t="shared" si="36"/>
        <v>0</v>
      </c>
      <c r="AT46" s="35" t="str">
        <f t="shared" si="36"/>
        <v>0</v>
      </c>
      <c r="AU46" s="35" t="str">
        <f t="shared" si="36"/>
        <v>0</v>
      </c>
      <c r="AV46" s="35" t="str">
        <f>IF(COUNTIF(AV6:AV39,"з")=0," ",COUNTIF(AV6:AV39,"з"))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G46"/>
    </row>
    <row r="47" spans="1:157" s="30" customFormat="1" x14ac:dyDescent="0.2">
      <c r="A47" s="215"/>
      <c r="B47" s="215"/>
      <c r="C47" s="82" t="s">
        <v>19</v>
      </c>
      <c r="D47" s="82"/>
      <c r="E47" s="27"/>
      <c r="F47" s="23" t="str">
        <v>0</v>
      </c>
      <c r="G47" s="23" t="str">
        <v>0</v>
      </c>
      <c r="H47" s="23" t="str">
        <v>0</v>
      </c>
      <c r="I47" s="23" t="str">
        <v>0</v>
      </c>
      <c r="J47" s="23" t="str">
        <v>0</v>
      </c>
      <c r="K47" s="23" t="str">
        <v>0</v>
      </c>
      <c r="L47" s="23" t="str">
        <v>0</v>
      </c>
      <c r="M47" s="23" t="str">
        <v>0</v>
      </c>
      <c r="N47" s="23" t="str">
        <v>0</v>
      </c>
      <c r="O47" s="24" t="str">
        <v>0</v>
      </c>
      <c r="P47" s="24" t="str">
        <v>0</v>
      </c>
      <c r="Q47" s="24" t="str">
        <v>0</v>
      </c>
      <c r="R47" s="24" t="str">
        <v>0</v>
      </c>
      <c r="S47" s="23" t="str">
        <v>0</v>
      </c>
      <c r="T47" s="23" t="str">
        <v>0</v>
      </c>
      <c r="U47" s="23" t="str">
        <v xml:space="preserve"> </v>
      </c>
      <c r="V47" s="35" t="str">
        <f>IF(COUNTIF(V6:V39,"н")=0,"0",COUNTIF(V6:V39,"н"))</f>
        <v>0</v>
      </c>
      <c r="W47" s="35"/>
      <c r="X47" s="35"/>
      <c r="Y47" s="35" t="str">
        <f>IF(COUNTIF(Y6:Y39,"н")=0," ",COUNTIF(Y6:Y39,"н"))</f>
        <v xml:space="preserve"> </v>
      </c>
      <c r="Z47" s="35" t="str">
        <f>IF(COUNTIF(Z6:Z39,"н")=0," ",COUNTIF(Z6:Z39,"н"))</f>
        <v xml:space="preserve"> </v>
      </c>
      <c r="AA47" s="35" t="str">
        <f>IF(COUNTIF(AA6:AA39,"н")=0," ",COUNTIF(AA6:AA39,"н"))</f>
        <v xml:space="preserve"> </v>
      </c>
      <c r="AB47" s="35" t="str">
        <f>IF(COUNTIF(AB6:AB39,"н")=0," ",COUNTIF(AB6:AB39,"н"))</f>
        <v xml:space="preserve"> </v>
      </c>
      <c r="AC47" s="35"/>
      <c r="AD47" s="210" t="str">
        <f t="shared" si="27"/>
        <v/>
      </c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G47" s="35" t="str">
        <f t="shared" ref="AG47:AU47" si="37">IF(COUNTIF(AG6:AG39,"н")=0,"0",COUNTIF(AG6:AG39,"н"))</f>
        <v>0</v>
      </c>
      <c r="AH47" s="35" t="str">
        <f t="shared" si="37"/>
        <v>0</v>
      </c>
      <c r="AI47" s="35" t="str">
        <f t="shared" si="37"/>
        <v>0</v>
      </c>
      <c r="AJ47" s="35" t="str">
        <f t="shared" si="37"/>
        <v>0</v>
      </c>
      <c r="AK47" s="35" t="str">
        <f t="shared" si="37"/>
        <v>0</v>
      </c>
      <c r="AL47" s="35" t="str">
        <f t="shared" si="37"/>
        <v>0</v>
      </c>
      <c r="AM47" s="35" t="str">
        <f t="shared" si="37"/>
        <v>0</v>
      </c>
      <c r="AN47" s="35" t="str">
        <f t="shared" si="37"/>
        <v>0</v>
      </c>
      <c r="AO47" s="35" t="str">
        <f t="shared" si="37"/>
        <v>0</v>
      </c>
      <c r="AP47" s="35" t="str">
        <f t="shared" si="37"/>
        <v>0</v>
      </c>
      <c r="AQ47" s="35" t="str">
        <f t="shared" si="37"/>
        <v>0</v>
      </c>
      <c r="AR47" s="35" t="str">
        <f t="shared" si="37"/>
        <v>0</v>
      </c>
      <c r="AS47" s="35" t="str">
        <f t="shared" si="37"/>
        <v>0</v>
      </c>
      <c r="AT47" s="35" t="str">
        <f t="shared" si="37"/>
        <v>0</v>
      </c>
      <c r="AU47" s="35" t="str">
        <f t="shared" si="37"/>
        <v>0</v>
      </c>
      <c r="AV47" s="35" t="str">
        <f>IF(COUNTIF(AV6:AV39,"н")=0," ",COUNTIF(AV6:AV39,"н"))</f>
        <v xml:space="preserve"> </v>
      </c>
      <c r="AW47" s="35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</row>
  </sheetData>
  <mergeCells count="8">
    <mergeCell ref="H2:P2"/>
    <mergeCell ref="BP3:CE3"/>
    <mergeCell ref="X41:AB41"/>
    <mergeCell ref="A3:C4"/>
    <mergeCell ref="AD3:AD5"/>
    <mergeCell ref="AG3:AW3"/>
    <mergeCell ref="AX3:BM3"/>
    <mergeCell ref="Q2:T2"/>
  </mergeCells>
  <conditionalFormatting sqref="AF6:AF39">
    <cfRule type="expression" dxfId="7304" priority="1343" stopIfTrue="1">
      <formula>VALUE(RIGHT(AF6))&gt;AE6</formula>
    </cfRule>
    <cfRule type="expression" dxfId="7303" priority="1344" stopIfTrue="1">
      <formula>EXACT(RIGHT(AF6,3),"зач")</formula>
    </cfRule>
  </conditionalFormatting>
  <conditionalFormatting sqref="C5 Y5 AI5 AG5">
    <cfRule type="cellIs" dxfId="7302" priority="1340" stopIfTrue="1" operator="equal">
      <formula>5</formula>
    </cfRule>
    <cfRule type="cellIs" dxfId="7301" priority="1341" stopIfTrue="1" operator="equal">
      <formula>4</formula>
    </cfRule>
    <cfRule type="cellIs" dxfId="7300" priority="1342" stopIfTrue="1" operator="equal">
      <formula>3</formula>
    </cfRule>
  </conditionalFormatting>
  <conditionalFormatting sqref="E6:E47">
    <cfRule type="cellIs" dxfId="7299" priority="1338" stopIfTrue="1" operator="equal">
      <formula>4</formula>
    </cfRule>
    <cfRule type="cellIs" dxfId="7298" priority="1339" stopIfTrue="1" operator="equal">
      <formula>3</formula>
    </cfRule>
  </conditionalFormatting>
  <conditionalFormatting sqref="Z5:AC5 AE46:AW47 W41 AG45:CB45 AE42:AF45 W42:AC47 F40:V47 H7:M28 F6:F28 O20:U28 F29:U39 AE6:AE41 AG6:AW44 O7:O19 Q7:T19 V7:V39">
    <cfRule type="cellIs" dxfId="7297" priority="1335" stopIfTrue="1" operator="equal">
      <formula>5</formula>
    </cfRule>
    <cfRule type="cellIs" dxfId="7296" priority="1336" stopIfTrue="1" operator="equal">
      <formula>4</formula>
    </cfRule>
    <cfRule type="cellIs" dxfId="7295" priority="1337" stopIfTrue="1" operator="equal">
      <formula>3</formula>
    </cfRule>
  </conditionalFormatting>
  <conditionalFormatting sqref="AE3:AJ4 V3:AC4 J3:K3 Q3:T3">
    <cfRule type="expression" dxfId="7294" priority="1333" stopIfTrue="1">
      <formula>$D$1&lt;J3</formula>
    </cfRule>
    <cfRule type="expression" dxfId="7293" priority="1334" stopIfTrue="1">
      <formula>$D$1&gt;J3</formula>
    </cfRule>
  </conditionalFormatting>
  <conditionalFormatting sqref="G3">
    <cfRule type="expression" dxfId="7292" priority="1318" stopIfTrue="1">
      <formula>$D$1&lt;G3</formula>
    </cfRule>
    <cfRule type="expression" dxfId="7291" priority="1319" stopIfTrue="1">
      <formula>$D$1&gt;G3</formula>
    </cfRule>
  </conditionalFormatting>
  <conditionalFormatting sqref="G3">
    <cfRule type="expression" dxfId="7290" priority="1316" stopIfTrue="1">
      <formula>$D$1&lt;G3</formula>
    </cfRule>
    <cfRule type="expression" dxfId="7289" priority="1317" stopIfTrue="1">
      <formula>$D$1&gt;G3</formula>
    </cfRule>
  </conditionalFormatting>
  <conditionalFormatting sqref="K3">
    <cfRule type="expression" dxfId="7288" priority="1314" stopIfTrue="1">
      <formula>$D$1&lt;K3</formula>
    </cfRule>
    <cfRule type="expression" dxfId="7287" priority="1315" stopIfTrue="1">
      <formula>$D$1&gt;K3</formula>
    </cfRule>
  </conditionalFormatting>
  <conditionalFormatting sqref="K3">
    <cfRule type="expression" dxfId="7286" priority="1312" stopIfTrue="1">
      <formula>$D$1&lt;K3</formula>
    </cfRule>
    <cfRule type="expression" dxfId="7285" priority="1313" stopIfTrue="1">
      <formula>$D$1&gt;K3</formula>
    </cfRule>
  </conditionalFormatting>
  <conditionalFormatting sqref="G3">
    <cfRule type="expression" dxfId="7284" priority="1310" stopIfTrue="1">
      <formula>$D$1&lt;G3</formula>
    </cfRule>
    <cfRule type="expression" dxfId="7283" priority="1311" stopIfTrue="1">
      <formula>$D$1&gt;G3</formula>
    </cfRule>
  </conditionalFormatting>
  <conditionalFormatting sqref="J3">
    <cfRule type="expression" dxfId="7282" priority="1308" stopIfTrue="1">
      <formula>$D$1&lt;J3</formula>
    </cfRule>
    <cfRule type="expression" dxfId="7281" priority="1309" stopIfTrue="1">
      <formula>$D$1&gt;J3</formula>
    </cfRule>
  </conditionalFormatting>
  <conditionalFormatting sqref="J3">
    <cfRule type="expression" dxfId="7280" priority="1306" stopIfTrue="1">
      <formula>$D$1&lt;J3</formula>
    </cfRule>
    <cfRule type="expression" dxfId="7279" priority="1307" stopIfTrue="1">
      <formula>$D$1&gt;J3</formula>
    </cfRule>
  </conditionalFormatting>
  <conditionalFormatting sqref="K3">
    <cfRule type="expression" dxfId="7278" priority="1304" stopIfTrue="1">
      <formula>$D$1&lt;K3</formula>
    </cfRule>
    <cfRule type="expression" dxfId="7277" priority="1305" stopIfTrue="1">
      <formula>$D$1&gt;K3</formula>
    </cfRule>
  </conditionalFormatting>
  <conditionalFormatting sqref="K3">
    <cfRule type="expression" dxfId="7276" priority="1302" stopIfTrue="1">
      <formula>$D$1&lt;K3</formula>
    </cfRule>
    <cfRule type="expression" dxfId="7275" priority="1303" stopIfTrue="1">
      <formula>$D$1&gt;K3</formula>
    </cfRule>
  </conditionalFormatting>
  <conditionalFormatting sqref="G4">
    <cfRule type="expression" dxfId="7274" priority="1294" stopIfTrue="1">
      <formula>$D$1&lt;G4</formula>
    </cfRule>
    <cfRule type="expression" dxfId="7273" priority="1295" stopIfTrue="1">
      <formula>$D$1&gt;G4</formula>
    </cfRule>
  </conditionalFormatting>
  <conditionalFormatting sqref="G4">
    <cfRule type="expression" dxfId="7272" priority="1292" stopIfTrue="1">
      <formula>$D$1&lt;G4</formula>
    </cfRule>
    <cfRule type="expression" dxfId="7271" priority="1293" stopIfTrue="1">
      <formula>$D$1&gt;G4</formula>
    </cfRule>
  </conditionalFormatting>
  <conditionalFormatting sqref="G4">
    <cfRule type="expression" dxfId="7270" priority="1290" stopIfTrue="1">
      <formula>$D$1&lt;G4</formula>
    </cfRule>
    <cfRule type="expression" dxfId="7269" priority="1291" stopIfTrue="1">
      <formula>$D$1&gt;G4</formula>
    </cfRule>
  </conditionalFormatting>
  <conditionalFormatting sqref="R5">
    <cfRule type="expression" dxfId="7268" priority="1273" stopIfTrue="1">
      <formula>$D$1&lt;R5</formula>
    </cfRule>
    <cfRule type="expression" dxfId="7267" priority="1274" stopIfTrue="1">
      <formula>$D$1&gt;R5</formula>
    </cfRule>
  </conditionalFormatting>
  <conditionalFormatting sqref="G5">
    <cfRule type="expression" dxfId="7266" priority="1199" stopIfTrue="1">
      <formula>$D$4&lt;G5</formula>
    </cfRule>
    <cfRule type="expression" dxfId="7265" priority="1200" stopIfTrue="1">
      <formula>$D$4&gt;G5</formula>
    </cfRule>
  </conditionalFormatting>
  <conditionalFormatting sqref="R6:S6">
    <cfRule type="cellIs" dxfId="7264" priority="1275" stopIfTrue="1" operator="equal">
      <formula>5</formula>
    </cfRule>
    <cfRule type="cellIs" dxfId="7263" priority="1276" stopIfTrue="1" operator="equal">
      <formula>4</formula>
    </cfRule>
    <cfRule type="cellIs" dxfId="7262" priority="1277" stopIfTrue="1" operator="equal">
      <formula>3</formula>
    </cfRule>
  </conditionalFormatting>
  <conditionalFormatting sqref="R6">
    <cfRule type="cellIs" dxfId="7261" priority="1264" stopIfTrue="1" operator="equal">
      <formula>5</formula>
    </cfRule>
    <cfRule type="cellIs" dxfId="7260" priority="1265" stopIfTrue="1" operator="equal">
      <formula>4</formula>
    </cfRule>
    <cfRule type="cellIs" dxfId="7259" priority="1266" stopIfTrue="1" operator="equal">
      <formula>3</formula>
    </cfRule>
  </conditionalFormatting>
  <conditionalFormatting sqref="S6">
    <cfRule type="cellIs" dxfId="7258" priority="1261" stopIfTrue="1" operator="equal">
      <formula>5</formula>
    </cfRule>
    <cfRule type="cellIs" dxfId="7257" priority="1262" stopIfTrue="1" operator="equal">
      <formula>4</formula>
    </cfRule>
    <cfRule type="cellIs" dxfId="7256" priority="1263" stopIfTrue="1" operator="equal">
      <formula>3</formula>
    </cfRule>
  </conditionalFormatting>
  <conditionalFormatting sqref="R5">
    <cfRule type="expression" dxfId="7255" priority="1259" stopIfTrue="1">
      <formula>$D$1&lt;R5</formula>
    </cfRule>
    <cfRule type="expression" dxfId="7254" priority="1260" stopIfTrue="1">
      <formula>$D$1&gt;R5</formula>
    </cfRule>
  </conditionalFormatting>
  <conditionalFormatting sqref="R5">
    <cfRule type="expression" dxfId="7253" priority="1257" stopIfTrue="1">
      <formula>$D$1&lt;R5</formula>
    </cfRule>
    <cfRule type="expression" dxfId="7252" priority="1258" stopIfTrue="1">
      <formula>$D$1&gt;R5</formula>
    </cfRule>
  </conditionalFormatting>
  <conditionalFormatting sqref="R5">
    <cfRule type="expression" dxfId="7251" priority="1255" stopIfTrue="1">
      <formula>$D$1&lt;R5</formula>
    </cfRule>
    <cfRule type="expression" dxfId="7250" priority="1256" stopIfTrue="1">
      <formula>$D$1&gt;R5</formula>
    </cfRule>
  </conditionalFormatting>
  <conditionalFormatting sqref="R5">
    <cfRule type="expression" dxfId="7249" priority="1253" stopIfTrue="1">
      <formula>$D$1&lt;R5</formula>
    </cfRule>
    <cfRule type="expression" dxfId="7248" priority="1254" stopIfTrue="1">
      <formula>$D$1&gt;R5</formula>
    </cfRule>
  </conditionalFormatting>
  <conditionalFormatting sqref="R5">
    <cfRule type="expression" dxfId="7247" priority="1251" stopIfTrue="1">
      <formula>$D$1&lt;R5</formula>
    </cfRule>
    <cfRule type="expression" dxfId="7246" priority="1252" stopIfTrue="1">
      <formula>$D$1&gt;R5</formula>
    </cfRule>
  </conditionalFormatting>
  <conditionalFormatting sqref="R5">
    <cfRule type="expression" dxfId="7245" priority="1249" stopIfTrue="1">
      <formula>$D$1&lt;R5</formula>
    </cfRule>
    <cfRule type="expression" dxfId="7244" priority="1250" stopIfTrue="1">
      <formula>$D$1&gt;R5</formula>
    </cfRule>
  </conditionalFormatting>
  <conditionalFormatting sqref="G6:G28">
    <cfRule type="cellIs" dxfId="7243" priority="1201" stopIfTrue="1" operator="equal">
      <formula>5</formula>
    </cfRule>
    <cfRule type="cellIs" dxfId="7242" priority="1202" stopIfTrue="1" operator="equal">
      <formula>4</formula>
    </cfRule>
    <cfRule type="cellIs" dxfId="7241" priority="1203" stopIfTrue="1" operator="equal">
      <formula>3</formula>
    </cfRule>
  </conditionalFormatting>
  <conditionalFormatting sqref="R6">
    <cfRule type="cellIs" dxfId="7240" priority="1193" stopIfTrue="1" operator="equal">
      <formula>5</formula>
    </cfRule>
    <cfRule type="cellIs" dxfId="7239" priority="1194" stopIfTrue="1" operator="equal">
      <formula>4</formula>
    </cfRule>
    <cfRule type="cellIs" dxfId="7238" priority="1195" stopIfTrue="1" operator="equal">
      <formula>3</formula>
    </cfRule>
  </conditionalFormatting>
  <conditionalFormatting sqref="S6">
    <cfRule type="cellIs" dxfId="7237" priority="1141" stopIfTrue="1" operator="equal">
      <formula>5</formula>
    </cfRule>
    <cfRule type="cellIs" dxfId="7236" priority="1142" stopIfTrue="1" operator="equal">
      <formula>4</formula>
    </cfRule>
    <cfRule type="cellIs" dxfId="7235" priority="1143" stopIfTrue="1" operator="equal">
      <formula>3</formula>
    </cfRule>
  </conditionalFormatting>
  <conditionalFormatting sqref="R5">
    <cfRule type="cellIs" dxfId="7234" priority="1114" stopIfTrue="1" operator="equal">
      <formula>5</formula>
    </cfRule>
    <cfRule type="cellIs" dxfId="7233" priority="1115" stopIfTrue="1" operator="equal">
      <formula>4</formula>
    </cfRule>
    <cfRule type="cellIs" dxfId="7232" priority="1116" stopIfTrue="1" operator="equal">
      <formula>3</formula>
    </cfRule>
  </conditionalFormatting>
  <conditionalFormatting sqref="G4">
    <cfRule type="expression" dxfId="7231" priority="1086" stopIfTrue="1">
      <formula>$D$4&lt;G4</formula>
    </cfRule>
    <cfRule type="expression" dxfId="7230" priority="1087" stopIfTrue="1">
      <formula>$D$4&gt;G4</formula>
    </cfRule>
  </conditionalFormatting>
  <conditionalFormatting sqref="R5">
    <cfRule type="cellIs" dxfId="7229" priority="1109" stopIfTrue="1" operator="equal">
      <formula>5</formula>
    </cfRule>
    <cfRule type="cellIs" dxfId="7228" priority="1110" stopIfTrue="1" operator="equal">
      <formula>4</formula>
    </cfRule>
    <cfRule type="cellIs" dxfId="7227" priority="1111" stopIfTrue="1" operator="equal">
      <formula>3</formula>
    </cfRule>
  </conditionalFormatting>
  <conditionalFormatting sqref="G5">
    <cfRule type="cellIs" dxfId="7226" priority="1088" stopIfTrue="1" operator="equal">
      <formula>5</formula>
    </cfRule>
    <cfRule type="cellIs" dxfId="7225" priority="1089" stopIfTrue="1" operator="equal">
      <formula>4</formula>
    </cfRule>
    <cfRule type="cellIs" dxfId="7224" priority="1090" stopIfTrue="1" operator="equal">
      <formula>3</formula>
    </cfRule>
  </conditionalFormatting>
  <conditionalFormatting sqref="R5">
    <cfRule type="cellIs" dxfId="7223" priority="1080" stopIfTrue="1" operator="equal">
      <formula>5</formula>
    </cfRule>
    <cfRule type="cellIs" dxfId="7222" priority="1081" stopIfTrue="1" operator="equal">
      <formula>4</formula>
    </cfRule>
    <cfRule type="cellIs" dxfId="7221" priority="1082" stopIfTrue="1" operator="equal">
      <formula>3</formula>
    </cfRule>
  </conditionalFormatting>
  <conditionalFormatting sqref="H4">
    <cfRule type="expression" dxfId="7220" priority="975" stopIfTrue="1">
      <formula>$D$1&lt;H4</formula>
    </cfRule>
    <cfRule type="expression" dxfId="7219" priority="976" stopIfTrue="1">
      <formula>$D$1&gt;H4</formula>
    </cfRule>
  </conditionalFormatting>
  <conditionalFormatting sqref="H4">
    <cfRule type="expression" dxfId="7218" priority="1015" stopIfTrue="1">
      <formula>$D$1&lt;H4</formula>
    </cfRule>
    <cfRule type="expression" dxfId="7217" priority="1016" stopIfTrue="1">
      <formula>$D$1&gt;H4</formula>
    </cfRule>
  </conditionalFormatting>
  <conditionalFormatting sqref="H4">
    <cfRule type="expression" dxfId="7216" priority="1004" stopIfTrue="1">
      <formula>$D$1&lt;H4</formula>
    </cfRule>
    <cfRule type="expression" dxfId="7215" priority="1005" stopIfTrue="1">
      <formula>$D$1&gt;H4</formula>
    </cfRule>
  </conditionalFormatting>
  <conditionalFormatting sqref="H4">
    <cfRule type="expression" dxfId="7214" priority="1002" stopIfTrue="1">
      <formula>$D$1&lt;H4</formula>
    </cfRule>
    <cfRule type="expression" dxfId="7213" priority="1003" stopIfTrue="1">
      <formula>$D$1&gt;H4</formula>
    </cfRule>
  </conditionalFormatting>
  <conditionalFormatting sqref="H4">
    <cfRule type="expression" dxfId="7212" priority="1000" stopIfTrue="1">
      <formula>$D$1&lt;H4</formula>
    </cfRule>
    <cfRule type="expression" dxfId="7211" priority="1001" stopIfTrue="1">
      <formula>$D$1&gt;H4</formula>
    </cfRule>
  </conditionalFormatting>
  <conditionalFormatting sqref="H4">
    <cfRule type="expression" dxfId="7210" priority="998" stopIfTrue="1">
      <formula>$D$1&lt;H4</formula>
    </cfRule>
    <cfRule type="expression" dxfId="7209" priority="999" stopIfTrue="1">
      <formula>$D$1&gt;H4</formula>
    </cfRule>
  </conditionalFormatting>
  <conditionalFormatting sqref="H4">
    <cfRule type="expression" dxfId="7208" priority="996" stopIfTrue="1">
      <formula>$D$1&lt;H4</formula>
    </cfRule>
    <cfRule type="expression" dxfId="7207" priority="997" stopIfTrue="1">
      <formula>$D$1&gt;H4</formula>
    </cfRule>
  </conditionalFormatting>
  <conditionalFormatting sqref="H4">
    <cfRule type="expression" dxfId="7206" priority="994" stopIfTrue="1">
      <formula>$D$1&lt;H4</formula>
    </cfRule>
    <cfRule type="expression" dxfId="7205" priority="995" stopIfTrue="1">
      <formula>$D$1&gt;H4</formula>
    </cfRule>
  </conditionalFormatting>
  <conditionalFormatting sqref="H4">
    <cfRule type="expression" dxfId="7204" priority="992" stopIfTrue="1">
      <formula>$D$1&lt;H4</formula>
    </cfRule>
    <cfRule type="expression" dxfId="7203" priority="993" stopIfTrue="1">
      <formula>$D$1&gt;H4</formula>
    </cfRule>
  </conditionalFormatting>
  <conditionalFormatting sqref="H4">
    <cfRule type="expression" dxfId="7202" priority="990" stopIfTrue="1">
      <formula>$D$1&lt;H4</formula>
    </cfRule>
    <cfRule type="expression" dxfId="7201" priority="991" stopIfTrue="1">
      <formula>$D$1&gt;H4</formula>
    </cfRule>
  </conditionalFormatting>
  <conditionalFormatting sqref="H5">
    <cfRule type="cellIs" dxfId="7200" priority="987" stopIfTrue="1" operator="equal">
      <formula>5</formula>
    </cfRule>
    <cfRule type="cellIs" dxfId="7199" priority="988" stopIfTrue="1" operator="equal">
      <formula>4</formula>
    </cfRule>
    <cfRule type="cellIs" dxfId="7198" priority="989" stopIfTrue="1" operator="equal">
      <formula>3</formula>
    </cfRule>
  </conditionalFormatting>
  <conditionalFormatting sqref="H5">
    <cfRule type="cellIs" dxfId="7197" priority="972" stopIfTrue="1" operator="equal">
      <formula>5</formula>
    </cfRule>
    <cfRule type="cellIs" dxfId="7196" priority="973" stopIfTrue="1" operator="equal">
      <formula>4</formula>
    </cfRule>
    <cfRule type="cellIs" dxfId="7195" priority="974" stopIfTrue="1" operator="equal">
      <formula>3</formula>
    </cfRule>
  </conditionalFormatting>
  <conditionalFormatting sqref="L6">
    <cfRule type="cellIs" dxfId="7194" priority="1031" stopIfTrue="1" operator="equal">
      <formula>5</formula>
    </cfRule>
    <cfRule type="cellIs" dxfId="7193" priority="1032" stopIfTrue="1" operator="equal">
      <formula>4</formula>
    </cfRule>
    <cfRule type="cellIs" dxfId="7192" priority="1033" stopIfTrue="1" operator="equal">
      <formula>3</formula>
    </cfRule>
  </conditionalFormatting>
  <conditionalFormatting sqref="H3">
    <cfRule type="expression" dxfId="7191" priority="1029" stopIfTrue="1">
      <formula>$D$1&lt;H3</formula>
    </cfRule>
    <cfRule type="expression" dxfId="7190" priority="1030" stopIfTrue="1">
      <formula>$D$1&gt;H3</formula>
    </cfRule>
  </conditionalFormatting>
  <conditionalFormatting sqref="H3">
    <cfRule type="expression" dxfId="7189" priority="1027" stopIfTrue="1">
      <formula>$D$1&lt;H3</formula>
    </cfRule>
    <cfRule type="expression" dxfId="7188" priority="1028" stopIfTrue="1">
      <formula>$D$1&gt;H3</formula>
    </cfRule>
  </conditionalFormatting>
  <conditionalFormatting sqref="H3">
    <cfRule type="expression" dxfId="7187" priority="1025" stopIfTrue="1">
      <formula>$D$1&lt;H3</formula>
    </cfRule>
    <cfRule type="expression" dxfId="7186" priority="1026" stopIfTrue="1">
      <formula>$D$1&gt;H3</formula>
    </cfRule>
  </conditionalFormatting>
  <conditionalFormatting sqref="H5">
    <cfRule type="cellIs" dxfId="7185" priority="1017" stopIfTrue="1" operator="equal">
      <formula>5</formula>
    </cfRule>
    <cfRule type="cellIs" dxfId="7184" priority="1018" stopIfTrue="1" operator="equal">
      <formula>4</formula>
    </cfRule>
    <cfRule type="cellIs" dxfId="7183" priority="1019" stopIfTrue="1" operator="equal">
      <formula>3</formula>
    </cfRule>
  </conditionalFormatting>
  <conditionalFormatting sqref="H4">
    <cfRule type="expression" dxfId="7182" priority="1008" stopIfTrue="1">
      <formula>$D$1&lt;H4</formula>
    </cfRule>
    <cfRule type="expression" dxfId="7181" priority="1009" stopIfTrue="1">
      <formula>$D$1&gt;H4</formula>
    </cfRule>
  </conditionalFormatting>
  <conditionalFormatting sqref="H4">
    <cfRule type="expression" dxfId="7180" priority="964" stopIfTrue="1">
      <formula>$D$1&lt;H4</formula>
    </cfRule>
    <cfRule type="expression" dxfId="7179" priority="965" stopIfTrue="1">
      <formula>$D$1&gt;H4</formula>
    </cfRule>
  </conditionalFormatting>
  <conditionalFormatting sqref="H5">
    <cfRule type="cellIs" dxfId="7178" priority="1022" stopIfTrue="1" operator="equal">
      <formula>5</formula>
    </cfRule>
    <cfRule type="cellIs" dxfId="7177" priority="1023" stopIfTrue="1" operator="equal">
      <formula>4</formula>
    </cfRule>
    <cfRule type="cellIs" dxfId="7176" priority="1024" stopIfTrue="1" operator="equal">
      <formula>3</formula>
    </cfRule>
  </conditionalFormatting>
  <conditionalFormatting sqref="H4">
    <cfRule type="expression" dxfId="7175" priority="1020" stopIfTrue="1">
      <formula>$D$1&lt;H4</formula>
    </cfRule>
    <cfRule type="expression" dxfId="7174" priority="1021" stopIfTrue="1">
      <formula>$D$1&gt;H4</formula>
    </cfRule>
  </conditionalFormatting>
  <conditionalFormatting sqref="H5">
    <cfRule type="cellIs" dxfId="7173" priority="1012" stopIfTrue="1" operator="equal">
      <formula>5</formula>
    </cfRule>
    <cfRule type="cellIs" dxfId="7172" priority="1013" stopIfTrue="1" operator="equal">
      <formula>4</formula>
    </cfRule>
    <cfRule type="cellIs" dxfId="7171" priority="1014" stopIfTrue="1" operator="equal">
      <formula>3</formula>
    </cfRule>
  </conditionalFormatting>
  <conditionalFormatting sqref="H4">
    <cfRule type="expression" dxfId="7170" priority="1010" stopIfTrue="1">
      <formula>$D$1&lt;H4</formula>
    </cfRule>
    <cfRule type="expression" dxfId="7169" priority="1011" stopIfTrue="1">
      <formula>$D$1&gt;H4</formula>
    </cfRule>
  </conditionalFormatting>
  <conditionalFormatting sqref="H4">
    <cfRule type="expression" dxfId="7168" priority="1006" stopIfTrue="1">
      <formula>$D$1&lt;H4</formula>
    </cfRule>
    <cfRule type="expression" dxfId="7167" priority="1007" stopIfTrue="1">
      <formula>$D$1&gt;H4</formula>
    </cfRule>
  </conditionalFormatting>
  <conditionalFormatting sqref="H4">
    <cfRule type="expression" dxfId="7166" priority="985" stopIfTrue="1">
      <formula>$D$1&lt;H4</formula>
    </cfRule>
    <cfRule type="expression" dxfId="7165" priority="986" stopIfTrue="1">
      <formula>$D$1&gt;H4</formula>
    </cfRule>
  </conditionalFormatting>
  <conditionalFormatting sqref="H5">
    <cfRule type="cellIs" dxfId="7164" priority="982" stopIfTrue="1" operator="equal">
      <formula>5</formula>
    </cfRule>
    <cfRule type="cellIs" dxfId="7163" priority="983" stopIfTrue="1" operator="equal">
      <formula>4</formula>
    </cfRule>
    <cfRule type="cellIs" dxfId="7162" priority="984" stopIfTrue="1" operator="equal">
      <formula>3</formula>
    </cfRule>
  </conditionalFormatting>
  <conditionalFormatting sqref="H4">
    <cfRule type="expression" dxfId="7161" priority="980" stopIfTrue="1">
      <formula>$D$1&lt;H4</formula>
    </cfRule>
    <cfRule type="expression" dxfId="7160" priority="981" stopIfTrue="1">
      <formula>$D$1&gt;H4</formula>
    </cfRule>
  </conditionalFormatting>
  <conditionalFormatting sqref="H5">
    <cfRule type="cellIs" dxfId="7159" priority="977" stopIfTrue="1" operator="equal">
      <formula>5</formula>
    </cfRule>
    <cfRule type="cellIs" dxfId="7158" priority="978" stopIfTrue="1" operator="equal">
      <formula>4</formula>
    </cfRule>
    <cfRule type="cellIs" dxfId="7157" priority="979" stopIfTrue="1" operator="equal">
      <formula>3</formula>
    </cfRule>
  </conditionalFormatting>
  <conditionalFormatting sqref="H4">
    <cfRule type="expression" dxfId="7156" priority="970" stopIfTrue="1">
      <formula>$D$1&lt;H4</formula>
    </cfRule>
    <cfRule type="expression" dxfId="7155" priority="971" stopIfTrue="1">
      <formula>$D$1&gt;H4</formula>
    </cfRule>
  </conditionalFormatting>
  <conditionalFormatting sqref="H4">
    <cfRule type="expression" dxfId="7154" priority="968" stopIfTrue="1">
      <formula>$D$1&lt;H4</formula>
    </cfRule>
    <cfRule type="expression" dxfId="7153" priority="969" stopIfTrue="1">
      <formula>$D$1&gt;H4</formula>
    </cfRule>
  </conditionalFormatting>
  <conditionalFormatting sqref="H4">
    <cfRule type="expression" dxfId="7152" priority="966" stopIfTrue="1">
      <formula>$D$1&lt;H4</formula>
    </cfRule>
    <cfRule type="expression" dxfId="7151" priority="967" stopIfTrue="1">
      <formula>$D$1&gt;H4</formula>
    </cfRule>
  </conditionalFormatting>
  <conditionalFormatting sqref="H4">
    <cfRule type="expression" dxfId="7150" priority="962" stopIfTrue="1">
      <formula>$D$1&lt;H4</formula>
    </cfRule>
    <cfRule type="expression" dxfId="7149" priority="963" stopIfTrue="1">
      <formula>$D$1&gt;H4</formula>
    </cfRule>
  </conditionalFormatting>
  <conditionalFormatting sqref="H4">
    <cfRule type="expression" dxfId="7148" priority="960" stopIfTrue="1">
      <formula>$D$1&lt;H4</formula>
    </cfRule>
    <cfRule type="expression" dxfId="7147" priority="961" stopIfTrue="1">
      <formula>$D$1&gt;H4</formula>
    </cfRule>
  </conditionalFormatting>
  <conditionalFormatting sqref="H4">
    <cfRule type="expression" dxfId="7146" priority="958" stopIfTrue="1">
      <formula>$D$1&lt;H4</formula>
    </cfRule>
    <cfRule type="expression" dxfId="7145" priority="959" stopIfTrue="1">
      <formula>$D$1&gt;H4</formula>
    </cfRule>
  </conditionalFormatting>
  <conditionalFormatting sqref="H4">
    <cfRule type="expression" dxfId="7144" priority="956" stopIfTrue="1">
      <formula>$D$1&lt;H4</formula>
    </cfRule>
    <cfRule type="expression" dxfId="7143" priority="957" stopIfTrue="1">
      <formula>$D$1&gt;H4</formula>
    </cfRule>
  </conditionalFormatting>
  <conditionalFormatting sqref="H4">
    <cfRule type="expression" dxfId="7142" priority="954" stopIfTrue="1">
      <formula>$D$1&lt;H4</formula>
    </cfRule>
    <cfRule type="expression" dxfId="7141" priority="955" stopIfTrue="1">
      <formula>$D$1&gt;H4</formula>
    </cfRule>
  </conditionalFormatting>
  <conditionalFormatting sqref="H4">
    <cfRule type="expression" dxfId="7140" priority="952" stopIfTrue="1">
      <formula>$D$1&lt;H4</formula>
    </cfRule>
    <cfRule type="expression" dxfId="7139" priority="953" stopIfTrue="1">
      <formula>$D$1&gt;H4</formula>
    </cfRule>
  </conditionalFormatting>
  <conditionalFormatting sqref="H4">
    <cfRule type="expression" dxfId="7138" priority="950" stopIfTrue="1">
      <formula>$D$1&lt;H4</formula>
    </cfRule>
    <cfRule type="expression" dxfId="7137" priority="951" stopIfTrue="1">
      <formula>$D$1&gt;H4</formula>
    </cfRule>
  </conditionalFormatting>
  <conditionalFormatting sqref="F3">
    <cfRule type="expression" dxfId="7136" priority="948" stopIfTrue="1">
      <formula>$D$1&lt;F3</formula>
    </cfRule>
    <cfRule type="expression" dxfId="7135" priority="949" stopIfTrue="1">
      <formula>$D$1&gt;F3</formula>
    </cfRule>
  </conditionalFormatting>
  <conditionalFormatting sqref="F4">
    <cfRule type="expression" dxfId="7134" priority="946" stopIfTrue="1">
      <formula>$D$1&lt;F4</formula>
    </cfRule>
    <cfRule type="expression" dxfId="7133" priority="947" stopIfTrue="1">
      <formula>$D$1&gt;F4</formula>
    </cfRule>
  </conditionalFormatting>
  <conditionalFormatting sqref="F5">
    <cfRule type="expression" dxfId="7132" priority="942" stopIfTrue="1">
      <formula>$D$1&lt;F5</formula>
    </cfRule>
    <cfRule type="expression" dxfId="7131" priority="943" stopIfTrue="1">
      <formula>$D$1&gt;F5</formula>
    </cfRule>
  </conditionalFormatting>
  <conditionalFormatting sqref="F5">
    <cfRule type="expression" dxfId="7130" priority="944" stopIfTrue="1">
      <formula>$D$1&lt;F5</formula>
    </cfRule>
    <cfRule type="expression" dxfId="7129" priority="945" stopIfTrue="1">
      <formula>$D$1&gt;F5</formula>
    </cfRule>
  </conditionalFormatting>
  <conditionalFormatting sqref="F5">
    <cfRule type="expression" dxfId="7128" priority="940" stopIfTrue="1">
      <formula>$D$1&lt;F5</formula>
    </cfRule>
    <cfRule type="expression" dxfId="7127" priority="941" stopIfTrue="1">
      <formula>$D$1&gt;F5</formula>
    </cfRule>
  </conditionalFormatting>
  <conditionalFormatting sqref="F4">
    <cfRule type="expression" dxfId="7126" priority="930" stopIfTrue="1">
      <formula>$D$1&lt;F4</formula>
    </cfRule>
    <cfRule type="expression" dxfId="7125" priority="931" stopIfTrue="1">
      <formula>$D$1&gt;F4</formula>
    </cfRule>
  </conditionalFormatting>
  <conditionalFormatting sqref="F5">
    <cfRule type="cellIs" dxfId="7124" priority="937" stopIfTrue="1" operator="equal">
      <formula>5</formula>
    </cfRule>
    <cfRule type="cellIs" dxfId="7123" priority="938" stopIfTrue="1" operator="equal">
      <formula>4</formula>
    </cfRule>
    <cfRule type="cellIs" dxfId="7122" priority="939" stopIfTrue="1" operator="equal">
      <formula>3</formula>
    </cfRule>
  </conditionalFormatting>
  <conditionalFormatting sqref="F4">
    <cfRule type="expression" dxfId="7121" priority="935" stopIfTrue="1">
      <formula>$D$1&lt;F4</formula>
    </cfRule>
    <cfRule type="expression" dxfId="7120" priority="936" stopIfTrue="1">
      <formula>$D$1&gt;F4</formula>
    </cfRule>
  </conditionalFormatting>
  <conditionalFormatting sqref="F5">
    <cfRule type="cellIs" dxfId="7119" priority="932" stopIfTrue="1" operator="equal">
      <formula>5</formula>
    </cfRule>
    <cfRule type="cellIs" dxfId="7118" priority="933" stopIfTrue="1" operator="equal">
      <formula>4</formula>
    </cfRule>
    <cfRule type="cellIs" dxfId="7117" priority="934" stopIfTrue="1" operator="equal">
      <formula>3</formula>
    </cfRule>
  </conditionalFormatting>
  <conditionalFormatting sqref="F5">
    <cfRule type="cellIs" dxfId="7116" priority="927" stopIfTrue="1" operator="equal">
      <formula>5</formula>
    </cfRule>
    <cfRule type="cellIs" dxfId="7115" priority="928" stopIfTrue="1" operator="equal">
      <formula>4</formula>
    </cfRule>
    <cfRule type="cellIs" dxfId="7114" priority="929" stopIfTrue="1" operator="equal">
      <formula>3</formula>
    </cfRule>
  </conditionalFormatting>
  <conditionalFormatting sqref="F4">
    <cfRule type="expression" dxfId="7113" priority="925" stopIfTrue="1">
      <formula>$D$1&lt;F4</formula>
    </cfRule>
    <cfRule type="expression" dxfId="7112" priority="926" stopIfTrue="1">
      <formula>$D$1&gt;F4</formula>
    </cfRule>
  </conditionalFormatting>
  <conditionalFormatting sqref="J4">
    <cfRule type="expression" dxfId="7111" priority="923" stopIfTrue="1">
      <formula>$D$1&lt;J4</formula>
    </cfRule>
    <cfRule type="expression" dxfId="7110" priority="924" stopIfTrue="1">
      <formula>$D$1&gt;J4</formula>
    </cfRule>
  </conditionalFormatting>
  <conditionalFormatting sqref="J4">
    <cfRule type="expression" dxfId="7109" priority="921" stopIfTrue="1">
      <formula>$D$1&lt;J4</formula>
    </cfRule>
    <cfRule type="expression" dxfId="7108" priority="922" stopIfTrue="1">
      <formula>$D$1&gt;J4</formula>
    </cfRule>
  </conditionalFormatting>
  <conditionalFormatting sqref="J4">
    <cfRule type="expression" dxfId="7107" priority="919" stopIfTrue="1">
      <formula>$D$1&lt;J4</formula>
    </cfRule>
    <cfRule type="expression" dxfId="7106" priority="920" stopIfTrue="1">
      <formula>$D$1&gt;J4</formula>
    </cfRule>
  </conditionalFormatting>
  <conditionalFormatting sqref="J4">
    <cfRule type="expression" dxfId="7105" priority="917" stopIfTrue="1">
      <formula>$D$1&lt;J4</formula>
    </cfRule>
    <cfRule type="expression" dxfId="7104" priority="918" stopIfTrue="1">
      <formula>$D$1&gt;J4</formula>
    </cfRule>
  </conditionalFormatting>
  <conditionalFormatting sqref="J5">
    <cfRule type="expression" dxfId="7103" priority="911" stopIfTrue="1">
      <formula>$D$1&lt;J5</formula>
    </cfRule>
    <cfRule type="expression" dxfId="7102" priority="912" stopIfTrue="1">
      <formula>$D$1&gt;J5</formula>
    </cfRule>
  </conditionalFormatting>
  <conditionalFormatting sqref="J5">
    <cfRule type="expression" dxfId="7101" priority="891" stopIfTrue="1">
      <formula>$D$1&lt;J5</formula>
    </cfRule>
    <cfRule type="expression" dxfId="7100" priority="892" stopIfTrue="1">
      <formula>$D$1&gt;J5</formula>
    </cfRule>
  </conditionalFormatting>
  <conditionalFormatting sqref="J4">
    <cfRule type="expression" dxfId="7099" priority="915" stopIfTrue="1">
      <formula>$D$1&lt;J4</formula>
    </cfRule>
    <cfRule type="expression" dxfId="7098" priority="916" stopIfTrue="1">
      <formula>$D$1&gt;J4</formula>
    </cfRule>
  </conditionalFormatting>
  <conditionalFormatting sqref="J4">
    <cfRule type="expression" dxfId="7097" priority="913" stopIfTrue="1">
      <formula>$D$1&lt;J4</formula>
    </cfRule>
    <cfRule type="expression" dxfId="7096" priority="914" stopIfTrue="1">
      <formula>$D$1&gt;J4</formula>
    </cfRule>
  </conditionalFormatting>
  <conditionalFormatting sqref="J5">
    <cfRule type="expression" dxfId="7095" priority="909" stopIfTrue="1">
      <formula>$D$1&lt;J5</formula>
    </cfRule>
    <cfRule type="expression" dxfId="7094" priority="910" stopIfTrue="1">
      <formula>$D$1&gt;J5</formula>
    </cfRule>
  </conditionalFormatting>
  <conditionalFormatting sqref="J5">
    <cfRule type="expression" dxfId="7093" priority="889" stopIfTrue="1">
      <formula>$D$1&lt;J5</formula>
    </cfRule>
    <cfRule type="expression" dxfId="7092" priority="890" stopIfTrue="1">
      <formula>$D$1&gt;J5</formula>
    </cfRule>
  </conditionalFormatting>
  <conditionalFormatting sqref="J5">
    <cfRule type="expression" dxfId="7091" priority="887" stopIfTrue="1">
      <formula>$D$1&lt;J5</formula>
    </cfRule>
    <cfRule type="expression" dxfId="7090" priority="888" stopIfTrue="1">
      <formula>$D$1&gt;J5</formula>
    </cfRule>
  </conditionalFormatting>
  <conditionalFormatting sqref="J5">
    <cfRule type="expression" dxfId="7089" priority="907" stopIfTrue="1">
      <formula>$D$1&lt;J5</formula>
    </cfRule>
    <cfRule type="expression" dxfId="7088" priority="908" stopIfTrue="1">
      <formula>$D$1&gt;J5</formula>
    </cfRule>
  </conditionalFormatting>
  <conditionalFormatting sqref="J5">
    <cfRule type="expression" dxfId="7087" priority="905" stopIfTrue="1">
      <formula>$D$1&lt;J5</formula>
    </cfRule>
    <cfRule type="expression" dxfId="7086" priority="906" stopIfTrue="1">
      <formula>$D$1&gt;J5</formula>
    </cfRule>
  </conditionalFormatting>
  <conditionalFormatting sqref="J5">
    <cfRule type="expression" dxfId="7085" priority="903" stopIfTrue="1">
      <formula>$D$1&lt;J5</formula>
    </cfRule>
    <cfRule type="expression" dxfId="7084" priority="904" stopIfTrue="1">
      <formula>$D$1&gt;J5</formula>
    </cfRule>
  </conditionalFormatting>
  <conditionalFormatting sqref="J5">
    <cfRule type="expression" dxfId="7083" priority="901" stopIfTrue="1">
      <formula>$D$1&lt;J5</formula>
    </cfRule>
    <cfRule type="expression" dxfId="7082" priority="902" stopIfTrue="1">
      <formula>$D$1&gt;J5</formula>
    </cfRule>
  </conditionalFormatting>
  <conditionalFormatting sqref="J5">
    <cfRule type="expression" dxfId="7081" priority="899" stopIfTrue="1">
      <formula>$D$1&lt;J5</formula>
    </cfRule>
    <cfRule type="expression" dxfId="7080" priority="900" stopIfTrue="1">
      <formula>$D$1&gt;J5</formula>
    </cfRule>
  </conditionalFormatting>
  <conditionalFormatting sqref="J5">
    <cfRule type="expression" dxfId="7079" priority="897" stopIfTrue="1">
      <formula>$D$1&lt;J5</formula>
    </cfRule>
    <cfRule type="expression" dxfId="7078" priority="898" stopIfTrue="1">
      <formula>$D$1&gt;J5</formula>
    </cfRule>
  </conditionalFormatting>
  <conditionalFormatting sqref="J5">
    <cfRule type="expression" dxfId="7077" priority="895" stopIfTrue="1">
      <formula>$D$1&lt;J5</formula>
    </cfRule>
    <cfRule type="expression" dxfId="7076" priority="896" stopIfTrue="1">
      <formula>$D$1&gt;J5</formula>
    </cfRule>
  </conditionalFormatting>
  <conditionalFormatting sqref="J5">
    <cfRule type="expression" dxfId="7075" priority="893" stopIfTrue="1">
      <formula>$D$1&lt;J5</formula>
    </cfRule>
    <cfRule type="expression" dxfId="7074" priority="894" stopIfTrue="1">
      <formula>$D$1&gt;J5</formula>
    </cfRule>
  </conditionalFormatting>
  <conditionalFormatting sqref="J5">
    <cfRule type="expression" dxfId="7073" priority="885" stopIfTrue="1">
      <formula>$D$1&lt;J5</formula>
    </cfRule>
    <cfRule type="expression" dxfId="7072" priority="886" stopIfTrue="1">
      <formula>$D$1&gt;J5</formula>
    </cfRule>
  </conditionalFormatting>
  <conditionalFormatting sqref="J5">
    <cfRule type="expression" dxfId="7071" priority="883" stopIfTrue="1">
      <formula>$D$1&lt;J5</formula>
    </cfRule>
    <cfRule type="expression" dxfId="7070" priority="884" stopIfTrue="1">
      <formula>$D$1&gt;J5</formula>
    </cfRule>
  </conditionalFormatting>
  <conditionalFormatting sqref="J4">
    <cfRule type="expression" dxfId="7069" priority="881" stopIfTrue="1">
      <formula>$D$1&lt;J4</formula>
    </cfRule>
    <cfRule type="expression" dxfId="7068" priority="882" stopIfTrue="1">
      <formula>$D$1&gt;J4</formula>
    </cfRule>
  </conditionalFormatting>
  <conditionalFormatting sqref="J4">
    <cfRule type="expression" dxfId="7067" priority="861" stopIfTrue="1">
      <formula>$D$1&lt;J4</formula>
    </cfRule>
    <cfRule type="expression" dxfId="7066" priority="862" stopIfTrue="1">
      <formula>$D$1&gt;J4</formula>
    </cfRule>
  </conditionalFormatting>
  <conditionalFormatting sqref="J5">
    <cfRule type="cellIs" dxfId="7065" priority="850" stopIfTrue="1" operator="equal">
      <formula>5</formula>
    </cfRule>
    <cfRule type="cellIs" dxfId="7064" priority="851" stopIfTrue="1" operator="equal">
      <formula>4</formula>
    </cfRule>
    <cfRule type="cellIs" dxfId="7063" priority="852" stopIfTrue="1" operator="equal">
      <formula>3</formula>
    </cfRule>
  </conditionalFormatting>
  <conditionalFormatting sqref="J4">
    <cfRule type="expression" dxfId="7062" priority="879" stopIfTrue="1">
      <formula>$D$1&lt;J4</formula>
    </cfRule>
    <cfRule type="expression" dxfId="7061" priority="880" stopIfTrue="1">
      <formula>$D$1&gt;J4</formula>
    </cfRule>
  </conditionalFormatting>
  <conditionalFormatting sqref="J4">
    <cfRule type="expression" dxfId="7060" priority="859" stopIfTrue="1">
      <formula>$D$1&lt;J4</formula>
    </cfRule>
    <cfRule type="expression" dxfId="7059" priority="860" stopIfTrue="1">
      <formula>$D$1&gt;J4</formula>
    </cfRule>
  </conditionalFormatting>
  <conditionalFormatting sqref="J4">
    <cfRule type="expression" dxfId="7058" priority="857" stopIfTrue="1">
      <formula>$D$1&lt;J4</formula>
    </cfRule>
    <cfRule type="expression" dxfId="7057" priority="858" stopIfTrue="1">
      <formula>$D$1&gt;J4</formula>
    </cfRule>
  </conditionalFormatting>
  <conditionalFormatting sqref="J4">
    <cfRule type="expression" dxfId="7056" priority="877" stopIfTrue="1">
      <formula>$D$1&lt;J4</formula>
    </cfRule>
    <cfRule type="expression" dxfId="7055" priority="878" stopIfTrue="1">
      <formula>$D$1&gt;J4</formula>
    </cfRule>
  </conditionalFormatting>
  <conditionalFormatting sqref="J4">
    <cfRule type="expression" dxfId="7054" priority="875" stopIfTrue="1">
      <formula>$D$1&lt;J4</formula>
    </cfRule>
    <cfRule type="expression" dxfId="7053" priority="876" stopIfTrue="1">
      <formula>$D$1&gt;J4</formula>
    </cfRule>
  </conditionalFormatting>
  <conditionalFormatting sqref="J4">
    <cfRule type="expression" dxfId="7052" priority="873" stopIfTrue="1">
      <formula>$D$1&lt;J4</formula>
    </cfRule>
    <cfRule type="expression" dxfId="7051" priority="874" stopIfTrue="1">
      <formula>$D$1&gt;J4</formula>
    </cfRule>
  </conditionalFormatting>
  <conditionalFormatting sqref="J4">
    <cfRule type="expression" dxfId="7050" priority="871" stopIfTrue="1">
      <formula>$D$1&lt;J4</formula>
    </cfRule>
    <cfRule type="expression" dxfId="7049" priority="872" stopIfTrue="1">
      <formula>$D$1&gt;J4</formula>
    </cfRule>
  </conditionalFormatting>
  <conditionalFormatting sqref="J4">
    <cfRule type="expression" dxfId="7048" priority="869" stopIfTrue="1">
      <formula>$D$1&lt;J4</formula>
    </cfRule>
    <cfRule type="expression" dxfId="7047" priority="870" stopIfTrue="1">
      <formula>$D$1&gt;J4</formula>
    </cfRule>
  </conditionalFormatting>
  <conditionalFormatting sqref="J4">
    <cfRule type="expression" dxfId="7046" priority="867" stopIfTrue="1">
      <formula>$D$1&lt;J4</formula>
    </cfRule>
    <cfRule type="expression" dxfId="7045" priority="868" stopIfTrue="1">
      <formula>$D$1&gt;J4</formula>
    </cfRule>
  </conditionalFormatting>
  <conditionalFormatting sqref="J4">
    <cfRule type="expression" dxfId="7044" priority="865" stopIfTrue="1">
      <formula>$D$1&lt;J4</formula>
    </cfRule>
    <cfRule type="expression" dxfId="7043" priority="866" stopIfTrue="1">
      <formula>$D$1&gt;J4</formula>
    </cfRule>
  </conditionalFormatting>
  <conditionalFormatting sqref="J4">
    <cfRule type="expression" dxfId="7042" priority="863" stopIfTrue="1">
      <formula>$D$1&lt;J4</formula>
    </cfRule>
    <cfRule type="expression" dxfId="7041" priority="864" stopIfTrue="1">
      <formula>$D$1&gt;J4</formula>
    </cfRule>
  </conditionalFormatting>
  <conditionalFormatting sqref="J4">
    <cfRule type="expression" dxfId="7040" priority="855" stopIfTrue="1">
      <formula>$D$1&lt;J4</formula>
    </cfRule>
    <cfRule type="expression" dxfId="7039" priority="856" stopIfTrue="1">
      <formula>$D$1&gt;J4</formula>
    </cfRule>
  </conditionalFormatting>
  <conditionalFormatting sqref="J4">
    <cfRule type="expression" dxfId="7038" priority="853" stopIfTrue="1">
      <formula>$D$1&lt;J4</formula>
    </cfRule>
    <cfRule type="expression" dxfId="7037" priority="854" stopIfTrue="1">
      <formula>$D$1&gt;J4</formula>
    </cfRule>
  </conditionalFormatting>
  <conditionalFormatting sqref="N3">
    <cfRule type="expression" dxfId="7036" priority="848" stopIfTrue="1">
      <formula>$D$1&lt;N3</formula>
    </cfRule>
    <cfRule type="expression" dxfId="7035" priority="849" stopIfTrue="1">
      <formula>$D$1&gt;N3</formula>
    </cfRule>
  </conditionalFormatting>
  <conditionalFormatting sqref="N3">
    <cfRule type="expression" dxfId="7034" priority="846" stopIfTrue="1">
      <formula>$D$1&lt;N3</formula>
    </cfRule>
    <cfRule type="expression" dxfId="7033" priority="847" stopIfTrue="1">
      <formula>$D$1&gt;N3</formula>
    </cfRule>
  </conditionalFormatting>
  <conditionalFormatting sqref="N4">
    <cfRule type="expression" dxfId="7032" priority="844" stopIfTrue="1">
      <formula>$D$1&lt;N4</formula>
    </cfRule>
    <cfRule type="expression" dxfId="7031" priority="845" stopIfTrue="1">
      <formula>$D$1&gt;N4</formula>
    </cfRule>
  </conditionalFormatting>
  <conditionalFormatting sqref="N4">
    <cfRule type="expression" dxfId="7030" priority="842" stopIfTrue="1">
      <formula>$D$1&lt;N4</formula>
    </cfRule>
    <cfRule type="expression" dxfId="7029" priority="843" stopIfTrue="1">
      <formula>$D$1&gt;N4</formula>
    </cfRule>
  </conditionalFormatting>
  <conditionalFormatting sqref="N4">
    <cfRule type="expression" dxfId="7028" priority="840" stopIfTrue="1">
      <formula>$D$1&lt;N4</formula>
    </cfRule>
    <cfRule type="expression" dxfId="7027" priority="841" stopIfTrue="1">
      <formula>$D$1&gt;N4</formula>
    </cfRule>
  </conditionalFormatting>
  <conditionalFormatting sqref="N4">
    <cfRule type="expression" dxfId="7026" priority="838" stopIfTrue="1">
      <formula>$D$1&lt;N4</formula>
    </cfRule>
    <cfRule type="expression" dxfId="7025" priority="839" stopIfTrue="1">
      <formula>$D$1&gt;N4</formula>
    </cfRule>
  </conditionalFormatting>
  <conditionalFormatting sqref="N5">
    <cfRule type="cellIs" dxfId="7024" priority="835" stopIfTrue="1" operator="equal">
      <formula>5</formula>
    </cfRule>
    <cfRule type="cellIs" dxfId="7023" priority="836" stopIfTrue="1" operator="equal">
      <formula>4</formula>
    </cfRule>
    <cfRule type="cellIs" dxfId="7022" priority="837" stopIfTrue="1" operator="equal">
      <formula>3</formula>
    </cfRule>
  </conditionalFormatting>
  <conditionalFormatting sqref="N4">
    <cfRule type="expression" dxfId="7021" priority="833" stopIfTrue="1">
      <formula>$D$1&lt;N4</formula>
    </cfRule>
    <cfRule type="expression" dxfId="7020" priority="834" stopIfTrue="1">
      <formula>$D$1&gt;N4</formula>
    </cfRule>
  </conditionalFormatting>
  <conditionalFormatting sqref="N4">
    <cfRule type="expression" dxfId="7019" priority="831" stopIfTrue="1">
      <formula>$D$1&lt;N4</formula>
    </cfRule>
    <cfRule type="expression" dxfId="7018" priority="832" stopIfTrue="1">
      <formula>$D$1&gt;N4</formula>
    </cfRule>
  </conditionalFormatting>
  <conditionalFormatting sqref="N4">
    <cfRule type="expression" dxfId="7017" priority="829" stopIfTrue="1">
      <formula>$D$1&lt;N4</formula>
    </cfRule>
    <cfRule type="expression" dxfId="7016" priority="830" stopIfTrue="1">
      <formula>$D$1&gt;N4</formula>
    </cfRule>
  </conditionalFormatting>
  <conditionalFormatting sqref="N4">
    <cfRule type="expression" dxfId="7015" priority="827" stopIfTrue="1">
      <formula>$D$1&lt;N4</formula>
    </cfRule>
    <cfRule type="expression" dxfId="7014" priority="828" stopIfTrue="1">
      <formula>$D$1&gt;N4</formula>
    </cfRule>
  </conditionalFormatting>
  <conditionalFormatting sqref="N5">
    <cfRule type="cellIs" dxfId="7013" priority="824" stopIfTrue="1" operator="equal">
      <formula>5</formula>
    </cfRule>
    <cfRule type="cellIs" dxfId="7012" priority="825" stopIfTrue="1" operator="equal">
      <formula>4</formula>
    </cfRule>
    <cfRule type="cellIs" dxfId="7011" priority="826" stopIfTrue="1" operator="equal">
      <formula>3</formula>
    </cfRule>
  </conditionalFormatting>
  <conditionalFormatting sqref="N5">
    <cfRule type="cellIs" dxfId="7010" priority="821" stopIfTrue="1" operator="equal">
      <formula>5</formula>
    </cfRule>
    <cfRule type="cellIs" dxfId="7009" priority="822" stopIfTrue="1" operator="equal">
      <formula>4</formula>
    </cfRule>
    <cfRule type="cellIs" dxfId="7008" priority="823" stopIfTrue="1" operator="equal">
      <formula>3</formula>
    </cfRule>
  </conditionalFormatting>
  <conditionalFormatting sqref="N4">
    <cfRule type="expression" dxfId="7007" priority="803" stopIfTrue="1">
      <formula>$D$1&lt;N4</formula>
    </cfRule>
    <cfRule type="expression" dxfId="7006" priority="804" stopIfTrue="1">
      <formula>$D$1&gt;N4</formula>
    </cfRule>
  </conditionalFormatting>
  <conditionalFormatting sqref="N4">
    <cfRule type="expression" dxfId="7005" priority="801" stopIfTrue="1">
      <formula>$D$1&lt;N4</formula>
    </cfRule>
    <cfRule type="expression" dxfId="7004" priority="802" stopIfTrue="1">
      <formula>$D$1&gt;N4</formula>
    </cfRule>
  </conditionalFormatting>
  <conditionalFormatting sqref="N4">
    <cfRule type="expression" dxfId="7003" priority="797" stopIfTrue="1">
      <formula>$D$1&lt;N4</formula>
    </cfRule>
    <cfRule type="expression" dxfId="7002" priority="798" stopIfTrue="1">
      <formula>$D$1&gt;N4</formula>
    </cfRule>
  </conditionalFormatting>
  <conditionalFormatting sqref="N4">
    <cfRule type="expression" dxfId="7001" priority="819" stopIfTrue="1">
      <formula>$D$1&lt;N4</formula>
    </cfRule>
    <cfRule type="expression" dxfId="7000" priority="820" stopIfTrue="1">
      <formula>$D$1&gt;N4</formula>
    </cfRule>
  </conditionalFormatting>
  <conditionalFormatting sqref="N4">
    <cfRule type="expression" dxfId="6999" priority="817" stopIfTrue="1">
      <formula>$D$1&lt;N4</formula>
    </cfRule>
    <cfRule type="expression" dxfId="6998" priority="818" stopIfTrue="1">
      <formula>$D$1&gt;N4</formula>
    </cfRule>
  </conditionalFormatting>
  <conditionalFormatting sqref="N4">
    <cfRule type="expression" dxfId="6997" priority="815" stopIfTrue="1">
      <formula>$D$1&lt;N4</formula>
    </cfRule>
    <cfRule type="expression" dxfId="6996" priority="816" stopIfTrue="1">
      <formula>$D$1&gt;N4</formula>
    </cfRule>
  </conditionalFormatting>
  <conditionalFormatting sqref="N4">
    <cfRule type="expression" dxfId="6995" priority="813" stopIfTrue="1">
      <formula>$D$1&lt;N4</formula>
    </cfRule>
    <cfRule type="expression" dxfId="6994" priority="814" stopIfTrue="1">
      <formula>$D$1&gt;N4</formula>
    </cfRule>
  </conditionalFormatting>
  <conditionalFormatting sqref="N4">
    <cfRule type="expression" dxfId="6993" priority="811" stopIfTrue="1">
      <formula>$D$1&lt;N4</formula>
    </cfRule>
    <cfRule type="expression" dxfId="6992" priority="812" stopIfTrue="1">
      <formula>$D$1&gt;N4</formula>
    </cfRule>
  </conditionalFormatting>
  <conditionalFormatting sqref="N4">
    <cfRule type="expression" dxfId="6991" priority="809" stopIfTrue="1">
      <formula>$D$1&lt;N4</formula>
    </cfRule>
    <cfRule type="expression" dxfId="6990" priority="810" stopIfTrue="1">
      <formula>$D$1&gt;N4</formula>
    </cfRule>
  </conditionalFormatting>
  <conditionalFormatting sqref="N4">
    <cfRule type="expression" dxfId="6989" priority="807" stopIfTrue="1">
      <formula>$D$1&lt;N4</formula>
    </cfRule>
    <cfRule type="expression" dxfId="6988" priority="808" stopIfTrue="1">
      <formula>$D$1&gt;N4</formula>
    </cfRule>
  </conditionalFormatting>
  <conditionalFormatting sqref="N4">
    <cfRule type="expression" dxfId="6987" priority="805" stopIfTrue="1">
      <formula>$D$1&lt;N4</formula>
    </cfRule>
    <cfRule type="expression" dxfId="6986" priority="806" stopIfTrue="1">
      <formula>$D$1&gt;N4</formula>
    </cfRule>
  </conditionalFormatting>
  <conditionalFormatting sqref="N4">
    <cfRule type="expression" dxfId="6985" priority="799" stopIfTrue="1">
      <formula>$D$1&lt;N4</formula>
    </cfRule>
    <cfRule type="expression" dxfId="6984" priority="800" stopIfTrue="1">
      <formula>$D$1&gt;N4</formula>
    </cfRule>
  </conditionalFormatting>
  <conditionalFormatting sqref="N5">
    <cfRule type="cellIs" dxfId="6983" priority="794" stopIfTrue="1" operator="equal">
      <formula>5</formula>
    </cfRule>
    <cfRule type="cellIs" dxfId="6982" priority="795" stopIfTrue="1" operator="equal">
      <formula>4</formula>
    </cfRule>
    <cfRule type="cellIs" dxfId="6981" priority="796" stopIfTrue="1" operator="equal">
      <formula>3</formula>
    </cfRule>
  </conditionalFormatting>
  <conditionalFormatting sqref="N4">
    <cfRule type="expression" dxfId="6980" priority="792" stopIfTrue="1">
      <formula>$D$1&lt;N4</formula>
    </cfRule>
    <cfRule type="expression" dxfId="6979" priority="793" stopIfTrue="1">
      <formula>$D$1&gt;N4</formula>
    </cfRule>
  </conditionalFormatting>
  <conditionalFormatting sqref="N5">
    <cfRule type="cellIs" dxfId="6978" priority="789" stopIfTrue="1" operator="equal">
      <formula>5</formula>
    </cfRule>
    <cfRule type="cellIs" dxfId="6977" priority="790" stopIfTrue="1" operator="equal">
      <formula>4</formula>
    </cfRule>
    <cfRule type="cellIs" dxfId="6976" priority="791" stopIfTrue="1" operator="equal">
      <formula>3</formula>
    </cfRule>
  </conditionalFormatting>
  <conditionalFormatting sqref="N7:N28">
    <cfRule type="cellIs" dxfId="6975" priority="786" stopIfTrue="1" operator="equal">
      <formula>5</formula>
    </cfRule>
    <cfRule type="cellIs" dxfId="6974" priority="787" stopIfTrue="1" operator="equal">
      <formula>4</formula>
    </cfRule>
    <cfRule type="cellIs" dxfId="6973" priority="788" stopIfTrue="1" operator="equal">
      <formula>3</formula>
    </cfRule>
  </conditionalFormatting>
  <conditionalFormatting sqref="M3">
    <cfRule type="expression" dxfId="6972" priority="769" stopIfTrue="1">
      <formula>$D$1&lt;M3</formula>
    </cfRule>
    <cfRule type="expression" dxfId="6971" priority="770" stopIfTrue="1">
      <formula>$D$1&gt;M3</formula>
    </cfRule>
  </conditionalFormatting>
  <conditionalFormatting sqref="M3">
    <cfRule type="expression" dxfId="6970" priority="767" stopIfTrue="1">
      <formula>$D$1&lt;M3</formula>
    </cfRule>
    <cfRule type="expression" dxfId="6969" priority="768" stopIfTrue="1">
      <formula>$D$1&gt;M3</formula>
    </cfRule>
  </conditionalFormatting>
  <conditionalFormatting sqref="M3">
    <cfRule type="expression" dxfId="6968" priority="765" stopIfTrue="1">
      <formula>$D$1&lt;M3</formula>
    </cfRule>
    <cfRule type="expression" dxfId="6967" priority="766" stopIfTrue="1">
      <formula>$D$1&gt;M3</formula>
    </cfRule>
  </conditionalFormatting>
  <conditionalFormatting sqref="M3">
    <cfRule type="expression" dxfId="6966" priority="763" stopIfTrue="1">
      <formula>$D$1&lt;M3</formula>
    </cfRule>
    <cfRule type="expression" dxfId="6965" priority="764" stopIfTrue="1">
      <formula>$D$1&gt;M3</formula>
    </cfRule>
  </conditionalFormatting>
  <conditionalFormatting sqref="M3">
    <cfRule type="expression" dxfId="6964" priority="761" stopIfTrue="1">
      <formula>$D$1&lt;M3</formula>
    </cfRule>
    <cfRule type="expression" dxfId="6963" priority="762" stopIfTrue="1">
      <formula>$D$1&gt;M3</formula>
    </cfRule>
  </conditionalFormatting>
  <conditionalFormatting sqref="M5">
    <cfRule type="cellIs" dxfId="6962" priority="728" stopIfTrue="1" operator="equal">
      <formula>5</formula>
    </cfRule>
    <cfRule type="cellIs" dxfId="6961" priority="729" stopIfTrue="1" operator="equal">
      <formula>4</formula>
    </cfRule>
    <cfRule type="cellIs" dxfId="6960" priority="730" stopIfTrue="1" operator="equal">
      <formula>3</formula>
    </cfRule>
  </conditionalFormatting>
  <conditionalFormatting sqref="O3">
    <cfRule type="expression" dxfId="6959" priority="726" stopIfTrue="1">
      <formula>$D$1&lt;O3</formula>
    </cfRule>
    <cfRule type="expression" dxfId="6958" priority="727" stopIfTrue="1">
      <formula>$D$1&gt;O3</formula>
    </cfRule>
  </conditionalFormatting>
  <conditionalFormatting sqref="O3">
    <cfRule type="expression" dxfId="6957" priority="724" stopIfTrue="1">
      <formula>$D$1&lt;O3</formula>
    </cfRule>
    <cfRule type="expression" dxfId="6956" priority="725" stopIfTrue="1">
      <formula>$D$1&gt;O3</formula>
    </cfRule>
  </conditionalFormatting>
  <conditionalFormatting sqref="O4">
    <cfRule type="expression" dxfId="6955" priority="722" stopIfTrue="1">
      <formula>$D$1&lt;O4</formula>
    </cfRule>
    <cfRule type="expression" dxfId="6954" priority="723" stopIfTrue="1">
      <formula>$D$1&gt;O4</formula>
    </cfRule>
  </conditionalFormatting>
  <conditionalFormatting sqref="O4">
    <cfRule type="expression" dxfId="6953" priority="720" stopIfTrue="1">
      <formula>$D$1&lt;O4</formula>
    </cfRule>
    <cfRule type="expression" dxfId="6952" priority="721" stopIfTrue="1">
      <formula>$D$1&gt;O4</formula>
    </cfRule>
  </conditionalFormatting>
  <conditionalFormatting sqref="O5">
    <cfRule type="expression" dxfId="6951" priority="718" stopIfTrue="1">
      <formula>$D$1&lt;O5</formula>
    </cfRule>
    <cfRule type="expression" dxfId="6950" priority="719" stopIfTrue="1">
      <formula>$D$1&gt;O5</formula>
    </cfRule>
  </conditionalFormatting>
  <conditionalFormatting sqref="O5">
    <cfRule type="expression" dxfId="6949" priority="716" stopIfTrue="1">
      <formula>$D$1&lt;O5</formula>
    </cfRule>
    <cfRule type="expression" dxfId="6948" priority="717" stopIfTrue="1">
      <formula>$D$1&gt;O5</formula>
    </cfRule>
  </conditionalFormatting>
  <conditionalFormatting sqref="O5">
    <cfRule type="expression" dxfId="6947" priority="714" stopIfTrue="1">
      <formula>$D$1&lt;O5</formula>
    </cfRule>
    <cfRule type="expression" dxfId="6946" priority="715" stopIfTrue="1">
      <formula>$D$1&gt;O5</formula>
    </cfRule>
  </conditionalFormatting>
  <conditionalFormatting sqref="O5">
    <cfRule type="expression" dxfId="6945" priority="702" stopIfTrue="1">
      <formula>$D$1&lt;O5</formula>
    </cfRule>
    <cfRule type="expression" dxfId="6944" priority="703" stopIfTrue="1">
      <formula>$D$1&gt;O5</formula>
    </cfRule>
  </conditionalFormatting>
  <conditionalFormatting sqref="O5">
    <cfRule type="expression" dxfId="6943" priority="700" stopIfTrue="1">
      <formula>$D$1&lt;O5</formula>
    </cfRule>
    <cfRule type="expression" dxfId="6942" priority="701" stopIfTrue="1">
      <formula>$D$1&gt;O5</formula>
    </cfRule>
  </conditionalFormatting>
  <conditionalFormatting sqref="O5">
    <cfRule type="expression" dxfId="6941" priority="698" stopIfTrue="1">
      <formula>$D$1&lt;O5</formula>
    </cfRule>
    <cfRule type="expression" dxfId="6940" priority="699" stopIfTrue="1">
      <formula>$D$1&gt;O5</formula>
    </cfRule>
  </conditionalFormatting>
  <conditionalFormatting sqref="O5">
    <cfRule type="expression" dxfId="6939" priority="712" stopIfTrue="1">
      <formula>$D$1&lt;O5</formula>
    </cfRule>
    <cfRule type="expression" dxfId="6938" priority="713" stopIfTrue="1">
      <formula>$D$1&gt;O5</formula>
    </cfRule>
  </conditionalFormatting>
  <conditionalFormatting sqref="O5">
    <cfRule type="expression" dxfId="6937" priority="710" stopIfTrue="1">
      <formula>$D$1&lt;O5</formula>
    </cfRule>
    <cfRule type="expression" dxfId="6936" priority="711" stopIfTrue="1">
      <formula>$D$1&gt;O5</formula>
    </cfRule>
  </conditionalFormatting>
  <conditionalFormatting sqref="O5">
    <cfRule type="expression" dxfId="6935" priority="708" stopIfTrue="1">
      <formula>$D$1&lt;O5</formula>
    </cfRule>
    <cfRule type="expression" dxfId="6934" priority="709" stopIfTrue="1">
      <formula>$D$1&gt;O5</formula>
    </cfRule>
  </conditionalFormatting>
  <conditionalFormatting sqref="O5">
    <cfRule type="expression" dxfId="6933" priority="706" stopIfTrue="1">
      <formula>$D$1&lt;O5</formula>
    </cfRule>
    <cfRule type="expression" dxfId="6932" priority="707" stopIfTrue="1">
      <formula>$D$1&gt;O5</formula>
    </cfRule>
  </conditionalFormatting>
  <conditionalFormatting sqref="O5">
    <cfRule type="expression" dxfId="6931" priority="704" stopIfTrue="1">
      <formula>$D$1&lt;O5</formula>
    </cfRule>
    <cfRule type="expression" dxfId="6930" priority="705" stopIfTrue="1">
      <formula>$D$1&gt;O5</formula>
    </cfRule>
  </conditionalFormatting>
  <conditionalFormatting sqref="O5">
    <cfRule type="expression" dxfId="6929" priority="686" stopIfTrue="1">
      <formula>$D$1&lt;O5</formula>
    </cfRule>
    <cfRule type="expression" dxfId="6928" priority="687" stopIfTrue="1">
      <formula>$D$1&gt;O5</formula>
    </cfRule>
  </conditionalFormatting>
  <conditionalFormatting sqref="O5">
    <cfRule type="expression" dxfId="6927" priority="684" stopIfTrue="1">
      <formula>$D$1&lt;O5</formula>
    </cfRule>
    <cfRule type="expression" dxfId="6926" priority="685" stopIfTrue="1">
      <formula>$D$1&gt;O5</formula>
    </cfRule>
  </conditionalFormatting>
  <conditionalFormatting sqref="O5">
    <cfRule type="expression" dxfId="6925" priority="680" stopIfTrue="1">
      <formula>$D$1&lt;O5</formula>
    </cfRule>
    <cfRule type="expression" dxfId="6924" priority="681" stopIfTrue="1">
      <formula>$D$1&gt;O5</formula>
    </cfRule>
  </conditionalFormatting>
  <conditionalFormatting sqref="O5">
    <cfRule type="expression" dxfId="6923" priority="696" stopIfTrue="1">
      <formula>$D$1&lt;O5</formula>
    </cfRule>
    <cfRule type="expression" dxfId="6922" priority="697" stopIfTrue="1">
      <formula>$D$1&gt;O5</formula>
    </cfRule>
  </conditionalFormatting>
  <conditionalFormatting sqref="O5">
    <cfRule type="expression" dxfId="6921" priority="694" stopIfTrue="1">
      <formula>$D$1&lt;O5</formula>
    </cfRule>
    <cfRule type="expression" dxfId="6920" priority="695" stopIfTrue="1">
      <formula>$D$1&gt;O5</formula>
    </cfRule>
  </conditionalFormatting>
  <conditionalFormatting sqref="O5">
    <cfRule type="expression" dxfId="6919" priority="692" stopIfTrue="1">
      <formula>$D$1&lt;O5</formula>
    </cfRule>
    <cfRule type="expression" dxfId="6918" priority="693" stopIfTrue="1">
      <formula>$D$1&gt;O5</formula>
    </cfRule>
  </conditionalFormatting>
  <conditionalFormatting sqref="O5">
    <cfRule type="expression" dxfId="6917" priority="690" stopIfTrue="1">
      <formula>$D$1&lt;O5</formula>
    </cfRule>
    <cfRule type="expression" dxfId="6916" priority="691" stopIfTrue="1">
      <formula>$D$1&gt;O5</formula>
    </cfRule>
  </conditionalFormatting>
  <conditionalFormatting sqref="O5">
    <cfRule type="expression" dxfId="6915" priority="688" stopIfTrue="1">
      <formula>$D$1&lt;O5</formula>
    </cfRule>
    <cfRule type="expression" dxfId="6914" priority="689" stopIfTrue="1">
      <formula>$D$1&gt;O5</formula>
    </cfRule>
  </conditionalFormatting>
  <conditionalFormatting sqref="O5">
    <cfRule type="expression" dxfId="6913" priority="682" stopIfTrue="1">
      <formula>$D$1&lt;O5</formula>
    </cfRule>
    <cfRule type="expression" dxfId="6912" priority="683" stopIfTrue="1">
      <formula>$D$1&gt;O5</formula>
    </cfRule>
  </conditionalFormatting>
  <conditionalFormatting sqref="O5">
    <cfRule type="expression" dxfId="6911" priority="678" stopIfTrue="1">
      <formula>$D$1&lt;O5</formula>
    </cfRule>
    <cfRule type="expression" dxfId="6910" priority="679" stopIfTrue="1">
      <formula>$D$1&gt;O5</formula>
    </cfRule>
  </conditionalFormatting>
  <conditionalFormatting sqref="O4">
    <cfRule type="expression" dxfId="6909" priority="676" stopIfTrue="1">
      <formula>$D$1&lt;O4</formula>
    </cfRule>
    <cfRule type="expression" dxfId="6908" priority="677" stopIfTrue="1">
      <formula>$D$1&gt;O4</formula>
    </cfRule>
  </conditionalFormatting>
  <conditionalFormatting sqref="O4">
    <cfRule type="expression" dxfId="6907" priority="674" stopIfTrue="1">
      <formula>$D$1&lt;O4</formula>
    </cfRule>
    <cfRule type="expression" dxfId="6906" priority="675" stopIfTrue="1">
      <formula>$D$1&gt;O4</formula>
    </cfRule>
  </conditionalFormatting>
  <conditionalFormatting sqref="O4">
    <cfRule type="expression" dxfId="6905" priority="672" stopIfTrue="1">
      <formula>$D$1&lt;O4</formula>
    </cfRule>
    <cfRule type="expression" dxfId="6904" priority="673" stopIfTrue="1">
      <formula>$D$1&gt;O4</formula>
    </cfRule>
  </conditionalFormatting>
  <conditionalFormatting sqref="O4">
    <cfRule type="expression" dxfId="6903" priority="670" stopIfTrue="1">
      <formula>$D$1&lt;O4</formula>
    </cfRule>
    <cfRule type="expression" dxfId="6902" priority="671" stopIfTrue="1">
      <formula>$D$1&gt;O4</formula>
    </cfRule>
  </conditionalFormatting>
  <conditionalFormatting sqref="O5">
    <cfRule type="cellIs" dxfId="6901" priority="667" stopIfTrue="1" operator="equal">
      <formula>5</formula>
    </cfRule>
    <cfRule type="cellIs" dxfId="6900" priority="668" stopIfTrue="1" operator="equal">
      <formula>4</formula>
    </cfRule>
    <cfRule type="cellIs" dxfId="6899" priority="669" stopIfTrue="1" operator="equal">
      <formula>3</formula>
    </cfRule>
  </conditionalFormatting>
  <conditionalFormatting sqref="O4">
    <cfRule type="expression" dxfId="6898" priority="665" stopIfTrue="1">
      <formula>$D$1&lt;O4</formula>
    </cfRule>
    <cfRule type="expression" dxfId="6897" priority="666" stopIfTrue="1">
      <formula>$D$1&gt;O4</formula>
    </cfRule>
  </conditionalFormatting>
  <conditionalFormatting sqref="O4">
    <cfRule type="expression" dxfId="6896" priority="663" stopIfTrue="1">
      <formula>$D$1&lt;O4</formula>
    </cfRule>
    <cfRule type="expression" dxfId="6895" priority="664" stopIfTrue="1">
      <formula>$D$1&gt;O4</formula>
    </cfRule>
  </conditionalFormatting>
  <conditionalFormatting sqref="O4">
    <cfRule type="expression" dxfId="6894" priority="661" stopIfTrue="1">
      <formula>$D$1&lt;O4</formula>
    </cfRule>
    <cfRule type="expression" dxfId="6893" priority="662" stopIfTrue="1">
      <formula>$D$1&gt;O4</formula>
    </cfRule>
  </conditionalFormatting>
  <conditionalFormatting sqref="O4">
    <cfRule type="expression" dxfId="6892" priority="659" stopIfTrue="1">
      <formula>$D$1&lt;O4</formula>
    </cfRule>
    <cfRule type="expression" dxfId="6891" priority="660" stopIfTrue="1">
      <formula>$D$1&gt;O4</formula>
    </cfRule>
  </conditionalFormatting>
  <conditionalFormatting sqref="O5">
    <cfRule type="cellIs" dxfId="6890" priority="656" stopIfTrue="1" operator="equal">
      <formula>5</formula>
    </cfRule>
    <cfRule type="cellIs" dxfId="6889" priority="657" stopIfTrue="1" operator="equal">
      <formula>4</formula>
    </cfRule>
    <cfRule type="cellIs" dxfId="6888" priority="658" stopIfTrue="1" operator="equal">
      <formula>3</formula>
    </cfRule>
  </conditionalFormatting>
  <conditionalFormatting sqref="O5">
    <cfRule type="cellIs" dxfId="6887" priority="653" stopIfTrue="1" operator="equal">
      <formula>5</formula>
    </cfRule>
    <cfRule type="cellIs" dxfId="6886" priority="654" stopIfTrue="1" operator="equal">
      <formula>4</formula>
    </cfRule>
    <cfRule type="cellIs" dxfId="6885" priority="655" stopIfTrue="1" operator="equal">
      <formula>3</formula>
    </cfRule>
  </conditionalFormatting>
  <conditionalFormatting sqref="O4">
    <cfRule type="expression" dxfId="6884" priority="635" stopIfTrue="1">
      <formula>$D$1&lt;O4</formula>
    </cfRule>
    <cfRule type="expression" dxfId="6883" priority="636" stopIfTrue="1">
      <formula>$D$1&gt;O4</formula>
    </cfRule>
  </conditionalFormatting>
  <conditionalFormatting sqref="O4">
    <cfRule type="expression" dxfId="6882" priority="633" stopIfTrue="1">
      <formula>$D$1&lt;O4</formula>
    </cfRule>
    <cfRule type="expression" dxfId="6881" priority="634" stopIfTrue="1">
      <formula>$D$1&gt;O4</formula>
    </cfRule>
  </conditionalFormatting>
  <conditionalFormatting sqref="O4">
    <cfRule type="expression" dxfId="6880" priority="629" stopIfTrue="1">
      <formula>$D$1&lt;O4</formula>
    </cfRule>
    <cfRule type="expression" dxfId="6879" priority="630" stopIfTrue="1">
      <formula>$D$1&gt;O4</formula>
    </cfRule>
  </conditionalFormatting>
  <conditionalFormatting sqref="O4">
    <cfRule type="expression" dxfId="6878" priority="651" stopIfTrue="1">
      <formula>$D$1&lt;O4</formula>
    </cfRule>
    <cfRule type="expression" dxfId="6877" priority="652" stopIfTrue="1">
      <formula>$D$1&gt;O4</formula>
    </cfRule>
  </conditionalFormatting>
  <conditionalFormatting sqref="O4">
    <cfRule type="expression" dxfId="6876" priority="649" stopIfTrue="1">
      <formula>$D$1&lt;O4</formula>
    </cfRule>
    <cfRule type="expression" dxfId="6875" priority="650" stopIfTrue="1">
      <formula>$D$1&gt;O4</formula>
    </cfRule>
  </conditionalFormatting>
  <conditionalFormatting sqref="O4">
    <cfRule type="expression" dxfId="6874" priority="647" stopIfTrue="1">
      <formula>$D$1&lt;O4</formula>
    </cfRule>
    <cfRule type="expression" dxfId="6873" priority="648" stopIfTrue="1">
      <formula>$D$1&gt;O4</formula>
    </cfRule>
  </conditionalFormatting>
  <conditionalFormatting sqref="O4">
    <cfRule type="expression" dxfId="6872" priority="645" stopIfTrue="1">
      <formula>$D$1&lt;O4</formula>
    </cfRule>
    <cfRule type="expression" dxfId="6871" priority="646" stopIfTrue="1">
      <formula>$D$1&gt;O4</formula>
    </cfRule>
  </conditionalFormatting>
  <conditionalFormatting sqref="O4">
    <cfRule type="expression" dxfId="6870" priority="643" stopIfTrue="1">
      <formula>$D$1&lt;O4</formula>
    </cfRule>
    <cfRule type="expression" dxfId="6869" priority="644" stopIfTrue="1">
      <formula>$D$1&gt;O4</formula>
    </cfRule>
  </conditionalFormatting>
  <conditionalFormatting sqref="O4">
    <cfRule type="expression" dxfId="6868" priority="641" stopIfTrue="1">
      <formula>$D$1&lt;O4</formula>
    </cfRule>
    <cfRule type="expression" dxfId="6867" priority="642" stopIfTrue="1">
      <formula>$D$1&gt;O4</formula>
    </cfRule>
  </conditionalFormatting>
  <conditionalFormatting sqref="O4">
    <cfRule type="expression" dxfId="6866" priority="639" stopIfTrue="1">
      <formula>$D$1&lt;O4</formula>
    </cfRule>
    <cfRule type="expression" dxfId="6865" priority="640" stopIfTrue="1">
      <formula>$D$1&gt;O4</formula>
    </cfRule>
  </conditionalFormatting>
  <conditionalFormatting sqref="O4">
    <cfRule type="expression" dxfId="6864" priority="637" stopIfTrue="1">
      <formula>$D$1&lt;O4</formula>
    </cfRule>
    <cfRule type="expression" dxfId="6863" priority="638" stopIfTrue="1">
      <formula>$D$1&gt;O4</formula>
    </cfRule>
  </conditionalFormatting>
  <conditionalFormatting sqref="O4">
    <cfRule type="expression" dxfId="6862" priority="631" stopIfTrue="1">
      <formula>$D$1&lt;O4</formula>
    </cfRule>
    <cfRule type="expression" dxfId="6861" priority="632" stopIfTrue="1">
      <formula>$D$1&gt;O4</formula>
    </cfRule>
  </conditionalFormatting>
  <conditionalFormatting sqref="O5">
    <cfRule type="cellIs" dxfId="6860" priority="626" stopIfTrue="1" operator="equal">
      <formula>5</formula>
    </cfRule>
    <cfRule type="cellIs" dxfId="6859" priority="627" stopIfTrue="1" operator="equal">
      <formula>4</formula>
    </cfRule>
    <cfRule type="cellIs" dxfId="6858" priority="628" stopIfTrue="1" operator="equal">
      <formula>3</formula>
    </cfRule>
  </conditionalFormatting>
  <conditionalFormatting sqref="O4">
    <cfRule type="expression" dxfId="6857" priority="624" stopIfTrue="1">
      <formula>$D$1&lt;O4</formula>
    </cfRule>
    <cfRule type="expression" dxfId="6856" priority="625" stopIfTrue="1">
      <formula>$D$1&gt;O4</formula>
    </cfRule>
  </conditionalFormatting>
  <conditionalFormatting sqref="O5">
    <cfRule type="cellIs" dxfId="6855" priority="621" stopIfTrue="1" operator="equal">
      <formula>5</formula>
    </cfRule>
    <cfRule type="cellIs" dxfId="6854" priority="622" stopIfTrue="1" operator="equal">
      <formula>4</formula>
    </cfRule>
    <cfRule type="cellIs" dxfId="6853" priority="623" stopIfTrue="1" operator="equal">
      <formula>3</formula>
    </cfRule>
  </conditionalFormatting>
  <conditionalFormatting sqref="Q4">
    <cfRule type="expression" dxfId="6852" priority="619" stopIfTrue="1">
      <formula>$D$1&lt;Q4</formula>
    </cfRule>
    <cfRule type="expression" dxfId="6851" priority="620" stopIfTrue="1">
      <formula>$D$1&gt;Q4</formula>
    </cfRule>
  </conditionalFormatting>
  <conditionalFormatting sqref="Q4">
    <cfRule type="expression" dxfId="6850" priority="617" stopIfTrue="1">
      <formula>$D$1&lt;Q4</formula>
    </cfRule>
    <cfRule type="expression" dxfId="6849" priority="618" stopIfTrue="1">
      <formula>$D$1&gt;Q4</formula>
    </cfRule>
  </conditionalFormatting>
  <conditionalFormatting sqref="Q4">
    <cfRule type="expression" dxfId="6848" priority="615" stopIfTrue="1">
      <formula>$D$1&lt;Q4</formula>
    </cfRule>
    <cfRule type="expression" dxfId="6847" priority="616" stopIfTrue="1">
      <formula>$D$1&gt;Q4</formula>
    </cfRule>
  </conditionalFormatting>
  <conditionalFormatting sqref="Q4">
    <cfRule type="expression" dxfId="6846" priority="608" stopIfTrue="1">
      <formula>$D$1&lt;Q4</formula>
    </cfRule>
    <cfRule type="expression" dxfId="6845" priority="609" stopIfTrue="1">
      <formula>$D$1&gt;Q4</formula>
    </cfRule>
  </conditionalFormatting>
  <conditionalFormatting sqref="Q4">
    <cfRule type="expression" dxfId="6844" priority="606" stopIfTrue="1">
      <formula>$D$1&lt;Q4</formula>
    </cfRule>
    <cfRule type="expression" dxfId="6843" priority="607" stopIfTrue="1">
      <formula>$D$1&gt;Q4</formula>
    </cfRule>
  </conditionalFormatting>
  <conditionalFormatting sqref="Q4">
    <cfRule type="expression" dxfId="6842" priority="604" stopIfTrue="1">
      <formula>$D$1&lt;Q4</formula>
    </cfRule>
    <cfRule type="expression" dxfId="6841" priority="605" stopIfTrue="1">
      <formula>$D$1&gt;Q4</formula>
    </cfRule>
  </conditionalFormatting>
  <conditionalFormatting sqref="Q4">
    <cfRule type="expression" dxfId="6840" priority="602" stopIfTrue="1">
      <formula>$D$1&lt;Q4</formula>
    </cfRule>
    <cfRule type="expression" dxfId="6839" priority="603" stopIfTrue="1">
      <formula>$D$1&gt;Q4</formula>
    </cfRule>
  </conditionalFormatting>
  <conditionalFormatting sqref="Q4">
    <cfRule type="expression" dxfId="6838" priority="613" stopIfTrue="1">
      <formula>$D$1&lt;Q4</formula>
    </cfRule>
    <cfRule type="expression" dxfId="6837" priority="614" stopIfTrue="1">
      <formula>$D$1&gt;Q4</formula>
    </cfRule>
  </conditionalFormatting>
  <conditionalFormatting sqref="Q4">
    <cfRule type="expression" dxfId="6836" priority="586" stopIfTrue="1">
      <formula>$D$1&lt;Q4</formula>
    </cfRule>
    <cfRule type="expression" dxfId="6835" priority="587" stopIfTrue="1">
      <formula>$D$1&gt;Q4</formula>
    </cfRule>
  </conditionalFormatting>
  <conditionalFormatting sqref="Q5">
    <cfRule type="cellIs" dxfId="6834" priority="610" stopIfTrue="1" operator="equal">
      <formula>5</formula>
    </cfRule>
    <cfRule type="cellIs" dxfId="6833" priority="611" stopIfTrue="1" operator="equal">
      <formula>4</formula>
    </cfRule>
    <cfRule type="cellIs" dxfId="6832" priority="612" stopIfTrue="1" operator="equal">
      <formula>3</formula>
    </cfRule>
  </conditionalFormatting>
  <conditionalFormatting sqref="Q5">
    <cfRule type="cellIs" dxfId="6831" priority="599" stopIfTrue="1" operator="equal">
      <formula>5</formula>
    </cfRule>
    <cfRule type="cellIs" dxfId="6830" priority="600" stopIfTrue="1" operator="equal">
      <formula>4</formula>
    </cfRule>
    <cfRule type="cellIs" dxfId="6829" priority="601" stopIfTrue="1" operator="equal">
      <formula>3</formula>
    </cfRule>
  </conditionalFormatting>
  <conditionalFormatting sqref="Q5">
    <cfRule type="cellIs" dxfId="6828" priority="596" stopIfTrue="1" operator="equal">
      <formula>5</formula>
    </cfRule>
    <cfRule type="cellIs" dxfId="6827" priority="597" stopIfTrue="1" operator="equal">
      <formula>4</formula>
    </cfRule>
    <cfRule type="cellIs" dxfId="6826" priority="598" stopIfTrue="1" operator="equal">
      <formula>3</formula>
    </cfRule>
  </conditionalFormatting>
  <conditionalFormatting sqref="Q4">
    <cfRule type="expression" dxfId="6825" priority="578" stopIfTrue="1">
      <formula>$D$1&lt;Q4</formula>
    </cfRule>
    <cfRule type="expression" dxfId="6824" priority="579" stopIfTrue="1">
      <formula>$D$1&gt;Q4</formula>
    </cfRule>
  </conditionalFormatting>
  <conditionalFormatting sqref="Q4">
    <cfRule type="expression" dxfId="6823" priority="576" stopIfTrue="1">
      <formula>$D$1&lt;Q4</formula>
    </cfRule>
    <cfRule type="expression" dxfId="6822" priority="577" stopIfTrue="1">
      <formula>$D$1&gt;Q4</formula>
    </cfRule>
  </conditionalFormatting>
  <conditionalFormatting sqref="Q4">
    <cfRule type="expression" dxfId="6821" priority="572" stopIfTrue="1">
      <formula>$D$1&lt;Q4</formula>
    </cfRule>
    <cfRule type="expression" dxfId="6820" priority="573" stopIfTrue="1">
      <formula>$D$1&gt;Q4</formula>
    </cfRule>
  </conditionalFormatting>
  <conditionalFormatting sqref="Q4">
    <cfRule type="expression" dxfId="6819" priority="594" stopIfTrue="1">
      <formula>$D$1&lt;Q4</formula>
    </cfRule>
    <cfRule type="expression" dxfId="6818" priority="595" stopIfTrue="1">
      <formula>$D$1&gt;Q4</formula>
    </cfRule>
  </conditionalFormatting>
  <conditionalFormatting sqref="Q4">
    <cfRule type="expression" dxfId="6817" priority="592" stopIfTrue="1">
      <formula>$D$1&lt;Q4</formula>
    </cfRule>
    <cfRule type="expression" dxfId="6816" priority="593" stopIfTrue="1">
      <formula>$D$1&gt;Q4</formula>
    </cfRule>
  </conditionalFormatting>
  <conditionalFormatting sqref="Q4">
    <cfRule type="expression" dxfId="6815" priority="590" stopIfTrue="1">
      <formula>$D$1&lt;Q4</formula>
    </cfRule>
    <cfRule type="expression" dxfId="6814" priority="591" stopIfTrue="1">
      <formula>$D$1&gt;Q4</formula>
    </cfRule>
  </conditionalFormatting>
  <conditionalFormatting sqref="Q4">
    <cfRule type="expression" dxfId="6813" priority="588" stopIfTrue="1">
      <formula>$D$1&lt;Q4</formula>
    </cfRule>
    <cfRule type="expression" dxfId="6812" priority="589" stopIfTrue="1">
      <formula>$D$1&gt;Q4</formula>
    </cfRule>
  </conditionalFormatting>
  <conditionalFormatting sqref="Q4">
    <cfRule type="expression" dxfId="6811" priority="584" stopIfTrue="1">
      <formula>$D$1&lt;Q4</formula>
    </cfRule>
    <cfRule type="expression" dxfId="6810" priority="585" stopIfTrue="1">
      <formula>$D$1&gt;Q4</formula>
    </cfRule>
  </conditionalFormatting>
  <conditionalFormatting sqref="Q4">
    <cfRule type="expression" dxfId="6809" priority="582" stopIfTrue="1">
      <formula>$D$1&lt;Q4</formula>
    </cfRule>
    <cfRule type="expression" dxfId="6808" priority="583" stopIfTrue="1">
      <formula>$D$1&gt;Q4</formula>
    </cfRule>
  </conditionalFormatting>
  <conditionalFormatting sqref="Q4">
    <cfRule type="expression" dxfId="6807" priority="580" stopIfTrue="1">
      <formula>$D$1&lt;Q4</formula>
    </cfRule>
    <cfRule type="expression" dxfId="6806" priority="581" stopIfTrue="1">
      <formula>$D$1&gt;Q4</formula>
    </cfRule>
  </conditionalFormatting>
  <conditionalFormatting sqref="Q4">
    <cfRule type="expression" dxfId="6805" priority="574" stopIfTrue="1">
      <formula>$D$1&lt;Q4</formula>
    </cfRule>
    <cfRule type="expression" dxfId="6804" priority="575" stopIfTrue="1">
      <formula>$D$1&gt;Q4</formula>
    </cfRule>
  </conditionalFormatting>
  <conditionalFormatting sqref="Q5">
    <cfRule type="cellIs" dxfId="6803" priority="569" stopIfTrue="1" operator="equal">
      <formula>5</formula>
    </cfRule>
    <cfRule type="cellIs" dxfId="6802" priority="570" stopIfTrue="1" operator="equal">
      <formula>4</formula>
    </cfRule>
    <cfRule type="cellIs" dxfId="6801" priority="571" stopIfTrue="1" operator="equal">
      <formula>3</formula>
    </cfRule>
  </conditionalFormatting>
  <conditionalFormatting sqref="Q4">
    <cfRule type="expression" dxfId="6800" priority="567" stopIfTrue="1">
      <formula>$D$1&lt;Q4</formula>
    </cfRule>
    <cfRule type="expression" dxfId="6799" priority="568" stopIfTrue="1">
      <formula>$D$1&gt;Q4</formula>
    </cfRule>
  </conditionalFormatting>
  <conditionalFormatting sqref="Q5">
    <cfRule type="cellIs" dxfId="6798" priority="564" stopIfTrue="1" operator="equal">
      <formula>5</formula>
    </cfRule>
    <cfRule type="cellIs" dxfId="6797" priority="565" stopIfTrue="1" operator="equal">
      <formula>4</formula>
    </cfRule>
    <cfRule type="cellIs" dxfId="6796" priority="566" stopIfTrue="1" operator="equal">
      <formula>3</formula>
    </cfRule>
  </conditionalFormatting>
  <conditionalFormatting sqref="I3">
    <cfRule type="expression" dxfId="6795" priority="562" stopIfTrue="1">
      <formula>$D$1&lt;I3</formula>
    </cfRule>
    <cfRule type="expression" dxfId="6794" priority="563" stopIfTrue="1">
      <formula>$D$1&gt;I3</formula>
    </cfRule>
  </conditionalFormatting>
  <conditionalFormatting sqref="I3">
    <cfRule type="expression" dxfId="6793" priority="560" stopIfTrue="1">
      <formula>$D$1&lt;I3</formula>
    </cfRule>
    <cfRule type="expression" dxfId="6792" priority="561" stopIfTrue="1">
      <formula>$D$1&gt;I3</formula>
    </cfRule>
  </conditionalFormatting>
  <conditionalFormatting sqref="I3">
    <cfRule type="expression" dxfId="6791" priority="558" stopIfTrue="1">
      <formula>$D$1&lt;I3</formula>
    </cfRule>
    <cfRule type="expression" dxfId="6790" priority="559" stopIfTrue="1">
      <formula>$D$1&gt;I3</formula>
    </cfRule>
  </conditionalFormatting>
  <conditionalFormatting sqref="I5">
    <cfRule type="cellIs" dxfId="6789" priority="550" stopIfTrue="1" operator="equal">
      <formula>5</formula>
    </cfRule>
    <cfRule type="cellIs" dxfId="6788" priority="551" stopIfTrue="1" operator="equal">
      <formula>4</formula>
    </cfRule>
    <cfRule type="cellIs" dxfId="6787" priority="552" stopIfTrue="1" operator="equal">
      <formula>3</formula>
    </cfRule>
  </conditionalFormatting>
  <conditionalFormatting sqref="I4">
    <cfRule type="expression" dxfId="6786" priority="541" stopIfTrue="1">
      <formula>$D$1&lt;I4</formula>
    </cfRule>
    <cfRule type="expression" dxfId="6785" priority="542" stopIfTrue="1">
      <formula>$D$1&gt;I4</formula>
    </cfRule>
  </conditionalFormatting>
  <conditionalFormatting sqref="I4">
    <cfRule type="expression" dxfId="6784" priority="531" stopIfTrue="1">
      <formula>$D$1&lt;I4</formula>
    </cfRule>
    <cfRule type="expression" dxfId="6783" priority="532" stopIfTrue="1">
      <formula>$D$1&gt;I4</formula>
    </cfRule>
  </conditionalFormatting>
  <conditionalFormatting sqref="I4">
    <cfRule type="expression" dxfId="6782" priority="529" stopIfTrue="1">
      <formula>$D$1&lt;I4</formula>
    </cfRule>
    <cfRule type="expression" dxfId="6781" priority="530" stopIfTrue="1">
      <formula>$D$1&gt;I4</formula>
    </cfRule>
  </conditionalFormatting>
  <conditionalFormatting sqref="I4">
    <cfRule type="expression" dxfId="6780" priority="527" stopIfTrue="1">
      <formula>$D$1&lt;I4</formula>
    </cfRule>
    <cfRule type="expression" dxfId="6779" priority="528" stopIfTrue="1">
      <formula>$D$1&gt;I4</formula>
    </cfRule>
  </conditionalFormatting>
  <conditionalFormatting sqref="I4">
    <cfRule type="expression" dxfId="6778" priority="525" stopIfTrue="1">
      <formula>$D$1&lt;I4</formula>
    </cfRule>
    <cfRule type="expression" dxfId="6777" priority="526" stopIfTrue="1">
      <formula>$D$1&gt;I4</formula>
    </cfRule>
  </conditionalFormatting>
  <conditionalFormatting sqref="I4">
    <cfRule type="expression" dxfId="6776" priority="523" stopIfTrue="1">
      <formula>$D$1&lt;I4</formula>
    </cfRule>
    <cfRule type="expression" dxfId="6775" priority="524" stopIfTrue="1">
      <formula>$D$1&gt;I4</formula>
    </cfRule>
  </conditionalFormatting>
  <conditionalFormatting sqref="I4">
    <cfRule type="expression" dxfId="6774" priority="497" stopIfTrue="1">
      <formula>$D$1&lt;I4</formula>
    </cfRule>
    <cfRule type="expression" dxfId="6773" priority="498" stopIfTrue="1">
      <formula>$D$1&gt;I4</formula>
    </cfRule>
  </conditionalFormatting>
  <conditionalFormatting sqref="I4">
    <cfRule type="expression" dxfId="6772" priority="535" stopIfTrue="1">
      <formula>$D$1&lt;I4</formula>
    </cfRule>
    <cfRule type="expression" dxfId="6771" priority="536" stopIfTrue="1">
      <formula>$D$1&gt;I4</formula>
    </cfRule>
  </conditionalFormatting>
  <conditionalFormatting sqref="I4">
    <cfRule type="expression" dxfId="6770" priority="537" stopIfTrue="1">
      <formula>$D$1&lt;I4</formula>
    </cfRule>
    <cfRule type="expression" dxfId="6769" priority="538" stopIfTrue="1">
      <formula>$D$1&gt;I4</formula>
    </cfRule>
  </conditionalFormatting>
  <conditionalFormatting sqref="I5">
    <cfRule type="cellIs" dxfId="6768" priority="555" stopIfTrue="1" operator="equal">
      <formula>5</formula>
    </cfRule>
    <cfRule type="cellIs" dxfId="6767" priority="556" stopIfTrue="1" operator="equal">
      <formula>4</formula>
    </cfRule>
    <cfRule type="cellIs" dxfId="6766" priority="557" stopIfTrue="1" operator="equal">
      <formula>3</formula>
    </cfRule>
  </conditionalFormatting>
  <conditionalFormatting sqref="I4">
    <cfRule type="expression" dxfId="6765" priority="553" stopIfTrue="1">
      <formula>$D$1&lt;I4</formula>
    </cfRule>
    <cfRule type="expression" dxfId="6764" priority="554" stopIfTrue="1">
      <formula>$D$1&gt;I4</formula>
    </cfRule>
  </conditionalFormatting>
  <conditionalFormatting sqref="I4">
    <cfRule type="expression" dxfId="6763" priority="548" stopIfTrue="1">
      <formula>$D$1&lt;I4</formula>
    </cfRule>
    <cfRule type="expression" dxfId="6762" priority="549" stopIfTrue="1">
      <formula>$D$1&gt;I4</formula>
    </cfRule>
  </conditionalFormatting>
  <conditionalFormatting sqref="I5">
    <cfRule type="cellIs" dxfId="6761" priority="545" stopIfTrue="1" operator="equal">
      <formula>5</formula>
    </cfRule>
    <cfRule type="cellIs" dxfId="6760" priority="546" stopIfTrue="1" operator="equal">
      <formula>4</formula>
    </cfRule>
    <cfRule type="cellIs" dxfId="6759" priority="547" stopIfTrue="1" operator="equal">
      <formula>3</formula>
    </cfRule>
  </conditionalFormatting>
  <conditionalFormatting sqref="I4">
    <cfRule type="expression" dxfId="6758" priority="543" stopIfTrue="1">
      <formula>$D$1&lt;I4</formula>
    </cfRule>
    <cfRule type="expression" dxfId="6757" priority="544" stopIfTrue="1">
      <formula>$D$1&gt;I4</formula>
    </cfRule>
  </conditionalFormatting>
  <conditionalFormatting sqref="I4">
    <cfRule type="expression" dxfId="6756" priority="539" stopIfTrue="1">
      <formula>$D$1&lt;I4</formula>
    </cfRule>
    <cfRule type="expression" dxfId="6755" priority="540" stopIfTrue="1">
      <formula>$D$1&gt;I4</formula>
    </cfRule>
  </conditionalFormatting>
  <conditionalFormatting sqref="I4">
    <cfRule type="expression" dxfId="6754" priority="533" stopIfTrue="1">
      <formula>$D$1&lt;I4</formula>
    </cfRule>
    <cfRule type="expression" dxfId="6753" priority="534" stopIfTrue="1">
      <formula>$D$1&gt;I4</formula>
    </cfRule>
  </conditionalFormatting>
  <conditionalFormatting sqref="I5">
    <cfRule type="cellIs" dxfId="6752" priority="520" stopIfTrue="1" operator="equal">
      <formula>5</formula>
    </cfRule>
    <cfRule type="cellIs" dxfId="6751" priority="521" stopIfTrue="1" operator="equal">
      <formula>4</formula>
    </cfRule>
    <cfRule type="cellIs" dxfId="6750" priority="522" stopIfTrue="1" operator="equal">
      <formula>3</formula>
    </cfRule>
  </conditionalFormatting>
  <conditionalFormatting sqref="I4">
    <cfRule type="expression" dxfId="6749" priority="518" stopIfTrue="1">
      <formula>$D$1&lt;I4</formula>
    </cfRule>
    <cfRule type="expression" dxfId="6748" priority="519" stopIfTrue="1">
      <formula>$D$1&gt;I4</formula>
    </cfRule>
  </conditionalFormatting>
  <conditionalFormatting sqref="I5">
    <cfRule type="cellIs" dxfId="6747" priority="515" stopIfTrue="1" operator="equal">
      <formula>5</formula>
    </cfRule>
    <cfRule type="cellIs" dxfId="6746" priority="516" stopIfTrue="1" operator="equal">
      <formula>4</formula>
    </cfRule>
    <cfRule type="cellIs" dxfId="6745" priority="517" stopIfTrue="1" operator="equal">
      <formula>3</formula>
    </cfRule>
  </conditionalFormatting>
  <conditionalFormatting sqref="I4">
    <cfRule type="expression" dxfId="6744" priority="513" stopIfTrue="1">
      <formula>$D$1&lt;I4</formula>
    </cfRule>
    <cfRule type="expression" dxfId="6743" priority="514" stopIfTrue="1">
      <formula>$D$1&gt;I4</formula>
    </cfRule>
  </conditionalFormatting>
  <conditionalFormatting sqref="I5">
    <cfRule type="cellIs" dxfId="6742" priority="510" stopIfTrue="1" operator="equal">
      <formula>5</formula>
    </cfRule>
    <cfRule type="cellIs" dxfId="6741" priority="511" stopIfTrue="1" operator="equal">
      <formula>4</formula>
    </cfRule>
    <cfRule type="cellIs" dxfId="6740" priority="512" stopIfTrue="1" operator="equal">
      <formula>3</formula>
    </cfRule>
  </conditionalFormatting>
  <conditionalFormatting sqref="I4">
    <cfRule type="expression" dxfId="6739" priority="508" stopIfTrue="1">
      <formula>$D$1&lt;I4</formula>
    </cfRule>
    <cfRule type="expression" dxfId="6738" priority="509" stopIfTrue="1">
      <formula>$D$1&gt;I4</formula>
    </cfRule>
  </conditionalFormatting>
  <conditionalFormatting sqref="I5">
    <cfRule type="cellIs" dxfId="6737" priority="505" stopIfTrue="1" operator="equal">
      <formula>5</formula>
    </cfRule>
    <cfRule type="cellIs" dxfId="6736" priority="506" stopIfTrue="1" operator="equal">
      <formula>4</formula>
    </cfRule>
    <cfRule type="cellIs" dxfId="6735" priority="507" stopIfTrue="1" operator="equal">
      <formula>3</formula>
    </cfRule>
  </conditionalFormatting>
  <conditionalFormatting sqref="I4">
    <cfRule type="expression" dxfId="6734" priority="503" stopIfTrue="1">
      <formula>$D$1&lt;I4</formula>
    </cfRule>
    <cfRule type="expression" dxfId="6733" priority="504" stopIfTrue="1">
      <formula>$D$1&gt;I4</formula>
    </cfRule>
  </conditionalFormatting>
  <conditionalFormatting sqref="I4">
    <cfRule type="expression" dxfId="6732" priority="501" stopIfTrue="1">
      <formula>$D$1&lt;I4</formula>
    </cfRule>
    <cfRule type="expression" dxfId="6731" priority="502" stopIfTrue="1">
      <formula>$D$1&gt;I4</formula>
    </cfRule>
  </conditionalFormatting>
  <conditionalFormatting sqref="I4">
    <cfRule type="expression" dxfId="6730" priority="499" stopIfTrue="1">
      <formula>$D$1&lt;I4</formula>
    </cfRule>
    <cfRule type="expression" dxfId="6729" priority="500" stopIfTrue="1">
      <formula>$D$1&gt;I4</formula>
    </cfRule>
  </conditionalFormatting>
  <conditionalFormatting sqref="I4">
    <cfRule type="expression" dxfId="6728" priority="495" stopIfTrue="1">
      <formula>$D$1&lt;I4</formula>
    </cfRule>
    <cfRule type="expression" dxfId="6727" priority="496" stopIfTrue="1">
      <formula>$D$1&gt;I4</formula>
    </cfRule>
  </conditionalFormatting>
  <conditionalFormatting sqref="I4">
    <cfRule type="expression" dxfId="6726" priority="493" stopIfTrue="1">
      <formula>$D$1&lt;I4</formula>
    </cfRule>
    <cfRule type="expression" dxfId="6725" priority="494" stopIfTrue="1">
      <formula>$D$1&gt;I4</formula>
    </cfRule>
  </conditionalFormatting>
  <conditionalFormatting sqref="I4">
    <cfRule type="expression" dxfId="6724" priority="491" stopIfTrue="1">
      <formula>$D$1&lt;I4</formula>
    </cfRule>
    <cfRule type="expression" dxfId="6723" priority="492" stopIfTrue="1">
      <formula>$D$1&gt;I4</formula>
    </cfRule>
  </conditionalFormatting>
  <conditionalFormatting sqref="I4">
    <cfRule type="expression" dxfId="6722" priority="489" stopIfTrue="1">
      <formula>$D$1&lt;I4</formula>
    </cfRule>
    <cfRule type="expression" dxfId="6721" priority="490" stopIfTrue="1">
      <formula>$D$1&gt;I4</formula>
    </cfRule>
  </conditionalFormatting>
  <conditionalFormatting sqref="I4">
    <cfRule type="expression" dxfId="6720" priority="487" stopIfTrue="1">
      <formula>$D$1&lt;I4</formula>
    </cfRule>
    <cfRule type="expression" dxfId="6719" priority="488" stopIfTrue="1">
      <formula>$D$1&gt;I4</formula>
    </cfRule>
  </conditionalFormatting>
  <conditionalFormatting sqref="I4">
    <cfRule type="expression" dxfId="6718" priority="485" stopIfTrue="1">
      <formula>$D$1&lt;I4</formula>
    </cfRule>
    <cfRule type="expression" dxfId="6717" priority="486" stopIfTrue="1">
      <formula>$D$1&gt;I4</formula>
    </cfRule>
  </conditionalFormatting>
  <conditionalFormatting sqref="I4">
    <cfRule type="expression" dxfId="6716" priority="483" stopIfTrue="1">
      <formula>$D$1&lt;I4</formula>
    </cfRule>
    <cfRule type="expression" dxfId="6715" priority="484" stopIfTrue="1">
      <formula>$D$1&gt;I4</formula>
    </cfRule>
  </conditionalFormatting>
  <conditionalFormatting sqref="K4">
    <cfRule type="expression" dxfId="6714" priority="481" stopIfTrue="1">
      <formula>$D$1&lt;K4</formula>
    </cfRule>
    <cfRule type="expression" dxfId="6713" priority="482" stopIfTrue="1">
      <formula>$D$1&gt;K4</formula>
    </cfRule>
  </conditionalFormatting>
  <conditionalFormatting sqref="K4">
    <cfRule type="expression" dxfId="6712" priority="479" stopIfTrue="1">
      <formula>$D$1&lt;K4</formula>
    </cfRule>
    <cfRule type="expression" dxfId="6711" priority="480" stopIfTrue="1">
      <formula>$D$1&gt;K4</formula>
    </cfRule>
  </conditionalFormatting>
  <conditionalFormatting sqref="K4">
    <cfRule type="expression" dxfId="6710" priority="477" stopIfTrue="1">
      <formula>$D$1&lt;K4</formula>
    </cfRule>
    <cfRule type="expression" dxfId="6709" priority="478" stopIfTrue="1">
      <formula>$D$1&gt;K4</formula>
    </cfRule>
  </conditionalFormatting>
  <conditionalFormatting sqref="K4">
    <cfRule type="expression" dxfId="6708" priority="473" stopIfTrue="1">
      <formula>$D$1&lt;K4</formula>
    </cfRule>
    <cfRule type="expression" dxfId="6707" priority="474" stopIfTrue="1">
      <formula>$D$1&gt;K4</formula>
    </cfRule>
  </conditionalFormatting>
  <conditionalFormatting sqref="K4">
    <cfRule type="expression" dxfId="6706" priority="475" stopIfTrue="1">
      <formula>$D$1&lt;K4</formula>
    </cfRule>
    <cfRule type="expression" dxfId="6705" priority="476" stopIfTrue="1">
      <formula>$D$1&gt;K4</formula>
    </cfRule>
  </conditionalFormatting>
  <conditionalFormatting sqref="K4">
    <cfRule type="expression" dxfId="6704" priority="471" stopIfTrue="1">
      <formula>$D$1&lt;K4</formula>
    </cfRule>
    <cfRule type="expression" dxfId="6703" priority="472" stopIfTrue="1">
      <formula>$D$1&gt;K4</formula>
    </cfRule>
  </conditionalFormatting>
  <conditionalFormatting sqref="K5">
    <cfRule type="expression" dxfId="6702" priority="469" stopIfTrue="1">
      <formula>$D$1&lt;K5</formula>
    </cfRule>
    <cfRule type="expression" dxfId="6701" priority="470" stopIfTrue="1">
      <formula>$D$1&gt;K5</formula>
    </cfRule>
  </conditionalFormatting>
  <conditionalFormatting sqref="K5">
    <cfRule type="expression" dxfId="6700" priority="467" stopIfTrue="1">
      <formula>$D$1&lt;K5</formula>
    </cfRule>
    <cfRule type="expression" dxfId="6699" priority="468" stopIfTrue="1">
      <formula>$D$1&gt;K5</formula>
    </cfRule>
  </conditionalFormatting>
  <conditionalFormatting sqref="K5">
    <cfRule type="expression" dxfId="6698" priority="465" stopIfTrue="1">
      <formula>$D$1&lt;K5</formula>
    </cfRule>
    <cfRule type="expression" dxfId="6697" priority="466" stopIfTrue="1">
      <formula>$D$1&gt;K5</formula>
    </cfRule>
  </conditionalFormatting>
  <conditionalFormatting sqref="K4">
    <cfRule type="expression" dxfId="6696" priority="460" stopIfTrue="1">
      <formula>$D$1&lt;K4</formula>
    </cfRule>
    <cfRule type="expression" dxfId="6695" priority="461" stopIfTrue="1">
      <formula>$D$1&gt;K4</formula>
    </cfRule>
  </conditionalFormatting>
  <conditionalFormatting sqref="K5">
    <cfRule type="cellIs" dxfId="6694" priority="462" stopIfTrue="1" operator="equal">
      <formula>5</formula>
    </cfRule>
    <cfRule type="cellIs" dxfId="6693" priority="463" stopIfTrue="1" operator="equal">
      <formula>4</formula>
    </cfRule>
    <cfRule type="cellIs" dxfId="6692" priority="464" stopIfTrue="1" operator="equal">
      <formula>3</formula>
    </cfRule>
  </conditionalFormatting>
  <conditionalFormatting sqref="K5">
    <cfRule type="cellIs" dxfId="6691" priority="457" stopIfTrue="1" operator="equal">
      <formula>5</formula>
    </cfRule>
    <cfRule type="cellIs" dxfId="6690" priority="458" stopIfTrue="1" operator="equal">
      <formula>4</formula>
    </cfRule>
    <cfRule type="cellIs" dxfId="6689" priority="459" stopIfTrue="1" operator="equal">
      <formula>3</formula>
    </cfRule>
  </conditionalFormatting>
  <conditionalFormatting sqref="K4">
    <cfRule type="expression" dxfId="6688" priority="455" stopIfTrue="1">
      <formula>$D$1&lt;K4</formula>
    </cfRule>
    <cfRule type="expression" dxfId="6687" priority="456" stopIfTrue="1">
      <formula>$D$1&gt;K4</formula>
    </cfRule>
  </conditionalFormatting>
  <conditionalFormatting sqref="K5">
    <cfRule type="cellIs" dxfId="6686" priority="452" stopIfTrue="1" operator="equal">
      <formula>5</formula>
    </cfRule>
    <cfRule type="cellIs" dxfId="6685" priority="453" stopIfTrue="1" operator="equal">
      <formula>4</formula>
    </cfRule>
    <cfRule type="cellIs" dxfId="6684" priority="454" stopIfTrue="1" operator="equal">
      <formula>3</formula>
    </cfRule>
  </conditionalFormatting>
  <conditionalFormatting sqref="K4">
    <cfRule type="expression" dxfId="6683" priority="450" stopIfTrue="1">
      <formula>$D$1&lt;K4</formula>
    </cfRule>
    <cfRule type="expression" dxfId="6682" priority="451" stopIfTrue="1">
      <formula>$D$1&gt;K4</formula>
    </cfRule>
  </conditionalFormatting>
  <conditionalFormatting sqref="L3">
    <cfRule type="expression" dxfId="6681" priority="448" stopIfTrue="1">
      <formula>$D$1&lt;L3</formula>
    </cfRule>
    <cfRule type="expression" dxfId="6680" priority="449" stopIfTrue="1">
      <formula>$D$1&gt;L3</formula>
    </cfRule>
  </conditionalFormatting>
  <conditionalFormatting sqref="L3">
    <cfRule type="expression" dxfId="6679" priority="446" stopIfTrue="1">
      <formula>$D$1&lt;L3</formula>
    </cfRule>
    <cfRule type="expression" dxfId="6678" priority="447" stopIfTrue="1">
      <formula>$D$1&gt;L3</formula>
    </cfRule>
  </conditionalFormatting>
  <conditionalFormatting sqref="L3">
    <cfRule type="expression" dxfId="6677" priority="444" stopIfTrue="1">
      <formula>$D$1&lt;L3</formula>
    </cfRule>
    <cfRule type="expression" dxfId="6676" priority="445" stopIfTrue="1">
      <formula>$D$1&gt;L3</formula>
    </cfRule>
  </conditionalFormatting>
  <conditionalFormatting sqref="L3">
    <cfRule type="expression" dxfId="6675" priority="442" stopIfTrue="1">
      <formula>$D$1&lt;L3</formula>
    </cfRule>
    <cfRule type="expression" dxfId="6674" priority="443" stopIfTrue="1">
      <formula>$D$1&gt;L3</formula>
    </cfRule>
  </conditionalFormatting>
  <conditionalFormatting sqref="L3">
    <cfRule type="expression" dxfId="6673" priority="440" stopIfTrue="1">
      <formula>$D$1&lt;L3</formula>
    </cfRule>
    <cfRule type="expression" dxfId="6672" priority="441" stopIfTrue="1">
      <formula>$D$1&gt;L3</formula>
    </cfRule>
  </conditionalFormatting>
  <conditionalFormatting sqref="L3">
    <cfRule type="expression" dxfId="6671" priority="438" stopIfTrue="1">
      <formula>$D$1&lt;L3</formula>
    </cfRule>
    <cfRule type="expression" dxfId="6670" priority="439" stopIfTrue="1">
      <formula>$D$1&gt;L3</formula>
    </cfRule>
  </conditionalFormatting>
  <conditionalFormatting sqref="L4">
    <cfRule type="expression" dxfId="6669" priority="436" stopIfTrue="1">
      <formula>$D$1&lt;L4</formula>
    </cfRule>
    <cfRule type="expression" dxfId="6668" priority="437" stopIfTrue="1">
      <formula>$D$1&gt;L4</formula>
    </cfRule>
  </conditionalFormatting>
  <conditionalFormatting sqref="L4">
    <cfRule type="expression" dxfId="6667" priority="434" stopIfTrue="1">
      <formula>$D$1&lt;L4</formula>
    </cfRule>
    <cfRule type="expression" dxfId="6666" priority="435" stopIfTrue="1">
      <formula>$D$1&gt;L4</formula>
    </cfRule>
  </conditionalFormatting>
  <conditionalFormatting sqref="L4">
    <cfRule type="expression" dxfId="6665" priority="432" stopIfTrue="1">
      <formula>$D$1&lt;L4</formula>
    </cfRule>
    <cfRule type="expression" dxfId="6664" priority="433" stopIfTrue="1">
      <formula>$D$1&gt;L4</formula>
    </cfRule>
  </conditionalFormatting>
  <conditionalFormatting sqref="L4">
    <cfRule type="expression" dxfId="6663" priority="430" stopIfTrue="1">
      <formula>$D$1&lt;L4</formula>
    </cfRule>
    <cfRule type="expression" dxfId="6662" priority="431" stopIfTrue="1">
      <formula>$D$1&gt;L4</formula>
    </cfRule>
  </conditionalFormatting>
  <conditionalFormatting sqref="L4">
    <cfRule type="expression" dxfId="6661" priority="428" stopIfTrue="1">
      <formula>$D$1&lt;L4</formula>
    </cfRule>
    <cfRule type="expression" dxfId="6660" priority="429" stopIfTrue="1">
      <formula>$D$1&gt;L4</formula>
    </cfRule>
  </conditionalFormatting>
  <conditionalFormatting sqref="L4">
    <cfRule type="expression" dxfId="6659" priority="426" stopIfTrue="1">
      <formula>$D$1&lt;L4</formula>
    </cfRule>
    <cfRule type="expression" dxfId="6658" priority="427" stopIfTrue="1">
      <formula>$D$1&gt;L4</formula>
    </cfRule>
  </conditionalFormatting>
  <conditionalFormatting sqref="L4">
    <cfRule type="expression" dxfId="6657" priority="424" stopIfTrue="1">
      <formula>$D$1&lt;L4</formula>
    </cfRule>
    <cfRule type="expression" dxfId="6656" priority="425" stopIfTrue="1">
      <formula>$D$1&gt;L4</formula>
    </cfRule>
  </conditionalFormatting>
  <conditionalFormatting sqref="L4">
    <cfRule type="expression" dxfId="6655" priority="422" stopIfTrue="1">
      <formula>$D$1&lt;L4</formula>
    </cfRule>
    <cfRule type="expression" dxfId="6654" priority="423" stopIfTrue="1">
      <formula>$D$1&gt;L4</formula>
    </cfRule>
  </conditionalFormatting>
  <conditionalFormatting sqref="L4">
    <cfRule type="expression" dxfId="6653" priority="420" stopIfTrue="1">
      <formula>$D$1&lt;L4</formula>
    </cfRule>
    <cfRule type="expression" dxfId="6652" priority="421" stopIfTrue="1">
      <formula>$D$1&gt;L4</formula>
    </cfRule>
  </conditionalFormatting>
  <conditionalFormatting sqref="L4">
    <cfRule type="expression" dxfId="6651" priority="418" stopIfTrue="1">
      <formula>$D$1&lt;L4</formula>
    </cfRule>
    <cfRule type="expression" dxfId="6650" priority="419" stopIfTrue="1">
      <formula>$D$1&gt;L4</formula>
    </cfRule>
  </conditionalFormatting>
  <conditionalFormatting sqref="L4">
    <cfRule type="expression" dxfId="6649" priority="416" stopIfTrue="1">
      <formula>$D$1&lt;L4</formula>
    </cfRule>
    <cfRule type="expression" dxfId="6648" priority="417" stopIfTrue="1">
      <formula>$D$1&gt;L4</formula>
    </cfRule>
  </conditionalFormatting>
  <conditionalFormatting sqref="L4">
    <cfRule type="expression" dxfId="6647" priority="414" stopIfTrue="1">
      <formula>$D$1&lt;L4</formula>
    </cfRule>
    <cfRule type="expression" dxfId="6646" priority="415" stopIfTrue="1">
      <formula>$D$1&gt;L4</formula>
    </cfRule>
  </conditionalFormatting>
  <conditionalFormatting sqref="L4">
    <cfRule type="expression" dxfId="6645" priority="412" stopIfTrue="1">
      <formula>$D$1&lt;L4</formula>
    </cfRule>
    <cfRule type="expression" dxfId="6644" priority="413" stopIfTrue="1">
      <formula>$D$1&gt;L4</formula>
    </cfRule>
  </conditionalFormatting>
  <conditionalFormatting sqref="L4">
    <cfRule type="expression" dxfId="6643" priority="410" stopIfTrue="1">
      <formula>$D$1&lt;L4</formula>
    </cfRule>
    <cfRule type="expression" dxfId="6642" priority="411" stopIfTrue="1">
      <formula>$D$1&gt;L4</formula>
    </cfRule>
  </conditionalFormatting>
  <conditionalFormatting sqref="L5">
    <cfRule type="cellIs" dxfId="6641" priority="407" stopIfTrue="1" operator="equal">
      <formula>5</formula>
    </cfRule>
    <cfRule type="cellIs" dxfId="6640" priority="408" stopIfTrue="1" operator="equal">
      <formula>4</formula>
    </cfRule>
    <cfRule type="cellIs" dxfId="6639" priority="409" stopIfTrue="1" operator="equal">
      <formula>3</formula>
    </cfRule>
  </conditionalFormatting>
  <conditionalFormatting sqref="L5">
    <cfRule type="cellIs" dxfId="6638" priority="404" stopIfTrue="1" operator="equal">
      <formula>5</formula>
    </cfRule>
    <cfRule type="cellIs" dxfId="6637" priority="405" stopIfTrue="1" operator="equal">
      <formula>4</formula>
    </cfRule>
    <cfRule type="cellIs" dxfId="6636" priority="406" stopIfTrue="1" operator="equal">
      <formula>3</formula>
    </cfRule>
  </conditionalFormatting>
  <conditionalFormatting sqref="L5">
    <cfRule type="cellIs" dxfId="6635" priority="401" stopIfTrue="1" operator="equal">
      <formula>5</formula>
    </cfRule>
    <cfRule type="cellIs" dxfId="6634" priority="402" stopIfTrue="1" operator="equal">
      <formula>4</formula>
    </cfRule>
    <cfRule type="cellIs" dxfId="6633" priority="403" stopIfTrue="1" operator="equal">
      <formula>3</formula>
    </cfRule>
  </conditionalFormatting>
  <conditionalFormatting sqref="L5">
    <cfRule type="cellIs" dxfId="6632" priority="398" stopIfTrue="1" operator="equal">
      <formula>5</formula>
    </cfRule>
    <cfRule type="cellIs" dxfId="6631" priority="399" stopIfTrue="1" operator="equal">
      <formula>4</formula>
    </cfRule>
    <cfRule type="cellIs" dxfId="6630" priority="400" stopIfTrue="1" operator="equal">
      <formula>3</formula>
    </cfRule>
  </conditionalFormatting>
  <conditionalFormatting sqref="L5">
    <cfRule type="cellIs" dxfId="6629" priority="395" stopIfTrue="1" operator="equal">
      <formula>5</formula>
    </cfRule>
    <cfRule type="cellIs" dxfId="6628" priority="396" stopIfTrue="1" operator="equal">
      <formula>4</formula>
    </cfRule>
    <cfRule type="cellIs" dxfId="6627" priority="397" stopIfTrue="1" operator="equal">
      <formula>3</formula>
    </cfRule>
  </conditionalFormatting>
  <conditionalFormatting sqref="L5">
    <cfRule type="cellIs" dxfId="6626" priority="392" stopIfTrue="1" operator="equal">
      <formula>5</formula>
    </cfRule>
    <cfRule type="cellIs" dxfId="6625" priority="393" stopIfTrue="1" operator="equal">
      <formula>4</formula>
    </cfRule>
    <cfRule type="cellIs" dxfId="6624" priority="394" stopIfTrue="1" operator="equal">
      <formula>3</formula>
    </cfRule>
  </conditionalFormatting>
  <conditionalFormatting sqref="L5">
    <cfRule type="cellIs" dxfId="6623" priority="389" stopIfTrue="1" operator="equal">
      <formula>5</formula>
    </cfRule>
    <cfRule type="cellIs" dxfId="6622" priority="390" stopIfTrue="1" operator="equal">
      <formula>4</formula>
    </cfRule>
    <cfRule type="cellIs" dxfId="6621" priority="391" stopIfTrue="1" operator="equal">
      <formula>3</formula>
    </cfRule>
  </conditionalFormatting>
  <conditionalFormatting sqref="L5">
    <cfRule type="cellIs" dxfId="6620" priority="386" stopIfTrue="1" operator="equal">
      <formula>5</formula>
    </cfRule>
    <cfRule type="cellIs" dxfId="6619" priority="387" stopIfTrue="1" operator="equal">
      <formula>4</formula>
    </cfRule>
    <cfRule type="cellIs" dxfId="6618" priority="388" stopIfTrue="1" operator="equal">
      <formula>3</formula>
    </cfRule>
  </conditionalFormatting>
  <conditionalFormatting sqref="L5">
    <cfRule type="cellIs" dxfId="6617" priority="383" stopIfTrue="1" operator="equal">
      <formula>5</formula>
    </cfRule>
    <cfRule type="cellIs" dxfId="6616" priority="384" stopIfTrue="1" operator="equal">
      <formula>4</formula>
    </cfRule>
    <cfRule type="cellIs" dxfId="6615" priority="385" stopIfTrue="1" operator="equal">
      <formula>3</formula>
    </cfRule>
  </conditionalFormatting>
  <conditionalFormatting sqref="L4">
    <cfRule type="expression" dxfId="6614" priority="381" stopIfTrue="1">
      <formula>$D$1&lt;L4</formula>
    </cfRule>
    <cfRule type="expression" dxfId="6613" priority="382" stopIfTrue="1">
      <formula>$D$1&gt;L4</formula>
    </cfRule>
  </conditionalFormatting>
  <conditionalFormatting sqref="L5">
    <cfRule type="cellIs" dxfId="6612" priority="378" stopIfTrue="1" operator="equal">
      <formula>5</formula>
    </cfRule>
    <cfRule type="cellIs" dxfId="6611" priority="379" stopIfTrue="1" operator="equal">
      <formula>4</formula>
    </cfRule>
    <cfRule type="cellIs" dxfId="6610" priority="380" stopIfTrue="1" operator="equal">
      <formula>3</formula>
    </cfRule>
  </conditionalFormatting>
  <conditionalFormatting sqref="L4">
    <cfRule type="expression" dxfId="6609" priority="376" stopIfTrue="1">
      <formula>$D$1&lt;L4</formula>
    </cfRule>
    <cfRule type="expression" dxfId="6608" priority="377" stopIfTrue="1">
      <formula>$D$1&gt;L4</formula>
    </cfRule>
  </conditionalFormatting>
  <conditionalFormatting sqref="L5">
    <cfRule type="cellIs" dxfId="6607" priority="373" stopIfTrue="1" operator="equal">
      <formula>5</formula>
    </cfRule>
    <cfRule type="cellIs" dxfId="6606" priority="374" stopIfTrue="1" operator="equal">
      <formula>4</formula>
    </cfRule>
    <cfRule type="cellIs" dxfId="6605" priority="375" stopIfTrue="1" operator="equal">
      <formula>3</formula>
    </cfRule>
  </conditionalFormatting>
  <conditionalFormatting sqref="L4">
    <cfRule type="expression" dxfId="6604" priority="371" stopIfTrue="1">
      <formula>$D$1&lt;L4</formula>
    </cfRule>
    <cfRule type="expression" dxfId="6603" priority="372" stopIfTrue="1">
      <formula>$D$1&gt;L4</formula>
    </cfRule>
  </conditionalFormatting>
  <conditionalFormatting sqref="L5">
    <cfRule type="cellIs" dxfId="6602" priority="368" stopIfTrue="1" operator="equal">
      <formula>5</formula>
    </cfRule>
    <cfRule type="cellIs" dxfId="6601" priority="369" stopIfTrue="1" operator="equal">
      <formula>4</formula>
    </cfRule>
    <cfRule type="cellIs" dxfId="6600" priority="370" stopIfTrue="1" operator="equal">
      <formula>3</formula>
    </cfRule>
  </conditionalFormatting>
  <conditionalFormatting sqref="L4">
    <cfRule type="expression" dxfId="6599" priority="366" stopIfTrue="1">
      <formula>$D$1&lt;L4</formula>
    </cfRule>
    <cfRule type="expression" dxfId="6598" priority="367" stopIfTrue="1">
      <formula>$D$1&gt;L4</formula>
    </cfRule>
  </conditionalFormatting>
  <conditionalFormatting sqref="L5">
    <cfRule type="cellIs" dxfId="6597" priority="363" stopIfTrue="1" operator="equal">
      <formula>5</formula>
    </cfRule>
    <cfRule type="cellIs" dxfId="6596" priority="364" stopIfTrue="1" operator="equal">
      <formula>4</formula>
    </cfRule>
    <cfRule type="cellIs" dxfId="6595" priority="365" stopIfTrue="1" operator="equal">
      <formula>3</formula>
    </cfRule>
  </conditionalFormatting>
  <conditionalFormatting sqref="L4">
    <cfRule type="expression" dxfId="6594" priority="361" stopIfTrue="1">
      <formula>$D$1&lt;L4</formula>
    </cfRule>
    <cfRule type="expression" dxfId="6593" priority="362" stopIfTrue="1">
      <formula>$D$1&gt;L4</formula>
    </cfRule>
  </conditionalFormatting>
  <conditionalFormatting sqref="L4">
    <cfRule type="expression" dxfId="6592" priority="359" stopIfTrue="1">
      <formula>$D$1&lt;L4</formula>
    </cfRule>
    <cfRule type="expression" dxfId="6591" priority="360" stopIfTrue="1">
      <formula>$D$1&gt;L4</formula>
    </cfRule>
  </conditionalFormatting>
  <conditionalFormatting sqref="L5">
    <cfRule type="cellIs" dxfId="6590" priority="356" stopIfTrue="1" operator="equal">
      <formula>5</formula>
    </cfRule>
    <cfRule type="cellIs" dxfId="6589" priority="357" stopIfTrue="1" operator="equal">
      <formula>4</formula>
    </cfRule>
    <cfRule type="cellIs" dxfId="6588" priority="358" stopIfTrue="1" operator="equal">
      <formula>3</formula>
    </cfRule>
  </conditionalFormatting>
  <conditionalFormatting sqref="L4">
    <cfRule type="expression" dxfId="6587" priority="354" stopIfTrue="1">
      <formula>$D$1&lt;L4</formula>
    </cfRule>
    <cfRule type="expression" dxfId="6586" priority="355" stopIfTrue="1">
      <formula>$D$1&gt;L4</formula>
    </cfRule>
  </conditionalFormatting>
  <conditionalFormatting sqref="L5">
    <cfRule type="cellIs" dxfId="6585" priority="351" stopIfTrue="1" operator="equal">
      <formula>5</formula>
    </cfRule>
    <cfRule type="cellIs" dxfId="6584" priority="352" stopIfTrue="1" operator="equal">
      <formula>4</formula>
    </cfRule>
    <cfRule type="cellIs" dxfId="6583" priority="353" stopIfTrue="1" operator="equal">
      <formula>3</formula>
    </cfRule>
  </conditionalFormatting>
  <conditionalFormatting sqref="L4">
    <cfRule type="expression" dxfId="6582" priority="349" stopIfTrue="1">
      <formula>$D$1&lt;L4</formula>
    </cfRule>
    <cfRule type="expression" dxfId="6581" priority="350" stopIfTrue="1">
      <formula>$D$1&gt;L4</formula>
    </cfRule>
  </conditionalFormatting>
  <conditionalFormatting sqref="M4">
    <cfRule type="expression" dxfId="6580" priority="303" stopIfTrue="1">
      <formula>$D$1&lt;M4</formula>
    </cfRule>
    <cfRule type="expression" dxfId="6579" priority="304" stopIfTrue="1">
      <formula>$D$1&gt;M4</formula>
    </cfRule>
  </conditionalFormatting>
  <conditionalFormatting sqref="M4">
    <cfRule type="expression" dxfId="6578" priority="301" stopIfTrue="1">
      <formula>$D$1&lt;M4</formula>
    </cfRule>
    <cfRule type="expression" dxfId="6577" priority="302" stopIfTrue="1">
      <formula>$D$1&gt;M4</formula>
    </cfRule>
  </conditionalFormatting>
  <conditionalFormatting sqref="M4">
    <cfRule type="expression" dxfId="6576" priority="299" stopIfTrue="1">
      <formula>$D$1&lt;M4</formula>
    </cfRule>
    <cfRule type="expression" dxfId="6575" priority="300" stopIfTrue="1">
      <formula>$D$1&gt;M4</formula>
    </cfRule>
  </conditionalFormatting>
  <conditionalFormatting sqref="M4">
    <cfRule type="expression" dxfId="6574" priority="297" stopIfTrue="1">
      <formula>$D$1&lt;M4</formula>
    </cfRule>
    <cfRule type="expression" dxfId="6573" priority="298" stopIfTrue="1">
      <formula>$D$1&gt;M4</formula>
    </cfRule>
  </conditionalFormatting>
  <conditionalFormatting sqref="M4">
    <cfRule type="expression" dxfId="6572" priority="295" stopIfTrue="1">
      <formula>$D$1&lt;M4</formula>
    </cfRule>
    <cfRule type="expression" dxfId="6571" priority="296" stopIfTrue="1">
      <formula>$D$1&gt;M4</formula>
    </cfRule>
  </conditionalFormatting>
  <conditionalFormatting sqref="M4">
    <cfRule type="expression" dxfId="6570" priority="293" stopIfTrue="1">
      <formula>$D$1&lt;M4</formula>
    </cfRule>
    <cfRule type="expression" dxfId="6569" priority="294" stopIfTrue="1">
      <formula>$D$1&gt;M4</formula>
    </cfRule>
  </conditionalFormatting>
  <conditionalFormatting sqref="M4">
    <cfRule type="expression" dxfId="6568" priority="291" stopIfTrue="1">
      <formula>$D$1&lt;M4</formula>
    </cfRule>
    <cfRule type="expression" dxfId="6567" priority="292" stopIfTrue="1">
      <formula>$D$1&gt;M4</formula>
    </cfRule>
  </conditionalFormatting>
  <conditionalFormatting sqref="M4">
    <cfRule type="expression" dxfId="6566" priority="289" stopIfTrue="1">
      <formula>$D$1&lt;M4</formula>
    </cfRule>
    <cfRule type="expression" dxfId="6565" priority="290" stopIfTrue="1">
      <formula>$D$1&gt;M4</formula>
    </cfRule>
  </conditionalFormatting>
  <conditionalFormatting sqref="M4">
    <cfRule type="expression" dxfId="6564" priority="287" stopIfTrue="1">
      <formula>$D$1&lt;M4</formula>
    </cfRule>
    <cfRule type="expression" dxfId="6563" priority="288" stopIfTrue="1">
      <formula>$D$1&gt;M4</formula>
    </cfRule>
  </conditionalFormatting>
  <conditionalFormatting sqref="M4">
    <cfRule type="expression" dxfId="6562" priority="285" stopIfTrue="1">
      <formula>$D$1&lt;M4</formula>
    </cfRule>
    <cfRule type="expression" dxfId="6561" priority="286" stopIfTrue="1">
      <formula>$D$1&gt;M4</formula>
    </cfRule>
  </conditionalFormatting>
  <conditionalFormatting sqref="M4">
    <cfRule type="expression" dxfId="6560" priority="283" stopIfTrue="1">
      <formula>$D$1&lt;M4</formula>
    </cfRule>
    <cfRule type="expression" dxfId="6559" priority="284" stopIfTrue="1">
      <formula>$D$1&gt;M4</formula>
    </cfRule>
  </conditionalFormatting>
  <conditionalFormatting sqref="M4">
    <cfRule type="expression" dxfId="6558" priority="281" stopIfTrue="1">
      <formula>$D$1&lt;M4</formula>
    </cfRule>
    <cfRule type="expression" dxfId="6557" priority="282" stopIfTrue="1">
      <formula>$D$1&gt;M4</formula>
    </cfRule>
  </conditionalFormatting>
  <conditionalFormatting sqref="M4">
    <cfRule type="expression" dxfId="6556" priority="279" stopIfTrue="1">
      <formula>$D$1&lt;M4</formula>
    </cfRule>
    <cfRule type="expression" dxfId="6555" priority="280" stopIfTrue="1">
      <formula>$D$1&gt;M4</formula>
    </cfRule>
  </conditionalFormatting>
  <conditionalFormatting sqref="M4">
    <cfRule type="expression" dxfId="6554" priority="277" stopIfTrue="1">
      <formula>$D$1&lt;M4</formula>
    </cfRule>
    <cfRule type="expression" dxfId="6553" priority="278" stopIfTrue="1">
      <formula>$D$1&gt;M4</formula>
    </cfRule>
  </conditionalFormatting>
  <conditionalFormatting sqref="M4">
    <cfRule type="expression" dxfId="6552" priority="275" stopIfTrue="1">
      <formula>$D$1&lt;M4</formula>
    </cfRule>
    <cfRule type="expression" dxfId="6551" priority="276" stopIfTrue="1">
      <formula>$D$1&gt;M4</formula>
    </cfRule>
  </conditionalFormatting>
  <conditionalFormatting sqref="M4">
    <cfRule type="expression" dxfId="6550" priority="273" stopIfTrue="1">
      <formula>$D$1&lt;M4</formula>
    </cfRule>
    <cfRule type="expression" dxfId="6549" priority="274" stopIfTrue="1">
      <formula>$D$1&gt;M4</formula>
    </cfRule>
  </conditionalFormatting>
  <conditionalFormatting sqref="M4">
    <cfRule type="expression" dxfId="6548" priority="271" stopIfTrue="1">
      <formula>$D$1&lt;M4</formula>
    </cfRule>
    <cfRule type="expression" dxfId="6547" priority="272" stopIfTrue="1">
      <formula>$D$1&gt;M4</formula>
    </cfRule>
  </conditionalFormatting>
  <conditionalFormatting sqref="M4">
    <cfRule type="expression" dxfId="6546" priority="269" stopIfTrue="1">
      <formula>$D$1&lt;M4</formula>
    </cfRule>
    <cfRule type="expression" dxfId="6545" priority="270" stopIfTrue="1">
      <formula>$D$1&gt;M4</formula>
    </cfRule>
  </conditionalFormatting>
  <conditionalFormatting sqref="M4">
    <cfRule type="expression" dxfId="6544" priority="267" stopIfTrue="1">
      <formula>$D$1&lt;M4</formula>
    </cfRule>
    <cfRule type="expression" dxfId="6543" priority="268" stopIfTrue="1">
      <formula>$D$1&gt;M4</formula>
    </cfRule>
  </conditionalFormatting>
  <conditionalFormatting sqref="M4">
    <cfRule type="expression" dxfId="6542" priority="265" stopIfTrue="1">
      <formula>$D$1&lt;M4</formula>
    </cfRule>
    <cfRule type="expression" dxfId="6541" priority="266" stopIfTrue="1">
      <formula>$D$1&gt;M4</formula>
    </cfRule>
  </conditionalFormatting>
  <conditionalFormatting sqref="M4">
    <cfRule type="expression" dxfId="6540" priority="263" stopIfTrue="1">
      <formula>$D$1&lt;M4</formula>
    </cfRule>
    <cfRule type="expression" dxfId="6539" priority="264" stopIfTrue="1">
      <formula>$D$1&gt;M4</formula>
    </cfRule>
  </conditionalFormatting>
  <conditionalFormatting sqref="M4">
    <cfRule type="expression" dxfId="6538" priority="261" stopIfTrue="1">
      <formula>$D$1&lt;M4</formula>
    </cfRule>
    <cfRule type="expression" dxfId="6537" priority="262" stopIfTrue="1">
      <formula>$D$1&gt;M4</formula>
    </cfRule>
  </conditionalFormatting>
  <conditionalFormatting sqref="P3:P4">
    <cfRule type="expression" dxfId="6536" priority="259" stopIfTrue="1">
      <formula>$D$1&lt;P3</formula>
    </cfRule>
    <cfRule type="expression" dxfId="6535" priority="260" stopIfTrue="1">
      <formula>$D$1&gt;P3</formula>
    </cfRule>
  </conditionalFormatting>
  <conditionalFormatting sqref="P3:P4">
    <cfRule type="expression" dxfId="6534" priority="257" stopIfTrue="1">
      <formula>$D$1&lt;P3</formula>
    </cfRule>
    <cfRule type="expression" dxfId="6533" priority="258" stopIfTrue="1">
      <formula>$D$1&gt;P3</formula>
    </cfRule>
  </conditionalFormatting>
  <conditionalFormatting sqref="P5">
    <cfRule type="expression" dxfId="6532" priority="255" stopIfTrue="1">
      <formula>$D$1&lt;P5</formula>
    </cfRule>
    <cfRule type="expression" dxfId="6531" priority="256" stopIfTrue="1">
      <formula>$D$1&gt;P5</formula>
    </cfRule>
  </conditionalFormatting>
  <conditionalFormatting sqref="P5">
    <cfRule type="expression" dxfId="6530" priority="253" stopIfTrue="1">
      <formula>$D$1&lt;P5</formula>
    </cfRule>
    <cfRule type="expression" dxfId="6529" priority="254" stopIfTrue="1">
      <formula>$D$1&gt;P5</formula>
    </cfRule>
  </conditionalFormatting>
  <conditionalFormatting sqref="P5">
    <cfRule type="expression" dxfId="6528" priority="251" stopIfTrue="1">
      <formula>$D$1&lt;P5</formula>
    </cfRule>
    <cfRule type="expression" dxfId="6527" priority="252" stopIfTrue="1">
      <formula>$D$1&gt;P5</formula>
    </cfRule>
  </conditionalFormatting>
  <conditionalFormatting sqref="P5">
    <cfRule type="expression" dxfId="6526" priority="239" stopIfTrue="1">
      <formula>$D$1&lt;P5</formula>
    </cfRule>
    <cfRule type="expression" dxfId="6525" priority="240" stopIfTrue="1">
      <formula>$D$1&gt;P5</formula>
    </cfRule>
  </conditionalFormatting>
  <conditionalFormatting sqref="P5">
    <cfRule type="expression" dxfId="6524" priority="237" stopIfTrue="1">
      <formula>$D$1&lt;P5</formula>
    </cfRule>
    <cfRule type="expression" dxfId="6523" priority="238" stopIfTrue="1">
      <formula>$D$1&gt;P5</formula>
    </cfRule>
  </conditionalFormatting>
  <conditionalFormatting sqref="P5">
    <cfRule type="expression" dxfId="6522" priority="235" stopIfTrue="1">
      <formula>$D$1&lt;P5</formula>
    </cfRule>
    <cfRule type="expression" dxfId="6521" priority="236" stopIfTrue="1">
      <formula>$D$1&gt;P5</formula>
    </cfRule>
  </conditionalFormatting>
  <conditionalFormatting sqref="P5">
    <cfRule type="expression" dxfId="6520" priority="249" stopIfTrue="1">
      <formula>$D$1&lt;P5</formula>
    </cfRule>
    <cfRule type="expression" dxfId="6519" priority="250" stopIfTrue="1">
      <formula>$D$1&gt;P5</formula>
    </cfRule>
  </conditionalFormatting>
  <conditionalFormatting sqref="P5">
    <cfRule type="expression" dxfId="6518" priority="247" stopIfTrue="1">
      <formula>$D$1&lt;P5</formula>
    </cfRule>
    <cfRule type="expression" dxfId="6517" priority="248" stopIfTrue="1">
      <formula>$D$1&gt;P5</formula>
    </cfRule>
  </conditionalFormatting>
  <conditionalFormatting sqref="P5">
    <cfRule type="expression" dxfId="6516" priority="245" stopIfTrue="1">
      <formula>$D$1&lt;P5</formula>
    </cfRule>
    <cfRule type="expression" dxfId="6515" priority="246" stopIfTrue="1">
      <formula>$D$1&gt;P5</formula>
    </cfRule>
  </conditionalFormatting>
  <conditionalFormatting sqref="P5">
    <cfRule type="expression" dxfId="6514" priority="243" stopIfTrue="1">
      <formula>$D$1&lt;P5</formula>
    </cfRule>
    <cfRule type="expression" dxfId="6513" priority="244" stopIfTrue="1">
      <formula>$D$1&gt;P5</formula>
    </cfRule>
  </conditionalFormatting>
  <conditionalFormatting sqref="P5">
    <cfRule type="expression" dxfId="6512" priority="241" stopIfTrue="1">
      <formula>$D$1&lt;P5</formula>
    </cfRule>
    <cfRule type="expression" dxfId="6511" priority="242" stopIfTrue="1">
      <formula>$D$1&gt;P5</formula>
    </cfRule>
  </conditionalFormatting>
  <conditionalFormatting sqref="P5">
    <cfRule type="expression" dxfId="6510" priority="223" stopIfTrue="1">
      <formula>$D$1&lt;P5</formula>
    </cfRule>
    <cfRule type="expression" dxfId="6509" priority="224" stopIfTrue="1">
      <formula>$D$1&gt;P5</formula>
    </cfRule>
  </conditionalFormatting>
  <conditionalFormatting sqref="P5">
    <cfRule type="expression" dxfId="6508" priority="221" stopIfTrue="1">
      <formula>$D$1&lt;P5</formula>
    </cfRule>
    <cfRule type="expression" dxfId="6507" priority="222" stopIfTrue="1">
      <formula>$D$1&gt;P5</formula>
    </cfRule>
  </conditionalFormatting>
  <conditionalFormatting sqref="P5">
    <cfRule type="expression" dxfId="6506" priority="217" stopIfTrue="1">
      <formula>$D$1&lt;P5</formula>
    </cfRule>
    <cfRule type="expression" dxfId="6505" priority="218" stopIfTrue="1">
      <formula>$D$1&gt;P5</formula>
    </cfRule>
  </conditionalFormatting>
  <conditionalFormatting sqref="P5">
    <cfRule type="expression" dxfId="6504" priority="233" stopIfTrue="1">
      <formula>$D$1&lt;P5</formula>
    </cfRule>
    <cfRule type="expression" dxfId="6503" priority="234" stopIfTrue="1">
      <formula>$D$1&gt;P5</formula>
    </cfRule>
  </conditionalFormatting>
  <conditionalFormatting sqref="P5">
    <cfRule type="expression" dxfId="6502" priority="231" stopIfTrue="1">
      <formula>$D$1&lt;P5</formula>
    </cfRule>
    <cfRule type="expression" dxfId="6501" priority="232" stopIfTrue="1">
      <formula>$D$1&gt;P5</formula>
    </cfRule>
  </conditionalFormatting>
  <conditionalFormatting sqref="P5">
    <cfRule type="expression" dxfId="6500" priority="229" stopIfTrue="1">
      <formula>$D$1&lt;P5</formula>
    </cfRule>
    <cfRule type="expression" dxfId="6499" priority="230" stopIfTrue="1">
      <formula>$D$1&gt;P5</formula>
    </cfRule>
  </conditionalFormatting>
  <conditionalFormatting sqref="P5">
    <cfRule type="expression" dxfId="6498" priority="227" stopIfTrue="1">
      <formula>$D$1&lt;P5</formula>
    </cfRule>
    <cfRule type="expression" dxfId="6497" priority="228" stopIfTrue="1">
      <formula>$D$1&gt;P5</formula>
    </cfRule>
  </conditionalFormatting>
  <conditionalFormatting sqref="P5">
    <cfRule type="expression" dxfId="6496" priority="225" stopIfTrue="1">
      <formula>$D$1&lt;P5</formula>
    </cfRule>
    <cfRule type="expression" dxfId="6495" priority="226" stopIfTrue="1">
      <formula>$D$1&gt;P5</formula>
    </cfRule>
  </conditionalFormatting>
  <conditionalFormatting sqref="P5">
    <cfRule type="expression" dxfId="6494" priority="219" stopIfTrue="1">
      <formula>$D$1&lt;P5</formula>
    </cfRule>
    <cfRule type="expression" dxfId="6493" priority="220" stopIfTrue="1">
      <formula>$D$1&gt;P5</formula>
    </cfRule>
  </conditionalFormatting>
  <conditionalFormatting sqref="P5">
    <cfRule type="expression" dxfId="6492" priority="215" stopIfTrue="1">
      <formula>$D$1&lt;P5</formula>
    </cfRule>
    <cfRule type="expression" dxfId="6491" priority="216" stopIfTrue="1">
      <formula>$D$1&gt;P5</formula>
    </cfRule>
  </conditionalFormatting>
  <conditionalFormatting sqref="P5">
    <cfRule type="cellIs" dxfId="6490" priority="212" stopIfTrue="1" operator="equal">
      <formula>5</formula>
    </cfRule>
    <cfRule type="cellIs" dxfId="6489" priority="213" stopIfTrue="1" operator="equal">
      <formula>4</formula>
    </cfRule>
    <cfRule type="cellIs" dxfId="6488" priority="214" stopIfTrue="1" operator="equal">
      <formula>3</formula>
    </cfRule>
  </conditionalFormatting>
  <conditionalFormatting sqref="P5">
    <cfRule type="cellIs" dxfId="6487" priority="209" stopIfTrue="1" operator="equal">
      <formula>5</formula>
    </cfRule>
    <cfRule type="cellIs" dxfId="6486" priority="210" stopIfTrue="1" operator="equal">
      <formula>4</formula>
    </cfRule>
    <cfRule type="cellIs" dxfId="6485" priority="211" stopIfTrue="1" operator="equal">
      <formula>3</formula>
    </cfRule>
  </conditionalFormatting>
  <conditionalFormatting sqref="P5">
    <cfRule type="cellIs" dxfId="6484" priority="206" stopIfTrue="1" operator="equal">
      <formula>5</formula>
    </cfRule>
    <cfRule type="cellIs" dxfId="6483" priority="207" stopIfTrue="1" operator="equal">
      <formula>4</formula>
    </cfRule>
    <cfRule type="cellIs" dxfId="6482" priority="208" stopIfTrue="1" operator="equal">
      <formula>3</formula>
    </cfRule>
  </conditionalFormatting>
  <conditionalFormatting sqref="P5">
    <cfRule type="cellIs" dxfId="6481" priority="203" stopIfTrue="1" operator="equal">
      <formula>5</formula>
    </cfRule>
    <cfRule type="cellIs" dxfId="6480" priority="204" stopIfTrue="1" operator="equal">
      <formula>4</formula>
    </cfRule>
    <cfRule type="cellIs" dxfId="6479" priority="205" stopIfTrue="1" operator="equal">
      <formula>3</formula>
    </cfRule>
  </conditionalFormatting>
  <conditionalFormatting sqref="P5">
    <cfRule type="cellIs" dxfId="6478" priority="200" stopIfTrue="1" operator="equal">
      <formula>5</formula>
    </cfRule>
    <cfRule type="cellIs" dxfId="6477" priority="201" stopIfTrue="1" operator="equal">
      <formula>4</formula>
    </cfRule>
    <cfRule type="cellIs" dxfId="6476" priority="202" stopIfTrue="1" operator="equal">
      <formula>3</formula>
    </cfRule>
  </conditionalFormatting>
  <conditionalFormatting sqref="P7:P19">
    <cfRule type="cellIs" dxfId="6475" priority="197" stopIfTrue="1" operator="equal">
      <formula>5</formula>
    </cfRule>
    <cfRule type="cellIs" dxfId="6474" priority="198" stopIfTrue="1" operator="equal">
      <formula>4</formula>
    </cfRule>
    <cfRule type="cellIs" dxfId="6473" priority="199" stopIfTrue="1" operator="equal">
      <formula>3</formula>
    </cfRule>
  </conditionalFormatting>
  <conditionalFormatting sqref="H6">
    <cfRule type="cellIs" dxfId="6472" priority="185" stopIfTrue="1" operator="equal">
      <formula>5</formula>
    </cfRule>
    <cfRule type="cellIs" dxfId="6471" priority="186" stopIfTrue="1" operator="equal">
      <formula>4</formula>
    </cfRule>
    <cfRule type="cellIs" dxfId="6470" priority="187" stopIfTrue="1" operator="equal">
      <formula>3</formula>
    </cfRule>
  </conditionalFormatting>
  <conditionalFormatting sqref="I6:K6">
    <cfRule type="cellIs" dxfId="6469" priority="182" stopIfTrue="1" operator="equal">
      <formula>5</formula>
    </cfRule>
    <cfRule type="cellIs" dxfId="6468" priority="183" stopIfTrue="1" operator="equal">
      <formula>4</formula>
    </cfRule>
    <cfRule type="cellIs" dxfId="6467" priority="184" stopIfTrue="1" operator="equal">
      <formula>3</formula>
    </cfRule>
  </conditionalFormatting>
  <conditionalFormatting sqref="M6:Q6">
    <cfRule type="cellIs" dxfId="6466" priority="179" stopIfTrue="1" operator="equal">
      <formula>5</formula>
    </cfRule>
    <cfRule type="cellIs" dxfId="6465" priority="180" stopIfTrue="1" operator="equal">
      <formula>4</formula>
    </cfRule>
    <cfRule type="cellIs" dxfId="6464" priority="181" stopIfTrue="1" operator="equal">
      <formula>3</formula>
    </cfRule>
  </conditionalFormatting>
  <conditionalFormatting sqref="T6 V6:X6">
    <cfRule type="cellIs" dxfId="6463" priority="176" stopIfTrue="1" operator="equal">
      <formula>5</formula>
    </cfRule>
    <cfRule type="cellIs" dxfId="6462" priority="177" stopIfTrue="1" operator="equal">
      <formula>4</formula>
    </cfRule>
    <cfRule type="cellIs" dxfId="6461" priority="178" stopIfTrue="1" operator="equal">
      <formula>3</formula>
    </cfRule>
  </conditionalFormatting>
  <conditionalFormatting sqref="R4">
    <cfRule type="expression" dxfId="6460" priority="174" stopIfTrue="1">
      <formula>$D$1&lt;R4</formula>
    </cfRule>
    <cfRule type="expression" dxfId="6459" priority="175" stopIfTrue="1">
      <formula>$D$1&gt;R4</formula>
    </cfRule>
  </conditionalFormatting>
  <conditionalFormatting sqref="R4">
    <cfRule type="expression" dxfId="6458" priority="172" stopIfTrue="1">
      <formula>$D$1&lt;R4</formula>
    </cfRule>
    <cfRule type="expression" dxfId="6457" priority="173" stopIfTrue="1">
      <formula>$D$1&gt;R4</formula>
    </cfRule>
  </conditionalFormatting>
  <conditionalFormatting sqref="R4">
    <cfRule type="expression" dxfId="6456" priority="170" stopIfTrue="1">
      <formula>$D$1&lt;R4</formula>
    </cfRule>
    <cfRule type="expression" dxfId="6455" priority="171" stopIfTrue="1">
      <formula>$D$1&gt;R4</formula>
    </cfRule>
  </conditionalFormatting>
  <conditionalFormatting sqref="R4">
    <cfRule type="expression" dxfId="6454" priority="166" stopIfTrue="1">
      <formula>$D$1&lt;R4</formula>
    </cfRule>
    <cfRule type="expression" dxfId="6453" priority="167" stopIfTrue="1">
      <formula>$D$1&gt;R4</formula>
    </cfRule>
  </conditionalFormatting>
  <conditionalFormatting sqref="R4">
    <cfRule type="expression" dxfId="6452" priority="164" stopIfTrue="1">
      <formula>$D$1&lt;R4</formula>
    </cfRule>
    <cfRule type="expression" dxfId="6451" priority="165" stopIfTrue="1">
      <formula>$D$1&gt;R4</formula>
    </cfRule>
  </conditionalFormatting>
  <conditionalFormatting sqref="R4">
    <cfRule type="expression" dxfId="6450" priority="162" stopIfTrue="1">
      <formula>$D$1&lt;R4</formula>
    </cfRule>
    <cfRule type="expression" dxfId="6449" priority="163" stopIfTrue="1">
      <formula>$D$1&gt;R4</formula>
    </cfRule>
  </conditionalFormatting>
  <conditionalFormatting sqref="R4">
    <cfRule type="expression" dxfId="6448" priority="160" stopIfTrue="1">
      <formula>$D$1&lt;R4</formula>
    </cfRule>
    <cfRule type="expression" dxfId="6447" priority="161" stopIfTrue="1">
      <formula>$D$1&gt;R4</formula>
    </cfRule>
  </conditionalFormatting>
  <conditionalFormatting sqref="R4">
    <cfRule type="expression" dxfId="6446" priority="168" stopIfTrue="1">
      <formula>$D$1&lt;R4</formula>
    </cfRule>
    <cfRule type="expression" dxfId="6445" priority="169" stopIfTrue="1">
      <formula>$D$1&gt;R4</formula>
    </cfRule>
  </conditionalFormatting>
  <conditionalFormatting sqref="R4">
    <cfRule type="expression" dxfId="6444" priority="150" stopIfTrue="1">
      <formula>$D$1&lt;R4</formula>
    </cfRule>
    <cfRule type="expression" dxfId="6443" priority="151" stopIfTrue="1">
      <formula>$D$1&gt;R4</formula>
    </cfRule>
  </conditionalFormatting>
  <conditionalFormatting sqref="R4">
    <cfRule type="expression" dxfId="6442" priority="142" stopIfTrue="1">
      <formula>$D$1&lt;R4</formula>
    </cfRule>
    <cfRule type="expression" dxfId="6441" priority="143" stopIfTrue="1">
      <formula>$D$1&gt;R4</formula>
    </cfRule>
  </conditionalFormatting>
  <conditionalFormatting sqref="R4">
    <cfRule type="expression" dxfId="6440" priority="140" stopIfTrue="1">
      <formula>$D$1&lt;R4</formula>
    </cfRule>
    <cfRule type="expression" dxfId="6439" priority="141" stopIfTrue="1">
      <formula>$D$1&gt;R4</formula>
    </cfRule>
  </conditionalFormatting>
  <conditionalFormatting sqref="R4">
    <cfRule type="expression" dxfId="6438" priority="136" stopIfTrue="1">
      <formula>$D$1&lt;R4</formula>
    </cfRule>
    <cfRule type="expression" dxfId="6437" priority="137" stopIfTrue="1">
      <formula>$D$1&gt;R4</formula>
    </cfRule>
  </conditionalFormatting>
  <conditionalFormatting sqref="R4">
    <cfRule type="expression" dxfId="6436" priority="158" stopIfTrue="1">
      <formula>$D$1&lt;R4</formula>
    </cfRule>
    <cfRule type="expression" dxfId="6435" priority="159" stopIfTrue="1">
      <formula>$D$1&gt;R4</formula>
    </cfRule>
  </conditionalFormatting>
  <conditionalFormatting sqref="R4">
    <cfRule type="expression" dxfId="6434" priority="156" stopIfTrue="1">
      <formula>$D$1&lt;R4</formula>
    </cfRule>
    <cfRule type="expression" dxfId="6433" priority="157" stopIfTrue="1">
      <formula>$D$1&gt;R4</formula>
    </cfRule>
  </conditionalFormatting>
  <conditionalFormatting sqref="R4">
    <cfRule type="expression" dxfId="6432" priority="154" stopIfTrue="1">
      <formula>$D$1&lt;R4</formula>
    </cfRule>
    <cfRule type="expression" dxfId="6431" priority="155" stopIfTrue="1">
      <formula>$D$1&gt;R4</formula>
    </cfRule>
  </conditionalFormatting>
  <conditionalFormatting sqref="R4">
    <cfRule type="expression" dxfId="6430" priority="152" stopIfTrue="1">
      <formula>$D$1&lt;R4</formula>
    </cfRule>
    <cfRule type="expression" dxfId="6429" priority="153" stopIfTrue="1">
      <formula>$D$1&gt;R4</formula>
    </cfRule>
  </conditionalFormatting>
  <conditionalFormatting sqref="R4">
    <cfRule type="expression" dxfId="6428" priority="148" stopIfTrue="1">
      <formula>$D$1&lt;R4</formula>
    </cfRule>
    <cfRule type="expression" dxfId="6427" priority="149" stopIfTrue="1">
      <formula>$D$1&gt;R4</formula>
    </cfRule>
  </conditionalFormatting>
  <conditionalFormatting sqref="R4">
    <cfRule type="expression" dxfId="6426" priority="146" stopIfTrue="1">
      <formula>$D$1&lt;R4</formula>
    </cfRule>
    <cfRule type="expression" dxfId="6425" priority="147" stopIfTrue="1">
      <formula>$D$1&gt;R4</formula>
    </cfRule>
  </conditionalFormatting>
  <conditionalFormatting sqref="R4">
    <cfRule type="expression" dxfId="6424" priority="144" stopIfTrue="1">
      <formula>$D$1&lt;R4</formula>
    </cfRule>
    <cfRule type="expression" dxfId="6423" priority="145" stopIfTrue="1">
      <formula>$D$1&gt;R4</formula>
    </cfRule>
  </conditionalFormatting>
  <conditionalFormatting sqref="R4">
    <cfRule type="expression" dxfId="6422" priority="138" stopIfTrue="1">
      <formula>$D$1&lt;R4</formula>
    </cfRule>
    <cfRule type="expression" dxfId="6421" priority="139" stopIfTrue="1">
      <formula>$D$1&gt;R4</formula>
    </cfRule>
  </conditionalFormatting>
  <conditionalFormatting sqref="R4">
    <cfRule type="expression" dxfId="6420" priority="134" stopIfTrue="1">
      <formula>$D$1&lt;R4</formula>
    </cfRule>
    <cfRule type="expression" dxfId="6419" priority="135" stopIfTrue="1">
      <formula>$D$1&gt;R4</formula>
    </cfRule>
  </conditionalFormatting>
  <conditionalFormatting sqref="U7:U19">
    <cfRule type="cellIs" dxfId="6418" priority="131" stopIfTrue="1" operator="equal">
      <formula>5</formula>
    </cfRule>
    <cfRule type="cellIs" dxfId="6417" priority="132" stopIfTrue="1" operator="equal">
      <formula>4</formula>
    </cfRule>
    <cfRule type="cellIs" dxfId="6416" priority="133" stopIfTrue="1" operator="equal">
      <formula>3</formula>
    </cfRule>
  </conditionalFormatting>
  <conditionalFormatting sqref="U3">
    <cfRule type="expression" dxfId="6415" priority="129" stopIfTrue="1">
      <formula>$D$1&lt;U3</formula>
    </cfRule>
    <cfRule type="expression" dxfId="6414" priority="130" stopIfTrue="1">
      <formula>$D$1&gt;U3</formula>
    </cfRule>
  </conditionalFormatting>
  <conditionalFormatting sqref="U5">
    <cfRule type="expression" dxfId="6413" priority="127" stopIfTrue="1">
      <formula>$D$1&lt;U5</formula>
    </cfRule>
    <cfRule type="expression" dxfId="6412" priority="128" stopIfTrue="1">
      <formula>$D$1&gt;U5</formula>
    </cfRule>
  </conditionalFormatting>
  <conditionalFormatting sqref="U5">
    <cfRule type="expression" dxfId="6411" priority="99" stopIfTrue="1">
      <formula>$D$1&lt;U5</formula>
    </cfRule>
    <cfRule type="expression" dxfId="6410" priority="100" stopIfTrue="1">
      <formula>$D$1&gt;U5</formula>
    </cfRule>
  </conditionalFormatting>
  <conditionalFormatting sqref="U5">
    <cfRule type="expression" dxfId="6409" priority="107" stopIfTrue="1">
      <formula>$D$1&lt;U5</formula>
    </cfRule>
    <cfRule type="expression" dxfId="6408" priority="108" stopIfTrue="1">
      <formula>$D$1&gt;U5</formula>
    </cfRule>
  </conditionalFormatting>
  <conditionalFormatting sqref="U5">
    <cfRule type="expression" dxfId="6407" priority="105" stopIfTrue="1">
      <formula>$D$1&lt;U5</formula>
    </cfRule>
    <cfRule type="expression" dxfId="6406" priority="106" stopIfTrue="1">
      <formula>$D$1&gt;U5</formula>
    </cfRule>
  </conditionalFormatting>
  <conditionalFormatting sqref="U5">
    <cfRule type="expression" dxfId="6405" priority="103" stopIfTrue="1">
      <formula>$D$1&lt;U5</formula>
    </cfRule>
    <cfRule type="expression" dxfId="6404" priority="104" stopIfTrue="1">
      <formula>$D$1&gt;U5</formula>
    </cfRule>
  </conditionalFormatting>
  <conditionalFormatting sqref="U5">
    <cfRule type="expression" dxfId="6403" priority="101" stopIfTrue="1">
      <formula>$D$1&lt;U5</formula>
    </cfRule>
    <cfRule type="expression" dxfId="6402" priority="102" stopIfTrue="1">
      <formula>$D$1&gt;U5</formula>
    </cfRule>
  </conditionalFormatting>
  <conditionalFormatting sqref="U5">
    <cfRule type="expression" dxfId="6401" priority="125" stopIfTrue="1">
      <formula>$D$1&lt;U5</formula>
    </cfRule>
    <cfRule type="expression" dxfId="6400" priority="126" stopIfTrue="1">
      <formula>$D$1&gt;U5</formula>
    </cfRule>
  </conditionalFormatting>
  <conditionalFormatting sqref="U5">
    <cfRule type="expression" dxfId="6399" priority="123" stopIfTrue="1">
      <formula>$D$1&lt;U5</formula>
    </cfRule>
    <cfRule type="expression" dxfId="6398" priority="124" stopIfTrue="1">
      <formula>$D$1&gt;U5</formula>
    </cfRule>
  </conditionalFormatting>
  <conditionalFormatting sqref="U5">
    <cfRule type="expression" dxfId="6397" priority="121" stopIfTrue="1">
      <formula>$D$1&lt;U5</formula>
    </cfRule>
    <cfRule type="expression" dxfId="6396" priority="122" stopIfTrue="1">
      <formula>$D$1&gt;U5</formula>
    </cfRule>
  </conditionalFormatting>
  <conditionalFormatting sqref="U5">
    <cfRule type="expression" dxfId="6395" priority="119" stopIfTrue="1">
      <formula>$D$1&lt;U5</formula>
    </cfRule>
    <cfRule type="expression" dxfId="6394" priority="120" stopIfTrue="1">
      <formula>$D$1&gt;U5</formula>
    </cfRule>
  </conditionalFormatting>
  <conditionalFormatting sqref="U5">
    <cfRule type="expression" dxfId="6393" priority="117" stopIfTrue="1">
      <formula>$D$1&lt;U5</formula>
    </cfRule>
    <cfRule type="expression" dxfId="6392" priority="118" stopIfTrue="1">
      <formula>$D$1&gt;U5</formula>
    </cfRule>
  </conditionalFormatting>
  <conditionalFormatting sqref="U5">
    <cfRule type="expression" dxfId="6391" priority="115" stopIfTrue="1">
      <formula>$D$1&lt;U5</formula>
    </cfRule>
    <cfRule type="expression" dxfId="6390" priority="116" stopIfTrue="1">
      <formula>$D$1&gt;U5</formula>
    </cfRule>
  </conditionalFormatting>
  <conditionalFormatting sqref="U5">
    <cfRule type="expression" dxfId="6389" priority="113" stopIfTrue="1">
      <formula>$D$1&lt;U5</formula>
    </cfRule>
    <cfRule type="expression" dxfId="6388" priority="114" stopIfTrue="1">
      <formula>$D$1&gt;U5</formula>
    </cfRule>
  </conditionalFormatting>
  <conditionalFormatting sqref="U5">
    <cfRule type="expression" dxfId="6387" priority="111" stopIfTrue="1">
      <formula>$D$1&lt;U5</formula>
    </cfRule>
    <cfRule type="expression" dxfId="6386" priority="112" stopIfTrue="1">
      <formula>$D$1&gt;U5</formula>
    </cfRule>
  </conditionalFormatting>
  <conditionalFormatting sqref="U5">
    <cfRule type="expression" dxfId="6385" priority="109" stopIfTrue="1">
      <formula>$D$1&lt;U5</formula>
    </cfRule>
    <cfRule type="expression" dxfId="6384" priority="110" stopIfTrue="1">
      <formula>$D$1&gt;U5</formula>
    </cfRule>
  </conditionalFormatting>
  <conditionalFormatting sqref="U5">
    <cfRule type="cellIs" dxfId="6383" priority="96" stopIfTrue="1" operator="equal">
      <formula>5</formula>
    </cfRule>
    <cfRule type="cellIs" dxfId="6382" priority="97" stopIfTrue="1" operator="equal">
      <formula>4</formula>
    </cfRule>
    <cfRule type="cellIs" dxfId="6381" priority="98" stopIfTrue="1" operator="equal">
      <formula>3</formula>
    </cfRule>
  </conditionalFormatting>
  <conditionalFormatting sqref="U5">
    <cfRule type="cellIs" dxfId="6380" priority="93" stopIfTrue="1" operator="equal">
      <formula>5</formula>
    </cfRule>
    <cfRule type="cellIs" dxfId="6379" priority="94" stopIfTrue="1" operator="equal">
      <formula>4</formula>
    </cfRule>
    <cfRule type="cellIs" dxfId="6378" priority="95" stopIfTrue="1" operator="equal">
      <formula>3</formula>
    </cfRule>
  </conditionalFormatting>
  <conditionalFormatting sqref="U4">
    <cfRule type="expression" dxfId="6377" priority="91" stopIfTrue="1">
      <formula>$D$1&lt;U4</formula>
    </cfRule>
    <cfRule type="expression" dxfId="6376" priority="92" stopIfTrue="1">
      <formula>$D$1&gt;U4</formula>
    </cfRule>
  </conditionalFormatting>
  <conditionalFormatting sqref="U4">
    <cfRule type="expression" dxfId="6375" priority="89" stopIfTrue="1">
      <formula>$D$1&lt;U4</formula>
    </cfRule>
    <cfRule type="expression" dxfId="6374" priority="90" stopIfTrue="1">
      <formula>$D$1&gt;U4</formula>
    </cfRule>
  </conditionalFormatting>
  <conditionalFormatting sqref="U4">
    <cfRule type="expression" dxfId="6373" priority="87" stopIfTrue="1">
      <formula>$D$1&lt;U4</formula>
    </cfRule>
    <cfRule type="expression" dxfId="6372" priority="88" stopIfTrue="1">
      <formula>$D$1&gt;U4</formula>
    </cfRule>
  </conditionalFormatting>
  <conditionalFormatting sqref="U4">
    <cfRule type="expression" dxfId="6371" priority="85" stopIfTrue="1">
      <formula>$D$1&lt;U4</formula>
    </cfRule>
    <cfRule type="expression" dxfId="6370" priority="86" stopIfTrue="1">
      <formula>$D$1&gt;U4</formula>
    </cfRule>
  </conditionalFormatting>
  <conditionalFormatting sqref="U4">
    <cfRule type="expression" dxfId="6369" priority="83" stopIfTrue="1">
      <formula>$D$1&lt;U4</formula>
    </cfRule>
    <cfRule type="expression" dxfId="6368" priority="84" stopIfTrue="1">
      <formula>$D$1&gt;U4</formula>
    </cfRule>
  </conditionalFormatting>
  <conditionalFormatting sqref="U4">
    <cfRule type="expression" dxfId="6367" priority="81" stopIfTrue="1">
      <formula>$D$1&lt;U4</formula>
    </cfRule>
    <cfRule type="expression" dxfId="6366" priority="82" stopIfTrue="1">
      <formula>$D$1&gt;U4</formula>
    </cfRule>
  </conditionalFormatting>
  <conditionalFormatting sqref="U4">
    <cfRule type="expression" dxfId="6365" priority="79" stopIfTrue="1">
      <formula>$D$1&lt;U4</formula>
    </cfRule>
    <cfRule type="expression" dxfId="6364" priority="80" stopIfTrue="1">
      <formula>$D$1&gt;U4</formula>
    </cfRule>
  </conditionalFormatting>
  <conditionalFormatting sqref="U4">
    <cfRule type="expression" dxfId="6363" priority="77" stopIfTrue="1">
      <formula>$D$1&lt;U4</formula>
    </cfRule>
    <cfRule type="expression" dxfId="6362" priority="78" stopIfTrue="1">
      <formula>$D$1&gt;U4</formula>
    </cfRule>
  </conditionalFormatting>
  <conditionalFormatting sqref="U4">
    <cfRule type="expression" dxfId="6361" priority="75" stopIfTrue="1">
      <formula>$D$1&lt;U4</formula>
    </cfRule>
    <cfRule type="expression" dxfId="6360" priority="76" stopIfTrue="1">
      <formula>$D$1&gt;U4</formula>
    </cfRule>
  </conditionalFormatting>
  <conditionalFormatting sqref="U4">
    <cfRule type="expression" dxfId="6359" priority="73" stopIfTrue="1">
      <formula>$D$1&lt;U4</formula>
    </cfRule>
    <cfRule type="expression" dxfId="6358" priority="74" stopIfTrue="1">
      <formula>$D$1&gt;U4</formula>
    </cfRule>
  </conditionalFormatting>
  <conditionalFormatting sqref="U4">
    <cfRule type="expression" dxfId="6357" priority="71" stopIfTrue="1">
      <formula>$D$1&lt;U4</formula>
    </cfRule>
    <cfRule type="expression" dxfId="6356" priority="72" stopIfTrue="1">
      <formula>$D$1&gt;U4</formula>
    </cfRule>
  </conditionalFormatting>
  <conditionalFormatting sqref="U4">
    <cfRule type="expression" dxfId="6355" priority="69" stopIfTrue="1">
      <formula>$D$1&lt;U4</formula>
    </cfRule>
    <cfRule type="expression" dxfId="6354" priority="70" stopIfTrue="1">
      <formula>$D$1&gt;U4</formula>
    </cfRule>
  </conditionalFormatting>
  <conditionalFormatting sqref="U4">
    <cfRule type="expression" dxfId="6353" priority="67" stopIfTrue="1">
      <formula>$D$1&lt;U4</formula>
    </cfRule>
    <cfRule type="expression" dxfId="6352" priority="68" stopIfTrue="1">
      <formula>$D$1&gt;U4</formula>
    </cfRule>
  </conditionalFormatting>
  <conditionalFormatting sqref="U4">
    <cfRule type="expression" dxfId="6351" priority="65" stopIfTrue="1">
      <formula>$D$1&lt;U4</formula>
    </cfRule>
    <cfRule type="expression" dxfId="6350" priority="66" stopIfTrue="1">
      <formula>$D$1&gt;U4</formula>
    </cfRule>
  </conditionalFormatting>
  <conditionalFormatting sqref="U4">
    <cfRule type="expression" dxfId="6349" priority="63" stopIfTrue="1">
      <formula>$D$1&lt;U4</formula>
    </cfRule>
    <cfRule type="expression" dxfId="6348" priority="64" stopIfTrue="1">
      <formula>$D$1&gt;U4</formula>
    </cfRule>
  </conditionalFormatting>
  <conditionalFormatting sqref="U4">
    <cfRule type="expression" dxfId="6347" priority="61" stopIfTrue="1">
      <formula>$D$1&lt;U4</formula>
    </cfRule>
    <cfRule type="expression" dxfId="6346" priority="62" stopIfTrue="1">
      <formula>$D$1&gt;U4</formula>
    </cfRule>
  </conditionalFormatting>
  <conditionalFormatting sqref="U4">
    <cfRule type="expression" dxfId="6345" priority="59" stopIfTrue="1">
      <formula>$D$1&lt;U4</formula>
    </cfRule>
    <cfRule type="expression" dxfId="6344" priority="60" stopIfTrue="1">
      <formula>$D$1&gt;U4</formula>
    </cfRule>
  </conditionalFormatting>
  <conditionalFormatting sqref="U4">
    <cfRule type="expression" dxfId="6343" priority="57" stopIfTrue="1">
      <formula>$D$1&lt;U4</formula>
    </cfRule>
    <cfRule type="expression" dxfId="6342" priority="58" stopIfTrue="1">
      <formula>$D$1&gt;U4</formula>
    </cfRule>
  </conditionalFormatting>
  <conditionalFormatting sqref="U4">
    <cfRule type="expression" dxfId="6341" priority="55" stopIfTrue="1">
      <formula>$D$1&lt;U4</formula>
    </cfRule>
    <cfRule type="expression" dxfId="6340" priority="56" stopIfTrue="1">
      <formula>$D$1&gt;U4</formula>
    </cfRule>
  </conditionalFormatting>
  <conditionalFormatting sqref="U4">
    <cfRule type="expression" dxfId="6339" priority="53" stopIfTrue="1">
      <formula>$D$1&lt;U4</formula>
    </cfRule>
    <cfRule type="expression" dxfId="6338" priority="54" stopIfTrue="1">
      <formula>$D$1&gt;U4</formula>
    </cfRule>
  </conditionalFormatting>
  <conditionalFormatting sqref="U4">
    <cfRule type="expression" dxfId="6337" priority="51" stopIfTrue="1">
      <formula>$D$1&lt;U4</formula>
    </cfRule>
    <cfRule type="expression" dxfId="6336" priority="52" stopIfTrue="1">
      <formula>$D$1&gt;U4</formula>
    </cfRule>
  </conditionalFormatting>
  <conditionalFormatting sqref="U4">
    <cfRule type="expression" dxfId="6335" priority="49" stopIfTrue="1">
      <formula>$D$1&lt;U4</formula>
    </cfRule>
    <cfRule type="expression" dxfId="6334" priority="50" stopIfTrue="1">
      <formula>$D$1&gt;U4</formula>
    </cfRule>
  </conditionalFormatting>
  <conditionalFormatting sqref="U6">
    <cfRule type="cellIs" dxfId="6333" priority="46" stopIfTrue="1" operator="equal">
      <formula>5</formula>
    </cfRule>
    <cfRule type="cellIs" dxfId="6332" priority="47" stopIfTrue="1" operator="equal">
      <formula>4</formula>
    </cfRule>
    <cfRule type="cellIs" dxfId="6331" priority="48" stopIfTrue="1" operator="equal">
      <formula>3</formula>
    </cfRule>
  </conditionalFormatting>
  <conditionalFormatting sqref="S4:T4">
    <cfRule type="expression" dxfId="6330" priority="44" stopIfTrue="1">
      <formula>$D$1&lt;S4</formula>
    </cfRule>
    <cfRule type="expression" dxfId="6329" priority="45" stopIfTrue="1">
      <formula>$D$1&gt;S4</formula>
    </cfRule>
  </conditionalFormatting>
  <conditionalFormatting sqref="S5:T5">
    <cfRule type="expression" dxfId="6328" priority="42" stopIfTrue="1">
      <formula>$D$1&lt;S5</formula>
    </cfRule>
    <cfRule type="expression" dxfId="6327" priority="43" stopIfTrue="1">
      <formula>$D$1&gt;S5</formula>
    </cfRule>
  </conditionalFormatting>
  <conditionalFormatting sqref="S5">
    <cfRule type="expression" dxfId="6326" priority="40" stopIfTrue="1">
      <formula>$D$1&lt;S5</formula>
    </cfRule>
    <cfRule type="expression" dxfId="6325" priority="41" stopIfTrue="1">
      <formula>$D$1&gt;S5</formula>
    </cfRule>
  </conditionalFormatting>
  <conditionalFormatting sqref="S5">
    <cfRule type="expression" dxfId="6324" priority="38" stopIfTrue="1">
      <formula>$D$1&lt;S5</formula>
    </cfRule>
    <cfRule type="expression" dxfId="6323" priority="39" stopIfTrue="1">
      <formula>$D$1&gt;S5</formula>
    </cfRule>
  </conditionalFormatting>
  <conditionalFormatting sqref="S5">
    <cfRule type="expression" dxfId="6322" priority="36" stopIfTrue="1">
      <formula>$D$1&lt;S5</formula>
    </cfRule>
    <cfRule type="expression" dxfId="6321" priority="37" stopIfTrue="1">
      <formula>$D$1&gt;S5</formula>
    </cfRule>
  </conditionalFormatting>
  <conditionalFormatting sqref="S5">
    <cfRule type="expression" dxfId="6320" priority="34" stopIfTrue="1">
      <formula>$D$1&lt;S5</formula>
    </cfRule>
    <cfRule type="expression" dxfId="6319" priority="35" stopIfTrue="1">
      <formula>$D$1&gt;S5</formula>
    </cfRule>
  </conditionalFormatting>
  <conditionalFormatting sqref="S5">
    <cfRule type="expression" dxfId="6318" priority="32" stopIfTrue="1">
      <formula>$D$1&lt;S5</formula>
    </cfRule>
    <cfRule type="expression" dxfId="6317" priority="33" stopIfTrue="1">
      <formula>$D$1&gt;S5</formula>
    </cfRule>
  </conditionalFormatting>
  <conditionalFormatting sqref="S5">
    <cfRule type="expression" dxfId="6316" priority="30" stopIfTrue="1">
      <formula>$D$1&lt;S5</formula>
    </cfRule>
    <cfRule type="expression" dxfId="6315" priority="31" stopIfTrue="1">
      <formula>$D$1&gt;S5</formula>
    </cfRule>
  </conditionalFormatting>
  <conditionalFormatting sqref="S5:T5">
    <cfRule type="cellIs" dxfId="6314" priority="27" stopIfTrue="1" operator="equal">
      <formula>5</formula>
    </cfRule>
    <cfRule type="cellIs" dxfId="6313" priority="28" stopIfTrue="1" operator="equal">
      <formula>4</formula>
    </cfRule>
    <cfRule type="cellIs" dxfId="6312" priority="29" stopIfTrue="1" operator="equal">
      <formula>3</formula>
    </cfRule>
  </conditionalFormatting>
  <conditionalFormatting sqref="S4:T4">
    <cfRule type="expression" dxfId="6311" priority="25" stopIfTrue="1">
      <formula>$D$1&lt;S4</formula>
    </cfRule>
    <cfRule type="expression" dxfId="6310" priority="26" stopIfTrue="1">
      <formula>$D$1&gt;S4</formula>
    </cfRule>
  </conditionalFormatting>
  <conditionalFormatting sqref="S5">
    <cfRule type="cellIs" dxfId="6309" priority="22" stopIfTrue="1" operator="equal">
      <formula>5</formula>
    </cfRule>
    <cfRule type="cellIs" dxfId="6308" priority="23" stopIfTrue="1" operator="equal">
      <formula>4</formula>
    </cfRule>
    <cfRule type="cellIs" dxfId="6307" priority="24" stopIfTrue="1" operator="equal">
      <formula>3</formula>
    </cfRule>
  </conditionalFormatting>
  <conditionalFormatting sqref="T5">
    <cfRule type="cellIs" dxfId="6306" priority="19" stopIfTrue="1" operator="equal">
      <formula>5</formula>
    </cfRule>
    <cfRule type="cellIs" dxfId="6305" priority="20" stopIfTrue="1" operator="equal">
      <formula>4</formula>
    </cfRule>
    <cfRule type="cellIs" dxfId="6304" priority="21" stopIfTrue="1" operator="equal">
      <formula>3</formula>
    </cfRule>
  </conditionalFormatting>
  <conditionalFormatting sqref="S4">
    <cfRule type="expression" dxfId="6303" priority="17" stopIfTrue="1">
      <formula>$D$1&lt;S4</formula>
    </cfRule>
    <cfRule type="expression" dxfId="6302" priority="18" stopIfTrue="1">
      <formula>$D$1&gt;S4</formula>
    </cfRule>
  </conditionalFormatting>
  <conditionalFormatting sqref="S4">
    <cfRule type="expression" dxfId="6301" priority="15" stopIfTrue="1">
      <formula>$D$1&lt;S4</formula>
    </cfRule>
    <cfRule type="expression" dxfId="6300" priority="16" stopIfTrue="1">
      <formula>$D$1&gt;S4</formula>
    </cfRule>
  </conditionalFormatting>
  <conditionalFormatting sqref="S4">
    <cfRule type="expression" dxfId="6299" priority="13" stopIfTrue="1">
      <formula>$D$1&lt;S4</formula>
    </cfRule>
    <cfRule type="expression" dxfId="6298" priority="14" stopIfTrue="1">
      <formula>$D$1&gt;S4</formula>
    </cfRule>
  </conditionalFormatting>
  <conditionalFormatting sqref="S4">
    <cfRule type="expression" dxfId="6297" priority="11" stopIfTrue="1">
      <formula>$D$1&lt;S4</formula>
    </cfRule>
    <cfRule type="expression" dxfId="6296" priority="12" stopIfTrue="1">
      <formula>$D$1&gt;S4</formula>
    </cfRule>
  </conditionalFormatting>
  <conditionalFormatting sqref="S4">
    <cfRule type="expression" dxfId="6295" priority="9" stopIfTrue="1">
      <formula>$D$1&lt;S4</formula>
    </cfRule>
    <cfRule type="expression" dxfId="6294" priority="10" stopIfTrue="1">
      <formula>$D$1&gt;S4</formula>
    </cfRule>
  </conditionalFormatting>
  <conditionalFormatting sqref="S4">
    <cfRule type="expression" dxfId="6293" priority="7" stopIfTrue="1">
      <formula>$D$1&lt;S4</formula>
    </cfRule>
    <cfRule type="expression" dxfId="6292" priority="8" stopIfTrue="1">
      <formula>$D$1&gt;S4</formula>
    </cfRule>
  </conditionalFormatting>
  <conditionalFormatting sqref="S5">
    <cfRule type="cellIs" dxfId="6291" priority="4" stopIfTrue="1" operator="equal">
      <formula>5</formula>
    </cfRule>
    <cfRule type="cellIs" dxfId="6290" priority="5" stopIfTrue="1" operator="equal">
      <formula>4</formula>
    </cfRule>
    <cfRule type="cellIs" dxfId="6289" priority="6" stopIfTrue="1" operator="equal">
      <formula>3</formula>
    </cfRule>
  </conditionalFormatting>
  <conditionalFormatting sqref="T5">
    <cfRule type="cellIs" dxfId="6288" priority="1" stopIfTrue="1" operator="equal">
      <formula>5</formula>
    </cfRule>
    <cfRule type="cellIs" dxfId="6287" priority="2" stopIfTrue="1" operator="equal">
      <formula>4</formula>
    </cfRule>
    <cfRule type="cellIs" dxfId="6286" priority="3" stopIfTrue="1" operator="equal">
      <formula>3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4">
    <pageSetUpPr fitToPage="1"/>
  </sheetPr>
  <dimension ref="A1:FA57"/>
  <sheetViews>
    <sheetView view="pageBreakPreview" zoomScale="70" zoomScaleSheetLayoutView="70" workbookViewId="0">
      <pane xSplit="5" ySplit="5" topLeftCell="F6" activePane="bottomRight" state="frozenSplit"/>
      <selection activeCell="BD8" sqref="BD8"/>
      <selection pane="topRight" activeCell="BD8" sqref="BD8"/>
      <selection pane="bottomLeft" activeCell="BD8" sqref="BD8"/>
      <selection pane="bottomRight" activeCell="F2" sqref="F2:U5"/>
    </sheetView>
  </sheetViews>
  <sheetFormatPr defaultRowHeight="12.75" x14ac:dyDescent="0.2"/>
  <cols>
    <col min="1" max="1" width="7" style="126" customWidth="1"/>
    <col min="2" max="2" width="8.28515625" style="126" hidden="1" customWidth="1"/>
    <col min="3" max="3" width="12.5703125" style="126" customWidth="1"/>
    <col min="4" max="4" width="37" style="126" customWidth="1"/>
    <col min="5" max="5" width="6.5703125" style="126" customWidth="1"/>
    <col min="6" max="6" width="6.85546875" style="135" customWidth="1"/>
    <col min="7" max="8" width="7.85546875" style="135" customWidth="1"/>
    <col min="9" max="9" width="6.85546875" style="135" bestFit="1" customWidth="1"/>
    <col min="10" max="10" width="7.140625" style="135" customWidth="1"/>
    <col min="11" max="11" width="6.85546875" style="135" customWidth="1"/>
    <col min="12" max="12" width="7.28515625" style="135" customWidth="1"/>
    <col min="13" max="13" width="7.5703125" style="135" customWidth="1"/>
    <col min="14" max="14" width="7.28515625" style="135" customWidth="1"/>
    <col min="15" max="15" width="6.85546875" style="135" customWidth="1"/>
    <col min="16" max="16" width="7.140625" style="135" hidden="1" customWidth="1"/>
    <col min="17" max="17" width="7" style="245" customWidth="1"/>
    <col min="18" max="18" width="6.85546875" style="245" customWidth="1"/>
    <col min="19" max="19" width="7.28515625" style="245" customWidth="1"/>
    <col min="20" max="20" width="7" style="135" customWidth="1"/>
    <col min="21" max="21" width="7.140625" style="135" customWidth="1"/>
    <col min="22" max="22" width="6.28515625" style="135" customWidth="1"/>
    <col min="23" max="24" width="4.42578125" style="135" hidden="1" customWidth="1"/>
    <col min="25" max="28" width="3.7109375" style="135" hidden="1" customWidth="1"/>
    <col min="29" max="29" width="5.85546875" style="135" hidden="1" customWidth="1"/>
    <col min="30" max="30" width="7.42578125" style="135" customWidth="1" collapsed="1"/>
    <col min="31" max="31" width="5.28515625" style="135" hidden="1" customWidth="1"/>
    <col min="32" max="32" width="4.7109375" style="135" hidden="1" customWidth="1"/>
    <col min="33" max="49" width="5.7109375" style="135" hidden="1" customWidth="1"/>
    <col min="50" max="50" width="6.5703125" style="135" hidden="1" customWidth="1" collapsed="1"/>
    <col min="51" max="51" width="2.7109375" style="135" hidden="1" customWidth="1"/>
    <col min="52" max="66" width="2.28515625" style="135" hidden="1" customWidth="1"/>
    <col min="67" max="67" width="4.140625" style="135" hidden="1" customWidth="1"/>
    <col min="68" max="68" width="9.85546875" style="136" hidden="1" customWidth="1"/>
    <col min="69" max="84" width="3.42578125" style="136" hidden="1" customWidth="1"/>
    <col min="85" max="85" width="3.7109375" style="136" hidden="1" customWidth="1"/>
    <col min="86" max="102" width="8" style="136" customWidth="1"/>
    <col min="103" max="111" width="8" style="126" customWidth="1"/>
    <col min="112" max="16384" width="9.140625" style="126"/>
  </cols>
  <sheetData>
    <row r="1" spans="1:107" x14ac:dyDescent="0.2">
      <c r="A1" s="1"/>
      <c r="B1" s="1"/>
      <c r="C1" s="111"/>
      <c r="D1" s="112">
        <f ca="1">NOW()</f>
        <v>43578.632718981484</v>
      </c>
      <c r="E1" s="113"/>
      <c r="F1" s="114"/>
      <c r="G1" s="115"/>
      <c r="H1" s="115"/>
      <c r="I1" s="115"/>
      <c r="J1" s="115"/>
      <c r="K1" s="115"/>
      <c r="L1" s="115"/>
      <c r="M1" s="116"/>
      <c r="N1" s="117"/>
      <c r="O1" s="115"/>
      <c r="P1" s="115"/>
      <c r="Q1" s="241"/>
      <c r="R1" s="242"/>
      <c r="S1" s="242"/>
      <c r="T1" s="118"/>
      <c r="U1" s="119"/>
      <c r="V1" s="120"/>
      <c r="W1" s="121"/>
      <c r="X1" s="121"/>
      <c r="Y1" s="127"/>
      <c r="Z1" s="127"/>
      <c r="AA1" s="127"/>
      <c r="AB1" s="127"/>
      <c r="AC1" s="127"/>
      <c r="AD1" s="127"/>
      <c r="AE1" s="120"/>
      <c r="AF1" s="122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4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4"/>
      <c r="BP1" s="124"/>
      <c r="BQ1" s="124"/>
      <c r="BR1" s="124"/>
      <c r="BS1" s="124"/>
      <c r="BT1" s="124"/>
      <c r="BU1" s="124"/>
      <c r="BV1" s="124"/>
      <c r="BW1" s="124"/>
      <c r="BX1" s="124"/>
      <c r="BY1" s="124"/>
      <c r="BZ1" s="124"/>
      <c r="CA1" s="124"/>
      <c r="CB1" s="124"/>
      <c r="CC1" s="124"/>
      <c r="CD1" s="124"/>
      <c r="CE1" s="124"/>
      <c r="CF1" s="124"/>
      <c r="CG1" s="124"/>
      <c r="CH1" s="124"/>
      <c r="CI1" s="124"/>
      <c r="CJ1" s="124"/>
      <c r="CK1" s="124"/>
      <c r="CL1" s="124"/>
      <c r="CM1" s="124"/>
      <c r="CN1" s="122"/>
      <c r="CO1" s="122"/>
      <c r="CP1" s="122"/>
      <c r="CQ1" s="122"/>
      <c r="CR1" s="122"/>
      <c r="CS1" s="122"/>
      <c r="CT1" s="122"/>
      <c r="CU1" s="122"/>
      <c r="CV1" s="122"/>
      <c r="CW1" s="122"/>
      <c r="CX1" s="122"/>
      <c r="CY1" s="122"/>
      <c r="CZ1" s="122"/>
      <c r="DA1" s="122"/>
    </row>
    <row r="2" spans="1:107" ht="14.25" x14ac:dyDescent="0.2">
      <c r="A2" s="1"/>
      <c r="B2" s="1"/>
      <c r="C2" s="111"/>
      <c r="D2" s="112"/>
      <c r="E2" s="113"/>
      <c r="F2" s="758" t="s">
        <v>40</v>
      </c>
      <c r="G2" s="759"/>
      <c r="H2" s="759"/>
      <c r="I2" s="759"/>
      <c r="J2" s="759"/>
      <c r="K2" s="759"/>
      <c r="L2" s="759"/>
      <c r="M2" s="759"/>
      <c r="N2" s="760"/>
      <c r="O2" s="735" t="s">
        <v>1329</v>
      </c>
      <c r="P2" s="737"/>
      <c r="Q2" s="737"/>
      <c r="R2" s="736"/>
      <c r="S2" s="301"/>
      <c r="T2" s="301" t="s">
        <v>42</v>
      </c>
      <c r="U2" s="307" t="s">
        <v>42</v>
      </c>
      <c r="V2" s="120"/>
      <c r="W2" s="121"/>
      <c r="X2" s="121"/>
      <c r="Y2" s="127"/>
      <c r="Z2" s="127"/>
      <c r="AA2" s="127"/>
      <c r="AB2" s="127"/>
      <c r="AC2" s="127"/>
      <c r="AD2" s="127"/>
      <c r="AE2" s="120"/>
      <c r="AF2" s="122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4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4"/>
      <c r="BP2" s="124"/>
      <c r="BQ2" s="124"/>
      <c r="BR2" s="124"/>
      <c r="BS2" s="124"/>
      <c r="BT2" s="124"/>
      <c r="BU2" s="124"/>
      <c r="BV2" s="124"/>
      <c r="BW2" s="124"/>
      <c r="BX2" s="124"/>
      <c r="BY2" s="124"/>
      <c r="BZ2" s="124"/>
      <c r="CA2" s="124"/>
      <c r="CB2" s="124"/>
      <c r="CC2" s="12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2"/>
      <c r="CO2" s="122"/>
      <c r="CP2" s="122"/>
      <c r="CQ2" s="122"/>
      <c r="CR2" s="122"/>
      <c r="CS2" s="122"/>
      <c r="CT2" s="122"/>
      <c r="CU2" s="122"/>
      <c r="CV2" s="122"/>
      <c r="CW2" s="122"/>
      <c r="CX2" s="122"/>
      <c r="CY2" s="122"/>
      <c r="CZ2" s="122"/>
      <c r="DA2" s="122"/>
    </row>
    <row r="3" spans="1:107" ht="21.75" customHeight="1" x14ac:dyDescent="0.2">
      <c r="A3" s="762">
        <v>2351</v>
      </c>
      <c r="B3" s="762"/>
      <c r="C3" s="762"/>
      <c r="D3" s="151" t="s">
        <v>0</v>
      </c>
      <c r="E3" s="152"/>
      <c r="F3" s="153">
        <v>43084</v>
      </c>
      <c r="G3" s="153">
        <v>42976</v>
      </c>
      <c r="H3" s="153">
        <v>43057</v>
      </c>
      <c r="I3" s="153">
        <v>43046</v>
      </c>
      <c r="J3" s="153">
        <v>43077</v>
      </c>
      <c r="K3" s="153">
        <v>43125</v>
      </c>
      <c r="L3" s="153">
        <v>43122</v>
      </c>
      <c r="M3" s="153">
        <v>43124</v>
      </c>
      <c r="N3" s="153">
        <v>43127</v>
      </c>
      <c r="O3" s="153">
        <v>43133</v>
      </c>
      <c r="P3" s="165"/>
      <c r="Q3" s="153">
        <v>43139</v>
      </c>
      <c r="R3" s="243">
        <v>43144</v>
      </c>
      <c r="S3" s="669">
        <v>43148</v>
      </c>
      <c r="T3" s="669">
        <v>43054</v>
      </c>
      <c r="U3" s="153">
        <v>43123</v>
      </c>
      <c r="V3" s="166"/>
      <c r="W3" s="132"/>
      <c r="X3" s="132"/>
      <c r="Y3" s="167"/>
      <c r="Z3" s="167"/>
      <c r="AA3" s="167"/>
      <c r="AB3" s="168"/>
      <c r="AC3" s="168"/>
      <c r="AD3" s="724" t="s">
        <v>9</v>
      </c>
      <c r="AE3" s="157"/>
      <c r="AF3" s="127"/>
      <c r="AG3" s="763"/>
      <c r="AH3" s="763"/>
      <c r="AI3" s="763"/>
      <c r="AJ3" s="763"/>
      <c r="AK3" s="763"/>
      <c r="AL3" s="763"/>
      <c r="AM3" s="763"/>
      <c r="AN3" s="763"/>
      <c r="AO3" s="763"/>
      <c r="AP3" s="763"/>
      <c r="AQ3" s="763"/>
      <c r="AR3" s="763"/>
      <c r="AS3" s="763"/>
      <c r="AT3" s="763"/>
      <c r="AU3" s="763"/>
      <c r="AV3" s="763"/>
      <c r="AW3" s="763"/>
      <c r="AX3" s="761"/>
      <c r="AY3" s="761"/>
      <c r="AZ3" s="761"/>
      <c r="BA3" s="761"/>
      <c r="BB3" s="761"/>
      <c r="BC3" s="761"/>
      <c r="BD3" s="761"/>
      <c r="BE3" s="761"/>
      <c r="BF3" s="761"/>
      <c r="BG3" s="761"/>
      <c r="BH3" s="761"/>
      <c r="BI3" s="761"/>
      <c r="BJ3" s="761"/>
      <c r="BK3" s="761"/>
      <c r="BL3" s="761"/>
      <c r="BM3" s="761"/>
      <c r="BN3" s="124"/>
      <c r="BO3" s="124"/>
      <c r="BP3" s="761"/>
      <c r="BQ3" s="761"/>
      <c r="BR3" s="761"/>
      <c r="BS3" s="761"/>
      <c r="BT3" s="761"/>
      <c r="BU3" s="761"/>
      <c r="BV3" s="761"/>
      <c r="BW3" s="761"/>
      <c r="BX3" s="761"/>
      <c r="BY3" s="761"/>
      <c r="BZ3" s="761"/>
      <c r="CA3" s="761"/>
      <c r="CB3" s="761"/>
      <c r="CC3" s="761"/>
      <c r="CD3" s="761"/>
      <c r="CE3" s="761"/>
      <c r="CF3" s="124"/>
      <c r="CG3" s="124"/>
      <c r="CH3" s="124"/>
      <c r="CI3" s="124"/>
      <c r="CJ3" s="124"/>
      <c r="CK3" s="124"/>
      <c r="CL3" s="124"/>
      <c r="CM3" s="124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</row>
    <row r="4" spans="1:107" ht="25.5" customHeight="1" x14ac:dyDescent="0.2">
      <c r="A4" s="762"/>
      <c r="B4" s="762"/>
      <c r="C4" s="762"/>
      <c r="D4" s="155" t="s">
        <v>1</v>
      </c>
      <c r="E4" s="152"/>
      <c r="F4" s="206" t="s">
        <v>1123</v>
      </c>
      <c r="G4" s="206"/>
      <c r="H4" s="206" t="s">
        <v>1125</v>
      </c>
      <c r="I4" s="156" t="s">
        <v>1129</v>
      </c>
      <c r="J4" s="156" t="s">
        <v>1143</v>
      </c>
      <c r="K4" s="206" t="s">
        <v>451</v>
      </c>
      <c r="L4" s="206" t="s">
        <v>1155</v>
      </c>
      <c r="M4" s="243" t="s">
        <v>1152</v>
      </c>
      <c r="N4" s="243" t="s">
        <v>1157</v>
      </c>
      <c r="O4" s="206" t="s">
        <v>493</v>
      </c>
      <c r="P4" s="165"/>
      <c r="Q4" s="206" t="s">
        <v>1163</v>
      </c>
      <c r="R4" s="243" t="s">
        <v>1154</v>
      </c>
      <c r="S4" s="670" t="s">
        <v>1130</v>
      </c>
      <c r="T4" s="670" t="s">
        <v>1130</v>
      </c>
      <c r="U4" s="206" t="s">
        <v>493</v>
      </c>
      <c r="V4" s="154"/>
      <c r="W4" s="154"/>
      <c r="X4" s="154"/>
      <c r="Y4" s="132"/>
      <c r="Z4" s="167"/>
      <c r="AA4" s="167"/>
      <c r="AB4" s="167"/>
      <c r="AC4" s="167"/>
      <c r="AD4" s="724"/>
      <c r="AE4" s="154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2"/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29"/>
      <c r="BI4" s="129"/>
      <c r="BJ4" s="129"/>
      <c r="BK4" s="129"/>
      <c r="BL4" s="129"/>
      <c r="BM4" s="129"/>
      <c r="BN4" s="124"/>
      <c r="BO4" s="124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29"/>
      <c r="CE4" s="129"/>
      <c r="CF4" s="124"/>
      <c r="CG4" s="124"/>
      <c r="CH4" s="124"/>
      <c r="CI4" s="124"/>
      <c r="CJ4" s="124"/>
      <c r="CK4" s="124"/>
      <c r="CL4" s="124"/>
      <c r="CM4" s="124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</row>
    <row r="5" spans="1:107" s="74" customFormat="1" ht="76.5" customHeight="1" x14ac:dyDescent="0.2">
      <c r="A5" s="264" t="s">
        <v>44</v>
      </c>
      <c r="B5" s="158" t="s">
        <v>2</v>
      </c>
      <c r="C5" s="342" t="s">
        <v>27</v>
      </c>
      <c r="D5" s="264" t="s">
        <v>3</v>
      </c>
      <c r="E5" s="159" t="s">
        <v>4</v>
      </c>
      <c r="F5" s="246" t="s">
        <v>1122</v>
      </c>
      <c r="G5" s="246" t="s">
        <v>460</v>
      </c>
      <c r="H5" s="246" t="s">
        <v>1124</v>
      </c>
      <c r="I5" s="246" t="s">
        <v>1128</v>
      </c>
      <c r="J5" s="246" t="s">
        <v>1147</v>
      </c>
      <c r="K5" s="279" t="s">
        <v>1318</v>
      </c>
      <c r="L5" s="246" t="s">
        <v>1156</v>
      </c>
      <c r="M5" s="247" t="s">
        <v>1304</v>
      </c>
      <c r="N5" s="247" t="s">
        <v>1158</v>
      </c>
      <c r="O5" s="246" t="s">
        <v>494</v>
      </c>
      <c r="P5" s="326"/>
      <c r="Q5" s="158" t="s">
        <v>1336</v>
      </c>
      <c r="R5" s="158" t="s">
        <v>1153</v>
      </c>
      <c r="S5" s="671" t="s">
        <v>1131</v>
      </c>
      <c r="T5" s="671" t="s">
        <v>1131</v>
      </c>
      <c r="U5" s="246" t="s">
        <v>494</v>
      </c>
      <c r="V5" s="310" t="s">
        <v>5</v>
      </c>
      <c r="W5" s="169" t="s">
        <v>6</v>
      </c>
      <c r="X5" s="16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173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145" customFormat="1" ht="20.25" customHeight="1" x14ac:dyDescent="0.25">
      <c r="A6" s="267">
        <v>1</v>
      </c>
      <c r="B6" s="232" t="s">
        <v>28</v>
      </c>
      <c r="C6" s="273" t="s">
        <v>34</v>
      </c>
      <c r="D6" s="299" t="s">
        <v>422</v>
      </c>
      <c r="E6" s="227">
        <v>2351</v>
      </c>
      <c r="F6" s="91">
        <v>4</v>
      </c>
      <c r="G6" s="137">
        <v>4</v>
      </c>
      <c r="H6" s="137">
        <v>4</v>
      </c>
      <c r="I6" s="137">
        <v>3</v>
      </c>
      <c r="J6" s="246">
        <v>3</v>
      </c>
      <c r="K6" s="137">
        <v>5</v>
      </c>
      <c r="L6" s="137">
        <v>3</v>
      </c>
      <c r="M6" s="137">
        <v>3</v>
      </c>
      <c r="N6" s="137">
        <v>4</v>
      </c>
      <c r="O6" s="137">
        <v>3</v>
      </c>
      <c r="P6" s="688"/>
      <c r="Q6" s="137"/>
      <c r="R6" s="138">
        <v>4</v>
      </c>
      <c r="S6" s="672">
        <v>3</v>
      </c>
      <c r="T6" s="672">
        <v>4</v>
      </c>
      <c r="U6" s="138">
        <v>3</v>
      </c>
      <c r="V6" s="141">
        <f>IF(AC6&gt;0,IF(SUM(X6:Y6)/AC6&gt;0,2,IF(AND(SUM(X6:Y6)/AC6=0,Z6/AC6&gt;0),3,IF(AND((AB6/AC6+AA6/AC6)=1,AA6/AC6&gt;0),4,5))),0)</f>
        <v>3</v>
      </c>
      <c r="W6" s="149">
        <f>COUNTIF(AG6:AV6,"б")</f>
        <v>0</v>
      </c>
      <c r="X6" s="149">
        <f>COUNTIF(AG6:AV6,"д")</f>
        <v>0</v>
      </c>
      <c r="Y6" s="149">
        <f>COUNTIF(AG6:AV6,2)+COUNTIF(AG6:AV6,"н")+COUNTIF(AG6:AV6,"д")</f>
        <v>0</v>
      </c>
      <c r="Z6" s="149">
        <f>COUNTIF(AG6:AV6,Z$5)</f>
        <v>7</v>
      </c>
      <c r="AA6" s="149">
        <f>COUNTIF(AG6:AV6,AA$5)</f>
        <v>6</v>
      </c>
      <c r="AB6" s="149">
        <f>COUNTIF(AG6:AV6,AB$5)</f>
        <v>1</v>
      </c>
      <c r="AC6" s="149">
        <f>SUM(X6:AB6)</f>
        <v>14</v>
      </c>
      <c r="AD6" s="172">
        <f>IF(ISERROR(((X6+Y6)*2+Z6*3+AA6*4+AB6*5)/SUM(X6,Y6:AB6)),"",((X6+Y6)*2+Z6*3+AA6*4+AB6*5)/SUM(X6,Y6:AB6))</f>
        <v>3.5714285714285716</v>
      </c>
      <c r="AE6" s="176">
        <f>IF(AX6=5,0.5,IF(AX6=4,0.25,IF(AX6&lt;=3,0)))</f>
        <v>0</v>
      </c>
      <c r="AF6" s="139"/>
      <c r="AG6" s="140">
        <f t="shared" ref="AG6:AV6" si="0">IF(ISERROR(VALUE(LEFT(F6))),LEFT(F6),VALUE(LEFT(F6)))</f>
        <v>4</v>
      </c>
      <c r="AH6" s="140">
        <f t="shared" si="0"/>
        <v>4</v>
      </c>
      <c r="AI6" s="140">
        <f t="shared" si="0"/>
        <v>4</v>
      </c>
      <c r="AJ6" s="140">
        <f t="shared" si="0"/>
        <v>3</v>
      </c>
      <c r="AK6" s="140">
        <f t="shared" si="0"/>
        <v>3</v>
      </c>
      <c r="AL6" s="140">
        <f t="shared" si="0"/>
        <v>5</v>
      </c>
      <c r="AM6" s="140">
        <f t="shared" si="0"/>
        <v>3</v>
      </c>
      <c r="AN6" s="140">
        <f t="shared" si="0"/>
        <v>3</v>
      </c>
      <c r="AO6" s="140">
        <f t="shared" si="0"/>
        <v>4</v>
      </c>
      <c r="AP6" s="140">
        <f t="shared" si="0"/>
        <v>3</v>
      </c>
      <c r="AQ6" s="140">
        <f t="shared" ref="AQ6:AQ27" si="1">IF(ISERROR(VALUE(LEFT(S6))),LEFT(S6),VALUE(LEFT(S6)))</f>
        <v>3</v>
      </c>
      <c r="AR6" s="140" t="str">
        <f t="shared" si="0"/>
        <v/>
      </c>
      <c r="AS6" s="140">
        <f t="shared" si="0"/>
        <v>4</v>
      </c>
      <c r="AT6" s="140" t="e">
        <f>IF(ISERROR(VALUE(LEFT(#REF!))),LEFT(#REF!),VALUE(LEFT(#REF!)))</f>
        <v>#REF!</v>
      </c>
      <c r="AU6" s="140">
        <f t="shared" si="0"/>
        <v>4</v>
      </c>
      <c r="AV6" s="140">
        <f t="shared" si="0"/>
        <v>3</v>
      </c>
      <c r="AW6" s="141">
        <f>COUNTIF(AG6:AV6,"з")</f>
        <v>0</v>
      </c>
      <c r="AX6" s="142"/>
      <c r="AY6" s="143"/>
      <c r="AZ6" s="143"/>
      <c r="BA6" s="143"/>
      <c r="BB6" s="143"/>
      <c r="BC6" s="143"/>
      <c r="BD6" s="143"/>
      <c r="BE6" s="143"/>
      <c r="BF6" s="143"/>
      <c r="BG6" s="143"/>
      <c r="BH6" s="143"/>
      <c r="BI6" s="143"/>
      <c r="BJ6" s="143"/>
      <c r="BK6" s="143"/>
      <c r="BL6" s="143"/>
      <c r="BM6" s="143"/>
      <c r="BN6" s="143"/>
      <c r="BO6" s="142"/>
      <c r="BP6" s="144"/>
      <c r="BQ6" s="144"/>
      <c r="BR6" s="144"/>
      <c r="BS6" s="144"/>
      <c r="BT6" s="144"/>
      <c r="BU6" s="144"/>
      <c r="BV6" s="144"/>
      <c r="BW6" s="144"/>
      <c r="BX6" s="144"/>
      <c r="BY6" s="144"/>
      <c r="BZ6" s="144"/>
      <c r="CA6" s="144"/>
      <c r="CB6" s="144"/>
      <c r="CC6" s="144"/>
      <c r="CD6" s="144"/>
      <c r="CE6" s="144"/>
      <c r="CF6" s="144"/>
      <c r="CG6" s="142"/>
      <c r="CH6" s="142"/>
      <c r="CI6" s="142"/>
      <c r="CJ6" s="142"/>
      <c r="CK6" s="142"/>
      <c r="CL6" s="142"/>
      <c r="CM6" s="142"/>
      <c r="CN6" s="147"/>
      <c r="CO6" s="147"/>
      <c r="CP6" s="147"/>
      <c r="CQ6" s="147"/>
      <c r="CR6" s="147"/>
      <c r="CS6" s="147"/>
      <c r="CT6" s="147"/>
      <c r="CU6" s="147"/>
      <c r="CV6" s="147"/>
      <c r="CW6" s="147"/>
      <c r="CX6" s="147"/>
      <c r="CY6" s="147"/>
      <c r="CZ6" s="147"/>
      <c r="DA6" s="147"/>
      <c r="DB6" s="148"/>
      <c r="DC6" s="148"/>
    </row>
    <row r="7" spans="1:107" s="145" customFormat="1" ht="20.25" customHeight="1" x14ac:dyDescent="0.25">
      <c r="A7" s="267">
        <v>2</v>
      </c>
      <c r="B7" s="232" t="s">
        <v>26</v>
      </c>
      <c r="C7" s="273" t="s">
        <v>34</v>
      </c>
      <c r="D7" s="299" t="s">
        <v>423</v>
      </c>
      <c r="E7" s="227">
        <v>2351</v>
      </c>
      <c r="F7" s="91">
        <v>4</v>
      </c>
      <c r="G7" s="137">
        <v>5</v>
      </c>
      <c r="H7" s="137">
        <v>4</v>
      </c>
      <c r="I7" s="137">
        <v>4</v>
      </c>
      <c r="J7" s="137">
        <v>3</v>
      </c>
      <c r="K7" s="137">
        <v>5</v>
      </c>
      <c r="L7" s="137">
        <v>3</v>
      </c>
      <c r="M7" s="137">
        <v>4</v>
      </c>
      <c r="N7" s="137">
        <v>4</v>
      </c>
      <c r="O7" s="137">
        <v>3</v>
      </c>
      <c r="P7" s="688"/>
      <c r="Q7" s="137">
        <v>3</v>
      </c>
      <c r="R7" s="137">
        <v>4</v>
      </c>
      <c r="S7" s="672">
        <v>4</v>
      </c>
      <c r="T7" s="672">
        <v>4</v>
      </c>
      <c r="U7" s="138">
        <v>3</v>
      </c>
      <c r="V7" s="141">
        <f t="shared" ref="V7:V40" si="2">IF(AC7&gt;0,IF(SUM(X7:Y7)/AC7&gt;0,2,IF(AND(SUM(X7:Y7)/AC7=0,Z7/AC7&gt;0),3,IF(AND((AB7/AC7+AA7/AC7)=1,AA7/AC7&gt;0),4,5))),0)</f>
        <v>3</v>
      </c>
      <c r="W7" s="149">
        <f t="shared" ref="W7:W40" si="3">COUNTIF(AG7:AV7,"б")</f>
        <v>0</v>
      </c>
      <c r="X7" s="149">
        <f t="shared" ref="X7:X40" si="4">COUNTIF(AG7:AV7,"д")</f>
        <v>0</v>
      </c>
      <c r="Y7" s="149">
        <f t="shared" ref="Y7:Y40" si="5">COUNTIF(AG7:AV7,2)+COUNTIF(AG7:AV7,"н")+COUNTIF(AG7:AV7,"д")</f>
        <v>0</v>
      </c>
      <c r="Z7" s="149">
        <f t="shared" ref="Z7:Z40" si="6">COUNTIF(AG7:AV7,Z$5)</f>
        <v>5</v>
      </c>
      <c r="AA7" s="149">
        <f t="shared" ref="AA7:AA40" si="7">COUNTIF(AG7:AV7,AA$5)</f>
        <v>8</v>
      </c>
      <c r="AB7" s="149">
        <f t="shared" ref="AB7:AB40" si="8">COUNTIF(AG7:AV7,AB$5)</f>
        <v>2</v>
      </c>
      <c r="AC7" s="149">
        <f t="shared" ref="AC7:AC40" si="9">SUM(X7:AB7)</f>
        <v>15</v>
      </c>
      <c r="AD7" s="172">
        <f t="shared" ref="AD7:AD39" si="10">IF(ISERROR(((X7+Y7)*2+Z7*3+AA7*4+AB7*5)/SUM(X7,Y7:AB7)),"",((X7+Y7)*2+Z7*3+AA7*4+AB7*5)/SUM(X7,Y7:AB7))</f>
        <v>3.8</v>
      </c>
      <c r="AE7" s="176">
        <f t="shared" ref="AE7:AE40" si="11">IF(AX7=5,0.5,IF(AX7=4,0.25,IF(AX7&lt;=3,0)))</f>
        <v>0</v>
      </c>
      <c r="AF7" s="139"/>
      <c r="AG7" s="140">
        <f t="shared" ref="AG7:AG23" si="12">IF(ISERROR(VALUE(LEFT(F7))),LEFT(F7),VALUE(LEFT(F7)))</f>
        <v>4</v>
      </c>
      <c r="AH7" s="140">
        <f t="shared" ref="AH7:AH23" si="13">IF(ISERROR(VALUE(LEFT(G7))),LEFT(G7),VALUE(LEFT(G7)))</f>
        <v>5</v>
      </c>
      <c r="AI7" s="140">
        <f t="shared" ref="AI7:AI23" si="14">IF(ISERROR(VALUE(LEFT(H7))),LEFT(H7),VALUE(LEFT(H7)))</f>
        <v>4</v>
      </c>
      <c r="AJ7" s="140">
        <f t="shared" ref="AJ7:AJ23" si="15">IF(ISERROR(VALUE(LEFT(I7))),LEFT(I7),VALUE(LEFT(I7)))</f>
        <v>4</v>
      </c>
      <c r="AK7" s="140">
        <f t="shared" ref="AK7:AK23" si="16">IF(ISERROR(VALUE(LEFT(J7))),LEFT(J7),VALUE(LEFT(J7)))</f>
        <v>3</v>
      </c>
      <c r="AL7" s="140">
        <f t="shared" ref="AL7:AL23" si="17">IF(ISERROR(VALUE(LEFT(K7))),LEFT(K7),VALUE(LEFT(K7)))</f>
        <v>5</v>
      </c>
      <c r="AM7" s="140">
        <f t="shared" ref="AM7:AM23" si="18">IF(ISERROR(VALUE(LEFT(L7))),LEFT(L7),VALUE(LEFT(L7)))</f>
        <v>3</v>
      </c>
      <c r="AN7" s="140">
        <f t="shared" ref="AN7:AN23" si="19">IF(ISERROR(VALUE(LEFT(M7))),LEFT(M7),VALUE(LEFT(M7)))</f>
        <v>4</v>
      </c>
      <c r="AO7" s="140">
        <f t="shared" ref="AO7:AO23" si="20">IF(ISERROR(VALUE(LEFT(N7))),LEFT(N7),VALUE(LEFT(N7)))</f>
        <v>4</v>
      </c>
      <c r="AP7" s="140">
        <f t="shared" ref="AP7:AP23" si="21">IF(ISERROR(VALUE(LEFT(O7))),LEFT(O7),VALUE(LEFT(O7)))</f>
        <v>3</v>
      </c>
      <c r="AQ7" s="140">
        <f t="shared" si="1"/>
        <v>4</v>
      </c>
      <c r="AR7" s="140">
        <f t="shared" ref="AR7:AR23" si="22">IF(ISERROR(VALUE(LEFT(Q7))),LEFT(Q7),VALUE(LEFT(Q7)))</f>
        <v>3</v>
      </c>
      <c r="AS7" s="140">
        <f t="shared" ref="AS7:AS23" si="23">IF(ISERROR(VALUE(LEFT(R7))),LEFT(R7),VALUE(LEFT(R7)))</f>
        <v>4</v>
      </c>
      <c r="AT7" s="140" t="e">
        <f>IF(ISERROR(VALUE(LEFT(#REF!))),LEFT(#REF!),VALUE(LEFT(#REF!)))</f>
        <v>#REF!</v>
      </c>
      <c r="AU7" s="140">
        <f t="shared" ref="AU7:AU23" si="24">IF(ISERROR(VALUE(LEFT(T7))),LEFT(T7),VALUE(LEFT(T7)))</f>
        <v>4</v>
      </c>
      <c r="AV7" s="140">
        <f t="shared" ref="AV7:AV23" si="25">IF(ISERROR(VALUE(LEFT(U7))),LEFT(U7),VALUE(LEFT(U7)))</f>
        <v>3</v>
      </c>
      <c r="AW7" s="141">
        <f t="shared" ref="AW7:AW39" si="26">COUNTIF(AG7:AV7,"з")</f>
        <v>0</v>
      </c>
      <c r="AX7" s="142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  <c r="BL7" s="143"/>
      <c r="BM7" s="143"/>
      <c r="BN7" s="143"/>
      <c r="BO7" s="142"/>
      <c r="BP7" s="144"/>
      <c r="BQ7" s="144"/>
      <c r="BR7" s="144"/>
      <c r="BS7" s="144"/>
      <c r="BT7" s="144"/>
      <c r="BU7" s="144"/>
      <c r="BV7" s="144"/>
      <c r="BW7" s="144"/>
      <c r="BX7" s="144"/>
      <c r="BY7" s="144"/>
      <c r="BZ7" s="144"/>
      <c r="CA7" s="144"/>
      <c r="CB7" s="144"/>
      <c r="CC7" s="144"/>
      <c r="CD7" s="144"/>
      <c r="CE7" s="144"/>
      <c r="CF7" s="144"/>
      <c r="CG7" s="142"/>
      <c r="CH7" s="142"/>
      <c r="CI7" s="142"/>
      <c r="CJ7" s="142"/>
      <c r="CK7" s="142"/>
      <c r="CL7" s="142"/>
      <c r="CM7" s="142"/>
      <c r="CN7" s="147"/>
      <c r="CO7" s="147"/>
      <c r="CP7" s="147"/>
      <c r="CQ7" s="147"/>
      <c r="CR7" s="147"/>
      <c r="CS7" s="147"/>
      <c r="CT7" s="147"/>
      <c r="CU7" s="147"/>
      <c r="CV7" s="147"/>
      <c r="CW7" s="147"/>
      <c r="CX7" s="147"/>
      <c r="CY7" s="147"/>
      <c r="CZ7" s="147"/>
      <c r="DA7" s="147"/>
    </row>
    <row r="8" spans="1:107" s="145" customFormat="1" ht="20.25" customHeight="1" x14ac:dyDescent="0.25">
      <c r="A8" s="267">
        <v>3</v>
      </c>
      <c r="B8" s="232" t="s">
        <v>28</v>
      </c>
      <c r="C8" s="273" t="s">
        <v>35</v>
      </c>
      <c r="D8" s="299" t="s">
        <v>424</v>
      </c>
      <c r="E8" s="227">
        <v>2351</v>
      </c>
      <c r="F8" s="91">
        <v>4</v>
      </c>
      <c r="G8" s="137">
        <v>5</v>
      </c>
      <c r="H8" s="137">
        <v>4</v>
      </c>
      <c r="I8" s="137">
        <v>4</v>
      </c>
      <c r="J8" s="137">
        <v>3</v>
      </c>
      <c r="K8" s="137">
        <v>5</v>
      </c>
      <c r="L8" s="137">
        <v>3</v>
      </c>
      <c r="M8" s="137">
        <v>5</v>
      </c>
      <c r="N8" s="137">
        <v>4</v>
      </c>
      <c r="O8" s="137">
        <v>3</v>
      </c>
      <c r="P8" s="688"/>
      <c r="Q8" s="137">
        <v>3</v>
      </c>
      <c r="R8" s="137">
        <v>3</v>
      </c>
      <c r="S8" s="672">
        <v>4</v>
      </c>
      <c r="T8" s="672">
        <v>4</v>
      </c>
      <c r="U8" s="138">
        <v>3</v>
      </c>
      <c r="V8" s="141">
        <f t="shared" si="2"/>
        <v>3</v>
      </c>
      <c r="W8" s="149">
        <f t="shared" si="3"/>
        <v>0</v>
      </c>
      <c r="X8" s="149">
        <f t="shared" si="4"/>
        <v>0</v>
      </c>
      <c r="Y8" s="149">
        <f t="shared" si="5"/>
        <v>0</v>
      </c>
      <c r="Z8" s="149">
        <f t="shared" si="6"/>
        <v>6</v>
      </c>
      <c r="AA8" s="149">
        <f t="shared" si="7"/>
        <v>6</v>
      </c>
      <c r="AB8" s="149">
        <f t="shared" si="8"/>
        <v>3</v>
      </c>
      <c r="AC8" s="149">
        <f t="shared" si="9"/>
        <v>15</v>
      </c>
      <c r="AD8" s="172">
        <f t="shared" si="10"/>
        <v>3.8</v>
      </c>
      <c r="AE8" s="176">
        <f t="shared" si="11"/>
        <v>0</v>
      </c>
      <c r="AF8" s="139"/>
      <c r="AG8" s="140">
        <f t="shared" si="12"/>
        <v>4</v>
      </c>
      <c r="AH8" s="140">
        <f t="shared" si="13"/>
        <v>5</v>
      </c>
      <c r="AI8" s="140">
        <f t="shared" si="14"/>
        <v>4</v>
      </c>
      <c r="AJ8" s="140">
        <f t="shared" si="15"/>
        <v>4</v>
      </c>
      <c r="AK8" s="140">
        <f t="shared" si="16"/>
        <v>3</v>
      </c>
      <c r="AL8" s="140">
        <f t="shared" si="17"/>
        <v>5</v>
      </c>
      <c r="AM8" s="140">
        <f t="shared" si="18"/>
        <v>3</v>
      </c>
      <c r="AN8" s="140">
        <f t="shared" si="19"/>
        <v>5</v>
      </c>
      <c r="AO8" s="140">
        <f t="shared" si="20"/>
        <v>4</v>
      </c>
      <c r="AP8" s="140">
        <f t="shared" si="21"/>
        <v>3</v>
      </c>
      <c r="AQ8" s="140">
        <f t="shared" si="1"/>
        <v>4</v>
      </c>
      <c r="AR8" s="140">
        <f t="shared" si="22"/>
        <v>3</v>
      </c>
      <c r="AS8" s="140">
        <f t="shared" si="23"/>
        <v>3</v>
      </c>
      <c r="AT8" s="140" t="e">
        <f>IF(ISERROR(VALUE(LEFT(#REF!))),LEFT(#REF!),VALUE(LEFT(#REF!)))</f>
        <v>#REF!</v>
      </c>
      <c r="AU8" s="140">
        <f t="shared" si="24"/>
        <v>4</v>
      </c>
      <c r="AV8" s="140">
        <f t="shared" si="25"/>
        <v>3</v>
      </c>
      <c r="AW8" s="141">
        <f t="shared" si="26"/>
        <v>0</v>
      </c>
      <c r="AX8" s="142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2"/>
      <c r="BP8" s="144"/>
      <c r="BQ8" s="144"/>
      <c r="BR8" s="144"/>
      <c r="BS8" s="144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2"/>
      <c r="CH8" s="142"/>
      <c r="CI8" s="142"/>
      <c r="CJ8" s="142"/>
      <c r="CK8" s="142"/>
      <c r="CL8" s="142"/>
      <c r="CM8" s="142"/>
      <c r="CN8" s="147"/>
      <c r="CO8" s="147"/>
      <c r="CP8" s="147"/>
      <c r="CQ8" s="147"/>
      <c r="CR8" s="147"/>
      <c r="CS8" s="147"/>
      <c r="CT8" s="147"/>
      <c r="CU8" s="147"/>
      <c r="CV8" s="147"/>
      <c r="CW8" s="147"/>
      <c r="CX8" s="147"/>
      <c r="CY8" s="147"/>
      <c r="CZ8" s="147"/>
      <c r="DA8" s="147"/>
    </row>
    <row r="9" spans="1:107" s="145" customFormat="1" ht="20.25" customHeight="1" x14ac:dyDescent="0.25">
      <c r="A9" s="267">
        <v>4</v>
      </c>
      <c r="B9" s="232" t="s">
        <v>39</v>
      </c>
      <c r="C9" s="308" t="s">
        <v>34</v>
      </c>
      <c r="D9" s="309" t="s">
        <v>425</v>
      </c>
      <c r="E9" s="227">
        <v>2351</v>
      </c>
      <c r="F9" s="91">
        <v>5</v>
      </c>
      <c r="G9" s="137">
        <v>5</v>
      </c>
      <c r="H9" s="137">
        <v>5</v>
      </c>
      <c r="I9" s="137">
        <v>5</v>
      </c>
      <c r="J9" s="137">
        <v>5</v>
      </c>
      <c r="K9" s="137">
        <v>5</v>
      </c>
      <c r="L9" s="137">
        <v>5</v>
      </c>
      <c r="M9" s="137">
        <v>5</v>
      </c>
      <c r="N9" s="137">
        <v>5</v>
      </c>
      <c r="O9" s="137">
        <v>5</v>
      </c>
      <c r="P9" s="688"/>
      <c r="Q9" s="137">
        <v>5</v>
      </c>
      <c r="R9" s="137">
        <v>5</v>
      </c>
      <c r="S9" s="672">
        <v>5</v>
      </c>
      <c r="T9" s="672">
        <v>5</v>
      </c>
      <c r="U9" s="138">
        <v>5</v>
      </c>
      <c r="V9" s="141">
        <f t="shared" si="2"/>
        <v>5</v>
      </c>
      <c r="W9" s="149">
        <f t="shared" si="3"/>
        <v>0</v>
      </c>
      <c r="X9" s="149">
        <f t="shared" si="4"/>
        <v>0</v>
      </c>
      <c r="Y9" s="149">
        <f t="shared" si="5"/>
        <v>0</v>
      </c>
      <c r="Z9" s="149">
        <f t="shared" si="6"/>
        <v>0</v>
      </c>
      <c r="AA9" s="149">
        <f t="shared" si="7"/>
        <v>0</v>
      </c>
      <c r="AB9" s="149">
        <f t="shared" si="8"/>
        <v>15</v>
      </c>
      <c r="AC9" s="149">
        <f t="shared" si="9"/>
        <v>15</v>
      </c>
      <c r="AD9" s="172">
        <f t="shared" si="10"/>
        <v>5</v>
      </c>
      <c r="AE9" s="176">
        <f t="shared" si="11"/>
        <v>0</v>
      </c>
      <c r="AF9" s="139"/>
      <c r="AG9" s="140">
        <f t="shared" si="12"/>
        <v>5</v>
      </c>
      <c r="AH9" s="140">
        <f t="shared" si="13"/>
        <v>5</v>
      </c>
      <c r="AI9" s="140">
        <f t="shared" si="14"/>
        <v>5</v>
      </c>
      <c r="AJ9" s="140">
        <f t="shared" si="15"/>
        <v>5</v>
      </c>
      <c r="AK9" s="140">
        <f t="shared" si="16"/>
        <v>5</v>
      </c>
      <c r="AL9" s="140">
        <f t="shared" si="17"/>
        <v>5</v>
      </c>
      <c r="AM9" s="140">
        <f t="shared" si="18"/>
        <v>5</v>
      </c>
      <c r="AN9" s="140">
        <f t="shared" si="19"/>
        <v>5</v>
      </c>
      <c r="AO9" s="140">
        <f t="shared" si="20"/>
        <v>5</v>
      </c>
      <c r="AP9" s="140">
        <f t="shared" si="21"/>
        <v>5</v>
      </c>
      <c r="AQ9" s="140">
        <f t="shared" si="1"/>
        <v>5</v>
      </c>
      <c r="AR9" s="140">
        <f t="shared" si="22"/>
        <v>5</v>
      </c>
      <c r="AS9" s="140">
        <f t="shared" si="23"/>
        <v>5</v>
      </c>
      <c r="AT9" s="140" t="e">
        <f>IF(ISERROR(VALUE(LEFT(#REF!))),LEFT(#REF!),VALUE(LEFT(#REF!)))</f>
        <v>#REF!</v>
      </c>
      <c r="AU9" s="140">
        <f t="shared" si="24"/>
        <v>5</v>
      </c>
      <c r="AV9" s="140">
        <f t="shared" si="25"/>
        <v>5</v>
      </c>
      <c r="AW9" s="141">
        <f t="shared" si="26"/>
        <v>0</v>
      </c>
      <c r="AX9" s="142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2"/>
      <c r="BP9" s="144"/>
      <c r="BQ9" s="144"/>
      <c r="BR9" s="144"/>
      <c r="BS9" s="144"/>
      <c r="BT9" s="144"/>
      <c r="BU9" s="144"/>
      <c r="BV9" s="144"/>
      <c r="BW9" s="144"/>
      <c r="BX9" s="144"/>
      <c r="BY9" s="144"/>
      <c r="BZ9" s="144"/>
      <c r="CA9" s="144"/>
      <c r="CB9" s="144"/>
      <c r="CC9" s="144"/>
      <c r="CD9" s="144"/>
      <c r="CE9" s="144"/>
      <c r="CF9" s="144"/>
      <c r="CG9" s="142"/>
      <c r="CH9" s="144"/>
      <c r="CI9" s="144"/>
      <c r="CJ9" s="144"/>
      <c r="CK9" s="144"/>
      <c r="CL9" s="144"/>
      <c r="CM9" s="144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</row>
    <row r="10" spans="1:107" s="145" customFormat="1" ht="20.25" customHeight="1" x14ac:dyDescent="0.25">
      <c r="A10" s="267">
        <v>5</v>
      </c>
      <c r="B10" s="232" t="s">
        <v>37</v>
      </c>
      <c r="C10" s="273" t="s">
        <v>34</v>
      </c>
      <c r="D10" s="299" t="s">
        <v>426</v>
      </c>
      <c r="E10" s="227">
        <v>2351</v>
      </c>
      <c r="F10" s="91">
        <v>5</v>
      </c>
      <c r="G10" s="137">
        <v>4</v>
      </c>
      <c r="H10" s="137">
        <v>5</v>
      </c>
      <c r="I10" s="137">
        <v>4</v>
      </c>
      <c r="J10" s="137">
        <v>3</v>
      </c>
      <c r="K10" s="137">
        <v>5</v>
      </c>
      <c r="L10" s="137">
        <v>4</v>
      </c>
      <c r="M10" s="137">
        <v>3</v>
      </c>
      <c r="N10" s="137">
        <v>4</v>
      </c>
      <c r="O10" s="137">
        <v>3</v>
      </c>
      <c r="P10" s="688"/>
      <c r="Q10" s="137">
        <v>4</v>
      </c>
      <c r="R10" s="137">
        <v>4</v>
      </c>
      <c r="S10" s="672">
        <v>5</v>
      </c>
      <c r="T10" s="672">
        <v>5</v>
      </c>
      <c r="U10" s="138">
        <v>4</v>
      </c>
      <c r="V10" s="141">
        <f t="shared" si="2"/>
        <v>3</v>
      </c>
      <c r="W10" s="149">
        <f t="shared" si="3"/>
        <v>0</v>
      </c>
      <c r="X10" s="149">
        <f t="shared" si="4"/>
        <v>0</v>
      </c>
      <c r="Y10" s="149">
        <f t="shared" si="5"/>
        <v>0</v>
      </c>
      <c r="Z10" s="149">
        <f t="shared" si="6"/>
        <v>3</v>
      </c>
      <c r="AA10" s="149">
        <f t="shared" si="7"/>
        <v>7</v>
      </c>
      <c r="AB10" s="149">
        <f t="shared" si="8"/>
        <v>5</v>
      </c>
      <c r="AC10" s="149">
        <f t="shared" si="9"/>
        <v>15</v>
      </c>
      <c r="AD10" s="172">
        <f t="shared" si="10"/>
        <v>4.1333333333333337</v>
      </c>
      <c r="AE10" s="176">
        <f t="shared" si="11"/>
        <v>0</v>
      </c>
      <c r="AF10" s="139"/>
      <c r="AG10" s="140">
        <f t="shared" si="12"/>
        <v>5</v>
      </c>
      <c r="AH10" s="140">
        <f t="shared" si="13"/>
        <v>4</v>
      </c>
      <c r="AI10" s="140">
        <f t="shared" si="14"/>
        <v>5</v>
      </c>
      <c r="AJ10" s="140">
        <f t="shared" si="15"/>
        <v>4</v>
      </c>
      <c r="AK10" s="140">
        <f t="shared" si="16"/>
        <v>3</v>
      </c>
      <c r="AL10" s="140">
        <f t="shared" si="17"/>
        <v>5</v>
      </c>
      <c r="AM10" s="140">
        <f t="shared" si="18"/>
        <v>4</v>
      </c>
      <c r="AN10" s="140">
        <f t="shared" si="19"/>
        <v>3</v>
      </c>
      <c r="AO10" s="140">
        <f t="shared" si="20"/>
        <v>4</v>
      </c>
      <c r="AP10" s="140">
        <f t="shared" si="21"/>
        <v>3</v>
      </c>
      <c r="AQ10" s="140">
        <f t="shared" si="1"/>
        <v>5</v>
      </c>
      <c r="AR10" s="140">
        <f t="shared" si="22"/>
        <v>4</v>
      </c>
      <c r="AS10" s="140">
        <f t="shared" si="23"/>
        <v>4</v>
      </c>
      <c r="AT10" s="140" t="e">
        <f>IF(ISERROR(VALUE(LEFT(#REF!))),LEFT(#REF!),VALUE(LEFT(#REF!)))</f>
        <v>#REF!</v>
      </c>
      <c r="AU10" s="140">
        <f t="shared" si="24"/>
        <v>5</v>
      </c>
      <c r="AV10" s="140">
        <f t="shared" si="25"/>
        <v>4</v>
      </c>
      <c r="AW10" s="141">
        <f t="shared" si="26"/>
        <v>0</v>
      </c>
      <c r="AX10" s="142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2"/>
      <c r="BP10" s="144"/>
      <c r="BQ10" s="144"/>
      <c r="BR10" s="144"/>
      <c r="BS10" s="144"/>
      <c r="BT10" s="144"/>
      <c r="BU10" s="144"/>
      <c r="BV10" s="144"/>
      <c r="BW10" s="144"/>
      <c r="BX10" s="144"/>
      <c r="BY10" s="144"/>
      <c r="BZ10" s="144"/>
      <c r="CA10" s="144"/>
      <c r="CB10" s="144"/>
      <c r="CC10" s="144"/>
      <c r="CD10" s="144"/>
      <c r="CE10" s="144"/>
      <c r="CF10" s="144"/>
      <c r="CG10" s="142"/>
      <c r="CH10" s="144"/>
      <c r="CI10" s="144"/>
      <c r="CJ10" s="144"/>
      <c r="CK10" s="144"/>
      <c r="CL10" s="144"/>
      <c r="CM10" s="144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</row>
    <row r="11" spans="1:107" s="145" customFormat="1" ht="20.25" customHeight="1" x14ac:dyDescent="0.25">
      <c r="A11" s="267">
        <v>6</v>
      </c>
      <c r="B11" s="232" t="s">
        <v>28</v>
      </c>
      <c r="C11" s="273" t="s">
        <v>35</v>
      </c>
      <c r="D11" s="299" t="s">
        <v>427</v>
      </c>
      <c r="E11" s="227">
        <v>2351</v>
      </c>
      <c r="F11" s="91">
        <v>5</v>
      </c>
      <c r="G11" s="137">
        <v>5</v>
      </c>
      <c r="H11" s="137">
        <v>5</v>
      </c>
      <c r="I11" s="137">
        <v>4</v>
      </c>
      <c r="J11" s="137">
        <v>3</v>
      </c>
      <c r="K11" s="137">
        <v>5</v>
      </c>
      <c r="L11" s="137">
        <v>4</v>
      </c>
      <c r="M11" s="137">
        <v>5</v>
      </c>
      <c r="N11" s="137">
        <v>4</v>
      </c>
      <c r="O11" s="137">
        <v>4</v>
      </c>
      <c r="P11" s="688"/>
      <c r="Q11" s="137">
        <v>4</v>
      </c>
      <c r="R11" s="137">
        <v>5</v>
      </c>
      <c r="S11" s="672">
        <v>4</v>
      </c>
      <c r="T11" s="672">
        <v>4</v>
      </c>
      <c r="U11" s="138">
        <v>4</v>
      </c>
      <c r="V11" s="141">
        <f t="shared" si="2"/>
        <v>3</v>
      </c>
      <c r="W11" s="149">
        <f t="shared" si="3"/>
        <v>0</v>
      </c>
      <c r="X11" s="149">
        <f t="shared" si="4"/>
        <v>0</v>
      </c>
      <c r="Y11" s="149">
        <f t="shared" si="5"/>
        <v>0</v>
      </c>
      <c r="Z11" s="149">
        <f t="shared" si="6"/>
        <v>1</v>
      </c>
      <c r="AA11" s="149">
        <f t="shared" si="7"/>
        <v>8</v>
      </c>
      <c r="AB11" s="149">
        <f t="shared" si="8"/>
        <v>6</v>
      </c>
      <c r="AC11" s="149">
        <f t="shared" si="9"/>
        <v>15</v>
      </c>
      <c r="AD11" s="172">
        <f t="shared" si="10"/>
        <v>4.333333333333333</v>
      </c>
      <c r="AE11" s="176">
        <f t="shared" si="11"/>
        <v>0</v>
      </c>
      <c r="AF11" s="139"/>
      <c r="AG11" s="140">
        <f t="shared" si="12"/>
        <v>5</v>
      </c>
      <c r="AH11" s="140">
        <f t="shared" si="13"/>
        <v>5</v>
      </c>
      <c r="AI11" s="140">
        <f t="shared" si="14"/>
        <v>5</v>
      </c>
      <c r="AJ11" s="140">
        <f t="shared" si="15"/>
        <v>4</v>
      </c>
      <c r="AK11" s="140">
        <f t="shared" si="16"/>
        <v>3</v>
      </c>
      <c r="AL11" s="140">
        <f t="shared" si="17"/>
        <v>5</v>
      </c>
      <c r="AM11" s="140">
        <f t="shared" si="18"/>
        <v>4</v>
      </c>
      <c r="AN11" s="140">
        <f t="shared" si="19"/>
        <v>5</v>
      </c>
      <c r="AO11" s="140">
        <f t="shared" si="20"/>
        <v>4</v>
      </c>
      <c r="AP11" s="140">
        <f t="shared" si="21"/>
        <v>4</v>
      </c>
      <c r="AQ11" s="140">
        <f t="shared" si="1"/>
        <v>4</v>
      </c>
      <c r="AR11" s="140">
        <f t="shared" si="22"/>
        <v>4</v>
      </c>
      <c r="AS11" s="140">
        <f t="shared" si="23"/>
        <v>5</v>
      </c>
      <c r="AT11" s="140" t="e">
        <f>IF(ISERROR(VALUE(LEFT(#REF!))),LEFT(#REF!),VALUE(LEFT(#REF!)))</f>
        <v>#REF!</v>
      </c>
      <c r="AU11" s="140">
        <f t="shared" si="24"/>
        <v>4</v>
      </c>
      <c r="AV11" s="140">
        <f t="shared" si="25"/>
        <v>4</v>
      </c>
      <c r="AW11" s="141">
        <f t="shared" si="26"/>
        <v>0</v>
      </c>
      <c r="AX11" s="142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43"/>
      <c r="BM11" s="143"/>
      <c r="BN11" s="143"/>
      <c r="BO11" s="142"/>
      <c r="BP11" s="144"/>
      <c r="BQ11" s="144"/>
      <c r="BR11" s="144"/>
      <c r="BS11" s="144"/>
      <c r="BT11" s="144"/>
      <c r="BU11" s="144"/>
      <c r="BV11" s="144"/>
      <c r="BW11" s="144"/>
      <c r="BX11" s="144"/>
      <c r="BY11" s="144"/>
      <c r="BZ11" s="144"/>
      <c r="CA11" s="144"/>
      <c r="CB11" s="144"/>
      <c r="CC11" s="144"/>
      <c r="CD11" s="144"/>
      <c r="CE11" s="144"/>
      <c r="CF11" s="144"/>
      <c r="CG11" s="142"/>
      <c r="CH11" s="144"/>
      <c r="CI11" s="144"/>
      <c r="CJ11" s="144"/>
      <c r="CK11" s="144"/>
      <c r="CL11" s="144"/>
      <c r="CM11" s="144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</row>
    <row r="12" spans="1:107" s="145" customFormat="1" ht="20.25" customHeight="1" x14ac:dyDescent="0.25">
      <c r="A12" s="267">
        <v>7</v>
      </c>
      <c r="B12" s="232" t="s">
        <v>28</v>
      </c>
      <c r="C12" s="273" t="s">
        <v>34</v>
      </c>
      <c r="D12" s="299" t="s">
        <v>428</v>
      </c>
      <c r="E12" s="227">
        <v>2351</v>
      </c>
      <c r="F12" s="91">
        <v>4</v>
      </c>
      <c r="G12" s="137">
        <v>5</v>
      </c>
      <c r="H12" s="137">
        <v>4</v>
      </c>
      <c r="I12" s="137">
        <v>3</v>
      </c>
      <c r="J12" s="137">
        <v>3</v>
      </c>
      <c r="K12" s="137">
        <v>5</v>
      </c>
      <c r="L12" s="137">
        <v>3</v>
      </c>
      <c r="M12" s="137">
        <v>3</v>
      </c>
      <c r="N12" s="137">
        <v>3</v>
      </c>
      <c r="O12" s="137">
        <v>3</v>
      </c>
      <c r="P12" s="688"/>
      <c r="Q12" s="137">
        <v>3</v>
      </c>
      <c r="R12" s="137">
        <v>3</v>
      </c>
      <c r="S12" s="672">
        <v>3</v>
      </c>
      <c r="T12" s="672">
        <v>3</v>
      </c>
      <c r="U12" s="138">
        <v>3</v>
      </c>
      <c r="V12" s="141">
        <f t="shared" si="2"/>
        <v>3</v>
      </c>
      <c r="W12" s="149">
        <f t="shared" si="3"/>
        <v>0</v>
      </c>
      <c r="X12" s="149">
        <f t="shared" si="4"/>
        <v>0</v>
      </c>
      <c r="Y12" s="149">
        <f t="shared" si="5"/>
        <v>0</v>
      </c>
      <c r="Z12" s="149">
        <f t="shared" si="6"/>
        <v>11</v>
      </c>
      <c r="AA12" s="149">
        <f t="shared" si="7"/>
        <v>2</v>
      </c>
      <c r="AB12" s="149">
        <f t="shared" si="8"/>
        <v>2</v>
      </c>
      <c r="AC12" s="149">
        <f t="shared" si="9"/>
        <v>15</v>
      </c>
      <c r="AD12" s="172">
        <f t="shared" si="10"/>
        <v>3.4</v>
      </c>
      <c r="AE12" s="176">
        <f t="shared" si="11"/>
        <v>0</v>
      </c>
      <c r="AF12" s="139"/>
      <c r="AG12" s="140">
        <f t="shared" si="12"/>
        <v>4</v>
      </c>
      <c r="AH12" s="140">
        <f t="shared" si="13"/>
        <v>5</v>
      </c>
      <c r="AI12" s="140">
        <f t="shared" si="14"/>
        <v>4</v>
      </c>
      <c r="AJ12" s="140">
        <f t="shared" si="15"/>
        <v>3</v>
      </c>
      <c r="AK12" s="140">
        <f t="shared" si="16"/>
        <v>3</v>
      </c>
      <c r="AL12" s="140">
        <f t="shared" si="17"/>
        <v>5</v>
      </c>
      <c r="AM12" s="140">
        <f t="shared" si="18"/>
        <v>3</v>
      </c>
      <c r="AN12" s="140">
        <f t="shared" si="19"/>
        <v>3</v>
      </c>
      <c r="AO12" s="140">
        <f t="shared" si="20"/>
        <v>3</v>
      </c>
      <c r="AP12" s="140">
        <f t="shared" si="21"/>
        <v>3</v>
      </c>
      <c r="AQ12" s="140">
        <f t="shared" si="1"/>
        <v>3</v>
      </c>
      <c r="AR12" s="140">
        <f t="shared" si="22"/>
        <v>3</v>
      </c>
      <c r="AS12" s="140">
        <f t="shared" si="23"/>
        <v>3</v>
      </c>
      <c r="AT12" s="140" t="e">
        <f>IF(ISERROR(VALUE(LEFT(#REF!))),LEFT(#REF!),VALUE(LEFT(#REF!)))</f>
        <v>#REF!</v>
      </c>
      <c r="AU12" s="140">
        <f t="shared" si="24"/>
        <v>3</v>
      </c>
      <c r="AV12" s="140">
        <f t="shared" si="25"/>
        <v>3</v>
      </c>
      <c r="AW12" s="141">
        <f t="shared" si="26"/>
        <v>0</v>
      </c>
      <c r="AX12" s="142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2"/>
      <c r="BP12" s="144"/>
      <c r="BQ12" s="144"/>
      <c r="BR12" s="144"/>
      <c r="BS12" s="144"/>
      <c r="BT12" s="144"/>
      <c r="BU12" s="144"/>
      <c r="BV12" s="144"/>
      <c r="BW12" s="144"/>
      <c r="BX12" s="144"/>
      <c r="BY12" s="144"/>
      <c r="BZ12" s="144"/>
      <c r="CA12" s="144"/>
      <c r="CB12" s="144"/>
      <c r="CC12" s="144"/>
      <c r="CD12" s="144"/>
      <c r="CE12" s="144"/>
      <c r="CF12" s="144"/>
      <c r="CG12" s="142"/>
      <c r="CH12" s="144"/>
      <c r="CI12" s="144"/>
      <c r="CJ12" s="144"/>
      <c r="CK12" s="144"/>
      <c r="CL12" s="144"/>
      <c r="CM12" s="144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</row>
    <row r="13" spans="1:107" s="145" customFormat="1" ht="20.25" customHeight="1" x14ac:dyDescent="0.25">
      <c r="A13" s="267">
        <v>8</v>
      </c>
      <c r="B13" s="232" t="s">
        <v>28</v>
      </c>
      <c r="C13" s="308" t="s">
        <v>34</v>
      </c>
      <c r="D13" s="309" t="s">
        <v>429</v>
      </c>
      <c r="E13" s="227">
        <v>2351</v>
      </c>
      <c r="F13" s="91">
        <v>5</v>
      </c>
      <c r="G13" s="137">
        <v>5</v>
      </c>
      <c r="H13" s="137">
        <v>5</v>
      </c>
      <c r="I13" s="137">
        <v>5</v>
      </c>
      <c r="J13" s="137">
        <v>5</v>
      </c>
      <c r="K13" s="137">
        <v>5</v>
      </c>
      <c r="L13" s="137">
        <v>4</v>
      </c>
      <c r="M13" s="137">
        <v>5</v>
      </c>
      <c r="N13" s="137">
        <v>5</v>
      </c>
      <c r="O13" s="137">
        <v>5</v>
      </c>
      <c r="P13" s="688"/>
      <c r="Q13" s="137">
        <v>5</v>
      </c>
      <c r="R13" s="137">
        <v>5</v>
      </c>
      <c r="S13" s="672">
        <v>5</v>
      </c>
      <c r="T13" s="672">
        <v>5</v>
      </c>
      <c r="U13" s="138">
        <v>5</v>
      </c>
      <c r="V13" s="141">
        <f t="shared" si="2"/>
        <v>4</v>
      </c>
      <c r="W13" s="149">
        <f t="shared" si="3"/>
        <v>0</v>
      </c>
      <c r="X13" s="149">
        <f t="shared" si="4"/>
        <v>0</v>
      </c>
      <c r="Y13" s="149">
        <f t="shared" si="5"/>
        <v>0</v>
      </c>
      <c r="Z13" s="149">
        <f t="shared" si="6"/>
        <v>0</v>
      </c>
      <c r="AA13" s="149">
        <f t="shared" si="7"/>
        <v>1</v>
      </c>
      <c r="AB13" s="149">
        <f t="shared" si="8"/>
        <v>14</v>
      </c>
      <c r="AC13" s="149">
        <f t="shared" si="9"/>
        <v>15</v>
      </c>
      <c r="AD13" s="172">
        <f t="shared" si="10"/>
        <v>4.9333333333333336</v>
      </c>
      <c r="AE13" s="176">
        <f t="shared" si="11"/>
        <v>0</v>
      </c>
      <c r="AF13" s="139"/>
      <c r="AG13" s="140">
        <f t="shared" si="12"/>
        <v>5</v>
      </c>
      <c r="AH13" s="140">
        <f t="shared" si="13"/>
        <v>5</v>
      </c>
      <c r="AI13" s="140">
        <f t="shared" si="14"/>
        <v>5</v>
      </c>
      <c r="AJ13" s="140">
        <f t="shared" si="15"/>
        <v>5</v>
      </c>
      <c r="AK13" s="140">
        <f t="shared" si="16"/>
        <v>5</v>
      </c>
      <c r="AL13" s="140">
        <f t="shared" si="17"/>
        <v>5</v>
      </c>
      <c r="AM13" s="140">
        <f t="shared" si="18"/>
        <v>4</v>
      </c>
      <c r="AN13" s="140">
        <f t="shared" si="19"/>
        <v>5</v>
      </c>
      <c r="AO13" s="140">
        <f t="shared" si="20"/>
        <v>5</v>
      </c>
      <c r="AP13" s="140">
        <f t="shared" si="21"/>
        <v>5</v>
      </c>
      <c r="AQ13" s="140">
        <f t="shared" si="1"/>
        <v>5</v>
      </c>
      <c r="AR13" s="140">
        <f t="shared" si="22"/>
        <v>5</v>
      </c>
      <c r="AS13" s="140">
        <f t="shared" si="23"/>
        <v>5</v>
      </c>
      <c r="AT13" s="140" t="e">
        <f>IF(ISERROR(VALUE(LEFT(#REF!))),LEFT(#REF!),VALUE(LEFT(#REF!)))</f>
        <v>#REF!</v>
      </c>
      <c r="AU13" s="140">
        <f t="shared" si="24"/>
        <v>5</v>
      </c>
      <c r="AV13" s="140">
        <f t="shared" si="25"/>
        <v>5</v>
      </c>
      <c r="AW13" s="141">
        <f t="shared" si="26"/>
        <v>0</v>
      </c>
      <c r="AX13" s="142"/>
      <c r="AY13" s="143"/>
      <c r="AZ13" s="143"/>
      <c r="BA13" s="143"/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3"/>
      <c r="BM13" s="143"/>
      <c r="BN13" s="143"/>
      <c r="BO13" s="142"/>
      <c r="BP13" s="144"/>
      <c r="BQ13" s="144"/>
      <c r="BR13" s="144"/>
      <c r="BS13" s="144"/>
      <c r="BT13" s="144"/>
      <c r="BU13" s="144"/>
      <c r="BV13" s="144"/>
      <c r="BW13" s="144"/>
      <c r="BX13" s="144"/>
      <c r="BY13" s="144"/>
      <c r="BZ13" s="144"/>
      <c r="CA13" s="144"/>
      <c r="CB13" s="144"/>
      <c r="CC13" s="144"/>
      <c r="CD13" s="144"/>
      <c r="CE13" s="144"/>
      <c r="CF13" s="144"/>
      <c r="CG13" s="142"/>
      <c r="CH13" s="144"/>
      <c r="CI13" s="144"/>
      <c r="CJ13" s="144"/>
      <c r="CK13" s="144"/>
      <c r="CL13" s="144"/>
      <c r="CM13" s="144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</row>
    <row r="14" spans="1:107" s="145" customFormat="1" ht="20.25" customHeight="1" x14ac:dyDescent="0.25">
      <c r="A14" s="267">
        <v>9</v>
      </c>
      <c r="B14" s="232" t="s">
        <v>38</v>
      </c>
      <c r="C14" s="308" t="s">
        <v>34</v>
      </c>
      <c r="D14" s="309" t="s">
        <v>430</v>
      </c>
      <c r="E14" s="227">
        <v>2351</v>
      </c>
      <c r="F14" s="91">
        <v>5</v>
      </c>
      <c r="G14" s="137">
        <v>5</v>
      </c>
      <c r="H14" s="137">
        <v>5</v>
      </c>
      <c r="I14" s="137">
        <v>5</v>
      </c>
      <c r="J14" s="137">
        <v>5</v>
      </c>
      <c r="K14" s="137">
        <v>5</v>
      </c>
      <c r="L14" s="137">
        <v>5</v>
      </c>
      <c r="M14" s="137">
        <v>5</v>
      </c>
      <c r="N14" s="137">
        <v>5</v>
      </c>
      <c r="O14" s="137">
        <v>5</v>
      </c>
      <c r="P14" s="688"/>
      <c r="Q14" s="137">
        <v>5</v>
      </c>
      <c r="R14" s="137">
        <v>5</v>
      </c>
      <c r="S14" s="672">
        <v>5</v>
      </c>
      <c r="T14" s="672">
        <v>5</v>
      </c>
      <c r="U14" s="138">
        <v>5</v>
      </c>
      <c r="V14" s="141">
        <f t="shared" si="2"/>
        <v>5</v>
      </c>
      <c r="W14" s="149">
        <f t="shared" si="3"/>
        <v>0</v>
      </c>
      <c r="X14" s="149">
        <f t="shared" si="4"/>
        <v>0</v>
      </c>
      <c r="Y14" s="149">
        <f t="shared" si="5"/>
        <v>0</v>
      </c>
      <c r="Z14" s="149">
        <f t="shared" si="6"/>
        <v>0</v>
      </c>
      <c r="AA14" s="149">
        <f t="shared" si="7"/>
        <v>0</v>
      </c>
      <c r="AB14" s="149">
        <f t="shared" si="8"/>
        <v>15</v>
      </c>
      <c r="AC14" s="149">
        <f t="shared" si="9"/>
        <v>15</v>
      </c>
      <c r="AD14" s="172">
        <f t="shared" si="10"/>
        <v>5</v>
      </c>
      <c r="AE14" s="176">
        <f t="shared" si="11"/>
        <v>0</v>
      </c>
      <c r="AF14" s="139"/>
      <c r="AG14" s="140">
        <f t="shared" si="12"/>
        <v>5</v>
      </c>
      <c r="AH14" s="140">
        <f t="shared" si="13"/>
        <v>5</v>
      </c>
      <c r="AI14" s="140">
        <f t="shared" si="14"/>
        <v>5</v>
      </c>
      <c r="AJ14" s="140">
        <f t="shared" si="15"/>
        <v>5</v>
      </c>
      <c r="AK14" s="140">
        <f t="shared" si="16"/>
        <v>5</v>
      </c>
      <c r="AL14" s="140">
        <f t="shared" si="17"/>
        <v>5</v>
      </c>
      <c r="AM14" s="140">
        <f t="shared" si="18"/>
        <v>5</v>
      </c>
      <c r="AN14" s="140">
        <f t="shared" si="19"/>
        <v>5</v>
      </c>
      <c r="AO14" s="140">
        <f t="shared" si="20"/>
        <v>5</v>
      </c>
      <c r="AP14" s="140">
        <f t="shared" si="21"/>
        <v>5</v>
      </c>
      <c r="AQ14" s="140">
        <f t="shared" si="1"/>
        <v>5</v>
      </c>
      <c r="AR14" s="140">
        <f t="shared" si="22"/>
        <v>5</v>
      </c>
      <c r="AS14" s="140">
        <f t="shared" si="23"/>
        <v>5</v>
      </c>
      <c r="AT14" s="140" t="e">
        <f>IF(ISERROR(VALUE(LEFT(#REF!))),LEFT(#REF!),VALUE(LEFT(#REF!)))</f>
        <v>#REF!</v>
      </c>
      <c r="AU14" s="140">
        <f t="shared" si="24"/>
        <v>5</v>
      </c>
      <c r="AV14" s="140">
        <f t="shared" si="25"/>
        <v>5</v>
      </c>
      <c r="AW14" s="141">
        <f t="shared" si="26"/>
        <v>0</v>
      </c>
      <c r="AX14" s="142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143"/>
      <c r="BM14" s="143"/>
      <c r="BN14" s="143"/>
      <c r="BO14" s="142"/>
      <c r="BP14" s="144"/>
      <c r="BQ14" s="144"/>
      <c r="BR14" s="144"/>
      <c r="BS14" s="144"/>
      <c r="BT14" s="144"/>
      <c r="BU14" s="144"/>
      <c r="BV14" s="144"/>
      <c r="BW14" s="144"/>
      <c r="BX14" s="144"/>
      <c r="BY14" s="144"/>
      <c r="BZ14" s="144"/>
      <c r="CA14" s="144"/>
      <c r="CB14" s="144"/>
      <c r="CC14" s="144"/>
      <c r="CD14" s="144"/>
      <c r="CE14" s="144"/>
      <c r="CF14" s="144"/>
      <c r="CG14" s="142"/>
      <c r="CH14" s="144"/>
      <c r="CI14" s="144"/>
      <c r="CJ14" s="144"/>
      <c r="CK14" s="144"/>
      <c r="CL14" s="144"/>
      <c r="CM14" s="144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</row>
    <row r="15" spans="1:107" s="145" customFormat="1" ht="20.25" customHeight="1" x14ac:dyDescent="0.25">
      <c r="A15" s="267">
        <v>10</v>
      </c>
      <c r="B15" s="232" t="s">
        <v>28</v>
      </c>
      <c r="C15" s="308" t="s">
        <v>34</v>
      </c>
      <c r="D15" s="309" t="s">
        <v>431</v>
      </c>
      <c r="E15" s="227">
        <v>2351</v>
      </c>
      <c r="F15" s="91">
        <v>5</v>
      </c>
      <c r="G15" s="137">
        <v>5</v>
      </c>
      <c r="H15" s="137">
        <v>5</v>
      </c>
      <c r="I15" s="137">
        <v>5</v>
      </c>
      <c r="J15" s="137">
        <v>4</v>
      </c>
      <c r="K15" s="137">
        <v>5</v>
      </c>
      <c r="L15" s="137">
        <v>4</v>
      </c>
      <c r="M15" s="137">
        <v>5</v>
      </c>
      <c r="N15" s="137">
        <v>5</v>
      </c>
      <c r="O15" s="137">
        <v>5</v>
      </c>
      <c r="P15" s="688"/>
      <c r="Q15" s="137">
        <v>5</v>
      </c>
      <c r="R15" s="137">
        <v>5</v>
      </c>
      <c r="S15" s="672">
        <v>5</v>
      </c>
      <c r="T15" s="672">
        <v>5</v>
      </c>
      <c r="U15" s="138">
        <v>5</v>
      </c>
      <c r="V15" s="141">
        <f t="shared" si="2"/>
        <v>4</v>
      </c>
      <c r="W15" s="149">
        <f t="shared" si="3"/>
        <v>0</v>
      </c>
      <c r="X15" s="149">
        <f t="shared" si="4"/>
        <v>0</v>
      </c>
      <c r="Y15" s="149">
        <f t="shared" si="5"/>
        <v>0</v>
      </c>
      <c r="Z15" s="149">
        <f t="shared" si="6"/>
        <v>0</v>
      </c>
      <c r="AA15" s="149">
        <f t="shared" si="7"/>
        <v>2</v>
      </c>
      <c r="AB15" s="149">
        <f t="shared" si="8"/>
        <v>13</v>
      </c>
      <c r="AC15" s="149">
        <f t="shared" si="9"/>
        <v>15</v>
      </c>
      <c r="AD15" s="172">
        <f t="shared" si="10"/>
        <v>4.8666666666666663</v>
      </c>
      <c r="AE15" s="176">
        <f t="shared" si="11"/>
        <v>0</v>
      </c>
      <c r="AF15" s="139"/>
      <c r="AG15" s="140">
        <f t="shared" si="12"/>
        <v>5</v>
      </c>
      <c r="AH15" s="140">
        <f t="shared" si="13"/>
        <v>5</v>
      </c>
      <c r="AI15" s="140">
        <f t="shared" si="14"/>
        <v>5</v>
      </c>
      <c r="AJ15" s="140">
        <f t="shared" si="15"/>
        <v>5</v>
      </c>
      <c r="AK15" s="140">
        <f t="shared" si="16"/>
        <v>4</v>
      </c>
      <c r="AL15" s="140">
        <f t="shared" si="17"/>
        <v>5</v>
      </c>
      <c r="AM15" s="140">
        <f t="shared" si="18"/>
        <v>4</v>
      </c>
      <c r="AN15" s="140">
        <f t="shared" si="19"/>
        <v>5</v>
      </c>
      <c r="AO15" s="140">
        <f t="shared" si="20"/>
        <v>5</v>
      </c>
      <c r="AP15" s="140">
        <f t="shared" si="21"/>
        <v>5</v>
      </c>
      <c r="AQ15" s="140">
        <f t="shared" si="1"/>
        <v>5</v>
      </c>
      <c r="AR15" s="140">
        <f t="shared" si="22"/>
        <v>5</v>
      </c>
      <c r="AS15" s="140">
        <f t="shared" si="23"/>
        <v>5</v>
      </c>
      <c r="AT15" s="140" t="e">
        <f>IF(ISERROR(VALUE(LEFT(#REF!))),LEFT(#REF!),VALUE(LEFT(#REF!)))</f>
        <v>#REF!</v>
      </c>
      <c r="AU15" s="140">
        <f t="shared" si="24"/>
        <v>5</v>
      </c>
      <c r="AV15" s="140">
        <f t="shared" si="25"/>
        <v>5</v>
      </c>
      <c r="AW15" s="141">
        <f t="shared" si="26"/>
        <v>0</v>
      </c>
      <c r="AX15" s="142"/>
      <c r="AY15" s="143"/>
      <c r="AZ15" s="143"/>
      <c r="BA15" s="143"/>
      <c r="BB15" s="143"/>
      <c r="BC15" s="143"/>
      <c r="BD15" s="143"/>
      <c r="BE15" s="143"/>
      <c r="BF15" s="143"/>
      <c r="BG15" s="143"/>
      <c r="BH15" s="143"/>
      <c r="BI15" s="143"/>
      <c r="BJ15" s="143"/>
      <c r="BK15" s="143"/>
      <c r="BL15" s="143"/>
      <c r="BM15" s="143"/>
      <c r="BN15" s="143"/>
      <c r="BO15" s="142"/>
      <c r="BP15" s="144"/>
      <c r="BQ15" s="144"/>
      <c r="BR15" s="144"/>
      <c r="BS15" s="144"/>
      <c r="BT15" s="144"/>
      <c r="BU15" s="144"/>
      <c r="BV15" s="144"/>
      <c r="BW15" s="144"/>
      <c r="BX15" s="144"/>
      <c r="BY15" s="144"/>
      <c r="BZ15" s="144"/>
      <c r="CA15" s="144"/>
      <c r="CB15" s="144"/>
      <c r="CC15" s="144"/>
      <c r="CD15" s="144"/>
      <c r="CE15" s="144"/>
      <c r="CF15" s="144"/>
      <c r="CG15" s="142"/>
      <c r="CH15" s="142"/>
      <c r="CI15" s="142"/>
      <c r="CJ15" s="142"/>
      <c r="CK15" s="142"/>
      <c r="CL15" s="142"/>
      <c r="CM15" s="142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</row>
    <row r="16" spans="1:107" s="145" customFormat="1" ht="20.25" customHeight="1" x14ac:dyDescent="0.25">
      <c r="A16" s="267">
        <v>11</v>
      </c>
      <c r="B16" s="232" t="s">
        <v>28</v>
      </c>
      <c r="C16" s="273" t="s">
        <v>34</v>
      </c>
      <c r="D16" s="299" t="s">
        <v>432</v>
      </c>
      <c r="E16" s="227">
        <v>2351</v>
      </c>
      <c r="F16" s="91" t="s">
        <v>1132</v>
      </c>
      <c r="G16" s="137">
        <v>5</v>
      </c>
      <c r="H16" s="137">
        <v>5</v>
      </c>
      <c r="I16" s="137">
        <v>3</v>
      </c>
      <c r="J16" s="137">
        <v>3</v>
      </c>
      <c r="K16" s="137">
        <v>5</v>
      </c>
      <c r="L16" s="137">
        <v>4</v>
      </c>
      <c r="M16" s="137">
        <v>4</v>
      </c>
      <c r="N16" s="137">
        <v>3</v>
      </c>
      <c r="O16" s="137">
        <v>3</v>
      </c>
      <c r="P16" s="688"/>
      <c r="Q16" s="137">
        <v>4</v>
      </c>
      <c r="R16" s="137">
        <v>4</v>
      </c>
      <c r="S16" s="672">
        <v>4</v>
      </c>
      <c r="T16" s="672">
        <v>4</v>
      </c>
      <c r="U16" s="138">
        <v>4</v>
      </c>
      <c r="V16" s="141">
        <f t="shared" si="2"/>
        <v>3</v>
      </c>
      <c r="W16" s="149">
        <f t="shared" si="3"/>
        <v>0</v>
      </c>
      <c r="X16" s="149">
        <f t="shared" si="4"/>
        <v>0</v>
      </c>
      <c r="Y16" s="149">
        <f t="shared" si="5"/>
        <v>0</v>
      </c>
      <c r="Z16" s="149">
        <f t="shared" si="6"/>
        <v>4</v>
      </c>
      <c r="AA16" s="149">
        <f t="shared" si="7"/>
        <v>7</v>
      </c>
      <c r="AB16" s="149">
        <f t="shared" si="8"/>
        <v>3</v>
      </c>
      <c r="AC16" s="149">
        <f t="shared" si="9"/>
        <v>14</v>
      </c>
      <c r="AD16" s="172">
        <f t="shared" si="10"/>
        <v>3.9285714285714284</v>
      </c>
      <c r="AE16" s="176">
        <f t="shared" si="11"/>
        <v>0</v>
      </c>
      <c r="AF16" s="139"/>
      <c r="AG16" s="140" t="str">
        <f t="shared" si="12"/>
        <v>а</v>
      </c>
      <c r="AH16" s="140">
        <f t="shared" si="13"/>
        <v>5</v>
      </c>
      <c r="AI16" s="140">
        <f t="shared" si="14"/>
        <v>5</v>
      </c>
      <c r="AJ16" s="140">
        <f t="shared" si="15"/>
        <v>3</v>
      </c>
      <c r="AK16" s="140">
        <f t="shared" si="16"/>
        <v>3</v>
      </c>
      <c r="AL16" s="140">
        <f t="shared" si="17"/>
        <v>5</v>
      </c>
      <c r="AM16" s="140">
        <f t="shared" si="18"/>
        <v>4</v>
      </c>
      <c r="AN16" s="140">
        <f t="shared" si="19"/>
        <v>4</v>
      </c>
      <c r="AO16" s="140">
        <f t="shared" si="20"/>
        <v>3</v>
      </c>
      <c r="AP16" s="140">
        <f t="shared" si="21"/>
        <v>3</v>
      </c>
      <c r="AQ16" s="140">
        <f t="shared" si="1"/>
        <v>4</v>
      </c>
      <c r="AR16" s="140">
        <f t="shared" si="22"/>
        <v>4</v>
      </c>
      <c r="AS16" s="140">
        <f t="shared" si="23"/>
        <v>4</v>
      </c>
      <c r="AT16" s="140" t="e">
        <f>IF(ISERROR(VALUE(LEFT(#REF!))),LEFT(#REF!),VALUE(LEFT(#REF!)))</f>
        <v>#REF!</v>
      </c>
      <c r="AU16" s="140">
        <f t="shared" si="24"/>
        <v>4</v>
      </c>
      <c r="AV16" s="140">
        <f t="shared" si="25"/>
        <v>4</v>
      </c>
      <c r="AW16" s="141">
        <f t="shared" si="26"/>
        <v>0</v>
      </c>
      <c r="AX16" s="142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2"/>
      <c r="BP16" s="144"/>
      <c r="BQ16" s="144"/>
      <c r="BR16" s="144"/>
      <c r="BS16" s="144"/>
      <c r="BT16" s="144"/>
      <c r="BU16" s="144"/>
      <c r="BV16" s="144"/>
      <c r="BW16" s="144"/>
      <c r="BX16" s="144"/>
      <c r="BY16" s="144"/>
      <c r="BZ16" s="144"/>
      <c r="CA16" s="144"/>
      <c r="CB16" s="144"/>
      <c r="CC16" s="144"/>
      <c r="CD16" s="144"/>
      <c r="CE16" s="144"/>
      <c r="CF16" s="144"/>
      <c r="CG16" s="142"/>
      <c r="CH16" s="144"/>
      <c r="CI16" s="144"/>
      <c r="CJ16" s="144"/>
      <c r="CK16" s="144"/>
      <c r="CL16" s="144"/>
      <c r="CM16" s="144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</row>
    <row r="17" spans="1:105" s="145" customFormat="1" ht="20.25" customHeight="1" x14ac:dyDescent="0.25">
      <c r="A17" s="267">
        <v>12</v>
      </c>
      <c r="B17" s="232" t="s">
        <v>28</v>
      </c>
      <c r="C17" s="273" t="s">
        <v>34</v>
      </c>
      <c r="D17" s="299" t="s">
        <v>433</v>
      </c>
      <c r="E17" s="227">
        <v>2351</v>
      </c>
      <c r="F17" s="91">
        <v>5</v>
      </c>
      <c r="G17" s="137">
        <v>5</v>
      </c>
      <c r="H17" s="137">
        <v>5</v>
      </c>
      <c r="I17" s="137">
        <v>3</v>
      </c>
      <c r="J17" s="137">
        <v>3</v>
      </c>
      <c r="K17" s="137">
        <v>5</v>
      </c>
      <c r="L17" s="137">
        <v>3</v>
      </c>
      <c r="M17" s="137">
        <v>4</v>
      </c>
      <c r="N17" s="137">
        <v>4</v>
      </c>
      <c r="O17" s="137">
        <v>3</v>
      </c>
      <c r="P17" s="688"/>
      <c r="Q17" s="137">
        <v>3</v>
      </c>
      <c r="R17" s="137">
        <v>3</v>
      </c>
      <c r="S17" s="672">
        <v>4</v>
      </c>
      <c r="T17" s="672">
        <v>4</v>
      </c>
      <c r="U17" s="138">
        <v>3</v>
      </c>
      <c r="V17" s="141">
        <f t="shared" si="2"/>
        <v>3</v>
      </c>
      <c r="W17" s="149">
        <f t="shared" si="3"/>
        <v>0</v>
      </c>
      <c r="X17" s="149">
        <f t="shared" si="4"/>
        <v>0</v>
      </c>
      <c r="Y17" s="149">
        <f t="shared" si="5"/>
        <v>0</v>
      </c>
      <c r="Z17" s="149">
        <f t="shared" si="6"/>
        <v>7</v>
      </c>
      <c r="AA17" s="149">
        <f t="shared" si="7"/>
        <v>4</v>
      </c>
      <c r="AB17" s="149">
        <f t="shared" si="8"/>
        <v>4</v>
      </c>
      <c r="AC17" s="149">
        <f t="shared" si="9"/>
        <v>15</v>
      </c>
      <c r="AD17" s="172">
        <f t="shared" si="10"/>
        <v>3.8</v>
      </c>
      <c r="AE17" s="176">
        <f t="shared" si="11"/>
        <v>0</v>
      </c>
      <c r="AF17" s="139"/>
      <c r="AG17" s="140">
        <f t="shared" si="12"/>
        <v>5</v>
      </c>
      <c r="AH17" s="140">
        <f t="shared" si="13"/>
        <v>5</v>
      </c>
      <c r="AI17" s="140">
        <f t="shared" si="14"/>
        <v>5</v>
      </c>
      <c r="AJ17" s="140">
        <f t="shared" si="15"/>
        <v>3</v>
      </c>
      <c r="AK17" s="140">
        <f t="shared" si="16"/>
        <v>3</v>
      </c>
      <c r="AL17" s="140">
        <f t="shared" si="17"/>
        <v>5</v>
      </c>
      <c r="AM17" s="140">
        <f t="shared" si="18"/>
        <v>3</v>
      </c>
      <c r="AN17" s="140">
        <f t="shared" si="19"/>
        <v>4</v>
      </c>
      <c r="AO17" s="140">
        <f t="shared" si="20"/>
        <v>4</v>
      </c>
      <c r="AP17" s="140">
        <f t="shared" si="21"/>
        <v>3</v>
      </c>
      <c r="AQ17" s="140">
        <f t="shared" si="1"/>
        <v>4</v>
      </c>
      <c r="AR17" s="140">
        <f t="shared" si="22"/>
        <v>3</v>
      </c>
      <c r="AS17" s="140">
        <f t="shared" si="23"/>
        <v>3</v>
      </c>
      <c r="AT17" s="140" t="e">
        <f>IF(ISERROR(VALUE(LEFT(#REF!))),LEFT(#REF!),VALUE(LEFT(#REF!)))</f>
        <v>#REF!</v>
      </c>
      <c r="AU17" s="140">
        <f t="shared" si="24"/>
        <v>4</v>
      </c>
      <c r="AV17" s="140">
        <f t="shared" si="25"/>
        <v>3</v>
      </c>
      <c r="AW17" s="141">
        <f t="shared" si="26"/>
        <v>0</v>
      </c>
      <c r="AX17" s="142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143"/>
      <c r="BO17" s="142"/>
      <c r="BP17" s="144"/>
      <c r="BQ17" s="144"/>
      <c r="BR17" s="144"/>
      <c r="BS17" s="144"/>
      <c r="BT17" s="144"/>
      <c r="BU17" s="144"/>
      <c r="BV17" s="144"/>
      <c r="BW17" s="144"/>
      <c r="BX17" s="144"/>
      <c r="BY17" s="144"/>
      <c r="BZ17" s="144"/>
      <c r="CA17" s="144"/>
      <c r="CB17" s="144"/>
      <c r="CC17" s="144"/>
      <c r="CD17" s="144"/>
      <c r="CE17" s="144"/>
      <c r="CF17" s="144"/>
      <c r="CG17" s="142"/>
      <c r="CH17" s="142"/>
      <c r="CI17" s="142"/>
      <c r="CJ17" s="142"/>
      <c r="CK17" s="142"/>
      <c r="CL17" s="142"/>
      <c r="CM17" s="142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</row>
    <row r="18" spans="1:105" s="145" customFormat="1" ht="20.25" customHeight="1" x14ac:dyDescent="0.25">
      <c r="A18" s="267">
        <v>13</v>
      </c>
      <c r="B18" s="232" t="s">
        <v>28</v>
      </c>
      <c r="C18" s="308" t="s">
        <v>34</v>
      </c>
      <c r="D18" s="309" t="s">
        <v>434</v>
      </c>
      <c r="E18" s="227">
        <v>2351</v>
      </c>
      <c r="F18" s="91">
        <v>5</v>
      </c>
      <c r="G18" s="137">
        <v>5</v>
      </c>
      <c r="H18" s="137">
        <v>5</v>
      </c>
      <c r="I18" s="137">
        <v>5</v>
      </c>
      <c r="J18" s="137">
        <v>5</v>
      </c>
      <c r="K18" s="137">
        <v>5</v>
      </c>
      <c r="L18" s="137">
        <v>5</v>
      </c>
      <c r="M18" s="137">
        <v>5</v>
      </c>
      <c r="N18" s="137">
        <v>5</v>
      </c>
      <c r="O18" s="137">
        <v>5</v>
      </c>
      <c r="P18" s="688"/>
      <c r="Q18" s="137">
        <v>5</v>
      </c>
      <c r="R18" s="137">
        <v>5</v>
      </c>
      <c r="S18" s="672">
        <v>5</v>
      </c>
      <c r="T18" s="672">
        <v>5</v>
      </c>
      <c r="U18" s="138">
        <v>5</v>
      </c>
      <c r="V18" s="141">
        <f t="shared" si="2"/>
        <v>5</v>
      </c>
      <c r="W18" s="149">
        <f t="shared" si="3"/>
        <v>0</v>
      </c>
      <c r="X18" s="149">
        <f t="shared" si="4"/>
        <v>0</v>
      </c>
      <c r="Y18" s="149">
        <f t="shared" si="5"/>
        <v>0</v>
      </c>
      <c r="Z18" s="149">
        <f t="shared" si="6"/>
        <v>0</v>
      </c>
      <c r="AA18" s="149">
        <f t="shared" si="7"/>
        <v>0</v>
      </c>
      <c r="AB18" s="149">
        <f t="shared" si="8"/>
        <v>15</v>
      </c>
      <c r="AC18" s="149">
        <f t="shared" si="9"/>
        <v>15</v>
      </c>
      <c r="AD18" s="172">
        <f t="shared" si="10"/>
        <v>5</v>
      </c>
      <c r="AE18" s="176">
        <f t="shared" si="11"/>
        <v>0</v>
      </c>
      <c r="AF18" s="139"/>
      <c r="AG18" s="140">
        <f t="shared" si="12"/>
        <v>5</v>
      </c>
      <c r="AH18" s="140">
        <f t="shared" si="13"/>
        <v>5</v>
      </c>
      <c r="AI18" s="140">
        <f t="shared" si="14"/>
        <v>5</v>
      </c>
      <c r="AJ18" s="140">
        <f t="shared" si="15"/>
        <v>5</v>
      </c>
      <c r="AK18" s="140">
        <f t="shared" si="16"/>
        <v>5</v>
      </c>
      <c r="AL18" s="140">
        <f t="shared" si="17"/>
        <v>5</v>
      </c>
      <c r="AM18" s="140">
        <f t="shared" si="18"/>
        <v>5</v>
      </c>
      <c r="AN18" s="140">
        <f t="shared" si="19"/>
        <v>5</v>
      </c>
      <c r="AO18" s="140">
        <f t="shared" si="20"/>
        <v>5</v>
      </c>
      <c r="AP18" s="140">
        <f t="shared" si="21"/>
        <v>5</v>
      </c>
      <c r="AQ18" s="140">
        <f t="shared" si="1"/>
        <v>5</v>
      </c>
      <c r="AR18" s="140">
        <f t="shared" si="22"/>
        <v>5</v>
      </c>
      <c r="AS18" s="140">
        <f t="shared" si="23"/>
        <v>5</v>
      </c>
      <c r="AT18" s="140" t="e">
        <f>IF(ISERROR(VALUE(LEFT(#REF!))),LEFT(#REF!),VALUE(LEFT(#REF!)))</f>
        <v>#REF!</v>
      </c>
      <c r="AU18" s="140">
        <f t="shared" si="24"/>
        <v>5</v>
      </c>
      <c r="AV18" s="140">
        <f t="shared" si="25"/>
        <v>5</v>
      </c>
      <c r="AW18" s="141">
        <f t="shared" si="26"/>
        <v>0</v>
      </c>
      <c r="AX18" s="142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2"/>
      <c r="BP18" s="144"/>
      <c r="BQ18" s="144"/>
      <c r="BR18" s="144"/>
      <c r="BS18" s="144"/>
      <c r="BT18" s="144"/>
      <c r="BU18" s="144"/>
      <c r="BV18" s="144"/>
      <c r="BW18" s="144"/>
      <c r="BX18" s="144"/>
      <c r="BY18" s="144"/>
      <c r="BZ18" s="144"/>
      <c r="CA18" s="144"/>
      <c r="CB18" s="144"/>
      <c r="CC18" s="144"/>
      <c r="CD18" s="144"/>
      <c r="CE18" s="144"/>
      <c r="CF18" s="144"/>
      <c r="CG18" s="142"/>
      <c r="CH18" s="144"/>
      <c r="CI18" s="144"/>
      <c r="CJ18" s="144"/>
      <c r="CK18" s="144"/>
      <c r="CL18" s="144"/>
      <c r="CM18" s="144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</row>
    <row r="19" spans="1:105" s="145" customFormat="1" ht="20.25" customHeight="1" x14ac:dyDescent="0.25">
      <c r="A19" s="267">
        <v>14</v>
      </c>
      <c r="B19" s="232" t="s">
        <v>28</v>
      </c>
      <c r="C19" s="273" t="s">
        <v>34</v>
      </c>
      <c r="D19" s="299" t="s">
        <v>435</v>
      </c>
      <c r="E19" s="227">
        <v>2351</v>
      </c>
      <c r="F19" s="91">
        <v>4</v>
      </c>
      <c r="G19" s="137">
        <v>5</v>
      </c>
      <c r="H19" s="137">
        <v>4</v>
      </c>
      <c r="I19" s="137">
        <v>4</v>
      </c>
      <c r="J19" s="137">
        <v>3</v>
      </c>
      <c r="K19" s="137">
        <v>5</v>
      </c>
      <c r="L19" s="137">
        <v>3</v>
      </c>
      <c r="M19" s="137">
        <v>5</v>
      </c>
      <c r="N19" s="137">
        <v>4</v>
      </c>
      <c r="O19" s="137">
        <v>3</v>
      </c>
      <c r="P19" s="688"/>
      <c r="Q19" s="137">
        <v>3</v>
      </c>
      <c r="R19" s="137">
        <v>3</v>
      </c>
      <c r="S19" s="672">
        <v>3</v>
      </c>
      <c r="T19" s="672">
        <v>4</v>
      </c>
      <c r="U19" s="138">
        <v>3</v>
      </c>
      <c r="V19" s="141">
        <f t="shared" si="2"/>
        <v>3</v>
      </c>
      <c r="W19" s="149">
        <f t="shared" si="3"/>
        <v>0</v>
      </c>
      <c r="X19" s="149">
        <f t="shared" si="4"/>
        <v>0</v>
      </c>
      <c r="Y19" s="149">
        <f t="shared" si="5"/>
        <v>0</v>
      </c>
      <c r="Z19" s="149">
        <f t="shared" si="6"/>
        <v>7</v>
      </c>
      <c r="AA19" s="149">
        <f t="shared" si="7"/>
        <v>5</v>
      </c>
      <c r="AB19" s="149">
        <f t="shared" si="8"/>
        <v>3</v>
      </c>
      <c r="AC19" s="149">
        <f t="shared" si="9"/>
        <v>15</v>
      </c>
      <c r="AD19" s="172">
        <f t="shared" si="10"/>
        <v>3.7333333333333334</v>
      </c>
      <c r="AE19" s="176">
        <f t="shared" si="11"/>
        <v>0</v>
      </c>
      <c r="AF19" s="139"/>
      <c r="AG19" s="140">
        <f t="shared" si="12"/>
        <v>4</v>
      </c>
      <c r="AH19" s="140">
        <f t="shared" si="13"/>
        <v>5</v>
      </c>
      <c r="AI19" s="140">
        <f t="shared" si="14"/>
        <v>4</v>
      </c>
      <c r="AJ19" s="140">
        <f t="shared" si="15"/>
        <v>4</v>
      </c>
      <c r="AK19" s="140">
        <f t="shared" si="16"/>
        <v>3</v>
      </c>
      <c r="AL19" s="140">
        <f t="shared" si="17"/>
        <v>5</v>
      </c>
      <c r="AM19" s="140">
        <f t="shared" si="18"/>
        <v>3</v>
      </c>
      <c r="AN19" s="140">
        <f t="shared" si="19"/>
        <v>5</v>
      </c>
      <c r="AO19" s="140">
        <f t="shared" si="20"/>
        <v>4</v>
      </c>
      <c r="AP19" s="140">
        <f t="shared" si="21"/>
        <v>3</v>
      </c>
      <c r="AQ19" s="140">
        <f t="shared" si="1"/>
        <v>3</v>
      </c>
      <c r="AR19" s="140">
        <f t="shared" si="22"/>
        <v>3</v>
      </c>
      <c r="AS19" s="140">
        <f t="shared" si="23"/>
        <v>3</v>
      </c>
      <c r="AT19" s="140" t="e">
        <f>IF(ISERROR(VALUE(LEFT(#REF!))),LEFT(#REF!),VALUE(LEFT(#REF!)))</f>
        <v>#REF!</v>
      </c>
      <c r="AU19" s="140">
        <f t="shared" si="24"/>
        <v>4</v>
      </c>
      <c r="AV19" s="140">
        <f t="shared" si="25"/>
        <v>3</v>
      </c>
      <c r="AW19" s="141">
        <f t="shared" si="26"/>
        <v>0</v>
      </c>
      <c r="AX19" s="142"/>
      <c r="AY19" s="143"/>
      <c r="AZ19" s="143"/>
      <c r="BA19" s="14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143"/>
      <c r="BM19" s="143"/>
      <c r="BN19" s="143"/>
      <c r="BO19" s="142"/>
      <c r="BP19" s="144"/>
      <c r="BQ19" s="144"/>
      <c r="BR19" s="144"/>
      <c r="BS19" s="144"/>
      <c r="BT19" s="144"/>
      <c r="BU19" s="144"/>
      <c r="BV19" s="144"/>
      <c r="BW19" s="144"/>
      <c r="BX19" s="144"/>
      <c r="BY19" s="144"/>
      <c r="BZ19" s="144"/>
      <c r="CA19" s="144"/>
      <c r="CB19" s="144"/>
      <c r="CC19" s="144"/>
      <c r="CD19" s="144"/>
      <c r="CE19" s="144"/>
      <c r="CF19" s="144"/>
      <c r="CG19" s="142"/>
      <c r="CH19" s="144"/>
      <c r="CI19" s="144"/>
      <c r="CJ19" s="144"/>
      <c r="CK19" s="144"/>
      <c r="CL19" s="144"/>
      <c r="CM19" s="144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</row>
    <row r="20" spans="1:105" s="145" customFormat="1" ht="20.25" customHeight="1" x14ac:dyDescent="0.25">
      <c r="A20" s="267">
        <v>15</v>
      </c>
      <c r="B20" s="232" t="s">
        <v>28</v>
      </c>
      <c r="C20" s="273" t="s">
        <v>34</v>
      </c>
      <c r="D20" s="299" t="s">
        <v>436</v>
      </c>
      <c r="E20" s="227">
        <v>2351</v>
      </c>
      <c r="F20" s="91">
        <v>5</v>
      </c>
      <c r="G20" s="137">
        <v>5</v>
      </c>
      <c r="H20" s="137">
        <v>4</v>
      </c>
      <c r="I20" s="137">
        <v>4</v>
      </c>
      <c r="J20" s="137">
        <v>3</v>
      </c>
      <c r="K20" s="137">
        <v>5</v>
      </c>
      <c r="L20" s="137">
        <v>4</v>
      </c>
      <c r="M20" s="137">
        <v>4</v>
      </c>
      <c r="N20" s="137">
        <v>4</v>
      </c>
      <c r="O20" s="137">
        <v>4</v>
      </c>
      <c r="P20" s="688"/>
      <c r="Q20" s="137">
        <v>5</v>
      </c>
      <c r="R20" s="137">
        <v>4</v>
      </c>
      <c r="S20" s="672">
        <v>4</v>
      </c>
      <c r="T20" s="672">
        <v>5</v>
      </c>
      <c r="U20" s="138">
        <v>3</v>
      </c>
      <c r="V20" s="141">
        <f t="shared" si="2"/>
        <v>3</v>
      </c>
      <c r="W20" s="149">
        <f t="shared" si="3"/>
        <v>0</v>
      </c>
      <c r="X20" s="149">
        <f t="shared" si="4"/>
        <v>0</v>
      </c>
      <c r="Y20" s="149">
        <f t="shared" si="5"/>
        <v>0</v>
      </c>
      <c r="Z20" s="149">
        <f t="shared" si="6"/>
        <v>2</v>
      </c>
      <c r="AA20" s="149">
        <f t="shared" si="7"/>
        <v>8</v>
      </c>
      <c r="AB20" s="149">
        <f t="shared" si="8"/>
        <v>5</v>
      </c>
      <c r="AC20" s="149">
        <f t="shared" si="9"/>
        <v>15</v>
      </c>
      <c r="AD20" s="172">
        <f t="shared" si="10"/>
        <v>4.2</v>
      </c>
      <c r="AE20" s="176">
        <f t="shared" si="11"/>
        <v>0</v>
      </c>
      <c r="AF20" s="139"/>
      <c r="AG20" s="140">
        <f t="shared" si="12"/>
        <v>5</v>
      </c>
      <c r="AH20" s="140">
        <f t="shared" si="13"/>
        <v>5</v>
      </c>
      <c r="AI20" s="140">
        <f t="shared" si="14"/>
        <v>4</v>
      </c>
      <c r="AJ20" s="140">
        <f t="shared" si="15"/>
        <v>4</v>
      </c>
      <c r="AK20" s="140">
        <f t="shared" si="16"/>
        <v>3</v>
      </c>
      <c r="AL20" s="140">
        <f t="shared" si="17"/>
        <v>5</v>
      </c>
      <c r="AM20" s="140">
        <f t="shared" si="18"/>
        <v>4</v>
      </c>
      <c r="AN20" s="140">
        <f t="shared" si="19"/>
        <v>4</v>
      </c>
      <c r="AO20" s="140">
        <f t="shared" si="20"/>
        <v>4</v>
      </c>
      <c r="AP20" s="140">
        <f t="shared" si="21"/>
        <v>4</v>
      </c>
      <c r="AQ20" s="140">
        <f t="shared" si="1"/>
        <v>4</v>
      </c>
      <c r="AR20" s="140">
        <f t="shared" si="22"/>
        <v>5</v>
      </c>
      <c r="AS20" s="140">
        <f t="shared" si="23"/>
        <v>4</v>
      </c>
      <c r="AT20" s="140" t="e">
        <f>IF(ISERROR(VALUE(LEFT(#REF!))),LEFT(#REF!),VALUE(LEFT(#REF!)))</f>
        <v>#REF!</v>
      </c>
      <c r="AU20" s="140">
        <f t="shared" si="24"/>
        <v>5</v>
      </c>
      <c r="AV20" s="140">
        <f t="shared" si="25"/>
        <v>3</v>
      </c>
      <c r="AW20" s="141">
        <f t="shared" si="26"/>
        <v>0</v>
      </c>
      <c r="AX20" s="142"/>
      <c r="AY20" s="143"/>
      <c r="AZ20" s="143"/>
      <c r="BA20" s="14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143"/>
      <c r="BM20" s="143"/>
      <c r="BN20" s="143"/>
      <c r="BO20" s="142"/>
      <c r="BP20" s="144"/>
      <c r="BQ20" s="144"/>
      <c r="BR20" s="144"/>
      <c r="BS20" s="144"/>
      <c r="BT20" s="144"/>
      <c r="BU20" s="144"/>
      <c r="BV20" s="144"/>
      <c r="BW20" s="144"/>
      <c r="BX20" s="144"/>
      <c r="BY20" s="144"/>
      <c r="BZ20" s="144"/>
      <c r="CA20" s="144"/>
      <c r="CB20" s="144"/>
      <c r="CC20" s="144"/>
      <c r="CD20" s="144"/>
      <c r="CE20" s="144"/>
      <c r="CF20" s="144"/>
      <c r="CG20" s="142"/>
      <c r="CH20" s="144"/>
      <c r="CI20" s="144"/>
      <c r="CJ20" s="144"/>
      <c r="CK20" s="144"/>
      <c r="CL20" s="144"/>
      <c r="CM20" s="144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</row>
    <row r="21" spans="1:105" s="145" customFormat="1" ht="20.25" customHeight="1" x14ac:dyDescent="0.25">
      <c r="A21" s="267">
        <v>16</v>
      </c>
      <c r="B21" s="232" t="s">
        <v>28</v>
      </c>
      <c r="C21" s="308" t="s">
        <v>34</v>
      </c>
      <c r="D21" s="309" t="s">
        <v>437</v>
      </c>
      <c r="E21" s="227">
        <v>2351</v>
      </c>
      <c r="F21" s="91">
        <v>5</v>
      </c>
      <c r="G21" s="137">
        <v>5</v>
      </c>
      <c r="H21" s="137">
        <v>5</v>
      </c>
      <c r="I21" s="137">
        <v>5</v>
      </c>
      <c r="J21" s="137">
        <v>5</v>
      </c>
      <c r="K21" s="137">
        <v>5</v>
      </c>
      <c r="L21" s="137">
        <v>5</v>
      </c>
      <c r="M21" s="137">
        <v>5</v>
      </c>
      <c r="N21" s="137">
        <v>5</v>
      </c>
      <c r="O21" s="137">
        <v>5</v>
      </c>
      <c r="P21" s="688"/>
      <c r="Q21" s="137">
        <v>5</v>
      </c>
      <c r="R21" s="137">
        <v>5</v>
      </c>
      <c r="S21" s="672">
        <v>5</v>
      </c>
      <c r="T21" s="672">
        <v>5</v>
      </c>
      <c r="U21" s="138">
        <v>5</v>
      </c>
      <c r="V21" s="141">
        <f t="shared" si="2"/>
        <v>5</v>
      </c>
      <c r="W21" s="149">
        <f t="shared" si="3"/>
        <v>0</v>
      </c>
      <c r="X21" s="149">
        <f t="shared" si="4"/>
        <v>0</v>
      </c>
      <c r="Y21" s="149">
        <f t="shared" si="5"/>
        <v>0</v>
      </c>
      <c r="Z21" s="149">
        <f t="shared" si="6"/>
        <v>0</v>
      </c>
      <c r="AA21" s="149">
        <f t="shared" si="7"/>
        <v>0</v>
      </c>
      <c r="AB21" s="149">
        <f t="shared" si="8"/>
        <v>15</v>
      </c>
      <c r="AC21" s="149">
        <f t="shared" si="9"/>
        <v>15</v>
      </c>
      <c r="AD21" s="172">
        <f t="shared" si="10"/>
        <v>5</v>
      </c>
      <c r="AE21" s="176">
        <f t="shared" si="11"/>
        <v>0</v>
      </c>
      <c r="AF21" s="139"/>
      <c r="AG21" s="140">
        <f t="shared" si="12"/>
        <v>5</v>
      </c>
      <c r="AH21" s="140">
        <f t="shared" si="13"/>
        <v>5</v>
      </c>
      <c r="AI21" s="140">
        <f t="shared" si="14"/>
        <v>5</v>
      </c>
      <c r="AJ21" s="140">
        <f t="shared" si="15"/>
        <v>5</v>
      </c>
      <c r="AK21" s="140">
        <f t="shared" si="16"/>
        <v>5</v>
      </c>
      <c r="AL21" s="140">
        <f t="shared" si="17"/>
        <v>5</v>
      </c>
      <c r="AM21" s="140">
        <f t="shared" si="18"/>
        <v>5</v>
      </c>
      <c r="AN21" s="140">
        <f t="shared" si="19"/>
        <v>5</v>
      </c>
      <c r="AO21" s="140">
        <f t="shared" si="20"/>
        <v>5</v>
      </c>
      <c r="AP21" s="140">
        <f t="shared" si="21"/>
        <v>5</v>
      </c>
      <c r="AQ21" s="140">
        <f t="shared" si="1"/>
        <v>5</v>
      </c>
      <c r="AR21" s="140">
        <f t="shared" si="22"/>
        <v>5</v>
      </c>
      <c r="AS21" s="140">
        <f t="shared" si="23"/>
        <v>5</v>
      </c>
      <c r="AT21" s="140" t="e">
        <f>IF(ISERROR(VALUE(LEFT(#REF!))),LEFT(#REF!),VALUE(LEFT(#REF!)))</f>
        <v>#REF!</v>
      </c>
      <c r="AU21" s="140">
        <f t="shared" si="24"/>
        <v>5</v>
      </c>
      <c r="AV21" s="140">
        <f t="shared" si="25"/>
        <v>5</v>
      </c>
      <c r="AW21" s="141">
        <f t="shared" si="26"/>
        <v>0</v>
      </c>
      <c r="AX21" s="142"/>
      <c r="AY21" s="143"/>
      <c r="AZ21" s="143"/>
      <c r="BA21" s="143"/>
      <c r="BB21" s="143"/>
      <c r="BC21" s="143"/>
      <c r="BD21" s="143"/>
      <c r="BE21" s="143"/>
      <c r="BF21" s="143"/>
      <c r="BG21" s="143"/>
      <c r="BH21" s="143"/>
      <c r="BI21" s="143"/>
      <c r="BJ21" s="143"/>
      <c r="BK21" s="143"/>
      <c r="BL21" s="143"/>
      <c r="BM21" s="143"/>
      <c r="BN21" s="143"/>
      <c r="BO21" s="142"/>
      <c r="BP21" s="144"/>
      <c r="BQ21" s="144"/>
      <c r="BR21" s="144"/>
      <c r="BS21" s="144"/>
      <c r="BT21" s="144"/>
      <c r="BU21" s="144"/>
      <c r="BV21" s="144"/>
      <c r="BW21" s="144"/>
      <c r="BX21" s="144"/>
      <c r="BY21" s="144"/>
      <c r="BZ21" s="144"/>
      <c r="CA21" s="144"/>
      <c r="CB21" s="144"/>
      <c r="CC21" s="144"/>
      <c r="CD21" s="144"/>
      <c r="CE21" s="144"/>
      <c r="CF21" s="144"/>
      <c r="CG21" s="142"/>
      <c r="CH21" s="142"/>
      <c r="CI21" s="142"/>
      <c r="CJ21" s="142"/>
      <c r="CK21" s="142"/>
      <c r="CL21" s="142"/>
      <c r="CM21" s="142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</row>
    <row r="22" spans="1:105" s="145" customFormat="1" ht="31.5" customHeight="1" x14ac:dyDescent="0.25">
      <c r="A22" s="267">
        <v>17</v>
      </c>
      <c r="B22" s="232" t="s">
        <v>28</v>
      </c>
      <c r="C22" s="273" t="s">
        <v>34</v>
      </c>
      <c r="D22" s="299" t="s">
        <v>438</v>
      </c>
      <c r="E22" s="227">
        <v>2351</v>
      </c>
      <c r="F22" s="91">
        <v>5</v>
      </c>
      <c r="G22" s="137">
        <v>5</v>
      </c>
      <c r="H22" s="137">
        <v>5</v>
      </c>
      <c r="I22" s="137">
        <v>3</v>
      </c>
      <c r="J22" s="137">
        <v>4</v>
      </c>
      <c r="K22" s="137">
        <v>5</v>
      </c>
      <c r="L22" s="137">
        <v>5</v>
      </c>
      <c r="M22" s="137">
        <v>4</v>
      </c>
      <c r="N22" s="137">
        <v>5</v>
      </c>
      <c r="O22" s="137">
        <v>5</v>
      </c>
      <c r="P22" s="688"/>
      <c r="Q22" s="137">
        <v>5</v>
      </c>
      <c r="R22" s="137">
        <v>5</v>
      </c>
      <c r="S22" s="672">
        <v>5</v>
      </c>
      <c r="T22" s="672">
        <v>5</v>
      </c>
      <c r="U22" s="138">
        <v>5</v>
      </c>
      <c r="V22" s="141">
        <f t="shared" si="2"/>
        <v>3</v>
      </c>
      <c r="W22" s="149">
        <f t="shared" si="3"/>
        <v>0</v>
      </c>
      <c r="X22" s="149">
        <f t="shared" si="4"/>
        <v>0</v>
      </c>
      <c r="Y22" s="149">
        <f t="shared" si="5"/>
        <v>0</v>
      </c>
      <c r="Z22" s="149">
        <f t="shared" si="6"/>
        <v>1</v>
      </c>
      <c r="AA22" s="149">
        <f t="shared" si="7"/>
        <v>2</v>
      </c>
      <c r="AB22" s="149">
        <f t="shared" si="8"/>
        <v>12</v>
      </c>
      <c r="AC22" s="149">
        <f t="shared" si="9"/>
        <v>15</v>
      </c>
      <c r="AD22" s="172">
        <f t="shared" si="10"/>
        <v>4.7333333333333334</v>
      </c>
      <c r="AE22" s="176">
        <f t="shared" si="11"/>
        <v>0</v>
      </c>
      <c r="AF22" s="139"/>
      <c r="AG22" s="140">
        <f t="shared" si="12"/>
        <v>5</v>
      </c>
      <c r="AH22" s="140">
        <f t="shared" si="13"/>
        <v>5</v>
      </c>
      <c r="AI22" s="140">
        <f t="shared" si="14"/>
        <v>5</v>
      </c>
      <c r="AJ22" s="140">
        <f t="shared" si="15"/>
        <v>3</v>
      </c>
      <c r="AK22" s="140">
        <f t="shared" si="16"/>
        <v>4</v>
      </c>
      <c r="AL22" s="140">
        <f t="shared" si="17"/>
        <v>5</v>
      </c>
      <c r="AM22" s="140">
        <f t="shared" si="18"/>
        <v>5</v>
      </c>
      <c r="AN22" s="140">
        <f t="shared" si="19"/>
        <v>4</v>
      </c>
      <c r="AO22" s="140">
        <f t="shared" si="20"/>
        <v>5</v>
      </c>
      <c r="AP22" s="140">
        <f t="shared" si="21"/>
        <v>5</v>
      </c>
      <c r="AQ22" s="140">
        <f t="shared" si="1"/>
        <v>5</v>
      </c>
      <c r="AR22" s="140">
        <f t="shared" si="22"/>
        <v>5</v>
      </c>
      <c r="AS22" s="140">
        <f t="shared" si="23"/>
        <v>5</v>
      </c>
      <c r="AT22" s="140" t="e">
        <f>IF(ISERROR(VALUE(LEFT(#REF!))),LEFT(#REF!),VALUE(LEFT(#REF!)))</f>
        <v>#REF!</v>
      </c>
      <c r="AU22" s="140">
        <f t="shared" si="24"/>
        <v>5</v>
      </c>
      <c r="AV22" s="140">
        <f t="shared" si="25"/>
        <v>5</v>
      </c>
      <c r="AW22" s="141">
        <f t="shared" si="26"/>
        <v>0</v>
      </c>
      <c r="AX22" s="142"/>
      <c r="AY22" s="143"/>
      <c r="AZ22" s="143"/>
      <c r="BA22" s="14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43"/>
      <c r="BM22" s="143"/>
      <c r="BN22" s="143"/>
      <c r="BO22" s="142"/>
      <c r="BP22" s="144"/>
      <c r="BQ22" s="144"/>
      <c r="BR22" s="144"/>
      <c r="BS22" s="144"/>
      <c r="BT22" s="144"/>
      <c r="BU22" s="144"/>
      <c r="BV22" s="144"/>
      <c r="BW22" s="144"/>
      <c r="BX22" s="144"/>
      <c r="BY22" s="144"/>
      <c r="BZ22" s="144"/>
      <c r="CA22" s="144"/>
      <c r="CB22" s="144"/>
      <c r="CC22" s="144"/>
      <c r="CD22" s="144"/>
      <c r="CE22" s="144"/>
      <c r="CF22" s="144"/>
      <c r="CG22" s="142"/>
      <c r="CH22" s="144"/>
      <c r="CI22" s="144"/>
      <c r="CJ22" s="144"/>
      <c r="CK22" s="144"/>
      <c r="CL22" s="144"/>
      <c r="CM22" s="144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</row>
    <row r="23" spans="1:105" s="145" customFormat="1" ht="20.25" customHeight="1" x14ac:dyDescent="0.25">
      <c r="A23" s="267">
        <v>18</v>
      </c>
      <c r="B23" s="232" t="s">
        <v>28</v>
      </c>
      <c r="C23" s="308" t="s">
        <v>35</v>
      </c>
      <c r="D23" s="309" t="s">
        <v>447</v>
      </c>
      <c r="E23" s="227">
        <v>2351</v>
      </c>
      <c r="F23" s="91">
        <v>5</v>
      </c>
      <c r="G23" s="137">
        <v>5</v>
      </c>
      <c r="H23" s="137">
        <v>5</v>
      </c>
      <c r="I23" s="137">
        <v>5</v>
      </c>
      <c r="J23" s="137">
        <v>5</v>
      </c>
      <c r="K23" s="137">
        <v>5</v>
      </c>
      <c r="L23" s="137">
        <v>5</v>
      </c>
      <c r="M23" s="137">
        <v>5</v>
      </c>
      <c r="N23" s="137">
        <v>5</v>
      </c>
      <c r="O23" s="137">
        <v>5</v>
      </c>
      <c r="P23" s="688"/>
      <c r="Q23" s="137">
        <v>5</v>
      </c>
      <c r="R23" s="137">
        <v>5</v>
      </c>
      <c r="S23" s="672">
        <v>5</v>
      </c>
      <c r="T23" s="672">
        <v>5</v>
      </c>
      <c r="U23" s="138">
        <v>5</v>
      </c>
      <c r="V23" s="141">
        <f t="shared" si="2"/>
        <v>5</v>
      </c>
      <c r="W23" s="149">
        <f t="shared" si="3"/>
        <v>0</v>
      </c>
      <c r="X23" s="149">
        <f t="shared" si="4"/>
        <v>0</v>
      </c>
      <c r="Y23" s="149">
        <f t="shared" si="5"/>
        <v>0</v>
      </c>
      <c r="Z23" s="149">
        <f t="shared" si="6"/>
        <v>0</v>
      </c>
      <c r="AA23" s="149">
        <f t="shared" si="7"/>
        <v>0</v>
      </c>
      <c r="AB23" s="149">
        <f t="shared" si="8"/>
        <v>15</v>
      </c>
      <c r="AC23" s="149">
        <f t="shared" si="9"/>
        <v>15</v>
      </c>
      <c r="AD23" s="172">
        <f t="shared" si="10"/>
        <v>5</v>
      </c>
      <c r="AE23" s="176">
        <f t="shared" si="11"/>
        <v>0</v>
      </c>
      <c r="AF23" s="139"/>
      <c r="AG23" s="140">
        <f t="shared" si="12"/>
        <v>5</v>
      </c>
      <c r="AH23" s="140">
        <f t="shared" si="13"/>
        <v>5</v>
      </c>
      <c r="AI23" s="140">
        <f t="shared" si="14"/>
        <v>5</v>
      </c>
      <c r="AJ23" s="140">
        <f t="shared" si="15"/>
        <v>5</v>
      </c>
      <c r="AK23" s="140">
        <f t="shared" si="16"/>
        <v>5</v>
      </c>
      <c r="AL23" s="140">
        <f t="shared" si="17"/>
        <v>5</v>
      </c>
      <c r="AM23" s="140">
        <f t="shared" si="18"/>
        <v>5</v>
      </c>
      <c r="AN23" s="140">
        <f t="shared" si="19"/>
        <v>5</v>
      </c>
      <c r="AO23" s="140">
        <f t="shared" si="20"/>
        <v>5</v>
      </c>
      <c r="AP23" s="140">
        <f t="shared" si="21"/>
        <v>5</v>
      </c>
      <c r="AQ23" s="140">
        <f t="shared" si="1"/>
        <v>5</v>
      </c>
      <c r="AR23" s="140">
        <f t="shared" si="22"/>
        <v>5</v>
      </c>
      <c r="AS23" s="140">
        <f t="shared" si="23"/>
        <v>5</v>
      </c>
      <c r="AT23" s="140" t="e">
        <f>IF(ISERROR(VALUE(LEFT(#REF!))),LEFT(#REF!),VALUE(LEFT(#REF!)))</f>
        <v>#REF!</v>
      </c>
      <c r="AU23" s="140">
        <f t="shared" si="24"/>
        <v>5</v>
      </c>
      <c r="AV23" s="140">
        <f t="shared" si="25"/>
        <v>5</v>
      </c>
      <c r="AW23" s="141">
        <f t="shared" si="26"/>
        <v>0</v>
      </c>
      <c r="AX23" s="142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3"/>
      <c r="BM23" s="143"/>
      <c r="BN23" s="143"/>
      <c r="BO23" s="142"/>
      <c r="BP23" s="144"/>
      <c r="BQ23" s="144"/>
      <c r="BR23" s="144"/>
      <c r="BS23" s="144"/>
      <c r="BT23" s="144"/>
      <c r="BU23" s="144"/>
      <c r="BV23" s="144"/>
      <c r="BW23" s="144"/>
      <c r="BX23" s="144"/>
      <c r="BY23" s="144"/>
      <c r="BZ23" s="144"/>
      <c r="CA23" s="144"/>
      <c r="CB23" s="144"/>
      <c r="CC23" s="144"/>
      <c r="CD23" s="144"/>
      <c r="CE23" s="144"/>
      <c r="CF23" s="144"/>
      <c r="CG23" s="142"/>
      <c r="CH23" s="144"/>
      <c r="CI23" s="144"/>
      <c r="CJ23" s="144"/>
      <c r="CK23" s="144"/>
      <c r="CL23" s="144"/>
      <c r="CM23" s="144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</row>
    <row r="24" spans="1:105" s="145" customFormat="1" ht="20.25" customHeight="1" x14ac:dyDescent="0.25">
      <c r="A24" s="267">
        <v>19</v>
      </c>
      <c r="B24" s="229"/>
      <c r="C24" s="273" t="s">
        <v>34</v>
      </c>
      <c r="D24" s="299" t="s">
        <v>439</v>
      </c>
      <c r="E24" s="227">
        <v>2351</v>
      </c>
      <c r="F24" s="91">
        <v>4</v>
      </c>
      <c r="G24" s="137">
        <v>4</v>
      </c>
      <c r="H24" s="137">
        <v>5</v>
      </c>
      <c r="I24" s="137">
        <v>4</v>
      </c>
      <c r="J24" s="137">
        <v>3</v>
      </c>
      <c r="K24" s="137">
        <v>5</v>
      </c>
      <c r="L24" s="137">
        <v>4</v>
      </c>
      <c r="M24" s="137">
        <v>3</v>
      </c>
      <c r="N24" s="137">
        <v>4</v>
      </c>
      <c r="O24" s="137">
        <v>3</v>
      </c>
      <c r="P24" s="688"/>
      <c r="Q24" s="137">
        <v>4</v>
      </c>
      <c r="R24" s="138">
        <v>5</v>
      </c>
      <c r="S24" s="672">
        <v>4</v>
      </c>
      <c r="T24" s="672">
        <v>4</v>
      </c>
      <c r="U24" s="138">
        <v>3</v>
      </c>
      <c r="V24" s="141">
        <f t="shared" si="2"/>
        <v>3</v>
      </c>
      <c r="W24" s="149">
        <f t="shared" si="3"/>
        <v>0</v>
      </c>
      <c r="X24" s="149">
        <f t="shared" si="4"/>
        <v>0</v>
      </c>
      <c r="Y24" s="149">
        <f t="shared" si="5"/>
        <v>0</v>
      </c>
      <c r="Z24" s="149">
        <f t="shared" si="6"/>
        <v>4</v>
      </c>
      <c r="AA24" s="149">
        <f t="shared" si="7"/>
        <v>8</v>
      </c>
      <c r="AB24" s="149">
        <f t="shared" si="8"/>
        <v>3</v>
      </c>
      <c r="AC24" s="149">
        <f t="shared" si="9"/>
        <v>15</v>
      </c>
      <c r="AD24" s="172">
        <f t="shared" si="10"/>
        <v>3.9333333333333331</v>
      </c>
      <c r="AE24" s="176">
        <f t="shared" si="11"/>
        <v>0</v>
      </c>
      <c r="AF24" s="139"/>
      <c r="AG24" s="140">
        <f t="shared" ref="AG24:AG39" si="27">IF(ISERROR(VALUE(LEFT(F24))),LEFT(F24),VALUE(LEFT(F24)))</f>
        <v>4</v>
      </c>
      <c r="AH24" s="140">
        <f t="shared" ref="AH24:AH39" si="28">IF(ISERROR(VALUE(LEFT(G24))),LEFT(G24),VALUE(LEFT(G24)))</f>
        <v>4</v>
      </c>
      <c r="AI24" s="140">
        <f t="shared" ref="AI24:AI39" si="29">IF(ISERROR(VALUE(LEFT(H24))),LEFT(H24),VALUE(LEFT(H24)))</f>
        <v>5</v>
      </c>
      <c r="AJ24" s="140">
        <f t="shared" ref="AJ24:AJ39" si="30">IF(ISERROR(VALUE(LEFT(I24))),LEFT(I24),VALUE(LEFT(I24)))</f>
        <v>4</v>
      </c>
      <c r="AK24" s="140">
        <f t="shared" ref="AK24:AK39" si="31">IF(ISERROR(VALUE(LEFT(J24))),LEFT(J24),VALUE(LEFT(J24)))</f>
        <v>3</v>
      </c>
      <c r="AL24" s="140">
        <f t="shared" ref="AL24:AL39" si="32">IF(ISERROR(VALUE(LEFT(K24))),LEFT(K24),VALUE(LEFT(K24)))</f>
        <v>5</v>
      </c>
      <c r="AM24" s="140">
        <f t="shared" ref="AM24:AM39" si="33">IF(ISERROR(VALUE(LEFT(L24))),LEFT(L24),VALUE(LEFT(L24)))</f>
        <v>4</v>
      </c>
      <c r="AN24" s="140">
        <f t="shared" ref="AN24:AN39" si="34">IF(ISERROR(VALUE(LEFT(M24))),LEFT(M24),VALUE(LEFT(M24)))</f>
        <v>3</v>
      </c>
      <c r="AO24" s="140">
        <f t="shared" ref="AO24:AO39" si="35">IF(ISERROR(VALUE(LEFT(N24))),LEFT(N24),VALUE(LEFT(N24)))</f>
        <v>4</v>
      </c>
      <c r="AP24" s="140">
        <f t="shared" ref="AP24:AP39" si="36">IF(ISERROR(VALUE(LEFT(O24))),LEFT(O24),VALUE(LEFT(O24)))</f>
        <v>3</v>
      </c>
      <c r="AQ24" s="140">
        <f t="shared" si="1"/>
        <v>4</v>
      </c>
      <c r="AR24" s="140">
        <f t="shared" ref="AR24:AR39" si="37">IF(ISERROR(VALUE(LEFT(Q24))),LEFT(Q24),VALUE(LEFT(Q24)))</f>
        <v>4</v>
      </c>
      <c r="AS24" s="140">
        <f t="shared" ref="AS24:AS39" si="38">IF(ISERROR(VALUE(LEFT(R24))),LEFT(R24),VALUE(LEFT(R24)))</f>
        <v>5</v>
      </c>
      <c r="AT24" s="140" t="e">
        <f>IF(ISERROR(VALUE(LEFT(#REF!))),LEFT(#REF!),VALUE(LEFT(#REF!)))</f>
        <v>#REF!</v>
      </c>
      <c r="AU24" s="140">
        <f t="shared" ref="AU24:AU39" si="39">IF(ISERROR(VALUE(LEFT(T24))),LEFT(T24),VALUE(LEFT(T24)))</f>
        <v>4</v>
      </c>
      <c r="AV24" s="140">
        <f t="shared" ref="AV24:AV39" si="40">IF(ISERROR(VALUE(LEFT(U24))),LEFT(U24),VALUE(LEFT(U24)))</f>
        <v>3</v>
      </c>
      <c r="AW24" s="141">
        <f t="shared" si="26"/>
        <v>0</v>
      </c>
      <c r="AX24" s="142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2"/>
      <c r="BP24" s="144"/>
      <c r="BQ24" s="144"/>
      <c r="BR24" s="144"/>
      <c r="BS24" s="144"/>
      <c r="BT24" s="144"/>
      <c r="BU24" s="144"/>
      <c r="BV24" s="144"/>
      <c r="BW24" s="144"/>
      <c r="BX24" s="144"/>
      <c r="BY24" s="144"/>
      <c r="BZ24" s="144"/>
      <c r="CA24" s="144"/>
      <c r="CB24" s="144"/>
      <c r="CC24" s="144"/>
      <c r="CD24" s="144"/>
      <c r="CE24" s="144"/>
      <c r="CF24" s="144"/>
      <c r="CG24" s="142"/>
      <c r="CH24" s="142"/>
      <c r="CI24" s="142"/>
      <c r="CJ24" s="142"/>
      <c r="CK24" s="142"/>
      <c r="CL24" s="142"/>
      <c r="CM24" s="142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</row>
    <row r="25" spans="1:105" s="145" customFormat="1" ht="20.25" customHeight="1" x14ac:dyDescent="0.25">
      <c r="A25" s="267">
        <v>20</v>
      </c>
      <c r="B25" s="161"/>
      <c r="C25" s="308" t="s">
        <v>34</v>
      </c>
      <c r="D25" s="309" t="s">
        <v>440</v>
      </c>
      <c r="E25" s="227">
        <v>2351</v>
      </c>
      <c r="F25" s="91">
        <v>5</v>
      </c>
      <c r="G25" s="137">
        <v>5</v>
      </c>
      <c r="H25" s="137">
        <v>5</v>
      </c>
      <c r="I25" s="137">
        <v>5</v>
      </c>
      <c r="J25" s="137">
        <v>5</v>
      </c>
      <c r="K25" s="137">
        <v>5</v>
      </c>
      <c r="L25" s="137">
        <v>5</v>
      </c>
      <c r="M25" s="137">
        <v>5</v>
      </c>
      <c r="N25" s="137">
        <v>5</v>
      </c>
      <c r="O25" s="137">
        <v>5</v>
      </c>
      <c r="P25" s="688"/>
      <c r="Q25" s="137">
        <v>5</v>
      </c>
      <c r="R25" s="138">
        <v>5</v>
      </c>
      <c r="S25" s="672">
        <v>5</v>
      </c>
      <c r="T25" s="672">
        <v>5</v>
      </c>
      <c r="U25" s="138">
        <v>5</v>
      </c>
      <c r="V25" s="141">
        <f t="shared" si="2"/>
        <v>5</v>
      </c>
      <c r="W25" s="149">
        <f t="shared" si="3"/>
        <v>0</v>
      </c>
      <c r="X25" s="149">
        <f t="shared" si="4"/>
        <v>0</v>
      </c>
      <c r="Y25" s="149">
        <f t="shared" si="5"/>
        <v>0</v>
      </c>
      <c r="Z25" s="149">
        <f t="shared" si="6"/>
        <v>0</v>
      </c>
      <c r="AA25" s="149">
        <f t="shared" si="7"/>
        <v>0</v>
      </c>
      <c r="AB25" s="149">
        <f t="shared" si="8"/>
        <v>15</v>
      </c>
      <c r="AC25" s="149">
        <f t="shared" si="9"/>
        <v>15</v>
      </c>
      <c r="AD25" s="172">
        <f t="shared" si="10"/>
        <v>5</v>
      </c>
      <c r="AE25" s="176">
        <f t="shared" si="11"/>
        <v>0</v>
      </c>
      <c r="AF25" s="139"/>
      <c r="AG25" s="140">
        <f t="shared" si="27"/>
        <v>5</v>
      </c>
      <c r="AH25" s="140">
        <f t="shared" si="28"/>
        <v>5</v>
      </c>
      <c r="AI25" s="140">
        <f t="shared" si="29"/>
        <v>5</v>
      </c>
      <c r="AJ25" s="140">
        <f t="shared" si="30"/>
        <v>5</v>
      </c>
      <c r="AK25" s="140">
        <f t="shared" si="31"/>
        <v>5</v>
      </c>
      <c r="AL25" s="140">
        <f t="shared" si="32"/>
        <v>5</v>
      </c>
      <c r="AM25" s="140">
        <f t="shared" si="33"/>
        <v>5</v>
      </c>
      <c r="AN25" s="140">
        <f t="shared" si="34"/>
        <v>5</v>
      </c>
      <c r="AO25" s="140">
        <f t="shared" si="35"/>
        <v>5</v>
      </c>
      <c r="AP25" s="140">
        <f t="shared" si="36"/>
        <v>5</v>
      </c>
      <c r="AQ25" s="140">
        <f t="shared" si="1"/>
        <v>5</v>
      </c>
      <c r="AR25" s="140">
        <f t="shared" si="37"/>
        <v>5</v>
      </c>
      <c r="AS25" s="140">
        <f t="shared" si="38"/>
        <v>5</v>
      </c>
      <c r="AT25" s="140" t="e">
        <f>IF(ISERROR(VALUE(LEFT(#REF!))),LEFT(#REF!),VALUE(LEFT(#REF!)))</f>
        <v>#REF!</v>
      </c>
      <c r="AU25" s="140">
        <f t="shared" si="39"/>
        <v>5</v>
      </c>
      <c r="AV25" s="140">
        <f t="shared" si="40"/>
        <v>5</v>
      </c>
      <c r="AW25" s="141">
        <f t="shared" si="26"/>
        <v>0</v>
      </c>
      <c r="AX25" s="142"/>
      <c r="AY25" s="143"/>
      <c r="AZ25" s="143"/>
      <c r="BA25" s="143"/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2"/>
      <c r="BP25" s="144"/>
      <c r="BQ25" s="144"/>
      <c r="BR25" s="144"/>
      <c r="BS25" s="144"/>
      <c r="BT25" s="144"/>
      <c r="BU25" s="144"/>
      <c r="BV25" s="144"/>
      <c r="BW25" s="144"/>
      <c r="BX25" s="144"/>
      <c r="BY25" s="144"/>
      <c r="BZ25" s="144"/>
      <c r="CA25" s="144"/>
      <c r="CB25" s="144"/>
      <c r="CC25" s="144"/>
      <c r="CD25" s="144"/>
      <c r="CE25" s="144"/>
      <c r="CF25" s="144"/>
      <c r="CG25" s="142"/>
      <c r="CH25" s="144"/>
      <c r="CI25" s="144"/>
      <c r="CJ25" s="144"/>
      <c r="CK25" s="144"/>
      <c r="CL25" s="144"/>
      <c r="CM25" s="144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</row>
    <row r="26" spans="1:105" s="145" customFormat="1" ht="20.25" customHeight="1" x14ac:dyDescent="0.25">
      <c r="A26" s="267">
        <v>21</v>
      </c>
      <c r="B26" s="85"/>
      <c r="C26" s="308" t="s">
        <v>1134</v>
      </c>
      <c r="D26" s="309" t="s">
        <v>441</v>
      </c>
      <c r="E26" s="227">
        <v>2351</v>
      </c>
      <c r="F26" s="91">
        <v>5</v>
      </c>
      <c r="G26" s="137">
        <v>5</v>
      </c>
      <c r="H26" s="137">
        <v>5</v>
      </c>
      <c r="I26" s="137">
        <v>5</v>
      </c>
      <c r="J26" s="137">
        <v>5</v>
      </c>
      <c r="K26" s="137">
        <v>5</v>
      </c>
      <c r="L26" s="137">
        <v>4</v>
      </c>
      <c r="M26" s="137">
        <v>5</v>
      </c>
      <c r="N26" s="137">
        <v>5</v>
      </c>
      <c r="O26" s="137">
        <v>5</v>
      </c>
      <c r="P26" s="688"/>
      <c r="Q26" s="137">
        <v>5</v>
      </c>
      <c r="R26" s="138">
        <v>5</v>
      </c>
      <c r="S26" s="672">
        <v>5</v>
      </c>
      <c r="T26" s="672">
        <v>5</v>
      </c>
      <c r="U26" s="138">
        <v>5</v>
      </c>
      <c r="V26" s="141">
        <f t="shared" si="2"/>
        <v>4</v>
      </c>
      <c r="W26" s="149">
        <f t="shared" si="3"/>
        <v>0</v>
      </c>
      <c r="X26" s="149">
        <f t="shared" si="4"/>
        <v>0</v>
      </c>
      <c r="Y26" s="149">
        <f t="shared" si="5"/>
        <v>0</v>
      </c>
      <c r="Z26" s="149">
        <f t="shared" si="6"/>
        <v>0</v>
      </c>
      <c r="AA26" s="149">
        <f t="shared" si="7"/>
        <v>1</v>
      </c>
      <c r="AB26" s="149">
        <f t="shared" si="8"/>
        <v>14</v>
      </c>
      <c r="AC26" s="149">
        <f t="shared" si="9"/>
        <v>15</v>
      </c>
      <c r="AD26" s="172">
        <f t="shared" si="10"/>
        <v>4.9333333333333336</v>
      </c>
      <c r="AE26" s="176">
        <f t="shared" si="11"/>
        <v>0</v>
      </c>
      <c r="AF26" s="139"/>
      <c r="AG26" s="140">
        <f t="shared" si="27"/>
        <v>5</v>
      </c>
      <c r="AH26" s="140">
        <f t="shared" si="28"/>
        <v>5</v>
      </c>
      <c r="AI26" s="140">
        <f t="shared" si="29"/>
        <v>5</v>
      </c>
      <c r="AJ26" s="140">
        <f t="shared" si="30"/>
        <v>5</v>
      </c>
      <c r="AK26" s="140">
        <f t="shared" si="31"/>
        <v>5</v>
      </c>
      <c r="AL26" s="140">
        <f t="shared" si="32"/>
        <v>5</v>
      </c>
      <c r="AM26" s="140">
        <f t="shared" si="33"/>
        <v>4</v>
      </c>
      <c r="AN26" s="140">
        <f t="shared" si="34"/>
        <v>5</v>
      </c>
      <c r="AO26" s="140">
        <f t="shared" si="35"/>
        <v>5</v>
      </c>
      <c r="AP26" s="140">
        <f t="shared" si="36"/>
        <v>5</v>
      </c>
      <c r="AQ26" s="140">
        <f t="shared" si="1"/>
        <v>5</v>
      </c>
      <c r="AR26" s="140">
        <f t="shared" si="37"/>
        <v>5</v>
      </c>
      <c r="AS26" s="140">
        <f t="shared" si="38"/>
        <v>5</v>
      </c>
      <c r="AT26" s="140" t="e">
        <f>IF(ISERROR(VALUE(LEFT(#REF!))),LEFT(#REF!),VALUE(LEFT(#REF!)))</f>
        <v>#REF!</v>
      </c>
      <c r="AU26" s="140">
        <f t="shared" si="39"/>
        <v>5</v>
      </c>
      <c r="AV26" s="140">
        <f t="shared" si="40"/>
        <v>5</v>
      </c>
      <c r="AW26" s="141">
        <f t="shared" si="26"/>
        <v>0</v>
      </c>
      <c r="AX26" s="142"/>
      <c r="AY26" s="143"/>
      <c r="AZ26" s="143"/>
      <c r="BA26" s="143"/>
      <c r="BB26" s="143"/>
      <c r="BC26" s="143"/>
      <c r="BD26" s="143"/>
      <c r="BE26" s="143"/>
      <c r="BF26" s="143"/>
      <c r="BG26" s="143"/>
      <c r="BH26" s="143"/>
      <c r="BI26" s="143"/>
      <c r="BJ26" s="143"/>
      <c r="BK26" s="143"/>
      <c r="BL26" s="143"/>
      <c r="BM26" s="143"/>
      <c r="BN26" s="143"/>
      <c r="BO26" s="142"/>
      <c r="BP26" s="144"/>
      <c r="BQ26" s="144"/>
      <c r="BR26" s="144"/>
      <c r="BS26" s="144"/>
      <c r="BT26" s="144"/>
      <c r="BU26" s="144"/>
      <c r="BV26" s="144"/>
      <c r="BW26" s="144"/>
      <c r="BX26" s="144"/>
      <c r="BY26" s="144"/>
      <c r="BZ26" s="144"/>
      <c r="CA26" s="144"/>
      <c r="CB26" s="144"/>
      <c r="CC26" s="144"/>
      <c r="CD26" s="144"/>
      <c r="CE26" s="144"/>
      <c r="CF26" s="144"/>
      <c r="CG26" s="142"/>
      <c r="CH26" s="144"/>
      <c r="CI26" s="144"/>
      <c r="CJ26" s="144"/>
      <c r="CK26" s="144"/>
      <c r="CL26" s="144"/>
      <c r="CM26" s="144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</row>
    <row r="27" spans="1:105" s="145" customFormat="1" ht="20.25" customHeight="1" x14ac:dyDescent="0.25">
      <c r="A27" s="267">
        <v>22</v>
      </c>
      <c r="B27" s="85"/>
      <c r="C27" s="308" t="s">
        <v>34</v>
      </c>
      <c r="D27" s="309" t="s">
        <v>442</v>
      </c>
      <c r="E27" s="227">
        <v>2351</v>
      </c>
      <c r="F27" s="137">
        <v>5</v>
      </c>
      <c r="G27" s="137">
        <v>5</v>
      </c>
      <c r="H27" s="137">
        <v>5</v>
      </c>
      <c r="I27" s="137">
        <v>5</v>
      </c>
      <c r="J27" s="137">
        <v>5</v>
      </c>
      <c r="K27" s="137">
        <v>5</v>
      </c>
      <c r="L27" s="137">
        <v>5</v>
      </c>
      <c r="M27" s="137">
        <v>5</v>
      </c>
      <c r="N27" s="137">
        <v>5</v>
      </c>
      <c r="O27" s="137">
        <v>5</v>
      </c>
      <c r="P27" s="688"/>
      <c r="Q27" s="137">
        <v>5</v>
      </c>
      <c r="R27" s="138">
        <v>5</v>
      </c>
      <c r="S27" s="672">
        <v>5</v>
      </c>
      <c r="T27" s="672">
        <v>5</v>
      </c>
      <c r="U27" s="138">
        <v>5</v>
      </c>
      <c r="V27" s="141">
        <f t="shared" si="2"/>
        <v>5</v>
      </c>
      <c r="W27" s="149">
        <f t="shared" si="3"/>
        <v>0</v>
      </c>
      <c r="X27" s="149">
        <f t="shared" si="4"/>
        <v>0</v>
      </c>
      <c r="Y27" s="149">
        <f t="shared" si="5"/>
        <v>0</v>
      </c>
      <c r="Z27" s="149">
        <f t="shared" si="6"/>
        <v>0</v>
      </c>
      <c r="AA27" s="149">
        <f t="shared" si="7"/>
        <v>0</v>
      </c>
      <c r="AB27" s="149">
        <f t="shared" si="8"/>
        <v>15</v>
      </c>
      <c r="AC27" s="149">
        <f t="shared" si="9"/>
        <v>15</v>
      </c>
      <c r="AD27" s="172">
        <f t="shared" si="10"/>
        <v>5</v>
      </c>
      <c r="AE27" s="176">
        <f t="shared" si="11"/>
        <v>0</v>
      </c>
      <c r="AF27" s="139"/>
      <c r="AG27" s="140">
        <f t="shared" si="27"/>
        <v>5</v>
      </c>
      <c r="AH27" s="140">
        <f t="shared" si="28"/>
        <v>5</v>
      </c>
      <c r="AI27" s="140">
        <f t="shared" si="29"/>
        <v>5</v>
      </c>
      <c r="AJ27" s="140">
        <f t="shared" si="30"/>
        <v>5</v>
      </c>
      <c r="AK27" s="140">
        <f t="shared" si="31"/>
        <v>5</v>
      </c>
      <c r="AL27" s="140">
        <f t="shared" si="32"/>
        <v>5</v>
      </c>
      <c r="AM27" s="140">
        <f t="shared" si="33"/>
        <v>5</v>
      </c>
      <c r="AN27" s="140">
        <f t="shared" si="34"/>
        <v>5</v>
      </c>
      <c r="AO27" s="140">
        <f t="shared" si="35"/>
        <v>5</v>
      </c>
      <c r="AP27" s="140">
        <f t="shared" si="36"/>
        <v>5</v>
      </c>
      <c r="AQ27" s="140">
        <f t="shared" si="1"/>
        <v>5</v>
      </c>
      <c r="AR27" s="140">
        <f t="shared" si="37"/>
        <v>5</v>
      </c>
      <c r="AS27" s="140">
        <f t="shared" si="38"/>
        <v>5</v>
      </c>
      <c r="AT27" s="140" t="e">
        <f>IF(ISERROR(VALUE(LEFT(#REF!))),LEFT(#REF!),VALUE(LEFT(#REF!)))</f>
        <v>#REF!</v>
      </c>
      <c r="AU27" s="140">
        <f t="shared" si="39"/>
        <v>5</v>
      </c>
      <c r="AV27" s="140">
        <f t="shared" si="40"/>
        <v>5</v>
      </c>
      <c r="AW27" s="141">
        <f t="shared" si="26"/>
        <v>0</v>
      </c>
      <c r="AX27" s="142"/>
      <c r="AY27" s="143"/>
      <c r="AZ27" s="143"/>
      <c r="BA27" s="143"/>
      <c r="BB27" s="143"/>
      <c r="BC27" s="143"/>
      <c r="BD27" s="143"/>
      <c r="BE27" s="143"/>
      <c r="BF27" s="143"/>
      <c r="BG27" s="143"/>
      <c r="BH27" s="143"/>
      <c r="BI27" s="143"/>
      <c r="BJ27" s="143"/>
      <c r="BK27" s="143"/>
      <c r="BL27" s="143"/>
      <c r="BM27" s="143"/>
      <c r="BN27" s="143"/>
      <c r="BO27" s="142"/>
      <c r="BP27" s="144"/>
      <c r="BQ27" s="144"/>
      <c r="BR27" s="144"/>
      <c r="BS27" s="144"/>
      <c r="BT27" s="144"/>
      <c r="BU27" s="144"/>
      <c r="BV27" s="144"/>
      <c r="BW27" s="144"/>
      <c r="BX27" s="144"/>
      <c r="BY27" s="144"/>
      <c r="BZ27" s="144"/>
      <c r="CA27" s="144"/>
      <c r="CB27" s="144"/>
      <c r="CC27" s="144"/>
      <c r="CD27" s="144"/>
      <c r="CE27" s="144"/>
      <c r="CF27" s="144"/>
      <c r="CG27" s="142"/>
      <c r="CH27" s="142"/>
      <c r="CI27" s="142"/>
      <c r="CJ27" s="142"/>
      <c r="CK27" s="142"/>
      <c r="CL27" s="142"/>
      <c r="CM27" s="142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</row>
    <row r="28" spans="1:105" s="145" customFormat="1" ht="19.5" customHeight="1" x14ac:dyDescent="0.25">
      <c r="A28" s="267">
        <v>23</v>
      </c>
      <c r="B28" s="85"/>
      <c r="E28" s="22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8"/>
      <c r="S28" s="138"/>
      <c r="T28" s="138"/>
      <c r="U28" s="138"/>
      <c r="V28" s="141">
        <f t="shared" si="2"/>
        <v>0</v>
      </c>
      <c r="W28" s="149">
        <f t="shared" si="3"/>
        <v>0</v>
      </c>
      <c r="X28" s="149">
        <f t="shared" si="4"/>
        <v>0</v>
      </c>
      <c r="Y28" s="149">
        <f t="shared" si="5"/>
        <v>0</v>
      </c>
      <c r="Z28" s="149">
        <f t="shared" si="6"/>
        <v>0</v>
      </c>
      <c r="AA28" s="149">
        <f t="shared" si="7"/>
        <v>0</v>
      </c>
      <c r="AB28" s="149">
        <f t="shared" si="8"/>
        <v>0</v>
      </c>
      <c r="AC28" s="149">
        <f t="shared" si="9"/>
        <v>0</v>
      </c>
      <c r="AD28" s="172" t="str">
        <f t="shared" si="10"/>
        <v/>
      </c>
      <c r="AE28" s="176">
        <f t="shared" si="11"/>
        <v>0</v>
      </c>
      <c r="AF28" s="139"/>
      <c r="AG28" s="140" t="str">
        <f t="shared" si="27"/>
        <v/>
      </c>
      <c r="AH28" s="140" t="str">
        <f t="shared" si="28"/>
        <v/>
      </c>
      <c r="AI28" s="140" t="str">
        <f t="shared" si="29"/>
        <v/>
      </c>
      <c r="AJ28" s="140" t="str">
        <f t="shared" si="30"/>
        <v/>
      </c>
      <c r="AK28" s="140" t="str">
        <f t="shared" si="31"/>
        <v/>
      </c>
      <c r="AL28" s="140" t="str">
        <f t="shared" si="32"/>
        <v/>
      </c>
      <c r="AM28" s="140" t="str">
        <f t="shared" si="33"/>
        <v/>
      </c>
      <c r="AN28" s="140" t="str">
        <f t="shared" si="34"/>
        <v/>
      </c>
      <c r="AO28" s="140" t="str">
        <f t="shared" si="35"/>
        <v/>
      </c>
      <c r="AP28" s="140" t="str">
        <f t="shared" si="36"/>
        <v/>
      </c>
      <c r="AQ28" s="140" t="str">
        <f t="shared" ref="AQ28:AQ39" si="41">IF(ISERROR(VALUE(LEFT(P28))),LEFT(P28),VALUE(LEFT(P28)))</f>
        <v/>
      </c>
      <c r="AR28" s="140" t="str">
        <f t="shared" si="37"/>
        <v/>
      </c>
      <c r="AS28" s="140" t="str">
        <f t="shared" si="38"/>
        <v/>
      </c>
      <c r="AT28" s="140" t="str">
        <f t="shared" ref="AT28:AT39" si="42">IF(ISERROR(VALUE(LEFT(S28))),LEFT(S28),VALUE(LEFT(S28)))</f>
        <v/>
      </c>
      <c r="AU28" s="140" t="str">
        <f t="shared" si="39"/>
        <v/>
      </c>
      <c r="AV28" s="140" t="str">
        <f t="shared" si="40"/>
        <v/>
      </c>
      <c r="AW28" s="141">
        <f t="shared" si="26"/>
        <v>0</v>
      </c>
      <c r="AX28" s="142"/>
      <c r="AY28" s="143"/>
      <c r="AZ28" s="143"/>
      <c r="BA28" s="143"/>
      <c r="BB28" s="143"/>
      <c r="BC28" s="143"/>
      <c r="BD28" s="143"/>
      <c r="BE28" s="143"/>
      <c r="BF28" s="143"/>
      <c r="BG28" s="143"/>
      <c r="BH28" s="143"/>
      <c r="BI28" s="143"/>
      <c r="BJ28" s="143"/>
      <c r="BK28" s="143"/>
      <c r="BL28" s="143"/>
      <c r="BM28" s="143"/>
      <c r="BN28" s="143"/>
      <c r="BO28" s="142"/>
      <c r="BP28" s="144"/>
      <c r="BQ28" s="144"/>
      <c r="BR28" s="144"/>
      <c r="BS28" s="144"/>
      <c r="BT28" s="144"/>
      <c r="BU28" s="144"/>
      <c r="BV28" s="144"/>
      <c r="BW28" s="144"/>
      <c r="BX28" s="144"/>
      <c r="BY28" s="144"/>
      <c r="BZ28" s="144"/>
      <c r="CA28" s="144"/>
      <c r="CB28" s="144"/>
      <c r="CC28" s="144"/>
      <c r="CD28" s="144"/>
      <c r="CE28" s="144"/>
      <c r="CF28" s="144"/>
      <c r="CG28" s="142"/>
      <c r="CH28" s="142"/>
      <c r="CI28" s="142"/>
      <c r="CJ28" s="142"/>
      <c r="CK28" s="142"/>
      <c r="CL28" s="142"/>
      <c r="CM28" s="142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</row>
    <row r="29" spans="1:105" s="145" customFormat="1" ht="19.5" customHeight="1" x14ac:dyDescent="0.25">
      <c r="A29" s="267">
        <v>24</v>
      </c>
      <c r="B29" s="85"/>
      <c r="C29" s="86"/>
      <c r="D29" s="87"/>
      <c r="E29" s="22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8"/>
      <c r="S29" s="138"/>
      <c r="T29" s="138"/>
      <c r="U29" s="138"/>
      <c r="V29" s="141">
        <f t="shared" si="2"/>
        <v>0</v>
      </c>
      <c r="W29" s="149">
        <f t="shared" si="3"/>
        <v>0</v>
      </c>
      <c r="X29" s="149">
        <f t="shared" si="4"/>
        <v>0</v>
      </c>
      <c r="Y29" s="149">
        <f t="shared" si="5"/>
        <v>0</v>
      </c>
      <c r="Z29" s="149">
        <f t="shared" si="6"/>
        <v>0</v>
      </c>
      <c r="AA29" s="149">
        <f t="shared" si="7"/>
        <v>0</v>
      </c>
      <c r="AB29" s="149">
        <f t="shared" si="8"/>
        <v>0</v>
      </c>
      <c r="AC29" s="149">
        <f t="shared" si="9"/>
        <v>0</v>
      </c>
      <c r="AD29" s="172" t="str">
        <f t="shared" si="10"/>
        <v/>
      </c>
      <c r="AE29" s="176">
        <f t="shared" si="11"/>
        <v>0</v>
      </c>
      <c r="AF29" s="139"/>
      <c r="AG29" s="140" t="str">
        <f t="shared" si="27"/>
        <v/>
      </c>
      <c r="AH29" s="140" t="str">
        <f t="shared" si="28"/>
        <v/>
      </c>
      <c r="AI29" s="140" t="str">
        <f t="shared" si="29"/>
        <v/>
      </c>
      <c r="AJ29" s="140" t="str">
        <f t="shared" si="30"/>
        <v/>
      </c>
      <c r="AK29" s="140" t="str">
        <f t="shared" si="31"/>
        <v/>
      </c>
      <c r="AL29" s="140" t="str">
        <f t="shared" si="32"/>
        <v/>
      </c>
      <c r="AM29" s="140" t="str">
        <f t="shared" si="33"/>
        <v/>
      </c>
      <c r="AN29" s="140" t="str">
        <f t="shared" si="34"/>
        <v/>
      </c>
      <c r="AO29" s="140" t="str">
        <f t="shared" si="35"/>
        <v/>
      </c>
      <c r="AP29" s="140" t="str">
        <f t="shared" si="36"/>
        <v/>
      </c>
      <c r="AQ29" s="140" t="str">
        <f t="shared" si="41"/>
        <v/>
      </c>
      <c r="AR29" s="140" t="str">
        <f t="shared" si="37"/>
        <v/>
      </c>
      <c r="AS29" s="140" t="str">
        <f t="shared" si="38"/>
        <v/>
      </c>
      <c r="AT29" s="140" t="str">
        <f t="shared" si="42"/>
        <v/>
      </c>
      <c r="AU29" s="140" t="str">
        <f t="shared" si="39"/>
        <v/>
      </c>
      <c r="AV29" s="140" t="str">
        <f t="shared" si="40"/>
        <v/>
      </c>
      <c r="AW29" s="141">
        <f t="shared" si="26"/>
        <v>0</v>
      </c>
      <c r="AX29" s="142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3"/>
      <c r="BM29" s="143"/>
      <c r="BN29" s="143"/>
      <c r="BO29" s="142"/>
      <c r="BP29" s="144"/>
      <c r="BQ29" s="144"/>
      <c r="BR29" s="144"/>
      <c r="BS29" s="144"/>
      <c r="BT29" s="144"/>
      <c r="BU29" s="144"/>
      <c r="BV29" s="144"/>
      <c r="BW29" s="144"/>
      <c r="BX29" s="144"/>
      <c r="BY29" s="144"/>
      <c r="BZ29" s="144"/>
      <c r="CA29" s="144"/>
      <c r="CB29" s="144"/>
      <c r="CC29" s="144"/>
      <c r="CD29" s="144"/>
      <c r="CE29" s="144"/>
      <c r="CF29" s="144"/>
      <c r="CG29" s="142"/>
      <c r="CH29" s="142"/>
      <c r="CI29" s="142"/>
      <c r="CJ29" s="142"/>
      <c r="CK29" s="142"/>
      <c r="CL29" s="142"/>
      <c r="CM29" s="142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</row>
    <row r="30" spans="1:105" s="145" customFormat="1" ht="19.5" customHeight="1" x14ac:dyDescent="0.25">
      <c r="A30" s="267">
        <v>25</v>
      </c>
      <c r="B30" s="85"/>
      <c r="C30" s="86"/>
      <c r="D30" s="87"/>
      <c r="E30" s="22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8"/>
      <c r="S30" s="138"/>
      <c r="T30" s="138"/>
      <c r="U30" s="138"/>
      <c r="V30" s="141">
        <f t="shared" si="2"/>
        <v>0</v>
      </c>
      <c r="W30" s="149">
        <f t="shared" si="3"/>
        <v>0</v>
      </c>
      <c r="X30" s="149">
        <f t="shared" si="4"/>
        <v>0</v>
      </c>
      <c r="Y30" s="149">
        <f t="shared" si="5"/>
        <v>0</v>
      </c>
      <c r="Z30" s="149">
        <f t="shared" si="6"/>
        <v>0</v>
      </c>
      <c r="AA30" s="149">
        <f t="shared" si="7"/>
        <v>0</v>
      </c>
      <c r="AB30" s="149">
        <f t="shared" si="8"/>
        <v>0</v>
      </c>
      <c r="AC30" s="149">
        <f t="shared" si="9"/>
        <v>0</v>
      </c>
      <c r="AD30" s="172" t="str">
        <f t="shared" si="10"/>
        <v/>
      </c>
      <c r="AE30" s="176">
        <f t="shared" si="11"/>
        <v>0</v>
      </c>
      <c r="AF30" s="139"/>
      <c r="AG30" s="140" t="str">
        <f t="shared" si="27"/>
        <v/>
      </c>
      <c r="AH30" s="140" t="str">
        <f t="shared" si="28"/>
        <v/>
      </c>
      <c r="AI30" s="140" t="str">
        <f t="shared" si="29"/>
        <v/>
      </c>
      <c r="AJ30" s="140" t="str">
        <f t="shared" si="30"/>
        <v/>
      </c>
      <c r="AK30" s="140" t="str">
        <f t="shared" si="31"/>
        <v/>
      </c>
      <c r="AL30" s="140" t="str">
        <f t="shared" si="32"/>
        <v/>
      </c>
      <c r="AM30" s="140" t="str">
        <f t="shared" si="33"/>
        <v/>
      </c>
      <c r="AN30" s="140" t="str">
        <f t="shared" si="34"/>
        <v/>
      </c>
      <c r="AO30" s="140" t="str">
        <f t="shared" si="35"/>
        <v/>
      </c>
      <c r="AP30" s="140" t="str">
        <f t="shared" si="36"/>
        <v/>
      </c>
      <c r="AQ30" s="140" t="str">
        <f t="shared" si="41"/>
        <v/>
      </c>
      <c r="AR30" s="140" t="str">
        <f t="shared" si="37"/>
        <v/>
      </c>
      <c r="AS30" s="140" t="str">
        <f t="shared" si="38"/>
        <v/>
      </c>
      <c r="AT30" s="140" t="str">
        <f t="shared" si="42"/>
        <v/>
      </c>
      <c r="AU30" s="140" t="str">
        <f t="shared" si="39"/>
        <v/>
      </c>
      <c r="AV30" s="140" t="str">
        <f t="shared" si="40"/>
        <v/>
      </c>
      <c r="AW30" s="141">
        <f t="shared" si="26"/>
        <v>0</v>
      </c>
      <c r="AX30" s="142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2"/>
      <c r="BP30" s="144"/>
      <c r="BQ30" s="144"/>
      <c r="BR30" s="144"/>
      <c r="BS30" s="144"/>
      <c r="BT30" s="144"/>
      <c r="BU30" s="144"/>
      <c r="BV30" s="144"/>
      <c r="BW30" s="144"/>
      <c r="BX30" s="144"/>
      <c r="BY30" s="144"/>
      <c r="BZ30" s="144"/>
      <c r="CA30" s="144"/>
      <c r="CB30" s="144"/>
      <c r="CC30" s="144"/>
      <c r="CD30" s="144"/>
      <c r="CE30" s="144"/>
      <c r="CF30" s="144"/>
      <c r="CG30" s="142"/>
      <c r="CH30" s="142"/>
      <c r="CI30" s="142"/>
      <c r="CJ30" s="142"/>
      <c r="CK30" s="142"/>
      <c r="CL30" s="142"/>
      <c r="CM30" s="142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</row>
    <row r="31" spans="1:105" s="145" customFormat="1" ht="19.5" customHeight="1" x14ac:dyDescent="0.25">
      <c r="A31" s="267">
        <v>26</v>
      </c>
      <c r="B31" s="85"/>
      <c r="C31" s="86"/>
      <c r="D31" s="87"/>
      <c r="E31" s="22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8"/>
      <c r="S31" s="138"/>
      <c r="T31" s="138"/>
      <c r="U31" s="138"/>
      <c r="V31" s="141">
        <f t="shared" si="2"/>
        <v>0</v>
      </c>
      <c r="W31" s="149">
        <f t="shared" si="3"/>
        <v>0</v>
      </c>
      <c r="X31" s="149">
        <f t="shared" si="4"/>
        <v>0</v>
      </c>
      <c r="Y31" s="149">
        <f t="shared" si="5"/>
        <v>0</v>
      </c>
      <c r="Z31" s="149">
        <f t="shared" si="6"/>
        <v>0</v>
      </c>
      <c r="AA31" s="149">
        <f t="shared" si="7"/>
        <v>0</v>
      </c>
      <c r="AB31" s="149">
        <f t="shared" si="8"/>
        <v>0</v>
      </c>
      <c r="AC31" s="149">
        <f t="shared" si="9"/>
        <v>0</v>
      </c>
      <c r="AD31" s="172" t="str">
        <f t="shared" si="10"/>
        <v/>
      </c>
      <c r="AE31" s="176">
        <f t="shared" si="11"/>
        <v>0</v>
      </c>
      <c r="AF31" s="139"/>
      <c r="AG31" s="140" t="str">
        <f t="shared" si="27"/>
        <v/>
      </c>
      <c r="AH31" s="140" t="str">
        <f t="shared" si="28"/>
        <v/>
      </c>
      <c r="AI31" s="140" t="str">
        <f t="shared" si="29"/>
        <v/>
      </c>
      <c r="AJ31" s="140" t="str">
        <f t="shared" si="30"/>
        <v/>
      </c>
      <c r="AK31" s="140" t="str">
        <f t="shared" si="31"/>
        <v/>
      </c>
      <c r="AL31" s="140" t="str">
        <f t="shared" si="32"/>
        <v/>
      </c>
      <c r="AM31" s="140" t="str">
        <f t="shared" si="33"/>
        <v/>
      </c>
      <c r="AN31" s="140" t="str">
        <f t="shared" si="34"/>
        <v/>
      </c>
      <c r="AO31" s="140" t="str">
        <f t="shared" si="35"/>
        <v/>
      </c>
      <c r="AP31" s="140" t="str">
        <f t="shared" si="36"/>
        <v/>
      </c>
      <c r="AQ31" s="140" t="str">
        <f t="shared" si="41"/>
        <v/>
      </c>
      <c r="AR31" s="140" t="str">
        <f t="shared" si="37"/>
        <v/>
      </c>
      <c r="AS31" s="140" t="str">
        <f t="shared" si="38"/>
        <v/>
      </c>
      <c r="AT31" s="140" t="str">
        <f t="shared" si="42"/>
        <v/>
      </c>
      <c r="AU31" s="140" t="str">
        <f t="shared" si="39"/>
        <v/>
      </c>
      <c r="AV31" s="140" t="str">
        <f t="shared" si="40"/>
        <v/>
      </c>
      <c r="AW31" s="141">
        <f t="shared" si="26"/>
        <v>0</v>
      </c>
      <c r="AX31" s="142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2"/>
      <c r="BP31" s="144"/>
      <c r="BQ31" s="144"/>
      <c r="BR31" s="144"/>
      <c r="BS31" s="144"/>
      <c r="BT31" s="144"/>
      <c r="BU31" s="144"/>
      <c r="BV31" s="144"/>
      <c r="BW31" s="144"/>
      <c r="BX31" s="144"/>
      <c r="BY31" s="144"/>
      <c r="BZ31" s="144"/>
      <c r="CA31" s="144"/>
      <c r="CB31" s="144"/>
      <c r="CC31" s="144"/>
      <c r="CD31" s="144"/>
      <c r="CE31" s="144"/>
      <c r="CF31" s="144"/>
      <c r="CG31" s="142"/>
      <c r="CH31" s="142"/>
      <c r="CI31" s="142"/>
      <c r="CJ31" s="142"/>
      <c r="CK31" s="142"/>
      <c r="CL31" s="142"/>
      <c r="CM31" s="142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</row>
    <row r="32" spans="1:105" s="145" customFormat="1" ht="19.5" customHeight="1" x14ac:dyDescent="0.25">
      <c r="A32" s="267">
        <v>27</v>
      </c>
      <c r="B32" s="85"/>
      <c r="C32" s="86"/>
      <c r="D32" s="87"/>
      <c r="E32" s="22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8"/>
      <c r="S32" s="138"/>
      <c r="T32" s="138"/>
      <c r="U32" s="138"/>
      <c r="V32" s="141">
        <f t="shared" si="2"/>
        <v>0</v>
      </c>
      <c r="W32" s="149">
        <f t="shared" si="3"/>
        <v>0</v>
      </c>
      <c r="X32" s="149">
        <f t="shared" si="4"/>
        <v>0</v>
      </c>
      <c r="Y32" s="149">
        <f t="shared" si="5"/>
        <v>0</v>
      </c>
      <c r="Z32" s="149">
        <f t="shared" si="6"/>
        <v>0</v>
      </c>
      <c r="AA32" s="149">
        <f t="shared" si="7"/>
        <v>0</v>
      </c>
      <c r="AB32" s="149">
        <f t="shared" si="8"/>
        <v>0</v>
      </c>
      <c r="AC32" s="149">
        <f t="shared" si="9"/>
        <v>0</v>
      </c>
      <c r="AD32" s="172" t="str">
        <f t="shared" si="10"/>
        <v/>
      </c>
      <c r="AE32" s="176">
        <f t="shared" si="11"/>
        <v>0</v>
      </c>
      <c r="AF32" s="139"/>
      <c r="AG32" s="140" t="str">
        <f t="shared" si="27"/>
        <v/>
      </c>
      <c r="AH32" s="140" t="str">
        <f t="shared" si="28"/>
        <v/>
      </c>
      <c r="AI32" s="140" t="str">
        <f t="shared" si="29"/>
        <v/>
      </c>
      <c r="AJ32" s="140" t="str">
        <f t="shared" si="30"/>
        <v/>
      </c>
      <c r="AK32" s="140" t="str">
        <f t="shared" si="31"/>
        <v/>
      </c>
      <c r="AL32" s="140" t="str">
        <f t="shared" si="32"/>
        <v/>
      </c>
      <c r="AM32" s="140" t="str">
        <f t="shared" si="33"/>
        <v/>
      </c>
      <c r="AN32" s="140" t="str">
        <f t="shared" si="34"/>
        <v/>
      </c>
      <c r="AO32" s="140" t="str">
        <f t="shared" si="35"/>
        <v/>
      </c>
      <c r="AP32" s="140" t="str">
        <f t="shared" si="36"/>
        <v/>
      </c>
      <c r="AQ32" s="140" t="str">
        <f t="shared" si="41"/>
        <v/>
      </c>
      <c r="AR32" s="140" t="str">
        <f t="shared" si="37"/>
        <v/>
      </c>
      <c r="AS32" s="140" t="str">
        <f t="shared" si="38"/>
        <v/>
      </c>
      <c r="AT32" s="140" t="str">
        <f t="shared" si="42"/>
        <v/>
      </c>
      <c r="AU32" s="140" t="str">
        <f t="shared" si="39"/>
        <v/>
      </c>
      <c r="AV32" s="140" t="str">
        <f t="shared" si="40"/>
        <v/>
      </c>
      <c r="AW32" s="141">
        <f t="shared" si="26"/>
        <v>0</v>
      </c>
      <c r="AX32" s="142"/>
      <c r="AY32" s="143"/>
      <c r="AZ32" s="143"/>
      <c r="BA32" s="14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2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2"/>
      <c r="CH32" s="142"/>
      <c r="CI32" s="142"/>
      <c r="CJ32" s="142"/>
      <c r="CK32" s="142"/>
      <c r="CL32" s="142"/>
      <c r="CM32" s="142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</row>
    <row r="33" spans="1:157" s="145" customFormat="1" ht="19.5" customHeight="1" x14ac:dyDescent="0.25">
      <c r="A33" s="267">
        <v>28</v>
      </c>
      <c r="B33" s="85"/>
      <c r="C33" s="86"/>
      <c r="D33" s="87"/>
      <c r="E33" s="22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8"/>
      <c r="S33" s="138"/>
      <c r="T33" s="138"/>
      <c r="U33" s="138"/>
      <c r="V33" s="141">
        <f t="shared" si="2"/>
        <v>0</v>
      </c>
      <c r="W33" s="149">
        <f t="shared" si="3"/>
        <v>0</v>
      </c>
      <c r="X33" s="149">
        <f t="shared" si="4"/>
        <v>0</v>
      </c>
      <c r="Y33" s="149">
        <f t="shared" si="5"/>
        <v>0</v>
      </c>
      <c r="Z33" s="149">
        <f t="shared" si="6"/>
        <v>0</v>
      </c>
      <c r="AA33" s="149">
        <f t="shared" si="7"/>
        <v>0</v>
      </c>
      <c r="AB33" s="149">
        <f t="shared" si="8"/>
        <v>0</v>
      </c>
      <c r="AC33" s="149">
        <f t="shared" si="9"/>
        <v>0</v>
      </c>
      <c r="AD33" s="172" t="str">
        <f t="shared" si="10"/>
        <v/>
      </c>
      <c r="AE33" s="176">
        <f t="shared" si="11"/>
        <v>0</v>
      </c>
      <c r="AF33" s="139"/>
      <c r="AG33" s="140" t="str">
        <f t="shared" si="27"/>
        <v/>
      </c>
      <c r="AH33" s="140" t="str">
        <f t="shared" si="28"/>
        <v/>
      </c>
      <c r="AI33" s="140" t="str">
        <f t="shared" si="29"/>
        <v/>
      </c>
      <c r="AJ33" s="140" t="str">
        <f t="shared" si="30"/>
        <v/>
      </c>
      <c r="AK33" s="140" t="str">
        <f t="shared" si="31"/>
        <v/>
      </c>
      <c r="AL33" s="140" t="str">
        <f t="shared" si="32"/>
        <v/>
      </c>
      <c r="AM33" s="140" t="str">
        <f t="shared" si="33"/>
        <v/>
      </c>
      <c r="AN33" s="140" t="str">
        <f t="shared" si="34"/>
        <v/>
      </c>
      <c r="AO33" s="140" t="str">
        <f t="shared" si="35"/>
        <v/>
      </c>
      <c r="AP33" s="140" t="str">
        <f t="shared" si="36"/>
        <v/>
      </c>
      <c r="AQ33" s="140" t="str">
        <f t="shared" si="41"/>
        <v/>
      </c>
      <c r="AR33" s="140" t="str">
        <f t="shared" si="37"/>
        <v/>
      </c>
      <c r="AS33" s="140" t="str">
        <f t="shared" si="38"/>
        <v/>
      </c>
      <c r="AT33" s="140" t="str">
        <f t="shared" si="42"/>
        <v/>
      </c>
      <c r="AU33" s="140" t="str">
        <f t="shared" si="39"/>
        <v/>
      </c>
      <c r="AV33" s="140" t="str">
        <f t="shared" si="40"/>
        <v/>
      </c>
      <c r="AW33" s="141">
        <f t="shared" si="26"/>
        <v>0</v>
      </c>
      <c r="AX33" s="142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2"/>
      <c r="BP33" s="144"/>
      <c r="BQ33" s="144"/>
      <c r="BR33" s="144"/>
      <c r="BS33" s="144"/>
      <c r="BT33" s="144"/>
      <c r="BU33" s="144"/>
      <c r="BV33" s="144"/>
      <c r="BW33" s="144"/>
      <c r="BX33" s="144"/>
      <c r="BY33" s="144"/>
      <c r="BZ33" s="144"/>
      <c r="CA33" s="144"/>
      <c r="CB33" s="144"/>
      <c r="CC33" s="144"/>
      <c r="CD33" s="144"/>
      <c r="CE33" s="144"/>
      <c r="CF33" s="144"/>
      <c r="CG33" s="142"/>
      <c r="CH33" s="142"/>
      <c r="CI33" s="142"/>
      <c r="CJ33" s="142"/>
      <c r="CK33" s="142"/>
      <c r="CL33" s="142"/>
      <c r="CM33" s="142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</row>
    <row r="34" spans="1:157" s="145" customFormat="1" ht="19.5" customHeight="1" x14ac:dyDescent="0.25">
      <c r="A34" s="267">
        <v>29</v>
      </c>
      <c r="B34" s="85"/>
      <c r="C34" s="86"/>
      <c r="D34" s="87"/>
      <c r="E34" s="22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8"/>
      <c r="S34" s="138"/>
      <c r="T34" s="138"/>
      <c r="U34" s="138"/>
      <c r="V34" s="141">
        <f t="shared" si="2"/>
        <v>0</v>
      </c>
      <c r="W34" s="149">
        <f t="shared" si="3"/>
        <v>0</v>
      </c>
      <c r="X34" s="149">
        <f t="shared" si="4"/>
        <v>0</v>
      </c>
      <c r="Y34" s="149">
        <f t="shared" si="5"/>
        <v>0</v>
      </c>
      <c r="Z34" s="149">
        <f t="shared" si="6"/>
        <v>0</v>
      </c>
      <c r="AA34" s="149">
        <f t="shared" si="7"/>
        <v>0</v>
      </c>
      <c r="AB34" s="149">
        <f t="shared" si="8"/>
        <v>0</v>
      </c>
      <c r="AC34" s="149">
        <f t="shared" si="9"/>
        <v>0</v>
      </c>
      <c r="AD34" s="172" t="str">
        <f t="shared" si="10"/>
        <v/>
      </c>
      <c r="AE34" s="176">
        <f t="shared" si="11"/>
        <v>0</v>
      </c>
      <c r="AF34" s="139"/>
      <c r="AG34" s="140" t="str">
        <f t="shared" si="27"/>
        <v/>
      </c>
      <c r="AH34" s="140" t="str">
        <f t="shared" si="28"/>
        <v/>
      </c>
      <c r="AI34" s="140" t="str">
        <f t="shared" si="29"/>
        <v/>
      </c>
      <c r="AJ34" s="140" t="str">
        <f t="shared" si="30"/>
        <v/>
      </c>
      <c r="AK34" s="140" t="str">
        <f t="shared" si="31"/>
        <v/>
      </c>
      <c r="AL34" s="140" t="str">
        <f t="shared" si="32"/>
        <v/>
      </c>
      <c r="AM34" s="140" t="str">
        <f t="shared" si="33"/>
        <v/>
      </c>
      <c r="AN34" s="140" t="str">
        <f t="shared" si="34"/>
        <v/>
      </c>
      <c r="AO34" s="140" t="str">
        <f t="shared" si="35"/>
        <v/>
      </c>
      <c r="AP34" s="140" t="str">
        <f t="shared" si="36"/>
        <v/>
      </c>
      <c r="AQ34" s="140" t="str">
        <f t="shared" si="41"/>
        <v/>
      </c>
      <c r="AR34" s="140" t="str">
        <f t="shared" si="37"/>
        <v/>
      </c>
      <c r="AS34" s="140" t="str">
        <f t="shared" si="38"/>
        <v/>
      </c>
      <c r="AT34" s="140" t="str">
        <f t="shared" si="42"/>
        <v/>
      </c>
      <c r="AU34" s="140" t="str">
        <f t="shared" si="39"/>
        <v/>
      </c>
      <c r="AV34" s="140" t="str">
        <f t="shared" si="40"/>
        <v/>
      </c>
      <c r="AW34" s="141">
        <f t="shared" si="26"/>
        <v>0</v>
      </c>
      <c r="AX34" s="142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2"/>
      <c r="BP34" s="144"/>
      <c r="BQ34" s="144"/>
      <c r="BR34" s="144"/>
      <c r="BS34" s="144"/>
      <c r="BT34" s="144"/>
      <c r="BU34" s="144"/>
      <c r="BV34" s="144"/>
      <c r="BW34" s="144"/>
      <c r="BX34" s="144"/>
      <c r="BY34" s="144"/>
      <c r="BZ34" s="144"/>
      <c r="CA34" s="144"/>
      <c r="CB34" s="144"/>
      <c r="CC34" s="144"/>
      <c r="CD34" s="144"/>
      <c r="CE34" s="144"/>
      <c r="CF34" s="144"/>
      <c r="CG34" s="142"/>
      <c r="CH34" s="142"/>
      <c r="CI34" s="142"/>
      <c r="CJ34" s="142"/>
      <c r="CK34" s="142"/>
      <c r="CL34" s="142"/>
      <c r="CM34" s="142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</row>
    <row r="35" spans="1:157" s="145" customFormat="1" ht="19.5" customHeight="1" x14ac:dyDescent="0.25">
      <c r="A35" s="267">
        <v>30</v>
      </c>
      <c r="B35" s="85"/>
      <c r="C35" s="86"/>
      <c r="D35" s="87"/>
      <c r="E35" s="22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8"/>
      <c r="S35" s="138"/>
      <c r="T35" s="138"/>
      <c r="U35" s="138"/>
      <c r="V35" s="141">
        <f t="shared" si="2"/>
        <v>0</v>
      </c>
      <c r="W35" s="149">
        <f t="shared" si="3"/>
        <v>0</v>
      </c>
      <c r="X35" s="149">
        <f t="shared" si="4"/>
        <v>0</v>
      </c>
      <c r="Y35" s="149">
        <f t="shared" si="5"/>
        <v>0</v>
      </c>
      <c r="Z35" s="149">
        <f t="shared" si="6"/>
        <v>0</v>
      </c>
      <c r="AA35" s="149">
        <f t="shared" si="7"/>
        <v>0</v>
      </c>
      <c r="AB35" s="149">
        <f t="shared" si="8"/>
        <v>0</v>
      </c>
      <c r="AC35" s="149">
        <f t="shared" si="9"/>
        <v>0</v>
      </c>
      <c r="AD35" s="172" t="str">
        <f t="shared" si="10"/>
        <v/>
      </c>
      <c r="AE35" s="176">
        <f t="shared" si="11"/>
        <v>0</v>
      </c>
      <c r="AF35" s="139"/>
      <c r="AG35" s="140" t="str">
        <f t="shared" si="27"/>
        <v/>
      </c>
      <c r="AH35" s="140" t="str">
        <f t="shared" si="28"/>
        <v/>
      </c>
      <c r="AI35" s="140" t="str">
        <f t="shared" si="29"/>
        <v/>
      </c>
      <c r="AJ35" s="140" t="str">
        <f t="shared" si="30"/>
        <v/>
      </c>
      <c r="AK35" s="140" t="str">
        <f t="shared" si="31"/>
        <v/>
      </c>
      <c r="AL35" s="140" t="str">
        <f t="shared" si="32"/>
        <v/>
      </c>
      <c r="AM35" s="140" t="str">
        <f t="shared" si="33"/>
        <v/>
      </c>
      <c r="AN35" s="140" t="str">
        <f t="shared" si="34"/>
        <v/>
      </c>
      <c r="AO35" s="140" t="str">
        <f t="shared" si="35"/>
        <v/>
      </c>
      <c r="AP35" s="140" t="str">
        <f t="shared" si="36"/>
        <v/>
      </c>
      <c r="AQ35" s="140" t="str">
        <f t="shared" si="41"/>
        <v/>
      </c>
      <c r="AR35" s="140" t="str">
        <f t="shared" si="37"/>
        <v/>
      </c>
      <c r="AS35" s="140" t="str">
        <f t="shared" si="38"/>
        <v/>
      </c>
      <c r="AT35" s="140" t="str">
        <f t="shared" si="42"/>
        <v/>
      </c>
      <c r="AU35" s="140" t="str">
        <f t="shared" si="39"/>
        <v/>
      </c>
      <c r="AV35" s="140" t="str">
        <f t="shared" si="40"/>
        <v/>
      </c>
      <c r="AW35" s="141">
        <f t="shared" si="26"/>
        <v>0</v>
      </c>
      <c r="AX35" s="142"/>
      <c r="AY35" s="143"/>
      <c r="AZ35" s="143"/>
      <c r="BA35" s="14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2"/>
      <c r="BP35" s="144"/>
      <c r="BQ35" s="144"/>
      <c r="BR35" s="144"/>
      <c r="BS35" s="144"/>
      <c r="BT35" s="144"/>
      <c r="BU35" s="144"/>
      <c r="BV35" s="144"/>
      <c r="BW35" s="144"/>
      <c r="BX35" s="144"/>
      <c r="BY35" s="144"/>
      <c r="BZ35" s="144"/>
      <c r="CA35" s="144"/>
      <c r="CB35" s="144"/>
      <c r="CC35" s="144"/>
      <c r="CD35" s="144"/>
      <c r="CE35" s="144"/>
      <c r="CF35" s="144"/>
      <c r="CG35" s="142"/>
      <c r="CH35" s="142"/>
      <c r="CI35" s="142"/>
      <c r="CJ35" s="142"/>
      <c r="CK35" s="142"/>
      <c r="CL35" s="142"/>
      <c r="CM35" s="142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</row>
    <row r="36" spans="1:157" s="145" customFormat="1" ht="19.5" customHeight="1" x14ac:dyDescent="0.25">
      <c r="A36" s="267">
        <v>31</v>
      </c>
      <c r="B36" s="85"/>
      <c r="C36" s="86"/>
      <c r="D36" s="87"/>
      <c r="E36" s="22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8"/>
      <c r="S36" s="138"/>
      <c r="T36" s="138"/>
      <c r="U36" s="138"/>
      <c r="V36" s="141">
        <f t="shared" si="2"/>
        <v>0</v>
      </c>
      <c r="W36" s="149">
        <f t="shared" si="3"/>
        <v>0</v>
      </c>
      <c r="X36" s="149">
        <f t="shared" si="4"/>
        <v>0</v>
      </c>
      <c r="Y36" s="149">
        <f t="shared" si="5"/>
        <v>0</v>
      </c>
      <c r="Z36" s="149">
        <f t="shared" si="6"/>
        <v>0</v>
      </c>
      <c r="AA36" s="149">
        <f t="shared" si="7"/>
        <v>0</v>
      </c>
      <c r="AB36" s="149">
        <f t="shared" si="8"/>
        <v>0</v>
      </c>
      <c r="AC36" s="149">
        <f t="shared" si="9"/>
        <v>0</v>
      </c>
      <c r="AD36" s="172" t="str">
        <f t="shared" si="10"/>
        <v/>
      </c>
      <c r="AE36" s="176">
        <f t="shared" si="11"/>
        <v>0</v>
      </c>
      <c r="AF36" s="139"/>
      <c r="AG36" s="140" t="str">
        <f t="shared" si="27"/>
        <v/>
      </c>
      <c r="AH36" s="140" t="str">
        <f t="shared" si="28"/>
        <v/>
      </c>
      <c r="AI36" s="140" t="str">
        <f t="shared" si="29"/>
        <v/>
      </c>
      <c r="AJ36" s="140" t="str">
        <f t="shared" si="30"/>
        <v/>
      </c>
      <c r="AK36" s="140" t="str">
        <f t="shared" si="31"/>
        <v/>
      </c>
      <c r="AL36" s="140" t="str">
        <f t="shared" si="32"/>
        <v/>
      </c>
      <c r="AM36" s="140" t="str">
        <f t="shared" si="33"/>
        <v/>
      </c>
      <c r="AN36" s="140" t="str">
        <f t="shared" si="34"/>
        <v/>
      </c>
      <c r="AO36" s="140" t="str">
        <f t="shared" si="35"/>
        <v/>
      </c>
      <c r="AP36" s="140" t="str">
        <f t="shared" si="36"/>
        <v/>
      </c>
      <c r="AQ36" s="140" t="str">
        <f t="shared" si="41"/>
        <v/>
      </c>
      <c r="AR36" s="140" t="str">
        <f t="shared" si="37"/>
        <v/>
      </c>
      <c r="AS36" s="140" t="str">
        <f t="shared" si="38"/>
        <v/>
      </c>
      <c r="AT36" s="140" t="str">
        <f t="shared" si="42"/>
        <v/>
      </c>
      <c r="AU36" s="140" t="str">
        <f t="shared" si="39"/>
        <v/>
      </c>
      <c r="AV36" s="140" t="str">
        <f t="shared" si="40"/>
        <v/>
      </c>
      <c r="AW36" s="141">
        <f t="shared" si="26"/>
        <v>0</v>
      </c>
      <c r="AX36" s="142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2"/>
      <c r="BP36" s="144"/>
      <c r="BQ36" s="144"/>
      <c r="BR36" s="144"/>
      <c r="BS36" s="144"/>
      <c r="BT36" s="144"/>
      <c r="BU36" s="144"/>
      <c r="BV36" s="144"/>
      <c r="BW36" s="144"/>
      <c r="BX36" s="144"/>
      <c r="BY36" s="144"/>
      <c r="BZ36" s="144"/>
      <c r="CA36" s="144"/>
      <c r="CB36" s="144"/>
      <c r="CC36" s="144"/>
      <c r="CD36" s="144"/>
      <c r="CE36" s="144"/>
      <c r="CF36" s="144"/>
      <c r="CG36" s="142"/>
      <c r="CH36" s="142"/>
      <c r="CI36" s="142"/>
      <c r="CJ36" s="142"/>
      <c r="CK36" s="142"/>
      <c r="CL36" s="142"/>
      <c r="CM36" s="142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</row>
    <row r="37" spans="1:157" s="145" customFormat="1" ht="19.5" customHeight="1" x14ac:dyDescent="0.25">
      <c r="A37" s="226"/>
      <c r="B37" s="85"/>
      <c r="C37" s="86"/>
      <c r="D37" s="87"/>
      <c r="E37" s="22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8"/>
      <c r="S37" s="138"/>
      <c r="T37" s="138"/>
      <c r="U37" s="138"/>
      <c r="V37" s="141">
        <f t="shared" si="2"/>
        <v>0</v>
      </c>
      <c r="W37" s="149">
        <f t="shared" si="3"/>
        <v>0</v>
      </c>
      <c r="X37" s="149">
        <f t="shared" si="4"/>
        <v>0</v>
      </c>
      <c r="Y37" s="149">
        <f t="shared" si="5"/>
        <v>0</v>
      </c>
      <c r="Z37" s="149">
        <f t="shared" si="6"/>
        <v>0</v>
      </c>
      <c r="AA37" s="149">
        <f t="shared" si="7"/>
        <v>0</v>
      </c>
      <c r="AB37" s="149">
        <f t="shared" si="8"/>
        <v>0</v>
      </c>
      <c r="AC37" s="149">
        <f t="shared" si="9"/>
        <v>0</v>
      </c>
      <c r="AD37" s="172" t="str">
        <f t="shared" si="10"/>
        <v/>
      </c>
      <c r="AE37" s="176">
        <f t="shared" si="11"/>
        <v>0</v>
      </c>
      <c r="AF37" s="139"/>
      <c r="AG37" s="140" t="str">
        <f t="shared" si="27"/>
        <v/>
      </c>
      <c r="AH37" s="140" t="str">
        <f t="shared" si="28"/>
        <v/>
      </c>
      <c r="AI37" s="140" t="str">
        <f t="shared" si="29"/>
        <v/>
      </c>
      <c r="AJ37" s="140" t="str">
        <f t="shared" si="30"/>
        <v/>
      </c>
      <c r="AK37" s="140" t="str">
        <f t="shared" si="31"/>
        <v/>
      </c>
      <c r="AL37" s="140" t="str">
        <f t="shared" si="32"/>
        <v/>
      </c>
      <c r="AM37" s="140" t="str">
        <f t="shared" si="33"/>
        <v/>
      </c>
      <c r="AN37" s="140" t="str">
        <f t="shared" si="34"/>
        <v/>
      </c>
      <c r="AO37" s="140" t="str">
        <f t="shared" si="35"/>
        <v/>
      </c>
      <c r="AP37" s="140" t="str">
        <f t="shared" si="36"/>
        <v/>
      </c>
      <c r="AQ37" s="140" t="str">
        <f t="shared" si="41"/>
        <v/>
      </c>
      <c r="AR37" s="140" t="str">
        <f t="shared" si="37"/>
        <v/>
      </c>
      <c r="AS37" s="140" t="str">
        <f t="shared" si="38"/>
        <v/>
      </c>
      <c r="AT37" s="140" t="str">
        <f t="shared" si="42"/>
        <v/>
      </c>
      <c r="AU37" s="140" t="str">
        <f t="shared" si="39"/>
        <v/>
      </c>
      <c r="AV37" s="140" t="str">
        <f t="shared" si="40"/>
        <v/>
      </c>
      <c r="AW37" s="141">
        <f t="shared" si="26"/>
        <v>0</v>
      </c>
      <c r="AX37" s="142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2"/>
      <c r="BP37" s="144"/>
      <c r="BQ37" s="144"/>
      <c r="BR37" s="144"/>
      <c r="BS37" s="144"/>
      <c r="BT37" s="144"/>
      <c r="BU37" s="144"/>
      <c r="BV37" s="144"/>
      <c r="BW37" s="144"/>
      <c r="BX37" s="144"/>
      <c r="BY37" s="144"/>
      <c r="BZ37" s="144"/>
      <c r="CA37" s="144"/>
      <c r="CB37" s="144"/>
      <c r="CC37" s="144"/>
      <c r="CD37" s="144"/>
      <c r="CE37" s="144"/>
      <c r="CF37" s="144"/>
      <c r="CG37" s="142"/>
      <c r="CH37" s="144"/>
      <c r="CI37" s="144"/>
      <c r="CJ37" s="144"/>
      <c r="CK37" s="144"/>
      <c r="CL37" s="144"/>
      <c r="CM37" s="144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</row>
    <row r="38" spans="1:157" ht="19.5" customHeight="1" x14ac:dyDescent="0.25">
      <c r="A38" s="226"/>
      <c r="B38" s="162"/>
      <c r="C38" s="80"/>
      <c r="D38" s="164"/>
      <c r="E38" s="227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23"/>
      <c r="S38" s="23"/>
      <c r="T38" s="23"/>
      <c r="U38" s="23"/>
      <c r="V38" s="141">
        <f t="shared" si="2"/>
        <v>0</v>
      </c>
      <c r="W38" s="149">
        <f t="shared" si="3"/>
        <v>0</v>
      </c>
      <c r="X38" s="149">
        <f t="shared" si="4"/>
        <v>0</v>
      </c>
      <c r="Y38" s="149">
        <f t="shared" si="5"/>
        <v>0</v>
      </c>
      <c r="Z38" s="149">
        <f t="shared" si="6"/>
        <v>0</v>
      </c>
      <c r="AA38" s="149">
        <f t="shared" si="7"/>
        <v>0</v>
      </c>
      <c r="AB38" s="149">
        <f t="shared" si="8"/>
        <v>0</v>
      </c>
      <c r="AC38" s="149">
        <f t="shared" si="9"/>
        <v>0</v>
      </c>
      <c r="AD38" s="174" t="str">
        <f t="shared" si="10"/>
        <v/>
      </c>
      <c r="AE38" s="175">
        <f t="shared" si="11"/>
        <v>0</v>
      </c>
      <c r="AF38" s="122"/>
      <c r="AG38" s="17" t="str">
        <f t="shared" si="27"/>
        <v/>
      </c>
      <c r="AH38" s="17" t="str">
        <f t="shared" si="28"/>
        <v/>
      </c>
      <c r="AI38" s="17" t="str">
        <f t="shared" si="29"/>
        <v/>
      </c>
      <c r="AJ38" s="17" t="str">
        <f t="shared" si="30"/>
        <v/>
      </c>
      <c r="AK38" s="17" t="str">
        <f t="shared" si="31"/>
        <v/>
      </c>
      <c r="AL38" s="17" t="str">
        <f t="shared" si="32"/>
        <v/>
      </c>
      <c r="AM38" s="17" t="str">
        <f t="shared" si="33"/>
        <v/>
      </c>
      <c r="AN38" s="17" t="str">
        <f t="shared" si="34"/>
        <v/>
      </c>
      <c r="AO38" s="17" t="str">
        <f t="shared" si="35"/>
        <v/>
      </c>
      <c r="AP38" s="17" t="str">
        <f t="shared" si="36"/>
        <v/>
      </c>
      <c r="AQ38" s="17" t="str">
        <f t="shared" si="41"/>
        <v/>
      </c>
      <c r="AR38" s="17" t="str">
        <f t="shared" si="37"/>
        <v/>
      </c>
      <c r="AS38" s="17" t="str">
        <f t="shared" si="38"/>
        <v/>
      </c>
      <c r="AT38" s="17" t="str">
        <f t="shared" si="42"/>
        <v/>
      </c>
      <c r="AU38" s="17" t="str">
        <f t="shared" si="39"/>
        <v/>
      </c>
      <c r="AV38" s="17" t="str">
        <f t="shared" si="40"/>
        <v/>
      </c>
      <c r="AW38" s="18">
        <f t="shared" si="26"/>
        <v>0</v>
      </c>
      <c r="AX38" s="130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0"/>
      <c r="BP38" s="124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4"/>
      <c r="CC38" s="124"/>
      <c r="CD38" s="124"/>
      <c r="CE38" s="124"/>
      <c r="CF38" s="124"/>
      <c r="CG38" s="130"/>
      <c r="CH38" s="124"/>
      <c r="CI38" s="124"/>
      <c r="CJ38" s="124"/>
      <c r="CK38" s="124"/>
      <c r="CL38" s="124"/>
      <c r="CM38" s="124"/>
      <c r="CN38" s="122"/>
      <c r="CO38" s="122"/>
      <c r="CP38" s="122"/>
      <c r="CQ38" s="122"/>
      <c r="CR38" s="122"/>
      <c r="CS38" s="122"/>
      <c r="CT38" s="122"/>
      <c r="CU38" s="122"/>
      <c r="CV38" s="122"/>
      <c r="CW38" s="122"/>
      <c r="CX38" s="122"/>
      <c r="CY38" s="122"/>
      <c r="CZ38" s="122"/>
      <c r="DA38" s="122"/>
    </row>
    <row r="39" spans="1:157" ht="19.5" customHeight="1" x14ac:dyDescent="0.25">
      <c r="A39" s="226"/>
      <c r="B39" s="81"/>
      <c r="C39" s="80"/>
      <c r="D39" s="83"/>
      <c r="E39" s="227"/>
      <c r="F39" s="23"/>
      <c r="G39" s="23"/>
      <c r="H39" s="23"/>
      <c r="I39" s="23"/>
      <c r="J39" s="23"/>
      <c r="K39" s="23"/>
      <c r="L39" s="24"/>
      <c r="M39" s="23"/>
      <c r="N39" s="23"/>
      <c r="O39" s="24"/>
      <c r="P39" s="23"/>
      <c r="Q39" s="23"/>
      <c r="R39" s="23"/>
      <c r="S39" s="23"/>
      <c r="T39" s="23"/>
      <c r="U39" s="23"/>
      <c r="V39" s="141">
        <f t="shared" si="2"/>
        <v>0</v>
      </c>
      <c r="W39" s="149">
        <f t="shared" si="3"/>
        <v>0</v>
      </c>
      <c r="X39" s="149">
        <f t="shared" si="4"/>
        <v>0</v>
      </c>
      <c r="Y39" s="149">
        <f t="shared" si="5"/>
        <v>0</v>
      </c>
      <c r="Z39" s="149">
        <f t="shared" si="6"/>
        <v>0</v>
      </c>
      <c r="AA39" s="149">
        <f t="shared" si="7"/>
        <v>0</v>
      </c>
      <c r="AB39" s="149">
        <f t="shared" si="8"/>
        <v>0</v>
      </c>
      <c r="AC39" s="149">
        <f t="shared" si="9"/>
        <v>0</v>
      </c>
      <c r="AD39" s="174" t="str">
        <f t="shared" si="10"/>
        <v/>
      </c>
      <c r="AE39" s="175">
        <f t="shared" si="11"/>
        <v>0</v>
      </c>
      <c r="AF39" s="122"/>
      <c r="AG39" s="17" t="str">
        <f t="shared" si="27"/>
        <v/>
      </c>
      <c r="AH39" s="17" t="str">
        <f t="shared" si="28"/>
        <v/>
      </c>
      <c r="AI39" s="17" t="str">
        <f t="shared" si="29"/>
        <v/>
      </c>
      <c r="AJ39" s="17" t="str">
        <f t="shared" si="30"/>
        <v/>
      </c>
      <c r="AK39" s="17" t="str">
        <f t="shared" si="31"/>
        <v/>
      </c>
      <c r="AL39" s="17" t="str">
        <f t="shared" si="32"/>
        <v/>
      </c>
      <c r="AM39" s="17" t="str">
        <f t="shared" si="33"/>
        <v/>
      </c>
      <c r="AN39" s="17" t="str">
        <f t="shared" si="34"/>
        <v/>
      </c>
      <c r="AO39" s="17" t="str">
        <f t="shared" si="35"/>
        <v/>
      </c>
      <c r="AP39" s="17" t="str">
        <f t="shared" si="36"/>
        <v/>
      </c>
      <c r="AQ39" s="17" t="str">
        <f t="shared" si="41"/>
        <v/>
      </c>
      <c r="AR39" s="17" t="str">
        <f t="shared" si="37"/>
        <v/>
      </c>
      <c r="AS39" s="17" t="str">
        <f t="shared" si="38"/>
        <v/>
      </c>
      <c r="AT39" s="17" t="str">
        <f t="shared" si="42"/>
        <v/>
      </c>
      <c r="AU39" s="17" t="str">
        <f t="shared" si="39"/>
        <v/>
      </c>
      <c r="AV39" s="17" t="str">
        <f t="shared" si="40"/>
        <v/>
      </c>
      <c r="AW39" s="18">
        <f t="shared" si="26"/>
        <v>0</v>
      </c>
      <c r="AX39" s="130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0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  <c r="CE39" s="124"/>
      <c r="CF39" s="124"/>
      <c r="CG39" s="130"/>
      <c r="CH39" s="124"/>
      <c r="CI39" s="124"/>
      <c r="CJ39" s="124"/>
      <c r="CK39" s="124"/>
      <c r="CL39" s="124"/>
      <c r="CM39" s="124"/>
      <c r="CN39" s="122"/>
      <c r="CO39" s="122"/>
      <c r="CP39" s="122"/>
      <c r="CQ39" s="122"/>
      <c r="CR39" s="122"/>
      <c r="CS39" s="122"/>
      <c r="CT39" s="122"/>
      <c r="CU39" s="122"/>
      <c r="CV39" s="122"/>
      <c r="CW39" s="122"/>
      <c r="CX39" s="122"/>
      <c r="CY39" s="122"/>
      <c r="CZ39" s="122"/>
      <c r="DA39" s="122"/>
    </row>
    <row r="40" spans="1:157" ht="19.5" customHeight="1" x14ac:dyDescent="0.25">
      <c r="A40" s="109"/>
      <c r="B40" s="133"/>
      <c r="C40" s="133"/>
      <c r="D40" s="133"/>
      <c r="E40" s="27">
        <f>COUNTIF(E6:E39,"2351")</f>
        <v>22</v>
      </c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91"/>
      <c r="Q40" s="91"/>
      <c r="R40" s="23"/>
      <c r="S40" s="23"/>
      <c r="T40" s="23"/>
      <c r="U40" s="23"/>
      <c r="V40" s="141">
        <f t="shared" si="2"/>
        <v>5</v>
      </c>
      <c r="W40" s="149">
        <f t="shared" si="3"/>
        <v>0</v>
      </c>
      <c r="X40" s="149">
        <f t="shared" si="4"/>
        <v>0</v>
      </c>
      <c r="Y40" s="149">
        <f t="shared" si="5"/>
        <v>0</v>
      </c>
      <c r="Z40" s="149">
        <f t="shared" si="6"/>
        <v>0</v>
      </c>
      <c r="AA40" s="149">
        <f t="shared" si="7"/>
        <v>0</v>
      </c>
      <c r="AB40" s="149">
        <f t="shared" si="8"/>
        <v>1</v>
      </c>
      <c r="AC40" s="149">
        <f t="shared" si="9"/>
        <v>1</v>
      </c>
      <c r="AD40" s="174"/>
      <c r="AE40" s="175">
        <f t="shared" si="11"/>
        <v>0</v>
      </c>
      <c r="AF40" s="122"/>
      <c r="AG40" s="33">
        <f t="shared" ref="AG40:AV40" si="43">IF(COUNT(AG6:AG39)=0," ",SUM(AG6:AG39)/COUNT(AG6:AG39))</f>
        <v>4.7142857142857144</v>
      </c>
      <c r="AH40" s="33">
        <f t="shared" si="43"/>
        <v>4.8636363636363633</v>
      </c>
      <c r="AI40" s="33">
        <f t="shared" si="43"/>
        <v>4.7272727272727275</v>
      </c>
      <c r="AJ40" s="33">
        <f t="shared" si="43"/>
        <v>4.2272727272727275</v>
      </c>
      <c r="AK40" s="33">
        <f t="shared" si="43"/>
        <v>3.9090909090909092</v>
      </c>
      <c r="AL40" s="33">
        <f t="shared" si="43"/>
        <v>5</v>
      </c>
      <c r="AM40" s="33">
        <f t="shared" si="43"/>
        <v>4.0909090909090908</v>
      </c>
      <c r="AN40" s="33">
        <f t="shared" si="43"/>
        <v>4.4090909090909092</v>
      </c>
      <c r="AO40" s="33">
        <f t="shared" si="43"/>
        <v>4.4090909090909092</v>
      </c>
      <c r="AP40" s="33">
        <f t="shared" si="43"/>
        <v>4.0909090909090908</v>
      </c>
      <c r="AQ40" s="33">
        <f t="shared" si="43"/>
        <v>4.4090909090909092</v>
      </c>
      <c r="AR40" s="33">
        <f t="shared" si="43"/>
        <v>4.333333333333333</v>
      </c>
      <c r="AS40" s="33">
        <f t="shared" si="43"/>
        <v>4.4090909090909092</v>
      </c>
      <c r="AT40" s="33" t="str">
        <f t="shared" si="43"/>
        <v xml:space="preserve"> </v>
      </c>
      <c r="AU40" s="33">
        <f t="shared" si="43"/>
        <v>4.5454545454545459</v>
      </c>
      <c r="AV40" s="34">
        <f t="shared" si="43"/>
        <v>4.1363636363636367</v>
      </c>
      <c r="AW40" s="35"/>
      <c r="AX40" s="130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  <c r="CE40" s="124"/>
      <c r="CF40" s="124"/>
      <c r="CG40" s="124"/>
      <c r="CH40" s="124"/>
      <c r="CI40" s="124"/>
      <c r="CJ40" s="124"/>
      <c r="CK40" s="124"/>
      <c r="CL40" s="124"/>
      <c r="CM40" s="124"/>
      <c r="CN40" s="122"/>
      <c r="CO40" s="122"/>
      <c r="CP40" s="122"/>
      <c r="CQ40" s="122"/>
      <c r="CR40" s="122"/>
      <c r="CS40" s="122"/>
      <c r="CT40" s="122"/>
      <c r="CU40" s="122"/>
      <c r="CV40" s="122"/>
      <c r="CW40" s="122"/>
      <c r="CX40" s="122"/>
      <c r="CY40" s="122"/>
      <c r="CZ40" s="122"/>
      <c r="DA40" s="122"/>
    </row>
    <row r="41" spans="1:157" s="43" customFormat="1" ht="18" customHeight="1" x14ac:dyDescent="0.2">
      <c r="A41" s="133"/>
      <c r="B41" s="133"/>
      <c r="C41" s="82" t="s">
        <v>12</v>
      </c>
      <c r="D41" s="82"/>
      <c r="E41" s="27"/>
      <c r="F41" s="181">
        <f t="array" ref="F41:U48">AG40:AV47</f>
        <v>4.7142857142857144</v>
      </c>
      <c r="G41" s="181">
        <v>4.8636363636363633</v>
      </c>
      <c r="H41" s="181">
        <v>4.7272727272727275</v>
      </c>
      <c r="I41" s="181">
        <v>4.2272727272727275</v>
      </c>
      <c r="J41" s="181">
        <v>3.9090909090909092</v>
      </c>
      <c r="K41" s="181">
        <v>5</v>
      </c>
      <c r="L41" s="181">
        <v>4.0909090909090908</v>
      </c>
      <c r="M41" s="181">
        <v>4.4090909090909092</v>
      </c>
      <c r="N41" s="181">
        <v>4.4090909090909092</v>
      </c>
      <c r="O41" s="182">
        <v>4.0909090909090908</v>
      </c>
      <c r="P41" s="183">
        <v>4.4090909090909092</v>
      </c>
      <c r="Q41" s="181">
        <v>4.333333333333333</v>
      </c>
      <c r="R41" s="181">
        <v>4.4090909090909092</v>
      </c>
      <c r="S41" s="181" t="str">
        <v xml:space="preserve"> </v>
      </c>
      <c r="T41" s="181">
        <v>4.5454545454545459</v>
      </c>
      <c r="U41" s="181">
        <v>4.1363636363636367</v>
      </c>
      <c r="V41" s="235">
        <f>сводн.!T50</f>
        <v>3</v>
      </c>
      <c r="W41" s="132">
        <f>SUM(W6:W39)</f>
        <v>0</v>
      </c>
      <c r="X41" s="132">
        <f>SUM(X6:X39)</f>
        <v>0</v>
      </c>
      <c r="Y41" s="132">
        <f>SUM(Y6:Y39)-X41</f>
        <v>0</v>
      </c>
      <c r="Z41" s="132">
        <f>SUM(Z6:Z39)</f>
        <v>58</v>
      </c>
      <c r="AA41" s="132">
        <f>SUM(AA6:AA39)</f>
        <v>75</v>
      </c>
      <c r="AB41" s="132">
        <f>SUM(AB6:AB39)</f>
        <v>195</v>
      </c>
      <c r="AC41" s="132">
        <f>SUM(X41:AB41)</f>
        <v>328</v>
      </c>
      <c r="AD41" s="174">
        <f>IF(ISERROR(((X41+Y41)*2+Z41*3+AA41*4+AB41*5)/SUM(X41,Y41:AB41)),"",((X41+Y41)*2+Z41*3+AA41*4+AB41*5)/SUM(X41,Y41:AB41))</f>
        <v>4.4176829268292686</v>
      </c>
      <c r="AE41" s="180"/>
      <c r="AF41" s="37"/>
      <c r="AG41" s="38">
        <f t="shared" ref="AG41:AU41" si="44">IF(COUNTIF(AG6:AG39,5)=0,"0",COUNTIF(AG6:AG39,5))</f>
        <v>15</v>
      </c>
      <c r="AH41" s="38">
        <f t="shared" si="44"/>
        <v>19</v>
      </c>
      <c r="AI41" s="38">
        <f t="shared" si="44"/>
        <v>16</v>
      </c>
      <c r="AJ41" s="38">
        <f t="shared" si="44"/>
        <v>10</v>
      </c>
      <c r="AK41" s="38">
        <f t="shared" si="44"/>
        <v>9</v>
      </c>
      <c r="AL41" s="38">
        <f t="shared" si="44"/>
        <v>22</v>
      </c>
      <c r="AM41" s="38">
        <f t="shared" si="44"/>
        <v>8</v>
      </c>
      <c r="AN41" s="38">
        <f t="shared" si="44"/>
        <v>13</v>
      </c>
      <c r="AO41" s="38">
        <f t="shared" si="44"/>
        <v>11</v>
      </c>
      <c r="AP41" s="38">
        <f t="shared" si="44"/>
        <v>11</v>
      </c>
      <c r="AQ41" s="38">
        <f t="shared" si="44"/>
        <v>12</v>
      </c>
      <c r="AR41" s="38">
        <f t="shared" si="44"/>
        <v>12</v>
      </c>
      <c r="AS41" s="38">
        <f t="shared" si="44"/>
        <v>13</v>
      </c>
      <c r="AT41" s="38" t="str">
        <f t="shared" si="44"/>
        <v>0</v>
      </c>
      <c r="AU41" s="38">
        <f t="shared" si="44"/>
        <v>13</v>
      </c>
      <c r="AV41" s="39">
        <f>IF(COUNTIF(AV6:AV39,5)=0," ",COUNTIF(AV6:AV39,5))</f>
        <v>11</v>
      </c>
      <c r="AW41" s="38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8" customHeight="1" x14ac:dyDescent="0.2">
      <c r="A42" s="184"/>
      <c r="B42" s="184"/>
      <c r="C42" s="185" t="s">
        <v>13</v>
      </c>
      <c r="D42" s="186"/>
      <c r="E42" s="187"/>
      <c r="F42" s="102">
        <v>15</v>
      </c>
      <c r="G42" s="102">
        <v>19</v>
      </c>
      <c r="H42" s="102">
        <v>16</v>
      </c>
      <c r="I42" s="102">
        <v>10</v>
      </c>
      <c r="J42" s="102">
        <v>9</v>
      </c>
      <c r="K42" s="102">
        <v>22</v>
      </c>
      <c r="L42" s="102">
        <v>8</v>
      </c>
      <c r="M42" s="102">
        <v>13</v>
      </c>
      <c r="N42" s="102">
        <v>11</v>
      </c>
      <c r="O42" s="102">
        <v>11</v>
      </c>
      <c r="P42" s="102">
        <v>12</v>
      </c>
      <c r="Q42" s="102">
        <v>12</v>
      </c>
      <c r="R42" s="102">
        <v>13</v>
      </c>
      <c r="S42" s="102" t="str">
        <v>0</v>
      </c>
      <c r="T42" s="102">
        <v>13</v>
      </c>
      <c r="U42" s="102">
        <v>11</v>
      </c>
      <c r="V42" s="38">
        <f>IF(COUNTIF(V6:V39,5)=0,"0",COUNTIF(V6:V39,5))</f>
        <v>7</v>
      </c>
      <c r="W42" s="177"/>
      <c r="X42" s="722">
        <f>SUM(X41:AB41)</f>
        <v>328</v>
      </c>
      <c r="Y42" s="722"/>
      <c r="Z42" s="722"/>
      <c r="AA42" s="722"/>
      <c r="AB42" s="722"/>
      <c r="AC42" s="178"/>
      <c r="AD42" s="179"/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44">
        <f t="shared" ref="AG42:AU42" si="45">IF(COUNTIF(AG6:AG39,4)=0,"0",COUNTIF(AG6:AG39,4))</f>
        <v>6</v>
      </c>
      <c r="AH42" s="44">
        <f t="shared" si="45"/>
        <v>3</v>
      </c>
      <c r="AI42" s="44">
        <f t="shared" si="45"/>
        <v>6</v>
      </c>
      <c r="AJ42" s="44">
        <f t="shared" si="45"/>
        <v>7</v>
      </c>
      <c r="AK42" s="44">
        <f t="shared" si="45"/>
        <v>2</v>
      </c>
      <c r="AL42" s="44" t="str">
        <f t="shared" si="45"/>
        <v>0</v>
      </c>
      <c r="AM42" s="44">
        <f t="shared" si="45"/>
        <v>8</v>
      </c>
      <c r="AN42" s="44">
        <f t="shared" si="45"/>
        <v>5</v>
      </c>
      <c r="AO42" s="44">
        <f t="shared" si="45"/>
        <v>9</v>
      </c>
      <c r="AP42" s="44">
        <f t="shared" si="45"/>
        <v>2</v>
      </c>
      <c r="AQ42" s="44">
        <f t="shared" si="45"/>
        <v>7</v>
      </c>
      <c r="AR42" s="44">
        <f t="shared" si="45"/>
        <v>4</v>
      </c>
      <c r="AS42" s="44">
        <f t="shared" si="45"/>
        <v>5</v>
      </c>
      <c r="AT42" s="44" t="str">
        <f t="shared" si="45"/>
        <v>0</v>
      </c>
      <c r="AU42" s="44">
        <f t="shared" si="45"/>
        <v>8</v>
      </c>
      <c r="AV42" s="46">
        <f>IF(COUNTIF(AV6:AV39,4)=0," ",COUNTIF(AV6:AV39,4))</f>
        <v>3</v>
      </c>
      <c r="AW42" s="44"/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8" customHeight="1" x14ac:dyDescent="0.2">
      <c r="A43" s="188"/>
      <c r="B43" s="188"/>
      <c r="C43" s="189" t="s">
        <v>14</v>
      </c>
      <c r="D43" s="190"/>
      <c r="E43" s="191"/>
      <c r="F43" s="104">
        <v>6</v>
      </c>
      <c r="G43" s="104">
        <v>3</v>
      </c>
      <c r="H43" s="104">
        <v>6</v>
      </c>
      <c r="I43" s="104">
        <v>7</v>
      </c>
      <c r="J43" s="104">
        <v>2</v>
      </c>
      <c r="K43" s="104" t="str">
        <v>0</v>
      </c>
      <c r="L43" s="104">
        <v>8</v>
      </c>
      <c r="M43" s="104">
        <v>5</v>
      </c>
      <c r="N43" s="104">
        <v>9</v>
      </c>
      <c r="O43" s="104">
        <v>2</v>
      </c>
      <c r="P43" s="104">
        <v>7</v>
      </c>
      <c r="Q43" s="104">
        <v>4</v>
      </c>
      <c r="R43" s="104">
        <v>5</v>
      </c>
      <c r="S43" s="104" t="str">
        <v>0</v>
      </c>
      <c r="T43" s="104">
        <v>8</v>
      </c>
      <c r="U43" s="104">
        <v>3</v>
      </c>
      <c r="V43" s="44">
        <f>IF(COUNTIF(V6:V39,4)=0,"0",COUNTIF(V6:V39,4))</f>
        <v>3</v>
      </c>
      <c r="W43" s="44"/>
      <c r="X43" s="44"/>
      <c r="Y43" s="44" t="str">
        <f>IF(COUNTIF(Y6:Y39,4)=0," ",COUNTIF(Y6:Y39,4))</f>
        <v xml:space="preserve"> </v>
      </c>
      <c r="Z43" s="44">
        <f>IF(COUNTIF(Z6:Z39,4)=0," ",COUNTIF(Z6:Z39,4))</f>
        <v>2</v>
      </c>
      <c r="AA43" s="44">
        <f>IF(COUNTIF(AA6:AA39,4)=0," ",COUNTIF(AA6:AA39,4))</f>
        <v>1</v>
      </c>
      <c r="AB43" s="44">
        <f>IF(COUNTIF(AB6:AB39,4)=0," ",COUNTIF(AB6:AB39,4))</f>
        <v>1</v>
      </c>
      <c r="AC43" s="44"/>
      <c r="AD43" s="44"/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52" t="str">
        <f t="shared" ref="AG43:AU43" si="46">IF(COUNTIF(AG6:AG39,3)=0,"0",COUNTIF(AG6:AG39,3))</f>
        <v>0</v>
      </c>
      <c r="AH43" s="52" t="str">
        <f t="shared" si="46"/>
        <v>0</v>
      </c>
      <c r="AI43" s="52" t="str">
        <f t="shared" si="46"/>
        <v>0</v>
      </c>
      <c r="AJ43" s="52">
        <f t="shared" si="46"/>
        <v>5</v>
      </c>
      <c r="AK43" s="52">
        <f t="shared" si="46"/>
        <v>11</v>
      </c>
      <c r="AL43" s="52" t="str">
        <f t="shared" si="46"/>
        <v>0</v>
      </c>
      <c r="AM43" s="52">
        <f t="shared" si="46"/>
        <v>6</v>
      </c>
      <c r="AN43" s="52">
        <f t="shared" si="46"/>
        <v>4</v>
      </c>
      <c r="AO43" s="52">
        <f t="shared" si="46"/>
        <v>2</v>
      </c>
      <c r="AP43" s="52">
        <f t="shared" si="46"/>
        <v>9</v>
      </c>
      <c r="AQ43" s="52">
        <f t="shared" si="46"/>
        <v>3</v>
      </c>
      <c r="AR43" s="52">
        <f t="shared" si="46"/>
        <v>5</v>
      </c>
      <c r="AS43" s="52">
        <f t="shared" si="46"/>
        <v>4</v>
      </c>
      <c r="AT43" s="52" t="str">
        <f t="shared" si="46"/>
        <v>0</v>
      </c>
      <c r="AU43" s="52">
        <f t="shared" si="46"/>
        <v>1</v>
      </c>
      <c r="AV43" s="54">
        <f>IF(COUNTIF(AV6:AV39,3)=0," ",COUNTIF(AV6:AV39,3))</f>
        <v>8</v>
      </c>
      <c r="AW43" s="52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8" customHeight="1" x14ac:dyDescent="0.2">
      <c r="A44" s="84"/>
      <c r="B44" s="84"/>
      <c r="C44" s="192" t="s">
        <v>15</v>
      </c>
      <c r="D44" s="193"/>
      <c r="E44" s="194"/>
      <c r="F44" s="106" t="str">
        <v>0</v>
      </c>
      <c r="G44" s="106" t="str">
        <v>0</v>
      </c>
      <c r="H44" s="106" t="str">
        <v>0</v>
      </c>
      <c r="I44" s="106">
        <v>5</v>
      </c>
      <c r="J44" s="106">
        <v>11</v>
      </c>
      <c r="K44" s="106" t="str">
        <v>0</v>
      </c>
      <c r="L44" s="106">
        <v>6</v>
      </c>
      <c r="M44" s="106">
        <v>4</v>
      </c>
      <c r="N44" s="106">
        <v>2</v>
      </c>
      <c r="O44" s="106">
        <v>9</v>
      </c>
      <c r="P44" s="106">
        <v>3</v>
      </c>
      <c r="Q44" s="106">
        <v>5</v>
      </c>
      <c r="R44" s="106">
        <v>4</v>
      </c>
      <c r="S44" s="106" t="str">
        <v>0</v>
      </c>
      <c r="T44" s="106">
        <v>1</v>
      </c>
      <c r="U44" s="106">
        <v>8</v>
      </c>
      <c r="V44" s="52">
        <f>IF(COUNTIF(V6:V39,3)=0,"0",COUNTIF(V6:V39,3))</f>
        <v>12</v>
      </c>
      <c r="W44" s="52"/>
      <c r="X44" s="52"/>
      <c r="Y44" s="52" t="str">
        <f>IF(COUNTIF(Y6:Y39,3)=0," ",COUNTIF(Y6:Y39,3))</f>
        <v xml:space="preserve"> </v>
      </c>
      <c r="Z44" s="52">
        <f>IF(COUNTIF(Z6:Z39,3)=0," ",COUNTIF(Z6:Z39,3))</f>
        <v>1</v>
      </c>
      <c r="AA44" s="52" t="str">
        <f>IF(COUNTIF(AA6:AA39,3)=0," ",COUNTIF(AA6:AA39,3))</f>
        <v xml:space="preserve"> </v>
      </c>
      <c r="AB44" s="52">
        <f>IF(COUNTIF(AB6:AB39,3)=0," ",COUNTIF(AB6:AB39,3))</f>
        <v>4</v>
      </c>
      <c r="AC44" s="52"/>
      <c r="AD44" s="52"/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>
        <f t="shared" ref="AG44:AV44" si="47">COUNTIF(AG6:AG39,2)+COUNTIF(AG6:AG39,"д")</f>
        <v>0</v>
      </c>
      <c r="AH44" s="35">
        <f t="shared" si="47"/>
        <v>0</v>
      </c>
      <c r="AI44" s="35">
        <f t="shared" si="47"/>
        <v>0</v>
      </c>
      <c r="AJ44" s="35">
        <f t="shared" si="47"/>
        <v>0</v>
      </c>
      <c r="AK44" s="35">
        <f t="shared" si="47"/>
        <v>0</v>
      </c>
      <c r="AL44" s="35">
        <f t="shared" si="47"/>
        <v>0</v>
      </c>
      <c r="AM44" s="35">
        <f t="shared" si="47"/>
        <v>0</v>
      </c>
      <c r="AN44" s="35">
        <f t="shared" si="47"/>
        <v>0</v>
      </c>
      <c r="AO44" s="35">
        <f t="shared" si="47"/>
        <v>0</v>
      </c>
      <c r="AP44" s="35">
        <f t="shared" si="47"/>
        <v>0</v>
      </c>
      <c r="AQ44" s="35">
        <f t="shared" si="47"/>
        <v>0</v>
      </c>
      <c r="AR44" s="35">
        <f t="shared" si="47"/>
        <v>0</v>
      </c>
      <c r="AS44" s="35">
        <f t="shared" si="47"/>
        <v>0</v>
      </c>
      <c r="AT44" s="35">
        <f t="shared" si="47"/>
        <v>0</v>
      </c>
      <c r="AU44" s="35">
        <f t="shared" si="47"/>
        <v>0</v>
      </c>
      <c r="AV44" s="35">
        <f t="shared" si="47"/>
        <v>0</v>
      </c>
      <c r="AW44" s="35"/>
      <c r="AX44" s="130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/>
      <c r="CA44" s="124"/>
      <c r="CB44" s="124"/>
      <c r="CC44" s="124"/>
      <c r="CD44" s="124"/>
      <c r="CE44" s="124"/>
      <c r="CF44" s="124"/>
      <c r="CG44" s="124"/>
      <c r="CH44" s="124"/>
      <c r="CI44" s="124"/>
      <c r="CJ44" s="124"/>
      <c r="CK44" s="124"/>
      <c r="CL44" s="124"/>
      <c r="CM44" s="124"/>
      <c r="CN44" s="122"/>
      <c r="CO44" s="122"/>
      <c r="CP44" s="122"/>
      <c r="CQ44" s="122"/>
      <c r="CR44" s="122"/>
      <c r="CS44" s="122"/>
      <c r="CT44" s="122"/>
      <c r="CU44" s="122"/>
      <c r="CV44" s="122"/>
      <c r="CW44" s="122"/>
      <c r="CX44" s="122"/>
      <c r="CY44" s="122"/>
      <c r="CZ44" s="122"/>
      <c r="DA44" s="122"/>
      <c r="DG44" s="135"/>
    </row>
    <row r="45" spans="1:157" ht="18" customHeight="1" x14ac:dyDescent="0.2">
      <c r="A45" s="133"/>
      <c r="B45" s="133"/>
      <c r="C45" s="82" t="s">
        <v>16</v>
      </c>
      <c r="D45" s="82"/>
      <c r="E45" s="27"/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4">
        <v>0</v>
      </c>
      <c r="L45" s="134">
        <v>0</v>
      </c>
      <c r="M45" s="134">
        <v>0</v>
      </c>
      <c r="N45" s="134">
        <v>0</v>
      </c>
      <c r="O45" s="134">
        <v>0</v>
      </c>
      <c r="P45" s="134">
        <v>0</v>
      </c>
      <c r="Q45" s="134">
        <v>0</v>
      </c>
      <c r="R45" s="134">
        <v>0</v>
      </c>
      <c r="S45" s="134">
        <v>0</v>
      </c>
      <c r="T45" s="134">
        <v>0</v>
      </c>
      <c r="U45" s="134">
        <v>0</v>
      </c>
      <c r="V45" s="170" t="str">
        <f>IF(COUNTIF(V6:V39,2)=0,"0",COUNTIF(V6:V39,2))</f>
        <v>0</v>
      </c>
      <c r="W45" s="35"/>
      <c r="X45" s="35"/>
      <c r="Y45" s="35" t="str">
        <f>IF(COUNTIF(Y6:Y39,2)=0," ",COUNTIF(Y6:Y39,2))</f>
        <v xml:space="preserve"> </v>
      </c>
      <c r="Z45" s="35">
        <f>IF(COUNTIF(Z6:Z39,2)=0," ",COUNTIF(Z6:Z39,2))</f>
        <v>1</v>
      </c>
      <c r="AA45" s="35">
        <f>IF(COUNTIF(AA6:AA39,2)=0," ",COUNTIF(AA6:AA39,2))</f>
        <v>3</v>
      </c>
      <c r="AB45" s="35">
        <f>IF(COUNTIF(AB6:AB39,2)=0," ",COUNTIF(AB6:AB39,2))</f>
        <v>2</v>
      </c>
      <c r="AC45" s="35"/>
      <c r="AD45" s="35"/>
      <c r="AE45" s="35" t="str">
        <f>IF(COUNTIF(AE6:AE39,"б")=0," ",COUNTIF(AE6:AE39,"б"))</f>
        <v xml:space="preserve"> </v>
      </c>
      <c r="AF45" s="61">
        <f t="shared" ref="AF45:BK45" si="48">IF(COUNTIF(AF6:AF39,"б")=0+COUNTIF(AF6:AF39,"а")=0,"0",COUNTIF(AF6:AF39,"б")+COUNTIF(AF6:AF39,"а"))</f>
        <v>0</v>
      </c>
      <c r="AG45" s="60">
        <f t="shared" si="48"/>
        <v>1</v>
      </c>
      <c r="AH45" s="60">
        <f t="shared" si="48"/>
        <v>0</v>
      </c>
      <c r="AI45" s="60">
        <f t="shared" si="48"/>
        <v>0</v>
      </c>
      <c r="AJ45" s="60">
        <f t="shared" si="48"/>
        <v>0</v>
      </c>
      <c r="AK45" s="60">
        <f t="shared" si="48"/>
        <v>0</v>
      </c>
      <c r="AL45" s="60">
        <f t="shared" si="48"/>
        <v>0</v>
      </c>
      <c r="AM45" s="60">
        <f t="shared" si="48"/>
        <v>0</v>
      </c>
      <c r="AN45" s="60">
        <f t="shared" si="48"/>
        <v>0</v>
      </c>
      <c r="AO45" s="60">
        <f t="shared" si="48"/>
        <v>0</v>
      </c>
      <c r="AP45" s="60">
        <f t="shared" si="48"/>
        <v>0</v>
      </c>
      <c r="AQ45" s="60">
        <f t="shared" si="48"/>
        <v>0</v>
      </c>
      <c r="AR45" s="60">
        <f t="shared" si="48"/>
        <v>0</v>
      </c>
      <c r="AS45" s="60">
        <f t="shared" si="48"/>
        <v>0</v>
      </c>
      <c r="AT45" s="60">
        <f t="shared" si="48"/>
        <v>0</v>
      </c>
      <c r="AU45" s="60">
        <f t="shared" si="48"/>
        <v>0</v>
      </c>
      <c r="AV45" s="60">
        <f t="shared" si="48"/>
        <v>0</v>
      </c>
      <c r="AW45" s="60">
        <f t="shared" si="48"/>
        <v>0</v>
      </c>
      <c r="AX45" s="60">
        <f t="shared" si="48"/>
        <v>0</v>
      </c>
      <c r="AY45" s="60">
        <f t="shared" si="48"/>
        <v>0</v>
      </c>
      <c r="AZ45" s="60">
        <f t="shared" si="48"/>
        <v>0</v>
      </c>
      <c r="BA45" s="60">
        <f t="shared" si="48"/>
        <v>0</v>
      </c>
      <c r="BB45" s="60">
        <f t="shared" si="48"/>
        <v>0</v>
      </c>
      <c r="BC45" s="60">
        <f t="shared" si="48"/>
        <v>0</v>
      </c>
      <c r="BD45" s="60">
        <f t="shared" si="48"/>
        <v>0</v>
      </c>
      <c r="BE45" s="60">
        <f t="shared" si="48"/>
        <v>0</v>
      </c>
      <c r="BF45" s="60">
        <f t="shared" si="48"/>
        <v>0</v>
      </c>
      <c r="BG45" s="60">
        <f t="shared" si="48"/>
        <v>0</v>
      </c>
      <c r="BH45" s="60">
        <f t="shared" si="48"/>
        <v>0</v>
      </c>
      <c r="BI45" s="60">
        <f t="shared" si="48"/>
        <v>0</v>
      </c>
      <c r="BJ45" s="60">
        <f t="shared" si="48"/>
        <v>0</v>
      </c>
      <c r="BK45" s="60">
        <f t="shared" si="48"/>
        <v>0</v>
      </c>
      <c r="BL45" s="60">
        <f t="shared" ref="BL45:CB45" si="49">IF(COUNTIF(BL6:BL39,"б")=0+COUNTIF(BL6:BL39,"а")=0,"0",COUNTIF(BL6:BL39,"б")+COUNTIF(BL6:BL39,"а"))</f>
        <v>0</v>
      </c>
      <c r="BM45" s="60">
        <f t="shared" si="49"/>
        <v>0</v>
      </c>
      <c r="BN45" s="60">
        <f t="shared" si="49"/>
        <v>0</v>
      </c>
      <c r="BO45" s="60">
        <f t="shared" si="49"/>
        <v>0</v>
      </c>
      <c r="BP45" s="60">
        <f t="shared" si="49"/>
        <v>0</v>
      </c>
      <c r="BQ45" s="60">
        <f t="shared" si="49"/>
        <v>0</v>
      </c>
      <c r="BR45" s="60">
        <f t="shared" si="49"/>
        <v>0</v>
      </c>
      <c r="BS45" s="60">
        <f t="shared" si="49"/>
        <v>0</v>
      </c>
      <c r="BT45" s="60">
        <f t="shared" si="49"/>
        <v>0</v>
      </c>
      <c r="BU45" s="60">
        <f t="shared" si="49"/>
        <v>0</v>
      </c>
      <c r="BV45" s="60">
        <f t="shared" si="49"/>
        <v>0</v>
      </c>
      <c r="BW45" s="60">
        <f t="shared" si="49"/>
        <v>0</v>
      </c>
      <c r="BX45" s="60">
        <f t="shared" si="49"/>
        <v>0</v>
      </c>
      <c r="BY45" s="60">
        <f t="shared" si="49"/>
        <v>0</v>
      </c>
      <c r="BZ45" s="60">
        <f t="shared" si="49"/>
        <v>0</v>
      </c>
      <c r="CA45" s="60">
        <f t="shared" si="49"/>
        <v>0</v>
      </c>
      <c r="CB45" s="60">
        <f t="shared" si="49"/>
        <v>0</v>
      </c>
      <c r="CC45" s="135"/>
      <c r="CD45" s="135"/>
      <c r="CE45" s="135"/>
      <c r="CF45" s="135"/>
      <c r="CG45" s="135"/>
      <c r="CH45" s="135"/>
      <c r="CI45" s="135"/>
      <c r="CJ45" s="135"/>
      <c r="CK45" s="135"/>
      <c r="CL45" s="135"/>
      <c r="CM45" s="135"/>
      <c r="CN45" s="135"/>
      <c r="CO45" s="135"/>
      <c r="CP45" s="135"/>
      <c r="CQ45" s="135"/>
      <c r="CR45" s="135"/>
      <c r="CS45" s="135"/>
      <c r="CT45" s="135"/>
      <c r="CU45" s="135"/>
      <c r="CV45" s="135"/>
      <c r="CW45" s="135"/>
      <c r="CX45" s="135"/>
      <c r="CY45" s="135"/>
      <c r="CZ45" s="135"/>
      <c r="DA45" s="135"/>
      <c r="DB45" s="135"/>
      <c r="DC45" s="135"/>
      <c r="DD45" s="135"/>
      <c r="DE45" s="135"/>
      <c r="DF45" s="135"/>
      <c r="DG45" s="135"/>
      <c r="DH45" s="135"/>
      <c r="DI45" s="135"/>
      <c r="DJ45" s="135"/>
      <c r="DK45" s="135"/>
      <c r="DL45" s="135"/>
      <c r="DM45" s="135"/>
      <c r="DN45" s="135"/>
      <c r="DO45" s="135"/>
      <c r="DP45" s="135"/>
      <c r="DQ45" s="135"/>
      <c r="DR45" s="135"/>
      <c r="DS45" s="135"/>
      <c r="DT45" s="135"/>
      <c r="DU45" s="135"/>
      <c r="DV45" s="135"/>
      <c r="DW45" s="135"/>
      <c r="DX45" s="135"/>
      <c r="DY45" s="135"/>
      <c r="DZ45" s="135"/>
      <c r="EA45" s="135"/>
      <c r="EB45" s="135"/>
      <c r="EC45" s="135"/>
      <c r="ED45" s="135"/>
      <c r="EE45" s="135"/>
      <c r="EF45" s="135"/>
      <c r="EG45" s="135"/>
      <c r="EH45" s="135"/>
      <c r="EI45" s="135"/>
      <c r="EJ45" s="135"/>
      <c r="EK45" s="135"/>
      <c r="EL45" s="135"/>
      <c r="EM45" s="135"/>
      <c r="EN45" s="135"/>
      <c r="EO45" s="135"/>
      <c r="EP45" s="135"/>
      <c r="EQ45" s="135"/>
      <c r="ER45" s="135"/>
      <c r="ES45" s="135"/>
      <c r="ET45" s="135"/>
      <c r="EU45" s="135"/>
      <c r="EV45" s="135"/>
      <c r="EW45" s="135"/>
      <c r="EX45" s="135"/>
      <c r="EY45" s="135"/>
      <c r="EZ45" s="135"/>
      <c r="FA45" s="135"/>
    </row>
    <row r="46" spans="1:157" ht="18" customHeight="1" x14ac:dyDescent="0.2">
      <c r="A46" s="133"/>
      <c r="B46" s="133"/>
      <c r="C46" s="82" t="s">
        <v>17</v>
      </c>
      <c r="D46" s="82"/>
      <c r="E46" s="27"/>
      <c r="F46" s="134">
        <v>1</v>
      </c>
      <c r="G46" s="134">
        <v>0</v>
      </c>
      <c r="H46" s="134">
        <v>0</v>
      </c>
      <c r="I46" s="134">
        <v>0</v>
      </c>
      <c r="J46" s="134">
        <v>0</v>
      </c>
      <c r="K46" s="134">
        <v>0</v>
      </c>
      <c r="L46" s="134">
        <v>0</v>
      </c>
      <c r="M46" s="134">
        <v>0</v>
      </c>
      <c r="N46" s="134">
        <v>0</v>
      </c>
      <c r="O46" s="134">
        <v>0</v>
      </c>
      <c r="P46" s="134">
        <v>0</v>
      </c>
      <c r="Q46" s="134">
        <v>0</v>
      </c>
      <c r="R46" s="134">
        <v>0</v>
      </c>
      <c r="S46" s="134">
        <v>0</v>
      </c>
      <c r="T46" s="134">
        <v>0</v>
      </c>
      <c r="U46" s="134">
        <v>0</v>
      </c>
      <c r="V46" s="170">
        <f t="shared" ref="V46:AB46" si="50">COUNTBLANK(V6:V31)</f>
        <v>0</v>
      </c>
      <c r="W46" s="35">
        <f t="shared" si="50"/>
        <v>0</v>
      </c>
      <c r="X46" s="35">
        <f t="shared" si="50"/>
        <v>0</v>
      </c>
      <c r="Y46" s="35">
        <f t="shared" si="50"/>
        <v>0</v>
      </c>
      <c r="Z46" s="35">
        <f t="shared" si="50"/>
        <v>0</v>
      </c>
      <c r="AA46" s="35">
        <f t="shared" si="50"/>
        <v>0</v>
      </c>
      <c r="AB46" s="35">
        <f t="shared" si="50"/>
        <v>0</v>
      </c>
      <c r="AC46" s="35"/>
      <c r="AD46" s="35">
        <f>COUNTBLANK(AD6:AD27)</f>
        <v>0</v>
      </c>
      <c r="AE46" s="35" t="str">
        <f>IF(COUNTIF(AE6:AE39,"з")=0," ",COUNTIF(AE6:AE39,"з"))</f>
        <v xml:space="preserve"> </v>
      </c>
      <c r="AF46" s="61" t="str">
        <f>IF(COUNTIF(AF6:AF39,"з")=0," ",COUNTIF(AF6:AF39,"з"))</f>
        <v xml:space="preserve"> </v>
      </c>
      <c r="AG46" s="35" t="str">
        <f t="shared" ref="AG46:AU46" si="51">IF(COUNTIF(AG6:AG39,"з")=0,"0",COUNTIF(AG6:AG39,"з"))</f>
        <v>0</v>
      </c>
      <c r="AH46" s="35" t="str">
        <f t="shared" si="51"/>
        <v>0</v>
      </c>
      <c r="AI46" s="35" t="str">
        <f t="shared" si="51"/>
        <v>0</v>
      </c>
      <c r="AJ46" s="35" t="str">
        <f t="shared" si="51"/>
        <v>0</v>
      </c>
      <c r="AK46" s="35" t="str">
        <f t="shared" si="51"/>
        <v>0</v>
      </c>
      <c r="AL46" s="35" t="str">
        <f t="shared" si="51"/>
        <v>0</v>
      </c>
      <c r="AM46" s="35" t="str">
        <f t="shared" si="51"/>
        <v>0</v>
      </c>
      <c r="AN46" s="35" t="str">
        <f t="shared" si="51"/>
        <v>0</v>
      </c>
      <c r="AO46" s="35" t="str">
        <f t="shared" si="51"/>
        <v>0</v>
      </c>
      <c r="AP46" s="35" t="str">
        <f t="shared" si="51"/>
        <v>0</v>
      </c>
      <c r="AQ46" s="35" t="str">
        <f t="shared" si="51"/>
        <v>0</v>
      </c>
      <c r="AR46" s="35" t="str">
        <f t="shared" si="51"/>
        <v>0</v>
      </c>
      <c r="AS46" s="35" t="str">
        <f t="shared" si="51"/>
        <v>0</v>
      </c>
      <c r="AT46" s="35" t="str">
        <f t="shared" si="51"/>
        <v>0</v>
      </c>
      <c r="AU46" s="35" t="str">
        <f t="shared" si="51"/>
        <v>0</v>
      </c>
      <c r="AV46" s="35" t="str">
        <f>IF(COUNTIF(AV6:AV39,"з")=0," ",COUNTIF(AV6:AV39,"з"))</f>
        <v xml:space="preserve"> </v>
      </c>
      <c r="AW46" s="35"/>
      <c r="AX46" s="124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4"/>
      <c r="BP46" s="124"/>
      <c r="BQ46" s="124"/>
      <c r="BR46" s="124"/>
      <c r="BS46" s="124"/>
      <c r="BT46" s="124"/>
      <c r="BU46" s="124"/>
      <c r="BV46" s="124"/>
      <c r="BW46" s="124"/>
      <c r="BX46" s="124"/>
      <c r="BY46" s="124"/>
      <c r="BZ46" s="124"/>
      <c r="CA46" s="124"/>
      <c r="CB46" s="124"/>
      <c r="CC46" s="124"/>
      <c r="CD46" s="124"/>
      <c r="CE46" s="124"/>
      <c r="CF46" s="124"/>
      <c r="CG46" s="124"/>
      <c r="CH46" s="124"/>
      <c r="CI46" s="124"/>
      <c r="CJ46" s="124"/>
      <c r="CK46" s="124"/>
      <c r="CL46" s="124"/>
      <c r="CM46" s="124"/>
      <c r="CN46" s="122"/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G46" s="135"/>
    </row>
    <row r="47" spans="1:157" s="136" customFormat="1" ht="18" customHeight="1" x14ac:dyDescent="0.2">
      <c r="A47" s="133"/>
      <c r="B47" s="133"/>
      <c r="C47" s="82" t="s">
        <v>18</v>
      </c>
      <c r="D47" s="82"/>
      <c r="E47" s="27"/>
      <c r="F47" s="134" t="str">
        <v>0</v>
      </c>
      <c r="G47" s="134" t="str">
        <v>0</v>
      </c>
      <c r="H47" s="134" t="str">
        <v>0</v>
      </c>
      <c r="I47" s="134" t="str">
        <v>0</v>
      </c>
      <c r="J47" s="134" t="str">
        <v>0</v>
      </c>
      <c r="K47" s="134" t="str">
        <v>0</v>
      </c>
      <c r="L47" s="134" t="str">
        <v>0</v>
      </c>
      <c r="M47" s="134" t="str">
        <v>0</v>
      </c>
      <c r="N47" s="134" t="str">
        <v>0</v>
      </c>
      <c r="O47" s="134" t="str">
        <v>0</v>
      </c>
      <c r="P47" s="134" t="str">
        <v>0</v>
      </c>
      <c r="Q47" s="134" t="str">
        <v>0</v>
      </c>
      <c r="R47" s="134" t="str">
        <v>0</v>
      </c>
      <c r="S47" s="134" t="str">
        <v>0</v>
      </c>
      <c r="T47" s="134" t="str">
        <v>0</v>
      </c>
      <c r="U47" s="134" t="str">
        <v xml:space="preserve"> </v>
      </c>
      <c r="V47" s="170" t="str">
        <f>IF(COUNTIF(V6:V39,"з")=0,"0",COUNTIF(V6:V39,"з"))</f>
        <v>0</v>
      </c>
      <c r="W47" s="35"/>
      <c r="X47" s="35"/>
      <c r="Y47" s="35" t="str">
        <f>IF(COUNTIF(Y6:Y39,"з")=0," ",COUNTIF(Y6:Y39,"з"))</f>
        <v xml:space="preserve"> </v>
      </c>
      <c r="Z47" s="35" t="str">
        <f>IF(COUNTIF(Z6:Z39,"з")=0," ",COUNTIF(Z6:Z39,"з"))</f>
        <v xml:space="preserve"> </v>
      </c>
      <c r="AA47" s="35" t="str">
        <f>IF(COUNTIF(AA6:AA39,"з")=0," ",COUNTIF(AA6:AA39,"з"))</f>
        <v xml:space="preserve"> </v>
      </c>
      <c r="AB47" s="35" t="str">
        <f>IF(COUNTIF(AB6:AB39,"з")=0," ",COUNTIF(AB6:AB39,"з"))</f>
        <v xml:space="preserve"> </v>
      </c>
      <c r="AC47" s="35"/>
      <c r="AD47" s="35" t="str">
        <f>IF(COUNTIF(AD6:AD39,"з")=0," ",COUNTIF(AD6:AD39,"з"))</f>
        <v xml:space="preserve"> </v>
      </c>
      <c r="AE47" s="35" t="str">
        <f>IF(COUNTIF(AE6:AE39,"н")=0," ",COUNTIF(AE6:AE39,"н"))</f>
        <v xml:space="preserve"> </v>
      </c>
      <c r="AF47" s="61" t="str">
        <f>IF(COUNTIF(AF6:AF39,"н")=0," ",COUNTIF(AF6:AF39,"н"))</f>
        <v xml:space="preserve"> </v>
      </c>
      <c r="AG47" s="35" t="str">
        <f t="shared" ref="AG47:AU47" si="52">IF(COUNTIF(AG6:AG39,"н")=0,"0",COUNTIF(AG6:AG39,"н"))</f>
        <v>0</v>
      </c>
      <c r="AH47" s="35" t="str">
        <f t="shared" si="52"/>
        <v>0</v>
      </c>
      <c r="AI47" s="35" t="str">
        <f t="shared" si="52"/>
        <v>0</v>
      </c>
      <c r="AJ47" s="35" t="str">
        <f t="shared" si="52"/>
        <v>0</v>
      </c>
      <c r="AK47" s="35" t="str">
        <f t="shared" si="52"/>
        <v>0</v>
      </c>
      <c r="AL47" s="35" t="str">
        <f t="shared" si="52"/>
        <v>0</v>
      </c>
      <c r="AM47" s="35" t="str">
        <f t="shared" si="52"/>
        <v>0</v>
      </c>
      <c r="AN47" s="35" t="str">
        <f t="shared" si="52"/>
        <v>0</v>
      </c>
      <c r="AO47" s="35" t="str">
        <f t="shared" si="52"/>
        <v>0</v>
      </c>
      <c r="AP47" s="35" t="str">
        <f t="shared" si="52"/>
        <v>0</v>
      </c>
      <c r="AQ47" s="35" t="str">
        <f t="shared" si="52"/>
        <v>0</v>
      </c>
      <c r="AR47" s="35" t="str">
        <f t="shared" si="52"/>
        <v>0</v>
      </c>
      <c r="AS47" s="35" t="str">
        <f t="shared" si="52"/>
        <v>0</v>
      </c>
      <c r="AT47" s="35" t="str">
        <f t="shared" si="52"/>
        <v>0</v>
      </c>
      <c r="AU47" s="35" t="str">
        <f t="shared" si="52"/>
        <v>0</v>
      </c>
      <c r="AV47" s="35" t="str">
        <f>IF(COUNTIF(AV6:AV39,"н")=0," ",COUNTIF(AV6:AV39,"н"))</f>
        <v xml:space="preserve"> </v>
      </c>
      <c r="AW47" s="35"/>
      <c r="AX47" s="124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  <c r="CE47" s="124"/>
      <c r="CF47" s="124"/>
      <c r="CG47" s="124"/>
      <c r="CH47" s="124"/>
      <c r="CI47" s="124"/>
      <c r="CJ47" s="124"/>
      <c r="CK47" s="124"/>
      <c r="CL47" s="124"/>
      <c r="CM47" s="124"/>
      <c r="CN47" s="124"/>
      <c r="CO47" s="124"/>
      <c r="CP47" s="124"/>
      <c r="CQ47" s="124"/>
      <c r="CR47" s="124"/>
      <c r="CS47" s="124"/>
      <c r="CT47" s="124"/>
      <c r="CU47" s="124"/>
      <c r="CV47" s="124"/>
      <c r="CW47" s="124"/>
      <c r="CX47" s="124"/>
      <c r="CY47" s="124"/>
      <c r="CZ47" s="124"/>
      <c r="DA47" s="124"/>
    </row>
    <row r="48" spans="1:157" ht="21" customHeight="1" x14ac:dyDescent="0.2">
      <c r="A48" s="133"/>
      <c r="B48" s="133"/>
      <c r="C48" s="82" t="s">
        <v>19</v>
      </c>
      <c r="D48" s="82"/>
      <c r="E48" s="27"/>
      <c r="F48" s="134" t="str">
        <v>0</v>
      </c>
      <c r="G48" s="134" t="str">
        <v>0</v>
      </c>
      <c r="H48" s="134" t="str">
        <v>0</v>
      </c>
      <c r="I48" s="134" t="str">
        <v>0</v>
      </c>
      <c r="J48" s="134" t="str">
        <v>0</v>
      </c>
      <c r="K48" s="134" t="str">
        <v>0</v>
      </c>
      <c r="L48" s="134" t="str">
        <v>0</v>
      </c>
      <c r="M48" s="134" t="str">
        <v>0</v>
      </c>
      <c r="N48" s="134" t="str">
        <v>0</v>
      </c>
      <c r="O48" s="134" t="str">
        <v>0</v>
      </c>
      <c r="P48" s="134" t="str">
        <v>0</v>
      </c>
      <c r="Q48" s="134" t="str">
        <v>0</v>
      </c>
      <c r="R48" s="134" t="str">
        <v>0</v>
      </c>
      <c r="S48" s="134" t="str">
        <v>0</v>
      </c>
      <c r="T48" s="134" t="str">
        <v>0</v>
      </c>
      <c r="U48" s="134" t="str">
        <v xml:space="preserve"> </v>
      </c>
      <c r="V48" s="170" t="str">
        <f>IF(COUNTIF(V6:V39,"н")=0,"0",COUNTIF(V6:V39,"н"))</f>
        <v>0</v>
      </c>
      <c r="W48" s="35"/>
      <c r="X48" s="35"/>
      <c r="Y48" s="35" t="str">
        <f>IF(COUNTIF(Y6:Y39,"н")=0," ",COUNTIF(Y6:Y39,"н"))</f>
        <v xml:space="preserve"> </v>
      </c>
      <c r="Z48" s="35" t="str">
        <f>IF(COUNTIF(Z6:Z39,"н")=0," ",COUNTIF(Z6:Z39,"н"))</f>
        <v xml:space="preserve"> </v>
      </c>
      <c r="AA48" s="35" t="str">
        <f>IF(COUNTIF(AA6:AA39,"н")=0," ",COUNTIF(AA6:AA39,"н"))</f>
        <v xml:space="preserve"> </v>
      </c>
      <c r="AB48" s="35" t="str">
        <f>IF(COUNTIF(AB6:AB39,"н")=0," ",COUNTIF(AB6:AB39,"н"))</f>
        <v xml:space="preserve"> </v>
      </c>
      <c r="AC48" s="35"/>
      <c r="AD48" s="35" t="str">
        <f>IF(COUNTIF(AD6:AD39,"н")=0," ",COUNTIF(AD6:AD39,"н"))</f>
        <v xml:space="preserve"> </v>
      </c>
      <c r="AE48" s="157"/>
      <c r="AF48" s="122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3"/>
      <c r="AR48" s="123"/>
      <c r="AS48" s="123"/>
      <c r="AT48" s="123"/>
      <c r="AU48" s="123"/>
      <c r="AV48" s="123"/>
      <c r="AW48" s="123"/>
      <c r="AX48" s="124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4"/>
      <c r="BP48" s="124"/>
      <c r="BQ48" s="124"/>
      <c r="BR48" s="124"/>
      <c r="BS48" s="124"/>
      <c r="BT48" s="124"/>
      <c r="BU48" s="124"/>
      <c r="BV48" s="124"/>
      <c r="BW48" s="124"/>
      <c r="BX48" s="124"/>
      <c r="BY48" s="124"/>
      <c r="BZ48" s="124"/>
      <c r="CA48" s="124"/>
      <c r="CB48" s="124"/>
      <c r="CC48" s="124"/>
      <c r="CD48" s="124"/>
      <c r="CE48" s="124"/>
      <c r="CF48" s="124"/>
      <c r="CG48" s="124"/>
      <c r="CH48" s="124"/>
      <c r="CI48" s="124"/>
      <c r="CJ48" s="124"/>
      <c r="CK48" s="124"/>
      <c r="CL48" s="124"/>
      <c r="CM48" s="124"/>
      <c r="CN48" s="122"/>
      <c r="CO48" s="122"/>
      <c r="CP48" s="122"/>
      <c r="CQ48" s="122"/>
      <c r="CR48" s="122"/>
      <c r="CS48" s="122"/>
      <c r="CT48" s="122"/>
      <c r="CU48" s="122"/>
      <c r="CV48" s="122"/>
      <c r="CW48" s="122"/>
      <c r="CX48" s="122"/>
      <c r="CY48" s="122"/>
      <c r="CZ48" s="122"/>
      <c r="DA48" s="122"/>
    </row>
    <row r="49" spans="6:105" x14ac:dyDescent="0.2"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244"/>
      <c r="R49" s="244"/>
      <c r="S49" s="244"/>
      <c r="T49" s="122"/>
      <c r="U49" s="122"/>
      <c r="V49" s="122"/>
      <c r="W49" s="127"/>
      <c r="X49" s="127"/>
      <c r="Y49" s="127"/>
      <c r="Z49" s="127"/>
      <c r="AA49" s="127"/>
      <c r="AB49" s="127"/>
      <c r="AC49" s="127"/>
      <c r="AD49" s="127"/>
      <c r="AE49" s="122"/>
      <c r="AF49" s="122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4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4"/>
      <c r="CF49" s="124"/>
      <c r="CG49" s="124"/>
      <c r="CH49" s="124"/>
      <c r="CI49" s="124"/>
      <c r="CJ49" s="124"/>
      <c r="CK49" s="124"/>
      <c r="CL49" s="124"/>
      <c r="CM49" s="124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/>
      <c r="CX49" s="122"/>
      <c r="CY49" s="122"/>
      <c r="CZ49" s="122"/>
      <c r="DA49" s="122"/>
    </row>
    <row r="50" spans="6:105" x14ac:dyDescent="0.2"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244"/>
      <c r="R50" s="244"/>
      <c r="S50" s="244"/>
      <c r="T50" s="122"/>
      <c r="U50" s="122"/>
      <c r="V50" s="122"/>
      <c r="W50" s="127"/>
      <c r="X50" s="127"/>
      <c r="Y50" s="127"/>
      <c r="Z50" s="127"/>
      <c r="AA50" s="127"/>
      <c r="AB50" s="127"/>
      <c r="AC50" s="127"/>
      <c r="AD50" s="127"/>
      <c r="AE50" s="122"/>
      <c r="AF50" s="122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4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2"/>
      <c r="CO50" s="122"/>
      <c r="CP50" s="122"/>
      <c r="CQ50" s="122"/>
      <c r="CR50" s="122"/>
      <c r="CS50" s="122"/>
      <c r="CT50" s="122"/>
      <c r="CU50" s="122"/>
      <c r="CV50" s="122"/>
      <c r="CW50" s="122"/>
      <c r="CX50" s="122"/>
      <c r="CY50" s="122"/>
      <c r="CZ50" s="122"/>
      <c r="DA50" s="122"/>
    </row>
    <row r="51" spans="6:105" x14ac:dyDescent="0.2"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244"/>
      <c r="R51" s="244"/>
      <c r="S51" s="244"/>
      <c r="T51" s="122"/>
      <c r="U51" s="122"/>
      <c r="V51" s="122"/>
      <c r="W51" s="127"/>
      <c r="X51" s="127"/>
      <c r="Y51" s="127"/>
      <c r="Z51" s="127"/>
      <c r="AA51" s="127"/>
      <c r="AB51" s="127"/>
      <c r="AC51" s="127"/>
      <c r="AD51" s="127"/>
      <c r="AE51" s="122"/>
      <c r="AF51" s="122"/>
      <c r="AG51" s="123"/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4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24"/>
      <c r="CH51" s="124"/>
      <c r="CI51" s="124"/>
      <c r="CJ51" s="124"/>
      <c r="CK51" s="124"/>
      <c r="CL51" s="124"/>
      <c r="CM51" s="124"/>
      <c r="CN51" s="122"/>
      <c r="CO51" s="122"/>
      <c r="CP51" s="122"/>
      <c r="CQ51" s="122"/>
      <c r="CR51" s="122"/>
      <c r="CS51" s="122"/>
      <c r="CT51" s="122"/>
      <c r="CU51" s="122"/>
      <c r="CV51" s="122"/>
      <c r="CW51" s="122"/>
      <c r="CX51" s="122"/>
      <c r="CY51" s="122"/>
      <c r="CZ51" s="122"/>
      <c r="DA51" s="122"/>
    </row>
    <row r="52" spans="6:105" x14ac:dyDescent="0.2"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244"/>
      <c r="R52" s="244"/>
      <c r="S52" s="244"/>
      <c r="T52" s="122"/>
      <c r="U52" s="122"/>
      <c r="V52" s="122"/>
      <c r="W52" s="127"/>
      <c r="X52" s="127"/>
      <c r="Y52" s="127"/>
      <c r="Z52" s="127"/>
      <c r="AA52" s="127"/>
      <c r="AB52" s="127"/>
      <c r="AC52" s="127"/>
      <c r="AD52" s="127"/>
      <c r="AE52" s="122"/>
      <c r="AF52" s="122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4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  <c r="CE52" s="124"/>
      <c r="CF52" s="124"/>
      <c r="CG52" s="124"/>
      <c r="CH52" s="124"/>
      <c r="CI52" s="124"/>
      <c r="CJ52" s="124"/>
      <c r="CK52" s="124"/>
      <c r="CL52" s="124"/>
      <c r="CM52" s="124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</row>
    <row r="53" spans="6:105" x14ac:dyDescent="0.2"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244"/>
      <c r="R53" s="244"/>
      <c r="S53" s="244"/>
      <c r="T53" s="122"/>
      <c r="U53" s="122"/>
      <c r="V53" s="122"/>
      <c r="W53" s="127"/>
      <c r="X53" s="127"/>
      <c r="Y53" s="127"/>
      <c r="Z53" s="127"/>
      <c r="AA53" s="127"/>
      <c r="AB53" s="127"/>
      <c r="AC53" s="127"/>
      <c r="AD53" s="127"/>
      <c r="AE53" s="122"/>
      <c r="AF53" s="122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4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  <c r="CE53" s="124"/>
      <c r="CF53" s="124"/>
      <c r="CG53" s="124"/>
      <c r="CH53" s="124"/>
      <c r="CI53" s="124"/>
      <c r="CJ53" s="124"/>
      <c r="CK53" s="124"/>
      <c r="CL53" s="124"/>
      <c r="CM53" s="124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</row>
    <row r="54" spans="6:105" x14ac:dyDescent="0.2"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244"/>
      <c r="R54" s="244"/>
      <c r="S54" s="244"/>
      <c r="T54" s="122"/>
      <c r="U54" s="122"/>
      <c r="V54" s="122"/>
      <c r="W54" s="127"/>
      <c r="X54" s="127"/>
      <c r="Y54" s="127"/>
      <c r="Z54" s="127"/>
      <c r="AA54" s="127"/>
      <c r="AB54" s="127"/>
      <c r="AC54" s="127"/>
      <c r="AD54" s="127"/>
      <c r="AE54" s="122"/>
      <c r="AF54" s="122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4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4"/>
      <c r="CC54" s="124"/>
      <c r="CD54" s="124"/>
      <c r="CE54" s="124"/>
      <c r="CF54" s="124"/>
      <c r="CG54" s="124"/>
      <c r="CH54" s="124"/>
      <c r="CI54" s="124"/>
      <c r="CJ54" s="124"/>
      <c r="CK54" s="124"/>
      <c r="CL54" s="124"/>
      <c r="CM54" s="124"/>
      <c r="CN54" s="122"/>
      <c r="CO54" s="122"/>
      <c r="CP54" s="122"/>
      <c r="CQ54" s="122"/>
      <c r="CR54" s="122"/>
      <c r="CS54" s="122"/>
      <c r="CT54" s="122"/>
      <c r="CU54" s="122"/>
      <c r="CV54" s="122"/>
      <c r="CW54" s="122"/>
      <c r="CX54" s="122"/>
      <c r="CY54" s="122"/>
      <c r="CZ54" s="122"/>
      <c r="DA54" s="122"/>
    </row>
    <row r="55" spans="6:105" x14ac:dyDescent="0.2"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244"/>
      <c r="R55" s="244"/>
      <c r="S55" s="244"/>
      <c r="T55" s="122"/>
      <c r="U55" s="122"/>
      <c r="V55" s="122"/>
      <c r="W55" s="127"/>
      <c r="X55" s="127"/>
      <c r="Y55" s="127"/>
      <c r="Z55" s="127"/>
      <c r="AA55" s="127"/>
      <c r="AB55" s="127"/>
      <c r="AC55" s="127"/>
      <c r="AD55" s="127"/>
      <c r="AE55" s="122"/>
      <c r="AF55" s="122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3"/>
      <c r="AR55" s="123"/>
      <c r="AS55" s="123"/>
      <c r="AT55" s="123"/>
      <c r="AU55" s="123"/>
      <c r="AV55" s="123"/>
      <c r="AW55" s="123"/>
      <c r="AX55" s="124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4"/>
      <c r="CE55" s="124"/>
      <c r="CF55" s="124"/>
      <c r="CG55" s="124"/>
      <c r="CH55" s="124"/>
      <c r="CI55" s="124"/>
      <c r="CJ55" s="124"/>
      <c r="CK55" s="124"/>
      <c r="CL55" s="124"/>
      <c r="CM55" s="124"/>
      <c r="CN55" s="122"/>
      <c r="CO55" s="122"/>
      <c r="CP55" s="122"/>
      <c r="CQ55" s="122"/>
      <c r="CR55" s="122"/>
      <c r="CS55" s="122"/>
      <c r="CT55" s="122"/>
      <c r="CU55" s="122"/>
      <c r="CV55" s="122"/>
      <c r="CW55" s="122"/>
      <c r="CX55" s="122"/>
      <c r="CY55" s="122"/>
      <c r="CZ55" s="122"/>
      <c r="DA55" s="122"/>
    </row>
    <row r="56" spans="6:105" x14ac:dyDescent="0.2"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244"/>
      <c r="R56" s="244"/>
      <c r="S56" s="244"/>
      <c r="T56" s="122"/>
      <c r="U56" s="122"/>
      <c r="V56" s="122"/>
      <c r="W56" s="127"/>
      <c r="X56" s="127"/>
      <c r="Y56" s="127"/>
      <c r="Z56" s="127"/>
      <c r="AA56" s="127"/>
      <c r="AB56" s="127"/>
      <c r="AC56" s="127"/>
      <c r="AD56" s="127"/>
      <c r="AE56" s="122"/>
      <c r="AF56" s="122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4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4"/>
      <c r="CE56" s="124"/>
      <c r="CF56" s="124"/>
      <c r="CG56" s="124"/>
      <c r="CH56" s="124"/>
      <c r="CI56" s="124"/>
      <c r="CJ56" s="124"/>
      <c r="CK56" s="124"/>
      <c r="CL56" s="124"/>
      <c r="CM56" s="124"/>
      <c r="CN56" s="122"/>
      <c r="CO56" s="122"/>
      <c r="CP56" s="122"/>
      <c r="CQ56" s="122"/>
      <c r="CR56" s="122"/>
      <c r="CS56" s="122"/>
      <c r="CT56" s="122"/>
      <c r="CU56" s="122"/>
      <c r="CV56" s="122"/>
      <c r="CW56" s="122"/>
      <c r="CX56" s="122"/>
      <c r="CY56" s="122"/>
      <c r="CZ56" s="122"/>
      <c r="DA56" s="122"/>
    </row>
    <row r="57" spans="6:105" x14ac:dyDescent="0.2"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244"/>
      <c r="R57" s="244"/>
      <c r="S57" s="244"/>
      <c r="T57" s="122"/>
      <c r="U57" s="122"/>
      <c r="V57" s="122"/>
      <c r="W57" s="127"/>
      <c r="X57" s="127"/>
      <c r="Y57" s="127"/>
      <c r="Z57" s="127"/>
      <c r="AA57" s="127"/>
      <c r="AB57" s="127"/>
      <c r="AC57" s="127"/>
      <c r="AD57" s="127"/>
    </row>
  </sheetData>
  <mergeCells count="8">
    <mergeCell ref="F2:N2"/>
    <mergeCell ref="O2:R2"/>
    <mergeCell ref="BP3:CE3"/>
    <mergeCell ref="A3:C4"/>
    <mergeCell ref="X42:AB42"/>
    <mergeCell ref="AG3:AW3"/>
    <mergeCell ref="AX3:BM3"/>
    <mergeCell ref="AD3:AD5"/>
  </mergeCells>
  <phoneticPr fontId="29" type="noConversion"/>
  <conditionalFormatting sqref="W42 AG45:CB45 Z5:AC5 AE42:AF45 AE46:AW47 F41:O48 AE6:AE41 AG6:AW44 W43:AD48 F28:O39 P28:V48 Q6:V27 F27:G27 G6:H27 J7:N27 K6:O27">
    <cfRule type="cellIs" dxfId="6285" priority="3259" stopIfTrue="1" operator="equal">
      <formula>5</formula>
    </cfRule>
    <cfRule type="cellIs" dxfId="6284" priority="3260" stopIfTrue="1" operator="equal">
      <formula>4</formula>
    </cfRule>
    <cfRule type="cellIs" dxfId="6283" priority="3261" stopIfTrue="1" operator="equal">
      <formula>3</formula>
    </cfRule>
  </conditionalFormatting>
  <conditionalFormatting sqref="E6:E48">
    <cfRule type="cellIs" dxfId="6282" priority="3262" stopIfTrue="1" operator="equal">
      <formula>4</formula>
    </cfRule>
    <cfRule type="cellIs" dxfId="6281" priority="3263" stopIfTrue="1" operator="equal">
      <formula>3</formula>
    </cfRule>
  </conditionalFormatting>
  <conditionalFormatting sqref="AF6:AF39">
    <cfRule type="expression" dxfId="6280" priority="3264" stopIfTrue="1">
      <formula>VALUE(RIGHT(AF6))&gt;AE6</formula>
    </cfRule>
    <cfRule type="expression" dxfId="6279" priority="3265" stopIfTrue="1">
      <formula>EXACT(RIGHT(AF6,3),"зач")</formula>
    </cfRule>
  </conditionalFormatting>
  <conditionalFormatting sqref="Y5 AI5 AG5 C5">
    <cfRule type="cellIs" dxfId="6278" priority="3266" stopIfTrue="1" operator="equal">
      <formula>5</formula>
    </cfRule>
    <cfRule type="cellIs" dxfId="6277" priority="3267" stopIfTrue="1" operator="equal">
      <formula>4</formula>
    </cfRule>
    <cfRule type="cellIs" dxfId="6276" priority="3268" stopIfTrue="1" operator="equal">
      <formula>3</formula>
    </cfRule>
  </conditionalFormatting>
  <conditionalFormatting sqref="AE3:AJ4 V3:AC4 S3 K3:O3">
    <cfRule type="expression" dxfId="6275" priority="3269" stopIfTrue="1">
      <formula>$D$1&lt;K3</formula>
    </cfRule>
    <cfRule type="expression" dxfId="6274" priority="3270" stopIfTrue="1">
      <formula>$D$1&gt;K3</formula>
    </cfRule>
  </conditionalFormatting>
  <conditionalFormatting sqref="H6:J27">
    <cfRule type="cellIs" dxfId="6273" priority="3075" stopIfTrue="1" operator="equal">
      <formula>5</formula>
    </cfRule>
    <cfRule type="cellIs" dxfId="6272" priority="3076" stopIfTrue="1" operator="equal">
      <formula>4</formula>
    </cfRule>
    <cfRule type="cellIs" dxfId="6271" priority="3077" stopIfTrue="1" operator="equal">
      <formula>3</formula>
    </cfRule>
  </conditionalFormatting>
  <conditionalFormatting sqref="U3">
    <cfRule type="expression" dxfId="6270" priority="3056" stopIfTrue="1">
      <formula>$D$4&lt;U3</formula>
    </cfRule>
    <cfRule type="expression" dxfId="6269" priority="3057" stopIfTrue="1">
      <formula>$D$4&gt;U3</formula>
    </cfRule>
  </conditionalFormatting>
  <conditionalFormatting sqref="U3">
    <cfRule type="expression" dxfId="6268" priority="3054" stopIfTrue="1">
      <formula>$D$1&lt;U3</formula>
    </cfRule>
    <cfRule type="expression" dxfId="6267" priority="3055" stopIfTrue="1">
      <formula>$D$1&gt;U3</formula>
    </cfRule>
  </conditionalFormatting>
  <conditionalFormatting sqref="U4">
    <cfRule type="expression" dxfId="6266" priority="3052" stopIfTrue="1">
      <formula>$D$4&lt;U4</formula>
    </cfRule>
    <cfRule type="expression" dxfId="6265" priority="3053" stopIfTrue="1">
      <formula>$D$4&gt;U4</formula>
    </cfRule>
  </conditionalFormatting>
  <conditionalFormatting sqref="U4">
    <cfRule type="expression" dxfId="6264" priority="3050" stopIfTrue="1">
      <formula>$D$1&lt;U4</formula>
    </cfRule>
    <cfRule type="expression" dxfId="6263" priority="3051" stopIfTrue="1">
      <formula>$D$1&gt;U4</formula>
    </cfRule>
  </conditionalFormatting>
  <conditionalFormatting sqref="U4">
    <cfRule type="expression" dxfId="6262" priority="3048" stopIfTrue="1">
      <formula>$D$4&lt;U4</formula>
    </cfRule>
    <cfRule type="expression" dxfId="6261" priority="3049" stopIfTrue="1">
      <formula>$D$4&gt;U4</formula>
    </cfRule>
  </conditionalFormatting>
  <conditionalFormatting sqref="U5">
    <cfRule type="cellIs" dxfId="6260" priority="3045" stopIfTrue="1" operator="equal">
      <formula>5</formula>
    </cfRule>
    <cfRule type="cellIs" dxfId="6259" priority="3046" stopIfTrue="1" operator="equal">
      <formula>4</formula>
    </cfRule>
    <cfRule type="cellIs" dxfId="6258" priority="3047" stopIfTrue="1" operator="equal">
      <formula>3</formula>
    </cfRule>
  </conditionalFormatting>
  <conditionalFormatting sqref="F6:G6 G7:G26 F6:F27">
    <cfRule type="cellIs" dxfId="6257" priority="3028" stopIfTrue="1" operator="equal">
      <formula>5</formula>
    </cfRule>
    <cfRule type="cellIs" dxfId="6256" priority="3029" stopIfTrue="1" operator="equal">
      <formula>4</formula>
    </cfRule>
    <cfRule type="cellIs" dxfId="6255" priority="3030" stopIfTrue="1" operator="equal">
      <formula>3</formula>
    </cfRule>
  </conditionalFormatting>
  <conditionalFormatting sqref="R3">
    <cfRule type="expression" dxfId="6254" priority="2136" stopIfTrue="1">
      <formula>$D$1&lt;R3</formula>
    </cfRule>
    <cfRule type="expression" dxfId="6253" priority="2137" stopIfTrue="1">
      <formula>$D$1&gt;R3</formula>
    </cfRule>
  </conditionalFormatting>
  <conditionalFormatting sqref="T3">
    <cfRule type="expression" dxfId="6252" priority="2134" stopIfTrue="1">
      <formula>$D$4&lt;T3</formula>
    </cfRule>
    <cfRule type="expression" dxfId="6251" priority="2135" stopIfTrue="1">
      <formula>$D$4&gt;T3</formula>
    </cfRule>
  </conditionalFormatting>
  <conditionalFormatting sqref="T3">
    <cfRule type="expression" dxfId="6250" priority="2132" stopIfTrue="1">
      <formula>$D$1&lt;T3</formula>
    </cfRule>
    <cfRule type="expression" dxfId="6249" priority="2133" stopIfTrue="1">
      <formula>$D$1&gt;T3</formula>
    </cfRule>
  </conditionalFormatting>
  <conditionalFormatting sqref="Q3">
    <cfRule type="expression" dxfId="6248" priority="2090" stopIfTrue="1">
      <formula>$D$1&lt;Q3</formula>
    </cfRule>
    <cfRule type="expression" dxfId="6247" priority="2091" stopIfTrue="1">
      <formula>$D$1&gt;Q3</formula>
    </cfRule>
  </conditionalFormatting>
  <conditionalFormatting sqref="Q3">
    <cfRule type="expression" dxfId="6246" priority="2094" stopIfTrue="1">
      <formula>$D$1&lt;Q3</formula>
    </cfRule>
    <cfRule type="expression" dxfId="6245" priority="2095" stopIfTrue="1">
      <formula>$D$1&gt;Q3</formula>
    </cfRule>
  </conditionalFormatting>
  <conditionalFormatting sqref="G3 I3">
    <cfRule type="expression" dxfId="6244" priority="2130" stopIfTrue="1">
      <formula>$D$1&lt;G3</formula>
    </cfRule>
    <cfRule type="expression" dxfId="6243" priority="2131" stopIfTrue="1">
      <formula>$D$1&gt;G3</formula>
    </cfRule>
  </conditionalFormatting>
  <conditionalFormatting sqref="F3:I3 K3:M3">
    <cfRule type="expression" dxfId="6242" priority="2128" stopIfTrue="1">
      <formula>$D$1&lt;F3</formula>
    </cfRule>
    <cfRule type="expression" dxfId="6241" priority="2129" stopIfTrue="1">
      <formula>$D$1&gt;F3</formula>
    </cfRule>
  </conditionalFormatting>
  <conditionalFormatting sqref="L3:N3">
    <cfRule type="expression" dxfId="6240" priority="2124" stopIfTrue="1">
      <formula>$D$1&lt;L3</formula>
    </cfRule>
    <cfRule type="expression" dxfId="6239" priority="2125" stopIfTrue="1">
      <formula>$D$1&gt;L3</formula>
    </cfRule>
  </conditionalFormatting>
  <conditionalFormatting sqref="I3">
    <cfRule type="expression" dxfId="6238" priority="2122" stopIfTrue="1">
      <formula>$D$1&lt;I3</formula>
    </cfRule>
    <cfRule type="expression" dxfId="6237" priority="2123" stopIfTrue="1">
      <formula>$D$1&gt;I3</formula>
    </cfRule>
  </conditionalFormatting>
  <conditionalFormatting sqref="G3">
    <cfRule type="expression" dxfId="6236" priority="2118" stopIfTrue="1">
      <formula>$D$1&lt;G3</formula>
    </cfRule>
    <cfRule type="expression" dxfId="6235" priority="2119" stopIfTrue="1">
      <formula>$D$1&gt;G3</formula>
    </cfRule>
  </conditionalFormatting>
  <conditionalFormatting sqref="I3">
    <cfRule type="expression" dxfId="6234" priority="2102" stopIfTrue="1">
      <formula>$D$1&lt;I3</formula>
    </cfRule>
    <cfRule type="expression" dxfId="6233" priority="2103" stopIfTrue="1">
      <formula>$D$1&gt;I3</formula>
    </cfRule>
  </conditionalFormatting>
  <conditionalFormatting sqref="Q3">
    <cfRule type="expression" dxfId="6232" priority="2098" stopIfTrue="1">
      <formula>$D$1&lt;Q3</formula>
    </cfRule>
    <cfRule type="expression" dxfId="6231" priority="2099" stopIfTrue="1">
      <formula>$D$1&gt;Q3</formula>
    </cfRule>
  </conditionalFormatting>
  <conditionalFormatting sqref="L3">
    <cfRule type="expression" dxfId="6230" priority="2108" stopIfTrue="1">
      <formula>$D$1&lt;L3</formula>
    </cfRule>
    <cfRule type="expression" dxfId="6229" priority="2109" stopIfTrue="1">
      <formula>$D$1&gt;L3</formula>
    </cfRule>
  </conditionalFormatting>
  <conditionalFormatting sqref="L3">
    <cfRule type="expression" dxfId="6228" priority="2106" stopIfTrue="1">
      <formula>$D$1&lt;L3</formula>
    </cfRule>
    <cfRule type="expression" dxfId="6227" priority="2107" stopIfTrue="1">
      <formula>$D$1&gt;L3</formula>
    </cfRule>
  </conditionalFormatting>
  <conditionalFormatting sqref="L3">
    <cfRule type="expression" dxfId="6226" priority="2084" stopIfTrue="1">
      <formula>$D$1&lt;L3</formula>
    </cfRule>
    <cfRule type="expression" dxfId="6225" priority="2085" stopIfTrue="1">
      <formula>$D$1&gt;L3</formula>
    </cfRule>
  </conditionalFormatting>
  <conditionalFormatting sqref="I3">
    <cfRule type="expression" dxfId="6224" priority="2104" stopIfTrue="1">
      <formula>$D$1&lt;I3</formula>
    </cfRule>
    <cfRule type="expression" dxfId="6223" priority="2105" stopIfTrue="1">
      <formula>$D$1&gt;I3</formula>
    </cfRule>
  </conditionalFormatting>
  <conditionalFormatting sqref="I3">
    <cfRule type="expression" dxfId="6222" priority="2100" stopIfTrue="1">
      <formula>$D$1&lt;I3</formula>
    </cfRule>
    <cfRule type="expression" dxfId="6221" priority="2101" stopIfTrue="1">
      <formula>$D$1&gt;I3</formula>
    </cfRule>
  </conditionalFormatting>
  <conditionalFormatting sqref="Q4:R4 N4 T4">
    <cfRule type="expression" dxfId="6220" priority="2073" stopIfTrue="1">
      <formula>$D$1&lt;N4</formula>
    </cfRule>
    <cfRule type="expression" dxfId="6219" priority="2074" stopIfTrue="1">
      <formula>$D$1&gt;N4</formula>
    </cfRule>
  </conditionalFormatting>
  <conditionalFormatting sqref="Q3">
    <cfRule type="expression" dxfId="6218" priority="2096" stopIfTrue="1">
      <formula>$D$1&lt;Q3</formula>
    </cfRule>
    <cfRule type="expression" dxfId="6217" priority="2097" stopIfTrue="1">
      <formula>$D$1&gt;Q3</formula>
    </cfRule>
  </conditionalFormatting>
  <conditionalFormatting sqref="T4">
    <cfRule type="expression" dxfId="6216" priority="1798" stopIfTrue="1">
      <formula>$D$1&lt;T4</formula>
    </cfRule>
    <cfRule type="expression" dxfId="6215" priority="1799" stopIfTrue="1">
      <formula>$D$1&gt;T4</formula>
    </cfRule>
  </conditionalFormatting>
  <conditionalFormatting sqref="Q3">
    <cfRule type="expression" dxfId="6214" priority="2092" stopIfTrue="1">
      <formula>$D$1&lt;Q3</formula>
    </cfRule>
    <cfRule type="expression" dxfId="6213" priority="2093" stopIfTrue="1">
      <formula>$D$1&gt;Q3</formula>
    </cfRule>
  </conditionalFormatting>
  <conditionalFormatting sqref="Q3">
    <cfRule type="expression" dxfId="6212" priority="2088" stopIfTrue="1">
      <formula>$D$1&lt;Q3</formula>
    </cfRule>
    <cfRule type="expression" dxfId="6211" priority="2089" stopIfTrue="1">
      <formula>$D$1&gt;Q3</formula>
    </cfRule>
  </conditionalFormatting>
  <conditionalFormatting sqref="Q5:R5">
    <cfRule type="cellIs" dxfId="6210" priority="2075" stopIfTrue="1" operator="equal">
      <formula>5</formula>
    </cfRule>
    <cfRule type="cellIs" dxfId="6209" priority="2076" stopIfTrue="1" operator="equal">
      <formula>4</formula>
    </cfRule>
    <cfRule type="cellIs" dxfId="6208" priority="2077" stopIfTrue="1" operator="equal">
      <formula>3</formula>
    </cfRule>
  </conditionalFormatting>
  <conditionalFormatting sqref="N4">
    <cfRule type="expression" dxfId="6207" priority="2064" stopIfTrue="1">
      <formula>$D$1&lt;N4</formula>
    </cfRule>
    <cfRule type="expression" dxfId="6206" priority="2065" stopIfTrue="1">
      <formula>$D$1&gt;N4</formula>
    </cfRule>
  </conditionalFormatting>
  <conditionalFormatting sqref="N4">
    <cfRule type="expression" dxfId="6205" priority="2062" stopIfTrue="1">
      <formula>$D$1&lt;N4</formula>
    </cfRule>
    <cfRule type="expression" dxfId="6204" priority="2063" stopIfTrue="1">
      <formula>$D$1&gt;N4</formula>
    </cfRule>
  </conditionalFormatting>
  <conditionalFormatting sqref="N4">
    <cfRule type="expression" dxfId="6203" priority="1829" stopIfTrue="1">
      <formula>$D$1&lt;N4</formula>
    </cfRule>
    <cfRule type="expression" dxfId="6202" priority="1830" stopIfTrue="1">
      <formula>$D$1&gt;N4</formula>
    </cfRule>
  </conditionalFormatting>
  <conditionalFormatting sqref="N4">
    <cfRule type="expression" dxfId="6201" priority="1827" stopIfTrue="1">
      <formula>$D$1&lt;N4</formula>
    </cfRule>
    <cfRule type="expression" dxfId="6200" priority="1828" stopIfTrue="1">
      <formula>$D$1&gt;N4</formula>
    </cfRule>
  </conditionalFormatting>
  <conditionalFormatting sqref="R5">
    <cfRule type="cellIs" dxfId="6199" priority="2054" stopIfTrue="1" operator="equal">
      <formula>5</formula>
    </cfRule>
    <cfRule type="cellIs" dxfId="6198" priority="2055" stopIfTrue="1" operator="equal">
      <formula>4</formula>
    </cfRule>
    <cfRule type="cellIs" dxfId="6197" priority="2056" stopIfTrue="1" operator="equal">
      <formula>3</formula>
    </cfRule>
  </conditionalFormatting>
  <conditionalFormatting sqref="R4">
    <cfRule type="expression" dxfId="6196" priority="2019" stopIfTrue="1">
      <formula>$D$1&lt;R4</formula>
    </cfRule>
    <cfRule type="expression" dxfId="6195" priority="2020" stopIfTrue="1">
      <formula>$D$1&gt;R4</formula>
    </cfRule>
  </conditionalFormatting>
  <conditionalFormatting sqref="R4">
    <cfRule type="expression" dxfId="6194" priority="2029" stopIfTrue="1">
      <formula>$D$1&lt;R4</formula>
    </cfRule>
    <cfRule type="expression" dxfId="6193" priority="2030" stopIfTrue="1">
      <formula>$D$1&gt;R4</formula>
    </cfRule>
  </conditionalFormatting>
  <conditionalFormatting sqref="R4">
    <cfRule type="expression" dxfId="6192" priority="2027" stopIfTrue="1">
      <formula>$D$1&lt;R4</formula>
    </cfRule>
    <cfRule type="expression" dxfId="6191" priority="2028" stopIfTrue="1">
      <formula>$D$1&gt;R4</formula>
    </cfRule>
  </conditionalFormatting>
  <conditionalFormatting sqref="R4">
    <cfRule type="expression" dxfId="6190" priority="2025" stopIfTrue="1">
      <formula>$D$1&lt;R4</formula>
    </cfRule>
    <cfRule type="expression" dxfId="6189" priority="2026" stopIfTrue="1">
      <formula>$D$1&gt;R4</formula>
    </cfRule>
  </conditionalFormatting>
  <conditionalFormatting sqref="R4">
    <cfRule type="expression" dxfId="6188" priority="2023" stopIfTrue="1">
      <formula>$D$1&lt;R4</formula>
    </cfRule>
    <cfRule type="expression" dxfId="6187" priority="2024" stopIfTrue="1">
      <formula>$D$1&gt;R4</formula>
    </cfRule>
  </conditionalFormatting>
  <conditionalFormatting sqref="R4">
    <cfRule type="expression" dxfId="6186" priority="2021" stopIfTrue="1">
      <formula>$D$1&lt;R4</formula>
    </cfRule>
    <cfRule type="expression" dxfId="6185" priority="2022" stopIfTrue="1">
      <formula>$D$1&gt;R4</formula>
    </cfRule>
  </conditionalFormatting>
  <conditionalFormatting sqref="Q4">
    <cfRule type="expression" dxfId="6184" priority="1843" stopIfTrue="1">
      <formula>$D$1&lt;Q4</formula>
    </cfRule>
    <cfRule type="expression" dxfId="6183" priority="1844" stopIfTrue="1">
      <formula>$D$1&gt;Q4</formula>
    </cfRule>
  </conditionalFormatting>
  <conditionalFormatting sqref="Q4">
    <cfRule type="expression" dxfId="6182" priority="1841" stopIfTrue="1">
      <formula>$D$1&lt;Q4</formula>
    </cfRule>
    <cfRule type="expression" dxfId="6181" priority="1842" stopIfTrue="1">
      <formula>$D$1&gt;Q4</formula>
    </cfRule>
  </conditionalFormatting>
  <conditionalFormatting sqref="Q4">
    <cfRule type="expression" dxfId="6180" priority="1839" stopIfTrue="1">
      <formula>$D$1&lt;Q4</formula>
    </cfRule>
    <cfRule type="expression" dxfId="6179" priority="1840" stopIfTrue="1">
      <formula>$D$1&gt;Q4</formula>
    </cfRule>
  </conditionalFormatting>
  <conditionalFormatting sqref="Q4">
    <cfRule type="expression" dxfId="6178" priority="1837" stopIfTrue="1">
      <formula>$D$1&lt;Q4</formula>
    </cfRule>
    <cfRule type="expression" dxfId="6177" priority="1838" stopIfTrue="1">
      <formula>$D$1&gt;Q4</formula>
    </cfRule>
  </conditionalFormatting>
  <conditionalFormatting sqref="Q4">
    <cfRule type="expression" dxfId="6176" priority="1835" stopIfTrue="1">
      <formula>$D$1&lt;Q4</formula>
    </cfRule>
    <cfRule type="expression" dxfId="6175" priority="1836" stopIfTrue="1">
      <formula>$D$1&gt;Q4</formula>
    </cfRule>
  </conditionalFormatting>
  <conditionalFormatting sqref="Q4">
    <cfRule type="expression" dxfId="6174" priority="1833" stopIfTrue="1">
      <formula>$D$1&lt;Q4</formula>
    </cfRule>
    <cfRule type="expression" dxfId="6173" priority="1834" stopIfTrue="1">
      <formula>$D$1&gt;Q4</formula>
    </cfRule>
  </conditionalFormatting>
  <conditionalFormatting sqref="N4">
    <cfRule type="expression" dxfId="6172" priority="1825" stopIfTrue="1">
      <formula>$D$1&lt;N4</formula>
    </cfRule>
    <cfRule type="expression" dxfId="6171" priority="1826" stopIfTrue="1">
      <formula>$D$1&gt;N4</formula>
    </cfRule>
  </conditionalFormatting>
  <conditionalFormatting sqref="N4">
    <cfRule type="expression" dxfId="6170" priority="1823" stopIfTrue="1">
      <formula>$D$1&lt;N4</formula>
    </cfRule>
    <cfRule type="expression" dxfId="6169" priority="1824" stopIfTrue="1">
      <formula>$D$1&gt;N4</formula>
    </cfRule>
  </conditionalFormatting>
  <conditionalFormatting sqref="N4">
    <cfRule type="expression" dxfId="6168" priority="1987" stopIfTrue="1">
      <formula>$D$1&lt;N4</formula>
    </cfRule>
    <cfRule type="expression" dxfId="6167" priority="1988" stopIfTrue="1">
      <formula>$D$1&gt;N4</formula>
    </cfRule>
  </conditionalFormatting>
  <conditionalFormatting sqref="N4">
    <cfRule type="expression" dxfId="6166" priority="1740" stopIfTrue="1">
      <formula>$D$1&lt;N4</formula>
    </cfRule>
    <cfRule type="expression" dxfId="6165" priority="1741" stopIfTrue="1">
      <formula>$D$1&gt;N4</formula>
    </cfRule>
  </conditionalFormatting>
  <conditionalFormatting sqref="N5">
    <cfRule type="cellIs" dxfId="6164" priority="1862" stopIfTrue="1" operator="equal">
      <formula>5</formula>
    </cfRule>
    <cfRule type="cellIs" dxfId="6163" priority="1863" stopIfTrue="1" operator="equal">
      <formula>4</formula>
    </cfRule>
    <cfRule type="cellIs" dxfId="6162" priority="1864" stopIfTrue="1" operator="equal">
      <formula>3</formula>
    </cfRule>
  </conditionalFormatting>
  <conditionalFormatting sqref="T5">
    <cfRule type="cellIs" dxfId="6161" priority="1856" stopIfTrue="1" operator="equal">
      <formula>5</formula>
    </cfRule>
    <cfRule type="cellIs" dxfId="6160" priority="1857" stopIfTrue="1" operator="equal">
      <formula>4</formula>
    </cfRule>
    <cfRule type="cellIs" dxfId="6159" priority="1858" stopIfTrue="1" operator="equal">
      <formula>3</formula>
    </cfRule>
  </conditionalFormatting>
  <conditionalFormatting sqref="G5">
    <cfRule type="cellIs" dxfId="6158" priority="1853" stopIfTrue="1" operator="equal">
      <formula>5</formula>
    </cfRule>
    <cfRule type="cellIs" dxfId="6157" priority="1854" stopIfTrue="1" operator="equal">
      <formula>4</formula>
    </cfRule>
    <cfRule type="cellIs" dxfId="6156" priority="1855" stopIfTrue="1" operator="equal">
      <formula>3</formula>
    </cfRule>
  </conditionalFormatting>
  <conditionalFormatting sqref="T4">
    <cfRule type="expression" dxfId="6155" priority="1780" stopIfTrue="1">
      <formula>$D$1&lt;T4</formula>
    </cfRule>
    <cfRule type="expression" dxfId="6154" priority="1781" stopIfTrue="1">
      <formula>$D$1&gt;T4</formula>
    </cfRule>
  </conditionalFormatting>
  <conditionalFormatting sqref="T4">
    <cfRule type="expression" dxfId="6153" priority="1788" stopIfTrue="1">
      <formula>$D$1&lt;T4</formula>
    </cfRule>
    <cfRule type="expression" dxfId="6152" priority="1789" stopIfTrue="1">
      <formula>$D$1&gt;T4</formula>
    </cfRule>
  </conditionalFormatting>
  <conditionalFormatting sqref="T4">
    <cfRule type="expression" dxfId="6151" priority="1786" stopIfTrue="1">
      <formula>$D$1&lt;T4</formula>
    </cfRule>
    <cfRule type="expression" dxfId="6150" priority="1787" stopIfTrue="1">
      <formula>$D$1&gt;T4</formula>
    </cfRule>
  </conditionalFormatting>
  <conditionalFormatting sqref="T4">
    <cfRule type="expression" dxfId="6149" priority="1784" stopIfTrue="1">
      <formula>$D$1&lt;T4</formula>
    </cfRule>
    <cfRule type="expression" dxfId="6148" priority="1785" stopIfTrue="1">
      <formula>$D$1&gt;T4</formula>
    </cfRule>
  </conditionalFormatting>
  <conditionalFormatting sqref="T4">
    <cfRule type="expression" dxfId="6147" priority="1782" stopIfTrue="1">
      <formula>$D$1&lt;T4</formula>
    </cfRule>
    <cfRule type="expression" dxfId="6146" priority="1783" stopIfTrue="1">
      <formula>$D$1&gt;T4</formula>
    </cfRule>
  </conditionalFormatting>
  <conditionalFormatting sqref="Q5">
    <cfRule type="cellIs" dxfId="6145" priority="1848" stopIfTrue="1" operator="equal">
      <formula>5</formula>
    </cfRule>
    <cfRule type="cellIs" dxfId="6144" priority="1849" stopIfTrue="1" operator="equal">
      <formula>4</formula>
    </cfRule>
    <cfRule type="cellIs" dxfId="6143" priority="1850" stopIfTrue="1" operator="equal">
      <formula>3</formula>
    </cfRule>
  </conditionalFormatting>
  <conditionalFormatting sqref="R5">
    <cfRule type="cellIs" dxfId="6142" priority="1845" stopIfTrue="1" operator="equal">
      <formula>5</formula>
    </cfRule>
    <cfRule type="cellIs" dxfId="6141" priority="1846" stopIfTrue="1" operator="equal">
      <formula>4</formula>
    </cfRule>
    <cfRule type="cellIs" dxfId="6140" priority="1847" stopIfTrue="1" operator="equal">
      <formula>3</formula>
    </cfRule>
  </conditionalFormatting>
  <conditionalFormatting sqref="T5">
    <cfRule type="cellIs" dxfId="6139" priority="1817" stopIfTrue="1" operator="equal">
      <formula>5</formula>
    </cfRule>
    <cfRule type="cellIs" dxfId="6138" priority="1818" stopIfTrue="1" operator="equal">
      <formula>4</formula>
    </cfRule>
    <cfRule type="cellIs" dxfId="6137" priority="1819" stopIfTrue="1" operator="equal">
      <formula>3</formula>
    </cfRule>
  </conditionalFormatting>
  <conditionalFormatting sqref="N5">
    <cfRule type="cellIs" dxfId="6136" priority="1814" stopIfTrue="1" operator="equal">
      <formula>5</formula>
    </cfRule>
    <cfRule type="cellIs" dxfId="6135" priority="1815" stopIfTrue="1" operator="equal">
      <formula>4</formula>
    </cfRule>
    <cfRule type="cellIs" dxfId="6134" priority="1816" stopIfTrue="1" operator="equal">
      <formula>3</formula>
    </cfRule>
  </conditionalFormatting>
  <conditionalFormatting sqref="N5">
    <cfRule type="cellIs" dxfId="6133" priority="1811" stopIfTrue="1" operator="equal">
      <formula>5</formula>
    </cfRule>
    <cfRule type="cellIs" dxfId="6132" priority="1812" stopIfTrue="1" operator="equal">
      <formula>4</formula>
    </cfRule>
    <cfRule type="cellIs" dxfId="6131" priority="1813" stopIfTrue="1" operator="equal">
      <formula>3</formula>
    </cfRule>
  </conditionalFormatting>
  <conditionalFormatting sqref="T4">
    <cfRule type="expression" dxfId="6130" priority="1806" stopIfTrue="1">
      <formula>$D$1&lt;T4</formula>
    </cfRule>
    <cfRule type="expression" dxfId="6129" priority="1807" stopIfTrue="1">
      <formula>$D$1&gt;T4</formula>
    </cfRule>
  </conditionalFormatting>
  <conditionalFormatting sqref="T4">
    <cfRule type="expression" dxfId="6128" priority="1804" stopIfTrue="1">
      <formula>$D$1&lt;T4</formula>
    </cfRule>
    <cfRule type="expression" dxfId="6127" priority="1805" stopIfTrue="1">
      <formula>$D$1&gt;T4</formula>
    </cfRule>
  </conditionalFormatting>
  <conditionalFormatting sqref="T4">
    <cfRule type="expression" dxfId="6126" priority="1802" stopIfTrue="1">
      <formula>$D$1&lt;T4</formula>
    </cfRule>
    <cfRule type="expression" dxfId="6125" priority="1803" stopIfTrue="1">
      <formula>$D$1&gt;T4</formula>
    </cfRule>
  </conditionalFormatting>
  <conditionalFormatting sqref="T4">
    <cfRule type="expression" dxfId="6124" priority="1800" stopIfTrue="1">
      <formula>$D$1&lt;T4</formula>
    </cfRule>
    <cfRule type="expression" dxfId="6123" priority="1801" stopIfTrue="1">
      <formula>$D$1&gt;T4</formula>
    </cfRule>
  </conditionalFormatting>
  <conditionalFormatting sqref="T4">
    <cfRule type="expression" dxfId="6122" priority="1796" stopIfTrue="1">
      <formula>$D$1&lt;T4</formula>
    </cfRule>
    <cfRule type="expression" dxfId="6121" priority="1797" stopIfTrue="1">
      <formula>$D$1&gt;T4</formula>
    </cfRule>
  </conditionalFormatting>
  <conditionalFormatting sqref="T4">
    <cfRule type="expression" dxfId="6120" priority="1794" stopIfTrue="1">
      <formula>$D$1&lt;T4</formula>
    </cfRule>
    <cfRule type="expression" dxfId="6119" priority="1795" stopIfTrue="1">
      <formula>$D$1&gt;T4</formula>
    </cfRule>
  </conditionalFormatting>
  <conditionalFormatting sqref="T4">
    <cfRule type="expression" dxfId="6118" priority="1792" stopIfTrue="1">
      <formula>$D$1&lt;T4</formula>
    </cfRule>
    <cfRule type="expression" dxfId="6117" priority="1793" stopIfTrue="1">
      <formula>$D$1&gt;T4</formula>
    </cfRule>
  </conditionalFormatting>
  <conditionalFormatting sqref="T4">
    <cfRule type="expression" dxfId="6116" priority="1790" stopIfTrue="1">
      <formula>$D$1&lt;T4</formula>
    </cfRule>
    <cfRule type="expression" dxfId="6115" priority="1791" stopIfTrue="1">
      <formula>$D$1&gt;T4</formula>
    </cfRule>
  </conditionalFormatting>
  <conditionalFormatting sqref="N4">
    <cfRule type="expression" dxfId="6114" priority="1732" stopIfTrue="1">
      <formula>$D$1&lt;N4</formula>
    </cfRule>
    <cfRule type="expression" dxfId="6113" priority="1733" stopIfTrue="1">
      <formula>$D$1&gt;N4</formula>
    </cfRule>
  </conditionalFormatting>
  <conditionalFormatting sqref="N4">
    <cfRule type="expression" dxfId="6112" priority="1730" stopIfTrue="1">
      <formula>$D$1&lt;N4</formula>
    </cfRule>
    <cfRule type="expression" dxfId="6111" priority="1731" stopIfTrue="1">
      <formula>$D$1&gt;N4</formula>
    </cfRule>
  </conditionalFormatting>
  <conditionalFormatting sqref="N4">
    <cfRule type="expression" dxfId="6110" priority="1726" stopIfTrue="1">
      <formula>$D$1&lt;N4</formula>
    </cfRule>
    <cfRule type="expression" dxfId="6109" priority="1727" stopIfTrue="1">
      <formula>$D$1&gt;N4</formula>
    </cfRule>
  </conditionalFormatting>
  <conditionalFormatting sqref="N4">
    <cfRule type="expression" dxfId="6108" priority="1748" stopIfTrue="1">
      <formula>$D$1&lt;N4</formula>
    </cfRule>
    <cfRule type="expression" dxfId="6107" priority="1749" stopIfTrue="1">
      <formula>$D$1&gt;N4</formula>
    </cfRule>
  </conditionalFormatting>
  <conditionalFormatting sqref="N4">
    <cfRule type="expression" dxfId="6106" priority="1746" stopIfTrue="1">
      <formula>$D$1&lt;N4</formula>
    </cfRule>
    <cfRule type="expression" dxfId="6105" priority="1747" stopIfTrue="1">
      <formula>$D$1&gt;N4</formula>
    </cfRule>
  </conditionalFormatting>
  <conditionalFormatting sqref="N4">
    <cfRule type="expression" dxfId="6104" priority="1744" stopIfTrue="1">
      <formula>$D$1&lt;N4</formula>
    </cfRule>
    <cfRule type="expression" dxfId="6103" priority="1745" stopIfTrue="1">
      <formula>$D$1&gt;N4</formula>
    </cfRule>
  </conditionalFormatting>
  <conditionalFormatting sqref="N4">
    <cfRule type="expression" dxfId="6102" priority="1742" stopIfTrue="1">
      <formula>$D$1&lt;N4</formula>
    </cfRule>
    <cfRule type="expression" dxfId="6101" priority="1743" stopIfTrue="1">
      <formula>$D$1&gt;N4</formula>
    </cfRule>
  </conditionalFormatting>
  <conditionalFormatting sqref="N4">
    <cfRule type="expression" dxfId="6100" priority="1738" stopIfTrue="1">
      <formula>$D$1&lt;N4</formula>
    </cfRule>
    <cfRule type="expression" dxfId="6099" priority="1739" stopIfTrue="1">
      <formula>$D$1&gt;N4</formula>
    </cfRule>
  </conditionalFormatting>
  <conditionalFormatting sqref="N4">
    <cfRule type="expression" dxfId="6098" priority="1736" stopIfTrue="1">
      <formula>$D$1&lt;N4</formula>
    </cfRule>
    <cfRule type="expression" dxfId="6097" priority="1737" stopIfTrue="1">
      <formula>$D$1&gt;N4</formula>
    </cfRule>
  </conditionalFormatting>
  <conditionalFormatting sqref="N4">
    <cfRule type="expression" dxfId="6096" priority="1734" stopIfTrue="1">
      <formula>$D$1&lt;N4</formula>
    </cfRule>
    <cfRule type="expression" dxfId="6095" priority="1735" stopIfTrue="1">
      <formula>$D$1&gt;N4</formula>
    </cfRule>
  </conditionalFormatting>
  <conditionalFormatting sqref="N4">
    <cfRule type="expression" dxfId="6094" priority="1728" stopIfTrue="1">
      <formula>$D$1&lt;N4</formula>
    </cfRule>
    <cfRule type="expression" dxfId="6093" priority="1729" stopIfTrue="1">
      <formula>$D$1&gt;N4</formula>
    </cfRule>
  </conditionalFormatting>
  <conditionalFormatting sqref="N5">
    <cfRule type="cellIs" dxfId="6092" priority="1723" stopIfTrue="1" operator="equal">
      <formula>5</formula>
    </cfRule>
    <cfRule type="cellIs" dxfId="6091" priority="1724" stopIfTrue="1" operator="equal">
      <formula>4</formula>
    </cfRule>
    <cfRule type="cellIs" dxfId="6090" priority="1725" stopIfTrue="1" operator="equal">
      <formula>3</formula>
    </cfRule>
  </conditionalFormatting>
  <conditionalFormatting sqref="N4">
    <cfRule type="expression" dxfId="6089" priority="1697" stopIfTrue="1">
      <formula>$D$1&lt;N4</formula>
    </cfRule>
    <cfRule type="expression" dxfId="6088" priority="1698" stopIfTrue="1">
      <formula>$D$1&gt;N4</formula>
    </cfRule>
  </conditionalFormatting>
  <conditionalFormatting sqref="N5">
    <cfRule type="cellIs" dxfId="6087" priority="1694" stopIfTrue="1" operator="equal">
      <formula>5</formula>
    </cfRule>
    <cfRule type="cellIs" dxfId="6086" priority="1695" stopIfTrue="1" operator="equal">
      <formula>4</formula>
    </cfRule>
    <cfRule type="cellIs" dxfId="6085" priority="1696" stopIfTrue="1" operator="equal">
      <formula>3</formula>
    </cfRule>
  </conditionalFormatting>
  <conditionalFormatting sqref="F3">
    <cfRule type="expression" dxfId="6084" priority="1502" stopIfTrue="1">
      <formula>$D$1&lt;F3</formula>
    </cfRule>
    <cfRule type="expression" dxfId="6083" priority="1503" stopIfTrue="1">
      <formula>$D$1&gt;F3</formula>
    </cfRule>
  </conditionalFormatting>
  <conditionalFormatting sqref="F4">
    <cfRule type="expression" dxfId="6082" priority="1500" stopIfTrue="1">
      <formula>$D$1&lt;F4</formula>
    </cfRule>
    <cfRule type="expression" dxfId="6081" priority="1501" stopIfTrue="1">
      <formula>$D$1&gt;F4</formula>
    </cfRule>
  </conditionalFormatting>
  <conditionalFormatting sqref="F5">
    <cfRule type="expression" dxfId="6080" priority="1496" stopIfTrue="1">
      <formula>$D$1&lt;F5</formula>
    </cfRule>
    <cfRule type="expression" dxfId="6079" priority="1497" stopIfTrue="1">
      <formula>$D$1&gt;F5</formula>
    </cfRule>
  </conditionalFormatting>
  <conditionalFormatting sqref="F5">
    <cfRule type="expression" dxfId="6078" priority="1498" stopIfTrue="1">
      <formula>$D$1&lt;F5</formula>
    </cfRule>
    <cfRule type="expression" dxfId="6077" priority="1499" stopIfTrue="1">
      <formula>$D$1&gt;F5</formula>
    </cfRule>
  </conditionalFormatting>
  <conditionalFormatting sqref="F5">
    <cfRule type="expression" dxfId="6076" priority="1494" stopIfTrue="1">
      <formula>$D$1&lt;F5</formula>
    </cfRule>
    <cfRule type="expression" dxfId="6075" priority="1495" stopIfTrue="1">
      <formula>$D$1&gt;F5</formula>
    </cfRule>
  </conditionalFormatting>
  <conditionalFormatting sqref="F4">
    <cfRule type="expression" dxfId="6074" priority="1484" stopIfTrue="1">
      <formula>$D$1&lt;F4</formula>
    </cfRule>
    <cfRule type="expression" dxfId="6073" priority="1485" stopIfTrue="1">
      <formula>$D$1&gt;F4</formula>
    </cfRule>
  </conditionalFormatting>
  <conditionalFormatting sqref="F5">
    <cfRule type="cellIs" dxfId="6072" priority="1491" stopIfTrue="1" operator="equal">
      <formula>5</formula>
    </cfRule>
    <cfRule type="cellIs" dxfId="6071" priority="1492" stopIfTrue="1" operator="equal">
      <formula>4</formula>
    </cfRule>
    <cfRule type="cellIs" dxfId="6070" priority="1493" stopIfTrue="1" operator="equal">
      <formula>3</formula>
    </cfRule>
  </conditionalFormatting>
  <conditionalFormatting sqref="F4">
    <cfRule type="expression" dxfId="6069" priority="1489" stopIfTrue="1">
      <formula>$D$1&lt;F4</formula>
    </cfRule>
    <cfRule type="expression" dxfId="6068" priority="1490" stopIfTrue="1">
      <formula>$D$1&gt;F4</formula>
    </cfRule>
  </conditionalFormatting>
  <conditionalFormatting sqref="F5">
    <cfRule type="cellIs" dxfId="6067" priority="1486" stopIfTrue="1" operator="equal">
      <formula>5</formula>
    </cfRule>
    <cfRule type="cellIs" dxfId="6066" priority="1487" stopIfTrue="1" operator="equal">
      <formula>4</formula>
    </cfRule>
    <cfRule type="cellIs" dxfId="6065" priority="1488" stopIfTrue="1" operator="equal">
      <formula>3</formula>
    </cfRule>
  </conditionalFormatting>
  <conditionalFormatting sqref="F5">
    <cfRule type="cellIs" dxfId="6064" priority="1481" stopIfTrue="1" operator="equal">
      <formula>5</formula>
    </cfRule>
    <cfRule type="cellIs" dxfId="6063" priority="1482" stopIfTrue="1" operator="equal">
      <formula>4</formula>
    </cfRule>
    <cfRule type="cellIs" dxfId="6062" priority="1483" stopIfTrue="1" operator="equal">
      <formula>3</formula>
    </cfRule>
  </conditionalFormatting>
  <conditionalFormatting sqref="F4">
    <cfRule type="expression" dxfId="6061" priority="1479" stopIfTrue="1">
      <formula>$D$1&lt;F4</formula>
    </cfRule>
    <cfRule type="expression" dxfId="6060" priority="1480" stopIfTrue="1">
      <formula>$D$1&gt;F4</formula>
    </cfRule>
  </conditionalFormatting>
  <conditionalFormatting sqref="J3">
    <cfRule type="expression" dxfId="6059" priority="1477" stopIfTrue="1">
      <formula>$D$1&lt;J3</formula>
    </cfRule>
    <cfRule type="expression" dxfId="6058" priority="1478" stopIfTrue="1">
      <formula>$D$1&gt;J3</formula>
    </cfRule>
  </conditionalFormatting>
  <conditionalFormatting sqref="J3">
    <cfRule type="expression" dxfId="6057" priority="1475" stopIfTrue="1">
      <formula>$D$1&lt;J3</formula>
    </cfRule>
    <cfRule type="expression" dxfId="6056" priority="1476" stopIfTrue="1">
      <formula>$D$1&gt;J3</formula>
    </cfRule>
  </conditionalFormatting>
  <conditionalFormatting sqref="J3">
    <cfRule type="expression" dxfId="6055" priority="1469" stopIfTrue="1">
      <formula>$D$1&lt;J3</formula>
    </cfRule>
    <cfRule type="expression" dxfId="6054" priority="1470" stopIfTrue="1">
      <formula>$D$1&gt;J3</formula>
    </cfRule>
  </conditionalFormatting>
  <conditionalFormatting sqref="J3">
    <cfRule type="expression" dxfId="6053" priority="1473" stopIfTrue="1">
      <formula>$D$1&lt;J3</formula>
    </cfRule>
    <cfRule type="expression" dxfId="6052" priority="1474" stopIfTrue="1">
      <formula>$D$1&gt;J3</formula>
    </cfRule>
  </conditionalFormatting>
  <conditionalFormatting sqref="J3">
    <cfRule type="expression" dxfId="6051" priority="1471" stopIfTrue="1">
      <formula>$D$1&lt;J3</formula>
    </cfRule>
    <cfRule type="expression" dxfId="6050" priority="1472" stopIfTrue="1">
      <formula>$D$1&gt;J3</formula>
    </cfRule>
  </conditionalFormatting>
  <conditionalFormatting sqref="J3">
    <cfRule type="expression" dxfId="6049" priority="1463" stopIfTrue="1">
      <formula>$D$1&lt;J3</formula>
    </cfRule>
    <cfRule type="expression" dxfId="6048" priority="1464" stopIfTrue="1">
      <formula>$D$1&gt;J3</formula>
    </cfRule>
  </conditionalFormatting>
  <conditionalFormatting sqref="J3">
    <cfRule type="expression" dxfId="6047" priority="1467" stopIfTrue="1">
      <formula>$D$1&lt;J3</formula>
    </cfRule>
    <cfRule type="expression" dxfId="6046" priority="1468" stopIfTrue="1">
      <formula>$D$1&gt;J3</formula>
    </cfRule>
  </conditionalFormatting>
  <conditionalFormatting sqref="J3">
    <cfRule type="expression" dxfId="6045" priority="1465" stopIfTrue="1">
      <formula>$D$1&lt;J3</formula>
    </cfRule>
    <cfRule type="expression" dxfId="6044" priority="1466" stopIfTrue="1">
      <formula>$D$1&gt;J3</formula>
    </cfRule>
  </conditionalFormatting>
  <conditionalFormatting sqref="J3">
    <cfRule type="expression" dxfId="6043" priority="1461" stopIfTrue="1">
      <formula>$D$1&lt;J3</formula>
    </cfRule>
    <cfRule type="expression" dxfId="6042" priority="1462" stopIfTrue="1">
      <formula>$D$1&gt;J3</formula>
    </cfRule>
  </conditionalFormatting>
  <conditionalFormatting sqref="J3">
    <cfRule type="expression" dxfId="6041" priority="1459" stopIfTrue="1">
      <formula>$D$1&lt;J3</formula>
    </cfRule>
    <cfRule type="expression" dxfId="6040" priority="1460" stopIfTrue="1">
      <formula>$D$1&gt;J3</formula>
    </cfRule>
  </conditionalFormatting>
  <conditionalFormatting sqref="J4">
    <cfRule type="expression" dxfId="6039" priority="1457" stopIfTrue="1">
      <formula>$D$1&lt;J4</formula>
    </cfRule>
    <cfRule type="expression" dxfId="6038" priority="1458" stopIfTrue="1">
      <formula>$D$1&gt;J4</formula>
    </cfRule>
  </conditionalFormatting>
  <conditionalFormatting sqref="J4">
    <cfRule type="expression" dxfId="6037" priority="1455" stopIfTrue="1">
      <formula>$D$1&lt;J4</formula>
    </cfRule>
    <cfRule type="expression" dxfId="6036" priority="1456" stopIfTrue="1">
      <formula>$D$1&gt;J4</formula>
    </cfRule>
  </conditionalFormatting>
  <conditionalFormatting sqref="J4">
    <cfRule type="expression" dxfId="6035" priority="1453" stopIfTrue="1">
      <formula>$D$1&lt;J4</formula>
    </cfRule>
    <cfRule type="expression" dxfId="6034" priority="1454" stopIfTrue="1">
      <formula>$D$1&gt;J4</formula>
    </cfRule>
  </conditionalFormatting>
  <conditionalFormatting sqref="J4">
    <cfRule type="expression" dxfId="6033" priority="1449" stopIfTrue="1">
      <formula>$D$1&lt;J4</formula>
    </cfRule>
    <cfRule type="expression" dxfId="6032" priority="1450" stopIfTrue="1">
      <formula>$D$1&gt;J4</formula>
    </cfRule>
  </conditionalFormatting>
  <conditionalFormatting sqref="J4">
    <cfRule type="expression" dxfId="6031" priority="1451" stopIfTrue="1">
      <formula>$D$1&lt;J4</formula>
    </cfRule>
    <cfRule type="expression" dxfId="6030" priority="1452" stopIfTrue="1">
      <formula>$D$1&gt;J4</formula>
    </cfRule>
  </conditionalFormatting>
  <conditionalFormatting sqref="J4">
    <cfRule type="expression" dxfId="6029" priority="1447" stopIfTrue="1">
      <formula>$D$1&lt;J4</formula>
    </cfRule>
    <cfRule type="expression" dxfId="6028" priority="1448" stopIfTrue="1">
      <formula>$D$1&gt;J4</formula>
    </cfRule>
  </conditionalFormatting>
  <conditionalFormatting sqref="J5">
    <cfRule type="expression" dxfId="6027" priority="1445" stopIfTrue="1">
      <formula>$D$1&lt;J5</formula>
    </cfRule>
    <cfRule type="expression" dxfId="6026" priority="1446" stopIfTrue="1">
      <formula>$D$1&gt;J5</formula>
    </cfRule>
  </conditionalFormatting>
  <conditionalFormatting sqref="J5">
    <cfRule type="expression" dxfId="6025" priority="1443" stopIfTrue="1">
      <formula>$D$1&lt;J5</formula>
    </cfRule>
    <cfRule type="expression" dxfId="6024" priority="1444" stopIfTrue="1">
      <formula>$D$1&gt;J5</formula>
    </cfRule>
  </conditionalFormatting>
  <conditionalFormatting sqref="J5">
    <cfRule type="expression" dxfId="6023" priority="1441" stopIfTrue="1">
      <formula>$D$1&lt;J5</formula>
    </cfRule>
    <cfRule type="expression" dxfId="6022" priority="1442" stopIfTrue="1">
      <formula>$D$1&gt;J5</formula>
    </cfRule>
  </conditionalFormatting>
  <conditionalFormatting sqref="J4">
    <cfRule type="expression" dxfId="6021" priority="1436" stopIfTrue="1">
      <formula>$D$1&lt;J4</formula>
    </cfRule>
    <cfRule type="expression" dxfId="6020" priority="1437" stopIfTrue="1">
      <formula>$D$1&gt;J4</formula>
    </cfRule>
  </conditionalFormatting>
  <conditionalFormatting sqref="J5">
    <cfRule type="cellIs" dxfId="6019" priority="1438" stopIfTrue="1" operator="equal">
      <formula>5</formula>
    </cfRule>
    <cfRule type="cellIs" dxfId="6018" priority="1439" stopIfTrue="1" operator="equal">
      <formula>4</formula>
    </cfRule>
    <cfRule type="cellIs" dxfId="6017" priority="1440" stopIfTrue="1" operator="equal">
      <formula>3</formula>
    </cfRule>
  </conditionalFormatting>
  <conditionalFormatting sqref="J5">
    <cfRule type="cellIs" dxfId="6016" priority="1433" stopIfTrue="1" operator="equal">
      <formula>5</formula>
    </cfRule>
    <cfRule type="cellIs" dxfId="6015" priority="1434" stopIfTrue="1" operator="equal">
      <formula>4</formula>
    </cfRule>
    <cfRule type="cellIs" dxfId="6014" priority="1435" stopIfTrue="1" operator="equal">
      <formula>3</formula>
    </cfRule>
  </conditionalFormatting>
  <conditionalFormatting sqref="J4">
    <cfRule type="expression" dxfId="6013" priority="1431" stopIfTrue="1">
      <formula>$D$1&lt;J4</formula>
    </cfRule>
    <cfRule type="expression" dxfId="6012" priority="1432" stopIfTrue="1">
      <formula>$D$1&gt;J4</formula>
    </cfRule>
  </conditionalFormatting>
  <conditionalFormatting sqref="J5">
    <cfRule type="cellIs" dxfId="6011" priority="1428" stopIfTrue="1" operator="equal">
      <formula>5</formula>
    </cfRule>
    <cfRule type="cellIs" dxfId="6010" priority="1429" stopIfTrue="1" operator="equal">
      <formula>4</formula>
    </cfRule>
    <cfRule type="cellIs" dxfId="6009" priority="1430" stopIfTrue="1" operator="equal">
      <formula>3</formula>
    </cfRule>
  </conditionalFormatting>
  <conditionalFormatting sqref="J4">
    <cfRule type="expression" dxfId="6008" priority="1426" stopIfTrue="1">
      <formula>$D$1&lt;J4</formula>
    </cfRule>
    <cfRule type="expression" dxfId="6007" priority="1427" stopIfTrue="1">
      <formula>$D$1&gt;J4</formula>
    </cfRule>
  </conditionalFormatting>
  <conditionalFormatting sqref="K3">
    <cfRule type="expression" dxfId="6006" priority="1424" stopIfTrue="1">
      <formula>$D$1&lt;K3</formula>
    </cfRule>
    <cfRule type="expression" dxfId="6005" priority="1425" stopIfTrue="1">
      <formula>$D$1&gt;K3</formula>
    </cfRule>
  </conditionalFormatting>
  <conditionalFormatting sqref="K3">
    <cfRule type="expression" dxfId="6004" priority="1422" stopIfTrue="1">
      <formula>$D$1&lt;K3</formula>
    </cfRule>
    <cfRule type="expression" dxfId="6003" priority="1423" stopIfTrue="1">
      <formula>$D$1&gt;K3</formula>
    </cfRule>
  </conditionalFormatting>
  <conditionalFormatting sqref="K3">
    <cfRule type="expression" dxfId="6002" priority="1420" stopIfTrue="1">
      <formula>$D$1&lt;K3</formula>
    </cfRule>
    <cfRule type="expression" dxfId="6001" priority="1421" stopIfTrue="1">
      <formula>$D$1&gt;K3</formula>
    </cfRule>
  </conditionalFormatting>
  <conditionalFormatting sqref="K3">
    <cfRule type="expression" dxfId="6000" priority="1418" stopIfTrue="1">
      <formula>$D$1&lt;K3</formula>
    </cfRule>
    <cfRule type="expression" dxfId="5999" priority="1419" stopIfTrue="1">
      <formula>$D$1&gt;K3</formula>
    </cfRule>
  </conditionalFormatting>
  <conditionalFormatting sqref="L4">
    <cfRule type="expression" dxfId="5998" priority="1273" stopIfTrue="1">
      <formula>$D$1&lt;L4</formula>
    </cfRule>
    <cfRule type="expression" dxfId="5997" priority="1274" stopIfTrue="1">
      <formula>$D$1&gt;L4</formula>
    </cfRule>
  </conditionalFormatting>
  <conditionalFormatting sqref="L4">
    <cfRule type="expression" dxfId="5996" priority="1261" stopIfTrue="1">
      <formula>$D$1&lt;L4</formula>
    </cfRule>
    <cfRule type="expression" dxfId="5995" priority="1262" stopIfTrue="1">
      <formula>$D$1&gt;L4</formula>
    </cfRule>
  </conditionalFormatting>
  <conditionalFormatting sqref="L4">
    <cfRule type="expression" dxfId="5994" priority="1266" stopIfTrue="1">
      <formula>$D$1&lt;L4</formula>
    </cfRule>
    <cfRule type="expression" dxfId="5993" priority="1267" stopIfTrue="1">
      <formula>$D$1&gt;L4</formula>
    </cfRule>
  </conditionalFormatting>
  <conditionalFormatting sqref="L5">
    <cfRule type="cellIs" dxfId="5992" priority="1263" stopIfTrue="1" operator="equal">
      <formula>5</formula>
    </cfRule>
    <cfRule type="cellIs" dxfId="5991" priority="1264" stopIfTrue="1" operator="equal">
      <formula>4</formula>
    </cfRule>
    <cfRule type="cellIs" dxfId="5990" priority="1265" stopIfTrue="1" operator="equal">
      <formula>3</formula>
    </cfRule>
  </conditionalFormatting>
  <conditionalFormatting sqref="L5">
    <cfRule type="cellIs" dxfId="5989" priority="1258" stopIfTrue="1" operator="equal">
      <formula>5</formula>
    </cfRule>
    <cfRule type="cellIs" dxfId="5988" priority="1259" stopIfTrue="1" operator="equal">
      <formula>4</formula>
    </cfRule>
    <cfRule type="cellIs" dxfId="5987" priority="1260" stopIfTrue="1" operator="equal">
      <formula>3</formula>
    </cfRule>
  </conditionalFormatting>
  <conditionalFormatting sqref="L4">
    <cfRule type="expression" dxfId="5986" priority="1256" stopIfTrue="1">
      <formula>$D$1&lt;L4</formula>
    </cfRule>
    <cfRule type="expression" dxfId="5985" priority="1257" stopIfTrue="1">
      <formula>$D$1&gt;L4</formula>
    </cfRule>
  </conditionalFormatting>
  <conditionalFormatting sqref="L4">
    <cfRule type="expression" dxfId="5984" priority="1343" stopIfTrue="1">
      <formula>$D$1&lt;L4</formula>
    </cfRule>
    <cfRule type="expression" dxfId="5983" priority="1344" stopIfTrue="1">
      <formula>$D$1&gt;L4</formula>
    </cfRule>
  </conditionalFormatting>
  <conditionalFormatting sqref="L4">
    <cfRule type="expression" dxfId="5982" priority="1341" stopIfTrue="1">
      <formula>$D$1&lt;L4</formula>
    </cfRule>
    <cfRule type="expression" dxfId="5981" priority="1342" stopIfTrue="1">
      <formula>$D$1&gt;L4</formula>
    </cfRule>
  </conditionalFormatting>
  <conditionalFormatting sqref="L4">
    <cfRule type="expression" dxfId="5980" priority="1339" stopIfTrue="1">
      <formula>$D$1&lt;L4</formula>
    </cfRule>
    <cfRule type="expression" dxfId="5979" priority="1340" stopIfTrue="1">
      <formula>$D$1&gt;L4</formula>
    </cfRule>
  </conditionalFormatting>
  <conditionalFormatting sqref="L4">
    <cfRule type="expression" dxfId="5978" priority="1337" stopIfTrue="1">
      <formula>$D$1&lt;L4</formula>
    </cfRule>
    <cfRule type="expression" dxfId="5977" priority="1338" stopIfTrue="1">
      <formula>$D$1&gt;L4</formula>
    </cfRule>
  </conditionalFormatting>
  <conditionalFormatting sqref="L4">
    <cfRule type="expression" dxfId="5976" priority="1335" stopIfTrue="1">
      <formula>$D$1&lt;L4</formula>
    </cfRule>
    <cfRule type="expression" dxfId="5975" priority="1336" stopIfTrue="1">
      <formula>$D$1&gt;L4</formula>
    </cfRule>
  </conditionalFormatting>
  <conditionalFormatting sqref="L4">
    <cfRule type="expression" dxfId="5974" priority="1333" stopIfTrue="1">
      <formula>$D$1&lt;L4</formula>
    </cfRule>
    <cfRule type="expression" dxfId="5973" priority="1334" stopIfTrue="1">
      <formula>$D$1&gt;L4</formula>
    </cfRule>
  </conditionalFormatting>
  <conditionalFormatting sqref="L4">
    <cfRule type="expression" dxfId="5972" priority="1331" stopIfTrue="1">
      <formula>$D$1&lt;L4</formula>
    </cfRule>
    <cfRule type="expression" dxfId="5971" priority="1332" stopIfTrue="1">
      <formula>$D$1&gt;L4</formula>
    </cfRule>
  </conditionalFormatting>
  <conditionalFormatting sqref="L4">
    <cfRule type="expression" dxfId="5970" priority="1329" stopIfTrue="1">
      <formula>$D$1&lt;L4</formula>
    </cfRule>
    <cfRule type="expression" dxfId="5969" priority="1330" stopIfTrue="1">
      <formula>$D$1&gt;L4</formula>
    </cfRule>
  </conditionalFormatting>
  <conditionalFormatting sqref="L4">
    <cfRule type="expression" dxfId="5968" priority="1327" stopIfTrue="1">
      <formula>$D$1&lt;L4</formula>
    </cfRule>
    <cfRule type="expression" dxfId="5967" priority="1328" stopIfTrue="1">
      <formula>$D$1&gt;L4</formula>
    </cfRule>
  </conditionalFormatting>
  <conditionalFormatting sqref="L4">
    <cfRule type="expression" dxfId="5966" priority="1325" stopIfTrue="1">
      <formula>$D$1&lt;L4</formula>
    </cfRule>
    <cfRule type="expression" dxfId="5965" priority="1326" stopIfTrue="1">
      <formula>$D$1&gt;L4</formula>
    </cfRule>
  </conditionalFormatting>
  <conditionalFormatting sqref="L4">
    <cfRule type="expression" dxfId="5964" priority="1323" stopIfTrue="1">
      <formula>$D$1&lt;L4</formula>
    </cfRule>
    <cfRule type="expression" dxfId="5963" priority="1324" stopIfTrue="1">
      <formula>$D$1&gt;L4</formula>
    </cfRule>
  </conditionalFormatting>
  <conditionalFormatting sqref="L4">
    <cfRule type="expression" dxfId="5962" priority="1321" stopIfTrue="1">
      <formula>$D$1&lt;L4</formula>
    </cfRule>
    <cfRule type="expression" dxfId="5961" priority="1322" stopIfTrue="1">
      <formula>$D$1&gt;L4</formula>
    </cfRule>
  </conditionalFormatting>
  <conditionalFormatting sqref="L4">
    <cfRule type="expression" dxfId="5960" priority="1319" stopIfTrue="1">
      <formula>$D$1&lt;L4</formula>
    </cfRule>
    <cfRule type="expression" dxfId="5959" priority="1320" stopIfTrue="1">
      <formula>$D$1&gt;L4</formula>
    </cfRule>
  </conditionalFormatting>
  <conditionalFormatting sqref="L4">
    <cfRule type="expression" dxfId="5958" priority="1317" stopIfTrue="1">
      <formula>$D$1&lt;L4</formula>
    </cfRule>
    <cfRule type="expression" dxfId="5957" priority="1318" stopIfTrue="1">
      <formula>$D$1&gt;L4</formula>
    </cfRule>
  </conditionalFormatting>
  <conditionalFormatting sqref="L5">
    <cfRule type="cellIs" dxfId="5956" priority="1314" stopIfTrue="1" operator="equal">
      <formula>5</formula>
    </cfRule>
    <cfRule type="cellIs" dxfId="5955" priority="1315" stopIfTrue="1" operator="equal">
      <formula>4</formula>
    </cfRule>
    <cfRule type="cellIs" dxfId="5954" priority="1316" stopIfTrue="1" operator="equal">
      <formula>3</formula>
    </cfRule>
  </conditionalFormatting>
  <conditionalFormatting sqref="L5">
    <cfRule type="cellIs" dxfId="5953" priority="1311" stopIfTrue="1" operator="equal">
      <formula>5</formula>
    </cfRule>
    <cfRule type="cellIs" dxfId="5952" priority="1312" stopIfTrue="1" operator="equal">
      <formula>4</formula>
    </cfRule>
    <cfRule type="cellIs" dxfId="5951" priority="1313" stopIfTrue="1" operator="equal">
      <formula>3</formula>
    </cfRule>
  </conditionalFormatting>
  <conditionalFormatting sqref="L5">
    <cfRule type="cellIs" dxfId="5950" priority="1308" stopIfTrue="1" operator="equal">
      <formula>5</formula>
    </cfRule>
    <cfRule type="cellIs" dxfId="5949" priority="1309" stopIfTrue="1" operator="equal">
      <formula>4</formula>
    </cfRule>
    <cfRule type="cellIs" dxfId="5948" priority="1310" stopIfTrue="1" operator="equal">
      <formula>3</formula>
    </cfRule>
  </conditionalFormatting>
  <conditionalFormatting sqref="L5">
    <cfRule type="cellIs" dxfId="5947" priority="1305" stopIfTrue="1" operator="equal">
      <formula>5</formula>
    </cfRule>
    <cfRule type="cellIs" dxfId="5946" priority="1306" stopIfTrue="1" operator="equal">
      <formula>4</formula>
    </cfRule>
    <cfRule type="cellIs" dxfId="5945" priority="1307" stopIfTrue="1" operator="equal">
      <formula>3</formula>
    </cfRule>
  </conditionalFormatting>
  <conditionalFormatting sqref="L5">
    <cfRule type="cellIs" dxfId="5944" priority="1302" stopIfTrue="1" operator="equal">
      <formula>5</formula>
    </cfRule>
    <cfRule type="cellIs" dxfId="5943" priority="1303" stopIfTrue="1" operator="equal">
      <formula>4</formula>
    </cfRule>
    <cfRule type="cellIs" dxfId="5942" priority="1304" stopIfTrue="1" operator="equal">
      <formula>3</formula>
    </cfRule>
  </conditionalFormatting>
  <conditionalFormatting sqref="L5">
    <cfRule type="cellIs" dxfId="5941" priority="1299" stopIfTrue="1" operator="equal">
      <formula>5</formula>
    </cfRule>
    <cfRule type="cellIs" dxfId="5940" priority="1300" stopIfTrue="1" operator="equal">
      <formula>4</formula>
    </cfRule>
    <cfRule type="cellIs" dxfId="5939" priority="1301" stopIfTrue="1" operator="equal">
      <formula>3</formula>
    </cfRule>
  </conditionalFormatting>
  <conditionalFormatting sqref="L5">
    <cfRule type="cellIs" dxfId="5938" priority="1296" stopIfTrue="1" operator="equal">
      <formula>5</formula>
    </cfRule>
    <cfRule type="cellIs" dxfId="5937" priority="1297" stopIfTrue="1" operator="equal">
      <formula>4</formula>
    </cfRule>
    <cfRule type="cellIs" dxfId="5936" priority="1298" stopIfTrue="1" operator="equal">
      <formula>3</formula>
    </cfRule>
  </conditionalFormatting>
  <conditionalFormatting sqref="L5">
    <cfRule type="cellIs" dxfId="5935" priority="1293" stopIfTrue="1" operator="equal">
      <formula>5</formula>
    </cfRule>
    <cfRule type="cellIs" dxfId="5934" priority="1294" stopIfTrue="1" operator="equal">
      <formula>4</formula>
    </cfRule>
    <cfRule type="cellIs" dxfId="5933" priority="1295" stopIfTrue="1" operator="equal">
      <formula>3</formula>
    </cfRule>
  </conditionalFormatting>
  <conditionalFormatting sqref="L5">
    <cfRule type="cellIs" dxfId="5932" priority="1290" stopIfTrue="1" operator="equal">
      <formula>5</formula>
    </cfRule>
    <cfRule type="cellIs" dxfId="5931" priority="1291" stopIfTrue="1" operator="equal">
      <formula>4</formula>
    </cfRule>
    <cfRule type="cellIs" dxfId="5930" priority="1292" stopIfTrue="1" operator="equal">
      <formula>3</formula>
    </cfRule>
  </conditionalFormatting>
  <conditionalFormatting sqref="L4">
    <cfRule type="expression" dxfId="5929" priority="1288" stopIfTrue="1">
      <formula>$D$1&lt;L4</formula>
    </cfRule>
    <cfRule type="expression" dxfId="5928" priority="1289" stopIfTrue="1">
      <formula>$D$1&gt;L4</formula>
    </cfRule>
  </conditionalFormatting>
  <conditionalFormatting sqref="L5">
    <cfRule type="cellIs" dxfId="5927" priority="1285" stopIfTrue="1" operator="equal">
      <formula>5</formula>
    </cfRule>
    <cfRule type="cellIs" dxfId="5926" priority="1286" stopIfTrue="1" operator="equal">
      <formula>4</formula>
    </cfRule>
    <cfRule type="cellIs" dxfId="5925" priority="1287" stopIfTrue="1" operator="equal">
      <formula>3</formula>
    </cfRule>
  </conditionalFormatting>
  <conditionalFormatting sqref="L4">
    <cfRule type="expression" dxfId="5924" priority="1283" stopIfTrue="1">
      <formula>$D$1&lt;L4</formula>
    </cfRule>
    <cfRule type="expression" dxfId="5923" priority="1284" stopIfTrue="1">
      <formula>$D$1&gt;L4</formula>
    </cfRule>
  </conditionalFormatting>
  <conditionalFormatting sqref="L5">
    <cfRule type="cellIs" dxfId="5922" priority="1280" stopIfTrue="1" operator="equal">
      <formula>5</formula>
    </cfRule>
    <cfRule type="cellIs" dxfId="5921" priority="1281" stopIfTrue="1" operator="equal">
      <formula>4</formula>
    </cfRule>
    <cfRule type="cellIs" dxfId="5920" priority="1282" stopIfTrue="1" operator="equal">
      <formula>3</formula>
    </cfRule>
  </conditionalFormatting>
  <conditionalFormatting sqref="L4">
    <cfRule type="expression" dxfId="5919" priority="1278" stopIfTrue="1">
      <formula>$D$1&lt;L4</formula>
    </cfRule>
    <cfRule type="expression" dxfId="5918" priority="1279" stopIfTrue="1">
      <formula>$D$1&gt;L4</formula>
    </cfRule>
  </conditionalFormatting>
  <conditionalFormatting sqref="L5">
    <cfRule type="cellIs" dxfId="5917" priority="1275" stopIfTrue="1" operator="equal">
      <formula>5</formula>
    </cfRule>
    <cfRule type="cellIs" dxfId="5916" priority="1276" stopIfTrue="1" operator="equal">
      <formula>4</formula>
    </cfRule>
    <cfRule type="cellIs" dxfId="5915" priority="1277" stopIfTrue="1" operator="equal">
      <formula>3</formula>
    </cfRule>
  </conditionalFormatting>
  <conditionalFormatting sqref="L5">
    <cfRule type="cellIs" dxfId="5914" priority="1270" stopIfTrue="1" operator="equal">
      <formula>5</formula>
    </cfRule>
    <cfRule type="cellIs" dxfId="5913" priority="1271" stopIfTrue="1" operator="equal">
      <formula>4</formula>
    </cfRule>
    <cfRule type="cellIs" dxfId="5912" priority="1272" stopIfTrue="1" operator="equal">
      <formula>3</formula>
    </cfRule>
  </conditionalFormatting>
  <conditionalFormatting sqref="L4">
    <cfRule type="expression" dxfId="5911" priority="1268" stopIfTrue="1">
      <formula>$D$1&lt;L4</formula>
    </cfRule>
    <cfRule type="expression" dxfId="5910" priority="1269" stopIfTrue="1">
      <formula>$D$1&gt;L4</formula>
    </cfRule>
  </conditionalFormatting>
  <conditionalFormatting sqref="M4">
    <cfRule type="expression" dxfId="5909" priority="1254" stopIfTrue="1">
      <formula>$D$1&lt;M4</formula>
    </cfRule>
    <cfRule type="expression" dxfId="5908" priority="1255" stopIfTrue="1">
      <formula>$D$1&gt;M4</formula>
    </cfRule>
  </conditionalFormatting>
  <conditionalFormatting sqref="M4">
    <cfRule type="expression" dxfId="5907" priority="1234" stopIfTrue="1">
      <formula>$D$1&lt;M4</formula>
    </cfRule>
    <cfRule type="expression" dxfId="5906" priority="1235" stopIfTrue="1">
      <formula>$D$1&gt;M4</formula>
    </cfRule>
  </conditionalFormatting>
  <conditionalFormatting sqref="M5">
    <cfRule type="cellIs" dxfId="5905" priority="1223" stopIfTrue="1" operator="equal">
      <formula>5</formula>
    </cfRule>
    <cfRule type="cellIs" dxfId="5904" priority="1224" stopIfTrue="1" operator="equal">
      <formula>4</formula>
    </cfRule>
    <cfRule type="cellIs" dxfId="5903" priority="1225" stopIfTrue="1" operator="equal">
      <formula>3</formula>
    </cfRule>
  </conditionalFormatting>
  <conditionalFormatting sqref="M4">
    <cfRule type="expression" dxfId="5902" priority="1252" stopIfTrue="1">
      <formula>$D$1&lt;M4</formula>
    </cfRule>
    <cfRule type="expression" dxfId="5901" priority="1253" stopIfTrue="1">
      <formula>$D$1&gt;M4</formula>
    </cfRule>
  </conditionalFormatting>
  <conditionalFormatting sqref="M4">
    <cfRule type="expression" dxfId="5900" priority="1232" stopIfTrue="1">
      <formula>$D$1&lt;M4</formula>
    </cfRule>
    <cfRule type="expression" dxfId="5899" priority="1233" stopIfTrue="1">
      <formula>$D$1&gt;M4</formula>
    </cfRule>
  </conditionalFormatting>
  <conditionalFormatting sqref="M4">
    <cfRule type="expression" dxfId="5898" priority="1230" stopIfTrue="1">
      <formula>$D$1&lt;M4</formula>
    </cfRule>
    <cfRule type="expression" dxfId="5897" priority="1231" stopIfTrue="1">
      <formula>$D$1&gt;M4</formula>
    </cfRule>
  </conditionalFormatting>
  <conditionalFormatting sqref="M4">
    <cfRule type="expression" dxfId="5896" priority="1250" stopIfTrue="1">
      <formula>$D$1&lt;M4</formula>
    </cfRule>
    <cfRule type="expression" dxfId="5895" priority="1251" stopIfTrue="1">
      <formula>$D$1&gt;M4</formula>
    </cfRule>
  </conditionalFormatting>
  <conditionalFormatting sqref="M4">
    <cfRule type="expression" dxfId="5894" priority="1248" stopIfTrue="1">
      <formula>$D$1&lt;M4</formula>
    </cfRule>
    <cfRule type="expression" dxfId="5893" priority="1249" stopIfTrue="1">
      <formula>$D$1&gt;M4</formula>
    </cfRule>
  </conditionalFormatting>
  <conditionalFormatting sqref="M4">
    <cfRule type="expression" dxfId="5892" priority="1246" stopIfTrue="1">
      <formula>$D$1&lt;M4</formula>
    </cfRule>
    <cfRule type="expression" dxfId="5891" priority="1247" stopIfTrue="1">
      <formula>$D$1&gt;M4</formula>
    </cfRule>
  </conditionalFormatting>
  <conditionalFormatting sqref="M4">
    <cfRule type="expression" dxfId="5890" priority="1244" stopIfTrue="1">
      <formula>$D$1&lt;M4</formula>
    </cfRule>
    <cfRule type="expression" dxfId="5889" priority="1245" stopIfTrue="1">
      <formula>$D$1&gt;M4</formula>
    </cfRule>
  </conditionalFormatting>
  <conditionalFormatting sqref="M4">
    <cfRule type="expression" dxfId="5888" priority="1242" stopIfTrue="1">
      <formula>$D$1&lt;M4</formula>
    </cfRule>
    <cfRule type="expression" dxfId="5887" priority="1243" stopIfTrue="1">
      <formula>$D$1&gt;M4</formula>
    </cfRule>
  </conditionalFormatting>
  <conditionalFormatting sqref="M4">
    <cfRule type="expression" dxfId="5886" priority="1240" stopIfTrue="1">
      <formula>$D$1&lt;M4</formula>
    </cfRule>
    <cfRule type="expression" dxfId="5885" priority="1241" stopIfTrue="1">
      <formula>$D$1&gt;M4</formula>
    </cfRule>
  </conditionalFormatting>
  <conditionalFormatting sqref="M4">
    <cfRule type="expression" dxfId="5884" priority="1238" stopIfTrue="1">
      <formula>$D$1&lt;M4</formula>
    </cfRule>
    <cfRule type="expression" dxfId="5883" priority="1239" stopIfTrue="1">
      <formula>$D$1&gt;M4</formula>
    </cfRule>
  </conditionalFormatting>
  <conditionalFormatting sqref="M4">
    <cfRule type="expression" dxfId="5882" priority="1236" stopIfTrue="1">
      <formula>$D$1&lt;M4</formula>
    </cfRule>
    <cfRule type="expression" dxfId="5881" priority="1237" stopIfTrue="1">
      <formula>$D$1&gt;M4</formula>
    </cfRule>
  </conditionalFormatting>
  <conditionalFormatting sqref="M4">
    <cfRule type="expression" dxfId="5880" priority="1228" stopIfTrue="1">
      <formula>$D$1&lt;M4</formula>
    </cfRule>
    <cfRule type="expression" dxfId="5879" priority="1229" stopIfTrue="1">
      <formula>$D$1&gt;M4</formula>
    </cfRule>
  </conditionalFormatting>
  <conditionalFormatting sqref="M4">
    <cfRule type="expression" dxfId="5878" priority="1226" stopIfTrue="1">
      <formula>$D$1&lt;M4</formula>
    </cfRule>
    <cfRule type="expression" dxfId="5877" priority="1227" stopIfTrue="1">
      <formula>$D$1&gt;M4</formula>
    </cfRule>
  </conditionalFormatting>
  <conditionalFormatting sqref="S5">
    <cfRule type="expression" dxfId="5876" priority="1124" stopIfTrue="1">
      <formula>$D$1&lt;S5</formula>
    </cfRule>
    <cfRule type="expression" dxfId="5875" priority="1125" stopIfTrue="1">
      <formula>$D$1&gt;S5</formula>
    </cfRule>
  </conditionalFormatting>
  <conditionalFormatting sqref="S4">
    <cfRule type="expression" dxfId="5874" priority="1164" stopIfTrue="1">
      <formula>$D$1&lt;S4</formula>
    </cfRule>
    <cfRule type="expression" dxfId="5873" priority="1165" stopIfTrue="1">
      <formula>$D$1&gt;S4</formula>
    </cfRule>
  </conditionalFormatting>
  <conditionalFormatting sqref="S4">
    <cfRule type="expression" dxfId="5872" priority="1162" stopIfTrue="1">
      <formula>$D$1&lt;S4</formula>
    </cfRule>
    <cfRule type="expression" dxfId="5871" priority="1163" stopIfTrue="1">
      <formula>$D$1&gt;S4</formula>
    </cfRule>
  </conditionalFormatting>
  <conditionalFormatting sqref="S5">
    <cfRule type="expression" dxfId="5870" priority="1160" stopIfTrue="1">
      <formula>$D$1&lt;S5</formula>
    </cfRule>
    <cfRule type="expression" dxfId="5869" priority="1161" stopIfTrue="1">
      <formula>$D$1&gt;S5</formula>
    </cfRule>
  </conditionalFormatting>
  <conditionalFormatting sqref="S5">
    <cfRule type="expression" dxfId="5868" priority="1158" stopIfTrue="1">
      <formula>$D$1&lt;S5</formula>
    </cfRule>
    <cfRule type="expression" dxfId="5867" priority="1159" stopIfTrue="1">
      <formula>$D$1&gt;S5</formula>
    </cfRule>
  </conditionalFormatting>
  <conditionalFormatting sqref="S5">
    <cfRule type="expression" dxfId="5866" priority="1156" stopIfTrue="1">
      <formula>$D$1&lt;S5</formula>
    </cfRule>
    <cfRule type="expression" dxfId="5865" priority="1157" stopIfTrue="1">
      <formula>$D$1&gt;S5</formula>
    </cfRule>
  </conditionalFormatting>
  <conditionalFormatting sqref="S5">
    <cfRule type="expression" dxfId="5864" priority="1144" stopIfTrue="1">
      <formula>$D$1&lt;S5</formula>
    </cfRule>
    <cfRule type="expression" dxfId="5863" priority="1145" stopIfTrue="1">
      <formula>$D$1&gt;S5</formula>
    </cfRule>
  </conditionalFormatting>
  <conditionalFormatting sqref="S5">
    <cfRule type="expression" dxfId="5862" priority="1142" stopIfTrue="1">
      <formula>$D$1&lt;S5</formula>
    </cfRule>
    <cfRule type="expression" dxfId="5861" priority="1143" stopIfTrue="1">
      <formula>$D$1&gt;S5</formula>
    </cfRule>
  </conditionalFormatting>
  <conditionalFormatting sqref="S5">
    <cfRule type="expression" dxfId="5860" priority="1140" stopIfTrue="1">
      <formula>$D$1&lt;S5</formula>
    </cfRule>
    <cfRule type="expression" dxfId="5859" priority="1141" stopIfTrue="1">
      <formula>$D$1&gt;S5</formula>
    </cfRule>
  </conditionalFormatting>
  <conditionalFormatting sqref="S5">
    <cfRule type="expression" dxfId="5858" priority="1154" stopIfTrue="1">
      <formula>$D$1&lt;S5</formula>
    </cfRule>
    <cfRule type="expression" dxfId="5857" priority="1155" stopIfTrue="1">
      <formula>$D$1&gt;S5</formula>
    </cfRule>
  </conditionalFormatting>
  <conditionalFormatting sqref="S5">
    <cfRule type="expression" dxfId="5856" priority="1152" stopIfTrue="1">
      <formula>$D$1&lt;S5</formula>
    </cfRule>
    <cfRule type="expression" dxfId="5855" priority="1153" stopIfTrue="1">
      <formula>$D$1&gt;S5</formula>
    </cfRule>
  </conditionalFormatting>
  <conditionalFormatting sqref="S5">
    <cfRule type="expression" dxfId="5854" priority="1150" stopIfTrue="1">
      <formula>$D$1&lt;S5</formula>
    </cfRule>
    <cfRule type="expression" dxfId="5853" priority="1151" stopIfTrue="1">
      <formula>$D$1&gt;S5</formula>
    </cfRule>
  </conditionalFormatting>
  <conditionalFormatting sqref="S5">
    <cfRule type="expression" dxfId="5852" priority="1148" stopIfTrue="1">
      <formula>$D$1&lt;S5</formula>
    </cfRule>
    <cfRule type="expression" dxfId="5851" priority="1149" stopIfTrue="1">
      <formula>$D$1&gt;S5</formula>
    </cfRule>
  </conditionalFormatting>
  <conditionalFormatting sqref="S5">
    <cfRule type="expression" dxfId="5850" priority="1146" stopIfTrue="1">
      <formula>$D$1&lt;S5</formula>
    </cfRule>
    <cfRule type="expression" dxfId="5849" priority="1147" stopIfTrue="1">
      <formula>$D$1&gt;S5</formula>
    </cfRule>
  </conditionalFormatting>
  <conditionalFormatting sqref="S5">
    <cfRule type="expression" dxfId="5848" priority="1128" stopIfTrue="1">
      <formula>$D$1&lt;S5</formula>
    </cfRule>
    <cfRule type="expression" dxfId="5847" priority="1129" stopIfTrue="1">
      <formula>$D$1&gt;S5</formula>
    </cfRule>
  </conditionalFormatting>
  <conditionalFormatting sqref="S5">
    <cfRule type="expression" dxfId="5846" priority="1126" stopIfTrue="1">
      <formula>$D$1&lt;S5</formula>
    </cfRule>
    <cfRule type="expression" dxfId="5845" priority="1127" stopIfTrue="1">
      <formula>$D$1&gt;S5</formula>
    </cfRule>
  </conditionalFormatting>
  <conditionalFormatting sqref="S5">
    <cfRule type="expression" dxfId="5844" priority="1122" stopIfTrue="1">
      <formula>$D$1&lt;S5</formula>
    </cfRule>
    <cfRule type="expression" dxfId="5843" priority="1123" stopIfTrue="1">
      <formula>$D$1&gt;S5</formula>
    </cfRule>
  </conditionalFormatting>
  <conditionalFormatting sqref="S5">
    <cfRule type="expression" dxfId="5842" priority="1138" stopIfTrue="1">
      <formula>$D$1&lt;S5</formula>
    </cfRule>
    <cfRule type="expression" dxfId="5841" priority="1139" stopIfTrue="1">
      <formula>$D$1&gt;S5</formula>
    </cfRule>
  </conditionalFormatting>
  <conditionalFormatting sqref="S5">
    <cfRule type="expression" dxfId="5840" priority="1136" stopIfTrue="1">
      <formula>$D$1&lt;S5</formula>
    </cfRule>
    <cfRule type="expression" dxfId="5839" priority="1137" stopIfTrue="1">
      <formula>$D$1&gt;S5</formula>
    </cfRule>
  </conditionalFormatting>
  <conditionalFormatting sqref="S5">
    <cfRule type="expression" dxfId="5838" priority="1134" stopIfTrue="1">
      <formula>$D$1&lt;S5</formula>
    </cfRule>
    <cfRule type="expression" dxfId="5837" priority="1135" stopIfTrue="1">
      <formula>$D$1&gt;S5</formula>
    </cfRule>
  </conditionalFormatting>
  <conditionalFormatting sqref="S5">
    <cfRule type="expression" dxfId="5836" priority="1132" stopIfTrue="1">
      <formula>$D$1&lt;S5</formula>
    </cfRule>
    <cfRule type="expression" dxfId="5835" priority="1133" stopIfTrue="1">
      <formula>$D$1&gt;S5</formula>
    </cfRule>
  </conditionalFormatting>
  <conditionalFormatting sqref="S5">
    <cfRule type="expression" dxfId="5834" priority="1130" stopIfTrue="1">
      <formula>$D$1&lt;S5</formula>
    </cfRule>
    <cfRule type="expression" dxfId="5833" priority="1131" stopIfTrue="1">
      <formula>$D$1&gt;S5</formula>
    </cfRule>
  </conditionalFormatting>
  <conditionalFormatting sqref="S5">
    <cfRule type="expression" dxfId="5832" priority="1120" stopIfTrue="1">
      <formula>$D$1&lt;S5</formula>
    </cfRule>
    <cfRule type="expression" dxfId="5831" priority="1121" stopIfTrue="1">
      <formula>$D$1&gt;S5</formula>
    </cfRule>
  </conditionalFormatting>
  <conditionalFormatting sqref="S4">
    <cfRule type="expression" dxfId="5830" priority="1118" stopIfTrue="1">
      <formula>$D$1&lt;S4</formula>
    </cfRule>
    <cfRule type="expression" dxfId="5829" priority="1119" stopIfTrue="1">
      <formula>$D$1&gt;S4</formula>
    </cfRule>
  </conditionalFormatting>
  <conditionalFormatting sqref="S4">
    <cfRule type="expression" dxfId="5828" priority="1116" stopIfTrue="1">
      <formula>$D$1&lt;S4</formula>
    </cfRule>
    <cfRule type="expression" dxfId="5827" priority="1117" stopIfTrue="1">
      <formula>$D$1&gt;S4</formula>
    </cfRule>
  </conditionalFormatting>
  <conditionalFormatting sqref="S4">
    <cfRule type="expression" dxfId="5826" priority="1114" stopIfTrue="1">
      <formula>$D$1&lt;S4</formula>
    </cfRule>
    <cfRule type="expression" dxfId="5825" priority="1115" stopIfTrue="1">
      <formula>$D$1&gt;S4</formula>
    </cfRule>
  </conditionalFormatting>
  <conditionalFormatting sqref="S4">
    <cfRule type="expression" dxfId="5824" priority="1112" stopIfTrue="1">
      <formula>$D$1&lt;S4</formula>
    </cfRule>
    <cfRule type="expression" dxfId="5823" priority="1113" stopIfTrue="1">
      <formula>$D$1&gt;S4</formula>
    </cfRule>
  </conditionalFormatting>
  <conditionalFormatting sqref="S5">
    <cfRule type="cellIs" dxfId="5822" priority="1109" stopIfTrue="1" operator="equal">
      <formula>5</formula>
    </cfRule>
    <cfRule type="cellIs" dxfId="5821" priority="1110" stopIfTrue="1" operator="equal">
      <formula>4</formula>
    </cfRule>
    <cfRule type="cellIs" dxfId="5820" priority="1111" stopIfTrue="1" operator="equal">
      <formula>3</formula>
    </cfRule>
  </conditionalFormatting>
  <conditionalFormatting sqref="S4">
    <cfRule type="expression" dxfId="5819" priority="1107" stopIfTrue="1">
      <formula>$D$1&lt;S4</formula>
    </cfRule>
    <cfRule type="expression" dxfId="5818" priority="1108" stopIfTrue="1">
      <formula>$D$1&gt;S4</formula>
    </cfRule>
  </conditionalFormatting>
  <conditionalFormatting sqref="S4">
    <cfRule type="expression" dxfId="5817" priority="1105" stopIfTrue="1">
      <formula>$D$1&lt;S4</formula>
    </cfRule>
    <cfRule type="expression" dxfId="5816" priority="1106" stopIfTrue="1">
      <formula>$D$1&gt;S4</formula>
    </cfRule>
  </conditionalFormatting>
  <conditionalFormatting sqref="S4">
    <cfRule type="expression" dxfId="5815" priority="1103" stopIfTrue="1">
      <formula>$D$1&lt;S4</formula>
    </cfRule>
    <cfRule type="expression" dxfId="5814" priority="1104" stopIfTrue="1">
      <formula>$D$1&gt;S4</formula>
    </cfRule>
  </conditionalFormatting>
  <conditionalFormatting sqref="S4">
    <cfRule type="expression" dxfId="5813" priority="1101" stopIfTrue="1">
      <formula>$D$1&lt;S4</formula>
    </cfRule>
    <cfRule type="expression" dxfId="5812" priority="1102" stopIfTrue="1">
      <formula>$D$1&gt;S4</formula>
    </cfRule>
  </conditionalFormatting>
  <conditionalFormatting sqref="S5">
    <cfRule type="cellIs" dxfId="5811" priority="1098" stopIfTrue="1" operator="equal">
      <formula>5</formula>
    </cfRule>
    <cfRule type="cellIs" dxfId="5810" priority="1099" stopIfTrue="1" operator="equal">
      <formula>4</formula>
    </cfRule>
    <cfRule type="cellIs" dxfId="5809" priority="1100" stopIfTrue="1" operator="equal">
      <formula>3</formula>
    </cfRule>
  </conditionalFormatting>
  <conditionalFormatting sqref="S5">
    <cfRule type="cellIs" dxfId="5808" priority="1095" stopIfTrue="1" operator="equal">
      <formula>5</formula>
    </cfRule>
    <cfRule type="cellIs" dxfId="5807" priority="1096" stopIfTrue="1" operator="equal">
      <formula>4</formula>
    </cfRule>
    <cfRule type="cellIs" dxfId="5806" priority="1097" stopIfTrue="1" operator="equal">
      <formula>3</formula>
    </cfRule>
  </conditionalFormatting>
  <conditionalFormatting sqref="S4">
    <cfRule type="expression" dxfId="5805" priority="1077" stopIfTrue="1">
      <formula>$D$1&lt;S4</formula>
    </cfRule>
    <cfRule type="expression" dxfId="5804" priority="1078" stopIfTrue="1">
      <formula>$D$1&gt;S4</formula>
    </cfRule>
  </conditionalFormatting>
  <conditionalFormatting sqref="S4">
    <cfRule type="expression" dxfId="5803" priority="1075" stopIfTrue="1">
      <formula>$D$1&lt;S4</formula>
    </cfRule>
    <cfRule type="expression" dxfId="5802" priority="1076" stopIfTrue="1">
      <formula>$D$1&gt;S4</formula>
    </cfRule>
  </conditionalFormatting>
  <conditionalFormatting sqref="S4">
    <cfRule type="expression" dxfId="5801" priority="1071" stopIfTrue="1">
      <formula>$D$1&lt;S4</formula>
    </cfRule>
    <cfRule type="expression" dxfId="5800" priority="1072" stopIfTrue="1">
      <formula>$D$1&gt;S4</formula>
    </cfRule>
  </conditionalFormatting>
  <conditionalFormatting sqref="S4">
    <cfRule type="expression" dxfId="5799" priority="1093" stopIfTrue="1">
      <formula>$D$1&lt;S4</formula>
    </cfRule>
    <cfRule type="expression" dxfId="5798" priority="1094" stopIfTrue="1">
      <formula>$D$1&gt;S4</formula>
    </cfRule>
  </conditionalFormatting>
  <conditionalFormatting sqref="S4">
    <cfRule type="expression" dxfId="5797" priority="1091" stopIfTrue="1">
      <formula>$D$1&lt;S4</formula>
    </cfRule>
    <cfRule type="expression" dxfId="5796" priority="1092" stopIfTrue="1">
      <formula>$D$1&gt;S4</formula>
    </cfRule>
  </conditionalFormatting>
  <conditionalFormatting sqref="S4">
    <cfRule type="expression" dxfId="5795" priority="1089" stopIfTrue="1">
      <formula>$D$1&lt;S4</formula>
    </cfRule>
    <cfRule type="expression" dxfId="5794" priority="1090" stopIfTrue="1">
      <formula>$D$1&gt;S4</formula>
    </cfRule>
  </conditionalFormatting>
  <conditionalFormatting sqref="S4">
    <cfRule type="expression" dxfId="5793" priority="1087" stopIfTrue="1">
      <formula>$D$1&lt;S4</formula>
    </cfRule>
    <cfRule type="expression" dxfId="5792" priority="1088" stopIfTrue="1">
      <formula>$D$1&gt;S4</formula>
    </cfRule>
  </conditionalFormatting>
  <conditionalFormatting sqref="S4">
    <cfRule type="expression" dxfId="5791" priority="1085" stopIfTrue="1">
      <formula>$D$1&lt;S4</formula>
    </cfRule>
    <cfRule type="expression" dxfId="5790" priority="1086" stopIfTrue="1">
      <formula>$D$1&gt;S4</formula>
    </cfRule>
  </conditionalFormatting>
  <conditionalFormatting sqref="S4">
    <cfRule type="expression" dxfId="5789" priority="1083" stopIfTrue="1">
      <formula>$D$1&lt;S4</formula>
    </cfRule>
    <cfRule type="expression" dxfId="5788" priority="1084" stopIfTrue="1">
      <formula>$D$1&gt;S4</formula>
    </cfRule>
  </conditionalFormatting>
  <conditionalFormatting sqref="S4">
    <cfRule type="expression" dxfId="5787" priority="1081" stopIfTrue="1">
      <formula>$D$1&lt;S4</formula>
    </cfRule>
    <cfRule type="expression" dxfId="5786" priority="1082" stopIfTrue="1">
      <formula>$D$1&gt;S4</formula>
    </cfRule>
  </conditionalFormatting>
  <conditionalFormatting sqref="S4">
    <cfRule type="expression" dxfId="5785" priority="1079" stopIfTrue="1">
      <formula>$D$1&lt;S4</formula>
    </cfRule>
    <cfRule type="expression" dxfId="5784" priority="1080" stopIfTrue="1">
      <formula>$D$1&gt;S4</formula>
    </cfRule>
  </conditionalFormatting>
  <conditionalFormatting sqref="S4">
    <cfRule type="expression" dxfId="5783" priority="1073" stopIfTrue="1">
      <formula>$D$1&lt;S4</formula>
    </cfRule>
    <cfRule type="expression" dxfId="5782" priority="1074" stopIfTrue="1">
      <formula>$D$1&gt;S4</formula>
    </cfRule>
  </conditionalFormatting>
  <conditionalFormatting sqref="S5">
    <cfRule type="cellIs" dxfId="5781" priority="1068" stopIfTrue="1" operator="equal">
      <formula>5</formula>
    </cfRule>
    <cfRule type="cellIs" dxfId="5780" priority="1069" stopIfTrue="1" operator="equal">
      <formula>4</formula>
    </cfRule>
    <cfRule type="cellIs" dxfId="5779" priority="1070" stopIfTrue="1" operator="equal">
      <formula>3</formula>
    </cfRule>
  </conditionalFormatting>
  <conditionalFormatting sqref="S4">
    <cfRule type="expression" dxfId="5778" priority="1066" stopIfTrue="1">
      <formula>$D$1&lt;S4</formula>
    </cfRule>
    <cfRule type="expression" dxfId="5777" priority="1067" stopIfTrue="1">
      <formula>$D$1&gt;S4</formula>
    </cfRule>
  </conditionalFormatting>
  <conditionalFormatting sqref="S5">
    <cfRule type="cellIs" dxfId="5776" priority="1063" stopIfTrue="1" operator="equal">
      <formula>5</formula>
    </cfRule>
    <cfRule type="cellIs" dxfId="5775" priority="1064" stopIfTrue="1" operator="equal">
      <formula>4</formula>
    </cfRule>
    <cfRule type="cellIs" dxfId="5774" priority="1065" stopIfTrue="1" operator="equal">
      <formula>3</formula>
    </cfRule>
  </conditionalFormatting>
  <conditionalFormatting sqref="H3">
    <cfRule type="expression" dxfId="5773" priority="1061" stopIfTrue="1">
      <formula>$D$1&lt;H3</formula>
    </cfRule>
    <cfRule type="expression" dxfId="5772" priority="1062" stopIfTrue="1">
      <formula>$D$1&gt;H3</formula>
    </cfRule>
  </conditionalFormatting>
  <conditionalFormatting sqref="H3">
    <cfRule type="expression" dxfId="5771" priority="1059" stopIfTrue="1">
      <formula>$D$1&lt;H3</formula>
    </cfRule>
    <cfRule type="expression" dxfId="5770" priority="1060" stopIfTrue="1">
      <formula>$D$1&gt;H3</formula>
    </cfRule>
  </conditionalFormatting>
  <conditionalFormatting sqref="H3">
    <cfRule type="expression" dxfId="5769" priority="1057" stopIfTrue="1">
      <formula>$D$1&lt;H3</formula>
    </cfRule>
    <cfRule type="expression" dxfId="5768" priority="1058" stopIfTrue="1">
      <formula>$D$1&gt;H3</formula>
    </cfRule>
  </conditionalFormatting>
  <conditionalFormatting sqref="H5">
    <cfRule type="cellIs" dxfId="5767" priority="1049" stopIfTrue="1" operator="equal">
      <formula>5</formula>
    </cfRule>
    <cfRule type="cellIs" dxfId="5766" priority="1050" stopIfTrue="1" operator="equal">
      <formula>4</formula>
    </cfRule>
    <cfRule type="cellIs" dxfId="5765" priority="1051" stopIfTrue="1" operator="equal">
      <formula>3</formula>
    </cfRule>
  </conditionalFormatting>
  <conditionalFormatting sqref="H4">
    <cfRule type="expression" dxfId="5764" priority="1040" stopIfTrue="1">
      <formula>$D$1&lt;H4</formula>
    </cfRule>
    <cfRule type="expression" dxfId="5763" priority="1041" stopIfTrue="1">
      <formula>$D$1&gt;H4</formula>
    </cfRule>
  </conditionalFormatting>
  <conditionalFormatting sqref="H4">
    <cfRule type="expression" dxfId="5762" priority="1030" stopIfTrue="1">
      <formula>$D$1&lt;H4</formula>
    </cfRule>
    <cfRule type="expression" dxfId="5761" priority="1031" stopIfTrue="1">
      <formula>$D$1&gt;H4</formula>
    </cfRule>
  </conditionalFormatting>
  <conditionalFormatting sqref="H4">
    <cfRule type="expression" dxfId="5760" priority="1028" stopIfTrue="1">
      <formula>$D$1&lt;H4</formula>
    </cfRule>
    <cfRule type="expression" dxfId="5759" priority="1029" stopIfTrue="1">
      <formula>$D$1&gt;H4</formula>
    </cfRule>
  </conditionalFormatting>
  <conditionalFormatting sqref="H4">
    <cfRule type="expression" dxfId="5758" priority="1026" stopIfTrue="1">
      <formula>$D$1&lt;H4</formula>
    </cfRule>
    <cfRule type="expression" dxfId="5757" priority="1027" stopIfTrue="1">
      <formula>$D$1&gt;H4</formula>
    </cfRule>
  </conditionalFormatting>
  <conditionalFormatting sqref="H4">
    <cfRule type="expression" dxfId="5756" priority="1024" stopIfTrue="1">
      <formula>$D$1&lt;H4</formula>
    </cfRule>
    <cfRule type="expression" dxfId="5755" priority="1025" stopIfTrue="1">
      <formula>$D$1&gt;H4</formula>
    </cfRule>
  </conditionalFormatting>
  <conditionalFormatting sqref="H4">
    <cfRule type="expression" dxfId="5754" priority="1022" stopIfTrue="1">
      <formula>$D$1&lt;H4</formula>
    </cfRule>
    <cfRule type="expression" dxfId="5753" priority="1023" stopIfTrue="1">
      <formula>$D$1&gt;H4</formula>
    </cfRule>
  </conditionalFormatting>
  <conditionalFormatting sqref="H4">
    <cfRule type="expression" dxfId="5752" priority="996" stopIfTrue="1">
      <formula>$D$1&lt;H4</formula>
    </cfRule>
    <cfRule type="expression" dxfId="5751" priority="997" stopIfTrue="1">
      <formula>$D$1&gt;H4</formula>
    </cfRule>
  </conditionalFormatting>
  <conditionalFormatting sqref="H4">
    <cfRule type="expression" dxfId="5750" priority="1034" stopIfTrue="1">
      <formula>$D$1&lt;H4</formula>
    </cfRule>
    <cfRule type="expression" dxfId="5749" priority="1035" stopIfTrue="1">
      <formula>$D$1&gt;H4</formula>
    </cfRule>
  </conditionalFormatting>
  <conditionalFormatting sqref="H4">
    <cfRule type="expression" dxfId="5748" priority="1036" stopIfTrue="1">
      <formula>$D$1&lt;H4</formula>
    </cfRule>
    <cfRule type="expression" dxfId="5747" priority="1037" stopIfTrue="1">
      <formula>$D$1&gt;H4</formula>
    </cfRule>
  </conditionalFormatting>
  <conditionalFormatting sqref="H5">
    <cfRule type="cellIs" dxfId="5746" priority="1054" stopIfTrue="1" operator="equal">
      <formula>5</formula>
    </cfRule>
    <cfRule type="cellIs" dxfId="5745" priority="1055" stopIfTrue="1" operator="equal">
      <formula>4</formula>
    </cfRule>
    <cfRule type="cellIs" dxfId="5744" priority="1056" stopIfTrue="1" operator="equal">
      <formula>3</formula>
    </cfRule>
  </conditionalFormatting>
  <conditionalFormatting sqref="H4">
    <cfRule type="expression" dxfId="5743" priority="1052" stopIfTrue="1">
      <formula>$D$1&lt;H4</formula>
    </cfRule>
    <cfRule type="expression" dxfId="5742" priority="1053" stopIfTrue="1">
      <formula>$D$1&gt;H4</formula>
    </cfRule>
  </conditionalFormatting>
  <conditionalFormatting sqref="H4">
    <cfRule type="expression" dxfId="5741" priority="1047" stopIfTrue="1">
      <formula>$D$1&lt;H4</formula>
    </cfRule>
    <cfRule type="expression" dxfId="5740" priority="1048" stopIfTrue="1">
      <formula>$D$1&gt;H4</formula>
    </cfRule>
  </conditionalFormatting>
  <conditionalFormatting sqref="H5">
    <cfRule type="cellIs" dxfId="5739" priority="1044" stopIfTrue="1" operator="equal">
      <formula>5</formula>
    </cfRule>
    <cfRule type="cellIs" dxfId="5738" priority="1045" stopIfTrue="1" operator="equal">
      <formula>4</formula>
    </cfRule>
    <cfRule type="cellIs" dxfId="5737" priority="1046" stopIfTrue="1" operator="equal">
      <formula>3</formula>
    </cfRule>
  </conditionalFormatting>
  <conditionalFormatting sqref="H4">
    <cfRule type="expression" dxfId="5736" priority="1042" stopIfTrue="1">
      <formula>$D$1&lt;H4</formula>
    </cfRule>
    <cfRule type="expression" dxfId="5735" priority="1043" stopIfTrue="1">
      <formula>$D$1&gt;H4</formula>
    </cfRule>
  </conditionalFormatting>
  <conditionalFormatting sqref="H4">
    <cfRule type="expression" dxfId="5734" priority="1038" stopIfTrue="1">
      <formula>$D$1&lt;H4</formula>
    </cfRule>
    <cfRule type="expression" dxfId="5733" priority="1039" stopIfTrue="1">
      <formula>$D$1&gt;H4</formula>
    </cfRule>
  </conditionalFormatting>
  <conditionalFormatting sqref="H4">
    <cfRule type="expression" dxfId="5732" priority="1032" stopIfTrue="1">
      <formula>$D$1&lt;H4</formula>
    </cfRule>
    <cfRule type="expression" dxfId="5731" priority="1033" stopIfTrue="1">
      <formula>$D$1&gt;H4</formula>
    </cfRule>
  </conditionalFormatting>
  <conditionalFormatting sqref="H5">
    <cfRule type="cellIs" dxfId="5730" priority="1019" stopIfTrue="1" operator="equal">
      <formula>5</formula>
    </cfRule>
    <cfRule type="cellIs" dxfId="5729" priority="1020" stopIfTrue="1" operator="equal">
      <formula>4</formula>
    </cfRule>
    <cfRule type="cellIs" dxfId="5728" priority="1021" stopIfTrue="1" operator="equal">
      <formula>3</formula>
    </cfRule>
  </conditionalFormatting>
  <conditionalFormatting sqref="H4">
    <cfRule type="expression" dxfId="5727" priority="1017" stopIfTrue="1">
      <formula>$D$1&lt;H4</formula>
    </cfRule>
    <cfRule type="expression" dxfId="5726" priority="1018" stopIfTrue="1">
      <formula>$D$1&gt;H4</formula>
    </cfRule>
  </conditionalFormatting>
  <conditionalFormatting sqref="H5">
    <cfRule type="cellIs" dxfId="5725" priority="1014" stopIfTrue="1" operator="equal">
      <formula>5</formula>
    </cfRule>
    <cfRule type="cellIs" dxfId="5724" priority="1015" stopIfTrue="1" operator="equal">
      <formula>4</formula>
    </cfRule>
    <cfRule type="cellIs" dxfId="5723" priority="1016" stopIfTrue="1" operator="equal">
      <formula>3</formula>
    </cfRule>
  </conditionalFormatting>
  <conditionalFormatting sqref="H4">
    <cfRule type="expression" dxfId="5722" priority="1012" stopIfTrue="1">
      <formula>$D$1&lt;H4</formula>
    </cfRule>
    <cfRule type="expression" dxfId="5721" priority="1013" stopIfTrue="1">
      <formula>$D$1&gt;H4</formula>
    </cfRule>
  </conditionalFormatting>
  <conditionalFormatting sqref="H5">
    <cfRule type="cellIs" dxfId="5720" priority="1009" stopIfTrue="1" operator="equal">
      <formula>5</formula>
    </cfRule>
    <cfRule type="cellIs" dxfId="5719" priority="1010" stopIfTrue="1" operator="equal">
      <formula>4</formula>
    </cfRule>
    <cfRule type="cellIs" dxfId="5718" priority="1011" stopIfTrue="1" operator="equal">
      <formula>3</formula>
    </cfRule>
  </conditionalFormatting>
  <conditionalFormatting sqref="H4">
    <cfRule type="expression" dxfId="5717" priority="1007" stopIfTrue="1">
      <formula>$D$1&lt;H4</formula>
    </cfRule>
    <cfRule type="expression" dxfId="5716" priority="1008" stopIfTrue="1">
      <formula>$D$1&gt;H4</formula>
    </cfRule>
  </conditionalFormatting>
  <conditionalFormatting sqref="H5">
    <cfRule type="cellIs" dxfId="5715" priority="1004" stopIfTrue="1" operator="equal">
      <formula>5</formula>
    </cfRule>
    <cfRule type="cellIs" dxfId="5714" priority="1005" stopIfTrue="1" operator="equal">
      <formula>4</formula>
    </cfRule>
    <cfRule type="cellIs" dxfId="5713" priority="1006" stopIfTrue="1" operator="equal">
      <formula>3</formula>
    </cfRule>
  </conditionalFormatting>
  <conditionalFormatting sqref="H4">
    <cfRule type="expression" dxfId="5712" priority="1002" stopIfTrue="1">
      <formula>$D$1&lt;H4</formula>
    </cfRule>
    <cfRule type="expression" dxfId="5711" priority="1003" stopIfTrue="1">
      <formula>$D$1&gt;H4</formula>
    </cfRule>
  </conditionalFormatting>
  <conditionalFormatting sqref="H4">
    <cfRule type="expression" dxfId="5710" priority="1000" stopIfTrue="1">
      <formula>$D$1&lt;H4</formula>
    </cfRule>
    <cfRule type="expression" dxfId="5709" priority="1001" stopIfTrue="1">
      <formula>$D$1&gt;H4</formula>
    </cfRule>
  </conditionalFormatting>
  <conditionalFormatting sqref="H4">
    <cfRule type="expression" dxfId="5708" priority="998" stopIfTrue="1">
      <formula>$D$1&lt;H4</formula>
    </cfRule>
    <cfRule type="expression" dxfId="5707" priority="999" stopIfTrue="1">
      <formula>$D$1&gt;H4</formula>
    </cfRule>
  </conditionalFormatting>
  <conditionalFormatting sqref="H4">
    <cfRule type="expression" dxfId="5706" priority="994" stopIfTrue="1">
      <formula>$D$1&lt;H4</formula>
    </cfRule>
    <cfRule type="expression" dxfId="5705" priority="995" stopIfTrue="1">
      <formula>$D$1&gt;H4</formula>
    </cfRule>
  </conditionalFormatting>
  <conditionalFormatting sqref="H4">
    <cfRule type="expression" dxfId="5704" priority="992" stopIfTrue="1">
      <formula>$D$1&lt;H4</formula>
    </cfRule>
    <cfRule type="expression" dxfId="5703" priority="993" stopIfTrue="1">
      <formula>$D$1&gt;H4</formula>
    </cfRule>
  </conditionalFormatting>
  <conditionalFormatting sqref="H4">
    <cfRule type="expression" dxfId="5702" priority="990" stopIfTrue="1">
      <formula>$D$1&lt;H4</formula>
    </cfRule>
    <cfRule type="expression" dxfId="5701" priority="991" stopIfTrue="1">
      <formula>$D$1&gt;H4</formula>
    </cfRule>
  </conditionalFormatting>
  <conditionalFormatting sqref="H4">
    <cfRule type="expression" dxfId="5700" priority="988" stopIfTrue="1">
      <formula>$D$1&lt;H4</formula>
    </cfRule>
    <cfRule type="expression" dxfId="5699" priority="989" stopIfTrue="1">
      <formula>$D$1&gt;H4</formula>
    </cfRule>
  </conditionalFormatting>
  <conditionalFormatting sqref="H4">
    <cfRule type="expression" dxfId="5698" priority="986" stopIfTrue="1">
      <formula>$D$1&lt;H4</formula>
    </cfRule>
    <cfRule type="expression" dxfId="5697" priority="987" stopIfTrue="1">
      <formula>$D$1&gt;H4</formula>
    </cfRule>
  </conditionalFormatting>
  <conditionalFormatting sqref="H4">
    <cfRule type="expression" dxfId="5696" priority="984" stopIfTrue="1">
      <formula>$D$1&lt;H4</formula>
    </cfRule>
    <cfRule type="expression" dxfId="5695" priority="985" stopIfTrue="1">
      <formula>$D$1&gt;H4</formula>
    </cfRule>
  </conditionalFormatting>
  <conditionalFormatting sqref="H4">
    <cfRule type="expression" dxfId="5694" priority="982" stopIfTrue="1">
      <formula>$D$1&lt;H4</formula>
    </cfRule>
    <cfRule type="expression" dxfId="5693" priority="983" stopIfTrue="1">
      <formula>$D$1&gt;H4</formula>
    </cfRule>
  </conditionalFormatting>
  <conditionalFormatting sqref="I4">
    <cfRule type="expression" dxfId="5692" priority="967" stopIfTrue="1">
      <formula>$D$1&lt;I4</formula>
    </cfRule>
    <cfRule type="expression" dxfId="5691" priority="968" stopIfTrue="1">
      <formula>$D$1&gt;I4</formula>
    </cfRule>
  </conditionalFormatting>
  <conditionalFormatting sqref="I4">
    <cfRule type="expression" dxfId="5690" priority="965" stopIfTrue="1">
      <formula>$D$1&lt;I4</formula>
    </cfRule>
    <cfRule type="expression" dxfId="5689" priority="966" stopIfTrue="1">
      <formula>$D$1&gt;I4</formula>
    </cfRule>
  </conditionalFormatting>
  <conditionalFormatting sqref="I4">
    <cfRule type="expression" dxfId="5688" priority="963" stopIfTrue="1">
      <formula>$D$1&lt;I4</formula>
    </cfRule>
    <cfRule type="expression" dxfId="5687" priority="964" stopIfTrue="1">
      <formula>$D$1&gt;I4</formula>
    </cfRule>
  </conditionalFormatting>
  <conditionalFormatting sqref="I4">
    <cfRule type="expression" dxfId="5686" priority="961" stopIfTrue="1">
      <formula>$D$1&lt;I4</formula>
    </cfRule>
    <cfRule type="expression" dxfId="5685" priority="962" stopIfTrue="1">
      <formula>$D$1&gt;I4</formula>
    </cfRule>
  </conditionalFormatting>
  <conditionalFormatting sqref="I4">
    <cfRule type="expression" dxfId="5684" priority="959" stopIfTrue="1">
      <formula>$D$1&lt;I4</formula>
    </cfRule>
    <cfRule type="expression" dxfId="5683" priority="960" stopIfTrue="1">
      <formula>$D$1&gt;I4</formula>
    </cfRule>
  </conditionalFormatting>
  <conditionalFormatting sqref="I5">
    <cfRule type="cellIs" dxfId="5682" priority="944" stopIfTrue="1" operator="equal">
      <formula>5</formula>
    </cfRule>
    <cfRule type="cellIs" dxfId="5681" priority="945" stopIfTrue="1" operator="equal">
      <formula>4</formula>
    </cfRule>
    <cfRule type="cellIs" dxfId="5680" priority="946" stopIfTrue="1" operator="equal">
      <formula>3</formula>
    </cfRule>
  </conditionalFormatting>
  <conditionalFormatting sqref="I5">
    <cfRule type="cellIs" dxfId="5679" priority="929" stopIfTrue="1" operator="equal">
      <formula>5</formula>
    </cfRule>
    <cfRule type="cellIs" dxfId="5678" priority="930" stopIfTrue="1" operator="equal">
      <formula>4</formula>
    </cfRule>
    <cfRule type="cellIs" dxfId="5677" priority="931" stopIfTrue="1" operator="equal">
      <formula>3</formula>
    </cfRule>
  </conditionalFormatting>
  <conditionalFormatting sqref="I5">
    <cfRule type="cellIs" dxfId="5676" priority="974" stopIfTrue="1" operator="equal">
      <formula>5</formula>
    </cfRule>
    <cfRule type="cellIs" dxfId="5675" priority="975" stopIfTrue="1" operator="equal">
      <formula>4</formula>
    </cfRule>
    <cfRule type="cellIs" dxfId="5674" priority="976" stopIfTrue="1" operator="equal">
      <formula>3</formula>
    </cfRule>
  </conditionalFormatting>
  <conditionalFormatting sqref="I4">
    <cfRule type="expression" dxfId="5673" priority="955" stopIfTrue="1">
      <formula>$D$1&lt;I4</formula>
    </cfRule>
    <cfRule type="expression" dxfId="5672" priority="956" stopIfTrue="1">
      <formula>$D$1&gt;I4</formula>
    </cfRule>
  </conditionalFormatting>
  <conditionalFormatting sqref="I4">
    <cfRule type="expression" dxfId="5671" priority="953" stopIfTrue="1">
      <formula>$D$1&lt;I4</formula>
    </cfRule>
    <cfRule type="expression" dxfId="5670" priority="954" stopIfTrue="1">
      <formula>$D$1&gt;I4</formula>
    </cfRule>
  </conditionalFormatting>
  <conditionalFormatting sqref="I4">
    <cfRule type="expression" dxfId="5669" priority="951" stopIfTrue="1">
      <formula>$D$1&lt;I4</formula>
    </cfRule>
    <cfRule type="expression" dxfId="5668" priority="952" stopIfTrue="1">
      <formula>$D$1&gt;I4</formula>
    </cfRule>
  </conditionalFormatting>
  <conditionalFormatting sqref="I4">
    <cfRule type="expression" dxfId="5667" priority="949" stopIfTrue="1">
      <formula>$D$1&lt;I4</formula>
    </cfRule>
    <cfRule type="expression" dxfId="5666" priority="950" stopIfTrue="1">
      <formula>$D$1&gt;I4</formula>
    </cfRule>
  </conditionalFormatting>
  <conditionalFormatting sqref="I4">
    <cfRule type="expression" dxfId="5665" priority="947" stopIfTrue="1">
      <formula>$D$1&lt;I4</formula>
    </cfRule>
    <cfRule type="expression" dxfId="5664" priority="948" stopIfTrue="1">
      <formula>$D$1&gt;I4</formula>
    </cfRule>
  </conditionalFormatting>
  <conditionalFormatting sqref="I4">
    <cfRule type="expression" dxfId="5663" priority="921" stopIfTrue="1">
      <formula>$D$1&lt;I4</formula>
    </cfRule>
    <cfRule type="expression" dxfId="5662" priority="922" stopIfTrue="1">
      <formula>$D$1&gt;I4</formula>
    </cfRule>
  </conditionalFormatting>
  <conditionalFormatting sqref="I5">
    <cfRule type="cellIs" dxfId="5661" priority="979" stopIfTrue="1" operator="equal">
      <formula>5</formula>
    </cfRule>
    <cfRule type="cellIs" dxfId="5660" priority="980" stopIfTrue="1" operator="equal">
      <formula>4</formula>
    </cfRule>
    <cfRule type="cellIs" dxfId="5659" priority="981" stopIfTrue="1" operator="equal">
      <formula>3</formula>
    </cfRule>
  </conditionalFormatting>
  <conditionalFormatting sqref="I4">
    <cfRule type="expression" dxfId="5658" priority="977" stopIfTrue="1">
      <formula>$D$1&lt;I4</formula>
    </cfRule>
    <cfRule type="expression" dxfId="5657" priority="978" stopIfTrue="1">
      <formula>$D$1&gt;I4</formula>
    </cfRule>
  </conditionalFormatting>
  <conditionalFormatting sqref="I4">
    <cfRule type="expression" dxfId="5656" priority="972" stopIfTrue="1">
      <formula>$D$1&lt;I4</formula>
    </cfRule>
    <cfRule type="expression" dxfId="5655" priority="973" stopIfTrue="1">
      <formula>$D$1&gt;I4</formula>
    </cfRule>
  </conditionalFormatting>
  <conditionalFormatting sqref="I5">
    <cfRule type="cellIs" dxfId="5654" priority="969" stopIfTrue="1" operator="equal">
      <formula>5</formula>
    </cfRule>
    <cfRule type="cellIs" dxfId="5653" priority="970" stopIfTrue="1" operator="equal">
      <formula>4</formula>
    </cfRule>
    <cfRule type="cellIs" dxfId="5652" priority="971" stopIfTrue="1" operator="equal">
      <formula>3</formula>
    </cfRule>
  </conditionalFormatting>
  <conditionalFormatting sqref="I4">
    <cfRule type="expression" dxfId="5651" priority="957" stopIfTrue="1">
      <formula>$D$1&lt;I4</formula>
    </cfRule>
    <cfRule type="expression" dxfId="5650" priority="958" stopIfTrue="1">
      <formula>$D$1&gt;I4</formula>
    </cfRule>
  </conditionalFormatting>
  <conditionalFormatting sqref="I4">
    <cfRule type="expression" dxfId="5649" priority="942" stopIfTrue="1">
      <formula>$D$1&lt;I4</formula>
    </cfRule>
    <cfRule type="expression" dxfId="5648" priority="943" stopIfTrue="1">
      <formula>$D$1&gt;I4</formula>
    </cfRule>
  </conditionalFormatting>
  <conditionalFormatting sqref="I5">
    <cfRule type="cellIs" dxfId="5647" priority="939" stopIfTrue="1" operator="equal">
      <formula>5</formula>
    </cfRule>
    <cfRule type="cellIs" dxfId="5646" priority="940" stopIfTrue="1" operator="equal">
      <formula>4</formula>
    </cfRule>
    <cfRule type="cellIs" dxfId="5645" priority="941" stopIfTrue="1" operator="equal">
      <formula>3</formula>
    </cfRule>
  </conditionalFormatting>
  <conditionalFormatting sqref="I4">
    <cfRule type="expression" dxfId="5644" priority="937" stopIfTrue="1">
      <formula>$D$1&lt;I4</formula>
    </cfRule>
    <cfRule type="expression" dxfId="5643" priority="938" stopIfTrue="1">
      <formula>$D$1&gt;I4</formula>
    </cfRule>
  </conditionalFormatting>
  <conditionalFormatting sqref="I5">
    <cfRule type="cellIs" dxfId="5642" priority="934" stopIfTrue="1" operator="equal">
      <formula>5</formula>
    </cfRule>
    <cfRule type="cellIs" dxfId="5641" priority="935" stopIfTrue="1" operator="equal">
      <formula>4</formula>
    </cfRule>
    <cfRule type="cellIs" dxfId="5640" priority="936" stopIfTrue="1" operator="equal">
      <formula>3</formula>
    </cfRule>
  </conditionalFormatting>
  <conditionalFormatting sqref="I4">
    <cfRule type="expression" dxfId="5639" priority="932" stopIfTrue="1">
      <formula>$D$1&lt;I4</formula>
    </cfRule>
    <cfRule type="expression" dxfId="5638" priority="933" stopIfTrue="1">
      <formula>$D$1&gt;I4</formula>
    </cfRule>
  </conditionalFormatting>
  <conditionalFormatting sqref="I4">
    <cfRule type="expression" dxfId="5637" priority="927" stopIfTrue="1">
      <formula>$D$1&lt;I4</formula>
    </cfRule>
    <cfRule type="expression" dxfId="5636" priority="928" stopIfTrue="1">
      <formula>$D$1&gt;I4</formula>
    </cfRule>
  </conditionalFormatting>
  <conditionalFormatting sqref="I4">
    <cfRule type="expression" dxfId="5635" priority="925" stopIfTrue="1">
      <formula>$D$1&lt;I4</formula>
    </cfRule>
    <cfRule type="expression" dxfId="5634" priority="926" stopIfTrue="1">
      <formula>$D$1&gt;I4</formula>
    </cfRule>
  </conditionalFormatting>
  <conditionalFormatting sqref="I4">
    <cfRule type="expression" dxfId="5633" priority="923" stopIfTrue="1">
      <formula>$D$1&lt;I4</formula>
    </cfRule>
    <cfRule type="expression" dxfId="5632" priority="924" stopIfTrue="1">
      <formula>$D$1&gt;I4</formula>
    </cfRule>
  </conditionalFormatting>
  <conditionalFormatting sqref="I4">
    <cfRule type="expression" dxfId="5631" priority="919" stopIfTrue="1">
      <formula>$D$1&lt;I4</formula>
    </cfRule>
    <cfRule type="expression" dxfId="5630" priority="920" stopIfTrue="1">
      <formula>$D$1&gt;I4</formula>
    </cfRule>
  </conditionalFormatting>
  <conditionalFormatting sqref="I4">
    <cfRule type="expression" dxfId="5629" priority="917" stopIfTrue="1">
      <formula>$D$1&lt;I4</formula>
    </cfRule>
    <cfRule type="expression" dxfId="5628" priority="918" stopIfTrue="1">
      <formula>$D$1&gt;I4</formula>
    </cfRule>
  </conditionalFormatting>
  <conditionalFormatting sqref="I4">
    <cfRule type="expression" dxfId="5627" priority="915" stopIfTrue="1">
      <formula>$D$1&lt;I4</formula>
    </cfRule>
    <cfRule type="expression" dxfId="5626" priority="916" stopIfTrue="1">
      <formula>$D$1&gt;I4</formula>
    </cfRule>
  </conditionalFormatting>
  <conditionalFormatting sqref="I4">
    <cfRule type="expression" dxfId="5625" priority="913" stopIfTrue="1">
      <formula>$D$1&lt;I4</formula>
    </cfRule>
    <cfRule type="expression" dxfId="5624" priority="914" stopIfTrue="1">
      <formula>$D$1&gt;I4</formula>
    </cfRule>
  </conditionalFormatting>
  <conditionalFormatting sqref="I4">
    <cfRule type="expression" dxfId="5623" priority="911" stopIfTrue="1">
      <formula>$D$1&lt;I4</formula>
    </cfRule>
    <cfRule type="expression" dxfId="5622" priority="912" stopIfTrue="1">
      <formula>$D$1&gt;I4</formula>
    </cfRule>
  </conditionalFormatting>
  <conditionalFormatting sqref="I4">
    <cfRule type="expression" dxfId="5621" priority="909" stopIfTrue="1">
      <formula>$D$1&lt;I4</formula>
    </cfRule>
    <cfRule type="expression" dxfId="5620" priority="910" stopIfTrue="1">
      <formula>$D$1&gt;I4</formula>
    </cfRule>
  </conditionalFormatting>
  <conditionalFormatting sqref="I4">
    <cfRule type="expression" dxfId="5619" priority="907" stopIfTrue="1">
      <formula>$D$1&lt;I4</formula>
    </cfRule>
    <cfRule type="expression" dxfId="5618" priority="908" stopIfTrue="1">
      <formula>$D$1&gt;I4</formula>
    </cfRule>
  </conditionalFormatting>
  <conditionalFormatting sqref="G4">
    <cfRule type="expression" dxfId="5617" priority="901" stopIfTrue="1">
      <formula>$D$1&lt;G4</formula>
    </cfRule>
    <cfRule type="expression" dxfId="5616" priority="902" stopIfTrue="1">
      <formula>$D$1&gt;G4</formula>
    </cfRule>
  </conditionalFormatting>
  <conditionalFormatting sqref="G4">
    <cfRule type="expression" dxfId="5615" priority="899" stopIfTrue="1">
      <formula>$D$1&lt;G4</formula>
    </cfRule>
    <cfRule type="expression" dxfId="5614" priority="900" stopIfTrue="1">
      <formula>$D$1&gt;G4</formula>
    </cfRule>
  </conditionalFormatting>
  <conditionalFormatting sqref="G4">
    <cfRule type="expression" dxfId="5613" priority="897" stopIfTrue="1">
      <formula>$D$1&lt;G4</formula>
    </cfRule>
    <cfRule type="expression" dxfId="5612" priority="898" stopIfTrue="1">
      <formula>$D$1&gt;G4</formula>
    </cfRule>
  </conditionalFormatting>
  <conditionalFormatting sqref="G4">
    <cfRule type="expression" dxfId="5611" priority="895" stopIfTrue="1">
      <formula>$D$1&lt;G4</formula>
    </cfRule>
    <cfRule type="expression" dxfId="5610" priority="896" stopIfTrue="1">
      <formula>$D$1&gt;G4</formula>
    </cfRule>
  </conditionalFormatting>
  <conditionalFormatting sqref="G4">
    <cfRule type="expression" dxfId="5609" priority="893" stopIfTrue="1">
      <formula>$D$1&lt;G4</formula>
    </cfRule>
    <cfRule type="expression" dxfId="5608" priority="894" stopIfTrue="1">
      <formula>$D$1&gt;G4</formula>
    </cfRule>
  </conditionalFormatting>
  <conditionalFormatting sqref="G4">
    <cfRule type="expression" dxfId="5607" priority="889" stopIfTrue="1">
      <formula>$D$1&lt;G4</formula>
    </cfRule>
    <cfRule type="expression" dxfId="5606" priority="890" stopIfTrue="1">
      <formula>$D$1&gt;G4</formula>
    </cfRule>
  </conditionalFormatting>
  <conditionalFormatting sqref="G4">
    <cfRule type="expression" dxfId="5605" priority="887" stopIfTrue="1">
      <formula>$D$1&lt;G4</formula>
    </cfRule>
    <cfRule type="expression" dxfId="5604" priority="888" stopIfTrue="1">
      <formula>$D$1&gt;G4</formula>
    </cfRule>
  </conditionalFormatting>
  <conditionalFormatting sqref="G4">
    <cfRule type="expression" dxfId="5603" priority="885" stopIfTrue="1">
      <formula>$D$1&lt;G4</formula>
    </cfRule>
    <cfRule type="expression" dxfId="5602" priority="886" stopIfTrue="1">
      <formula>$D$1&gt;G4</formula>
    </cfRule>
  </conditionalFormatting>
  <conditionalFormatting sqref="G4">
    <cfRule type="expression" dxfId="5601" priority="883" stopIfTrue="1">
      <formula>$D$1&lt;G4</formula>
    </cfRule>
    <cfRule type="expression" dxfId="5600" priority="884" stopIfTrue="1">
      <formula>$D$1&gt;G4</formula>
    </cfRule>
  </conditionalFormatting>
  <conditionalFormatting sqref="G4">
    <cfRule type="expression" dxfId="5599" priority="881" stopIfTrue="1">
      <formula>$D$1&lt;G4</formula>
    </cfRule>
    <cfRule type="expression" dxfId="5598" priority="882" stopIfTrue="1">
      <formula>$D$1&gt;G4</formula>
    </cfRule>
  </conditionalFormatting>
  <conditionalFormatting sqref="G4">
    <cfRule type="expression" dxfId="5597" priority="867" stopIfTrue="1">
      <formula>$D$1&lt;G4</formula>
    </cfRule>
    <cfRule type="expression" dxfId="5596" priority="868" stopIfTrue="1">
      <formula>$D$1&gt;G4</formula>
    </cfRule>
  </conditionalFormatting>
  <conditionalFormatting sqref="G4">
    <cfRule type="expression" dxfId="5595" priority="905" stopIfTrue="1">
      <formula>$D$1&lt;G4</formula>
    </cfRule>
    <cfRule type="expression" dxfId="5594" priority="906" stopIfTrue="1">
      <formula>$D$1&gt;G4</formula>
    </cfRule>
  </conditionalFormatting>
  <conditionalFormatting sqref="G4">
    <cfRule type="expression" dxfId="5593" priority="903" stopIfTrue="1">
      <formula>$D$1&lt;G4</formula>
    </cfRule>
    <cfRule type="expression" dxfId="5592" priority="904" stopIfTrue="1">
      <formula>$D$1&gt;G4</formula>
    </cfRule>
  </conditionalFormatting>
  <conditionalFormatting sqref="G4">
    <cfRule type="expression" dxfId="5591" priority="891" stopIfTrue="1">
      <formula>$D$1&lt;G4</formula>
    </cfRule>
    <cfRule type="expression" dxfId="5590" priority="892" stopIfTrue="1">
      <formula>$D$1&gt;G4</formula>
    </cfRule>
  </conditionalFormatting>
  <conditionalFormatting sqref="G4">
    <cfRule type="expression" dxfId="5589" priority="879" stopIfTrue="1">
      <formula>$D$1&lt;G4</formula>
    </cfRule>
    <cfRule type="expression" dxfId="5588" priority="880" stopIfTrue="1">
      <formula>$D$1&gt;G4</formula>
    </cfRule>
  </conditionalFormatting>
  <conditionalFormatting sqref="G4">
    <cfRule type="expression" dxfId="5587" priority="877" stopIfTrue="1">
      <formula>$D$1&lt;G4</formula>
    </cfRule>
    <cfRule type="expression" dxfId="5586" priority="878" stopIfTrue="1">
      <formula>$D$1&gt;G4</formula>
    </cfRule>
  </conditionalFormatting>
  <conditionalFormatting sqref="G4">
    <cfRule type="expression" dxfId="5585" priority="875" stopIfTrue="1">
      <formula>$D$1&lt;G4</formula>
    </cfRule>
    <cfRule type="expression" dxfId="5584" priority="876" stopIfTrue="1">
      <formula>$D$1&gt;G4</formula>
    </cfRule>
  </conditionalFormatting>
  <conditionalFormatting sqref="G4">
    <cfRule type="expression" dxfId="5583" priority="873" stopIfTrue="1">
      <formula>$D$1&lt;G4</formula>
    </cfRule>
    <cfRule type="expression" dxfId="5582" priority="874" stopIfTrue="1">
      <formula>$D$1&gt;G4</formula>
    </cfRule>
  </conditionalFormatting>
  <conditionalFormatting sqref="G4">
    <cfRule type="expression" dxfId="5581" priority="871" stopIfTrue="1">
      <formula>$D$1&lt;G4</formula>
    </cfRule>
    <cfRule type="expression" dxfId="5580" priority="872" stopIfTrue="1">
      <formula>$D$1&gt;G4</formula>
    </cfRule>
  </conditionalFormatting>
  <conditionalFormatting sqref="G4">
    <cfRule type="expression" dxfId="5579" priority="869" stopIfTrue="1">
      <formula>$D$1&lt;G4</formula>
    </cfRule>
    <cfRule type="expression" dxfId="5578" priority="870" stopIfTrue="1">
      <formula>$D$1&gt;G4</formula>
    </cfRule>
  </conditionalFormatting>
  <conditionalFormatting sqref="G4">
    <cfRule type="expression" dxfId="5577" priority="865" stopIfTrue="1">
      <formula>$D$1&lt;G4</formula>
    </cfRule>
    <cfRule type="expression" dxfId="5576" priority="866" stopIfTrue="1">
      <formula>$D$1&gt;G4</formula>
    </cfRule>
  </conditionalFormatting>
  <conditionalFormatting sqref="G4">
    <cfRule type="expression" dxfId="5575" priority="863" stopIfTrue="1">
      <formula>$D$1&lt;G4</formula>
    </cfRule>
    <cfRule type="expression" dxfId="5574" priority="864" stopIfTrue="1">
      <formula>$D$1&gt;G4</formula>
    </cfRule>
  </conditionalFormatting>
  <conditionalFormatting sqref="G4">
    <cfRule type="expression" dxfId="5573" priority="861" stopIfTrue="1">
      <formula>$D$1&lt;G4</formula>
    </cfRule>
    <cfRule type="expression" dxfId="5572" priority="862" stopIfTrue="1">
      <formula>$D$1&gt;G4</formula>
    </cfRule>
  </conditionalFormatting>
  <conditionalFormatting sqref="G4">
    <cfRule type="expression" dxfId="5571" priority="859" stopIfTrue="1">
      <formula>$D$1&lt;G4</formula>
    </cfRule>
    <cfRule type="expression" dxfId="5570" priority="860" stopIfTrue="1">
      <formula>$D$1&gt;G4</formula>
    </cfRule>
  </conditionalFormatting>
  <conditionalFormatting sqref="G4">
    <cfRule type="expression" dxfId="5569" priority="857" stopIfTrue="1">
      <formula>$D$1&lt;G4</formula>
    </cfRule>
    <cfRule type="expression" dxfId="5568" priority="858" stopIfTrue="1">
      <formula>$D$1&gt;G4</formula>
    </cfRule>
  </conditionalFormatting>
  <conditionalFormatting sqref="G4">
    <cfRule type="expression" dxfId="5567" priority="855" stopIfTrue="1">
      <formula>$D$1&lt;G4</formula>
    </cfRule>
    <cfRule type="expression" dxfId="5566" priority="856" stopIfTrue="1">
      <formula>$D$1&gt;G4</formula>
    </cfRule>
  </conditionalFormatting>
  <conditionalFormatting sqref="G4">
    <cfRule type="expression" dxfId="5565" priority="853" stopIfTrue="1">
      <formula>$D$1&lt;G4</formula>
    </cfRule>
    <cfRule type="expression" dxfId="5564" priority="854" stopIfTrue="1">
      <formula>$D$1&gt;G4</formula>
    </cfRule>
  </conditionalFormatting>
  <conditionalFormatting sqref="K6">
    <cfRule type="expression" dxfId="5563" priority="819" stopIfTrue="1">
      <formula>$D$1&lt;K6</formula>
    </cfRule>
    <cfRule type="expression" dxfId="5562" priority="820" stopIfTrue="1">
      <formula>$D$1&gt;K6</formula>
    </cfRule>
  </conditionalFormatting>
  <conditionalFormatting sqref="K6">
    <cfRule type="expression" dxfId="5561" priority="817" stopIfTrue="1">
      <formula>$D$1&lt;K6</formula>
    </cfRule>
    <cfRule type="expression" dxfId="5560" priority="818" stopIfTrue="1">
      <formula>$D$1&gt;K6</formula>
    </cfRule>
  </conditionalFormatting>
  <conditionalFormatting sqref="K6">
    <cfRule type="expression" dxfId="5559" priority="815" stopIfTrue="1">
      <formula>$D$1&lt;K6</formula>
    </cfRule>
    <cfRule type="expression" dxfId="5558" priority="816" stopIfTrue="1">
      <formula>$D$1&gt;K6</formula>
    </cfRule>
  </conditionalFormatting>
  <conditionalFormatting sqref="K6">
    <cfRule type="cellIs" dxfId="5557" priority="812" stopIfTrue="1" operator="equal">
      <formula>5</formula>
    </cfRule>
    <cfRule type="cellIs" dxfId="5556" priority="813" stopIfTrue="1" operator="equal">
      <formula>4</formula>
    </cfRule>
    <cfRule type="cellIs" dxfId="5555" priority="814" stopIfTrue="1" operator="equal">
      <formula>3</formula>
    </cfRule>
  </conditionalFormatting>
  <conditionalFormatting sqref="K6">
    <cfRule type="cellIs" dxfId="5554" priority="807" stopIfTrue="1" operator="equal">
      <formula>5</formula>
    </cfRule>
    <cfRule type="cellIs" dxfId="5553" priority="808" stopIfTrue="1" operator="equal">
      <formula>4</formula>
    </cfRule>
    <cfRule type="cellIs" dxfId="5552" priority="809" stopIfTrue="1" operator="equal">
      <formula>3</formula>
    </cfRule>
  </conditionalFormatting>
  <conditionalFormatting sqref="K6">
    <cfRule type="cellIs" dxfId="5551" priority="802" stopIfTrue="1" operator="equal">
      <formula>5</formula>
    </cfRule>
    <cfRule type="cellIs" dxfId="5550" priority="803" stopIfTrue="1" operator="equal">
      <formula>4</formula>
    </cfRule>
    <cfRule type="cellIs" dxfId="5549" priority="804" stopIfTrue="1" operator="equal">
      <formula>3</formula>
    </cfRule>
  </conditionalFormatting>
  <conditionalFormatting sqref="K4">
    <cfRule type="expression" dxfId="5548" priority="798" stopIfTrue="1">
      <formula>$D$1&lt;K4</formula>
    </cfRule>
    <cfRule type="expression" dxfId="5547" priority="799" stopIfTrue="1">
      <formula>$D$1&gt;K4</formula>
    </cfRule>
  </conditionalFormatting>
  <conditionalFormatting sqref="K4">
    <cfRule type="expression" dxfId="5546" priority="796" stopIfTrue="1">
      <formula>$D$1&lt;K4</formula>
    </cfRule>
    <cfRule type="expression" dxfId="5545" priority="797" stopIfTrue="1">
      <formula>$D$1&gt;K4</formula>
    </cfRule>
  </conditionalFormatting>
  <conditionalFormatting sqref="K4">
    <cfRule type="expression" dxfId="5544" priority="794" stopIfTrue="1">
      <formula>$D$1&lt;K4</formula>
    </cfRule>
    <cfRule type="expression" dxfId="5543" priority="795" stopIfTrue="1">
      <formula>$D$1&gt;K4</formula>
    </cfRule>
  </conditionalFormatting>
  <conditionalFormatting sqref="K4">
    <cfRule type="expression" dxfId="5542" priority="790" stopIfTrue="1">
      <formula>$D$1&lt;K4</formula>
    </cfRule>
    <cfRule type="expression" dxfId="5541" priority="791" stopIfTrue="1">
      <formula>$D$1&gt;K4</formula>
    </cfRule>
  </conditionalFormatting>
  <conditionalFormatting sqref="K4">
    <cfRule type="expression" dxfId="5540" priority="792" stopIfTrue="1">
      <formula>$D$1&lt;K4</formula>
    </cfRule>
    <cfRule type="expression" dxfId="5539" priority="793" stopIfTrue="1">
      <formula>$D$1&gt;K4</formula>
    </cfRule>
  </conditionalFormatting>
  <conditionalFormatting sqref="K4">
    <cfRule type="expression" dxfId="5538" priority="788" stopIfTrue="1">
      <formula>$D$1&lt;K4</formula>
    </cfRule>
    <cfRule type="expression" dxfId="5537" priority="789" stopIfTrue="1">
      <formula>$D$1&gt;K4</formula>
    </cfRule>
  </conditionalFormatting>
  <conditionalFormatting sqref="K5">
    <cfRule type="expression" dxfId="5536" priority="786" stopIfTrue="1">
      <formula>$D$1&lt;K5</formula>
    </cfRule>
    <cfRule type="expression" dxfId="5535" priority="787" stopIfTrue="1">
      <formula>$D$1&gt;K5</formula>
    </cfRule>
  </conditionalFormatting>
  <conditionalFormatting sqref="K5">
    <cfRule type="expression" dxfId="5534" priority="784" stopIfTrue="1">
      <formula>$D$1&lt;K5</formula>
    </cfRule>
    <cfRule type="expression" dxfId="5533" priority="785" stopIfTrue="1">
      <formula>$D$1&gt;K5</formula>
    </cfRule>
  </conditionalFormatting>
  <conditionalFormatting sqref="K5">
    <cfRule type="expression" dxfId="5532" priority="782" stopIfTrue="1">
      <formula>$D$1&lt;K5</formula>
    </cfRule>
    <cfRule type="expression" dxfId="5531" priority="783" stopIfTrue="1">
      <formula>$D$1&gt;K5</formula>
    </cfRule>
  </conditionalFormatting>
  <conditionalFormatting sqref="K4">
    <cfRule type="expression" dxfId="5530" priority="777" stopIfTrue="1">
      <formula>$D$1&lt;K4</formula>
    </cfRule>
    <cfRule type="expression" dxfId="5529" priority="778" stopIfTrue="1">
      <formula>$D$1&gt;K4</formula>
    </cfRule>
  </conditionalFormatting>
  <conditionalFormatting sqref="K5">
    <cfRule type="cellIs" dxfId="5528" priority="779" stopIfTrue="1" operator="equal">
      <formula>5</formula>
    </cfRule>
    <cfRule type="cellIs" dxfId="5527" priority="780" stopIfTrue="1" operator="equal">
      <formula>4</formula>
    </cfRule>
    <cfRule type="cellIs" dxfId="5526" priority="781" stopIfTrue="1" operator="equal">
      <formula>3</formula>
    </cfRule>
  </conditionalFormatting>
  <conditionalFormatting sqref="K5">
    <cfRule type="cellIs" dxfId="5525" priority="774" stopIfTrue="1" operator="equal">
      <formula>5</formula>
    </cfRule>
    <cfRule type="cellIs" dxfId="5524" priority="775" stopIfTrue="1" operator="equal">
      <formula>4</formula>
    </cfRule>
    <cfRule type="cellIs" dxfId="5523" priority="776" stopIfTrue="1" operator="equal">
      <formula>3</formula>
    </cfRule>
  </conditionalFormatting>
  <conditionalFormatting sqref="K4">
    <cfRule type="expression" dxfId="5522" priority="772" stopIfTrue="1">
      <formula>$D$1&lt;K4</formula>
    </cfRule>
    <cfRule type="expression" dxfId="5521" priority="773" stopIfTrue="1">
      <formula>$D$1&gt;K4</formula>
    </cfRule>
  </conditionalFormatting>
  <conditionalFormatting sqref="K5">
    <cfRule type="cellIs" dxfId="5520" priority="769" stopIfTrue="1" operator="equal">
      <formula>5</formula>
    </cfRule>
    <cfRule type="cellIs" dxfId="5519" priority="770" stopIfTrue="1" operator="equal">
      <formula>4</formula>
    </cfRule>
    <cfRule type="cellIs" dxfId="5518" priority="771" stopIfTrue="1" operator="equal">
      <formula>3</formula>
    </cfRule>
  </conditionalFormatting>
  <conditionalFormatting sqref="K4">
    <cfRule type="expression" dxfId="5517" priority="767" stopIfTrue="1">
      <formula>$D$1&lt;K4</formula>
    </cfRule>
    <cfRule type="expression" dxfId="5516" priority="768" stopIfTrue="1">
      <formula>$D$1&gt;K4</formula>
    </cfRule>
  </conditionalFormatting>
  <conditionalFormatting sqref="T3">
    <cfRule type="expression" dxfId="5515" priority="765" stopIfTrue="1">
      <formula>$D$1&lt;T3</formula>
    </cfRule>
    <cfRule type="expression" dxfId="5514" priority="766" stopIfTrue="1">
      <formula>$D$1&gt;T3</formula>
    </cfRule>
  </conditionalFormatting>
  <conditionalFormatting sqref="U3">
    <cfRule type="expression" dxfId="5513" priority="763" stopIfTrue="1">
      <formula>$D$4&lt;U3</formula>
    </cfRule>
    <cfRule type="expression" dxfId="5512" priority="764" stopIfTrue="1">
      <formula>$D$4&gt;U3</formula>
    </cfRule>
  </conditionalFormatting>
  <conditionalFormatting sqref="U3">
    <cfRule type="expression" dxfId="5511" priority="761" stopIfTrue="1">
      <formula>$D$1&lt;U3</formula>
    </cfRule>
    <cfRule type="expression" dxfId="5510" priority="762" stopIfTrue="1">
      <formula>$D$1&gt;U3</formula>
    </cfRule>
  </conditionalFormatting>
  <conditionalFormatting sqref="U4">
    <cfRule type="expression" dxfId="5509" priority="759" stopIfTrue="1">
      <formula>$D$1&lt;U4</formula>
    </cfRule>
    <cfRule type="expression" dxfId="5508" priority="760" stopIfTrue="1">
      <formula>$D$1&gt;U4</formula>
    </cfRule>
  </conditionalFormatting>
  <conditionalFormatting sqref="U4">
    <cfRule type="expression" dxfId="5507" priority="743" stopIfTrue="1">
      <formula>$D$1&lt;U4</formula>
    </cfRule>
    <cfRule type="expression" dxfId="5506" priority="744" stopIfTrue="1">
      <formula>$D$1&gt;U4</formula>
    </cfRule>
  </conditionalFormatting>
  <conditionalFormatting sqref="U5">
    <cfRule type="cellIs" dxfId="5505" priority="756" stopIfTrue="1" operator="equal">
      <formula>5</formula>
    </cfRule>
    <cfRule type="cellIs" dxfId="5504" priority="757" stopIfTrue="1" operator="equal">
      <formula>4</formula>
    </cfRule>
    <cfRule type="cellIs" dxfId="5503" priority="758" stopIfTrue="1" operator="equal">
      <formula>3</formula>
    </cfRule>
  </conditionalFormatting>
  <conditionalFormatting sqref="U4">
    <cfRule type="expression" dxfId="5502" priority="725" stopIfTrue="1">
      <formula>$D$1&lt;U4</formula>
    </cfRule>
    <cfRule type="expression" dxfId="5501" priority="726" stopIfTrue="1">
      <formula>$D$1&gt;U4</formula>
    </cfRule>
  </conditionalFormatting>
  <conditionalFormatting sqref="U4">
    <cfRule type="expression" dxfId="5500" priority="733" stopIfTrue="1">
      <formula>$D$1&lt;U4</formula>
    </cfRule>
    <cfRule type="expression" dxfId="5499" priority="734" stopIfTrue="1">
      <formula>$D$1&gt;U4</formula>
    </cfRule>
  </conditionalFormatting>
  <conditionalFormatting sqref="U4">
    <cfRule type="expression" dxfId="5498" priority="731" stopIfTrue="1">
      <formula>$D$1&lt;U4</formula>
    </cfRule>
    <cfRule type="expression" dxfId="5497" priority="732" stopIfTrue="1">
      <formula>$D$1&gt;U4</formula>
    </cfRule>
  </conditionalFormatting>
  <conditionalFormatting sqref="U4">
    <cfRule type="expression" dxfId="5496" priority="729" stopIfTrue="1">
      <formula>$D$1&lt;U4</formula>
    </cfRule>
    <cfRule type="expression" dxfId="5495" priority="730" stopIfTrue="1">
      <formula>$D$1&gt;U4</formula>
    </cfRule>
  </conditionalFormatting>
  <conditionalFormatting sqref="U4">
    <cfRule type="expression" dxfId="5494" priority="727" stopIfTrue="1">
      <formula>$D$1&lt;U4</formula>
    </cfRule>
    <cfRule type="expression" dxfId="5493" priority="728" stopIfTrue="1">
      <formula>$D$1&gt;U4</formula>
    </cfRule>
  </conditionalFormatting>
  <conditionalFormatting sqref="U5">
    <cfRule type="cellIs" dxfId="5492" priority="753" stopIfTrue="1" operator="equal">
      <formula>5</formula>
    </cfRule>
    <cfRule type="cellIs" dxfId="5491" priority="754" stopIfTrue="1" operator="equal">
      <formula>4</formula>
    </cfRule>
    <cfRule type="cellIs" dxfId="5490" priority="755" stopIfTrue="1" operator="equal">
      <formula>3</formula>
    </cfRule>
  </conditionalFormatting>
  <conditionalFormatting sqref="U4">
    <cfRule type="expression" dxfId="5489" priority="751" stopIfTrue="1">
      <formula>$D$1&lt;U4</formula>
    </cfRule>
    <cfRule type="expression" dxfId="5488" priority="752" stopIfTrue="1">
      <formula>$D$1&gt;U4</formula>
    </cfRule>
  </conditionalFormatting>
  <conditionalFormatting sqref="U4">
    <cfRule type="expression" dxfId="5487" priority="749" stopIfTrue="1">
      <formula>$D$1&lt;U4</formula>
    </cfRule>
    <cfRule type="expression" dxfId="5486" priority="750" stopIfTrue="1">
      <formula>$D$1&gt;U4</formula>
    </cfRule>
  </conditionalFormatting>
  <conditionalFormatting sqref="U4">
    <cfRule type="expression" dxfId="5485" priority="747" stopIfTrue="1">
      <formula>$D$1&lt;U4</formula>
    </cfRule>
    <cfRule type="expression" dxfId="5484" priority="748" stopIfTrue="1">
      <formula>$D$1&gt;U4</formula>
    </cfRule>
  </conditionalFormatting>
  <conditionalFormatting sqref="U4">
    <cfRule type="expression" dxfId="5483" priority="745" stopIfTrue="1">
      <formula>$D$1&lt;U4</formula>
    </cfRule>
    <cfRule type="expression" dxfId="5482" priority="746" stopIfTrue="1">
      <formula>$D$1&gt;U4</formula>
    </cfRule>
  </conditionalFormatting>
  <conditionalFormatting sqref="U4">
    <cfRule type="expression" dxfId="5481" priority="741" stopIfTrue="1">
      <formula>$D$1&lt;U4</formula>
    </cfRule>
    <cfRule type="expression" dxfId="5480" priority="742" stopIfTrue="1">
      <formula>$D$1&gt;U4</formula>
    </cfRule>
  </conditionalFormatting>
  <conditionalFormatting sqref="U4">
    <cfRule type="expression" dxfId="5479" priority="739" stopIfTrue="1">
      <formula>$D$1&lt;U4</formula>
    </cfRule>
    <cfRule type="expression" dxfId="5478" priority="740" stopIfTrue="1">
      <formula>$D$1&gt;U4</formula>
    </cfRule>
  </conditionalFormatting>
  <conditionalFormatting sqref="U4">
    <cfRule type="expression" dxfId="5477" priority="737" stopIfTrue="1">
      <formula>$D$1&lt;U4</formula>
    </cfRule>
    <cfRule type="expression" dxfId="5476" priority="738" stopIfTrue="1">
      <formula>$D$1&gt;U4</formula>
    </cfRule>
  </conditionalFormatting>
  <conditionalFormatting sqref="U4">
    <cfRule type="expression" dxfId="5475" priority="735" stopIfTrue="1">
      <formula>$D$1&lt;U4</formula>
    </cfRule>
    <cfRule type="expression" dxfId="5474" priority="736" stopIfTrue="1">
      <formula>$D$1&gt;U4</formula>
    </cfRule>
  </conditionalFormatting>
  <conditionalFormatting sqref="T4">
    <cfRule type="expression" dxfId="5473" priority="723" stopIfTrue="1">
      <formula>$D$1&lt;T4</formula>
    </cfRule>
    <cfRule type="expression" dxfId="5472" priority="724" stopIfTrue="1">
      <formula>$D$1&gt;T4</formula>
    </cfRule>
  </conditionalFormatting>
  <conditionalFormatting sqref="T4">
    <cfRule type="expression" dxfId="5471" priority="721" stopIfTrue="1">
      <formula>$D$1&lt;T4</formula>
    </cfRule>
    <cfRule type="expression" dxfId="5470" priority="722" stopIfTrue="1">
      <formula>$D$1&gt;T4</formula>
    </cfRule>
  </conditionalFormatting>
  <conditionalFormatting sqref="T5">
    <cfRule type="expression" dxfId="5469" priority="719" stopIfTrue="1">
      <formula>$D$1&lt;T5</formula>
    </cfRule>
    <cfRule type="expression" dxfId="5468" priority="720" stopIfTrue="1">
      <formula>$D$1&gt;T5</formula>
    </cfRule>
  </conditionalFormatting>
  <conditionalFormatting sqref="T5">
    <cfRule type="expression" dxfId="5467" priority="717" stopIfTrue="1">
      <formula>$D$1&lt;T5</formula>
    </cfRule>
    <cfRule type="expression" dxfId="5466" priority="718" stopIfTrue="1">
      <formula>$D$1&gt;T5</formula>
    </cfRule>
  </conditionalFormatting>
  <conditionalFormatting sqref="T5">
    <cfRule type="expression" dxfId="5465" priority="715" stopIfTrue="1">
      <formula>$D$1&lt;T5</formula>
    </cfRule>
    <cfRule type="expression" dxfId="5464" priority="716" stopIfTrue="1">
      <formula>$D$1&gt;T5</formula>
    </cfRule>
  </conditionalFormatting>
  <conditionalFormatting sqref="T5">
    <cfRule type="expression" dxfId="5463" priority="703" stopIfTrue="1">
      <formula>$D$1&lt;T5</formula>
    </cfRule>
    <cfRule type="expression" dxfId="5462" priority="704" stopIfTrue="1">
      <formula>$D$1&gt;T5</formula>
    </cfRule>
  </conditionalFormatting>
  <conditionalFormatting sqref="T5">
    <cfRule type="expression" dxfId="5461" priority="701" stopIfTrue="1">
      <formula>$D$1&lt;T5</formula>
    </cfRule>
    <cfRule type="expression" dxfId="5460" priority="702" stopIfTrue="1">
      <formula>$D$1&gt;T5</formula>
    </cfRule>
  </conditionalFormatting>
  <conditionalFormatting sqref="T5">
    <cfRule type="expression" dxfId="5459" priority="699" stopIfTrue="1">
      <formula>$D$1&lt;T5</formula>
    </cfRule>
    <cfRule type="expression" dxfId="5458" priority="700" stopIfTrue="1">
      <formula>$D$1&gt;T5</formula>
    </cfRule>
  </conditionalFormatting>
  <conditionalFormatting sqref="T5">
    <cfRule type="expression" dxfId="5457" priority="713" stopIfTrue="1">
      <formula>$D$1&lt;T5</formula>
    </cfRule>
    <cfRule type="expression" dxfId="5456" priority="714" stopIfTrue="1">
      <formula>$D$1&gt;T5</formula>
    </cfRule>
  </conditionalFormatting>
  <conditionalFormatting sqref="T5">
    <cfRule type="expression" dxfId="5455" priority="711" stopIfTrue="1">
      <formula>$D$1&lt;T5</formula>
    </cfRule>
    <cfRule type="expression" dxfId="5454" priority="712" stopIfTrue="1">
      <formula>$D$1&gt;T5</formula>
    </cfRule>
  </conditionalFormatting>
  <conditionalFormatting sqref="T5">
    <cfRule type="expression" dxfId="5453" priority="709" stopIfTrue="1">
      <formula>$D$1&lt;T5</formula>
    </cfRule>
    <cfRule type="expression" dxfId="5452" priority="710" stopIfTrue="1">
      <formula>$D$1&gt;T5</formula>
    </cfRule>
  </conditionalFormatting>
  <conditionalFormatting sqref="T5">
    <cfRule type="expression" dxfId="5451" priority="707" stopIfTrue="1">
      <formula>$D$1&lt;T5</formula>
    </cfRule>
    <cfRule type="expression" dxfId="5450" priority="708" stopIfTrue="1">
      <formula>$D$1&gt;T5</formula>
    </cfRule>
  </conditionalFormatting>
  <conditionalFormatting sqref="T5">
    <cfRule type="expression" dxfId="5449" priority="705" stopIfTrue="1">
      <formula>$D$1&lt;T5</formula>
    </cfRule>
    <cfRule type="expression" dxfId="5448" priority="706" stopIfTrue="1">
      <formula>$D$1&gt;T5</formula>
    </cfRule>
  </conditionalFormatting>
  <conditionalFormatting sqref="T5">
    <cfRule type="expression" dxfId="5447" priority="687" stopIfTrue="1">
      <formula>$D$1&lt;T5</formula>
    </cfRule>
    <cfRule type="expression" dxfId="5446" priority="688" stopIfTrue="1">
      <formula>$D$1&gt;T5</formula>
    </cfRule>
  </conditionalFormatting>
  <conditionalFormatting sqref="T5">
    <cfRule type="expression" dxfId="5445" priority="685" stopIfTrue="1">
      <formula>$D$1&lt;T5</formula>
    </cfRule>
    <cfRule type="expression" dxfId="5444" priority="686" stopIfTrue="1">
      <formula>$D$1&gt;T5</formula>
    </cfRule>
  </conditionalFormatting>
  <conditionalFormatting sqref="T5">
    <cfRule type="expression" dxfId="5443" priority="681" stopIfTrue="1">
      <formula>$D$1&lt;T5</formula>
    </cfRule>
    <cfRule type="expression" dxfId="5442" priority="682" stopIfTrue="1">
      <formula>$D$1&gt;T5</formula>
    </cfRule>
  </conditionalFormatting>
  <conditionalFormatting sqref="T5">
    <cfRule type="expression" dxfId="5441" priority="697" stopIfTrue="1">
      <formula>$D$1&lt;T5</formula>
    </cfRule>
    <cfRule type="expression" dxfId="5440" priority="698" stopIfTrue="1">
      <formula>$D$1&gt;T5</formula>
    </cfRule>
  </conditionalFormatting>
  <conditionalFormatting sqref="T5">
    <cfRule type="expression" dxfId="5439" priority="695" stopIfTrue="1">
      <formula>$D$1&lt;T5</formula>
    </cfRule>
    <cfRule type="expression" dxfId="5438" priority="696" stopIfTrue="1">
      <formula>$D$1&gt;T5</formula>
    </cfRule>
  </conditionalFormatting>
  <conditionalFormatting sqref="T5">
    <cfRule type="expression" dxfId="5437" priority="693" stopIfTrue="1">
      <formula>$D$1&lt;T5</formula>
    </cfRule>
    <cfRule type="expression" dxfId="5436" priority="694" stopIfTrue="1">
      <formula>$D$1&gt;T5</formula>
    </cfRule>
  </conditionalFormatting>
  <conditionalFormatting sqref="T5">
    <cfRule type="expression" dxfId="5435" priority="691" stopIfTrue="1">
      <formula>$D$1&lt;T5</formula>
    </cfRule>
    <cfRule type="expression" dxfId="5434" priority="692" stopIfTrue="1">
      <formula>$D$1&gt;T5</formula>
    </cfRule>
  </conditionalFormatting>
  <conditionalFormatting sqref="T5">
    <cfRule type="expression" dxfId="5433" priority="689" stopIfTrue="1">
      <formula>$D$1&lt;T5</formula>
    </cfRule>
    <cfRule type="expression" dxfId="5432" priority="690" stopIfTrue="1">
      <formula>$D$1&gt;T5</formula>
    </cfRule>
  </conditionalFormatting>
  <conditionalFormatting sqref="T5">
    <cfRule type="expression" dxfId="5431" priority="683" stopIfTrue="1">
      <formula>$D$1&lt;T5</formula>
    </cfRule>
    <cfRule type="expression" dxfId="5430" priority="684" stopIfTrue="1">
      <formula>$D$1&gt;T5</formula>
    </cfRule>
  </conditionalFormatting>
  <conditionalFormatting sqref="T5">
    <cfRule type="expression" dxfId="5429" priority="679" stopIfTrue="1">
      <formula>$D$1&lt;T5</formula>
    </cfRule>
    <cfRule type="expression" dxfId="5428" priority="680" stopIfTrue="1">
      <formula>$D$1&gt;T5</formula>
    </cfRule>
  </conditionalFormatting>
  <conditionalFormatting sqref="T4">
    <cfRule type="expression" dxfId="5427" priority="677" stopIfTrue="1">
      <formula>$D$1&lt;T4</formula>
    </cfRule>
    <cfRule type="expression" dxfId="5426" priority="678" stopIfTrue="1">
      <formula>$D$1&gt;T4</formula>
    </cfRule>
  </conditionalFormatting>
  <conditionalFormatting sqref="T4">
    <cfRule type="expression" dxfId="5425" priority="675" stopIfTrue="1">
      <formula>$D$1&lt;T4</formula>
    </cfRule>
    <cfRule type="expression" dxfId="5424" priority="676" stopIfTrue="1">
      <formula>$D$1&gt;T4</formula>
    </cfRule>
  </conditionalFormatting>
  <conditionalFormatting sqref="T4">
    <cfRule type="expression" dxfId="5423" priority="673" stopIfTrue="1">
      <formula>$D$1&lt;T4</formula>
    </cfRule>
    <cfRule type="expression" dxfId="5422" priority="674" stopIfTrue="1">
      <formula>$D$1&gt;T4</formula>
    </cfRule>
  </conditionalFormatting>
  <conditionalFormatting sqref="T4">
    <cfRule type="expression" dxfId="5421" priority="671" stopIfTrue="1">
      <formula>$D$1&lt;T4</formula>
    </cfRule>
    <cfRule type="expression" dxfId="5420" priority="672" stopIfTrue="1">
      <formula>$D$1&gt;T4</formula>
    </cfRule>
  </conditionalFormatting>
  <conditionalFormatting sqref="T5">
    <cfRule type="cellIs" dxfId="5419" priority="668" stopIfTrue="1" operator="equal">
      <formula>5</formula>
    </cfRule>
    <cfRule type="cellIs" dxfId="5418" priority="669" stopIfTrue="1" operator="equal">
      <formula>4</formula>
    </cfRule>
    <cfRule type="cellIs" dxfId="5417" priority="670" stopIfTrue="1" operator="equal">
      <formula>3</formula>
    </cfRule>
  </conditionalFormatting>
  <conditionalFormatting sqref="T4">
    <cfRule type="expression" dxfId="5416" priority="666" stopIfTrue="1">
      <formula>$D$1&lt;T4</formula>
    </cfRule>
    <cfRule type="expression" dxfId="5415" priority="667" stopIfTrue="1">
      <formula>$D$1&gt;T4</formula>
    </cfRule>
  </conditionalFormatting>
  <conditionalFormatting sqref="T4">
    <cfRule type="expression" dxfId="5414" priority="664" stopIfTrue="1">
      <formula>$D$1&lt;T4</formula>
    </cfRule>
    <cfRule type="expression" dxfId="5413" priority="665" stopIfTrue="1">
      <formula>$D$1&gt;T4</formula>
    </cfRule>
  </conditionalFormatting>
  <conditionalFormatting sqref="T4">
    <cfRule type="expression" dxfId="5412" priority="662" stopIfTrue="1">
      <formula>$D$1&lt;T4</formula>
    </cfRule>
    <cfRule type="expression" dxfId="5411" priority="663" stopIfTrue="1">
      <formula>$D$1&gt;T4</formula>
    </cfRule>
  </conditionalFormatting>
  <conditionalFormatting sqref="T4">
    <cfRule type="expression" dxfId="5410" priority="660" stopIfTrue="1">
      <formula>$D$1&lt;T4</formula>
    </cfRule>
    <cfRule type="expression" dxfId="5409" priority="661" stopIfTrue="1">
      <formula>$D$1&gt;T4</formula>
    </cfRule>
  </conditionalFormatting>
  <conditionalFormatting sqref="T5">
    <cfRule type="cellIs" dxfId="5408" priority="657" stopIfTrue="1" operator="equal">
      <formula>5</formula>
    </cfRule>
    <cfRule type="cellIs" dxfId="5407" priority="658" stopIfTrue="1" operator="equal">
      <formula>4</formula>
    </cfRule>
    <cfRule type="cellIs" dxfId="5406" priority="659" stopIfTrue="1" operator="equal">
      <formula>3</formula>
    </cfRule>
  </conditionalFormatting>
  <conditionalFormatting sqref="T5">
    <cfRule type="cellIs" dxfId="5405" priority="654" stopIfTrue="1" operator="equal">
      <formula>5</formula>
    </cfRule>
    <cfRule type="cellIs" dxfId="5404" priority="655" stopIfTrue="1" operator="equal">
      <formula>4</formula>
    </cfRule>
    <cfRule type="cellIs" dxfId="5403" priority="656" stopIfTrue="1" operator="equal">
      <formula>3</formula>
    </cfRule>
  </conditionalFormatting>
  <conditionalFormatting sqref="T4">
    <cfRule type="expression" dxfId="5402" priority="636" stopIfTrue="1">
      <formula>$D$1&lt;T4</formula>
    </cfRule>
    <cfRule type="expression" dxfId="5401" priority="637" stopIfTrue="1">
      <formula>$D$1&gt;T4</formula>
    </cfRule>
  </conditionalFormatting>
  <conditionalFormatting sqref="T4">
    <cfRule type="expression" dxfId="5400" priority="634" stopIfTrue="1">
      <formula>$D$1&lt;T4</formula>
    </cfRule>
    <cfRule type="expression" dxfId="5399" priority="635" stopIfTrue="1">
      <formula>$D$1&gt;T4</formula>
    </cfRule>
  </conditionalFormatting>
  <conditionalFormatting sqref="T4">
    <cfRule type="expression" dxfId="5398" priority="630" stopIfTrue="1">
      <formula>$D$1&lt;T4</formula>
    </cfRule>
    <cfRule type="expression" dxfId="5397" priority="631" stopIfTrue="1">
      <formula>$D$1&gt;T4</formula>
    </cfRule>
  </conditionalFormatting>
  <conditionalFormatting sqref="T4">
    <cfRule type="expression" dxfId="5396" priority="652" stopIfTrue="1">
      <formula>$D$1&lt;T4</formula>
    </cfRule>
    <cfRule type="expression" dxfId="5395" priority="653" stopIfTrue="1">
      <formula>$D$1&gt;T4</formula>
    </cfRule>
  </conditionalFormatting>
  <conditionalFormatting sqref="T4">
    <cfRule type="expression" dxfId="5394" priority="650" stopIfTrue="1">
      <formula>$D$1&lt;T4</formula>
    </cfRule>
    <cfRule type="expression" dxfId="5393" priority="651" stopIfTrue="1">
      <formula>$D$1&gt;T4</formula>
    </cfRule>
  </conditionalFormatting>
  <conditionalFormatting sqref="T4">
    <cfRule type="expression" dxfId="5392" priority="648" stopIfTrue="1">
      <formula>$D$1&lt;T4</formula>
    </cfRule>
    <cfRule type="expression" dxfId="5391" priority="649" stopIfTrue="1">
      <formula>$D$1&gt;T4</formula>
    </cfRule>
  </conditionalFormatting>
  <conditionalFormatting sqref="T4">
    <cfRule type="expression" dxfId="5390" priority="646" stopIfTrue="1">
      <formula>$D$1&lt;T4</formula>
    </cfRule>
    <cfRule type="expression" dxfId="5389" priority="647" stopIfTrue="1">
      <formula>$D$1&gt;T4</formula>
    </cfRule>
  </conditionalFormatting>
  <conditionalFormatting sqref="T4">
    <cfRule type="expression" dxfId="5388" priority="644" stopIfTrue="1">
      <formula>$D$1&lt;T4</formula>
    </cfRule>
    <cfRule type="expression" dxfId="5387" priority="645" stopIfTrue="1">
      <formula>$D$1&gt;T4</formula>
    </cfRule>
  </conditionalFormatting>
  <conditionalFormatting sqref="T4">
    <cfRule type="expression" dxfId="5386" priority="642" stopIfTrue="1">
      <formula>$D$1&lt;T4</formula>
    </cfRule>
    <cfRule type="expression" dxfId="5385" priority="643" stopIfTrue="1">
      <formula>$D$1&gt;T4</formula>
    </cfRule>
  </conditionalFormatting>
  <conditionalFormatting sqref="T4">
    <cfRule type="expression" dxfId="5384" priority="640" stopIfTrue="1">
      <formula>$D$1&lt;T4</formula>
    </cfRule>
    <cfRule type="expression" dxfId="5383" priority="641" stopIfTrue="1">
      <formula>$D$1&gt;T4</formula>
    </cfRule>
  </conditionalFormatting>
  <conditionalFormatting sqref="T4">
    <cfRule type="expression" dxfId="5382" priority="638" stopIfTrue="1">
      <formula>$D$1&lt;T4</formula>
    </cfRule>
    <cfRule type="expression" dxfId="5381" priority="639" stopIfTrue="1">
      <formula>$D$1&gt;T4</formula>
    </cfRule>
  </conditionalFormatting>
  <conditionalFormatting sqref="T4">
    <cfRule type="expression" dxfId="5380" priority="632" stopIfTrue="1">
      <formula>$D$1&lt;T4</formula>
    </cfRule>
    <cfRule type="expression" dxfId="5379" priority="633" stopIfTrue="1">
      <formula>$D$1&gt;T4</formula>
    </cfRule>
  </conditionalFormatting>
  <conditionalFormatting sqref="T5">
    <cfRule type="cellIs" dxfId="5378" priority="627" stopIfTrue="1" operator="equal">
      <formula>5</formula>
    </cfRule>
    <cfRule type="cellIs" dxfId="5377" priority="628" stopIfTrue="1" operator="equal">
      <formula>4</formula>
    </cfRule>
    <cfRule type="cellIs" dxfId="5376" priority="629" stopIfTrue="1" operator="equal">
      <formula>3</formula>
    </cfRule>
  </conditionalFormatting>
  <conditionalFormatting sqref="T4">
    <cfRule type="expression" dxfId="5375" priority="625" stopIfTrue="1">
      <formula>$D$1&lt;T4</formula>
    </cfRule>
    <cfRule type="expression" dxfId="5374" priority="626" stopIfTrue="1">
      <formula>$D$1&gt;T4</formula>
    </cfRule>
  </conditionalFormatting>
  <conditionalFormatting sqref="T5">
    <cfRule type="cellIs" dxfId="5373" priority="622" stopIfTrue="1" operator="equal">
      <formula>5</formula>
    </cfRule>
    <cfRule type="cellIs" dxfId="5372" priority="623" stopIfTrue="1" operator="equal">
      <formula>4</formula>
    </cfRule>
    <cfRule type="cellIs" dxfId="5371" priority="624" stopIfTrue="1" operator="equal">
      <formula>3</formula>
    </cfRule>
  </conditionalFormatting>
  <conditionalFormatting sqref="F3 H3">
    <cfRule type="expression" dxfId="5370" priority="620" stopIfTrue="1">
      <formula>$D$1&lt;F3</formula>
    </cfRule>
    <cfRule type="expression" dxfId="5369" priority="621" stopIfTrue="1">
      <formula>$D$1&gt;F3</formula>
    </cfRule>
  </conditionalFormatting>
  <conditionalFormatting sqref="H3">
    <cfRule type="expression" dxfId="5368" priority="618" stopIfTrue="1">
      <formula>$D$1&lt;H3</formula>
    </cfRule>
    <cfRule type="expression" dxfId="5367" priority="619" stopIfTrue="1">
      <formula>$D$1&gt;H3</formula>
    </cfRule>
  </conditionalFormatting>
  <conditionalFormatting sqref="F3">
    <cfRule type="expression" dxfId="5366" priority="616" stopIfTrue="1">
      <formula>$D$1&lt;F3</formula>
    </cfRule>
    <cfRule type="expression" dxfId="5365" priority="617" stopIfTrue="1">
      <formula>$D$1&gt;F3</formula>
    </cfRule>
  </conditionalFormatting>
  <conditionalFormatting sqref="H3">
    <cfRule type="expression" dxfId="5364" priority="608" stopIfTrue="1">
      <formula>$D$1&lt;H3</formula>
    </cfRule>
    <cfRule type="expression" dxfId="5363" priority="609" stopIfTrue="1">
      <formula>$D$1&gt;H3</formula>
    </cfRule>
  </conditionalFormatting>
  <conditionalFormatting sqref="K3">
    <cfRule type="expression" dxfId="5362" priority="614" stopIfTrue="1">
      <formula>$D$1&lt;K3</formula>
    </cfRule>
    <cfRule type="expression" dxfId="5361" priority="615" stopIfTrue="1">
      <formula>$D$1&gt;K3</formula>
    </cfRule>
  </conditionalFormatting>
  <conditionalFormatting sqref="K3">
    <cfRule type="expression" dxfId="5360" priority="612" stopIfTrue="1">
      <formula>$D$1&lt;K3</formula>
    </cfRule>
    <cfRule type="expression" dxfId="5359" priority="613" stopIfTrue="1">
      <formula>$D$1&gt;K3</formula>
    </cfRule>
  </conditionalFormatting>
  <conditionalFormatting sqref="K3">
    <cfRule type="expression" dxfId="5358" priority="604" stopIfTrue="1">
      <formula>$D$1&lt;K3</formula>
    </cfRule>
    <cfRule type="expression" dxfId="5357" priority="605" stopIfTrue="1">
      <formula>$D$1&gt;K3</formula>
    </cfRule>
  </conditionalFormatting>
  <conditionalFormatting sqref="H3">
    <cfRule type="expression" dxfId="5356" priority="610" stopIfTrue="1">
      <formula>$D$1&lt;H3</formula>
    </cfRule>
    <cfRule type="expression" dxfId="5355" priority="611" stopIfTrue="1">
      <formula>$D$1&gt;H3</formula>
    </cfRule>
  </conditionalFormatting>
  <conditionalFormatting sqref="H3">
    <cfRule type="expression" dxfId="5354" priority="606" stopIfTrue="1">
      <formula>$D$1&lt;H3</formula>
    </cfRule>
    <cfRule type="expression" dxfId="5353" priority="607" stopIfTrue="1">
      <formula>$D$1&gt;H3</formula>
    </cfRule>
  </conditionalFormatting>
  <conditionalFormatting sqref="M4">
    <cfRule type="expression" dxfId="5352" priority="602" stopIfTrue="1">
      <formula>$D$1&lt;M4</formula>
    </cfRule>
    <cfRule type="expression" dxfId="5351" priority="603" stopIfTrue="1">
      <formula>$D$1&gt;M4</formula>
    </cfRule>
  </conditionalFormatting>
  <conditionalFormatting sqref="M4">
    <cfRule type="expression" dxfId="5350" priority="600" stopIfTrue="1">
      <formula>$D$1&lt;M4</formula>
    </cfRule>
    <cfRule type="expression" dxfId="5349" priority="601" stopIfTrue="1">
      <formula>$D$1&gt;M4</formula>
    </cfRule>
  </conditionalFormatting>
  <conditionalFormatting sqref="M4">
    <cfRule type="expression" dxfId="5348" priority="598" stopIfTrue="1">
      <formula>$D$1&lt;M4</formula>
    </cfRule>
    <cfRule type="expression" dxfId="5347" priority="599" stopIfTrue="1">
      <formula>$D$1&gt;M4</formula>
    </cfRule>
  </conditionalFormatting>
  <conditionalFormatting sqref="M4">
    <cfRule type="expression" dxfId="5346" priority="588" stopIfTrue="1">
      <formula>$D$1&lt;M4</formula>
    </cfRule>
    <cfRule type="expression" dxfId="5345" priority="589" stopIfTrue="1">
      <formula>$D$1&gt;M4</formula>
    </cfRule>
  </conditionalFormatting>
  <conditionalFormatting sqref="M4">
    <cfRule type="expression" dxfId="5344" priority="586" stopIfTrue="1">
      <formula>$D$1&lt;M4</formula>
    </cfRule>
    <cfRule type="expression" dxfId="5343" priority="587" stopIfTrue="1">
      <formula>$D$1&gt;M4</formula>
    </cfRule>
  </conditionalFormatting>
  <conditionalFormatting sqref="M4">
    <cfRule type="expression" dxfId="5342" priority="584" stopIfTrue="1">
      <formula>$D$1&lt;M4</formula>
    </cfRule>
    <cfRule type="expression" dxfId="5341" priority="585" stopIfTrue="1">
      <formula>$D$1&gt;M4</formula>
    </cfRule>
  </conditionalFormatting>
  <conditionalFormatting sqref="M4">
    <cfRule type="expression" dxfId="5340" priority="582" stopIfTrue="1">
      <formula>$D$1&lt;M4</formula>
    </cfRule>
    <cfRule type="expression" dxfId="5339" priority="583" stopIfTrue="1">
      <formula>$D$1&gt;M4</formula>
    </cfRule>
  </conditionalFormatting>
  <conditionalFormatting sqref="M4">
    <cfRule type="expression" dxfId="5338" priority="596" stopIfTrue="1">
      <formula>$D$1&lt;M4</formula>
    </cfRule>
    <cfRule type="expression" dxfId="5337" priority="597" stopIfTrue="1">
      <formula>$D$1&gt;M4</formula>
    </cfRule>
  </conditionalFormatting>
  <conditionalFormatting sqref="M4">
    <cfRule type="expression" dxfId="5336" priority="566" stopIfTrue="1">
      <formula>$D$1&lt;M4</formula>
    </cfRule>
    <cfRule type="expression" dxfId="5335" priority="567" stopIfTrue="1">
      <formula>$D$1&gt;M4</formula>
    </cfRule>
  </conditionalFormatting>
  <conditionalFormatting sqref="M5">
    <cfRule type="cellIs" dxfId="5334" priority="593" stopIfTrue="1" operator="equal">
      <formula>5</formula>
    </cfRule>
    <cfRule type="cellIs" dxfId="5333" priority="594" stopIfTrue="1" operator="equal">
      <formula>4</formula>
    </cfRule>
    <cfRule type="cellIs" dxfId="5332" priority="595" stopIfTrue="1" operator="equal">
      <formula>3</formula>
    </cfRule>
  </conditionalFormatting>
  <conditionalFormatting sqref="F5">
    <cfRule type="cellIs" dxfId="5331" priority="590" stopIfTrue="1" operator="equal">
      <formula>5</formula>
    </cfRule>
    <cfRule type="cellIs" dxfId="5330" priority="591" stopIfTrue="1" operator="equal">
      <formula>4</formula>
    </cfRule>
    <cfRule type="cellIs" dxfId="5329" priority="592" stopIfTrue="1" operator="equal">
      <formula>3</formula>
    </cfRule>
  </conditionalFormatting>
  <conditionalFormatting sqref="M5">
    <cfRule type="cellIs" dxfId="5328" priority="579" stopIfTrue="1" operator="equal">
      <formula>5</formula>
    </cfRule>
    <cfRule type="cellIs" dxfId="5327" priority="580" stopIfTrue="1" operator="equal">
      <formula>4</formula>
    </cfRule>
    <cfRule type="cellIs" dxfId="5326" priority="581" stopIfTrue="1" operator="equal">
      <formula>3</formula>
    </cfRule>
  </conditionalFormatting>
  <conditionalFormatting sqref="M5">
    <cfRule type="cellIs" dxfId="5325" priority="576" stopIfTrue="1" operator="equal">
      <formula>5</formula>
    </cfRule>
    <cfRule type="cellIs" dxfId="5324" priority="577" stopIfTrue="1" operator="equal">
      <formula>4</formula>
    </cfRule>
    <cfRule type="cellIs" dxfId="5323" priority="578" stopIfTrue="1" operator="equal">
      <formula>3</formula>
    </cfRule>
  </conditionalFormatting>
  <conditionalFormatting sqref="M4">
    <cfRule type="expression" dxfId="5322" priority="558" stopIfTrue="1">
      <formula>$D$1&lt;M4</formula>
    </cfRule>
    <cfRule type="expression" dxfId="5321" priority="559" stopIfTrue="1">
      <formula>$D$1&gt;M4</formula>
    </cfRule>
  </conditionalFormatting>
  <conditionalFormatting sqref="M4">
    <cfRule type="expression" dxfId="5320" priority="556" stopIfTrue="1">
      <formula>$D$1&lt;M4</formula>
    </cfRule>
    <cfRule type="expression" dxfId="5319" priority="557" stopIfTrue="1">
      <formula>$D$1&gt;M4</formula>
    </cfRule>
  </conditionalFormatting>
  <conditionalFormatting sqref="M4">
    <cfRule type="expression" dxfId="5318" priority="552" stopIfTrue="1">
      <formula>$D$1&lt;M4</formula>
    </cfRule>
    <cfRule type="expression" dxfId="5317" priority="553" stopIfTrue="1">
      <formula>$D$1&gt;M4</formula>
    </cfRule>
  </conditionalFormatting>
  <conditionalFormatting sqref="M4">
    <cfRule type="expression" dxfId="5316" priority="574" stopIfTrue="1">
      <formula>$D$1&lt;M4</formula>
    </cfRule>
    <cfRule type="expression" dxfId="5315" priority="575" stopIfTrue="1">
      <formula>$D$1&gt;M4</formula>
    </cfRule>
  </conditionalFormatting>
  <conditionalFormatting sqref="M4">
    <cfRule type="expression" dxfId="5314" priority="572" stopIfTrue="1">
      <formula>$D$1&lt;M4</formula>
    </cfRule>
    <cfRule type="expression" dxfId="5313" priority="573" stopIfTrue="1">
      <formula>$D$1&gt;M4</formula>
    </cfRule>
  </conditionalFormatting>
  <conditionalFormatting sqref="M4">
    <cfRule type="expression" dxfId="5312" priority="570" stopIfTrue="1">
      <formula>$D$1&lt;M4</formula>
    </cfRule>
    <cfRule type="expression" dxfId="5311" priority="571" stopIfTrue="1">
      <formula>$D$1&gt;M4</formula>
    </cfRule>
  </conditionalFormatting>
  <conditionalFormatting sqref="M4">
    <cfRule type="expression" dxfId="5310" priority="568" stopIfTrue="1">
      <formula>$D$1&lt;M4</formula>
    </cfRule>
    <cfRule type="expression" dxfId="5309" priority="569" stopIfTrue="1">
      <formula>$D$1&gt;M4</formula>
    </cfRule>
  </conditionalFormatting>
  <conditionalFormatting sqref="M4">
    <cfRule type="expression" dxfId="5308" priority="564" stopIfTrue="1">
      <formula>$D$1&lt;M4</formula>
    </cfRule>
    <cfRule type="expression" dxfId="5307" priority="565" stopIfTrue="1">
      <formula>$D$1&gt;M4</formula>
    </cfRule>
  </conditionalFormatting>
  <conditionalFormatting sqref="M4">
    <cfRule type="expression" dxfId="5306" priority="562" stopIfTrue="1">
      <formula>$D$1&lt;M4</formula>
    </cfRule>
    <cfRule type="expression" dxfId="5305" priority="563" stopIfTrue="1">
      <formula>$D$1&gt;M4</formula>
    </cfRule>
  </conditionalFormatting>
  <conditionalFormatting sqref="M4">
    <cfRule type="expression" dxfId="5304" priority="560" stopIfTrue="1">
      <formula>$D$1&lt;M4</formula>
    </cfRule>
    <cfRule type="expression" dxfId="5303" priority="561" stopIfTrue="1">
      <formula>$D$1&gt;M4</formula>
    </cfRule>
  </conditionalFormatting>
  <conditionalFormatting sqref="M4">
    <cfRule type="expression" dxfId="5302" priority="554" stopIfTrue="1">
      <formula>$D$1&lt;M4</formula>
    </cfRule>
    <cfRule type="expression" dxfId="5301" priority="555" stopIfTrue="1">
      <formula>$D$1&gt;M4</formula>
    </cfRule>
  </conditionalFormatting>
  <conditionalFormatting sqref="M5">
    <cfRule type="cellIs" dxfId="5300" priority="549" stopIfTrue="1" operator="equal">
      <formula>5</formula>
    </cfRule>
    <cfRule type="cellIs" dxfId="5299" priority="550" stopIfTrue="1" operator="equal">
      <formula>4</formula>
    </cfRule>
    <cfRule type="cellIs" dxfId="5298" priority="551" stopIfTrue="1" operator="equal">
      <formula>3</formula>
    </cfRule>
  </conditionalFormatting>
  <conditionalFormatting sqref="M4">
    <cfRule type="expression" dxfId="5297" priority="547" stopIfTrue="1">
      <formula>$D$1&lt;M4</formula>
    </cfRule>
    <cfRule type="expression" dxfId="5296" priority="548" stopIfTrue="1">
      <formula>$D$1&gt;M4</formula>
    </cfRule>
  </conditionalFormatting>
  <conditionalFormatting sqref="M5">
    <cfRule type="cellIs" dxfId="5295" priority="544" stopIfTrue="1" operator="equal">
      <formula>5</formula>
    </cfRule>
    <cfRule type="cellIs" dxfId="5294" priority="545" stopIfTrue="1" operator="equal">
      <formula>4</formula>
    </cfRule>
    <cfRule type="cellIs" dxfId="5293" priority="546" stopIfTrue="1" operator="equal">
      <formula>3</formula>
    </cfRule>
  </conditionalFormatting>
  <conditionalFormatting sqref="I3">
    <cfRule type="expression" dxfId="5292" priority="542" stopIfTrue="1">
      <formula>$D$1&lt;I3</formula>
    </cfRule>
    <cfRule type="expression" dxfId="5291" priority="543" stopIfTrue="1">
      <formula>$D$1&gt;I3</formula>
    </cfRule>
  </conditionalFormatting>
  <conditionalFormatting sqref="I3">
    <cfRule type="expression" dxfId="5290" priority="540" stopIfTrue="1">
      <formula>$D$1&lt;I3</formula>
    </cfRule>
    <cfRule type="expression" dxfId="5289" priority="541" stopIfTrue="1">
      <formula>$D$1&gt;I3</formula>
    </cfRule>
  </conditionalFormatting>
  <conditionalFormatting sqref="I3">
    <cfRule type="expression" dxfId="5288" priority="534" stopIfTrue="1">
      <formula>$D$1&lt;I3</formula>
    </cfRule>
    <cfRule type="expression" dxfId="5287" priority="535" stopIfTrue="1">
      <formula>$D$1&gt;I3</formula>
    </cfRule>
  </conditionalFormatting>
  <conditionalFormatting sqref="I3">
    <cfRule type="expression" dxfId="5286" priority="538" stopIfTrue="1">
      <formula>$D$1&lt;I3</formula>
    </cfRule>
    <cfRule type="expression" dxfId="5285" priority="539" stopIfTrue="1">
      <formula>$D$1&gt;I3</formula>
    </cfRule>
  </conditionalFormatting>
  <conditionalFormatting sqref="I3">
    <cfRule type="expression" dxfId="5284" priority="536" stopIfTrue="1">
      <formula>$D$1&lt;I3</formula>
    </cfRule>
    <cfRule type="expression" dxfId="5283" priority="537" stopIfTrue="1">
      <formula>$D$1&gt;I3</formula>
    </cfRule>
  </conditionalFormatting>
  <conditionalFormatting sqref="I3">
    <cfRule type="expression" dxfId="5282" priority="528" stopIfTrue="1">
      <formula>$D$1&lt;I3</formula>
    </cfRule>
    <cfRule type="expression" dxfId="5281" priority="529" stopIfTrue="1">
      <formula>$D$1&gt;I3</formula>
    </cfRule>
  </conditionalFormatting>
  <conditionalFormatting sqref="I3">
    <cfRule type="expression" dxfId="5280" priority="532" stopIfTrue="1">
      <formula>$D$1&lt;I3</formula>
    </cfRule>
    <cfRule type="expression" dxfId="5279" priority="533" stopIfTrue="1">
      <formula>$D$1&gt;I3</formula>
    </cfRule>
  </conditionalFormatting>
  <conditionalFormatting sqref="I3">
    <cfRule type="expression" dxfId="5278" priority="530" stopIfTrue="1">
      <formula>$D$1&lt;I3</formula>
    </cfRule>
    <cfRule type="expression" dxfId="5277" priority="531" stopIfTrue="1">
      <formula>$D$1&gt;I3</formula>
    </cfRule>
  </conditionalFormatting>
  <conditionalFormatting sqref="I3">
    <cfRule type="expression" dxfId="5276" priority="526" stopIfTrue="1">
      <formula>$D$1&lt;I3</formula>
    </cfRule>
    <cfRule type="expression" dxfId="5275" priority="527" stopIfTrue="1">
      <formula>$D$1&gt;I3</formula>
    </cfRule>
  </conditionalFormatting>
  <conditionalFormatting sqref="I3">
    <cfRule type="expression" dxfId="5274" priority="524" stopIfTrue="1">
      <formula>$D$1&lt;I3</formula>
    </cfRule>
    <cfRule type="expression" dxfId="5273" priority="525" stopIfTrue="1">
      <formula>$D$1&gt;I3</formula>
    </cfRule>
  </conditionalFormatting>
  <conditionalFormatting sqref="I4">
    <cfRule type="expression" dxfId="5272" priority="522" stopIfTrue="1">
      <formula>$D$1&lt;I4</formula>
    </cfRule>
    <cfRule type="expression" dxfId="5271" priority="523" stopIfTrue="1">
      <formula>$D$1&gt;I4</formula>
    </cfRule>
  </conditionalFormatting>
  <conditionalFormatting sqref="I4">
    <cfRule type="expression" dxfId="5270" priority="520" stopIfTrue="1">
      <formula>$D$1&lt;I4</formula>
    </cfRule>
    <cfRule type="expression" dxfId="5269" priority="521" stopIfTrue="1">
      <formula>$D$1&gt;I4</formula>
    </cfRule>
  </conditionalFormatting>
  <conditionalFormatting sqref="I4">
    <cfRule type="expression" dxfId="5268" priority="518" stopIfTrue="1">
      <formula>$D$1&lt;I4</formula>
    </cfRule>
    <cfRule type="expression" dxfId="5267" priority="519" stopIfTrue="1">
      <formula>$D$1&gt;I4</formula>
    </cfRule>
  </conditionalFormatting>
  <conditionalFormatting sqref="I4">
    <cfRule type="expression" dxfId="5266" priority="514" stopIfTrue="1">
      <formula>$D$1&lt;I4</formula>
    </cfRule>
    <cfRule type="expression" dxfId="5265" priority="515" stopIfTrue="1">
      <formula>$D$1&gt;I4</formula>
    </cfRule>
  </conditionalFormatting>
  <conditionalFormatting sqref="I4">
    <cfRule type="expression" dxfId="5264" priority="516" stopIfTrue="1">
      <formula>$D$1&lt;I4</formula>
    </cfRule>
    <cfRule type="expression" dxfId="5263" priority="517" stopIfTrue="1">
      <formula>$D$1&gt;I4</formula>
    </cfRule>
  </conditionalFormatting>
  <conditionalFormatting sqref="I4">
    <cfRule type="expression" dxfId="5262" priority="512" stopIfTrue="1">
      <formula>$D$1&lt;I4</formula>
    </cfRule>
    <cfRule type="expression" dxfId="5261" priority="513" stopIfTrue="1">
      <formula>$D$1&gt;I4</formula>
    </cfRule>
  </conditionalFormatting>
  <conditionalFormatting sqref="I5">
    <cfRule type="expression" dxfId="5260" priority="510" stopIfTrue="1">
      <formula>$D$1&lt;I5</formula>
    </cfRule>
    <cfRule type="expression" dxfId="5259" priority="511" stopIfTrue="1">
      <formula>$D$1&gt;I5</formula>
    </cfRule>
  </conditionalFormatting>
  <conditionalFormatting sqref="I5">
    <cfRule type="expression" dxfId="5258" priority="508" stopIfTrue="1">
      <formula>$D$1&lt;I5</formula>
    </cfRule>
    <cfRule type="expression" dxfId="5257" priority="509" stopIfTrue="1">
      <formula>$D$1&gt;I5</formula>
    </cfRule>
  </conditionalFormatting>
  <conditionalFormatting sqref="I5">
    <cfRule type="expression" dxfId="5256" priority="506" stopIfTrue="1">
      <formula>$D$1&lt;I5</formula>
    </cfRule>
    <cfRule type="expression" dxfId="5255" priority="507" stopIfTrue="1">
      <formula>$D$1&gt;I5</formula>
    </cfRule>
  </conditionalFormatting>
  <conditionalFormatting sqref="I4">
    <cfRule type="expression" dxfId="5254" priority="501" stopIfTrue="1">
      <formula>$D$1&lt;I4</formula>
    </cfRule>
    <cfRule type="expression" dxfId="5253" priority="502" stopIfTrue="1">
      <formula>$D$1&gt;I4</formula>
    </cfRule>
  </conditionalFormatting>
  <conditionalFormatting sqref="I5">
    <cfRule type="cellIs" dxfId="5252" priority="503" stopIfTrue="1" operator="equal">
      <formula>5</formula>
    </cfRule>
    <cfRule type="cellIs" dxfId="5251" priority="504" stopIfTrue="1" operator="equal">
      <formula>4</formula>
    </cfRule>
    <cfRule type="cellIs" dxfId="5250" priority="505" stopIfTrue="1" operator="equal">
      <formula>3</formula>
    </cfRule>
  </conditionalFormatting>
  <conditionalFormatting sqref="I5">
    <cfRule type="cellIs" dxfId="5249" priority="498" stopIfTrue="1" operator="equal">
      <formula>5</formula>
    </cfRule>
    <cfRule type="cellIs" dxfId="5248" priority="499" stopIfTrue="1" operator="equal">
      <formula>4</formula>
    </cfRule>
    <cfRule type="cellIs" dxfId="5247" priority="500" stopIfTrue="1" operator="equal">
      <formula>3</formula>
    </cfRule>
  </conditionalFormatting>
  <conditionalFormatting sqref="I4">
    <cfRule type="expression" dxfId="5246" priority="496" stopIfTrue="1">
      <formula>$D$1&lt;I4</formula>
    </cfRule>
    <cfRule type="expression" dxfId="5245" priority="497" stopIfTrue="1">
      <formula>$D$1&gt;I4</formula>
    </cfRule>
  </conditionalFormatting>
  <conditionalFormatting sqref="I5">
    <cfRule type="cellIs" dxfId="5244" priority="493" stopIfTrue="1" operator="equal">
      <formula>5</formula>
    </cfRule>
    <cfRule type="cellIs" dxfId="5243" priority="494" stopIfTrue="1" operator="equal">
      <formula>4</formula>
    </cfRule>
    <cfRule type="cellIs" dxfId="5242" priority="495" stopIfTrue="1" operator="equal">
      <formula>3</formula>
    </cfRule>
  </conditionalFormatting>
  <conditionalFormatting sqref="I4">
    <cfRule type="expression" dxfId="5241" priority="491" stopIfTrue="1">
      <formula>$D$1&lt;I4</formula>
    </cfRule>
    <cfRule type="expression" dxfId="5240" priority="492" stopIfTrue="1">
      <formula>$D$1&gt;I4</formula>
    </cfRule>
  </conditionalFormatting>
  <conditionalFormatting sqref="J3">
    <cfRule type="expression" dxfId="5239" priority="489" stopIfTrue="1">
      <formula>$D$1&lt;J3</formula>
    </cfRule>
    <cfRule type="expression" dxfId="5238" priority="490" stopIfTrue="1">
      <formula>$D$1&gt;J3</formula>
    </cfRule>
  </conditionalFormatting>
  <conditionalFormatting sqref="J3">
    <cfRule type="expression" dxfId="5237" priority="487" stopIfTrue="1">
      <formula>$D$1&lt;J3</formula>
    </cfRule>
    <cfRule type="expression" dxfId="5236" priority="488" stopIfTrue="1">
      <formula>$D$1&gt;J3</formula>
    </cfRule>
  </conditionalFormatting>
  <conditionalFormatting sqref="J3">
    <cfRule type="expression" dxfId="5235" priority="485" stopIfTrue="1">
      <formula>$D$1&lt;J3</formula>
    </cfRule>
    <cfRule type="expression" dxfId="5234" priority="486" stopIfTrue="1">
      <formula>$D$1&gt;J3</formula>
    </cfRule>
  </conditionalFormatting>
  <conditionalFormatting sqref="J3">
    <cfRule type="expression" dxfId="5233" priority="483" stopIfTrue="1">
      <formula>$D$1&lt;J3</formula>
    </cfRule>
    <cfRule type="expression" dxfId="5232" priority="484" stopIfTrue="1">
      <formula>$D$1&gt;J3</formula>
    </cfRule>
  </conditionalFormatting>
  <conditionalFormatting sqref="K4">
    <cfRule type="expression" dxfId="5231" priority="411" stopIfTrue="1">
      <formula>$D$1&lt;K4</formula>
    </cfRule>
    <cfRule type="expression" dxfId="5230" priority="412" stopIfTrue="1">
      <formula>$D$1&gt;K4</formula>
    </cfRule>
  </conditionalFormatting>
  <conditionalFormatting sqref="K4">
    <cfRule type="expression" dxfId="5229" priority="399" stopIfTrue="1">
      <formula>$D$1&lt;K4</formula>
    </cfRule>
    <cfRule type="expression" dxfId="5228" priority="400" stopIfTrue="1">
      <formula>$D$1&gt;K4</formula>
    </cfRule>
  </conditionalFormatting>
  <conditionalFormatting sqref="K4">
    <cfRule type="expression" dxfId="5227" priority="404" stopIfTrue="1">
      <formula>$D$1&lt;K4</formula>
    </cfRule>
    <cfRule type="expression" dxfId="5226" priority="405" stopIfTrue="1">
      <formula>$D$1&gt;K4</formula>
    </cfRule>
  </conditionalFormatting>
  <conditionalFormatting sqref="K5">
    <cfRule type="cellIs" dxfId="5225" priority="401" stopIfTrue="1" operator="equal">
      <formula>5</formula>
    </cfRule>
    <cfRule type="cellIs" dxfId="5224" priority="402" stopIfTrue="1" operator="equal">
      <formula>4</formula>
    </cfRule>
    <cfRule type="cellIs" dxfId="5223" priority="403" stopIfTrue="1" operator="equal">
      <formula>3</formula>
    </cfRule>
  </conditionalFormatting>
  <conditionalFormatting sqref="K5">
    <cfRule type="cellIs" dxfId="5222" priority="396" stopIfTrue="1" operator="equal">
      <formula>5</formula>
    </cfRule>
    <cfRule type="cellIs" dxfId="5221" priority="397" stopIfTrue="1" operator="equal">
      <formula>4</formula>
    </cfRule>
    <cfRule type="cellIs" dxfId="5220" priority="398" stopIfTrue="1" operator="equal">
      <formula>3</formula>
    </cfRule>
  </conditionalFormatting>
  <conditionalFormatting sqref="K4">
    <cfRule type="expression" dxfId="5219" priority="394" stopIfTrue="1">
      <formula>$D$1&lt;K4</formula>
    </cfRule>
    <cfRule type="expression" dxfId="5218" priority="395" stopIfTrue="1">
      <formula>$D$1&gt;K4</formula>
    </cfRule>
  </conditionalFormatting>
  <conditionalFormatting sqref="K4">
    <cfRule type="expression" dxfId="5217" priority="481" stopIfTrue="1">
      <formula>$D$1&lt;K4</formula>
    </cfRule>
    <cfRule type="expression" dxfId="5216" priority="482" stopIfTrue="1">
      <formula>$D$1&gt;K4</formula>
    </cfRule>
  </conditionalFormatting>
  <conditionalFormatting sqref="K4">
    <cfRule type="expression" dxfId="5215" priority="479" stopIfTrue="1">
      <formula>$D$1&lt;K4</formula>
    </cfRule>
    <cfRule type="expression" dxfId="5214" priority="480" stopIfTrue="1">
      <formula>$D$1&gt;K4</formula>
    </cfRule>
  </conditionalFormatting>
  <conditionalFormatting sqref="K4">
    <cfRule type="expression" dxfId="5213" priority="477" stopIfTrue="1">
      <formula>$D$1&lt;K4</formula>
    </cfRule>
    <cfRule type="expression" dxfId="5212" priority="478" stopIfTrue="1">
      <formula>$D$1&gt;K4</formula>
    </cfRule>
  </conditionalFormatting>
  <conditionalFormatting sqref="K4">
    <cfRule type="expression" dxfId="5211" priority="475" stopIfTrue="1">
      <formula>$D$1&lt;K4</formula>
    </cfRule>
    <cfRule type="expression" dxfId="5210" priority="476" stopIfTrue="1">
      <formula>$D$1&gt;K4</formula>
    </cfRule>
  </conditionalFormatting>
  <conditionalFormatting sqref="K4">
    <cfRule type="expression" dxfId="5209" priority="473" stopIfTrue="1">
      <formula>$D$1&lt;K4</formula>
    </cfRule>
    <cfRule type="expression" dxfId="5208" priority="474" stopIfTrue="1">
      <formula>$D$1&gt;K4</formula>
    </cfRule>
  </conditionalFormatting>
  <conditionalFormatting sqref="K4">
    <cfRule type="expression" dxfId="5207" priority="471" stopIfTrue="1">
      <formula>$D$1&lt;K4</formula>
    </cfRule>
    <cfRule type="expression" dxfId="5206" priority="472" stopIfTrue="1">
      <formula>$D$1&gt;K4</formula>
    </cfRule>
  </conditionalFormatting>
  <conditionalFormatting sqref="K4">
    <cfRule type="expression" dxfId="5205" priority="469" stopIfTrue="1">
      <formula>$D$1&lt;K4</formula>
    </cfRule>
    <cfRule type="expression" dxfId="5204" priority="470" stopIfTrue="1">
      <formula>$D$1&gt;K4</formula>
    </cfRule>
  </conditionalFormatting>
  <conditionalFormatting sqref="K4">
    <cfRule type="expression" dxfId="5203" priority="467" stopIfTrue="1">
      <formula>$D$1&lt;K4</formula>
    </cfRule>
    <cfRule type="expression" dxfId="5202" priority="468" stopIfTrue="1">
      <formula>$D$1&gt;K4</formula>
    </cfRule>
  </conditionalFormatting>
  <conditionalFormatting sqref="K4">
    <cfRule type="expression" dxfId="5201" priority="465" stopIfTrue="1">
      <formula>$D$1&lt;K4</formula>
    </cfRule>
    <cfRule type="expression" dxfId="5200" priority="466" stopIfTrue="1">
      <formula>$D$1&gt;K4</formula>
    </cfRule>
  </conditionalFormatting>
  <conditionalFormatting sqref="K4">
    <cfRule type="expression" dxfId="5199" priority="463" stopIfTrue="1">
      <formula>$D$1&lt;K4</formula>
    </cfRule>
    <cfRule type="expression" dxfId="5198" priority="464" stopIfTrue="1">
      <formula>$D$1&gt;K4</formula>
    </cfRule>
  </conditionalFormatting>
  <conditionalFormatting sqref="K4">
    <cfRule type="expression" dxfId="5197" priority="461" stopIfTrue="1">
      <formula>$D$1&lt;K4</formula>
    </cfRule>
    <cfRule type="expression" dxfId="5196" priority="462" stopIfTrue="1">
      <formula>$D$1&gt;K4</formula>
    </cfRule>
  </conditionalFormatting>
  <conditionalFormatting sqref="K4">
    <cfRule type="expression" dxfId="5195" priority="459" stopIfTrue="1">
      <formula>$D$1&lt;K4</formula>
    </cfRule>
    <cfRule type="expression" dxfId="5194" priority="460" stopIfTrue="1">
      <formula>$D$1&gt;K4</formula>
    </cfRule>
  </conditionalFormatting>
  <conditionalFormatting sqref="K4">
    <cfRule type="expression" dxfId="5193" priority="457" stopIfTrue="1">
      <formula>$D$1&lt;K4</formula>
    </cfRule>
    <cfRule type="expression" dxfId="5192" priority="458" stopIfTrue="1">
      <formula>$D$1&gt;K4</formula>
    </cfRule>
  </conditionalFormatting>
  <conditionalFormatting sqref="K4">
    <cfRule type="expression" dxfId="5191" priority="455" stopIfTrue="1">
      <formula>$D$1&lt;K4</formula>
    </cfRule>
    <cfRule type="expression" dxfId="5190" priority="456" stopIfTrue="1">
      <formula>$D$1&gt;K4</formula>
    </cfRule>
  </conditionalFormatting>
  <conditionalFormatting sqref="K5">
    <cfRule type="cellIs" dxfId="5189" priority="452" stopIfTrue="1" operator="equal">
      <formula>5</formula>
    </cfRule>
    <cfRule type="cellIs" dxfId="5188" priority="453" stopIfTrue="1" operator="equal">
      <formula>4</formula>
    </cfRule>
    <cfRule type="cellIs" dxfId="5187" priority="454" stopIfTrue="1" operator="equal">
      <formula>3</formula>
    </cfRule>
  </conditionalFormatting>
  <conditionalFormatting sqref="K5">
    <cfRule type="cellIs" dxfId="5186" priority="449" stopIfTrue="1" operator="equal">
      <formula>5</formula>
    </cfRule>
    <cfRule type="cellIs" dxfId="5185" priority="450" stopIfTrue="1" operator="equal">
      <formula>4</formula>
    </cfRule>
    <cfRule type="cellIs" dxfId="5184" priority="451" stopIfTrue="1" operator="equal">
      <formula>3</formula>
    </cfRule>
  </conditionalFormatting>
  <conditionalFormatting sqref="K5">
    <cfRule type="cellIs" dxfId="5183" priority="446" stopIfTrue="1" operator="equal">
      <formula>5</formula>
    </cfRule>
    <cfRule type="cellIs" dxfId="5182" priority="447" stopIfTrue="1" operator="equal">
      <formula>4</formula>
    </cfRule>
    <cfRule type="cellIs" dxfId="5181" priority="448" stopIfTrue="1" operator="equal">
      <formula>3</formula>
    </cfRule>
  </conditionalFormatting>
  <conditionalFormatting sqref="K5">
    <cfRule type="cellIs" dxfId="5180" priority="443" stopIfTrue="1" operator="equal">
      <formula>5</formula>
    </cfRule>
    <cfRule type="cellIs" dxfId="5179" priority="444" stopIfTrue="1" operator="equal">
      <formula>4</formula>
    </cfRule>
    <cfRule type="cellIs" dxfId="5178" priority="445" stopIfTrue="1" operator="equal">
      <formula>3</formula>
    </cfRule>
  </conditionalFormatting>
  <conditionalFormatting sqref="K5">
    <cfRule type="cellIs" dxfId="5177" priority="440" stopIfTrue="1" operator="equal">
      <formula>5</formula>
    </cfRule>
    <cfRule type="cellIs" dxfId="5176" priority="441" stopIfTrue="1" operator="equal">
      <formula>4</formula>
    </cfRule>
    <cfRule type="cellIs" dxfId="5175" priority="442" stopIfTrue="1" operator="equal">
      <formula>3</formula>
    </cfRule>
  </conditionalFormatting>
  <conditionalFormatting sqref="K5">
    <cfRule type="cellIs" dxfId="5174" priority="437" stopIfTrue="1" operator="equal">
      <formula>5</formula>
    </cfRule>
    <cfRule type="cellIs" dxfId="5173" priority="438" stopIfTrue="1" operator="equal">
      <formula>4</formula>
    </cfRule>
    <cfRule type="cellIs" dxfId="5172" priority="439" stopIfTrue="1" operator="equal">
      <formula>3</formula>
    </cfRule>
  </conditionalFormatting>
  <conditionalFormatting sqref="K5">
    <cfRule type="cellIs" dxfId="5171" priority="434" stopIfTrue="1" operator="equal">
      <formula>5</formula>
    </cfRule>
    <cfRule type="cellIs" dxfId="5170" priority="435" stopIfTrue="1" operator="equal">
      <formula>4</formula>
    </cfRule>
    <cfRule type="cellIs" dxfId="5169" priority="436" stopIfTrue="1" operator="equal">
      <formula>3</formula>
    </cfRule>
  </conditionalFormatting>
  <conditionalFormatting sqref="K5">
    <cfRule type="cellIs" dxfId="5168" priority="431" stopIfTrue="1" operator="equal">
      <formula>5</formula>
    </cfRule>
    <cfRule type="cellIs" dxfId="5167" priority="432" stopIfTrue="1" operator="equal">
      <formula>4</formula>
    </cfRule>
    <cfRule type="cellIs" dxfId="5166" priority="433" stopIfTrue="1" operator="equal">
      <formula>3</formula>
    </cfRule>
  </conditionalFormatting>
  <conditionalFormatting sqref="K5">
    <cfRule type="cellIs" dxfId="5165" priority="428" stopIfTrue="1" operator="equal">
      <formula>5</formula>
    </cfRule>
    <cfRule type="cellIs" dxfId="5164" priority="429" stopIfTrue="1" operator="equal">
      <formula>4</formula>
    </cfRule>
    <cfRule type="cellIs" dxfId="5163" priority="430" stopIfTrue="1" operator="equal">
      <formula>3</formula>
    </cfRule>
  </conditionalFormatting>
  <conditionalFormatting sqref="K4">
    <cfRule type="expression" dxfId="5162" priority="426" stopIfTrue="1">
      <formula>$D$1&lt;K4</formula>
    </cfRule>
    <cfRule type="expression" dxfId="5161" priority="427" stopIfTrue="1">
      <formula>$D$1&gt;K4</formula>
    </cfRule>
  </conditionalFormatting>
  <conditionalFormatting sqref="K5">
    <cfRule type="cellIs" dxfId="5160" priority="423" stopIfTrue="1" operator="equal">
      <formula>5</formula>
    </cfRule>
    <cfRule type="cellIs" dxfId="5159" priority="424" stopIfTrue="1" operator="equal">
      <formula>4</formula>
    </cfRule>
    <cfRule type="cellIs" dxfId="5158" priority="425" stopIfTrue="1" operator="equal">
      <formula>3</formula>
    </cfRule>
  </conditionalFormatting>
  <conditionalFormatting sqref="K4">
    <cfRule type="expression" dxfId="5157" priority="421" stopIfTrue="1">
      <formula>$D$1&lt;K4</formula>
    </cfRule>
    <cfRule type="expression" dxfId="5156" priority="422" stopIfTrue="1">
      <formula>$D$1&gt;K4</formula>
    </cfRule>
  </conditionalFormatting>
  <conditionalFormatting sqref="K5">
    <cfRule type="cellIs" dxfId="5155" priority="418" stopIfTrue="1" operator="equal">
      <formula>5</formula>
    </cfRule>
    <cfRule type="cellIs" dxfId="5154" priority="419" stopIfTrue="1" operator="equal">
      <formula>4</formula>
    </cfRule>
    <cfRule type="cellIs" dxfId="5153" priority="420" stopIfTrue="1" operator="equal">
      <formula>3</formula>
    </cfRule>
  </conditionalFormatting>
  <conditionalFormatting sqref="K4">
    <cfRule type="expression" dxfId="5152" priority="416" stopIfTrue="1">
      <formula>$D$1&lt;K4</formula>
    </cfRule>
    <cfRule type="expression" dxfId="5151" priority="417" stopIfTrue="1">
      <formula>$D$1&gt;K4</formula>
    </cfRule>
  </conditionalFormatting>
  <conditionalFormatting sqref="K5">
    <cfRule type="cellIs" dxfId="5150" priority="413" stopIfTrue="1" operator="equal">
      <formula>5</formula>
    </cfRule>
    <cfRule type="cellIs" dxfId="5149" priority="414" stopIfTrue="1" operator="equal">
      <formula>4</formula>
    </cfRule>
    <cfRule type="cellIs" dxfId="5148" priority="415" stopIfTrue="1" operator="equal">
      <formula>3</formula>
    </cfRule>
  </conditionalFormatting>
  <conditionalFormatting sqref="K5">
    <cfRule type="cellIs" dxfId="5147" priority="408" stopIfTrue="1" operator="equal">
      <formula>5</formula>
    </cfRule>
    <cfRule type="cellIs" dxfId="5146" priority="409" stopIfTrue="1" operator="equal">
      <formula>4</formula>
    </cfRule>
    <cfRule type="cellIs" dxfId="5145" priority="410" stopIfTrue="1" operator="equal">
      <formula>3</formula>
    </cfRule>
  </conditionalFormatting>
  <conditionalFormatting sqref="K4">
    <cfRule type="expression" dxfId="5144" priority="406" stopIfTrue="1">
      <formula>$D$1&lt;K4</formula>
    </cfRule>
    <cfRule type="expression" dxfId="5143" priority="407" stopIfTrue="1">
      <formula>$D$1&gt;K4</formula>
    </cfRule>
  </conditionalFormatting>
  <conditionalFormatting sqref="L4">
    <cfRule type="expression" dxfId="5142" priority="392" stopIfTrue="1">
      <formula>$D$1&lt;L4</formula>
    </cfRule>
    <cfRule type="expression" dxfId="5141" priority="393" stopIfTrue="1">
      <formula>$D$1&gt;L4</formula>
    </cfRule>
  </conditionalFormatting>
  <conditionalFormatting sqref="L4">
    <cfRule type="expression" dxfId="5140" priority="372" stopIfTrue="1">
      <formula>$D$1&lt;L4</formula>
    </cfRule>
    <cfRule type="expression" dxfId="5139" priority="373" stopIfTrue="1">
      <formula>$D$1&gt;L4</formula>
    </cfRule>
  </conditionalFormatting>
  <conditionalFormatting sqref="L5">
    <cfRule type="cellIs" dxfId="5138" priority="361" stopIfTrue="1" operator="equal">
      <formula>5</formula>
    </cfRule>
    <cfRule type="cellIs" dxfId="5137" priority="362" stopIfTrue="1" operator="equal">
      <formula>4</formula>
    </cfRule>
    <cfRule type="cellIs" dxfId="5136" priority="363" stopIfTrue="1" operator="equal">
      <formula>3</formula>
    </cfRule>
  </conditionalFormatting>
  <conditionalFormatting sqref="L4">
    <cfRule type="expression" dxfId="5135" priority="390" stopIfTrue="1">
      <formula>$D$1&lt;L4</formula>
    </cfRule>
    <cfRule type="expression" dxfId="5134" priority="391" stopIfTrue="1">
      <formula>$D$1&gt;L4</formula>
    </cfRule>
  </conditionalFormatting>
  <conditionalFormatting sqref="L4">
    <cfRule type="expression" dxfId="5133" priority="370" stopIfTrue="1">
      <formula>$D$1&lt;L4</formula>
    </cfRule>
    <cfRule type="expression" dxfId="5132" priority="371" stopIfTrue="1">
      <formula>$D$1&gt;L4</formula>
    </cfRule>
  </conditionalFormatting>
  <conditionalFormatting sqref="L4">
    <cfRule type="expression" dxfId="5131" priority="368" stopIfTrue="1">
      <formula>$D$1&lt;L4</formula>
    </cfRule>
    <cfRule type="expression" dxfId="5130" priority="369" stopIfTrue="1">
      <formula>$D$1&gt;L4</formula>
    </cfRule>
  </conditionalFormatting>
  <conditionalFormatting sqref="L4">
    <cfRule type="expression" dxfId="5129" priority="388" stopIfTrue="1">
      <formula>$D$1&lt;L4</formula>
    </cfRule>
    <cfRule type="expression" dxfId="5128" priority="389" stopIfTrue="1">
      <formula>$D$1&gt;L4</formula>
    </cfRule>
  </conditionalFormatting>
  <conditionalFormatting sqref="L4">
    <cfRule type="expression" dxfId="5127" priority="386" stopIfTrue="1">
      <formula>$D$1&lt;L4</formula>
    </cfRule>
    <cfRule type="expression" dxfId="5126" priority="387" stopIfTrue="1">
      <formula>$D$1&gt;L4</formula>
    </cfRule>
  </conditionalFormatting>
  <conditionalFormatting sqref="L4">
    <cfRule type="expression" dxfId="5125" priority="384" stopIfTrue="1">
      <formula>$D$1&lt;L4</formula>
    </cfRule>
    <cfRule type="expression" dxfId="5124" priority="385" stopIfTrue="1">
      <formula>$D$1&gt;L4</formula>
    </cfRule>
  </conditionalFormatting>
  <conditionalFormatting sqref="L4">
    <cfRule type="expression" dxfId="5123" priority="382" stopIfTrue="1">
      <formula>$D$1&lt;L4</formula>
    </cfRule>
    <cfRule type="expression" dxfId="5122" priority="383" stopIfTrue="1">
      <formula>$D$1&gt;L4</formula>
    </cfRule>
  </conditionalFormatting>
  <conditionalFormatting sqref="L4">
    <cfRule type="expression" dxfId="5121" priority="380" stopIfTrue="1">
      <formula>$D$1&lt;L4</formula>
    </cfRule>
    <cfRule type="expression" dxfId="5120" priority="381" stopIfTrue="1">
      <formula>$D$1&gt;L4</formula>
    </cfRule>
  </conditionalFormatting>
  <conditionalFormatting sqref="L4">
    <cfRule type="expression" dxfId="5119" priority="378" stopIfTrue="1">
      <formula>$D$1&lt;L4</formula>
    </cfRule>
    <cfRule type="expression" dxfId="5118" priority="379" stopIfTrue="1">
      <formula>$D$1&gt;L4</formula>
    </cfRule>
  </conditionalFormatting>
  <conditionalFormatting sqref="L4">
    <cfRule type="expression" dxfId="5117" priority="376" stopIfTrue="1">
      <formula>$D$1&lt;L4</formula>
    </cfRule>
    <cfRule type="expression" dxfId="5116" priority="377" stopIfTrue="1">
      <formula>$D$1&gt;L4</formula>
    </cfRule>
  </conditionalFormatting>
  <conditionalFormatting sqref="L4">
    <cfRule type="expression" dxfId="5115" priority="374" stopIfTrue="1">
      <formula>$D$1&lt;L4</formula>
    </cfRule>
    <cfRule type="expression" dxfId="5114" priority="375" stopIfTrue="1">
      <formula>$D$1&gt;L4</formula>
    </cfRule>
  </conditionalFormatting>
  <conditionalFormatting sqref="L4">
    <cfRule type="expression" dxfId="5113" priority="366" stopIfTrue="1">
      <formula>$D$1&lt;L4</formula>
    </cfRule>
    <cfRule type="expression" dxfId="5112" priority="367" stopIfTrue="1">
      <formula>$D$1&gt;L4</formula>
    </cfRule>
  </conditionalFormatting>
  <conditionalFormatting sqref="L4">
    <cfRule type="expression" dxfId="5111" priority="364" stopIfTrue="1">
      <formula>$D$1&lt;L4</formula>
    </cfRule>
    <cfRule type="expression" dxfId="5110" priority="365" stopIfTrue="1">
      <formula>$D$1&gt;L4</formula>
    </cfRule>
  </conditionalFormatting>
  <conditionalFormatting sqref="N4">
    <cfRule type="expression" dxfId="5109" priority="359" stopIfTrue="1">
      <formula>$D$1&lt;N4</formula>
    </cfRule>
    <cfRule type="expression" dxfId="5108" priority="360" stopIfTrue="1">
      <formula>$D$1&gt;N4</formula>
    </cfRule>
  </conditionalFormatting>
  <conditionalFormatting sqref="N4">
    <cfRule type="expression" dxfId="5107" priority="357" stopIfTrue="1">
      <formula>$D$1&lt;N4</formula>
    </cfRule>
    <cfRule type="expression" dxfId="5106" priority="358" stopIfTrue="1">
      <formula>$D$1&gt;N4</formula>
    </cfRule>
  </conditionalFormatting>
  <conditionalFormatting sqref="N4">
    <cfRule type="expression" dxfId="5105" priority="355" stopIfTrue="1">
      <formula>$D$1&lt;N4</formula>
    </cfRule>
    <cfRule type="expression" dxfId="5104" priority="356" stopIfTrue="1">
      <formula>$D$1&gt;N4</formula>
    </cfRule>
  </conditionalFormatting>
  <conditionalFormatting sqref="N4">
    <cfRule type="expression" dxfId="5103" priority="353" stopIfTrue="1">
      <formula>$D$1&lt;N4</formula>
    </cfRule>
    <cfRule type="expression" dxfId="5102" priority="354" stopIfTrue="1">
      <formula>$D$1&gt;N4</formula>
    </cfRule>
  </conditionalFormatting>
  <conditionalFormatting sqref="N5">
    <cfRule type="cellIs" dxfId="5101" priority="350" stopIfTrue="1" operator="equal">
      <formula>5</formula>
    </cfRule>
    <cfRule type="cellIs" dxfId="5100" priority="351" stopIfTrue="1" operator="equal">
      <formula>4</formula>
    </cfRule>
    <cfRule type="cellIs" dxfId="5099" priority="352" stopIfTrue="1" operator="equal">
      <formula>3</formula>
    </cfRule>
  </conditionalFormatting>
  <conditionalFormatting sqref="N4">
    <cfRule type="expression" dxfId="5098" priority="348" stopIfTrue="1">
      <formula>$D$1&lt;N4</formula>
    </cfRule>
    <cfRule type="expression" dxfId="5097" priority="349" stopIfTrue="1">
      <formula>$D$1&gt;N4</formula>
    </cfRule>
  </conditionalFormatting>
  <conditionalFormatting sqref="N4">
    <cfRule type="expression" dxfId="5096" priority="346" stopIfTrue="1">
      <formula>$D$1&lt;N4</formula>
    </cfRule>
    <cfRule type="expression" dxfId="5095" priority="347" stopIfTrue="1">
      <formula>$D$1&gt;N4</formula>
    </cfRule>
  </conditionalFormatting>
  <conditionalFormatting sqref="N4">
    <cfRule type="expression" dxfId="5094" priority="344" stopIfTrue="1">
      <formula>$D$1&lt;N4</formula>
    </cfRule>
    <cfRule type="expression" dxfId="5093" priority="345" stopIfTrue="1">
      <formula>$D$1&gt;N4</formula>
    </cfRule>
  </conditionalFormatting>
  <conditionalFormatting sqref="N4">
    <cfRule type="expression" dxfId="5092" priority="342" stopIfTrue="1">
      <formula>$D$1&lt;N4</formula>
    </cfRule>
    <cfRule type="expression" dxfId="5091" priority="343" stopIfTrue="1">
      <formula>$D$1&gt;N4</formula>
    </cfRule>
  </conditionalFormatting>
  <conditionalFormatting sqref="N5">
    <cfRule type="cellIs" dxfId="5090" priority="339" stopIfTrue="1" operator="equal">
      <formula>5</formula>
    </cfRule>
    <cfRule type="cellIs" dxfId="5089" priority="340" stopIfTrue="1" operator="equal">
      <formula>4</formula>
    </cfRule>
    <cfRule type="cellIs" dxfId="5088" priority="341" stopIfTrue="1" operator="equal">
      <formula>3</formula>
    </cfRule>
  </conditionalFormatting>
  <conditionalFormatting sqref="N5">
    <cfRule type="cellIs" dxfId="5087" priority="336" stopIfTrue="1" operator="equal">
      <formula>5</formula>
    </cfRule>
    <cfRule type="cellIs" dxfId="5086" priority="337" stopIfTrue="1" operator="equal">
      <formula>4</formula>
    </cfRule>
    <cfRule type="cellIs" dxfId="5085" priority="338" stopIfTrue="1" operator="equal">
      <formula>3</formula>
    </cfRule>
  </conditionalFormatting>
  <conditionalFormatting sqref="N4">
    <cfRule type="expression" dxfId="5084" priority="318" stopIfTrue="1">
      <formula>$D$1&lt;N4</formula>
    </cfRule>
    <cfRule type="expression" dxfId="5083" priority="319" stopIfTrue="1">
      <formula>$D$1&gt;N4</formula>
    </cfRule>
  </conditionalFormatting>
  <conditionalFormatting sqref="N4">
    <cfRule type="expression" dxfId="5082" priority="316" stopIfTrue="1">
      <formula>$D$1&lt;N4</formula>
    </cfRule>
    <cfRule type="expression" dxfId="5081" priority="317" stopIfTrue="1">
      <formula>$D$1&gt;N4</formula>
    </cfRule>
  </conditionalFormatting>
  <conditionalFormatting sqref="N4">
    <cfRule type="expression" dxfId="5080" priority="312" stopIfTrue="1">
      <formula>$D$1&lt;N4</formula>
    </cfRule>
    <cfRule type="expression" dxfId="5079" priority="313" stopIfTrue="1">
      <formula>$D$1&gt;N4</formula>
    </cfRule>
  </conditionalFormatting>
  <conditionalFormatting sqref="N4">
    <cfRule type="expression" dxfId="5078" priority="334" stopIfTrue="1">
      <formula>$D$1&lt;N4</formula>
    </cfRule>
    <cfRule type="expression" dxfId="5077" priority="335" stopIfTrue="1">
      <formula>$D$1&gt;N4</formula>
    </cfRule>
  </conditionalFormatting>
  <conditionalFormatting sqref="N4">
    <cfRule type="expression" dxfId="5076" priority="332" stopIfTrue="1">
      <formula>$D$1&lt;N4</formula>
    </cfRule>
    <cfRule type="expression" dxfId="5075" priority="333" stopIfTrue="1">
      <formula>$D$1&gt;N4</formula>
    </cfRule>
  </conditionalFormatting>
  <conditionalFormatting sqref="N4">
    <cfRule type="expression" dxfId="5074" priority="330" stopIfTrue="1">
      <formula>$D$1&lt;N4</formula>
    </cfRule>
    <cfRule type="expression" dxfId="5073" priority="331" stopIfTrue="1">
      <formula>$D$1&gt;N4</formula>
    </cfRule>
  </conditionalFormatting>
  <conditionalFormatting sqref="N4">
    <cfRule type="expression" dxfId="5072" priority="328" stopIfTrue="1">
      <formula>$D$1&lt;N4</formula>
    </cfRule>
    <cfRule type="expression" dxfId="5071" priority="329" stopIfTrue="1">
      <formula>$D$1&gt;N4</formula>
    </cfRule>
  </conditionalFormatting>
  <conditionalFormatting sqref="N4">
    <cfRule type="expression" dxfId="5070" priority="326" stopIfTrue="1">
      <formula>$D$1&lt;N4</formula>
    </cfRule>
    <cfRule type="expression" dxfId="5069" priority="327" stopIfTrue="1">
      <formula>$D$1&gt;N4</formula>
    </cfRule>
  </conditionalFormatting>
  <conditionalFormatting sqref="N4">
    <cfRule type="expression" dxfId="5068" priority="324" stopIfTrue="1">
      <formula>$D$1&lt;N4</formula>
    </cfRule>
    <cfRule type="expression" dxfId="5067" priority="325" stopIfTrue="1">
      <formula>$D$1&gt;N4</formula>
    </cfRule>
  </conditionalFormatting>
  <conditionalFormatting sqref="N4">
    <cfRule type="expression" dxfId="5066" priority="322" stopIfTrue="1">
      <formula>$D$1&lt;N4</formula>
    </cfRule>
    <cfRule type="expression" dxfId="5065" priority="323" stopIfTrue="1">
      <formula>$D$1&gt;N4</formula>
    </cfRule>
  </conditionalFormatting>
  <conditionalFormatting sqref="N4">
    <cfRule type="expression" dxfId="5064" priority="320" stopIfTrue="1">
      <formula>$D$1&lt;N4</formula>
    </cfRule>
    <cfRule type="expression" dxfId="5063" priority="321" stopIfTrue="1">
      <formula>$D$1&gt;N4</formula>
    </cfRule>
  </conditionalFormatting>
  <conditionalFormatting sqref="N4">
    <cfRule type="expression" dxfId="5062" priority="314" stopIfTrue="1">
      <formula>$D$1&lt;N4</formula>
    </cfRule>
    <cfRule type="expression" dxfId="5061" priority="315" stopIfTrue="1">
      <formula>$D$1&gt;N4</formula>
    </cfRule>
  </conditionalFormatting>
  <conditionalFormatting sqref="N5">
    <cfRule type="cellIs" dxfId="5060" priority="309" stopIfTrue="1" operator="equal">
      <formula>5</formula>
    </cfRule>
    <cfRule type="cellIs" dxfId="5059" priority="310" stopIfTrue="1" operator="equal">
      <formula>4</formula>
    </cfRule>
    <cfRule type="cellIs" dxfId="5058" priority="311" stopIfTrue="1" operator="equal">
      <formula>3</formula>
    </cfRule>
  </conditionalFormatting>
  <conditionalFormatting sqref="N4">
    <cfRule type="expression" dxfId="5057" priority="307" stopIfTrue="1">
      <formula>$D$1&lt;N4</formula>
    </cfRule>
    <cfRule type="expression" dxfId="5056" priority="308" stopIfTrue="1">
      <formula>$D$1&gt;N4</formula>
    </cfRule>
  </conditionalFormatting>
  <conditionalFormatting sqref="N5">
    <cfRule type="cellIs" dxfId="5055" priority="304" stopIfTrue="1" operator="equal">
      <formula>5</formula>
    </cfRule>
    <cfRule type="cellIs" dxfId="5054" priority="305" stopIfTrue="1" operator="equal">
      <formula>4</formula>
    </cfRule>
    <cfRule type="cellIs" dxfId="5053" priority="306" stopIfTrue="1" operator="equal">
      <formula>3</formula>
    </cfRule>
  </conditionalFormatting>
  <conditionalFormatting sqref="G3">
    <cfRule type="expression" dxfId="5052" priority="302" stopIfTrue="1">
      <formula>$D$1&lt;G3</formula>
    </cfRule>
    <cfRule type="expression" dxfId="5051" priority="303" stopIfTrue="1">
      <formula>$D$1&gt;G3</formula>
    </cfRule>
  </conditionalFormatting>
  <conditionalFormatting sqref="G3">
    <cfRule type="expression" dxfId="5050" priority="300" stopIfTrue="1">
      <formula>$D$1&lt;G3</formula>
    </cfRule>
    <cfRule type="expression" dxfId="5049" priority="301" stopIfTrue="1">
      <formula>$D$1&gt;G3</formula>
    </cfRule>
  </conditionalFormatting>
  <conditionalFormatting sqref="G3">
    <cfRule type="expression" dxfId="5048" priority="298" stopIfTrue="1">
      <formula>$D$1&lt;G3</formula>
    </cfRule>
    <cfRule type="expression" dxfId="5047" priority="299" stopIfTrue="1">
      <formula>$D$1&gt;G3</formula>
    </cfRule>
  </conditionalFormatting>
  <conditionalFormatting sqref="G5">
    <cfRule type="cellIs" dxfId="5046" priority="290" stopIfTrue="1" operator="equal">
      <formula>5</formula>
    </cfRule>
    <cfRule type="cellIs" dxfId="5045" priority="291" stopIfTrue="1" operator="equal">
      <formula>4</formula>
    </cfRule>
    <cfRule type="cellIs" dxfId="5044" priority="292" stopIfTrue="1" operator="equal">
      <formula>3</formula>
    </cfRule>
  </conditionalFormatting>
  <conditionalFormatting sqref="G4">
    <cfRule type="expression" dxfId="5043" priority="281" stopIfTrue="1">
      <formula>$D$1&lt;G4</formula>
    </cfRule>
    <cfRule type="expression" dxfId="5042" priority="282" stopIfTrue="1">
      <formula>$D$1&gt;G4</formula>
    </cfRule>
  </conditionalFormatting>
  <conditionalFormatting sqref="G4">
    <cfRule type="expression" dxfId="5041" priority="271" stopIfTrue="1">
      <formula>$D$1&lt;G4</formula>
    </cfRule>
    <cfRule type="expression" dxfId="5040" priority="272" stopIfTrue="1">
      <formula>$D$1&gt;G4</formula>
    </cfRule>
  </conditionalFormatting>
  <conditionalFormatting sqref="G4">
    <cfRule type="expression" dxfId="5039" priority="269" stopIfTrue="1">
      <formula>$D$1&lt;G4</formula>
    </cfRule>
    <cfRule type="expression" dxfId="5038" priority="270" stopIfTrue="1">
      <formula>$D$1&gt;G4</formula>
    </cfRule>
  </conditionalFormatting>
  <conditionalFormatting sqref="G4">
    <cfRule type="expression" dxfId="5037" priority="267" stopIfTrue="1">
      <formula>$D$1&lt;G4</formula>
    </cfRule>
    <cfRule type="expression" dxfId="5036" priority="268" stopIfTrue="1">
      <formula>$D$1&gt;G4</formula>
    </cfRule>
  </conditionalFormatting>
  <conditionalFormatting sqref="G4">
    <cfRule type="expression" dxfId="5035" priority="265" stopIfTrue="1">
      <formula>$D$1&lt;G4</formula>
    </cfRule>
    <cfRule type="expression" dxfId="5034" priority="266" stopIfTrue="1">
      <formula>$D$1&gt;G4</formula>
    </cfRule>
  </conditionalFormatting>
  <conditionalFormatting sqref="G4">
    <cfRule type="expression" dxfId="5033" priority="263" stopIfTrue="1">
      <formula>$D$1&lt;G4</formula>
    </cfRule>
    <cfRule type="expression" dxfId="5032" priority="264" stopIfTrue="1">
      <formula>$D$1&gt;G4</formula>
    </cfRule>
  </conditionalFormatting>
  <conditionalFormatting sqref="G4">
    <cfRule type="expression" dxfId="5031" priority="237" stopIfTrue="1">
      <formula>$D$1&lt;G4</formula>
    </cfRule>
    <cfRule type="expression" dxfId="5030" priority="238" stopIfTrue="1">
      <formula>$D$1&gt;G4</formula>
    </cfRule>
  </conditionalFormatting>
  <conditionalFormatting sqref="G4">
    <cfRule type="expression" dxfId="5029" priority="275" stopIfTrue="1">
      <formula>$D$1&lt;G4</formula>
    </cfRule>
    <cfRule type="expression" dxfId="5028" priority="276" stopIfTrue="1">
      <formula>$D$1&gt;G4</formula>
    </cfRule>
  </conditionalFormatting>
  <conditionalFormatting sqref="G4">
    <cfRule type="expression" dxfId="5027" priority="277" stopIfTrue="1">
      <formula>$D$1&lt;G4</formula>
    </cfRule>
    <cfRule type="expression" dxfId="5026" priority="278" stopIfTrue="1">
      <formula>$D$1&gt;G4</formula>
    </cfRule>
  </conditionalFormatting>
  <conditionalFormatting sqref="G5">
    <cfRule type="cellIs" dxfId="5025" priority="295" stopIfTrue="1" operator="equal">
      <formula>5</formula>
    </cfRule>
    <cfRule type="cellIs" dxfId="5024" priority="296" stopIfTrue="1" operator="equal">
      <formula>4</formula>
    </cfRule>
    <cfRule type="cellIs" dxfId="5023" priority="297" stopIfTrue="1" operator="equal">
      <formula>3</formula>
    </cfRule>
  </conditionalFormatting>
  <conditionalFormatting sqref="G4">
    <cfRule type="expression" dxfId="5022" priority="293" stopIfTrue="1">
      <formula>$D$1&lt;G4</formula>
    </cfRule>
    <cfRule type="expression" dxfId="5021" priority="294" stopIfTrue="1">
      <formula>$D$1&gt;G4</formula>
    </cfRule>
  </conditionalFormatting>
  <conditionalFormatting sqref="G4">
    <cfRule type="expression" dxfId="5020" priority="288" stopIfTrue="1">
      <formula>$D$1&lt;G4</formula>
    </cfRule>
    <cfRule type="expression" dxfId="5019" priority="289" stopIfTrue="1">
      <formula>$D$1&gt;G4</formula>
    </cfRule>
  </conditionalFormatting>
  <conditionalFormatting sqref="G5">
    <cfRule type="cellIs" dxfId="5018" priority="285" stopIfTrue="1" operator="equal">
      <formula>5</formula>
    </cfRule>
    <cfRule type="cellIs" dxfId="5017" priority="286" stopIfTrue="1" operator="equal">
      <formula>4</formula>
    </cfRule>
    <cfRule type="cellIs" dxfId="5016" priority="287" stopIfTrue="1" operator="equal">
      <formula>3</formula>
    </cfRule>
  </conditionalFormatting>
  <conditionalFormatting sqref="G4">
    <cfRule type="expression" dxfId="5015" priority="283" stopIfTrue="1">
      <formula>$D$1&lt;G4</formula>
    </cfRule>
    <cfRule type="expression" dxfId="5014" priority="284" stopIfTrue="1">
      <formula>$D$1&gt;G4</formula>
    </cfRule>
  </conditionalFormatting>
  <conditionalFormatting sqref="G4">
    <cfRule type="expression" dxfId="5013" priority="279" stopIfTrue="1">
      <formula>$D$1&lt;G4</formula>
    </cfRule>
    <cfRule type="expression" dxfId="5012" priority="280" stopIfTrue="1">
      <formula>$D$1&gt;G4</formula>
    </cfRule>
  </conditionalFormatting>
  <conditionalFormatting sqref="G4">
    <cfRule type="expression" dxfId="5011" priority="273" stopIfTrue="1">
      <formula>$D$1&lt;G4</formula>
    </cfRule>
    <cfRule type="expression" dxfId="5010" priority="274" stopIfTrue="1">
      <formula>$D$1&gt;G4</formula>
    </cfRule>
  </conditionalFormatting>
  <conditionalFormatting sqref="G5">
    <cfRule type="cellIs" dxfId="5009" priority="260" stopIfTrue="1" operator="equal">
      <formula>5</formula>
    </cfRule>
    <cfRule type="cellIs" dxfId="5008" priority="261" stopIfTrue="1" operator="equal">
      <formula>4</formula>
    </cfRule>
    <cfRule type="cellIs" dxfId="5007" priority="262" stopIfTrue="1" operator="equal">
      <formula>3</formula>
    </cfRule>
  </conditionalFormatting>
  <conditionalFormatting sqref="G4">
    <cfRule type="expression" dxfId="5006" priority="258" stopIfTrue="1">
      <formula>$D$1&lt;G4</formula>
    </cfRule>
    <cfRule type="expression" dxfId="5005" priority="259" stopIfTrue="1">
      <formula>$D$1&gt;G4</formula>
    </cfRule>
  </conditionalFormatting>
  <conditionalFormatting sqref="G5">
    <cfRule type="cellIs" dxfId="5004" priority="255" stopIfTrue="1" operator="equal">
      <formula>5</formula>
    </cfRule>
    <cfRule type="cellIs" dxfId="5003" priority="256" stopIfTrue="1" operator="equal">
      <formula>4</formula>
    </cfRule>
    <cfRule type="cellIs" dxfId="5002" priority="257" stopIfTrue="1" operator="equal">
      <formula>3</formula>
    </cfRule>
  </conditionalFormatting>
  <conditionalFormatting sqref="G4">
    <cfRule type="expression" dxfId="5001" priority="253" stopIfTrue="1">
      <formula>$D$1&lt;G4</formula>
    </cfRule>
    <cfRule type="expression" dxfId="5000" priority="254" stopIfTrue="1">
      <formula>$D$1&gt;G4</formula>
    </cfRule>
  </conditionalFormatting>
  <conditionalFormatting sqref="G5">
    <cfRule type="cellIs" dxfId="4999" priority="250" stopIfTrue="1" operator="equal">
      <formula>5</formula>
    </cfRule>
    <cfRule type="cellIs" dxfId="4998" priority="251" stopIfTrue="1" operator="equal">
      <formula>4</formula>
    </cfRule>
    <cfRule type="cellIs" dxfId="4997" priority="252" stopIfTrue="1" operator="equal">
      <formula>3</formula>
    </cfRule>
  </conditionalFormatting>
  <conditionalFormatting sqref="G4">
    <cfRule type="expression" dxfId="4996" priority="248" stopIfTrue="1">
      <formula>$D$1&lt;G4</formula>
    </cfRule>
    <cfRule type="expression" dxfId="4995" priority="249" stopIfTrue="1">
      <formula>$D$1&gt;G4</formula>
    </cfRule>
  </conditionalFormatting>
  <conditionalFormatting sqref="G5">
    <cfRule type="cellIs" dxfId="4994" priority="245" stopIfTrue="1" operator="equal">
      <formula>5</formula>
    </cfRule>
    <cfRule type="cellIs" dxfId="4993" priority="246" stopIfTrue="1" operator="equal">
      <formula>4</formula>
    </cfRule>
    <cfRule type="cellIs" dxfId="4992" priority="247" stopIfTrue="1" operator="equal">
      <formula>3</formula>
    </cfRule>
  </conditionalFormatting>
  <conditionalFormatting sqref="G4">
    <cfRule type="expression" dxfId="4991" priority="243" stopIfTrue="1">
      <formula>$D$1&lt;G4</formula>
    </cfRule>
    <cfRule type="expression" dxfId="4990" priority="244" stopIfTrue="1">
      <formula>$D$1&gt;G4</formula>
    </cfRule>
  </conditionalFormatting>
  <conditionalFormatting sqref="G4">
    <cfRule type="expression" dxfId="4989" priority="241" stopIfTrue="1">
      <formula>$D$1&lt;G4</formula>
    </cfRule>
    <cfRule type="expression" dxfId="4988" priority="242" stopIfTrue="1">
      <formula>$D$1&gt;G4</formula>
    </cfRule>
  </conditionalFormatting>
  <conditionalFormatting sqref="G4">
    <cfRule type="expression" dxfId="4987" priority="239" stopIfTrue="1">
      <formula>$D$1&lt;G4</formula>
    </cfRule>
    <cfRule type="expression" dxfId="4986" priority="240" stopIfTrue="1">
      <formula>$D$1&gt;G4</formula>
    </cfRule>
  </conditionalFormatting>
  <conditionalFormatting sqref="G4">
    <cfRule type="expression" dxfId="4985" priority="235" stopIfTrue="1">
      <formula>$D$1&lt;G4</formula>
    </cfRule>
    <cfRule type="expression" dxfId="4984" priority="236" stopIfTrue="1">
      <formula>$D$1&gt;G4</formula>
    </cfRule>
  </conditionalFormatting>
  <conditionalFormatting sqref="G4">
    <cfRule type="expression" dxfId="4983" priority="233" stopIfTrue="1">
      <formula>$D$1&lt;G4</formula>
    </cfRule>
    <cfRule type="expression" dxfId="4982" priority="234" stopIfTrue="1">
      <formula>$D$1&gt;G4</formula>
    </cfRule>
  </conditionalFormatting>
  <conditionalFormatting sqref="G4">
    <cfRule type="expression" dxfId="4981" priority="231" stopIfTrue="1">
      <formula>$D$1&lt;G4</formula>
    </cfRule>
    <cfRule type="expression" dxfId="4980" priority="232" stopIfTrue="1">
      <formula>$D$1&gt;G4</formula>
    </cfRule>
  </conditionalFormatting>
  <conditionalFormatting sqref="G4">
    <cfRule type="expression" dxfId="4979" priority="229" stopIfTrue="1">
      <formula>$D$1&lt;G4</formula>
    </cfRule>
    <cfRule type="expression" dxfId="4978" priority="230" stopIfTrue="1">
      <formula>$D$1&gt;G4</formula>
    </cfRule>
  </conditionalFormatting>
  <conditionalFormatting sqref="G4">
    <cfRule type="expression" dxfId="4977" priority="227" stopIfTrue="1">
      <formula>$D$1&lt;G4</formula>
    </cfRule>
    <cfRule type="expression" dxfId="4976" priority="228" stopIfTrue="1">
      <formula>$D$1&gt;G4</formula>
    </cfRule>
  </conditionalFormatting>
  <conditionalFormatting sqref="G4">
    <cfRule type="expression" dxfId="4975" priority="225" stopIfTrue="1">
      <formula>$D$1&lt;G4</formula>
    </cfRule>
    <cfRule type="expression" dxfId="4974" priority="226" stopIfTrue="1">
      <formula>$D$1&gt;G4</formula>
    </cfRule>
  </conditionalFormatting>
  <conditionalFormatting sqref="G4">
    <cfRule type="expression" dxfId="4973" priority="223" stopIfTrue="1">
      <formula>$D$1&lt;G4</formula>
    </cfRule>
    <cfRule type="expression" dxfId="4972" priority="224" stopIfTrue="1">
      <formula>$D$1&gt;G4</formula>
    </cfRule>
  </conditionalFormatting>
  <conditionalFormatting sqref="H4">
    <cfRule type="expression" dxfId="4971" priority="208" stopIfTrue="1">
      <formula>$D$1&lt;H4</formula>
    </cfRule>
    <cfRule type="expression" dxfId="4970" priority="209" stopIfTrue="1">
      <formula>$D$1&gt;H4</formula>
    </cfRule>
  </conditionalFormatting>
  <conditionalFormatting sqref="H4">
    <cfRule type="expression" dxfId="4969" priority="206" stopIfTrue="1">
      <formula>$D$1&lt;H4</formula>
    </cfRule>
    <cfRule type="expression" dxfId="4968" priority="207" stopIfTrue="1">
      <formula>$D$1&gt;H4</formula>
    </cfRule>
  </conditionalFormatting>
  <conditionalFormatting sqref="H4">
    <cfRule type="expression" dxfId="4967" priority="204" stopIfTrue="1">
      <formula>$D$1&lt;H4</formula>
    </cfRule>
    <cfRule type="expression" dxfId="4966" priority="205" stopIfTrue="1">
      <formula>$D$1&gt;H4</formula>
    </cfRule>
  </conditionalFormatting>
  <conditionalFormatting sqref="H4">
    <cfRule type="expression" dxfId="4965" priority="202" stopIfTrue="1">
      <formula>$D$1&lt;H4</formula>
    </cfRule>
    <cfRule type="expression" dxfId="4964" priority="203" stopIfTrue="1">
      <formula>$D$1&gt;H4</formula>
    </cfRule>
  </conditionalFormatting>
  <conditionalFormatting sqref="H4">
    <cfRule type="expression" dxfId="4963" priority="200" stopIfTrue="1">
      <formula>$D$1&lt;H4</formula>
    </cfRule>
    <cfRule type="expression" dxfId="4962" priority="201" stopIfTrue="1">
      <formula>$D$1&gt;H4</formula>
    </cfRule>
  </conditionalFormatting>
  <conditionalFormatting sqref="H5">
    <cfRule type="cellIs" dxfId="4961" priority="185" stopIfTrue="1" operator="equal">
      <formula>5</formula>
    </cfRule>
    <cfRule type="cellIs" dxfId="4960" priority="186" stopIfTrue="1" operator="equal">
      <formula>4</formula>
    </cfRule>
    <cfRule type="cellIs" dxfId="4959" priority="187" stopIfTrue="1" operator="equal">
      <formula>3</formula>
    </cfRule>
  </conditionalFormatting>
  <conditionalFormatting sqref="H5">
    <cfRule type="cellIs" dxfId="4958" priority="170" stopIfTrue="1" operator="equal">
      <formula>5</formula>
    </cfRule>
    <cfRule type="cellIs" dxfId="4957" priority="171" stopIfTrue="1" operator="equal">
      <formula>4</formula>
    </cfRule>
    <cfRule type="cellIs" dxfId="4956" priority="172" stopIfTrue="1" operator="equal">
      <formula>3</formula>
    </cfRule>
  </conditionalFormatting>
  <conditionalFormatting sqref="H5">
    <cfRule type="cellIs" dxfId="4955" priority="215" stopIfTrue="1" operator="equal">
      <formula>5</formula>
    </cfRule>
    <cfRule type="cellIs" dxfId="4954" priority="216" stopIfTrue="1" operator="equal">
      <formula>4</formula>
    </cfRule>
    <cfRule type="cellIs" dxfId="4953" priority="217" stopIfTrue="1" operator="equal">
      <formula>3</formula>
    </cfRule>
  </conditionalFormatting>
  <conditionalFormatting sqref="H4">
    <cfRule type="expression" dxfId="4952" priority="196" stopIfTrue="1">
      <formula>$D$1&lt;H4</formula>
    </cfRule>
    <cfRule type="expression" dxfId="4951" priority="197" stopIfTrue="1">
      <formula>$D$1&gt;H4</formula>
    </cfRule>
  </conditionalFormatting>
  <conditionalFormatting sqref="H4">
    <cfRule type="expression" dxfId="4950" priority="194" stopIfTrue="1">
      <formula>$D$1&lt;H4</formula>
    </cfRule>
    <cfRule type="expression" dxfId="4949" priority="195" stopIfTrue="1">
      <formula>$D$1&gt;H4</formula>
    </cfRule>
  </conditionalFormatting>
  <conditionalFormatting sqref="H4">
    <cfRule type="expression" dxfId="4948" priority="192" stopIfTrue="1">
      <formula>$D$1&lt;H4</formula>
    </cfRule>
    <cfRule type="expression" dxfId="4947" priority="193" stopIfTrue="1">
      <formula>$D$1&gt;H4</formula>
    </cfRule>
  </conditionalFormatting>
  <conditionalFormatting sqref="H4">
    <cfRule type="expression" dxfId="4946" priority="190" stopIfTrue="1">
      <formula>$D$1&lt;H4</formula>
    </cfRule>
    <cfRule type="expression" dxfId="4945" priority="191" stopIfTrue="1">
      <formula>$D$1&gt;H4</formula>
    </cfRule>
  </conditionalFormatting>
  <conditionalFormatting sqref="H4">
    <cfRule type="expression" dxfId="4944" priority="188" stopIfTrue="1">
      <formula>$D$1&lt;H4</formula>
    </cfRule>
    <cfRule type="expression" dxfId="4943" priority="189" stopIfTrue="1">
      <formula>$D$1&gt;H4</formula>
    </cfRule>
  </conditionalFormatting>
  <conditionalFormatting sqref="H4">
    <cfRule type="expression" dxfId="4942" priority="162" stopIfTrue="1">
      <formula>$D$1&lt;H4</formula>
    </cfRule>
    <cfRule type="expression" dxfId="4941" priority="163" stopIfTrue="1">
      <formula>$D$1&gt;H4</formula>
    </cfRule>
  </conditionalFormatting>
  <conditionalFormatting sqref="H5">
    <cfRule type="cellIs" dxfId="4940" priority="220" stopIfTrue="1" operator="equal">
      <formula>5</formula>
    </cfRule>
    <cfRule type="cellIs" dxfId="4939" priority="221" stopIfTrue="1" operator="equal">
      <formula>4</formula>
    </cfRule>
    <cfRule type="cellIs" dxfId="4938" priority="222" stopIfTrue="1" operator="equal">
      <formula>3</formula>
    </cfRule>
  </conditionalFormatting>
  <conditionalFormatting sqref="H4">
    <cfRule type="expression" dxfId="4937" priority="218" stopIfTrue="1">
      <formula>$D$1&lt;H4</formula>
    </cfRule>
    <cfRule type="expression" dxfId="4936" priority="219" stopIfTrue="1">
      <formula>$D$1&gt;H4</formula>
    </cfRule>
  </conditionalFormatting>
  <conditionalFormatting sqref="H4">
    <cfRule type="expression" dxfId="4935" priority="213" stopIfTrue="1">
      <formula>$D$1&lt;H4</formula>
    </cfRule>
    <cfRule type="expression" dxfId="4934" priority="214" stopIfTrue="1">
      <formula>$D$1&gt;H4</formula>
    </cfRule>
  </conditionalFormatting>
  <conditionalFormatting sqref="H5">
    <cfRule type="cellIs" dxfId="4933" priority="210" stopIfTrue="1" operator="equal">
      <formula>5</formula>
    </cfRule>
    <cfRule type="cellIs" dxfId="4932" priority="211" stopIfTrue="1" operator="equal">
      <formula>4</formula>
    </cfRule>
    <cfRule type="cellIs" dxfId="4931" priority="212" stopIfTrue="1" operator="equal">
      <formula>3</formula>
    </cfRule>
  </conditionalFormatting>
  <conditionalFormatting sqref="H4">
    <cfRule type="expression" dxfId="4930" priority="198" stopIfTrue="1">
      <formula>$D$1&lt;H4</formula>
    </cfRule>
    <cfRule type="expression" dxfId="4929" priority="199" stopIfTrue="1">
      <formula>$D$1&gt;H4</formula>
    </cfRule>
  </conditionalFormatting>
  <conditionalFormatting sqref="H4">
    <cfRule type="expression" dxfId="4928" priority="183" stopIfTrue="1">
      <formula>$D$1&lt;H4</formula>
    </cfRule>
    <cfRule type="expression" dxfId="4927" priority="184" stopIfTrue="1">
      <formula>$D$1&gt;H4</formula>
    </cfRule>
  </conditionalFormatting>
  <conditionalFormatting sqref="H5">
    <cfRule type="cellIs" dxfId="4926" priority="180" stopIfTrue="1" operator="equal">
      <formula>5</formula>
    </cfRule>
    <cfRule type="cellIs" dxfId="4925" priority="181" stopIfTrue="1" operator="equal">
      <formula>4</formula>
    </cfRule>
    <cfRule type="cellIs" dxfId="4924" priority="182" stopIfTrue="1" operator="equal">
      <formula>3</formula>
    </cfRule>
  </conditionalFormatting>
  <conditionalFormatting sqref="H4">
    <cfRule type="expression" dxfId="4923" priority="178" stopIfTrue="1">
      <formula>$D$1&lt;H4</formula>
    </cfRule>
    <cfRule type="expression" dxfId="4922" priority="179" stopIfTrue="1">
      <formula>$D$1&gt;H4</formula>
    </cfRule>
  </conditionalFormatting>
  <conditionalFormatting sqref="H5">
    <cfRule type="cellIs" dxfId="4921" priority="175" stopIfTrue="1" operator="equal">
      <formula>5</formula>
    </cfRule>
    <cfRule type="cellIs" dxfId="4920" priority="176" stopIfTrue="1" operator="equal">
      <formula>4</formula>
    </cfRule>
    <cfRule type="cellIs" dxfId="4919" priority="177" stopIfTrue="1" operator="equal">
      <formula>3</formula>
    </cfRule>
  </conditionalFormatting>
  <conditionalFormatting sqref="H4">
    <cfRule type="expression" dxfId="4918" priority="173" stopIfTrue="1">
      <formula>$D$1&lt;H4</formula>
    </cfRule>
    <cfRule type="expression" dxfId="4917" priority="174" stopIfTrue="1">
      <formula>$D$1&gt;H4</formula>
    </cfRule>
  </conditionalFormatting>
  <conditionalFormatting sqref="H4">
    <cfRule type="expression" dxfId="4916" priority="168" stopIfTrue="1">
      <formula>$D$1&lt;H4</formula>
    </cfRule>
    <cfRule type="expression" dxfId="4915" priority="169" stopIfTrue="1">
      <formula>$D$1&gt;H4</formula>
    </cfRule>
  </conditionalFormatting>
  <conditionalFormatting sqref="H4">
    <cfRule type="expression" dxfId="4914" priority="166" stopIfTrue="1">
      <formula>$D$1&lt;H4</formula>
    </cfRule>
    <cfRule type="expression" dxfId="4913" priority="167" stopIfTrue="1">
      <formula>$D$1&gt;H4</formula>
    </cfRule>
  </conditionalFormatting>
  <conditionalFormatting sqref="H4">
    <cfRule type="expression" dxfId="4912" priority="164" stopIfTrue="1">
      <formula>$D$1&lt;H4</formula>
    </cfRule>
    <cfRule type="expression" dxfId="4911" priority="165" stopIfTrue="1">
      <formula>$D$1&gt;H4</formula>
    </cfRule>
  </conditionalFormatting>
  <conditionalFormatting sqref="H4">
    <cfRule type="expression" dxfId="4910" priority="160" stopIfTrue="1">
      <formula>$D$1&lt;H4</formula>
    </cfRule>
    <cfRule type="expression" dxfId="4909" priority="161" stopIfTrue="1">
      <formula>$D$1&gt;H4</formula>
    </cfRule>
  </conditionalFormatting>
  <conditionalFormatting sqref="H4">
    <cfRule type="expression" dxfId="4908" priority="158" stopIfTrue="1">
      <formula>$D$1&lt;H4</formula>
    </cfRule>
    <cfRule type="expression" dxfId="4907" priority="159" stopIfTrue="1">
      <formula>$D$1&gt;H4</formula>
    </cfRule>
  </conditionalFormatting>
  <conditionalFormatting sqref="H4">
    <cfRule type="expression" dxfId="4906" priority="156" stopIfTrue="1">
      <formula>$D$1&lt;H4</formula>
    </cfRule>
    <cfRule type="expression" dxfId="4905" priority="157" stopIfTrue="1">
      <formula>$D$1&gt;H4</formula>
    </cfRule>
  </conditionalFormatting>
  <conditionalFormatting sqref="H4">
    <cfRule type="expression" dxfId="4904" priority="154" stopIfTrue="1">
      <formula>$D$1&lt;H4</formula>
    </cfRule>
    <cfRule type="expression" dxfId="4903" priority="155" stopIfTrue="1">
      <formula>$D$1&gt;H4</formula>
    </cfRule>
  </conditionalFormatting>
  <conditionalFormatting sqref="H4">
    <cfRule type="expression" dxfId="4902" priority="152" stopIfTrue="1">
      <formula>$D$1&lt;H4</formula>
    </cfRule>
    <cfRule type="expression" dxfId="4901" priority="153" stopIfTrue="1">
      <formula>$D$1&gt;H4</formula>
    </cfRule>
  </conditionalFormatting>
  <conditionalFormatting sqref="H4">
    <cfRule type="expression" dxfId="4900" priority="150" stopIfTrue="1">
      <formula>$D$1&lt;H4</formula>
    </cfRule>
    <cfRule type="expression" dxfId="4899" priority="151" stopIfTrue="1">
      <formula>$D$1&gt;H4</formula>
    </cfRule>
  </conditionalFormatting>
  <conditionalFormatting sqref="H4">
    <cfRule type="expression" dxfId="4898" priority="148" stopIfTrue="1">
      <formula>$D$1&lt;H4</formula>
    </cfRule>
    <cfRule type="expression" dxfId="4897" priority="149" stopIfTrue="1">
      <formula>$D$1&gt;H4</formula>
    </cfRule>
  </conditionalFormatting>
  <conditionalFormatting sqref="F4">
    <cfRule type="expression" dxfId="4896" priority="142" stopIfTrue="1">
      <formula>$D$1&lt;F4</formula>
    </cfRule>
    <cfRule type="expression" dxfId="4895" priority="143" stopIfTrue="1">
      <formula>$D$1&gt;F4</formula>
    </cfRule>
  </conditionalFormatting>
  <conditionalFormatting sqref="F4">
    <cfRule type="expression" dxfId="4894" priority="140" stopIfTrue="1">
      <formula>$D$1&lt;F4</formula>
    </cfRule>
    <cfRule type="expression" dxfId="4893" priority="141" stopIfTrue="1">
      <formula>$D$1&gt;F4</formula>
    </cfRule>
  </conditionalFormatting>
  <conditionalFormatting sqref="F4">
    <cfRule type="expression" dxfId="4892" priority="138" stopIfTrue="1">
      <formula>$D$1&lt;F4</formula>
    </cfRule>
    <cfRule type="expression" dxfId="4891" priority="139" stopIfTrue="1">
      <formula>$D$1&gt;F4</formula>
    </cfRule>
  </conditionalFormatting>
  <conditionalFormatting sqref="F4">
    <cfRule type="expression" dxfId="4890" priority="136" stopIfTrue="1">
      <formula>$D$1&lt;F4</formula>
    </cfRule>
    <cfRule type="expression" dxfId="4889" priority="137" stopIfTrue="1">
      <formula>$D$1&gt;F4</formula>
    </cfRule>
  </conditionalFormatting>
  <conditionalFormatting sqref="F4">
    <cfRule type="expression" dxfId="4888" priority="134" stopIfTrue="1">
      <formula>$D$1&lt;F4</formula>
    </cfRule>
    <cfRule type="expression" dxfId="4887" priority="135" stopIfTrue="1">
      <formula>$D$1&gt;F4</formula>
    </cfRule>
  </conditionalFormatting>
  <conditionalFormatting sqref="F4">
    <cfRule type="expression" dxfId="4886" priority="130" stopIfTrue="1">
      <formula>$D$1&lt;F4</formula>
    </cfRule>
    <cfRule type="expression" dxfId="4885" priority="131" stopIfTrue="1">
      <formula>$D$1&gt;F4</formula>
    </cfRule>
  </conditionalFormatting>
  <conditionalFormatting sqref="F4">
    <cfRule type="expression" dxfId="4884" priority="128" stopIfTrue="1">
      <formula>$D$1&lt;F4</formula>
    </cfRule>
    <cfRule type="expression" dxfId="4883" priority="129" stopIfTrue="1">
      <formula>$D$1&gt;F4</formula>
    </cfRule>
  </conditionalFormatting>
  <conditionalFormatting sqref="F4">
    <cfRule type="expression" dxfId="4882" priority="126" stopIfTrue="1">
      <formula>$D$1&lt;F4</formula>
    </cfRule>
    <cfRule type="expression" dxfId="4881" priority="127" stopIfTrue="1">
      <formula>$D$1&gt;F4</formula>
    </cfRule>
  </conditionalFormatting>
  <conditionalFormatting sqref="F4">
    <cfRule type="expression" dxfId="4880" priority="124" stopIfTrue="1">
      <formula>$D$1&lt;F4</formula>
    </cfRule>
    <cfRule type="expression" dxfId="4879" priority="125" stopIfTrue="1">
      <formula>$D$1&gt;F4</formula>
    </cfRule>
  </conditionalFormatting>
  <conditionalFormatting sqref="F4">
    <cfRule type="expression" dxfId="4878" priority="122" stopIfTrue="1">
      <formula>$D$1&lt;F4</formula>
    </cfRule>
    <cfRule type="expression" dxfId="4877" priority="123" stopIfTrue="1">
      <formula>$D$1&gt;F4</formula>
    </cfRule>
  </conditionalFormatting>
  <conditionalFormatting sqref="F4">
    <cfRule type="expression" dxfId="4876" priority="108" stopIfTrue="1">
      <formula>$D$1&lt;F4</formula>
    </cfRule>
    <cfRule type="expression" dxfId="4875" priority="109" stopIfTrue="1">
      <formula>$D$1&gt;F4</formula>
    </cfRule>
  </conditionalFormatting>
  <conditionalFormatting sqref="F4">
    <cfRule type="expression" dxfId="4874" priority="146" stopIfTrue="1">
      <formula>$D$1&lt;F4</formula>
    </cfRule>
    <cfRule type="expression" dxfId="4873" priority="147" stopIfTrue="1">
      <formula>$D$1&gt;F4</formula>
    </cfRule>
  </conditionalFormatting>
  <conditionalFormatting sqref="F4">
    <cfRule type="expression" dxfId="4872" priority="144" stopIfTrue="1">
      <formula>$D$1&lt;F4</formula>
    </cfRule>
    <cfRule type="expression" dxfId="4871" priority="145" stopIfTrue="1">
      <formula>$D$1&gt;F4</formula>
    </cfRule>
  </conditionalFormatting>
  <conditionalFormatting sqref="F4">
    <cfRule type="expression" dxfId="4870" priority="132" stopIfTrue="1">
      <formula>$D$1&lt;F4</formula>
    </cfRule>
    <cfRule type="expression" dxfId="4869" priority="133" stopIfTrue="1">
      <formula>$D$1&gt;F4</formula>
    </cfRule>
  </conditionalFormatting>
  <conditionalFormatting sqref="F4">
    <cfRule type="expression" dxfId="4868" priority="120" stopIfTrue="1">
      <formula>$D$1&lt;F4</formula>
    </cfRule>
    <cfRule type="expression" dxfId="4867" priority="121" stopIfTrue="1">
      <formula>$D$1&gt;F4</formula>
    </cfRule>
  </conditionalFormatting>
  <conditionalFormatting sqref="F4">
    <cfRule type="expression" dxfId="4866" priority="118" stopIfTrue="1">
      <formula>$D$1&lt;F4</formula>
    </cfRule>
    <cfRule type="expression" dxfId="4865" priority="119" stopIfTrue="1">
      <formula>$D$1&gt;F4</formula>
    </cfRule>
  </conditionalFormatting>
  <conditionalFormatting sqref="F4">
    <cfRule type="expression" dxfId="4864" priority="116" stopIfTrue="1">
      <formula>$D$1&lt;F4</formula>
    </cfRule>
    <cfRule type="expression" dxfId="4863" priority="117" stopIfTrue="1">
      <formula>$D$1&gt;F4</formula>
    </cfRule>
  </conditionalFormatting>
  <conditionalFormatting sqref="F4">
    <cfRule type="expression" dxfId="4862" priority="114" stopIfTrue="1">
      <formula>$D$1&lt;F4</formula>
    </cfRule>
    <cfRule type="expression" dxfId="4861" priority="115" stopIfTrue="1">
      <formula>$D$1&gt;F4</formula>
    </cfRule>
  </conditionalFormatting>
  <conditionalFormatting sqref="F4">
    <cfRule type="expression" dxfId="4860" priority="112" stopIfTrue="1">
      <formula>$D$1&lt;F4</formula>
    </cfRule>
    <cfRule type="expression" dxfId="4859" priority="113" stopIfTrue="1">
      <formula>$D$1&gt;F4</formula>
    </cfRule>
  </conditionalFormatting>
  <conditionalFormatting sqref="F4">
    <cfRule type="expression" dxfId="4858" priority="110" stopIfTrue="1">
      <formula>$D$1&lt;F4</formula>
    </cfRule>
    <cfRule type="expression" dxfId="4857" priority="111" stopIfTrue="1">
      <formula>$D$1&gt;F4</formula>
    </cfRule>
  </conditionalFormatting>
  <conditionalFormatting sqref="F4">
    <cfRule type="expression" dxfId="4856" priority="106" stopIfTrue="1">
      <formula>$D$1&lt;F4</formula>
    </cfRule>
    <cfRule type="expression" dxfId="4855" priority="107" stopIfTrue="1">
      <formula>$D$1&gt;F4</formula>
    </cfRule>
  </conditionalFormatting>
  <conditionalFormatting sqref="F4">
    <cfRule type="expression" dxfId="4854" priority="104" stopIfTrue="1">
      <formula>$D$1&lt;F4</formula>
    </cfRule>
    <cfRule type="expression" dxfId="4853" priority="105" stopIfTrue="1">
      <formula>$D$1&gt;F4</formula>
    </cfRule>
  </conditionalFormatting>
  <conditionalFormatting sqref="F4">
    <cfRule type="expression" dxfId="4852" priority="102" stopIfTrue="1">
      <formula>$D$1&lt;F4</formula>
    </cfRule>
    <cfRule type="expression" dxfId="4851" priority="103" stopIfTrue="1">
      <formula>$D$1&gt;F4</formula>
    </cfRule>
  </conditionalFormatting>
  <conditionalFormatting sqref="F4">
    <cfRule type="expression" dxfId="4850" priority="100" stopIfTrue="1">
      <formula>$D$1&lt;F4</formula>
    </cfRule>
    <cfRule type="expression" dxfId="4849" priority="101" stopIfTrue="1">
      <formula>$D$1&gt;F4</formula>
    </cfRule>
  </conditionalFormatting>
  <conditionalFormatting sqref="F4">
    <cfRule type="expression" dxfId="4848" priority="98" stopIfTrue="1">
      <formula>$D$1&lt;F4</formula>
    </cfRule>
    <cfRule type="expression" dxfId="4847" priority="99" stopIfTrue="1">
      <formula>$D$1&gt;F4</formula>
    </cfRule>
  </conditionalFormatting>
  <conditionalFormatting sqref="F4">
    <cfRule type="expression" dxfId="4846" priority="96" stopIfTrue="1">
      <formula>$D$1&lt;F4</formula>
    </cfRule>
    <cfRule type="expression" dxfId="4845" priority="97" stopIfTrue="1">
      <formula>$D$1&gt;F4</formula>
    </cfRule>
  </conditionalFormatting>
  <conditionalFormatting sqref="F4">
    <cfRule type="expression" dxfId="4844" priority="94" stopIfTrue="1">
      <formula>$D$1&lt;F4</formula>
    </cfRule>
    <cfRule type="expression" dxfId="4843" priority="95" stopIfTrue="1">
      <formula>$D$1&gt;F4</formula>
    </cfRule>
  </conditionalFormatting>
  <conditionalFormatting sqref="J6">
    <cfRule type="expression" dxfId="4842" priority="92" stopIfTrue="1">
      <formula>$D$1&lt;J6</formula>
    </cfRule>
    <cfRule type="expression" dxfId="4841" priority="93" stopIfTrue="1">
      <formula>$D$1&gt;J6</formula>
    </cfRule>
  </conditionalFormatting>
  <conditionalFormatting sqref="J6">
    <cfRule type="expression" dxfId="4840" priority="90" stopIfTrue="1">
      <formula>$D$1&lt;J6</formula>
    </cfRule>
    <cfRule type="expression" dxfId="4839" priority="91" stopIfTrue="1">
      <formula>$D$1&gt;J6</formula>
    </cfRule>
  </conditionalFormatting>
  <conditionalFormatting sqref="J6">
    <cfRule type="expression" dxfId="4838" priority="88" stopIfTrue="1">
      <formula>$D$1&lt;J6</formula>
    </cfRule>
    <cfRule type="expression" dxfId="4837" priority="89" stopIfTrue="1">
      <formula>$D$1&gt;J6</formula>
    </cfRule>
  </conditionalFormatting>
  <conditionalFormatting sqref="J6">
    <cfRule type="cellIs" dxfId="4836" priority="85" stopIfTrue="1" operator="equal">
      <formula>5</formula>
    </cfRule>
    <cfRule type="cellIs" dxfId="4835" priority="86" stopIfTrue="1" operator="equal">
      <formula>4</formula>
    </cfRule>
    <cfRule type="cellIs" dxfId="4834" priority="87" stopIfTrue="1" operator="equal">
      <formula>3</formula>
    </cfRule>
  </conditionalFormatting>
  <conditionalFormatting sqref="J6">
    <cfRule type="cellIs" dxfId="4833" priority="82" stopIfTrue="1" operator="equal">
      <formula>5</formula>
    </cfRule>
    <cfRule type="cellIs" dxfId="4832" priority="83" stopIfTrue="1" operator="equal">
      <formula>4</formula>
    </cfRule>
    <cfRule type="cellIs" dxfId="4831" priority="84" stopIfTrue="1" operator="equal">
      <formula>3</formula>
    </cfRule>
  </conditionalFormatting>
  <conditionalFormatting sqref="J6">
    <cfRule type="cellIs" dxfId="4830" priority="79" stopIfTrue="1" operator="equal">
      <formula>5</formula>
    </cfRule>
    <cfRule type="cellIs" dxfId="4829" priority="80" stopIfTrue="1" operator="equal">
      <formula>4</formula>
    </cfRule>
    <cfRule type="cellIs" dxfId="4828" priority="81" stopIfTrue="1" operator="equal">
      <formula>3</formula>
    </cfRule>
  </conditionalFormatting>
  <conditionalFormatting sqref="J4">
    <cfRule type="expression" dxfId="4827" priority="77" stopIfTrue="1">
      <formula>$D$1&lt;J4</formula>
    </cfRule>
    <cfRule type="expression" dxfId="4826" priority="78" stopIfTrue="1">
      <formula>$D$1&gt;J4</formula>
    </cfRule>
  </conditionalFormatting>
  <conditionalFormatting sqref="J4">
    <cfRule type="expression" dxfId="4825" priority="75" stopIfTrue="1">
      <formula>$D$1&lt;J4</formula>
    </cfRule>
    <cfRule type="expression" dxfId="4824" priority="76" stopIfTrue="1">
      <formula>$D$1&gt;J4</formula>
    </cfRule>
  </conditionalFormatting>
  <conditionalFormatting sqref="J4">
    <cfRule type="expression" dxfId="4823" priority="73" stopIfTrue="1">
      <formula>$D$1&lt;J4</formula>
    </cfRule>
    <cfRule type="expression" dxfId="4822" priority="74" stopIfTrue="1">
      <formula>$D$1&gt;J4</formula>
    </cfRule>
  </conditionalFormatting>
  <conditionalFormatting sqref="J4">
    <cfRule type="expression" dxfId="4821" priority="69" stopIfTrue="1">
      <formula>$D$1&lt;J4</formula>
    </cfRule>
    <cfRule type="expression" dxfId="4820" priority="70" stopIfTrue="1">
      <formula>$D$1&gt;J4</formula>
    </cfRule>
  </conditionalFormatting>
  <conditionalFormatting sqref="J4">
    <cfRule type="expression" dxfId="4819" priority="71" stopIfTrue="1">
      <formula>$D$1&lt;J4</formula>
    </cfRule>
    <cfRule type="expression" dxfId="4818" priority="72" stopIfTrue="1">
      <formula>$D$1&gt;J4</formula>
    </cfRule>
  </conditionalFormatting>
  <conditionalFormatting sqref="J4">
    <cfRule type="expression" dxfId="4817" priority="67" stopIfTrue="1">
      <formula>$D$1&lt;J4</formula>
    </cfRule>
    <cfRule type="expression" dxfId="4816" priority="68" stopIfTrue="1">
      <formula>$D$1&gt;J4</formula>
    </cfRule>
  </conditionalFormatting>
  <conditionalFormatting sqref="J5">
    <cfRule type="expression" dxfId="4815" priority="65" stopIfTrue="1">
      <formula>$D$1&lt;J5</formula>
    </cfRule>
    <cfRule type="expression" dxfId="4814" priority="66" stopIfTrue="1">
      <formula>$D$1&gt;J5</formula>
    </cfRule>
  </conditionalFormatting>
  <conditionalFormatting sqref="J5">
    <cfRule type="expression" dxfId="4813" priority="63" stopIfTrue="1">
      <formula>$D$1&lt;J5</formula>
    </cfRule>
    <cfRule type="expression" dxfId="4812" priority="64" stopIfTrue="1">
      <formula>$D$1&gt;J5</formula>
    </cfRule>
  </conditionalFormatting>
  <conditionalFormatting sqref="J5">
    <cfRule type="expression" dxfId="4811" priority="61" stopIfTrue="1">
      <formula>$D$1&lt;J5</formula>
    </cfRule>
    <cfRule type="expression" dxfId="4810" priority="62" stopIfTrue="1">
      <formula>$D$1&gt;J5</formula>
    </cfRule>
  </conditionalFormatting>
  <conditionalFormatting sqref="J4">
    <cfRule type="expression" dxfId="4809" priority="56" stopIfTrue="1">
      <formula>$D$1&lt;J4</formula>
    </cfRule>
    <cfRule type="expression" dxfId="4808" priority="57" stopIfTrue="1">
      <formula>$D$1&gt;J4</formula>
    </cfRule>
  </conditionalFormatting>
  <conditionalFormatting sqref="J5">
    <cfRule type="cellIs" dxfId="4807" priority="58" stopIfTrue="1" operator="equal">
      <formula>5</formula>
    </cfRule>
    <cfRule type="cellIs" dxfId="4806" priority="59" stopIfTrue="1" operator="equal">
      <formula>4</formula>
    </cfRule>
    <cfRule type="cellIs" dxfId="4805" priority="60" stopIfTrue="1" operator="equal">
      <formula>3</formula>
    </cfRule>
  </conditionalFormatting>
  <conditionalFormatting sqref="J5">
    <cfRule type="cellIs" dxfId="4804" priority="53" stopIfTrue="1" operator="equal">
      <formula>5</formula>
    </cfRule>
    <cfRule type="cellIs" dxfId="4803" priority="54" stopIfTrue="1" operator="equal">
      <formula>4</formula>
    </cfRule>
    <cfRule type="cellIs" dxfId="4802" priority="55" stopIfTrue="1" operator="equal">
      <formula>3</formula>
    </cfRule>
  </conditionalFormatting>
  <conditionalFormatting sqref="J4">
    <cfRule type="expression" dxfId="4801" priority="51" stopIfTrue="1">
      <formula>$D$1&lt;J4</formula>
    </cfRule>
    <cfRule type="expression" dxfId="4800" priority="52" stopIfTrue="1">
      <formula>$D$1&gt;J4</formula>
    </cfRule>
  </conditionalFormatting>
  <conditionalFormatting sqref="J5">
    <cfRule type="cellIs" dxfId="4799" priority="48" stopIfTrue="1" operator="equal">
      <formula>5</formula>
    </cfRule>
    <cfRule type="cellIs" dxfId="4798" priority="49" stopIfTrue="1" operator="equal">
      <formula>4</formula>
    </cfRule>
    <cfRule type="cellIs" dxfId="4797" priority="50" stopIfTrue="1" operator="equal">
      <formula>3</formula>
    </cfRule>
  </conditionalFormatting>
  <conditionalFormatting sqref="J4">
    <cfRule type="expression" dxfId="4796" priority="46" stopIfTrue="1">
      <formula>$D$1&lt;J4</formula>
    </cfRule>
    <cfRule type="expression" dxfId="4795" priority="47" stopIfTrue="1">
      <formula>$D$1&gt;J4</formula>
    </cfRule>
  </conditionalFormatting>
  <conditionalFormatting sqref="O4">
    <cfRule type="expression" dxfId="4794" priority="44" stopIfTrue="1">
      <formula>$D$4&lt;O4</formula>
    </cfRule>
    <cfRule type="expression" dxfId="4793" priority="45" stopIfTrue="1">
      <formula>$D$4&gt;O4</formula>
    </cfRule>
  </conditionalFormatting>
  <conditionalFormatting sqref="O4">
    <cfRule type="expression" dxfId="4792" priority="42" stopIfTrue="1">
      <formula>$D$1&lt;O4</formula>
    </cfRule>
    <cfRule type="expression" dxfId="4791" priority="43" stopIfTrue="1">
      <formula>$D$1&gt;O4</formula>
    </cfRule>
  </conditionalFormatting>
  <conditionalFormatting sqref="O4">
    <cfRule type="expression" dxfId="4790" priority="40" stopIfTrue="1">
      <formula>$D$4&lt;O4</formula>
    </cfRule>
    <cfRule type="expression" dxfId="4789" priority="41" stopIfTrue="1">
      <formula>$D$4&gt;O4</formula>
    </cfRule>
  </conditionalFormatting>
  <conditionalFormatting sqref="O5">
    <cfRule type="cellIs" dxfId="4788" priority="37" stopIfTrue="1" operator="equal">
      <formula>5</formula>
    </cfRule>
    <cfRule type="cellIs" dxfId="4787" priority="38" stopIfTrue="1" operator="equal">
      <formula>4</formula>
    </cfRule>
    <cfRule type="cellIs" dxfId="4786" priority="39" stopIfTrue="1" operator="equal">
      <formula>3</formula>
    </cfRule>
  </conditionalFormatting>
  <conditionalFormatting sqref="O4">
    <cfRule type="expression" dxfId="4785" priority="35" stopIfTrue="1">
      <formula>$D$1&lt;O4</formula>
    </cfRule>
    <cfRule type="expression" dxfId="4784" priority="36" stopIfTrue="1">
      <formula>$D$1&gt;O4</formula>
    </cfRule>
  </conditionalFormatting>
  <conditionalFormatting sqref="O4">
    <cfRule type="expression" dxfId="4783" priority="19" stopIfTrue="1">
      <formula>$D$1&lt;O4</formula>
    </cfRule>
    <cfRule type="expression" dxfId="4782" priority="20" stopIfTrue="1">
      <formula>$D$1&gt;O4</formula>
    </cfRule>
  </conditionalFormatting>
  <conditionalFormatting sqref="O5">
    <cfRule type="cellIs" dxfId="4781" priority="32" stopIfTrue="1" operator="equal">
      <formula>5</formula>
    </cfRule>
    <cfRule type="cellIs" dxfId="4780" priority="33" stopIfTrue="1" operator="equal">
      <formula>4</formula>
    </cfRule>
    <cfRule type="cellIs" dxfId="4779" priority="34" stopIfTrue="1" operator="equal">
      <formula>3</formula>
    </cfRule>
  </conditionalFormatting>
  <conditionalFormatting sqref="O4">
    <cfRule type="expression" dxfId="4778" priority="1" stopIfTrue="1">
      <formula>$D$1&lt;O4</formula>
    </cfRule>
    <cfRule type="expression" dxfId="4777" priority="2" stopIfTrue="1">
      <formula>$D$1&gt;O4</formula>
    </cfRule>
  </conditionalFormatting>
  <conditionalFormatting sqref="O4">
    <cfRule type="expression" dxfId="4776" priority="9" stopIfTrue="1">
      <formula>$D$1&lt;O4</formula>
    </cfRule>
    <cfRule type="expression" dxfId="4775" priority="10" stopIfTrue="1">
      <formula>$D$1&gt;O4</formula>
    </cfRule>
  </conditionalFormatting>
  <conditionalFormatting sqref="O4">
    <cfRule type="expression" dxfId="4774" priority="7" stopIfTrue="1">
      <formula>$D$1&lt;O4</formula>
    </cfRule>
    <cfRule type="expression" dxfId="4773" priority="8" stopIfTrue="1">
      <formula>$D$1&gt;O4</formula>
    </cfRule>
  </conditionalFormatting>
  <conditionalFormatting sqref="O4">
    <cfRule type="expression" dxfId="4772" priority="5" stopIfTrue="1">
      <formula>$D$1&lt;O4</formula>
    </cfRule>
    <cfRule type="expression" dxfId="4771" priority="6" stopIfTrue="1">
      <formula>$D$1&gt;O4</formula>
    </cfRule>
  </conditionalFormatting>
  <conditionalFormatting sqref="O4">
    <cfRule type="expression" dxfId="4770" priority="3" stopIfTrue="1">
      <formula>$D$1&lt;O4</formula>
    </cfRule>
    <cfRule type="expression" dxfId="4769" priority="4" stopIfTrue="1">
      <formula>$D$1&gt;O4</formula>
    </cfRule>
  </conditionalFormatting>
  <conditionalFormatting sqref="O5">
    <cfRule type="cellIs" dxfId="4768" priority="29" stopIfTrue="1" operator="equal">
      <formula>5</formula>
    </cfRule>
    <cfRule type="cellIs" dxfId="4767" priority="30" stopIfTrue="1" operator="equal">
      <formula>4</formula>
    </cfRule>
    <cfRule type="cellIs" dxfId="4766" priority="31" stopIfTrue="1" operator="equal">
      <formula>3</formula>
    </cfRule>
  </conditionalFormatting>
  <conditionalFormatting sqref="O4">
    <cfRule type="expression" dxfId="4765" priority="27" stopIfTrue="1">
      <formula>$D$1&lt;O4</formula>
    </cfRule>
    <cfRule type="expression" dxfId="4764" priority="28" stopIfTrue="1">
      <formula>$D$1&gt;O4</formula>
    </cfRule>
  </conditionalFormatting>
  <conditionalFormatting sqref="O4">
    <cfRule type="expression" dxfId="4763" priority="25" stopIfTrue="1">
      <formula>$D$1&lt;O4</formula>
    </cfRule>
    <cfRule type="expression" dxfId="4762" priority="26" stopIfTrue="1">
      <formula>$D$1&gt;O4</formula>
    </cfRule>
  </conditionalFormatting>
  <conditionalFormatting sqref="O4">
    <cfRule type="expression" dxfId="4761" priority="23" stopIfTrue="1">
      <formula>$D$1&lt;O4</formula>
    </cfRule>
    <cfRule type="expression" dxfId="4760" priority="24" stopIfTrue="1">
      <formula>$D$1&gt;O4</formula>
    </cfRule>
  </conditionalFormatting>
  <conditionalFormatting sqref="O4">
    <cfRule type="expression" dxfId="4759" priority="21" stopIfTrue="1">
      <formula>$D$1&lt;O4</formula>
    </cfRule>
    <cfRule type="expression" dxfId="4758" priority="22" stopIfTrue="1">
      <formula>$D$1&gt;O4</formula>
    </cfRule>
  </conditionalFormatting>
  <conditionalFormatting sqref="O4">
    <cfRule type="expression" dxfId="4757" priority="17" stopIfTrue="1">
      <formula>$D$1&lt;O4</formula>
    </cfRule>
    <cfRule type="expression" dxfId="4756" priority="18" stopIfTrue="1">
      <formula>$D$1&gt;O4</formula>
    </cfRule>
  </conditionalFormatting>
  <conditionalFormatting sqref="O4">
    <cfRule type="expression" dxfId="4755" priority="15" stopIfTrue="1">
      <formula>$D$1&lt;O4</formula>
    </cfRule>
    <cfRule type="expression" dxfId="4754" priority="16" stopIfTrue="1">
      <formula>$D$1&gt;O4</formula>
    </cfRule>
  </conditionalFormatting>
  <conditionalFormatting sqref="O4">
    <cfRule type="expression" dxfId="4753" priority="13" stopIfTrue="1">
      <formula>$D$1&lt;O4</formula>
    </cfRule>
    <cfRule type="expression" dxfId="4752" priority="14" stopIfTrue="1">
      <formula>$D$1&gt;O4</formula>
    </cfRule>
  </conditionalFormatting>
  <conditionalFormatting sqref="O4">
    <cfRule type="expression" dxfId="4751" priority="11" stopIfTrue="1">
      <formula>$D$1&lt;O4</formula>
    </cfRule>
    <cfRule type="expression" dxfId="4750" priority="12" stopIfTrue="1">
      <formula>$D$1&gt;O4</formula>
    </cfRule>
  </conditionalFormatting>
  <pageMargins left="0.47244094488188981" right="0" top="0.31496062992125984" bottom="0" header="0.51181102362204722" footer="0.23622047244094491"/>
  <pageSetup paperSize="9" scale="53" orientation="portrait" horizontalDpi="300" verticalDpi="300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SheetLayoutView="70" workbookViewId="0">
      <selection activeCell="H2" sqref="H2:U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0.85546875" style="13" customWidth="1"/>
    <col min="5" max="5" width="7" style="13" customWidth="1"/>
    <col min="6" max="7" width="7.140625" hidden="1" customWidth="1"/>
    <col min="8" max="17" width="7.140625" customWidth="1"/>
    <col min="18" max="18" width="7" customWidth="1"/>
    <col min="19" max="19" width="7.28515625" customWidth="1"/>
    <col min="20" max="20" width="7.140625" customWidth="1"/>
    <col min="21" max="21" width="6.8554687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2" width="8" style="30" hidden="1" customWidth="1"/>
    <col min="93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88"/>
      <c r="Z1" s="88"/>
      <c r="AA1" s="88"/>
      <c r="AB1" s="88"/>
      <c r="AC1" s="88"/>
      <c r="AD1" s="88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/>
      <c r="G2" s="341"/>
      <c r="H2" s="341"/>
      <c r="I2" s="735" t="s">
        <v>40</v>
      </c>
      <c r="J2" s="737"/>
      <c r="K2" s="737"/>
      <c r="L2" s="737"/>
      <c r="M2" s="737"/>
      <c r="N2" s="737"/>
      <c r="O2" s="737"/>
      <c r="P2" s="737"/>
      <c r="Q2" s="735" t="s">
        <v>1329</v>
      </c>
      <c r="R2" s="737"/>
      <c r="S2" s="737"/>
      <c r="T2" s="736"/>
      <c r="U2" s="307" t="s">
        <v>42</v>
      </c>
      <c r="V2" s="7"/>
      <c r="W2" s="8"/>
      <c r="X2" s="8"/>
      <c r="Y2" s="88"/>
      <c r="Z2" s="88"/>
      <c r="AA2" s="88"/>
      <c r="AB2" s="88"/>
      <c r="AC2" s="88"/>
      <c r="AD2" s="88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2341</v>
      </c>
      <c r="B3" s="723"/>
      <c r="C3" s="723"/>
      <c r="D3" s="196" t="s">
        <v>0</v>
      </c>
      <c r="E3" s="197"/>
      <c r="F3" s="153"/>
      <c r="G3" s="153"/>
      <c r="H3" s="199">
        <v>43130</v>
      </c>
      <c r="I3" s="153">
        <v>42976</v>
      </c>
      <c r="J3" s="153">
        <v>43062</v>
      </c>
      <c r="K3" s="153">
        <v>43049</v>
      </c>
      <c r="L3" s="153">
        <v>43067</v>
      </c>
      <c r="M3" s="153">
        <v>43091</v>
      </c>
      <c r="N3" s="153">
        <v>43117</v>
      </c>
      <c r="O3" s="153">
        <v>43125</v>
      </c>
      <c r="P3" s="153">
        <v>43126</v>
      </c>
      <c r="Q3" s="153">
        <v>43144</v>
      </c>
      <c r="R3" s="687">
        <v>43139</v>
      </c>
      <c r="S3" s="687">
        <v>43134</v>
      </c>
      <c r="T3" s="687">
        <v>43148</v>
      </c>
      <c r="U3" s="687">
        <v>43124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88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8.5" customHeight="1" x14ac:dyDescent="0.2">
      <c r="A4" s="723"/>
      <c r="B4" s="723"/>
      <c r="C4" s="723"/>
      <c r="D4" s="205" t="s">
        <v>1</v>
      </c>
      <c r="E4" s="197"/>
      <c r="F4" s="156"/>
      <c r="G4" s="282"/>
      <c r="H4" s="206" t="s">
        <v>1157</v>
      </c>
      <c r="I4" s="206"/>
      <c r="J4" s="206" t="s">
        <v>1125</v>
      </c>
      <c r="K4" s="156" t="s">
        <v>1129</v>
      </c>
      <c r="L4" s="206" t="s">
        <v>1125</v>
      </c>
      <c r="M4" s="156" t="s">
        <v>1143</v>
      </c>
      <c r="N4" s="243" t="s">
        <v>1152</v>
      </c>
      <c r="O4" s="206" t="s">
        <v>451</v>
      </c>
      <c r="P4" s="243" t="s">
        <v>1155</v>
      </c>
      <c r="Q4" s="243" t="s">
        <v>1162</v>
      </c>
      <c r="R4" s="243" t="s">
        <v>1154</v>
      </c>
      <c r="S4" s="156" t="s">
        <v>493</v>
      </c>
      <c r="T4" s="243" t="s">
        <v>1163</v>
      </c>
      <c r="U4" s="206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11"/>
      <c r="BO4" s="11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69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/>
      <c r="H5" s="246" t="s">
        <v>1158</v>
      </c>
      <c r="I5" s="246" t="s">
        <v>460</v>
      </c>
      <c r="J5" s="246" t="s">
        <v>1124</v>
      </c>
      <c r="K5" s="246" t="s">
        <v>1128</v>
      </c>
      <c r="L5" s="246" t="s">
        <v>1122</v>
      </c>
      <c r="M5" s="246" t="s">
        <v>1147</v>
      </c>
      <c r="N5" s="246" t="s">
        <v>1304</v>
      </c>
      <c r="O5" s="246" t="s">
        <v>1316</v>
      </c>
      <c r="P5" s="247" t="s">
        <v>1156</v>
      </c>
      <c r="Q5" s="247" t="s">
        <v>1335</v>
      </c>
      <c r="R5" s="246" t="s">
        <v>1153</v>
      </c>
      <c r="S5" s="263" t="s">
        <v>494</v>
      </c>
      <c r="T5" s="263" t="s">
        <v>1336</v>
      </c>
      <c r="U5" s="246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">
      <c r="A6" s="267">
        <v>1</v>
      </c>
      <c r="B6" s="230" t="s">
        <v>28</v>
      </c>
      <c r="C6" s="273" t="s">
        <v>34</v>
      </c>
      <c r="D6" s="299" t="s">
        <v>330</v>
      </c>
      <c r="E6" s="223">
        <v>2341</v>
      </c>
      <c r="F6" s="91"/>
      <c r="G6" s="91"/>
      <c r="H6" s="91">
        <v>4</v>
      </c>
      <c r="I6" s="91">
        <v>4</v>
      </c>
      <c r="J6" s="91">
        <v>4</v>
      </c>
      <c r="K6" s="91">
        <v>3</v>
      </c>
      <c r="L6" s="91">
        <v>4</v>
      </c>
      <c r="M6" s="91">
        <v>4</v>
      </c>
      <c r="N6" s="91">
        <v>4</v>
      </c>
      <c r="O6" s="91" t="s">
        <v>1127</v>
      </c>
      <c r="P6" s="23">
        <v>3</v>
      </c>
      <c r="Q6" s="23">
        <v>3</v>
      </c>
      <c r="R6" s="23">
        <v>3</v>
      </c>
      <c r="S6" s="23">
        <v>3</v>
      </c>
      <c r="T6" s="23">
        <v>4</v>
      </c>
      <c r="U6" s="23">
        <v>3</v>
      </c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6</v>
      </c>
      <c r="AA6" s="248">
        <f t="shared" ref="AA6:AA34" si="5">COUNTIF(AG6:AV6,AA$5)</f>
        <v>7</v>
      </c>
      <c r="AB6" s="248">
        <f t="shared" ref="AB6:AB34" si="6">COUNTIF(AG6:AV6,AB$5)</f>
        <v>0</v>
      </c>
      <c r="AC6" s="248">
        <f t="shared" ref="AC6:AC38" si="7">SUM(X6:AB6)</f>
        <v>13</v>
      </c>
      <c r="AD6" s="249">
        <f>IF(ISERROR(((X6+Y6)*2+Z6*3+AA6*4+AB6*5)/SUM(X6,Y6:AB6)),"",((X6+Y6)*2+Z6*3+AA6*4+AB6*5)/SUM(X6,Y6:AB6))</f>
        <v>3.5384615384615383</v>
      </c>
      <c r="AE6" s="250">
        <f t="shared" ref="AE6:AE34" si="8">IF(AX6=5,0.5,IF(AX6=4,0.25,IF(AX6&lt;=3,0)))</f>
        <v>0</v>
      </c>
      <c r="AF6" s="251"/>
      <c r="AG6" s="252" t="str">
        <f t="shared" ref="AG6:AV6" si="9">IF(ISERROR(VALUE(LEFT(F6))),LEFT(F6),VALUE(LEFT(F6)))</f>
        <v/>
      </c>
      <c r="AH6" s="252" t="str">
        <f t="shared" si="9"/>
        <v/>
      </c>
      <c r="AI6" s="252">
        <f t="shared" si="9"/>
        <v>4</v>
      </c>
      <c r="AJ6" s="252">
        <f t="shared" si="9"/>
        <v>4</v>
      </c>
      <c r="AK6" s="252">
        <f t="shared" si="9"/>
        <v>4</v>
      </c>
      <c r="AL6" s="252">
        <f t="shared" si="9"/>
        <v>3</v>
      </c>
      <c r="AM6" s="252">
        <f t="shared" si="9"/>
        <v>4</v>
      </c>
      <c r="AN6" s="252">
        <f t="shared" si="9"/>
        <v>4</v>
      </c>
      <c r="AO6" s="252">
        <f t="shared" si="9"/>
        <v>4</v>
      </c>
      <c r="AP6" s="252" t="str">
        <f t="shared" si="9"/>
        <v>а</v>
      </c>
      <c r="AQ6" s="252">
        <f t="shared" si="9"/>
        <v>3</v>
      </c>
      <c r="AR6" s="252">
        <f t="shared" si="9"/>
        <v>3</v>
      </c>
      <c r="AS6" s="252">
        <f t="shared" si="9"/>
        <v>3</v>
      </c>
      <c r="AT6" s="252">
        <f t="shared" si="9"/>
        <v>3</v>
      </c>
      <c r="AU6" s="252">
        <f t="shared" si="9"/>
        <v>4</v>
      </c>
      <c r="AV6" s="252">
        <f t="shared" si="9"/>
        <v>3</v>
      </c>
      <c r="AW6" s="35">
        <f>COUNTIF(AG6:AV6,"з")</f>
        <v>0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">
      <c r="A7" s="267">
        <v>2</v>
      </c>
      <c r="B7" s="230" t="s">
        <v>28</v>
      </c>
      <c r="C7" s="273" t="s">
        <v>34</v>
      </c>
      <c r="D7" s="299" t="s">
        <v>331</v>
      </c>
      <c r="E7" s="223">
        <v>2341</v>
      </c>
      <c r="F7" s="91"/>
      <c r="G7" s="91"/>
      <c r="H7" s="91">
        <v>5</v>
      </c>
      <c r="I7" s="91">
        <v>4</v>
      </c>
      <c r="J7" s="91">
        <v>4</v>
      </c>
      <c r="K7" s="91">
        <v>3</v>
      </c>
      <c r="L7" s="91">
        <v>4</v>
      </c>
      <c r="M7" s="91">
        <v>4</v>
      </c>
      <c r="N7" s="91">
        <v>4</v>
      </c>
      <c r="O7" s="91">
        <v>5</v>
      </c>
      <c r="P7" s="23">
        <v>3</v>
      </c>
      <c r="Q7" s="23">
        <v>4</v>
      </c>
      <c r="R7" s="23">
        <v>3</v>
      </c>
      <c r="S7" s="23">
        <v>4</v>
      </c>
      <c r="T7" s="23">
        <v>4</v>
      </c>
      <c r="U7" s="23">
        <v>4</v>
      </c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3</v>
      </c>
      <c r="AA7" s="248">
        <f t="shared" si="5"/>
        <v>9</v>
      </c>
      <c r="AB7" s="248">
        <f t="shared" si="6"/>
        <v>2</v>
      </c>
      <c r="AC7" s="248">
        <f t="shared" si="7"/>
        <v>14</v>
      </c>
      <c r="AD7" s="249">
        <f t="shared" ref="AD7:AD37" si="10">IF(ISERROR(((X7+Y7)*2+Z7*3+AA7*4+AB7*5)/SUM(X7,Y7:AB7)),"",((X7+Y7)*2+Z7*3+AA7*4+AB7*5)/SUM(X7,Y7:AB7))</f>
        <v>3.9285714285714284</v>
      </c>
      <c r="AE7" s="250">
        <f t="shared" si="8"/>
        <v>0</v>
      </c>
      <c r="AF7" s="251"/>
      <c r="AG7" s="252" t="str">
        <f t="shared" ref="AG7:AG31" si="11">IF(ISERROR(VALUE(LEFT(F7))),LEFT(F7),VALUE(LEFT(F7)))</f>
        <v/>
      </c>
      <c r="AH7" s="252" t="str">
        <f t="shared" ref="AH7:AH31" si="12">IF(ISERROR(VALUE(LEFT(G7))),LEFT(G7),VALUE(LEFT(G7)))</f>
        <v/>
      </c>
      <c r="AI7" s="252">
        <f t="shared" ref="AI7:AI31" si="13">IF(ISERROR(VALUE(LEFT(H7))),LEFT(H7),VALUE(LEFT(H7)))</f>
        <v>5</v>
      </c>
      <c r="AJ7" s="252">
        <f t="shared" ref="AJ7:AJ31" si="14">IF(ISERROR(VALUE(LEFT(I7))),LEFT(I7),VALUE(LEFT(I7)))</f>
        <v>4</v>
      </c>
      <c r="AK7" s="252">
        <f t="shared" ref="AK7:AK31" si="15">IF(ISERROR(VALUE(LEFT(J7))),LEFT(J7),VALUE(LEFT(J7)))</f>
        <v>4</v>
      </c>
      <c r="AL7" s="252">
        <f t="shared" ref="AL7:AL31" si="16">IF(ISERROR(VALUE(LEFT(K7))),LEFT(K7),VALUE(LEFT(K7)))</f>
        <v>3</v>
      </c>
      <c r="AM7" s="252">
        <f t="shared" ref="AM7:AM31" si="17">IF(ISERROR(VALUE(LEFT(L7))),LEFT(L7),VALUE(LEFT(L7)))</f>
        <v>4</v>
      </c>
      <c r="AN7" s="252">
        <f t="shared" ref="AN7:AN31" si="18">IF(ISERROR(VALUE(LEFT(M7))),LEFT(M7),VALUE(LEFT(M7)))</f>
        <v>4</v>
      </c>
      <c r="AO7" s="252">
        <f t="shared" ref="AO7:AO31" si="19">IF(ISERROR(VALUE(LEFT(N7))),LEFT(N7),VALUE(LEFT(N7)))</f>
        <v>4</v>
      </c>
      <c r="AP7" s="252">
        <f t="shared" ref="AP7:AP31" si="20">IF(ISERROR(VALUE(LEFT(O7))),LEFT(O7),VALUE(LEFT(O7)))</f>
        <v>5</v>
      </c>
      <c r="AQ7" s="252">
        <f t="shared" ref="AQ7:AQ31" si="21">IF(ISERROR(VALUE(LEFT(P7))),LEFT(P7),VALUE(LEFT(P7)))</f>
        <v>3</v>
      </c>
      <c r="AR7" s="252">
        <f t="shared" ref="AR7:AR31" si="22">IF(ISERROR(VALUE(LEFT(Q7))),LEFT(Q7),VALUE(LEFT(Q7)))</f>
        <v>4</v>
      </c>
      <c r="AS7" s="252">
        <f t="shared" ref="AS7:AS31" si="23">IF(ISERROR(VALUE(LEFT(R7))),LEFT(R7),VALUE(LEFT(R7)))</f>
        <v>3</v>
      </c>
      <c r="AT7" s="252">
        <f t="shared" ref="AT7:AT31" si="24">IF(ISERROR(VALUE(LEFT(S7))),LEFT(S7),VALUE(LEFT(S7)))</f>
        <v>4</v>
      </c>
      <c r="AU7" s="252">
        <f t="shared" ref="AU7:AU31" si="25">IF(ISERROR(VALUE(LEFT(T7))),LEFT(T7),VALUE(LEFT(T7)))</f>
        <v>4</v>
      </c>
      <c r="AV7" s="252">
        <f t="shared" ref="AV7:AV31" si="26">IF(ISERROR(VALUE(LEFT(U7))),LEFT(U7),VALUE(LEFT(U7)))</f>
        <v>4</v>
      </c>
      <c r="AW7" s="35">
        <f t="shared" ref="AW7:AW31" si="27">COUNTIF(AG7:AV7,"з")</f>
        <v>0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">
      <c r="A8" s="267">
        <v>3</v>
      </c>
      <c r="B8" s="230" t="s">
        <v>28</v>
      </c>
      <c r="C8" s="308" t="s">
        <v>35</v>
      </c>
      <c r="D8" s="369" t="s">
        <v>332</v>
      </c>
      <c r="E8" s="223">
        <v>2341</v>
      </c>
      <c r="F8" s="91"/>
      <c r="G8" s="91"/>
      <c r="H8" s="91">
        <v>5</v>
      </c>
      <c r="I8" s="91">
        <v>5</v>
      </c>
      <c r="J8" s="91">
        <v>5</v>
      </c>
      <c r="K8" s="91">
        <v>5</v>
      </c>
      <c r="L8" s="91">
        <v>5</v>
      </c>
      <c r="M8" s="91">
        <v>5</v>
      </c>
      <c r="N8" s="91">
        <v>5</v>
      </c>
      <c r="O8" s="91">
        <v>5</v>
      </c>
      <c r="P8" s="23">
        <v>5</v>
      </c>
      <c r="Q8" s="23">
        <v>5</v>
      </c>
      <c r="R8" s="23">
        <v>5</v>
      </c>
      <c r="S8" s="23">
        <v>5</v>
      </c>
      <c r="T8" s="23">
        <v>5</v>
      </c>
      <c r="U8" s="23">
        <v>5</v>
      </c>
      <c r="V8" s="35">
        <f t="shared" si="0"/>
        <v>5</v>
      </c>
      <c r="W8" s="248">
        <f>COUNTIF(AG8:AV8,"б")</f>
        <v>0</v>
      </c>
      <c r="X8" s="248">
        <f t="shared" si="2"/>
        <v>0</v>
      </c>
      <c r="Y8" s="248">
        <f t="shared" si="3"/>
        <v>0</v>
      </c>
      <c r="Z8" s="248">
        <f t="shared" si="4"/>
        <v>0</v>
      </c>
      <c r="AA8" s="248">
        <f t="shared" si="5"/>
        <v>0</v>
      </c>
      <c r="AB8" s="248">
        <f t="shared" si="6"/>
        <v>14</v>
      </c>
      <c r="AC8" s="248">
        <f t="shared" si="7"/>
        <v>14</v>
      </c>
      <c r="AD8" s="249">
        <f t="shared" si="10"/>
        <v>5</v>
      </c>
      <c r="AE8" s="250">
        <f t="shared" si="8"/>
        <v>0</v>
      </c>
      <c r="AF8" s="251"/>
      <c r="AG8" s="252" t="str">
        <f t="shared" si="11"/>
        <v/>
      </c>
      <c r="AH8" s="252" t="str">
        <f t="shared" si="12"/>
        <v/>
      </c>
      <c r="AI8" s="252">
        <f t="shared" si="13"/>
        <v>5</v>
      </c>
      <c r="AJ8" s="252">
        <f t="shared" si="14"/>
        <v>5</v>
      </c>
      <c r="AK8" s="252">
        <f t="shared" si="15"/>
        <v>5</v>
      </c>
      <c r="AL8" s="252">
        <f t="shared" si="16"/>
        <v>5</v>
      </c>
      <c r="AM8" s="252">
        <f t="shared" si="17"/>
        <v>5</v>
      </c>
      <c r="AN8" s="252">
        <f t="shared" si="18"/>
        <v>5</v>
      </c>
      <c r="AO8" s="252">
        <f t="shared" si="19"/>
        <v>5</v>
      </c>
      <c r="AP8" s="252">
        <f t="shared" si="20"/>
        <v>5</v>
      </c>
      <c r="AQ8" s="252">
        <f t="shared" si="21"/>
        <v>5</v>
      </c>
      <c r="AR8" s="252">
        <f t="shared" si="22"/>
        <v>5</v>
      </c>
      <c r="AS8" s="252">
        <f t="shared" si="23"/>
        <v>5</v>
      </c>
      <c r="AT8" s="252">
        <f t="shared" si="24"/>
        <v>5</v>
      </c>
      <c r="AU8" s="252">
        <f t="shared" si="25"/>
        <v>5</v>
      </c>
      <c r="AV8" s="252">
        <f t="shared" si="26"/>
        <v>5</v>
      </c>
      <c r="AW8" s="35">
        <f t="shared" si="27"/>
        <v>0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">
      <c r="A9" s="267">
        <v>4</v>
      </c>
      <c r="B9" s="230" t="s">
        <v>28</v>
      </c>
      <c r="C9" s="273" t="s">
        <v>34</v>
      </c>
      <c r="D9" s="299" t="s">
        <v>333</v>
      </c>
      <c r="E9" s="223">
        <v>2341</v>
      </c>
      <c r="F9" s="91"/>
      <c r="G9" s="91"/>
      <c r="H9" s="91">
        <v>5</v>
      </c>
      <c r="I9" s="91">
        <v>5</v>
      </c>
      <c r="J9" s="91">
        <v>5</v>
      </c>
      <c r="K9" s="91">
        <v>4</v>
      </c>
      <c r="L9" s="91">
        <v>5</v>
      </c>
      <c r="M9" s="91">
        <v>4</v>
      </c>
      <c r="N9" s="91">
        <v>5</v>
      </c>
      <c r="O9" s="91">
        <v>5</v>
      </c>
      <c r="P9" s="23">
        <v>5</v>
      </c>
      <c r="Q9" s="23">
        <v>4</v>
      </c>
      <c r="R9" s="23">
        <v>4</v>
      </c>
      <c r="S9" s="23">
        <v>5</v>
      </c>
      <c r="T9" s="23">
        <v>4</v>
      </c>
      <c r="U9" s="23">
        <v>4</v>
      </c>
      <c r="V9" s="35">
        <f t="shared" si="0"/>
        <v>4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0</v>
      </c>
      <c r="AA9" s="248">
        <f t="shared" si="5"/>
        <v>6</v>
      </c>
      <c r="AB9" s="248">
        <f t="shared" si="6"/>
        <v>8</v>
      </c>
      <c r="AC9" s="248">
        <f t="shared" si="7"/>
        <v>14</v>
      </c>
      <c r="AD9" s="249">
        <f t="shared" si="10"/>
        <v>4.5714285714285712</v>
      </c>
      <c r="AE9" s="250">
        <f t="shared" si="8"/>
        <v>0</v>
      </c>
      <c r="AF9" s="251"/>
      <c r="AG9" s="252" t="str">
        <f t="shared" si="11"/>
        <v/>
      </c>
      <c r="AH9" s="252" t="str">
        <f t="shared" si="12"/>
        <v/>
      </c>
      <c r="AI9" s="252">
        <f t="shared" si="13"/>
        <v>5</v>
      </c>
      <c r="AJ9" s="252">
        <f t="shared" si="14"/>
        <v>5</v>
      </c>
      <c r="AK9" s="252">
        <f t="shared" si="15"/>
        <v>5</v>
      </c>
      <c r="AL9" s="252">
        <f t="shared" si="16"/>
        <v>4</v>
      </c>
      <c r="AM9" s="252">
        <f t="shared" si="17"/>
        <v>5</v>
      </c>
      <c r="AN9" s="252">
        <f t="shared" si="18"/>
        <v>4</v>
      </c>
      <c r="AO9" s="252">
        <f t="shared" si="19"/>
        <v>5</v>
      </c>
      <c r="AP9" s="252">
        <f t="shared" si="20"/>
        <v>5</v>
      </c>
      <c r="AQ9" s="252">
        <f t="shared" si="21"/>
        <v>5</v>
      </c>
      <c r="AR9" s="252">
        <f t="shared" si="22"/>
        <v>4</v>
      </c>
      <c r="AS9" s="252">
        <f t="shared" si="23"/>
        <v>4</v>
      </c>
      <c r="AT9" s="252">
        <f t="shared" si="24"/>
        <v>5</v>
      </c>
      <c r="AU9" s="252">
        <f t="shared" si="25"/>
        <v>4</v>
      </c>
      <c r="AV9" s="252">
        <f t="shared" si="26"/>
        <v>4</v>
      </c>
      <c r="AW9" s="35">
        <f t="shared" si="27"/>
        <v>0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">
      <c r="A10" s="267">
        <v>5</v>
      </c>
      <c r="B10" s="230" t="s">
        <v>28</v>
      </c>
      <c r="C10" s="273" t="s">
        <v>34</v>
      </c>
      <c r="D10" s="299" t="s">
        <v>334</v>
      </c>
      <c r="E10" s="223">
        <v>2341</v>
      </c>
      <c r="F10" s="91"/>
      <c r="G10" s="91"/>
      <c r="H10" s="91">
        <v>4</v>
      </c>
      <c r="I10" s="91">
        <v>5</v>
      </c>
      <c r="J10" s="91">
        <v>4</v>
      </c>
      <c r="K10" s="91">
        <v>3</v>
      </c>
      <c r="L10" s="91">
        <v>5</v>
      </c>
      <c r="M10" s="91">
        <v>4</v>
      </c>
      <c r="N10" s="91">
        <v>4</v>
      </c>
      <c r="O10" s="91">
        <v>5</v>
      </c>
      <c r="P10" s="23">
        <v>4</v>
      </c>
      <c r="Q10" s="23">
        <v>5</v>
      </c>
      <c r="R10" s="23">
        <v>4</v>
      </c>
      <c r="S10" s="23">
        <v>3</v>
      </c>
      <c r="T10" s="23">
        <v>5</v>
      </c>
      <c r="U10" s="23">
        <v>4</v>
      </c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2</v>
      </c>
      <c r="AA10" s="248">
        <f t="shared" si="5"/>
        <v>7</v>
      </c>
      <c r="AB10" s="248">
        <f t="shared" si="6"/>
        <v>5</v>
      </c>
      <c r="AC10" s="248">
        <f t="shared" si="7"/>
        <v>14</v>
      </c>
      <c r="AD10" s="249">
        <f t="shared" si="10"/>
        <v>4.2142857142857144</v>
      </c>
      <c r="AE10" s="250">
        <f t="shared" si="8"/>
        <v>0</v>
      </c>
      <c r="AF10" s="251"/>
      <c r="AG10" s="252" t="str">
        <f t="shared" si="11"/>
        <v/>
      </c>
      <c r="AH10" s="252" t="str">
        <f t="shared" si="12"/>
        <v/>
      </c>
      <c r="AI10" s="252">
        <f t="shared" si="13"/>
        <v>4</v>
      </c>
      <c r="AJ10" s="252">
        <f t="shared" si="14"/>
        <v>5</v>
      </c>
      <c r="AK10" s="252">
        <f t="shared" si="15"/>
        <v>4</v>
      </c>
      <c r="AL10" s="252">
        <f t="shared" si="16"/>
        <v>3</v>
      </c>
      <c r="AM10" s="252">
        <f t="shared" si="17"/>
        <v>5</v>
      </c>
      <c r="AN10" s="252">
        <f t="shared" si="18"/>
        <v>4</v>
      </c>
      <c r="AO10" s="252">
        <f t="shared" si="19"/>
        <v>4</v>
      </c>
      <c r="AP10" s="252">
        <f t="shared" si="20"/>
        <v>5</v>
      </c>
      <c r="AQ10" s="252">
        <f t="shared" si="21"/>
        <v>4</v>
      </c>
      <c r="AR10" s="252">
        <f t="shared" si="22"/>
        <v>5</v>
      </c>
      <c r="AS10" s="252">
        <f t="shared" si="23"/>
        <v>4</v>
      </c>
      <c r="AT10" s="252">
        <f t="shared" si="24"/>
        <v>3</v>
      </c>
      <c r="AU10" s="252">
        <f t="shared" si="25"/>
        <v>5</v>
      </c>
      <c r="AV10" s="252">
        <f t="shared" si="26"/>
        <v>4</v>
      </c>
      <c r="AW10" s="35">
        <f t="shared" si="27"/>
        <v>0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">
      <c r="A11" s="267">
        <v>6</v>
      </c>
      <c r="B11" s="230" t="s">
        <v>28</v>
      </c>
      <c r="C11" s="273" t="s">
        <v>34</v>
      </c>
      <c r="D11" s="299" t="s">
        <v>335</v>
      </c>
      <c r="E11" s="223">
        <v>2341</v>
      </c>
      <c r="F11" s="91"/>
      <c r="G11" s="91"/>
      <c r="H11" s="91">
        <v>4</v>
      </c>
      <c r="I11" s="91">
        <v>5</v>
      </c>
      <c r="J11" s="91">
        <v>4</v>
      </c>
      <c r="K11" s="91">
        <v>3</v>
      </c>
      <c r="L11" s="91">
        <v>4</v>
      </c>
      <c r="M11" s="91">
        <v>4</v>
      </c>
      <c r="N11" s="91">
        <v>4</v>
      </c>
      <c r="O11" s="91">
        <v>5</v>
      </c>
      <c r="P11" s="91">
        <v>4</v>
      </c>
      <c r="Q11" s="91">
        <v>3</v>
      </c>
      <c r="R11" s="91">
        <v>5</v>
      </c>
      <c r="S11" s="91">
        <v>4</v>
      </c>
      <c r="T11" s="91">
        <v>5</v>
      </c>
      <c r="U11" s="91">
        <v>4</v>
      </c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8</v>
      </c>
      <c r="AB11" s="258">
        <f t="shared" si="6"/>
        <v>4</v>
      </c>
      <c r="AC11" s="248">
        <f t="shared" si="7"/>
        <v>14</v>
      </c>
      <c r="AD11" s="249">
        <f t="shared" si="10"/>
        <v>4.1428571428571432</v>
      </c>
      <c r="AE11" s="259">
        <f t="shared" si="8"/>
        <v>0</v>
      </c>
      <c r="AG11" s="252" t="str">
        <f t="shared" si="11"/>
        <v/>
      </c>
      <c r="AH11" s="252" t="str">
        <f t="shared" si="12"/>
        <v/>
      </c>
      <c r="AI11" s="252">
        <f t="shared" si="13"/>
        <v>4</v>
      </c>
      <c r="AJ11" s="252">
        <f t="shared" si="14"/>
        <v>5</v>
      </c>
      <c r="AK11" s="252">
        <f t="shared" si="15"/>
        <v>4</v>
      </c>
      <c r="AL11" s="252">
        <f t="shared" si="16"/>
        <v>3</v>
      </c>
      <c r="AM11" s="252">
        <f t="shared" si="17"/>
        <v>4</v>
      </c>
      <c r="AN11" s="252">
        <f t="shared" si="18"/>
        <v>4</v>
      </c>
      <c r="AO11" s="252">
        <f t="shared" si="19"/>
        <v>4</v>
      </c>
      <c r="AP11" s="252">
        <f t="shared" si="20"/>
        <v>5</v>
      </c>
      <c r="AQ11" s="252">
        <f t="shared" si="21"/>
        <v>4</v>
      </c>
      <c r="AR11" s="252">
        <f t="shared" si="22"/>
        <v>3</v>
      </c>
      <c r="AS11" s="252">
        <f t="shared" si="23"/>
        <v>5</v>
      </c>
      <c r="AT11" s="252">
        <f t="shared" si="24"/>
        <v>4</v>
      </c>
      <c r="AU11" s="252">
        <f t="shared" si="25"/>
        <v>5</v>
      </c>
      <c r="AV11" s="252">
        <f t="shared" si="26"/>
        <v>4</v>
      </c>
      <c r="AW11" s="35">
        <f t="shared" si="27"/>
        <v>0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">
      <c r="A12" s="267">
        <v>7</v>
      </c>
      <c r="B12" s="230" t="s">
        <v>28</v>
      </c>
      <c r="C12" s="273" t="s">
        <v>35</v>
      </c>
      <c r="D12" s="299" t="s">
        <v>336</v>
      </c>
      <c r="E12" s="223">
        <v>2341</v>
      </c>
      <c r="F12" s="91"/>
      <c r="G12" s="91"/>
      <c r="H12" s="91">
        <v>5</v>
      </c>
      <c r="I12" s="91">
        <v>5</v>
      </c>
      <c r="J12" s="91">
        <v>5</v>
      </c>
      <c r="K12" s="91">
        <v>4</v>
      </c>
      <c r="L12" s="91">
        <v>5</v>
      </c>
      <c r="M12" s="91">
        <v>4</v>
      </c>
      <c r="N12" s="91">
        <v>5</v>
      </c>
      <c r="O12" s="91">
        <v>5</v>
      </c>
      <c r="P12" s="23">
        <v>5</v>
      </c>
      <c r="Q12" s="23">
        <v>5</v>
      </c>
      <c r="R12" s="23">
        <v>4</v>
      </c>
      <c r="S12" s="23">
        <v>5</v>
      </c>
      <c r="T12" s="23">
        <v>4</v>
      </c>
      <c r="U12" s="23">
        <v>5</v>
      </c>
      <c r="V12" s="35">
        <f t="shared" si="0"/>
        <v>4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0</v>
      </c>
      <c r="AA12" s="248">
        <f t="shared" si="5"/>
        <v>4</v>
      </c>
      <c r="AB12" s="248">
        <f t="shared" si="6"/>
        <v>10</v>
      </c>
      <c r="AC12" s="248">
        <f t="shared" si="7"/>
        <v>14</v>
      </c>
      <c r="AD12" s="249">
        <f t="shared" si="10"/>
        <v>4.7142857142857144</v>
      </c>
      <c r="AE12" s="250">
        <f t="shared" si="8"/>
        <v>0</v>
      </c>
      <c r="AF12" s="251"/>
      <c r="AG12" s="252" t="str">
        <f t="shared" si="11"/>
        <v/>
      </c>
      <c r="AH12" s="252" t="str">
        <f t="shared" si="12"/>
        <v/>
      </c>
      <c r="AI12" s="252">
        <f t="shared" si="13"/>
        <v>5</v>
      </c>
      <c r="AJ12" s="252">
        <f t="shared" si="14"/>
        <v>5</v>
      </c>
      <c r="AK12" s="252">
        <f t="shared" si="15"/>
        <v>5</v>
      </c>
      <c r="AL12" s="252">
        <f t="shared" si="16"/>
        <v>4</v>
      </c>
      <c r="AM12" s="252">
        <f t="shared" si="17"/>
        <v>5</v>
      </c>
      <c r="AN12" s="252">
        <f t="shared" si="18"/>
        <v>4</v>
      </c>
      <c r="AO12" s="252">
        <f t="shared" si="19"/>
        <v>5</v>
      </c>
      <c r="AP12" s="252">
        <f t="shared" si="20"/>
        <v>5</v>
      </c>
      <c r="AQ12" s="252">
        <f t="shared" si="21"/>
        <v>5</v>
      </c>
      <c r="AR12" s="252">
        <f t="shared" si="22"/>
        <v>5</v>
      </c>
      <c r="AS12" s="252">
        <f t="shared" si="23"/>
        <v>4</v>
      </c>
      <c r="AT12" s="252">
        <f t="shared" si="24"/>
        <v>5</v>
      </c>
      <c r="AU12" s="252">
        <f t="shared" si="25"/>
        <v>4</v>
      </c>
      <c r="AV12" s="252">
        <f t="shared" si="26"/>
        <v>5</v>
      </c>
      <c r="AW12" s="35">
        <f t="shared" si="27"/>
        <v>0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">
      <c r="A13" s="267">
        <v>8</v>
      </c>
      <c r="B13" s="230" t="s">
        <v>28</v>
      </c>
      <c r="C13" s="273" t="s">
        <v>34</v>
      </c>
      <c r="D13" s="299" t="s">
        <v>337</v>
      </c>
      <c r="E13" s="223">
        <v>2341</v>
      </c>
      <c r="F13" s="91"/>
      <c r="G13" s="91"/>
      <c r="H13" s="91">
        <v>4</v>
      </c>
      <c r="I13" s="91">
        <v>5</v>
      </c>
      <c r="J13" s="91">
        <v>4</v>
      </c>
      <c r="K13" s="91">
        <v>4</v>
      </c>
      <c r="L13" s="91">
        <v>4</v>
      </c>
      <c r="M13" s="91">
        <v>4</v>
      </c>
      <c r="N13" s="91">
        <v>4</v>
      </c>
      <c r="O13" s="91">
        <v>5</v>
      </c>
      <c r="P13" s="23">
        <v>4</v>
      </c>
      <c r="Q13" s="23">
        <v>4</v>
      </c>
      <c r="R13" s="23">
        <v>4</v>
      </c>
      <c r="S13" s="23">
        <v>4</v>
      </c>
      <c r="T13" s="23">
        <v>4</v>
      </c>
      <c r="U13" s="23">
        <v>5</v>
      </c>
      <c r="V13" s="35">
        <f t="shared" si="0"/>
        <v>4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0</v>
      </c>
      <c r="AA13" s="248">
        <f t="shared" si="5"/>
        <v>11</v>
      </c>
      <c r="AB13" s="248">
        <f t="shared" si="6"/>
        <v>3</v>
      </c>
      <c r="AC13" s="248">
        <f t="shared" si="7"/>
        <v>14</v>
      </c>
      <c r="AD13" s="249">
        <f t="shared" si="10"/>
        <v>4.2142857142857144</v>
      </c>
      <c r="AE13" s="250">
        <f t="shared" si="8"/>
        <v>0</v>
      </c>
      <c r="AF13" s="251"/>
      <c r="AG13" s="252" t="str">
        <f t="shared" si="11"/>
        <v/>
      </c>
      <c r="AH13" s="252" t="str">
        <f t="shared" si="12"/>
        <v/>
      </c>
      <c r="AI13" s="252">
        <f t="shared" si="13"/>
        <v>4</v>
      </c>
      <c r="AJ13" s="252">
        <f t="shared" si="14"/>
        <v>5</v>
      </c>
      <c r="AK13" s="252">
        <f t="shared" si="15"/>
        <v>4</v>
      </c>
      <c r="AL13" s="252">
        <f t="shared" si="16"/>
        <v>4</v>
      </c>
      <c r="AM13" s="252">
        <f t="shared" si="17"/>
        <v>4</v>
      </c>
      <c r="AN13" s="252">
        <f t="shared" si="18"/>
        <v>4</v>
      </c>
      <c r="AO13" s="252">
        <f t="shared" si="19"/>
        <v>4</v>
      </c>
      <c r="AP13" s="252">
        <f t="shared" si="20"/>
        <v>5</v>
      </c>
      <c r="AQ13" s="252">
        <f t="shared" si="21"/>
        <v>4</v>
      </c>
      <c r="AR13" s="252">
        <f t="shared" si="22"/>
        <v>4</v>
      </c>
      <c r="AS13" s="252">
        <f t="shared" si="23"/>
        <v>4</v>
      </c>
      <c r="AT13" s="252">
        <f t="shared" si="24"/>
        <v>4</v>
      </c>
      <c r="AU13" s="252">
        <f t="shared" si="25"/>
        <v>4</v>
      </c>
      <c r="AV13" s="252">
        <f t="shared" si="26"/>
        <v>5</v>
      </c>
      <c r="AW13" s="35">
        <f t="shared" si="27"/>
        <v>0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">
      <c r="A14" s="267">
        <v>9</v>
      </c>
      <c r="B14" s="228"/>
      <c r="C14" s="273" t="s">
        <v>34</v>
      </c>
      <c r="D14" s="299" t="s">
        <v>338</v>
      </c>
      <c r="E14" s="223">
        <v>2341</v>
      </c>
      <c r="F14" s="91"/>
      <c r="G14" s="91"/>
      <c r="H14" s="91">
        <v>4</v>
      </c>
      <c r="I14" s="91">
        <v>4</v>
      </c>
      <c r="J14" s="91">
        <v>4</v>
      </c>
      <c r="K14" s="91">
        <v>4</v>
      </c>
      <c r="L14" s="91">
        <v>4</v>
      </c>
      <c r="M14" s="91">
        <v>4</v>
      </c>
      <c r="N14" s="91">
        <v>4</v>
      </c>
      <c r="O14" s="91">
        <v>5</v>
      </c>
      <c r="P14" s="91">
        <v>4</v>
      </c>
      <c r="Q14" s="91">
        <v>4</v>
      </c>
      <c r="R14" s="24">
        <v>4</v>
      </c>
      <c r="S14" s="23">
        <v>4</v>
      </c>
      <c r="T14" s="23">
        <v>4</v>
      </c>
      <c r="U14" s="23">
        <v>4</v>
      </c>
      <c r="V14" s="18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13</v>
      </c>
      <c r="AB14" s="92">
        <f t="shared" si="6"/>
        <v>1</v>
      </c>
      <c r="AC14" s="92">
        <f t="shared" si="7"/>
        <v>14</v>
      </c>
      <c r="AD14" s="210">
        <f t="shared" si="10"/>
        <v>4.0714285714285712</v>
      </c>
      <c r="AE14" s="16">
        <f t="shared" si="8"/>
        <v>0</v>
      </c>
      <c r="AF14" s="9"/>
      <c r="AG14" s="252" t="str">
        <f t="shared" si="11"/>
        <v/>
      </c>
      <c r="AH14" s="252" t="str">
        <f t="shared" si="12"/>
        <v/>
      </c>
      <c r="AI14" s="252">
        <f t="shared" si="13"/>
        <v>4</v>
      </c>
      <c r="AJ14" s="252">
        <f t="shared" si="14"/>
        <v>4</v>
      </c>
      <c r="AK14" s="252">
        <f t="shared" si="15"/>
        <v>4</v>
      </c>
      <c r="AL14" s="252">
        <f t="shared" si="16"/>
        <v>4</v>
      </c>
      <c r="AM14" s="252">
        <f t="shared" si="17"/>
        <v>4</v>
      </c>
      <c r="AN14" s="252">
        <f t="shared" si="18"/>
        <v>4</v>
      </c>
      <c r="AO14" s="252">
        <f t="shared" si="19"/>
        <v>4</v>
      </c>
      <c r="AP14" s="252">
        <f t="shared" si="20"/>
        <v>5</v>
      </c>
      <c r="AQ14" s="252">
        <f t="shared" si="21"/>
        <v>4</v>
      </c>
      <c r="AR14" s="252">
        <f t="shared" si="22"/>
        <v>4</v>
      </c>
      <c r="AS14" s="252">
        <f t="shared" si="23"/>
        <v>4</v>
      </c>
      <c r="AT14" s="252">
        <f t="shared" si="24"/>
        <v>4</v>
      </c>
      <c r="AU14" s="252">
        <f t="shared" si="25"/>
        <v>4</v>
      </c>
      <c r="AV14" s="252">
        <f t="shared" si="26"/>
        <v>4</v>
      </c>
      <c r="AW14" s="35">
        <f t="shared" si="27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67">
        <v>10</v>
      </c>
      <c r="B15" s="228"/>
      <c r="C15" s="273" t="s">
        <v>34</v>
      </c>
      <c r="D15" s="299" t="s">
        <v>339</v>
      </c>
      <c r="E15" s="223">
        <v>2341</v>
      </c>
      <c r="F15" s="91"/>
      <c r="G15" s="91"/>
      <c r="H15" s="91">
        <v>4</v>
      </c>
      <c r="I15" s="91">
        <v>5</v>
      </c>
      <c r="J15" s="91">
        <v>4</v>
      </c>
      <c r="K15" s="91">
        <v>5</v>
      </c>
      <c r="L15" s="91">
        <v>5</v>
      </c>
      <c r="M15" s="91">
        <v>4</v>
      </c>
      <c r="N15" s="91">
        <v>4</v>
      </c>
      <c r="O15" s="91">
        <v>5</v>
      </c>
      <c r="P15" s="91">
        <v>3</v>
      </c>
      <c r="Q15" s="91">
        <v>3</v>
      </c>
      <c r="R15" s="24">
        <v>5</v>
      </c>
      <c r="S15" s="23">
        <v>3</v>
      </c>
      <c r="T15" s="23">
        <v>4</v>
      </c>
      <c r="U15" s="23">
        <v>5</v>
      </c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3</v>
      </c>
      <c r="AA15" s="92">
        <f t="shared" si="5"/>
        <v>5</v>
      </c>
      <c r="AB15" s="92">
        <f t="shared" si="6"/>
        <v>6</v>
      </c>
      <c r="AC15" s="92">
        <f t="shared" si="7"/>
        <v>14</v>
      </c>
      <c r="AD15" s="210">
        <f t="shared" si="10"/>
        <v>4.2142857142857144</v>
      </c>
      <c r="AE15" s="16">
        <f t="shared" si="8"/>
        <v>0</v>
      </c>
      <c r="AF15" s="9"/>
      <c r="AG15" s="252" t="str">
        <f t="shared" si="11"/>
        <v/>
      </c>
      <c r="AH15" s="252" t="str">
        <f t="shared" si="12"/>
        <v/>
      </c>
      <c r="AI15" s="252">
        <f t="shared" si="13"/>
        <v>4</v>
      </c>
      <c r="AJ15" s="252">
        <f t="shared" si="14"/>
        <v>5</v>
      </c>
      <c r="AK15" s="252">
        <f t="shared" si="15"/>
        <v>4</v>
      </c>
      <c r="AL15" s="252">
        <f t="shared" si="16"/>
        <v>5</v>
      </c>
      <c r="AM15" s="252">
        <f t="shared" si="17"/>
        <v>5</v>
      </c>
      <c r="AN15" s="252">
        <f t="shared" si="18"/>
        <v>4</v>
      </c>
      <c r="AO15" s="252">
        <f t="shared" si="19"/>
        <v>4</v>
      </c>
      <c r="AP15" s="252">
        <f t="shared" si="20"/>
        <v>5</v>
      </c>
      <c r="AQ15" s="252">
        <f t="shared" si="21"/>
        <v>3</v>
      </c>
      <c r="AR15" s="252">
        <f t="shared" si="22"/>
        <v>3</v>
      </c>
      <c r="AS15" s="252">
        <f t="shared" si="23"/>
        <v>5</v>
      </c>
      <c r="AT15" s="252">
        <f t="shared" si="24"/>
        <v>3</v>
      </c>
      <c r="AU15" s="252">
        <f t="shared" si="25"/>
        <v>4</v>
      </c>
      <c r="AV15" s="252">
        <f t="shared" si="26"/>
        <v>5</v>
      </c>
      <c r="AW15" s="35">
        <f t="shared" si="27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7">
        <v>11</v>
      </c>
      <c r="B16" s="228"/>
      <c r="C16" s="273" t="s">
        <v>34</v>
      </c>
      <c r="D16" s="299" t="s">
        <v>340</v>
      </c>
      <c r="E16" s="223">
        <v>2341</v>
      </c>
      <c r="F16" s="91"/>
      <c r="G16" s="91"/>
      <c r="H16" s="91">
        <v>3</v>
      </c>
      <c r="I16" s="91">
        <v>4</v>
      </c>
      <c r="J16" s="91">
        <v>4</v>
      </c>
      <c r="K16" s="91">
        <v>4</v>
      </c>
      <c r="L16" s="91">
        <v>4</v>
      </c>
      <c r="M16" s="91">
        <v>4</v>
      </c>
      <c r="N16" s="91">
        <v>4</v>
      </c>
      <c r="O16" s="91">
        <v>5</v>
      </c>
      <c r="P16" s="91">
        <v>3</v>
      </c>
      <c r="Q16" s="91">
        <v>4</v>
      </c>
      <c r="R16" s="24">
        <v>3</v>
      </c>
      <c r="S16" s="23">
        <v>4</v>
      </c>
      <c r="T16" s="23">
        <v>5</v>
      </c>
      <c r="U16" s="23">
        <v>3</v>
      </c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4</v>
      </c>
      <c r="AA16" s="92">
        <f t="shared" si="5"/>
        <v>8</v>
      </c>
      <c r="AB16" s="92">
        <f t="shared" si="6"/>
        <v>2</v>
      </c>
      <c r="AC16" s="92">
        <f t="shared" si="7"/>
        <v>14</v>
      </c>
      <c r="AD16" s="210">
        <f t="shared" si="10"/>
        <v>3.8571428571428572</v>
      </c>
      <c r="AE16" s="16">
        <f t="shared" si="8"/>
        <v>0</v>
      </c>
      <c r="AF16" s="9"/>
      <c r="AG16" s="252" t="str">
        <f t="shared" si="11"/>
        <v/>
      </c>
      <c r="AH16" s="252" t="str">
        <f t="shared" si="12"/>
        <v/>
      </c>
      <c r="AI16" s="252">
        <f t="shared" si="13"/>
        <v>3</v>
      </c>
      <c r="AJ16" s="252">
        <f t="shared" si="14"/>
        <v>4</v>
      </c>
      <c r="AK16" s="252">
        <f t="shared" si="15"/>
        <v>4</v>
      </c>
      <c r="AL16" s="252">
        <f t="shared" si="16"/>
        <v>4</v>
      </c>
      <c r="AM16" s="252">
        <f t="shared" si="17"/>
        <v>4</v>
      </c>
      <c r="AN16" s="252">
        <f t="shared" si="18"/>
        <v>4</v>
      </c>
      <c r="AO16" s="252">
        <f t="shared" si="19"/>
        <v>4</v>
      </c>
      <c r="AP16" s="252">
        <f t="shared" si="20"/>
        <v>5</v>
      </c>
      <c r="AQ16" s="252">
        <f t="shared" si="21"/>
        <v>3</v>
      </c>
      <c r="AR16" s="252">
        <f t="shared" si="22"/>
        <v>4</v>
      </c>
      <c r="AS16" s="252">
        <f t="shared" si="23"/>
        <v>3</v>
      </c>
      <c r="AT16" s="252">
        <f t="shared" si="24"/>
        <v>4</v>
      </c>
      <c r="AU16" s="252">
        <f t="shared" si="25"/>
        <v>5</v>
      </c>
      <c r="AV16" s="252">
        <f t="shared" si="26"/>
        <v>3</v>
      </c>
      <c r="AW16" s="35">
        <f t="shared" si="27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7">
        <v>12</v>
      </c>
      <c r="B17" s="225"/>
      <c r="C17" s="276" t="s">
        <v>34</v>
      </c>
      <c r="D17" s="369" t="s">
        <v>341</v>
      </c>
      <c r="E17" s="223">
        <v>2341</v>
      </c>
      <c r="F17" s="91"/>
      <c r="G17" s="91"/>
      <c r="H17" s="91">
        <v>4</v>
      </c>
      <c r="I17" s="91">
        <v>4</v>
      </c>
      <c r="J17" s="91">
        <v>4</v>
      </c>
      <c r="K17" s="91">
        <v>4</v>
      </c>
      <c r="L17" s="91">
        <v>5</v>
      </c>
      <c r="M17" s="91">
        <v>5</v>
      </c>
      <c r="N17" s="91">
        <v>5</v>
      </c>
      <c r="O17" s="91">
        <v>5</v>
      </c>
      <c r="P17" s="91">
        <v>5</v>
      </c>
      <c r="Q17" s="91">
        <v>4</v>
      </c>
      <c r="R17" s="24">
        <v>5</v>
      </c>
      <c r="S17" s="23">
        <v>4</v>
      </c>
      <c r="T17" s="23">
        <v>5</v>
      </c>
      <c r="U17" s="23">
        <v>4</v>
      </c>
      <c r="V17" s="18">
        <f t="shared" si="0"/>
        <v>4</v>
      </c>
      <c r="W17" s="92">
        <f t="shared" si="1"/>
        <v>0</v>
      </c>
      <c r="X17" s="92">
        <f t="shared" ref="X17:X34" si="28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7</v>
      </c>
      <c r="AB17" s="92">
        <f t="shared" si="6"/>
        <v>7</v>
      </c>
      <c r="AC17" s="92">
        <f t="shared" si="7"/>
        <v>14</v>
      </c>
      <c r="AD17" s="210">
        <f t="shared" si="10"/>
        <v>4.5</v>
      </c>
      <c r="AE17" s="16">
        <f t="shared" si="8"/>
        <v>0</v>
      </c>
      <c r="AF17" s="9"/>
      <c r="AG17" s="252" t="str">
        <f t="shared" si="11"/>
        <v/>
      </c>
      <c r="AH17" s="252" t="str">
        <f t="shared" si="12"/>
        <v/>
      </c>
      <c r="AI17" s="252">
        <f t="shared" si="13"/>
        <v>4</v>
      </c>
      <c r="AJ17" s="252">
        <f t="shared" si="14"/>
        <v>4</v>
      </c>
      <c r="AK17" s="252">
        <f t="shared" si="15"/>
        <v>4</v>
      </c>
      <c r="AL17" s="252">
        <f t="shared" si="16"/>
        <v>4</v>
      </c>
      <c r="AM17" s="252">
        <f t="shared" si="17"/>
        <v>5</v>
      </c>
      <c r="AN17" s="252">
        <f t="shared" si="18"/>
        <v>5</v>
      </c>
      <c r="AO17" s="252">
        <f t="shared" si="19"/>
        <v>5</v>
      </c>
      <c r="AP17" s="252">
        <f t="shared" si="20"/>
        <v>5</v>
      </c>
      <c r="AQ17" s="252">
        <f t="shared" si="21"/>
        <v>5</v>
      </c>
      <c r="AR17" s="252">
        <f t="shared" si="22"/>
        <v>4</v>
      </c>
      <c r="AS17" s="252">
        <f t="shared" si="23"/>
        <v>5</v>
      </c>
      <c r="AT17" s="252">
        <f t="shared" si="24"/>
        <v>4</v>
      </c>
      <c r="AU17" s="252">
        <f t="shared" si="25"/>
        <v>5</v>
      </c>
      <c r="AV17" s="252">
        <f t="shared" si="26"/>
        <v>4</v>
      </c>
      <c r="AW17" s="35">
        <f t="shared" si="27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7">
        <v>13</v>
      </c>
      <c r="B18" s="163"/>
      <c r="C18" s="276" t="s">
        <v>34</v>
      </c>
      <c r="D18" s="369" t="s">
        <v>342</v>
      </c>
      <c r="E18" s="223">
        <v>2341</v>
      </c>
      <c r="F18" s="91"/>
      <c r="G18" s="91"/>
      <c r="H18" s="91">
        <v>5</v>
      </c>
      <c r="I18" s="91">
        <v>5</v>
      </c>
      <c r="J18" s="91">
        <v>5</v>
      </c>
      <c r="K18" s="91">
        <v>5</v>
      </c>
      <c r="L18" s="91">
        <v>5</v>
      </c>
      <c r="M18" s="91">
        <v>5</v>
      </c>
      <c r="N18" s="91">
        <v>5</v>
      </c>
      <c r="O18" s="91">
        <v>5</v>
      </c>
      <c r="P18" s="91">
        <v>5</v>
      </c>
      <c r="Q18" s="91">
        <v>5</v>
      </c>
      <c r="R18" s="24">
        <v>5</v>
      </c>
      <c r="S18" s="23">
        <v>5</v>
      </c>
      <c r="T18" s="23">
        <v>5</v>
      </c>
      <c r="U18" s="23">
        <v>5</v>
      </c>
      <c r="V18" s="18">
        <f t="shared" si="0"/>
        <v>5</v>
      </c>
      <c r="W18" s="92">
        <f t="shared" si="1"/>
        <v>0</v>
      </c>
      <c r="X18" s="92">
        <f t="shared" si="28"/>
        <v>0</v>
      </c>
      <c r="Y18" s="92">
        <f t="shared" si="3"/>
        <v>0</v>
      </c>
      <c r="Z18" s="92">
        <f t="shared" si="4"/>
        <v>0</v>
      </c>
      <c r="AA18" s="92">
        <f t="shared" si="5"/>
        <v>0</v>
      </c>
      <c r="AB18" s="92">
        <f t="shared" si="6"/>
        <v>14</v>
      </c>
      <c r="AC18" s="92">
        <f t="shared" si="7"/>
        <v>14</v>
      </c>
      <c r="AD18" s="210">
        <f t="shared" si="10"/>
        <v>5</v>
      </c>
      <c r="AE18" s="16">
        <f t="shared" si="8"/>
        <v>0</v>
      </c>
      <c r="AF18" s="9"/>
      <c r="AG18" s="252" t="str">
        <f t="shared" si="11"/>
        <v/>
      </c>
      <c r="AH18" s="252" t="str">
        <f t="shared" si="12"/>
        <v/>
      </c>
      <c r="AI18" s="252">
        <f t="shared" si="13"/>
        <v>5</v>
      </c>
      <c r="AJ18" s="252">
        <f t="shared" si="14"/>
        <v>5</v>
      </c>
      <c r="AK18" s="252">
        <f t="shared" si="15"/>
        <v>5</v>
      </c>
      <c r="AL18" s="252">
        <f t="shared" si="16"/>
        <v>5</v>
      </c>
      <c r="AM18" s="252">
        <f t="shared" si="17"/>
        <v>5</v>
      </c>
      <c r="AN18" s="252">
        <f t="shared" si="18"/>
        <v>5</v>
      </c>
      <c r="AO18" s="252">
        <f t="shared" si="19"/>
        <v>5</v>
      </c>
      <c r="AP18" s="252">
        <f t="shared" si="20"/>
        <v>5</v>
      </c>
      <c r="AQ18" s="252">
        <f t="shared" si="21"/>
        <v>5</v>
      </c>
      <c r="AR18" s="252">
        <f t="shared" si="22"/>
        <v>5</v>
      </c>
      <c r="AS18" s="252">
        <f t="shared" si="23"/>
        <v>5</v>
      </c>
      <c r="AT18" s="252">
        <f t="shared" si="24"/>
        <v>5</v>
      </c>
      <c r="AU18" s="252">
        <f t="shared" si="25"/>
        <v>5</v>
      </c>
      <c r="AV18" s="252">
        <f t="shared" si="26"/>
        <v>5</v>
      </c>
      <c r="AW18" s="35">
        <f t="shared" si="27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7">
        <v>14</v>
      </c>
      <c r="B19" s="163"/>
      <c r="C19" s="276" t="s">
        <v>34</v>
      </c>
      <c r="D19" s="369" t="s">
        <v>343</v>
      </c>
      <c r="E19" s="223">
        <v>2341</v>
      </c>
      <c r="F19" s="91"/>
      <c r="G19" s="91"/>
      <c r="H19" s="91">
        <v>4</v>
      </c>
      <c r="I19" s="91">
        <v>5</v>
      </c>
      <c r="J19" s="91">
        <v>5</v>
      </c>
      <c r="K19" s="91">
        <v>3</v>
      </c>
      <c r="L19" s="91">
        <v>5</v>
      </c>
      <c r="M19" s="91">
        <v>5</v>
      </c>
      <c r="N19" s="91">
        <v>5</v>
      </c>
      <c r="O19" s="91">
        <v>4</v>
      </c>
      <c r="P19" s="91">
        <v>4</v>
      </c>
      <c r="Q19" s="91">
        <v>3</v>
      </c>
      <c r="R19" s="23">
        <v>3</v>
      </c>
      <c r="S19" s="23">
        <v>3</v>
      </c>
      <c r="T19" s="23">
        <v>4</v>
      </c>
      <c r="U19" s="23">
        <v>3</v>
      </c>
      <c r="V19" s="18">
        <f t="shared" si="0"/>
        <v>3</v>
      </c>
      <c r="W19" s="92">
        <f t="shared" si="1"/>
        <v>0</v>
      </c>
      <c r="X19" s="92">
        <f t="shared" si="28"/>
        <v>0</v>
      </c>
      <c r="Y19" s="92">
        <f t="shared" si="3"/>
        <v>0</v>
      </c>
      <c r="Z19" s="92">
        <f t="shared" si="4"/>
        <v>5</v>
      </c>
      <c r="AA19" s="92">
        <f t="shared" si="5"/>
        <v>4</v>
      </c>
      <c r="AB19" s="92">
        <f t="shared" si="6"/>
        <v>5</v>
      </c>
      <c r="AC19" s="92">
        <f t="shared" si="7"/>
        <v>14</v>
      </c>
      <c r="AD19" s="210">
        <f t="shared" si="10"/>
        <v>4</v>
      </c>
      <c r="AE19" s="16">
        <f t="shared" si="8"/>
        <v>0</v>
      </c>
      <c r="AF19" s="9"/>
      <c r="AG19" s="252" t="str">
        <f t="shared" si="11"/>
        <v/>
      </c>
      <c r="AH19" s="252" t="str">
        <f t="shared" si="12"/>
        <v/>
      </c>
      <c r="AI19" s="252">
        <f t="shared" si="13"/>
        <v>4</v>
      </c>
      <c r="AJ19" s="252">
        <f t="shared" si="14"/>
        <v>5</v>
      </c>
      <c r="AK19" s="252">
        <f t="shared" si="15"/>
        <v>5</v>
      </c>
      <c r="AL19" s="252">
        <f t="shared" si="16"/>
        <v>3</v>
      </c>
      <c r="AM19" s="252">
        <f t="shared" si="17"/>
        <v>5</v>
      </c>
      <c r="AN19" s="252">
        <f t="shared" si="18"/>
        <v>5</v>
      </c>
      <c r="AO19" s="252">
        <f t="shared" si="19"/>
        <v>5</v>
      </c>
      <c r="AP19" s="252">
        <f t="shared" si="20"/>
        <v>4</v>
      </c>
      <c r="AQ19" s="252">
        <f t="shared" si="21"/>
        <v>4</v>
      </c>
      <c r="AR19" s="252">
        <f t="shared" si="22"/>
        <v>3</v>
      </c>
      <c r="AS19" s="252">
        <f t="shared" si="23"/>
        <v>3</v>
      </c>
      <c r="AT19" s="252">
        <f t="shared" si="24"/>
        <v>3</v>
      </c>
      <c r="AU19" s="252">
        <f t="shared" si="25"/>
        <v>4</v>
      </c>
      <c r="AV19" s="252">
        <f t="shared" si="26"/>
        <v>3</v>
      </c>
      <c r="AW19" s="35">
        <f t="shared" si="27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7">
        <v>15</v>
      </c>
      <c r="B20" s="163"/>
      <c r="C20" s="276" t="s">
        <v>34</v>
      </c>
      <c r="D20" s="369" t="s">
        <v>344</v>
      </c>
      <c r="E20" s="223">
        <v>2341</v>
      </c>
      <c r="F20" s="91"/>
      <c r="G20" s="91"/>
      <c r="H20" s="91">
        <v>4</v>
      </c>
      <c r="I20" s="91">
        <v>4</v>
      </c>
      <c r="J20" s="91">
        <v>5</v>
      </c>
      <c r="K20" s="91">
        <v>3</v>
      </c>
      <c r="L20" s="91">
        <v>5</v>
      </c>
      <c r="M20" s="91">
        <v>4</v>
      </c>
      <c r="N20" s="91">
        <v>4</v>
      </c>
      <c r="O20" s="91">
        <v>5</v>
      </c>
      <c r="P20" s="91">
        <v>4</v>
      </c>
      <c r="Q20" s="91">
        <v>4</v>
      </c>
      <c r="R20" s="24">
        <v>3</v>
      </c>
      <c r="S20" s="23">
        <v>4</v>
      </c>
      <c r="T20" s="23">
        <v>4</v>
      </c>
      <c r="U20" s="23">
        <v>4</v>
      </c>
      <c r="V20" s="18">
        <f t="shared" si="0"/>
        <v>3</v>
      </c>
      <c r="W20" s="92">
        <f t="shared" si="1"/>
        <v>0</v>
      </c>
      <c r="X20" s="92">
        <f t="shared" si="28"/>
        <v>0</v>
      </c>
      <c r="Y20" s="92">
        <f t="shared" si="3"/>
        <v>0</v>
      </c>
      <c r="Z20" s="92">
        <f t="shared" si="4"/>
        <v>2</v>
      </c>
      <c r="AA20" s="92">
        <f t="shared" si="5"/>
        <v>9</v>
      </c>
      <c r="AB20" s="92">
        <f t="shared" si="6"/>
        <v>3</v>
      </c>
      <c r="AC20" s="92">
        <f t="shared" si="7"/>
        <v>14</v>
      </c>
      <c r="AD20" s="210">
        <f t="shared" si="10"/>
        <v>4.0714285714285712</v>
      </c>
      <c r="AE20" s="16">
        <f t="shared" si="8"/>
        <v>0</v>
      </c>
      <c r="AF20" s="9"/>
      <c r="AG20" s="252" t="str">
        <f t="shared" si="11"/>
        <v/>
      </c>
      <c r="AH20" s="252" t="str">
        <f t="shared" si="12"/>
        <v/>
      </c>
      <c r="AI20" s="252">
        <f t="shared" si="13"/>
        <v>4</v>
      </c>
      <c r="AJ20" s="252">
        <f t="shared" si="14"/>
        <v>4</v>
      </c>
      <c r="AK20" s="252">
        <f t="shared" si="15"/>
        <v>5</v>
      </c>
      <c r="AL20" s="252">
        <f t="shared" si="16"/>
        <v>3</v>
      </c>
      <c r="AM20" s="252">
        <f t="shared" si="17"/>
        <v>5</v>
      </c>
      <c r="AN20" s="252">
        <f t="shared" si="18"/>
        <v>4</v>
      </c>
      <c r="AO20" s="252">
        <f t="shared" si="19"/>
        <v>4</v>
      </c>
      <c r="AP20" s="252">
        <f t="shared" si="20"/>
        <v>5</v>
      </c>
      <c r="AQ20" s="252">
        <f t="shared" si="21"/>
        <v>4</v>
      </c>
      <c r="AR20" s="252">
        <f t="shared" si="22"/>
        <v>4</v>
      </c>
      <c r="AS20" s="252">
        <f t="shared" si="23"/>
        <v>3</v>
      </c>
      <c r="AT20" s="252">
        <f t="shared" si="24"/>
        <v>4</v>
      </c>
      <c r="AU20" s="252">
        <f t="shared" si="25"/>
        <v>4</v>
      </c>
      <c r="AV20" s="252">
        <f t="shared" si="26"/>
        <v>4</v>
      </c>
      <c r="AW20" s="35">
        <f t="shared" si="27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7">
        <v>16</v>
      </c>
      <c r="B21" s="163"/>
      <c r="C21" s="276" t="s">
        <v>34</v>
      </c>
      <c r="D21" s="369" t="s">
        <v>345</v>
      </c>
      <c r="E21" s="223">
        <v>2341</v>
      </c>
      <c r="F21" s="91"/>
      <c r="G21" s="91"/>
      <c r="H21" s="91">
        <v>3</v>
      </c>
      <c r="I21" s="91">
        <v>3</v>
      </c>
      <c r="J21" s="91">
        <v>3</v>
      </c>
      <c r="K21" s="91">
        <v>3</v>
      </c>
      <c r="L21" s="91">
        <v>4</v>
      </c>
      <c r="M21" s="91">
        <v>4</v>
      </c>
      <c r="N21" s="91">
        <v>3</v>
      </c>
      <c r="O21" s="91">
        <v>4</v>
      </c>
      <c r="P21" s="91">
        <v>3</v>
      </c>
      <c r="Q21" s="91">
        <v>3</v>
      </c>
      <c r="R21" s="24">
        <v>4</v>
      </c>
      <c r="S21" s="23">
        <v>3</v>
      </c>
      <c r="T21" s="23">
        <v>3</v>
      </c>
      <c r="U21" s="23">
        <v>3</v>
      </c>
      <c r="V21" s="18">
        <f t="shared" si="0"/>
        <v>3</v>
      </c>
      <c r="W21" s="92">
        <f t="shared" si="1"/>
        <v>0</v>
      </c>
      <c r="X21" s="92">
        <f t="shared" si="28"/>
        <v>0</v>
      </c>
      <c r="Y21" s="92">
        <f t="shared" si="3"/>
        <v>0</v>
      </c>
      <c r="Z21" s="92">
        <f t="shared" si="4"/>
        <v>10</v>
      </c>
      <c r="AA21" s="92">
        <f t="shared" si="5"/>
        <v>4</v>
      </c>
      <c r="AB21" s="92">
        <f t="shared" si="6"/>
        <v>0</v>
      </c>
      <c r="AC21" s="92">
        <f t="shared" si="7"/>
        <v>14</v>
      </c>
      <c r="AD21" s="210">
        <f t="shared" si="10"/>
        <v>3.2857142857142856</v>
      </c>
      <c r="AE21" s="16">
        <f t="shared" si="8"/>
        <v>0</v>
      </c>
      <c r="AF21" s="9"/>
      <c r="AG21" s="252" t="str">
        <f t="shared" si="11"/>
        <v/>
      </c>
      <c r="AH21" s="252" t="str">
        <f t="shared" si="12"/>
        <v/>
      </c>
      <c r="AI21" s="252">
        <f t="shared" si="13"/>
        <v>3</v>
      </c>
      <c r="AJ21" s="252">
        <f t="shared" si="14"/>
        <v>3</v>
      </c>
      <c r="AK21" s="252">
        <f t="shared" si="15"/>
        <v>3</v>
      </c>
      <c r="AL21" s="252">
        <f t="shared" si="16"/>
        <v>3</v>
      </c>
      <c r="AM21" s="252">
        <f t="shared" si="17"/>
        <v>4</v>
      </c>
      <c r="AN21" s="252">
        <f t="shared" si="18"/>
        <v>4</v>
      </c>
      <c r="AO21" s="252">
        <f t="shared" si="19"/>
        <v>3</v>
      </c>
      <c r="AP21" s="252">
        <f t="shared" si="20"/>
        <v>4</v>
      </c>
      <c r="AQ21" s="252">
        <f t="shared" si="21"/>
        <v>3</v>
      </c>
      <c r="AR21" s="252">
        <f t="shared" si="22"/>
        <v>3</v>
      </c>
      <c r="AS21" s="252">
        <f t="shared" si="23"/>
        <v>4</v>
      </c>
      <c r="AT21" s="252">
        <f t="shared" si="24"/>
        <v>3</v>
      </c>
      <c r="AU21" s="252">
        <f t="shared" si="25"/>
        <v>3</v>
      </c>
      <c r="AV21" s="252">
        <f t="shared" si="26"/>
        <v>3</v>
      </c>
      <c r="AW21" s="35">
        <f t="shared" si="27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7">
        <v>17</v>
      </c>
      <c r="B22" s="163"/>
      <c r="C22" s="276" t="s">
        <v>34</v>
      </c>
      <c r="D22" s="369" t="s">
        <v>346</v>
      </c>
      <c r="E22" s="223">
        <v>2341</v>
      </c>
      <c r="F22" s="91"/>
      <c r="G22" s="91"/>
      <c r="H22" s="91">
        <v>5</v>
      </c>
      <c r="I22" s="91">
        <v>5</v>
      </c>
      <c r="J22" s="91">
        <v>5</v>
      </c>
      <c r="K22" s="91">
        <v>5</v>
      </c>
      <c r="L22" s="91">
        <v>5</v>
      </c>
      <c r="M22" s="91">
        <v>5</v>
      </c>
      <c r="N22" s="91">
        <v>5</v>
      </c>
      <c r="O22" s="91">
        <v>4</v>
      </c>
      <c r="P22" s="91">
        <v>5</v>
      </c>
      <c r="Q22" s="91">
        <v>5</v>
      </c>
      <c r="R22" s="24">
        <v>5</v>
      </c>
      <c r="S22" s="23">
        <v>5</v>
      </c>
      <c r="T22" s="23">
        <v>5</v>
      </c>
      <c r="U22" s="23">
        <v>5</v>
      </c>
      <c r="V22" s="18">
        <f t="shared" si="0"/>
        <v>4</v>
      </c>
      <c r="W22" s="92">
        <f t="shared" si="1"/>
        <v>0</v>
      </c>
      <c r="X22" s="92">
        <f t="shared" si="28"/>
        <v>0</v>
      </c>
      <c r="Y22" s="92">
        <f t="shared" si="3"/>
        <v>0</v>
      </c>
      <c r="Z22" s="92">
        <f t="shared" si="4"/>
        <v>0</v>
      </c>
      <c r="AA22" s="92">
        <f t="shared" si="5"/>
        <v>1</v>
      </c>
      <c r="AB22" s="92">
        <f t="shared" si="6"/>
        <v>13</v>
      </c>
      <c r="AC22" s="92">
        <f t="shared" si="7"/>
        <v>14</v>
      </c>
      <c r="AD22" s="210">
        <f t="shared" si="10"/>
        <v>4.9285714285714288</v>
      </c>
      <c r="AE22" s="16">
        <f t="shared" si="8"/>
        <v>0</v>
      </c>
      <c r="AF22" s="9"/>
      <c r="AG22" s="252" t="str">
        <f t="shared" si="11"/>
        <v/>
      </c>
      <c r="AH22" s="252" t="str">
        <f t="shared" si="12"/>
        <v/>
      </c>
      <c r="AI22" s="252">
        <f t="shared" si="13"/>
        <v>5</v>
      </c>
      <c r="AJ22" s="252">
        <f t="shared" si="14"/>
        <v>5</v>
      </c>
      <c r="AK22" s="252">
        <f t="shared" si="15"/>
        <v>5</v>
      </c>
      <c r="AL22" s="252">
        <f t="shared" si="16"/>
        <v>5</v>
      </c>
      <c r="AM22" s="252">
        <f t="shared" si="17"/>
        <v>5</v>
      </c>
      <c r="AN22" s="252">
        <f t="shared" si="18"/>
        <v>5</v>
      </c>
      <c r="AO22" s="252">
        <f t="shared" si="19"/>
        <v>5</v>
      </c>
      <c r="AP22" s="252">
        <f t="shared" si="20"/>
        <v>4</v>
      </c>
      <c r="AQ22" s="252">
        <f t="shared" si="21"/>
        <v>5</v>
      </c>
      <c r="AR22" s="252">
        <f t="shared" si="22"/>
        <v>5</v>
      </c>
      <c r="AS22" s="252">
        <f t="shared" si="23"/>
        <v>5</v>
      </c>
      <c r="AT22" s="252">
        <f t="shared" si="24"/>
        <v>5</v>
      </c>
      <c r="AU22" s="252">
        <f t="shared" si="25"/>
        <v>5</v>
      </c>
      <c r="AV22" s="252">
        <f t="shared" si="26"/>
        <v>5</v>
      </c>
      <c r="AW22" s="35">
        <f t="shared" si="27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7">
        <v>18</v>
      </c>
      <c r="B23" s="163"/>
      <c r="C23" s="273" t="s">
        <v>35</v>
      </c>
      <c r="D23" s="299" t="s">
        <v>347</v>
      </c>
      <c r="E23" s="223">
        <v>2341</v>
      </c>
      <c r="F23" s="91"/>
      <c r="G23" s="91"/>
      <c r="H23" s="91">
        <v>3</v>
      </c>
      <c r="I23" s="91">
        <v>5</v>
      </c>
      <c r="J23" s="91">
        <v>5</v>
      </c>
      <c r="K23" s="91">
        <v>4</v>
      </c>
      <c r="L23" s="91">
        <v>5</v>
      </c>
      <c r="M23" s="91">
        <v>5</v>
      </c>
      <c r="N23" s="91">
        <v>5</v>
      </c>
      <c r="O23" s="91">
        <v>5</v>
      </c>
      <c r="P23" s="91">
        <v>5</v>
      </c>
      <c r="Q23" s="91">
        <v>5</v>
      </c>
      <c r="R23" s="24">
        <v>4</v>
      </c>
      <c r="S23" s="23">
        <v>5</v>
      </c>
      <c r="T23" s="23">
        <v>5</v>
      </c>
      <c r="U23" s="23">
        <v>5</v>
      </c>
      <c r="V23" s="18">
        <f t="shared" si="0"/>
        <v>3</v>
      </c>
      <c r="W23" s="92">
        <f t="shared" si="1"/>
        <v>0</v>
      </c>
      <c r="X23" s="92">
        <f t="shared" si="28"/>
        <v>0</v>
      </c>
      <c r="Y23" s="92">
        <f t="shared" si="3"/>
        <v>0</v>
      </c>
      <c r="Z23" s="92">
        <f t="shared" si="4"/>
        <v>1</v>
      </c>
      <c r="AA23" s="92">
        <f t="shared" si="5"/>
        <v>2</v>
      </c>
      <c r="AB23" s="92">
        <f t="shared" si="6"/>
        <v>11</v>
      </c>
      <c r="AC23" s="92">
        <f t="shared" si="7"/>
        <v>14</v>
      </c>
      <c r="AD23" s="210">
        <f t="shared" si="10"/>
        <v>4.7142857142857144</v>
      </c>
      <c r="AE23" s="16">
        <f t="shared" si="8"/>
        <v>0</v>
      </c>
      <c r="AF23" s="9"/>
      <c r="AG23" s="252" t="str">
        <f t="shared" si="11"/>
        <v/>
      </c>
      <c r="AH23" s="252" t="str">
        <f t="shared" si="12"/>
        <v/>
      </c>
      <c r="AI23" s="252">
        <f t="shared" si="13"/>
        <v>3</v>
      </c>
      <c r="AJ23" s="252">
        <f t="shared" si="14"/>
        <v>5</v>
      </c>
      <c r="AK23" s="252">
        <f t="shared" si="15"/>
        <v>5</v>
      </c>
      <c r="AL23" s="252">
        <f t="shared" si="16"/>
        <v>4</v>
      </c>
      <c r="AM23" s="252">
        <f t="shared" si="17"/>
        <v>5</v>
      </c>
      <c r="AN23" s="252">
        <f t="shared" si="18"/>
        <v>5</v>
      </c>
      <c r="AO23" s="252">
        <f t="shared" si="19"/>
        <v>5</v>
      </c>
      <c r="AP23" s="252">
        <f t="shared" si="20"/>
        <v>5</v>
      </c>
      <c r="AQ23" s="252">
        <f t="shared" si="21"/>
        <v>5</v>
      </c>
      <c r="AR23" s="252">
        <f t="shared" si="22"/>
        <v>5</v>
      </c>
      <c r="AS23" s="252">
        <f t="shared" si="23"/>
        <v>4</v>
      </c>
      <c r="AT23" s="252">
        <f t="shared" si="24"/>
        <v>5</v>
      </c>
      <c r="AU23" s="252">
        <f t="shared" si="25"/>
        <v>5</v>
      </c>
      <c r="AV23" s="252">
        <f t="shared" si="26"/>
        <v>5</v>
      </c>
      <c r="AW23" s="35">
        <f t="shared" si="27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7">
        <v>19</v>
      </c>
      <c r="B24" s="163"/>
      <c r="C24" s="273" t="s">
        <v>34</v>
      </c>
      <c r="D24" s="299" t="s">
        <v>348</v>
      </c>
      <c r="E24" s="223">
        <v>2341</v>
      </c>
      <c r="F24" s="91"/>
      <c r="G24" s="91"/>
      <c r="H24" s="91">
        <v>3</v>
      </c>
      <c r="I24" s="91">
        <v>4</v>
      </c>
      <c r="J24" s="91">
        <v>5</v>
      </c>
      <c r="K24" s="91">
        <v>4</v>
      </c>
      <c r="L24" s="91">
        <v>5</v>
      </c>
      <c r="M24" s="91">
        <v>4</v>
      </c>
      <c r="N24" s="91">
        <v>4</v>
      </c>
      <c r="O24" s="91">
        <v>5</v>
      </c>
      <c r="P24" s="91">
        <v>3</v>
      </c>
      <c r="Q24" s="91">
        <v>4</v>
      </c>
      <c r="R24" s="24">
        <v>3</v>
      </c>
      <c r="S24" s="23">
        <v>4</v>
      </c>
      <c r="T24" s="23">
        <v>3</v>
      </c>
      <c r="U24" s="23">
        <v>3</v>
      </c>
      <c r="V24" s="18">
        <f t="shared" si="0"/>
        <v>3</v>
      </c>
      <c r="W24" s="92">
        <f t="shared" si="1"/>
        <v>0</v>
      </c>
      <c r="X24" s="92">
        <f t="shared" si="28"/>
        <v>0</v>
      </c>
      <c r="Y24" s="92">
        <f t="shared" si="3"/>
        <v>0</v>
      </c>
      <c r="Z24" s="92">
        <f t="shared" si="4"/>
        <v>5</v>
      </c>
      <c r="AA24" s="92">
        <f t="shared" si="5"/>
        <v>6</v>
      </c>
      <c r="AB24" s="92">
        <f t="shared" si="6"/>
        <v>3</v>
      </c>
      <c r="AC24" s="92">
        <f t="shared" si="7"/>
        <v>14</v>
      </c>
      <c r="AD24" s="210">
        <f t="shared" si="10"/>
        <v>3.8571428571428572</v>
      </c>
      <c r="AE24" s="16">
        <f t="shared" si="8"/>
        <v>0</v>
      </c>
      <c r="AF24" s="9"/>
      <c r="AG24" s="252" t="str">
        <f t="shared" si="11"/>
        <v/>
      </c>
      <c r="AH24" s="252" t="str">
        <f t="shared" si="12"/>
        <v/>
      </c>
      <c r="AI24" s="252">
        <f t="shared" si="13"/>
        <v>3</v>
      </c>
      <c r="AJ24" s="252">
        <f t="shared" si="14"/>
        <v>4</v>
      </c>
      <c r="AK24" s="252">
        <f t="shared" si="15"/>
        <v>5</v>
      </c>
      <c r="AL24" s="252">
        <f t="shared" si="16"/>
        <v>4</v>
      </c>
      <c r="AM24" s="252">
        <f t="shared" si="17"/>
        <v>5</v>
      </c>
      <c r="AN24" s="252">
        <f t="shared" si="18"/>
        <v>4</v>
      </c>
      <c r="AO24" s="252">
        <f t="shared" si="19"/>
        <v>4</v>
      </c>
      <c r="AP24" s="252">
        <f t="shared" si="20"/>
        <v>5</v>
      </c>
      <c r="AQ24" s="252">
        <f t="shared" si="21"/>
        <v>3</v>
      </c>
      <c r="AR24" s="252">
        <f t="shared" si="22"/>
        <v>4</v>
      </c>
      <c r="AS24" s="252">
        <f t="shared" si="23"/>
        <v>3</v>
      </c>
      <c r="AT24" s="252">
        <f t="shared" si="24"/>
        <v>4</v>
      </c>
      <c r="AU24" s="252">
        <f t="shared" si="25"/>
        <v>3</v>
      </c>
      <c r="AV24" s="252">
        <f t="shared" si="26"/>
        <v>3</v>
      </c>
      <c r="AW24" s="35">
        <f t="shared" si="27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7">
        <v>20</v>
      </c>
      <c r="B25" s="163"/>
      <c r="C25" s="273" t="s">
        <v>34</v>
      </c>
      <c r="D25" s="299" t="s">
        <v>349</v>
      </c>
      <c r="E25" s="223">
        <v>2341</v>
      </c>
      <c r="F25" s="91"/>
      <c r="G25" s="91"/>
      <c r="H25" s="91">
        <v>3</v>
      </c>
      <c r="I25" s="91">
        <v>4</v>
      </c>
      <c r="J25" s="91">
        <v>5</v>
      </c>
      <c r="K25" s="91">
        <v>3</v>
      </c>
      <c r="L25" s="91">
        <v>4</v>
      </c>
      <c r="M25" s="91">
        <v>4</v>
      </c>
      <c r="N25" s="91">
        <v>4</v>
      </c>
      <c r="O25" s="91">
        <v>4</v>
      </c>
      <c r="P25" s="91">
        <v>4</v>
      </c>
      <c r="Q25" s="91">
        <v>4</v>
      </c>
      <c r="R25" s="24">
        <v>4</v>
      </c>
      <c r="S25" s="23">
        <v>4</v>
      </c>
      <c r="T25" s="23">
        <v>3</v>
      </c>
      <c r="U25" s="23">
        <v>4</v>
      </c>
      <c r="V25" s="18">
        <f t="shared" si="0"/>
        <v>3</v>
      </c>
      <c r="W25" s="92">
        <f t="shared" si="1"/>
        <v>0</v>
      </c>
      <c r="X25" s="92">
        <f t="shared" si="28"/>
        <v>0</v>
      </c>
      <c r="Y25" s="92">
        <f t="shared" si="3"/>
        <v>0</v>
      </c>
      <c r="Z25" s="92">
        <f t="shared" si="4"/>
        <v>3</v>
      </c>
      <c r="AA25" s="92">
        <f t="shared" si="5"/>
        <v>10</v>
      </c>
      <c r="AB25" s="92">
        <f t="shared" si="6"/>
        <v>1</v>
      </c>
      <c r="AC25" s="92">
        <f t="shared" si="7"/>
        <v>14</v>
      </c>
      <c r="AD25" s="210">
        <f t="shared" si="10"/>
        <v>3.8571428571428572</v>
      </c>
      <c r="AE25" s="16">
        <f t="shared" si="8"/>
        <v>0</v>
      </c>
      <c r="AF25" s="9"/>
      <c r="AG25" s="252" t="str">
        <f t="shared" si="11"/>
        <v/>
      </c>
      <c r="AH25" s="252" t="str">
        <f t="shared" si="12"/>
        <v/>
      </c>
      <c r="AI25" s="252">
        <f t="shared" si="13"/>
        <v>3</v>
      </c>
      <c r="AJ25" s="252">
        <f t="shared" si="14"/>
        <v>4</v>
      </c>
      <c r="AK25" s="252">
        <f t="shared" si="15"/>
        <v>5</v>
      </c>
      <c r="AL25" s="252">
        <f t="shared" si="16"/>
        <v>3</v>
      </c>
      <c r="AM25" s="252">
        <f t="shared" si="17"/>
        <v>4</v>
      </c>
      <c r="AN25" s="252">
        <f t="shared" si="18"/>
        <v>4</v>
      </c>
      <c r="AO25" s="252">
        <f t="shared" si="19"/>
        <v>4</v>
      </c>
      <c r="AP25" s="252">
        <f t="shared" si="20"/>
        <v>4</v>
      </c>
      <c r="AQ25" s="252">
        <f t="shared" si="21"/>
        <v>4</v>
      </c>
      <c r="AR25" s="252">
        <f t="shared" si="22"/>
        <v>4</v>
      </c>
      <c r="AS25" s="252">
        <f t="shared" si="23"/>
        <v>4</v>
      </c>
      <c r="AT25" s="252">
        <f t="shared" si="24"/>
        <v>4</v>
      </c>
      <c r="AU25" s="252">
        <f t="shared" si="25"/>
        <v>3</v>
      </c>
      <c r="AV25" s="252">
        <f t="shared" si="26"/>
        <v>4</v>
      </c>
      <c r="AW25" s="35">
        <f t="shared" si="27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7">
        <v>21</v>
      </c>
      <c r="B26" s="163"/>
      <c r="C26" s="273" t="s">
        <v>34</v>
      </c>
      <c r="D26" s="299" t="s">
        <v>350</v>
      </c>
      <c r="E26" s="223">
        <v>2341</v>
      </c>
      <c r="F26" s="91"/>
      <c r="G26" s="91"/>
      <c r="H26" s="91">
        <v>4</v>
      </c>
      <c r="I26" s="91">
        <v>4</v>
      </c>
      <c r="J26" s="91">
        <v>4</v>
      </c>
      <c r="K26" s="91">
        <v>4</v>
      </c>
      <c r="L26" s="91">
        <v>5</v>
      </c>
      <c r="M26" s="91">
        <v>4</v>
      </c>
      <c r="N26" s="91">
        <v>5</v>
      </c>
      <c r="O26" s="91">
        <v>5</v>
      </c>
      <c r="P26" s="91">
        <v>4</v>
      </c>
      <c r="Q26" s="91">
        <v>4</v>
      </c>
      <c r="R26" s="24" t="s">
        <v>1126</v>
      </c>
      <c r="S26" s="23">
        <v>4</v>
      </c>
      <c r="T26" s="23">
        <v>4</v>
      </c>
      <c r="U26" s="23">
        <v>4</v>
      </c>
      <c r="V26" s="18">
        <f t="shared" si="0"/>
        <v>4</v>
      </c>
      <c r="W26" s="92">
        <f t="shared" si="1"/>
        <v>0</v>
      </c>
      <c r="X26" s="92">
        <f t="shared" si="28"/>
        <v>0</v>
      </c>
      <c r="Y26" s="92">
        <f t="shared" si="3"/>
        <v>0</v>
      </c>
      <c r="Z26" s="92">
        <f t="shared" si="4"/>
        <v>0</v>
      </c>
      <c r="AA26" s="92">
        <f t="shared" si="5"/>
        <v>10</v>
      </c>
      <c r="AB26" s="92">
        <f t="shared" si="6"/>
        <v>3</v>
      </c>
      <c r="AC26" s="92">
        <f t="shared" si="7"/>
        <v>13</v>
      </c>
      <c r="AD26" s="210">
        <f t="shared" si="10"/>
        <v>4.2307692307692308</v>
      </c>
      <c r="AE26" s="16">
        <f t="shared" si="8"/>
        <v>0</v>
      </c>
      <c r="AF26" s="9"/>
      <c r="AG26" s="252" t="str">
        <f t="shared" si="11"/>
        <v/>
      </c>
      <c r="AH26" s="252" t="str">
        <f t="shared" si="12"/>
        <v/>
      </c>
      <c r="AI26" s="252">
        <f t="shared" si="13"/>
        <v>4</v>
      </c>
      <c r="AJ26" s="252">
        <f t="shared" si="14"/>
        <v>4</v>
      </c>
      <c r="AK26" s="252">
        <f t="shared" si="15"/>
        <v>4</v>
      </c>
      <c r="AL26" s="252">
        <f t="shared" si="16"/>
        <v>4</v>
      </c>
      <c r="AM26" s="252">
        <f t="shared" si="17"/>
        <v>5</v>
      </c>
      <c r="AN26" s="252">
        <f t="shared" si="18"/>
        <v>4</v>
      </c>
      <c r="AO26" s="252">
        <f t="shared" si="19"/>
        <v>5</v>
      </c>
      <c r="AP26" s="252">
        <f t="shared" si="20"/>
        <v>5</v>
      </c>
      <c r="AQ26" s="252">
        <f t="shared" si="21"/>
        <v>4</v>
      </c>
      <c r="AR26" s="252">
        <f t="shared" si="22"/>
        <v>4</v>
      </c>
      <c r="AS26" s="252" t="str">
        <f t="shared" si="23"/>
        <v>а</v>
      </c>
      <c r="AT26" s="252">
        <f t="shared" si="24"/>
        <v>4</v>
      </c>
      <c r="AU26" s="252">
        <f t="shared" si="25"/>
        <v>4</v>
      </c>
      <c r="AV26" s="252">
        <f t="shared" si="26"/>
        <v>4</v>
      </c>
      <c r="AW26" s="35">
        <f t="shared" si="27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7">
        <v>22</v>
      </c>
      <c r="B27" s="163"/>
      <c r="C27" s="273" t="s">
        <v>35</v>
      </c>
      <c r="D27" s="299" t="s">
        <v>351</v>
      </c>
      <c r="E27" s="223">
        <v>2341</v>
      </c>
      <c r="F27" s="91"/>
      <c r="G27" s="91"/>
      <c r="H27" s="91">
        <v>5</v>
      </c>
      <c r="I27" s="91">
        <v>4</v>
      </c>
      <c r="J27" s="91">
        <v>5</v>
      </c>
      <c r="K27" s="91">
        <v>4</v>
      </c>
      <c r="L27" s="91">
        <v>5</v>
      </c>
      <c r="M27" s="91">
        <v>5</v>
      </c>
      <c r="N27" s="91">
        <v>5</v>
      </c>
      <c r="O27" s="91">
        <v>5</v>
      </c>
      <c r="P27" s="91">
        <v>5</v>
      </c>
      <c r="Q27" s="91">
        <v>5</v>
      </c>
      <c r="R27" s="24">
        <v>5</v>
      </c>
      <c r="S27" s="23">
        <v>4</v>
      </c>
      <c r="T27" s="23">
        <v>5</v>
      </c>
      <c r="U27" s="23">
        <v>5</v>
      </c>
      <c r="V27" s="18">
        <f t="shared" si="0"/>
        <v>4</v>
      </c>
      <c r="W27" s="92">
        <f t="shared" si="1"/>
        <v>0</v>
      </c>
      <c r="X27" s="92">
        <f t="shared" si="28"/>
        <v>0</v>
      </c>
      <c r="Y27" s="92">
        <f t="shared" si="3"/>
        <v>0</v>
      </c>
      <c r="Z27" s="92">
        <f t="shared" si="4"/>
        <v>0</v>
      </c>
      <c r="AA27" s="92">
        <f t="shared" si="5"/>
        <v>3</v>
      </c>
      <c r="AB27" s="92">
        <f t="shared" si="6"/>
        <v>11</v>
      </c>
      <c r="AC27" s="92">
        <f t="shared" si="7"/>
        <v>14</v>
      </c>
      <c r="AD27" s="210">
        <f t="shared" si="10"/>
        <v>4.7857142857142856</v>
      </c>
      <c r="AE27" s="16">
        <f t="shared" si="8"/>
        <v>0</v>
      </c>
      <c r="AF27" s="9"/>
      <c r="AG27" s="252" t="str">
        <f t="shared" si="11"/>
        <v/>
      </c>
      <c r="AH27" s="252" t="str">
        <f t="shared" si="12"/>
        <v/>
      </c>
      <c r="AI27" s="252">
        <f t="shared" si="13"/>
        <v>5</v>
      </c>
      <c r="AJ27" s="252">
        <f t="shared" si="14"/>
        <v>4</v>
      </c>
      <c r="AK27" s="252">
        <f t="shared" si="15"/>
        <v>5</v>
      </c>
      <c r="AL27" s="252">
        <f t="shared" si="16"/>
        <v>4</v>
      </c>
      <c r="AM27" s="252">
        <f t="shared" si="17"/>
        <v>5</v>
      </c>
      <c r="AN27" s="252">
        <f t="shared" si="18"/>
        <v>5</v>
      </c>
      <c r="AO27" s="252">
        <f t="shared" si="19"/>
        <v>5</v>
      </c>
      <c r="AP27" s="252">
        <f t="shared" si="20"/>
        <v>5</v>
      </c>
      <c r="AQ27" s="252">
        <f t="shared" si="21"/>
        <v>5</v>
      </c>
      <c r="AR27" s="252">
        <f t="shared" si="22"/>
        <v>5</v>
      </c>
      <c r="AS27" s="252">
        <f t="shared" si="23"/>
        <v>5</v>
      </c>
      <c r="AT27" s="252">
        <f t="shared" si="24"/>
        <v>4</v>
      </c>
      <c r="AU27" s="252">
        <f t="shared" si="25"/>
        <v>5</v>
      </c>
      <c r="AV27" s="252">
        <f t="shared" si="26"/>
        <v>5</v>
      </c>
      <c r="AW27" s="35">
        <f t="shared" si="27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67">
        <v>23</v>
      </c>
      <c r="B28" s="163"/>
      <c r="C28" s="273" t="s">
        <v>34</v>
      </c>
      <c r="D28" s="299" t="s">
        <v>352</v>
      </c>
      <c r="E28" s="223">
        <v>2341</v>
      </c>
      <c r="F28" s="91"/>
      <c r="G28" s="91"/>
      <c r="H28" s="91">
        <v>5</v>
      </c>
      <c r="I28" s="91">
        <v>4</v>
      </c>
      <c r="J28" s="91">
        <v>5</v>
      </c>
      <c r="K28" s="91">
        <v>3</v>
      </c>
      <c r="L28" s="91">
        <v>5</v>
      </c>
      <c r="M28" s="91">
        <v>5</v>
      </c>
      <c r="N28" s="91">
        <v>4</v>
      </c>
      <c r="O28" s="91">
        <v>5</v>
      </c>
      <c r="P28" s="91">
        <v>5</v>
      </c>
      <c r="Q28" s="91">
        <v>5</v>
      </c>
      <c r="R28" s="24">
        <v>5</v>
      </c>
      <c r="S28" s="23">
        <v>5</v>
      </c>
      <c r="T28" s="23">
        <v>5</v>
      </c>
      <c r="U28" s="23">
        <v>5</v>
      </c>
      <c r="V28" s="18">
        <f t="shared" si="0"/>
        <v>3</v>
      </c>
      <c r="W28" s="92">
        <f t="shared" si="1"/>
        <v>0</v>
      </c>
      <c r="X28" s="92">
        <f t="shared" si="28"/>
        <v>0</v>
      </c>
      <c r="Y28" s="92">
        <f t="shared" si="3"/>
        <v>0</v>
      </c>
      <c r="Z28" s="92">
        <f t="shared" si="4"/>
        <v>1</v>
      </c>
      <c r="AA28" s="92">
        <f t="shared" si="5"/>
        <v>2</v>
      </c>
      <c r="AB28" s="92">
        <f t="shared" si="6"/>
        <v>11</v>
      </c>
      <c r="AC28" s="92">
        <f t="shared" si="7"/>
        <v>14</v>
      </c>
      <c r="AD28" s="210">
        <f t="shared" si="10"/>
        <v>4.7142857142857144</v>
      </c>
      <c r="AE28" s="16">
        <f t="shared" si="8"/>
        <v>0</v>
      </c>
      <c r="AF28" s="9"/>
      <c r="AG28" s="252" t="str">
        <f t="shared" si="11"/>
        <v/>
      </c>
      <c r="AH28" s="252" t="str">
        <f t="shared" si="12"/>
        <v/>
      </c>
      <c r="AI28" s="252">
        <f t="shared" si="13"/>
        <v>5</v>
      </c>
      <c r="AJ28" s="252">
        <f t="shared" si="14"/>
        <v>4</v>
      </c>
      <c r="AK28" s="252">
        <f t="shared" si="15"/>
        <v>5</v>
      </c>
      <c r="AL28" s="252">
        <f t="shared" si="16"/>
        <v>3</v>
      </c>
      <c r="AM28" s="252">
        <f t="shared" si="17"/>
        <v>5</v>
      </c>
      <c r="AN28" s="252">
        <f t="shared" si="18"/>
        <v>5</v>
      </c>
      <c r="AO28" s="252">
        <f t="shared" si="19"/>
        <v>4</v>
      </c>
      <c r="AP28" s="252">
        <f t="shared" si="20"/>
        <v>5</v>
      </c>
      <c r="AQ28" s="252">
        <f t="shared" si="21"/>
        <v>5</v>
      </c>
      <c r="AR28" s="252">
        <f t="shared" si="22"/>
        <v>5</v>
      </c>
      <c r="AS28" s="252">
        <f t="shared" si="23"/>
        <v>5</v>
      </c>
      <c r="AT28" s="252">
        <f t="shared" si="24"/>
        <v>5</v>
      </c>
      <c r="AU28" s="252">
        <f t="shared" si="25"/>
        <v>5</v>
      </c>
      <c r="AV28" s="252">
        <f t="shared" si="26"/>
        <v>5</v>
      </c>
      <c r="AW28" s="35">
        <f t="shared" si="27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67">
        <v>24</v>
      </c>
      <c r="B29" s="161"/>
      <c r="C29" s="273"/>
      <c r="D29" s="299"/>
      <c r="E29" s="223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153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28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10"/>
        <v/>
      </c>
      <c r="AE29" s="16">
        <f t="shared" si="8"/>
        <v>0</v>
      </c>
      <c r="AF29" s="9"/>
      <c r="AG29" s="252" t="str">
        <f t="shared" si="11"/>
        <v/>
      </c>
      <c r="AH29" s="252" t="str">
        <f t="shared" si="12"/>
        <v/>
      </c>
      <c r="AI29" s="252" t="str">
        <f t="shared" si="13"/>
        <v/>
      </c>
      <c r="AJ29" s="252" t="str">
        <f t="shared" si="14"/>
        <v/>
      </c>
      <c r="AK29" s="252" t="str">
        <f t="shared" si="15"/>
        <v/>
      </c>
      <c r="AL29" s="252" t="str">
        <f t="shared" si="16"/>
        <v/>
      </c>
      <c r="AM29" s="252" t="str">
        <f t="shared" si="17"/>
        <v/>
      </c>
      <c r="AN29" s="252" t="str">
        <f t="shared" si="18"/>
        <v/>
      </c>
      <c r="AO29" s="252" t="str">
        <f t="shared" si="19"/>
        <v/>
      </c>
      <c r="AP29" s="252" t="str">
        <f t="shared" si="20"/>
        <v/>
      </c>
      <c r="AQ29" s="252" t="str">
        <f t="shared" si="21"/>
        <v/>
      </c>
      <c r="AR29" s="252" t="str">
        <f t="shared" si="22"/>
        <v/>
      </c>
      <c r="AS29" s="252" t="str">
        <f t="shared" si="23"/>
        <v/>
      </c>
      <c r="AT29" s="252" t="str">
        <f t="shared" si="24"/>
        <v/>
      </c>
      <c r="AU29" s="252" t="str">
        <f t="shared" si="25"/>
        <v/>
      </c>
      <c r="AV29" s="252" t="str">
        <f t="shared" si="26"/>
        <v/>
      </c>
      <c r="AW29" s="35">
        <f t="shared" si="27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67">
        <v>25</v>
      </c>
      <c r="B30" s="161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28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10"/>
        <v/>
      </c>
      <c r="AE30" s="16">
        <f t="shared" si="8"/>
        <v>0</v>
      </c>
      <c r="AF30" s="9"/>
      <c r="AG30" s="252" t="str">
        <f t="shared" si="11"/>
        <v/>
      </c>
      <c r="AH30" s="252" t="str">
        <f t="shared" si="12"/>
        <v/>
      </c>
      <c r="AI30" s="252" t="str">
        <f t="shared" si="13"/>
        <v/>
      </c>
      <c r="AJ30" s="252" t="str">
        <f t="shared" si="14"/>
        <v/>
      </c>
      <c r="AK30" s="252" t="str">
        <f t="shared" si="15"/>
        <v/>
      </c>
      <c r="AL30" s="252" t="str">
        <f t="shared" si="16"/>
        <v/>
      </c>
      <c r="AM30" s="252" t="str">
        <f t="shared" si="17"/>
        <v/>
      </c>
      <c r="AN30" s="252" t="str">
        <f t="shared" si="18"/>
        <v/>
      </c>
      <c r="AO30" s="252" t="str">
        <f t="shared" si="19"/>
        <v/>
      </c>
      <c r="AP30" s="252" t="str">
        <f t="shared" si="20"/>
        <v/>
      </c>
      <c r="AQ30" s="252" t="str">
        <f t="shared" si="21"/>
        <v/>
      </c>
      <c r="AR30" s="252" t="str">
        <f t="shared" si="22"/>
        <v/>
      </c>
      <c r="AS30" s="252" t="str">
        <f t="shared" si="23"/>
        <v/>
      </c>
      <c r="AT30" s="252" t="str">
        <f t="shared" si="24"/>
        <v/>
      </c>
      <c r="AU30" s="252" t="str">
        <f t="shared" si="25"/>
        <v/>
      </c>
      <c r="AV30" s="252" t="str">
        <f t="shared" si="26"/>
        <v/>
      </c>
      <c r="AW30" s="35">
        <f t="shared" si="27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5" customHeight="1" x14ac:dyDescent="0.2">
      <c r="A31" s="267">
        <v>26</v>
      </c>
      <c r="B31" s="161"/>
      <c r="C31" s="273"/>
      <c r="D31" s="276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28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0"/>
        <v/>
      </c>
      <c r="AE31" s="16">
        <f t="shared" si="8"/>
        <v>0</v>
      </c>
      <c r="AF31" s="9"/>
      <c r="AG31" s="252" t="str">
        <f t="shared" si="11"/>
        <v/>
      </c>
      <c r="AH31" s="252" t="str">
        <f t="shared" si="12"/>
        <v/>
      </c>
      <c r="AI31" s="252" t="str">
        <f t="shared" si="13"/>
        <v/>
      </c>
      <c r="AJ31" s="252" t="str">
        <f t="shared" si="14"/>
        <v/>
      </c>
      <c r="AK31" s="252" t="str">
        <f t="shared" si="15"/>
        <v/>
      </c>
      <c r="AL31" s="252" t="str">
        <f t="shared" si="16"/>
        <v/>
      </c>
      <c r="AM31" s="252" t="str">
        <f t="shared" si="17"/>
        <v/>
      </c>
      <c r="AN31" s="252" t="str">
        <f t="shared" si="18"/>
        <v/>
      </c>
      <c r="AO31" s="252" t="str">
        <f t="shared" si="19"/>
        <v/>
      </c>
      <c r="AP31" s="252" t="str">
        <f t="shared" si="20"/>
        <v/>
      </c>
      <c r="AQ31" s="252" t="str">
        <f t="shared" si="21"/>
        <v/>
      </c>
      <c r="AR31" s="252" t="str">
        <f t="shared" si="22"/>
        <v/>
      </c>
      <c r="AS31" s="252" t="str">
        <f t="shared" si="23"/>
        <v/>
      </c>
      <c r="AT31" s="252" t="str">
        <f t="shared" si="24"/>
        <v/>
      </c>
      <c r="AU31" s="252" t="str">
        <f t="shared" si="25"/>
        <v/>
      </c>
      <c r="AV31" s="252" t="str">
        <f t="shared" si="26"/>
        <v/>
      </c>
      <c r="AW31" s="35">
        <f t="shared" si="27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5" customHeight="1" x14ac:dyDescent="0.2">
      <c r="A32" s="267">
        <v>27</v>
      </c>
      <c r="B32" s="211"/>
      <c r="C32" s="211"/>
      <c r="D32" s="211"/>
      <c r="E32" s="223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28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0"/>
        <v/>
      </c>
      <c r="AE32" s="16">
        <f t="shared" si="8"/>
        <v>0</v>
      </c>
      <c r="AF32" s="9"/>
      <c r="AG32" s="252" t="str">
        <f t="shared" ref="AG32:AG37" si="29">IF(ISERROR(VALUE(LEFT(F32))),LEFT(F32),VALUE(LEFT(F32)))</f>
        <v/>
      </c>
      <c r="AH32" s="252" t="str">
        <f t="shared" ref="AH32:AH37" si="30">IF(ISERROR(VALUE(LEFT(G32))),LEFT(G32),VALUE(LEFT(G32)))</f>
        <v/>
      </c>
      <c r="AI32" s="252" t="str">
        <f t="shared" ref="AI32:AI37" si="31">IF(ISERROR(VALUE(LEFT(H32))),LEFT(H32),VALUE(LEFT(H32)))</f>
        <v/>
      </c>
      <c r="AJ32" s="252" t="str">
        <f t="shared" ref="AJ32:AJ37" si="32">IF(ISERROR(VALUE(LEFT(I32))),LEFT(I32),VALUE(LEFT(I32)))</f>
        <v/>
      </c>
      <c r="AK32" s="252" t="str">
        <f t="shared" ref="AK32:AK37" si="33">IF(ISERROR(VALUE(LEFT(J32))),LEFT(J32),VALUE(LEFT(J32)))</f>
        <v/>
      </c>
      <c r="AL32" s="252" t="str">
        <f t="shared" ref="AL32:AL37" si="34">IF(ISERROR(VALUE(LEFT(K32))),LEFT(K32),VALUE(LEFT(K32)))</f>
        <v/>
      </c>
      <c r="AM32" s="252" t="str">
        <f t="shared" ref="AM32:AM37" si="35">IF(ISERROR(VALUE(LEFT(L32))),LEFT(L32),VALUE(LEFT(L32)))</f>
        <v/>
      </c>
      <c r="AN32" s="252" t="str">
        <f t="shared" ref="AN32:AN37" si="36">IF(ISERROR(VALUE(LEFT(M32))),LEFT(M32),VALUE(LEFT(M32)))</f>
        <v/>
      </c>
      <c r="AO32" s="252" t="str">
        <f t="shared" ref="AO32:AO37" si="37">IF(ISERROR(VALUE(LEFT(N32))),LEFT(N32),VALUE(LEFT(N32)))</f>
        <v/>
      </c>
      <c r="AP32" s="252" t="str">
        <f t="shared" ref="AP32:AP37" si="38">IF(ISERROR(VALUE(LEFT(O32))),LEFT(O32),VALUE(LEFT(O32)))</f>
        <v/>
      </c>
      <c r="AQ32" s="252" t="str">
        <f t="shared" ref="AQ32:AQ37" si="39">IF(ISERROR(VALUE(LEFT(P32))),LEFT(P32),VALUE(LEFT(P32)))</f>
        <v/>
      </c>
      <c r="AR32" s="252" t="str">
        <f t="shared" ref="AR32:AR37" si="40">IF(ISERROR(VALUE(LEFT(Q32))),LEFT(Q32),VALUE(LEFT(Q32)))</f>
        <v/>
      </c>
      <c r="AS32" s="252" t="str">
        <f t="shared" ref="AS32:AS37" si="41">IF(ISERROR(VALUE(LEFT(R32))),LEFT(R32),VALUE(LEFT(R32)))</f>
        <v/>
      </c>
      <c r="AT32" s="252" t="str">
        <f t="shared" ref="AT32:AT37" si="42">IF(ISERROR(VALUE(LEFT(S32))),LEFT(S32),VALUE(LEFT(S32)))</f>
        <v/>
      </c>
      <c r="AU32" s="252" t="str">
        <f t="shared" ref="AU32:AU37" si="43">IF(ISERROR(VALUE(LEFT(T32))),LEFT(T32),VALUE(LEFT(T32)))</f>
        <v/>
      </c>
      <c r="AV32" s="252" t="str">
        <f t="shared" ref="AV32:AV37" si="44">IF(ISERROR(VALUE(LEFT(U32))),LEFT(U32),VALUE(LEFT(U32)))</f>
        <v/>
      </c>
      <c r="AW32" s="35">
        <f t="shared" ref="AW32:AW37" si="45">COUNTIF(AG32:AV32,"з")</f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>
        <v>28</v>
      </c>
      <c r="B33" s="211"/>
      <c r="C33" s="211"/>
      <c r="D33" s="211"/>
      <c r="E33" s="223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28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0"/>
        <v/>
      </c>
      <c r="AE33" s="16">
        <f t="shared" si="8"/>
        <v>0</v>
      </c>
      <c r="AF33" s="9"/>
      <c r="AG33" s="252" t="str">
        <f t="shared" si="29"/>
        <v/>
      </c>
      <c r="AH33" s="252" t="str">
        <f t="shared" si="30"/>
        <v/>
      </c>
      <c r="AI33" s="252" t="str">
        <f t="shared" si="31"/>
        <v/>
      </c>
      <c r="AJ33" s="252" t="str">
        <f t="shared" si="32"/>
        <v/>
      </c>
      <c r="AK33" s="252" t="str">
        <f t="shared" si="33"/>
        <v/>
      </c>
      <c r="AL33" s="252" t="str">
        <f t="shared" si="34"/>
        <v/>
      </c>
      <c r="AM33" s="252" t="str">
        <f t="shared" si="35"/>
        <v/>
      </c>
      <c r="AN33" s="252" t="str">
        <f t="shared" si="36"/>
        <v/>
      </c>
      <c r="AO33" s="252" t="str">
        <f t="shared" si="37"/>
        <v/>
      </c>
      <c r="AP33" s="252" t="str">
        <f t="shared" si="38"/>
        <v/>
      </c>
      <c r="AQ33" s="252" t="str">
        <f t="shared" si="39"/>
        <v/>
      </c>
      <c r="AR33" s="252" t="str">
        <f t="shared" si="40"/>
        <v/>
      </c>
      <c r="AS33" s="252" t="str">
        <f t="shared" si="41"/>
        <v/>
      </c>
      <c r="AT33" s="252" t="str">
        <f t="shared" si="42"/>
        <v/>
      </c>
      <c r="AU33" s="252" t="str">
        <f t="shared" si="43"/>
        <v/>
      </c>
      <c r="AV33" s="252" t="str">
        <f t="shared" si="44"/>
        <v/>
      </c>
      <c r="AW33" s="35">
        <f t="shared" si="45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>
        <v>29</v>
      </c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28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0"/>
        <v/>
      </c>
      <c r="AE34" s="16">
        <f t="shared" si="8"/>
        <v>0</v>
      </c>
      <c r="AF34" s="9"/>
      <c r="AG34" s="252" t="str">
        <f t="shared" si="29"/>
        <v/>
      </c>
      <c r="AH34" s="252" t="str">
        <f t="shared" si="30"/>
        <v/>
      </c>
      <c r="AI34" s="252" t="str">
        <f t="shared" si="31"/>
        <v/>
      </c>
      <c r="AJ34" s="252" t="str">
        <f t="shared" si="32"/>
        <v/>
      </c>
      <c r="AK34" s="252" t="str">
        <f t="shared" si="33"/>
        <v/>
      </c>
      <c r="AL34" s="252" t="str">
        <f t="shared" si="34"/>
        <v/>
      </c>
      <c r="AM34" s="252" t="str">
        <f t="shared" si="35"/>
        <v/>
      </c>
      <c r="AN34" s="252" t="str">
        <f t="shared" si="36"/>
        <v/>
      </c>
      <c r="AO34" s="252" t="str">
        <f t="shared" si="37"/>
        <v/>
      </c>
      <c r="AP34" s="252" t="str">
        <f t="shared" si="38"/>
        <v/>
      </c>
      <c r="AQ34" s="252" t="str">
        <f t="shared" si="39"/>
        <v/>
      </c>
      <c r="AR34" s="252" t="str">
        <f t="shared" si="40"/>
        <v/>
      </c>
      <c r="AS34" s="252" t="str">
        <f t="shared" si="41"/>
        <v/>
      </c>
      <c r="AT34" s="252" t="str">
        <f t="shared" si="42"/>
        <v/>
      </c>
      <c r="AU34" s="252" t="str">
        <f t="shared" si="43"/>
        <v/>
      </c>
      <c r="AV34" s="252" t="str">
        <f t="shared" si="44"/>
        <v/>
      </c>
      <c r="AW34" s="35">
        <f t="shared" si="45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>
        <v>30</v>
      </c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0"/>
        <v/>
      </c>
      <c r="AE35" s="16">
        <f>IF(AX35=5,0.5,IF(AX35=4,0.25,IF(AX35&lt;=3,0)))</f>
        <v>0</v>
      </c>
      <c r="AF35" s="9"/>
      <c r="AG35" s="252" t="str">
        <f t="shared" si="29"/>
        <v/>
      </c>
      <c r="AH35" s="252" t="str">
        <f t="shared" si="30"/>
        <v/>
      </c>
      <c r="AI35" s="252" t="str">
        <f t="shared" si="31"/>
        <v/>
      </c>
      <c r="AJ35" s="252" t="str">
        <f t="shared" si="32"/>
        <v/>
      </c>
      <c r="AK35" s="252" t="str">
        <f t="shared" si="33"/>
        <v/>
      </c>
      <c r="AL35" s="252" t="str">
        <f t="shared" si="34"/>
        <v/>
      </c>
      <c r="AM35" s="252" t="str">
        <f t="shared" si="35"/>
        <v/>
      </c>
      <c r="AN35" s="252" t="str">
        <f t="shared" si="36"/>
        <v/>
      </c>
      <c r="AO35" s="252" t="str">
        <f t="shared" si="37"/>
        <v/>
      </c>
      <c r="AP35" s="252" t="str">
        <f t="shared" si="38"/>
        <v/>
      </c>
      <c r="AQ35" s="252" t="str">
        <f t="shared" si="39"/>
        <v/>
      </c>
      <c r="AR35" s="252" t="str">
        <f t="shared" si="40"/>
        <v/>
      </c>
      <c r="AS35" s="252" t="str">
        <f t="shared" si="41"/>
        <v/>
      </c>
      <c r="AT35" s="252" t="str">
        <f t="shared" si="42"/>
        <v/>
      </c>
      <c r="AU35" s="252" t="str">
        <f t="shared" si="43"/>
        <v/>
      </c>
      <c r="AV35" s="252" t="str">
        <f t="shared" si="44"/>
        <v/>
      </c>
      <c r="AW35" s="35">
        <f t="shared" si="45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267">
        <v>31</v>
      </c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0"/>
        <v/>
      </c>
      <c r="AE36" s="16">
        <f>IF(AX36=5,0.5,IF(AX36=4,0.25,IF(AX36&lt;=3,0)))</f>
        <v>0</v>
      </c>
      <c r="AF36" s="9"/>
      <c r="AG36" s="252" t="str">
        <f t="shared" si="29"/>
        <v/>
      </c>
      <c r="AH36" s="252" t="str">
        <f t="shared" si="30"/>
        <v/>
      </c>
      <c r="AI36" s="252" t="str">
        <f t="shared" si="31"/>
        <v/>
      </c>
      <c r="AJ36" s="252" t="str">
        <f t="shared" si="32"/>
        <v/>
      </c>
      <c r="AK36" s="252" t="str">
        <f t="shared" si="33"/>
        <v/>
      </c>
      <c r="AL36" s="252" t="str">
        <f t="shared" si="34"/>
        <v/>
      </c>
      <c r="AM36" s="252" t="str">
        <f t="shared" si="35"/>
        <v/>
      </c>
      <c r="AN36" s="252" t="str">
        <f t="shared" si="36"/>
        <v/>
      </c>
      <c r="AO36" s="252" t="str">
        <f t="shared" si="37"/>
        <v/>
      </c>
      <c r="AP36" s="252" t="str">
        <f t="shared" si="38"/>
        <v/>
      </c>
      <c r="AQ36" s="252" t="str">
        <f t="shared" si="39"/>
        <v/>
      </c>
      <c r="AR36" s="252" t="str">
        <f t="shared" si="40"/>
        <v/>
      </c>
      <c r="AS36" s="252" t="str">
        <f t="shared" si="41"/>
        <v/>
      </c>
      <c r="AT36" s="252" t="str">
        <f t="shared" si="42"/>
        <v/>
      </c>
      <c r="AU36" s="252" t="str">
        <f t="shared" si="43"/>
        <v/>
      </c>
      <c r="AV36" s="252" t="str">
        <f t="shared" si="44"/>
        <v/>
      </c>
      <c r="AW36" s="35">
        <f t="shared" si="45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09"/>
      <c r="B37" s="110"/>
      <c r="C37" s="110"/>
      <c r="D37" s="110"/>
      <c r="E37" s="27">
        <f>COUNTIF(E6:E36,"2341")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0"/>
        <v/>
      </c>
      <c r="AE37" s="31">
        <f>IF(AX37=5,0.5,IF(AX37=4,0.25,IF(AX37&lt;=3,0)))</f>
        <v>0</v>
      </c>
      <c r="AF37" s="9"/>
      <c r="AG37" s="252" t="str">
        <f t="shared" si="29"/>
        <v/>
      </c>
      <c r="AH37" s="252" t="str">
        <f t="shared" si="30"/>
        <v/>
      </c>
      <c r="AI37" s="252" t="str">
        <f t="shared" si="31"/>
        <v/>
      </c>
      <c r="AJ37" s="252" t="str">
        <f t="shared" si="32"/>
        <v/>
      </c>
      <c r="AK37" s="252" t="str">
        <f t="shared" si="33"/>
        <v/>
      </c>
      <c r="AL37" s="252" t="str">
        <f t="shared" si="34"/>
        <v/>
      </c>
      <c r="AM37" s="252" t="str">
        <f t="shared" si="35"/>
        <v/>
      </c>
      <c r="AN37" s="252" t="str">
        <f t="shared" si="36"/>
        <v/>
      </c>
      <c r="AO37" s="252" t="str">
        <f t="shared" si="37"/>
        <v/>
      </c>
      <c r="AP37" s="252" t="str">
        <f t="shared" si="38"/>
        <v/>
      </c>
      <c r="AQ37" s="252" t="str">
        <f t="shared" si="39"/>
        <v/>
      </c>
      <c r="AR37" s="252" t="str">
        <f t="shared" si="40"/>
        <v/>
      </c>
      <c r="AS37" s="252" t="str">
        <f t="shared" si="41"/>
        <v/>
      </c>
      <c r="AT37" s="252" t="str">
        <f t="shared" si="42"/>
        <v/>
      </c>
      <c r="AU37" s="252" t="str">
        <f t="shared" si="43"/>
        <v/>
      </c>
      <c r="AV37" s="252" t="str">
        <f t="shared" si="44"/>
        <v/>
      </c>
      <c r="AW37" s="35">
        <f t="shared" si="45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 t="str">
        <v xml:space="preserve"> </v>
      </c>
      <c r="H38" s="181">
        <v>4.1304347826086953</v>
      </c>
      <c r="I38" s="181">
        <v>4.4347826086956523</v>
      </c>
      <c r="J38" s="181">
        <v>4.4782608695652177</v>
      </c>
      <c r="K38" s="181">
        <v>3.7826086956521738</v>
      </c>
      <c r="L38" s="181">
        <v>4.6521739130434785</v>
      </c>
      <c r="M38" s="181">
        <v>4.3478260869565215</v>
      </c>
      <c r="N38" s="181">
        <v>4.3913043478260869</v>
      </c>
      <c r="O38" s="216">
        <v>4.8181818181818183</v>
      </c>
      <c r="P38" s="183">
        <v>4.1304347826086953</v>
      </c>
      <c r="Q38" s="183">
        <v>4.1304347826086953</v>
      </c>
      <c r="R38" s="183">
        <v>4.0909090909090908</v>
      </c>
      <c r="S38" s="181">
        <v>4.0869565217391308</v>
      </c>
      <c r="T38" s="181">
        <v>4.3043478260869561</v>
      </c>
      <c r="U38" s="181">
        <v>4.1739130434782608</v>
      </c>
      <c r="V38" s="18">
        <f>сводн.!T46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47</v>
      </c>
      <c r="AA38" s="92">
        <f>SUM(AA6:AA37)</f>
        <v>136</v>
      </c>
      <c r="AB38" s="92">
        <f>SUM(AB6:AB37)</f>
        <v>137</v>
      </c>
      <c r="AC38" s="92">
        <f t="shared" si="7"/>
        <v>320</v>
      </c>
      <c r="AD38" s="210">
        <f>IF(ISERROR(((X38+Y38)*2+Z38*3+AA38*4+AB38*5)/SUM(X38,Y38:AB38)),"",((X38+Y38)*2+Z38*3+AA38*4+AB38*5)/SUM(X38,Y38:AB38))</f>
        <v>4.28125</v>
      </c>
      <c r="AE38" s="32"/>
      <c r="AF38" s="9"/>
      <c r="AG38" s="33" t="str">
        <f t="shared" ref="AG38:AV38" si="46">IF(COUNT(AG6:AG37)=0," ",SUM(AG6:AG37)/COUNT(AG6:AG37))</f>
        <v xml:space="preserve"> </v>
      </c>
      <c r="AH38" s="33" t="str">
        <f t="shared" si="46"/>
        <v xml:space="preserve"> </v>
      </c>
      <c r="AI38" s="33">
        <f t="shared" si="46"/>
        <v>4.1304347826086953</v>
      </c>
      <c r="AJ38" s="33">
        <f t="shared" si="46"/>
        <v>4.4347826086956523</v>
      </c>
      <c r="AK38" s="33">
        <f t="shared" si="46"/>
        <v>4.4782608695652177</v>
      </c>
      <c r="AL38" s="33">
        <f t="shared" si="46"/>
        <v>3.7826086956521738</v>
      </c>
      <c r="AM38" s="33">
        <f t="shared" si="46"/>
        <v>4.6521739130434785</v>
      </c>
      <c r="AN38" s="33">
        <f t="shared" si="46"/>
        <v>4.3478260869565215</v>
      </c>
      <c r="AO38" s="33">
        <f t="shared" si="46"/>
        <v>4.3913043478260869</v>
      </c>
      <c r="AP38" s="33">
        <f t="shared" si="46"/>
        <v>4.8181818181818183</v>
      </c>
      <c r="AQ38" s="33">
        <f t="shared" si="46"/>
        <v>4.1304347826086953</v>
      </c>
      <c r="AR38" s="33">
        <f t="shared" si="46"/>
        <v>4.1304347826086953</v>
      </c>
      <c r="AS38" s="33">
        <f t="shared" si="46"/>
        <v>4.0909090909090908</v>
      </c>
      <c r="AT38" s="33">
        <f t="shared" si="46"/>
        <v>4.0869565217391308</v>
      </c>
      <c r="AU38" s="33">
        <f t="shared" si="46"/>
        <v>4.3043478260869561</v>
      </c>
      <c r="AV38" s="34">
        <f t="shared" si="46"/>
        <v>4.1739130434782608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 t="str">
        <v>0</v>
      </c>
      <c r="H39" s="95">
        <v>8</v>
      </c>
      <c r="I39" s="95">
        <v>11</v>
      </c>
      <c r="J39" s="95">
        <v>12</v>
      </c>
      <c r="K39" s="95">
        <v>4</v>
      </c>
      <c r="L39" s="95">
        <v>15</v>
      </c>
      <c r="M39" s="95">
        <v>8</v>
      </c>
      <c r="N39" s="95">
        <v>10</v>
      </c>
      <c r="O39" s="96">
        <v>18</v>
      </c>
      <c r="P39" s="96">
        <v>9</v>
      </c>
      <c r="Q39" s="96">
        <v>8</v>
      </c>
      <c r="R39" s="96">
        <v>8</v>
      </c>
      <c r="S39" s="95">
        <v>7</v>
      </c>
      <c r="T39" s="95">
        <v>10</v>
      </c>
      <c r="U39" s="95">
        <v>9</v>
      </c>
      <c r="V39" s="217">
        <f>IF(COUNTIF(V6:V37,5)=0,"0",COUNTIF(V6:V37,5))</f>
        <v>2</v>
      </c>
      <c r="W39" s="177"/>
      <c r="X39" s="722">
        <f>SUM(X38:AB38)</f>
        <v>320</v>
      </c>
      <c r="Y39" s="722"/>
      <c r="Z39" s="722"/>
      <c r="AA39" s="722"/>
      <c r="AB39" s="722"/>
      <c r="AC39" s="178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47">IF(COUNTIF(AG6:AG37,5)=0,"0",COUNTIF(AG6:AG37,5))</f>
        <v>0</v>
      </c>
      <c r="AH39" s="38" t="str">
        <f t="shared" si="47"/>
        <v>0</v>
      </c>
      <c r="AI39" s="38">
        <f t="shared" si="47"/>
        <v>8</v>
      </c>
      <c r="AJ39" s="38">
        <f t="shared" si="47"/>
        <v>11</v>
      </c>
      <c r="AK39" s="38">
        <f t="shared" si="47"/>
        <v>12</v>
      </c>
      <c r="AL39" s="38">
        <f t="shared" si="47"/>
        <v>4</v>
      </c>
      <c r="AM39" s="38">
        <f t="shared" si="47"/>
        <v>15</v>
      </c>
      <c r="AN39" s="38">
        <f t="shared" si="47"/>
        <v>8</v>
      </c>
      <c r="AO39" s="38">
        <f t="shared" si="47"/>
        <v>10</v>
      </c>
      <c r="AP39" s="38">
        <f t="shared" si="47"/>
        <v>18</v>
      </c>
      <c r="AQ39" s="38">
        <f t="shared" si="47"/>
        <v>9</v>
      </c>
      <c r="AR39" s="38">
        <f t="shared" si="47"/>
        <v>8</v>
      </c>
      <c r="AS39" s="38">
        <f t="shared" si="47"/>
        <v>8</v>
      </c>
      <c r="AT39" s="38">
        <f t="shared" si="47"/>
        <v>7</v>
      </c>
      <c r="AU39" s="38">
        <f t="shared" si="47"/>
        <v>10</v>
      </c>
      <c r="AV39" s="39">
        <f>IF(COUNTIF(AV6:AV37,5)=0," ",COUNTIF(AV6:AV37,5))</f>
        <v>9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 t="str">
        <v>0</v>
      </c>
      <c r="H40" s="97">
        <v>10</v>
      </c>
      <c r="I40" s="97">
        <v>11</v>
      </c>
      <c r="J40" s="97">
        <v>10</v>
      </c>
      <c r="K40" s="97">
        <v>10</v>
      </c>
      <c r="L40" s="97">
        <v>8</v>
      </c>
      <c r="M40" s="97">
        <v>15</v>
      </c>
      <c r="N40" s="97">
        <v>12</v>
      </c>
      <c r="O40" s="98">
        <v>4</v>
      </c>
      <c r="P40" s="98">
        <v>8</v>
      </c>
      <c r="Q40" s="98">
        <v>10</v>
      </c>
      <c r="R40" s="98">
        <v>8</v>
      </c>
      <c r="S40" s="97">
        <v>11</v>
      </c>
      <c r="T40" s="97">
        <v>10</v>
      </c>
      <c r="U40" s="97">
        <v>9</v>
      </c>
      <c r="V40" s="218">
        <f>IF(COUNTIF(V6:V37,4)=0,"0",COUNTIF(V6:V37,4))</f>
        <v>8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3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48">IF(COUNTIF(AG6:AG37,4)=0,"0",COUNTIF(AG6:AG37,4))</f>
        <v>0</v>
      </c>
      <c r="AH40" s="44" t="str">
        <f t="shared" si="48"/>
        <v>0</v>
      </c>
      <c r="AI40" s="44">
        <f t="shared" si="48"/>
        <v>10</v>
      </c>
      <c r="AJ40" s="44">
        <f t="shared" si="48"/>
        <v>11</v>
      </c>
      <c r="AK40" s="44">
        <f t="shared" si="48"/>
        <v>10</v>
      </c>
      <c r="AL40" s="44">
        <f t="shared" si="48"/>
        <v>10</v>
      </c>
      <c r="AM40" s="44">
        <f t="shared" si="48"/>
        <v>8</v>
      </c>
      <c r="AN40" s="44">
        <f t="shared" si="48"/>
        <v>15</v>
      </c>
      <c r="AO40" s="44">
        <f t="shared" si="48"/>
        <v>12</v>
      </c>
      <c r="AP40" s="44">
        <f t="shared" si="48"/>
        <v>4</v>
      </c>
      <c r="AQ40" s="44">
        <f t="shared" si="48"/>
        <v>8</v>
      </c>
      <c r="AR40" s="44">
        <f t="shared" si="48"/>
        <v>10</v>
      </c>
      <c r="AS40" s="44">
        <f t="shared" si="48"/>
        <v>8</v>
      </c>
      <c r="AT40" s="44">
        <f t="shared" si="48"/>
        <v>11</v>
      </c>
      <c r="AU40" s="44">
        <f t="shared" si="48"/>
        <v>10</v>
      </c>
      <c r="AV40" s="46">
        <f>IF(COUNTIF(AV6:AV37,4)=0," ",COUNTIF(AV6:AV37,4))</f>
        <v>9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 t="str">
        <v>0</v>
      </c>
      <c r="H41" s="99">
        <v>5</v>
      </c>
      <c r="I41" s="99">
        <v>1</v>
      </c>
      <c r="J41" s="99">
        <v>1</v>
      </c>
      <c r="K41" s="99">
        <v>9</v>
      </c>
      <c r="L41" s="99" t="str">
        <v>0</v>
      </c>
      <c r="M41" s="99" t="str">
        <v>0</v>
      </c>
      <c r="N41" s="99">
        <v>1</v>
      </c>
      <c r="O41" s="100" t="str">
        <v>0</v>
      </c>
      <c r="P41" s="100">
        <v>6</v>
      </c>
      <c r="Q41" s="100">
        <v>5</v>
      </c>
      <c r="R41" s="100">
        <v>6</v>
      </c>
      <c r="S41" s="99">
        <v>5</v>
      </c>
      <c r="T41" s="99">
        <v>3</v>
      </c>
      <c r="U41" s="99">
        <v>5</v>
      </c>
      <c r="V41" s="219">
        <f>IF(COUNTIF(V6:V37,3)=0,"0",COUNTIF(V6:V37,3))</f>
        <v>13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1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49">IF(COUNTIF(AG6:AG37,3)=0,"0",COUNTIF(AG6:AG37,3))</f>
        <v>0</v>
      </c>
      <c r="AH41" s="52" t="str">
        <f t="shared" si="49"/>
        <v>0</v>
      </c>
      <c r="AI41" s="52">
        <f t="shared" si="49"/>
        <v>5</v>
      </c>
      <c r="AJ41" s="52">
        <f t="shared" si="49"/>
        <v>1</v>
      </c>
      <c r="AK41" s="52">
        <f t="shared" si="49"/>
        <v>1</v>
      </c>
      <c r="AL41" s="52">
        <f t="shared" si="49"/>
        <v>9</v>
      </c>
      <c r="AM41" s="52" t="str">
        <f t="shared" si="49"/>
        <v>0</v>
      </c>
      <c r="AN41" s="52" t="str">
        <f t="shared" si="49"/>
        <v>0</v>
      </c>
      <c r="AO41" s="52">
        <f t="shared" si="49"/>
        <v>1</v>
      </c>
      <c r="AP41" s="52" t="str">
        <f t="shared" si="49"/>
        <v>0</v>
      </c>
      <c r="AQ41" s="52">
        <f t="shared" si="49"/>
        <v>6</v>
      </c>
      <c r="AR41" s="52">
        <f t="shared" si="49"/>
        <v>5</v>
      </c>
      <c r="AS41" s="52">
        <f t="shared" si="49"/>
        <v>6</v>
      </c>
      <c r="AT41" s="52">
        <f t="shared" si="49"/>
        <v>5</v>
      </c>
      <c r="AU41" s="52">
        <f t="shared" si="49"/>
        <v>3</v>
      </c>
      <c r="AV41" s="54">
        <f>IF(COUNTIF(AV6:AV37,3)=0," ",COUNTIF(AV6:AV37,3))</f>
        <v>5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2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50">COUNTIF(AG6:AG36,2)+COUNTIF(AG6:AG36,"д")</f>
        <v>0</v>
      </c>
      <c r="AH42" s="35">
        <f t="shared" si="50"/>
        <v>0</v>
      </c>
      <c r="AI42" s="35">
        <f t="shared" si="50"/>
        <v>0</v>
      </c>
      <c r="AJ42" s="35">
        <f t="shared" si="50"/>
        <v>0</v>
      </c>
      <c r="AK42" s="35">
        <f t="shared" si="50"/>
        <v>0</v>
      </c>
      <c r="AL42" s="35">
        <f t="shared" si="50"/>
        <v>0</v>
      </c>
      <c r="AM42" s="35">
        <f t="shared" si="50"/>
        <v>0</v>
      </c>
      <c r="AN42" s="35">
        <f t="shared" si="50"/>
        <v>0</v>
      </c>
      <c r="AO42" s="35">
        <f t="shared" si="50"/>
        <v>0</v>
      </c>
      <c r="AP42" s="35">
        <f t="shared" si="50"/>
        <v>0</v>
      </c>
      <c r="AQ42" s="35">
        <f t="shared" si="50"/>
        <v>0</v>
      </c>
      <c r="AR42" s="35">
        <f t="shared" si="50"/>
        <v>0</v>
      </c>
      <c r="AS42" s="35">
        <f t="shared" si="50"/>
        <v>0</v>
      </c>
      <c r="AT42" s="35">
        <f t="shared" si="50"/>
        <v>0</v>
      </c>
      <c r="AU42" s="35">
        <f t="shared" si="50"/>
        <v>0</v>
      </c>
      <c r="AV42" s="35">
        <f t="shared" si="5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1</v>
      </c>
      <c r="P43" s="24">
        <v>0</v>
      </c>
      <c r="Q43" s="24">
        <v>0</v>
      </c>
      <c r="R43" s="24">
        <v>1</v>
      </c>
      <c r="S43" s="23">
        <v>0</v>
      </c>
      <c r="T43" s="23">
        <v>0</v>
      </c>
      <c r="U43" s="23">
        <v>0</v>
      </c>
      <c r="V43" s="35">
        <f t="shared" ref="V43:AB43" si="51">COUNTBLANK(V6:V26)</f>
        <v>0</v>
      </c>
      <c r="W43" s="35">
        <f t="shared" si="51"/>
        <v>0</v>
      </c>
      <c r="X43" s="35">
        <f t="shared" si="51"/>
        <v>0</v>
      </c>
      <c r="Y43" s="35">
        <f t="shared" si="51"/>
        <v>0</v>
      </c>
      <c r="Z43" s="35">
        <f t="shared" si="51"/>
        <v>0</v>
      </c>
      <c r="AA43" s="35">
        <f t="shared" si="51"/>
        <v>0</v>
      </c>
      <c r="AB43" s="35">
        <f t="shared" si="51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52">IF(COUNTIF(AF6:AF37,"б")=0+COUNTIF(AF6:AF37,"а")=0,"0",COUNTIF(AF6:AF37,"б")+COUNTIF(AF6:AF37,"а"))</f>
        <v>0</v>
      </c>
      <c r="AG43" s="60">
        <f t="shared" si="52"/>
        <v>0</v>
      </c>
      <c r="AH43" s="60">
        <f t="shared" si="52"/>
        <v>0</v>
      </c>
      <c r="AI43" s="60">
        <f t="shared" si="52"/>
        <v>0</v>
      </c>
      <c r="AJ43" s="60">
        <f t="shared" si="52"/>
        <v>0</v>
      </c>
      <c r="AK43" s="60">
        <f t="shared" si="52"/>
        <v>0</v>
      </c>
      <c r="AL43" s="60">
        <f t="shared" si="52"/>
        <v>0</v>
      </c>
      <c r="AM43" s="60">
        <f t="shared" si="52"/>
        <v>0</v>
      </c>
      <c r="AN43" s="60">
        <f t="shared" si="52"/>
        <v>0</v>
      </c>
      <c r="AO43" s="60">
        <f t="shared" si="52"/>
        <v>0</v>
      </c>
      <c r="AP43" s="60">
        <f t="shared" si="52"/>
        <v>1</v>
      </c>
      <c r="AQ43" s="60">
        <f t="shared" si="52"/>
        <v>0</v>
      </c>
      <c r="AR43" s="60">
        <f t="shared" si="52"/>
        <v>0</v>
      </c>
      <c r="AS43" s="60">
        <f t="shared" si="52"/>
        <v>1</v>
      </c>
      <c r="AT43" s="60">
        <f t="shared" si="52"/>
        <v>0</v>
      </c>
      <c r="AU43" s="60">
        <f t="shared" si="52"/>
        <v>0</v>
      </c>
      <c r="AV43" s="60">
        <f t="shared" si="52"/>
        <v>0</v>
      </c>
      <c r="AW43" s="60">
        <f t="shared" si="52"/>
        <v>0</v>
      </c>
      <c r="AX43" s="60">
        <f t="shared" si="52"/>
        <v>0</v>
      </c>
      <c r="AY43" s="60">
        <f t="shared" si="52"/>
        <v>0</v>
      </c>
      <c r="AZ43" s="60">
        <f t="shared" si="52"/>
        <v>0</v>
      </c>
      <c r="BA43" s="60">
        <f t="shared" si="52"/>
        <v>0</v>
      </c>
      <c r="BB43" s="60">
        <f t="shared" si="52"/>
        <v>0</v>
      </c>
      <c r="BC43" s="60">
        <f t="shared" si="52"/>
        <v>0</v>
      </c>
      <c r="BD43" s="60">
        <f t="shared" si="52"/>
        <v>0</v>
      </c>
      <c r="BE43" s="60">
        <f t="shared" si="52"/>
        <v>0</v>
      </c>
      <c r="BF43" s="60">
        <f t="shared" si="52"/>
        <v>0</v>
      </c>
      <c r="BG43" s="60">
        <f t="shared" si="52"/>
        <v>0</v>
      </c>
      <c r="BH43" s="60">
        <f t="shared" si="52"/>
        <v>0</v>
      </c>
      <c r="BI43" s="60">
        <f t="shared" si="52"/>
        <v>0</v>
      </c>
      <c r="BJ43" s="60">
        <f t="shared" si="52"/>
        <v>0</v>
      </c>
      <c r="BK43" s="60">
        <f t="shared" si="52"/>
        <v>0</v>
      </c>
      <c r="BL43" s="60">
        <f t="shared" si="52"/>
        <v>0</v>
      </c>
      <c r="BM43" s="60">
        <f t="shared" si="52"/>
        <v>0</v>
      </c>
      <c r="BN43" s="60">
        <f t="shared" si="52"/>
        <v>0</v>
      </c>
      <c r="BO43" s="60">
        <f t="shared" si="52"/>
        <v>0</v>
      </c>
      <c r="BP43" s="60">
        <f t="shared" si="52"/>
        <v>0</v>
      </c>
      <c r="BQ43" s="60">
        <f t="shared" si="52"/>
        <v>0</v>
      </c>
      <c r="BR43" s="60">
        <f t="shared" si="52"/>
        <v>0</v>
      </c>
      <c r="BS43" s="60">
        <f t="shared" si="52"/>
        <v>0</v>
      </c>
      <c r="BT43" s="60">
        <f t="shared" si="52"/>
        <v>0</v>
      </c>
      <c r="BU43" s="60">
        <f t="shared" si="52"/>
        <v>0</v>
      </c>
      <c r="BV43" s="60">
        <f t="shared" si="52"/>
        <v>0</v>
      </c>
      <c r="BW43" s="60">
        <f t="shared" si="52"/>
        <v>0</v>
      </c>
      <c r="BX43" s="60">
        <f t="shared" si="52"/>
        <v>0</v>
      </c>
      <c r="BY43" s="60">
        <f t="shared" si="52"/>
        <v>0</v>
      </c>
      <c r="BZ43" s="60">
        <f t="shared" si="52"/>
        <v>0</v>
      </c>
      <c r="CA43" s="60">
        <f t="shared" si="52"/>
        <v>0</v>
      </c>
      <c r="CB43" s="60">
        <f t="shared" si="5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53">IF(COUNTIF(AG6:AG37,"з")=0,"0",COUNTIF(AG6:AG37,"з"))</f>
        <v>0</v>
      </c>
      <c r="AH44" s="35" t="str">
        <f t="shared" si="53"/>
        <v>0</v>
      </c>
      <c r="AI44" s="35" t="str">
        <f t="shared" si="53"/>
        <v>0</v>
      </c>
      <c r="AJ44" s="35" t="str">
        <f t="shared" si="53"/>
        <v>0</v>
      </c>
      <c r="AK44" s="35" t="str">
        <f t="shared" si="53"/>
        <v>0</v>
      </c>
      <c r="AL44" s="35" t="str">
        <f t="shared" si="53"/>
        <v>0</v>
      </c>
      <c r="AM44" s="35" t="str">
        <f t="shared" si="53"/>
        <v>0</v>
      </c>
      <c r="AN44" s="35" t="str">
        <f t="shared" si="53"/>
        <v>0</v>
      </c>
      <c r="AO44" s="35" t="str">
        <f t="shared" si="53"/>
        <v>0</v>
      </c>
      <c r="AP44" s="35" t="str">
        <f t="shared" si="53"/>
        <v>0</v>
      </c>
      <c r="AQ44" s="35" t="str">
        <f t="shared" si="53"/>
        <v>0</v>
      </c>
      <c r="AR44" s="35" t="str">
        <f t="shared" si="53"/>
        <v>0</v>
      </c>
      <c r="AS44" s="35" t="str">
        <f t="shared" si="53"/>
        <v>0</v>
      </c>
      <c r="AT44" s="35" t="str">
        <f t="shared" si="53"/>
        <v>0</v>
      </c>
      <c r="AU44" s="35" t="str">
        <f t="shared" si="53"/>
        <v>0</v>
      </c>
      <c r="AV44" s="35" t="str">
        <f t="shared" si="53"/>
        <v>0</v>
      </c>
      <c r="AW44" s="35" t="str">
        <f t="shared" si="5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54">IF(COUNTIF(AG6:AG37,"н")=0,"0",COUNTIF(AG6:AG37,"н"))</f>
        <v>0</v>
      </c>
      <c r="AH45" s="35" t="str">
        <f t="shared" si="54"/>
        <v>0</v>
      </c>
      <c r="AI45" s="35" t="str">
        <f t="shared" si="54"/>
        <v>0</v>
      </c>
      <c r="AJ45" s="35" t="str">
        <f t="shared" si="54"/>
        <v>0</v>
      </c>
      <c r="AK45" s="35" t="str">
        <f t="shared" si="54"/>
        <v>0</v>
      </c>
      <c r="AL45" s="35" t="str">
        <f t="shared" si="54"/>
        <v>0</v>
      </c>
      <c r="AM45" s="35" t="str">
        <f t="shared" si="54"/>
        <v>0</v>
      </c>
      <c r="AN45" s="35" t="str">
        <f t="shared" si="54"/>
        <v>0</v>
      </c>
      <c r="AO45" s="35" t="str">
        <f t="shared" si="54"/>
        <v>0</v>
      </c>
      <c r="AP45" s="35" t="str">
        <f t="shared" si="54"/>
        <v>0</v>
      </c>
      <c r="AQ45" s="35" t="str">
        <f t="shared" si="54"/>
        <v>0</v>
      </c>
      <c r="AR45" s="35" t="str">
        <f t="shared" si="54"/>
        <v>0</v>
      </c>
      <c r="AS45" s="35" t="str">
        <f t="shared" si="54"/>
        <v>0</v>
      </c>
      <c r="AT45" s="35" t="str">
        <f t="shared" si="54"/>
        <v>0</v>
      </c>
      <c r="AU45" s="35" t="str">
        <f t="shared" si="54"/>
        <v>0</v>
      </c>
      <c r="AV45" s="35" t="str">
        <f t="shared" si="54"/>
        <v>0</v>
      </c>
      <c r="AW45" s="35" t="str">
        <f t="shared" si="5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88"/>
      <c r="X46" s="88"/>
      <c r="Y46" s="88"/>
      <c r="Z46" s="88"/>
      <c r="AA46" s="88"/>
      <c r="AB46" s="88"/>
      <c r="AC46" s="88"/>
      <c r="AD46" s="88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88"/>
      <c r="X47" s="88"/>
      <c r="Y47" s="88"/>
      <c r="Z47" s="88"/>
      <c r="AA47" s="88"/>
      <c r="AB47" s="88"/>
      <c r="AC47" s="88"/>
      <c r="AD47" s="88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88"/>
      <c r="X48" s="88"/>
      <c r="Y48" s="88"/>
      <c r="Z48" s="88"/>
      <c r="AA48" s="88"/>
      <c r="AB48" s="88"/>
      <c r="AC48" s="88"/>
      <c r="AD48" s="88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88"/>
      <c r="X49" s="88"/>
      <c r="Y49" s="88"/>
      <c r="Z49" s="88"/>
      <c r="AA49" s="88"/>
      <c r="AB49" s="88"/>
      <c r="AC49" s="88"/>
      <c r="AD49" s="88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88"/>
      <c r="X50" s="88"/>
      <c r="Y50" s="88"/>
      <c r="Z50" s="88"/>
      <c r="AA50" s="88"/>
      <c r="AB50" s="88"/>
      <c r="AC50" s="88"/>
      <c r="AD50" s="88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88"/>
      <c r="X51" s="88"/>
      <c r="Y51" s="88"/>
      <c r="Z51" s="88"/>
      <c r="AA51" s="88"/>
      <c r="AB51" s="88"/>
      <c r="AC51" s="88"/>
      <c r="AD51" s="88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88"/>
      <c r="X52" s="88"/>
      <c r="Y52" s="88"/>
      <c r="Z52" s="88"/>
      <c r="AA52" s="88"/>
      <c r="AB52" s="88"/>
      <c r="AC52" s="88"/>
      <c r="AD52" s="88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88"/>
      <c r="X53" s="88"/>
      <c r="Y53" s="88"/>
      <c r="Z53" s="88"/>
      <c r="AA53" s="88"/>
      <c r="AB53" s="88"/>
      <c r="AC53" s="88"/>
      <c r="AD53" s="88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88"/>
      <c r="X54" s="88"/>
      <c r="Y54" s="88"/>
      <c r="Z54" s="88"/>
      <c r="AA54" s="88"/>
      <c r="AB54" s="88"/>
      <c r="AC54" s="88"/>
      <c r="AD54" s="88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I2:P2"/>
    <mergeCell ref="BP3:CE3"/>
    <mergeCell ref="X39:AB39"/>
    <mergeCell ref="A3:C4"/>
    <mergeCell ref="AD3:AD5"/>
    <mergeCell ref="AG3:AW3"/>
    <mergeCell ref="AX3:BM3"/>
    <mergeCell ref="Q2:T2"/>
  </mergeCells>
  <conditionalFormatting sqref="C5 Y5 AI5 AG5 R5:S5 H5">
    <cfRule type="cellIs" dxfId="4749" priority="3605" stopIfTrue="1" operator="equal">
      <formula>5</formula>
    </cfRule>
    <cfRule type="cellIs" dxfId="4748" priority="3606" stopIfTrue="1" operator="equal">
      <formula>4</formula>
    </cfRule>
    <cfRule type="cellIs" dxfId="4747" priority="3607" stopIfTrue="1" operator="equal">
      <formula>3</formula>
    </cfRule>
  </conditionalFormatting>
  <conditionalFormatting sqref="E6:E45">
    <cfRule type="cellIs" dxfId="4746" priority="3603" stopIfTrue="1" operator="equal">
      <formula>4</formula>
    </cfRule>
    <cfRule type="cellIs" dxfId="4745" priority="3604" stopIfTrue="1" operator="equal">
      <formula>3</formula>
    </cfRule>
  </conditionalFormatting>
  <conditionalFormatting sqref="Z5:AC5 W40:AF43 AE6:AE39 W39 F34:Q45 W44:AW45 AG6:AW42 AG43:CB43 F31:Q31 J30:R30 F30:G30 G6:G29 R29:V45 J6:P29 R6:T28 V6:V28">
    <cfRule type="cellIs" dxfId="4744" priority="3600" stopIfTrue="1" operator="equal">
      <formula>5</formula>
    </cfRule>
    <cfRule type="cellIs" dxfId="4743" priority="3601" stopIfTrue="1" operator="equal">
      <formula>4</formula>
    </cfRule>
    <cfRule type="cellIs" dxfId="4742" priority="3602" stopIfTrue="1" operator="equal">
      <formula>3</formula>
    </cfRule>
  </conditionalFormatting>
  <conditionalFormatting sqref="AF6:AF37">
    <cfRule type="expression" dxfId="4741" priority="3598" stopIfTrue="1">
      <formula>VALUE(RIGHT(AF6))&gt;AE6</formula>
    </cfRule>
    <cfRule type="expression" dxfId="4740" priority="3599" stopIfTrue="1">
      <formula>EXACT(RIGHT(AF6,3),"зач")</formula>
    </cfRule>
  </conditionalFormatting>
  <conditionalFormatting sqref="AE3:AJ4 V3:AC4 N3:P3 R3:T3 H3:H5 R4:S4 R5:T5">
    <cfRule type="expression" dxfId="4739" priority="3596" stopIfTrue="1">
      <formula>$D$1&lt;H3</formula>
    </cfRule>
    <cfRule type="expression" dxfId="4738" priority="3597" stopIfTrue="1">
      <formula>$D$1&gt;H3</formula>
    </cfRule>
  </conditionalFormatting>
  <conditionalFormatting sqref="I6:J30">
    <cfRule type="cellIs" dxfId="4737" priority="3283" stopIfTrue="1" operator="equal">
      <formula>5</formula>
    </cfRule>
    <cfRule type="cellIs" dxfId="4736" priority="3284" stopIfTrue="1" operator="equal">
      <formula>4</formula>
    </cfRule>
    <cfRule type="cellIs" dxfId="4735" priority="3285" stopIfTrue="1" operator="equal">
      <formula>3</formula>
    </cfRule>
  </conditionalFormatting>
  <conditionalFormatting sqref="J3">
    <cfRule type="expression" dxfId="4734" priority="1953" stopIfTrue="1">
      <formula>$D$1&lt;J3</formula>
    </cfRule>
    <cfRule type="expression" dxfId="4733" priority="1954" stopIfTrue="1">
      <formula>$D$1&gt;J3</formula>
    </cfRule>
  </conditionalFormatting>
  <conditionalFormatting sqref="G3">
    <cfRule type="expression" dxfId="4732" priority="1951" stopIfTrue="1">
      <formula>$D$1&lt;G3</formula>
    </cfRule>
    <cfRule type="expression" dxfId="4731" priority="1952" stopIfTrue="1">
      <formula>$D$1&gt;G3</formula>
    </cfRule>
  </conditionalFormatting>
  <conditionalFormatting sqref="G3">
    <cfRule type="expression" dxfId="4730" priority="1949" stopIfTrue="1">
      <formula>$D$1&lt;G3</formula>
    </cfRule>
    <cfRule type="expression" dxfId="4729" priority="1950" stopIfTrue="1">
      <formula>$D$1&gt;G3</formula>
    </cfRule>
  </conditionalFormatting>
  <conditionalFormatting sqref="N3">
    <cfRule type="expression" dxfId="4728" priority="1945" stopIfTrue="1">
      <formula>$D$1&lt;N3</formula>
    </cfRule>
    <cfRule type="expression" dxfId="4727" priority="1946" stopIfTrue="1">
      <formula>$D$1&gt;N3</formula>
    </cfRule>
  </conditionalFormatting>
  <conditionalFormatting sqref="G3">
    <cfRule type="expression" dxfId="4726" priority="1941" stopIfTrue="1">
      <formula>$D$1&lt;G3</formula>
    </cfRule>
    <cfRule type="expression" dxfId="4725" priority="1942" stopIfTrue="1">
      <formula>$D$1&gt;G3</formula>
    </cfRule>
  </conditionalFormatting>
  <conditionalFormatting sqref="J3">
    <cfRule type="expression" dxfId="4724" priority="1929" stopIfTrue="1">
      <formula>$D$1&lt;J3</formula>
    </cfRule>
    <cfRule type="expression" dxfId="4723" priority="1930" stopIfTrue="1">
      <formula>$D$1&gt;J3</formula>
    </cfRule>
  </conditionalFormatting>
  <conditionalFormatting sqref="J3">
    <cfRule type="expression" dxfId="4722" priority="1925" stopIfTrue="1">
      <formula>$D$1&lt;J3</formula>
    </cfRule>
    <cfRule type="expression" dxfId="4721" priority="1926" stopIfTrue="1">
      <formula>$D$1&gt;J3</formula>
    </cfRule>
  </conditionalFormatting>
  <conditionalFormatting sqref="R4:S4">
    <cfRule type="expression" dxfId="4720" priority="1917" stopIfTrue="1">
      <formula>$D$1&lt;R4</formula>
    </cfRule>
    <cfRule type="expression" dxfId="4719" priority="1918" stopIfTrue="1">
      <formula>$D$1&gt;R4</formula>
    </cfRule>
  </conditionalFormatting>
  <conditionalFormatting sqref="H4">
    <cfRule type="expression" dxfId="4718" priority="1871" stopIfTrue="1">
      <formula>$D$1&lt;H4</formula>
    </cfRule>
    <cfRule type="expression" dxfId="4717" priority="1872" stopIfTrue="1">
      <formula>$D$1&gt;H4</formula>
    </cfRule>
  </conditionalFormatting>
  <conditionalFormatting sqref="H4">
    <cfRule type="expression" dxfId="4716" priority="1875" stopIfTrue="1">
      <formula>$D$1&lt;H4</formula>
    </cfRule>
    <cfRule type="expression" dxfId="4715" priority="1876" stopIfTrue="1">
      <formula>$D$1&gt;H4</formula>
    </cfRule>
  </conditionalFormatting>
  <conditionalFormatting sqref="G4 N4">
    <cfRule type="expression" dxfId="4714" priority="1911" stopIfTrue="1">
      <formula>$D$1&lt;G4</formula>
    </cfRule>
    <cfRule type="expression" dxfId="4713" priority="1912" stopIfTrue="1">
      <formula>$D$1&gt;G4</formula>
    </cfRule>
  </conditionalFormatting>
  <conditionalFormatting sqref="G4">
    <cfRule type="expression" dxfId="4712" priority="1909" stopIfTrue="1">
      <formula>$D$1&lt;G4</formula>
    </cfRule>
    <cfRule type="expression" dxfId="4711" priority="1910" stopIfTrue="1">
      <formula>$D$1&gt;G4</formula>
    </cfRule>
  </conditionalFormatting>
  <conditionalFormatting sqref="N4">
    <cfRule type="expression" dxfId="4710" priority="1905" stopIfTrue="1">
      <formula>$D$1&lt;N4</formula>
    </cfRule>
    <cfRule type="expression" dxfId="4709" priority="1906" stopIfTrue="1">
      <formula>$D$1&gt;N4</formula>
    </cfRule>
  </conditionalFormatting>
  <conditionalFormatting sqref="G4">
    <cfRule type="expression" dxfId="4708" priority="1899" stopIfTrue="1">
      <formula>$D$1&lt;G4</formula>
    </cfRule>
    <cfRule type="expression" dxfId="4707" priority="1900" stopIfTrue="1">
      <formula>$D$1&gt;G4</formula>
    </cfRule>
  </conditionalFormatting>
  <conditionalFormatting sqref="H4">
    <cfRule type="expression" dxfId="4706" priority="1879" stopIfTrue="1">
      <formula>$D$1&lt;H4</formula>
    </cfRule>
    <cfRule type="expression" dxfId="4705" priority="1880" stopIfTrue="1">
      <formula>$D$1&gt;H4</formula>
    </cfRule>
  </conditionalFormatting>
  <conditionalFormatting sqref="H4">
    <cfRule type="expression" dxfId="4704" priority="1877" stopIfTrue="1">
      <formula>$D$1&lt;H4</formula>
    </cfRule>
    <cfRule type="expression" dxfId="4703" priority="1878" stopIfTrue="1">
      <formula>$D$1&gt;H4</formula>
    </cfRule>
  </conditionalFormatting>
  <conditionalFormatting sqref="H4">
    <cfRule type="expression" dxfId="4702" priority="1873" stopIfTrue="1">
      <formula>$D$1&lt;H4</formula>
    </cfRule>
    <cfRule type="expression" dxfId="4701" priority="1874" stopIfTrue="1">
      <formula>$D$1&gt;H4</formula>
    </cfRule>
  </conditionalFormatting>
  <conditionalFormatting sqref="H4">
    <cfRule type="expression" dxfId="4700" priority="1869" stopIfTrue="1">
      <formula>$D$1&lt;H4</formula>
    </cfRule>
    <cfRule type="expression" dxfId="4699" priority="1870" stopIfTrue="1">
      <formula>$D$1&gt;H4</formula>
    </cfRule>
  </conditionalFormatting>
  <conditionalFormatting sqref="G5">
    <cfRule type="expression" dxfId="4698" priority="1707" stopIfTrue="1">
      <formula>$D$4&lt;G5</formula>
    </cfRule>
    <cfRule type="expression" dxfId="4697" priority="1708" stopIfTrue="1">
      <formula>$D$4&gt;G5</formula>
    </cfRule>
  </conditionalFormatting>
  <conditionalFormatting sqref="R5">
    <cfRule type="expression" dxfId="4696" priority="1825" stopIfTrue="1">
      <formula>$D$1&lt;R5</formula>
    </cfRule>
    <cfRule type="expression" dxfId="4695" priority="1826" stopIfTrue="1">
      <formula>$D$1&gt;R5</formula>
    </cfRule>
  </conditionalFormatting>
  <conditionalFormatting sqref="R5">
    <cfRule type="expression" dxfId="4694" priority="1823" stopIfTrue="1">
      <formula>$D$1&lt;R5</formula>
    </cfRule>
    <cfRule type="expression" dxfId="4693" priority="1824" stopIfTrue="1">
      <formula>$D$1&gt;R5</formula>
    </cfRule>
  </conditionalFormatting>
  <conditionalFormatting sqref="R5">
    <cfRule type="expression" dxfId="4692" priority="1821" stopIfTrue="1">
      <formula>$D$1&lt;R5</formula>
    </cfRule>
    <cfRule type="expression" dxfId="4691" priority="1822" stopIfTrue="1">
      <formula>$D$1&gt;R5</formula>
    </cfRule>
  </conditionalFormatting>
  <conditionalFormatting sqref="R5">
    <cfRule type="expression" dxfId="4690" priority="1819" stopIfTrue="1">
      <formula>$D$1&lt;R5</formula>
    </cfRule>
    <cfRule type="expression" dxfId="4689" priority="1820" stopIfTrue="1">
      <formula>$D$1&gt;R5</formula>
    </cfRule>
  </conditionalFormatting>
  <conditionalFormatting sqref="R5">
    <cfRule type="expression" dxfId="4688" priority="1817" stopIfTrue="1">
      <formula>$D$1&lt;R5</formula>
    </cfRule>
    <cfRule type="expression" dxfId="4687" priority="1818" stopIfTrue="1">
      <formula>$D$1&gt;R5</formula>
    </cfRule>
  </conditionalFormatting>
  <conditionalFormatting sqref="R5">
    <cfRule type="expression" dxfId="4686" priority="1815" stopIfTrue="1">
      <formula>$D$1&lt;R5</formula>
    </cfRule>
    <cfRule type="expression" dxfId="4685" priority="1816" stopIfTrue="1">
      <formula>$D$1&gt;R5</formula>
    </cfRule>
  </conditionalFormatting>
  <conditionalFormatting sqref="T5">
    <cfRule type="expression" dxfId="4684" priority="1669" stopIfTrue="1">
      <formula>$D$1&lt;T5</formula>
    </cfRule>
    <cfRule type="expression" dxfId="4683" priority="1670" stopIfTrue="1">
      <formula>$D$1&gt;T5</formula>
    </cfRule>
  </conditionalFormatting>
  <conditionalFormatting sqref="T5">
    <cfRule type="expression" dxfId="4682" priority="1667" stopIfTrue="1">
      <formula>$D$1&lt;T5</formula>
    </cfRule>
    <cfRule type="expression" dxfId="4681" priority="1668" stopIfTrue="1">
      <formula>$D$1&gt;T5</formula>
    </cfRule>
  </conditionalFormatting>
  <conditionalFormatting sqref="T5">
    <cfRule type="expression" dxfId="4680" priority="1665" stopIfTrue="1">
      <formula>$D$1&lt;T5</formula>
    </cfRule>
    <cfRule type="expression" dxfId="4679" priority="1666" stopIfTrue="1">
      <formula>$D$1&gt;T5</formula>
    </cfRule>
  </conditionalFormatting>
  <conditionalFormatting sqref="T5">
    <cfRule type="expression" dxfId="4678" priority="1663" stopIfTrue="1">
      <formula>$D$1&lt;T5</formula>
    </cfRule>
    <cfRule type="expression" dxfId="4677" priority="1664" stopIfTrue="1">
      <formula>$D$1&gt;T5</formula>
    </cfRule>
  </conditionalFormatting>
  <conditionalFormatting sqref="T5">
    <cfRule type="expression" dxfId="4676" priority="1661" stopIfTrue="1">
      <formula>$D$1&lt;T5</formula>
    </cfRule>
    <cfRule type="expression" dxfId="4675" priority="1662" stopIfTrue="1">
      <formula>$D$1&gt;T5</formula>
    </cfRule>
  </conditionalFormatting>
  <conditionalFormatting sqref="T5">
    <cfRule type="expression" dxfId="4674" priority="1659" stopIfTrue="1">
      <formula>$D$1&lt;T5</formula>
    </cfRule>
    <cfRule type="expression" dxfId="4673" priority="1660" stopIfTrue="1">
      <formula>$D$1&gt;T5</formula>
    </cfRule>
  </conditionalFormatting>
  <conditionalFormatting sqref="T5">
    <cfRule type="expression" dxfId="4672" priority="1657" stopIfTrue="1">
      <formula>$D$1&lt;T5</formula>
    </cfRule>
    <cfRule type="expression" dxfId="4671" priority="1658" stopIfTrue="1">
      <formula>$D$1&gt;T5</formula>
    </cfRule>
  </conditionalFormatting>
  <conditionalFormatting sqref="H5">
    <cfRule type="expression" dxfId="4670" priority="1705" stopIfTrue="1">
      <formula>$D$1&lt;H5</formula>
    </cfRule>
    <cfRule type="expression" dxfId="4669" priority="1706" stopIfTrue="1">
      <formula>$D$1&gt;H5</formula>
    </cfRule>
  </conditionalFormatting>
  <conditionalFormatting sqref="H5">
    <cfRule type="expression" dxfId="4668" priority="1703" stopIfTrue="1">
      <formula>$D$1&lt;H5</formula>
    </cfRule>
    <cfRule type="expression" dxfId="4667" priority="1704" stopIfTrue="1">
      <formula>$D$1&gt;H5</formula>
    </cfRule>
  </conditionalFormatting>
  <conditionalFormatting sqref="H5">
    <cfRule type="expression" dxfId="4666" priority="1701" stopIfTrue="1">
      <formula>$D$1&lt;H5</formula>
    </cfRule>
    <cfRule type="expression" dxfId="4665" priority="1702" stopIfTrue="1">
      <formula>$D$1&gt;H5</formula>
    </cfRule>
  </conditionalFormatting>
  <conditionalFormatting sqref="H5">
    <cfRule type="expression" dxfId="4664" priority="1699" stopIfTrue="1">
      <formula>$D$1&lt;H5</formula>
    </cfRule>
    <cfRule type="expression" dxfId="4663" priority="1700" stopIfTrue="1">
      <formula>$D$1&gt;H5</formula>
    </cfRule>
  </conditionalFormatting>
  <conditionalFormatting sqref="H5">
    <cfRule type="expression" dxfId="4662" priority="1697" stopIfTrue="1">
      <formula>$D$1&lt;H5</formula>
    </cfRule>
    <cfRule type="expression" dxfId="4661" priority="1698" stopIfTrue="1">
      <formula>$D$1&gt;H5</formula>
    </cfRule>
  </conditionalFormatting>
  <conditionalFormatting sqref="H5">
    <cfRule type="expression" dxfId="4660" priority="1695" stopIfTrue="1">
      <formula>$D$1&lt;H5</formula>
    </cfRule>
    <cfRule type="expression" dxfId="4659" priority="1696" stopIfTrue="1">
      <formula>$D$1&gt;H5</formula>
    </cfRule>
  </conditionalFormatting>
  <conditionalFormatting sqref="T5">
    <cfRule type="expression" dxfId="4658" priority="1683" stopIfTrue="1">
      <formula>$D$1&lt;T5</formula>
    </cfRule>
    <cfRule type="expression" dxfId="4657" priority="1684" stopIfTrue="1">
      <formula>$D$1&gt;T5</formula>
    </cfRule>
  </conditionalFormatting>
  <conditionalFormatting sqref="T5">
    <cfRule type="expression" dxfId="4656" priority="1681" stopIfTrue="1">
      <formula>$D$1&lt;T5</formula>
    </cfRule>
    <cfRule type="expression" dxfId="4655" priority="1682" stopIfTrue="1">
      <formula>$D$1&gt;T5</formula>
    </cfRule>
  </conditionalFormatting>
  <conditionalFormatting sqref="T5">
    <cfRule type="expression" dxfId="4654" priority="1679" stopIfTrue="1">
      <formula>$D$1&lt;T5</formula>
    </cfRule>
    <cfRule type="expression" dxfId="4653" priority="1680" stopIfTrue="1">
      <formula>$D$1&gt;T5</formula>
    </cfRule>
  </conditionalFormatting>
  <conditionalFormatting sqref="T5">
    <cfRule type="expression" dxfId="4652" priority="1677" stopIfTrue="1">
      <formula>$D$1&lt;T5</formula>
    </cfRule>
    <cfRule type="expression" dxfId="4651" priority="1678" stopIfTrue="1">
      <formula>$D$1&gt;T5</formula>
    </cfRule>
  </conditionalFormatting>
  <conditionalFormatting sqref="T5">
    <cfRule type="expression" dxfId="4650" priority="1675" stopIfTrue="1">
      <formula>$D$1&lt;T5</formula>
    </cfRule>
    <cfRule type="expression" dxfId="4649" priority="1676" stopIfTrue="1">
      <formula>$D$1&gt;T5</formula>
    </cfRule>
  </conditionalFormatting>
  <conditionalFormatting sqref="T5">
    <cfRule type="expression" dxfId="4648" priority="1673" stopIfTrue="1">
      <formula>$D$1&lt;T5</formula>
    </cfRule>
    <cfRule type="expression" dxfId="4647" priority="1674" stopIfTrue="1">
      <formula>$D$1&gt;T5</formula>
    </cfRule>
  </conditionalFormatting>
  <conditionalFormatting sqref="T5">
    <cfRule type="expression" dxfId="4646" priority="1671" stopIfTrue="1">
      <formula>$D$1&lt;T5</formula>
    </cfRule>
    <cfRule type="expression" dxfId="4645" priority="1672" stopIfTrue="1">
      <formula>$D$1&gt;T5</formula>
    </cfRule>
  </conditionalFormatting>
  <conditionalFormatting sqref="R4">
    <cfRule type="expression" dxfId="4644" priority="1536" stopIfTrue="1">
      <formula>$D$1&lt;R4</formula>
    </cfRule>
    <cfRule type="expression" dxfId="4643" priority="1537" stopIfTrue="1">
      <formula>$D$1&gt;R4</formula>
    </cfRule>
  </conditionalFormatting>
  <conditionalFormatting sqref="R4">
    <cfRule type="expression" dxfId="4642" priority="1534" stopIfTrue="1">
      <formula>$D$1&lt;R4</formula>
    </cfRule>
    <cfRule type="expression" dxfId="4641" priority="1535" stopIfTrue="1">
      <formula>$D$1&gt;R4</formula>
    </cfRule>
  </conditionalFormatting>
  <conditionalFormatting sqref="R4">
    <cfRule type="expression" dxfId="4640" priority="1530" stopIfTrue="1">
      <formula>$D$1&lt;R4</formula>
    </cfRule>
    <cfRule type="expression" dxfId="4639" priority="1531" stopIfTrue="1">
      <formula>$D$1&gt;R4</formula>
    </cfRule>
  </conditionalFormatting>
  <conditionalFormatting sqref="R4">
    <cfRule type="expression" dxfId="4638" priority="1532" stopIfTrue="1">
      <formula>$D$1&lt;R4</formula>
    </cfRule>
    <cfRule type="expression" dxfId="4637" priority="1533" stopIfTrue="1">
      <formula>$D$1&gt;R4</formula>
    </cfRule>
  </conditionalFormatting>
  <conditionalFormatting sqref="N4">
    <cfRule type="expression" dxfId="4636" priority="1580" stopIfTrue="1">
      <formula>$D$1&lt;N4</formula>
    </cfRule>
    <cfRule type="expression" dxfId="4635" priority="1581" stopIfTrue="1">
      <formula>$D$1&gt;N4</formula>
    </cfRule>
  </conditionalFormatting>
  <conditionalFormatting sqref="G4">
    <cfRule type="expression" dxfId="4634" priority="1358" stopIfTrue="1">
      <formula>$D$4&lt;G4</formula>
    </cfRule>
    <cfRule type="expression" dxfId="4633" priority="1359" stopIfTrue="1">
      <formula>$D$4&gt;G4</formula>
    </cfRule>
  </conditionalFormatting>
  <conditionalFormatting sqref="N4">
    <cfRule type="expression" dxfId="4632" priority="1571" stopIfTrue="1">
      <formula>$D$1&lt;N4</formula>
    </cfRule>
    <cfRule type="expression" dxfId="4631" priority="1572" stopIfTrue="1">
      <formula>$D$1&gt;N4</formula>
    </cfRule>
  </conditionalFormatting>
  <conditionalFormatting sqref="N4">
    <cfRule type="expression" dxfId="4630" priority="1569" stopIfTrue="1">
      <formula>$D$1&lt;N4</formula>
    </cfRule>
    <cfRule type="expression" dxfId="4629" priority="1570" stopIfTrue="1">
      <formula>$D$1&gt;N4</formula>
    </cfRule>
  </conditionalFormatting>
  <conditionalFormatting sqref="R5">
    <cfRule type="cellIs" dxfId="4628" priority="1561" stopIfTrue="1" operator="equal">
      <formula>5</formula>
    </cfRule>
    <cfRule type="cellIs" dxfId="4627" priority="1562" stopIfTrue="1" operator="equal">
      <formula>4</formula>
    </cfRule>
    <cfRule type="cellIs" dxfId="4626" priority="1563" stopIfTrue="1" operator="equal">
      <formula>3</formula>
    </cfRule>
  </conditionalFormatting>
  <conditionalFormatting sqref="S5">
    <cfRule type="cellIs" dxfId="4625" priority="1538" stopIfTrue="1" operator="equal">
      <formula>5</formula>
    </cfRule>
    <cfRule type="cellIs" dxfId="4624" priority="1539" stopIfTrue="1" operator="equal">
      <formula>4</formula>
    </cfRule>
    <cfRule type="cellIs" dxfId="4623" priority="1540" stopIfTrue="1" operator="equal">
      <formula>3</formula>
    </cfRule>
  </conditionalFormatting>
  <conditionalFormatting sqref="R4">
    <cfRule type="expression" dxfId="4622" priority="1528" stopIfTrue="1">
      <formula>$D$1&lt;R4</formula>
    </cfRule>
    <cfRule type="expression" dxfId="4621" priority="1529" stopIfTrue="1">
      <formula>$D$1&gt;R4</formula>
    </cfRule>
  </conditionalFormatting>
  <conditionalFormatting sqref="R4">
    <cfRule type="expression" dxfId="4620" priority="1526" stopIfTrue="1">
      <formula>$D$1&lt;R4</formula>
    </cfRule>
    <cfRule type="expression" dxfId="4619" priority="1527" stopIfTrue="1">
      <formula>$D$1&gt;R4</formula>
    </cfRule>
  </conditionalFormatting>
  <conditionalFormatting sqref="N4">
    <cfRule type="expression" dxfId="4618" priority="1494" stopIfTrue="1">
      <formula>$D$1&lt;N4</formula>
    </cfRule>
    <cfRule type="expression" dxfId="4617" priority="1495" stopIfTrue="1">
      <formula>$D$1&gt;N4</formula>
    </cfRule>
  </conditionalFormatting>
  <conditionalFormatting sqref="T5">
    <cfRule type="cellIs" dxfId="4616" priority="1363" stopIfTrue="1" operator="equal">
      <formula>5</formula>
    </cfRule>
    <cfRule type="cellIs" dxfId="4615" priority="1364" stopIfTrue="1" operator="equal">
      <formula>4</formula>
    </cfRule>
    <cfRule type="cellIs" dxfId="4614" priority="1365" stopIfTrue="1" operator="equal">
      <formula>3</formula>
    </cfRule>
  </conditionalFormatting>
  <conditionalFormatting sqref="G5">
    <cfRule type="cellIs" dxfId="4613" priority="1360" stopIfTrue="1" operator="equal">
      <formula>5</formula>
    </cfRule>
    <cfRule type="cellIs" dxfId="4612" priority="1361" stopIfTrue="1" operator="equal">
      <formula>4</formula>
    </cfRule>
    <cfRule type="cellIs" dxfId="4611" priority="1362" stopIfTrue="1" operator="equal">
      <formula>3</formula>
    </cfRule>
  </conditionalFormatting>
  <conditionalFormatting sqref="H5">
    <cfRule type="cellIs" dxfId="4610" priority="1355" stopIfTrue="1" operator="equal">
      <formula>5</formula>
    </cfRule>
    <cfRule type="cellIs" dxfId="4609" priority="1356" stopIfTrue="1" operator="equal">
      <formula>4</formula>
    </cfRule>
    <cfRule type="cellIs" dxfId="4608" priority="1357" stopIfTrue="1" operator="equal">
      <formula>3</formula>
    </cfRule>
  </conditionalFormatting>
  <conditionalFormatting sqref="R5">
    <cfRule type="cellIs" dxfId="4607" priority="1352" stopIfTrue="1" operator="equal">
      <formula>5</formula>
    </cfRule>
    <cfRule type="cellIs" dxfId="4606" priority="1353" stopIfTrue="1" operator="equal">
      <formula>4</formula>
    </cfRule>
    <cfRule type="cellIs" dxfId="4605" priority="1354" stopIfTrue="1" operator="equal">
      <formula>3</formula>
    </cfRule>
  </conditionalFormatting>
  <conditionalFormatting sqref="H4">
    <cfRule type="expression" dxfId="4604" priority="1350" stopIfTrue="1">
      <formula>$D$1&lt;H4</formula>
    </cfRule>
    <cfRule type="expression" dxfId="4603" priority="1351" stopIfTrue="1">
      <formula>$D$1&gt;H4</formula>
    </cfRule>
  </conditionalFormatting>
  <conditionalFormatting sqref="H4">
    <cfRule type="expression" dxfId="4602" priority="1348" stopIfTrue="1">
      <formula>$D$1&lt;H4</formula>
    </cfRule>
    <cfRule type="expression" dxfId="4601" priority="1349" stopIfTrue="1">
      <formula>$D$1&gt;H4</formula>
    </cfRule>
  </conditionalFormatting>
  <conditionalFormatting sqref="H4">
    <cfRule type="expression" dxfId="4600" priority="1346" stopIfTrue="1">
      <formula>$D$1&lt;H4</formula>
    </cfRule>
    <cfRule type="expression" dxfId="4599" priority="1347" stopIfTrue="1">
      <formula>$D$1&gt;H4</formula>
    </cfRule>
  </conditionalFormatting>
  <conditionalFormatting sqref="H4">
    <cfRule type="expression" dxfId="4598" priority="1344" stopIfTrue="1">
      <formula>$D$1&lt;H4</formula>
    </cfRule>
    <cfRule type="expression" dxfId="4597" priority="1345" stopIfTrue="1">
      <formula>$D$1&gt;H4</formula>
    </cfRule>
  </conditionalFormatting>
  <conditionalFormatting sqref="H4">
    <cfRule type="expression" dxfId="4596" priority="1342" stopIfTrue="1">
      <formula>$D$1&lt;H4</formula>
    </cfRule>
    <cfRule type="expression" dxfId="4595" priority="1343" stopIfTrue="1">
      <formula>$D$1&gt;H4</formula>
    </cfRule>
  </conditionalFormatting>
  <conditionalFormatting sqref="H4">
    <cfRule type="expression" dxfId="4594" priority="1340" stopIfTrue="1">
      <formula>$D$1&lt;H4</formula>
    </cfRule>
    <cfRule type="expression" dxfId="4593" priority="1341" stopIfTrue="1">
      <formula>$D$1&gt;H4</formula>
    </cfRule>
  </conditionalFormatting>
  <conditionalFormatting sqref="N4">
    <cfRule type="expression" dxfId="4592" priority="1336" stopIfTrue="1">
      <formula>$D$1&lt;N4</formula>
    </cfRule>
    <cfRule type="expression" dxfId="4591" priority="1337" stopIfTrue="1">
      <formula>$D$1&gt;N4</formula>
    </cfRule>
  </conditionalFormatting>
  <conditionalFormatting sqref="N4">
    <cfRule type="expression" dxfId="4590" priority="1334" stopIfTrue="1">
      <formula>$D$1&lt;N4</formula>
    </cfRule>
    <cfRule type="expression" dxfId="4589" priority="1335" stopIfTrue="1">
      <formula>$D$1&gt;N4</formula>
    </cfRule>
  </conditionalFormatting>
  <conditionalFormatting sqref="N4">
    <cfRule type="expression" dxfId="4588" priority="1332" stopIfTrue="1">
      <formula>$D$1&lt;N4</formula>
    </cfRule>
    <cfRule type="expression" dxfId="4587" priority="1333" stopIfTrue="1">
      <formula>$D$1&gt;N4</formula>
    </cfRule>
  </conditionalFormatting>
  <conditionalFormatting sqref="N4">
    <cfRule type="expression" dxfId="4586" priority="1330" stopIfTrue="1">
      <formula>$D$1&lt;N4</formula>
    </cfRule>
    <cfRule type="expression" dxfId="4585" priority="1331" stopIfTrue="1">
      <formula>$D$1&gt;N4</formula>
    </cfRule>
  </conditionalFormatting>
  <conditionalFormatting sqref="T5">
    <cfRule type="cellIs" dxfId="4584" priority="1324" stopIfTrue="1" operator="equal">
      <formula>5</formula>
    </cfRule>
    <cfRule type="cellIs" dxfId="4583" priority="1325" stopIfTrue="1" operator="equal">
      <formula>4</formula>
    </cfRule>
    <cfRule type="cellIs" dxfId="4582" priority="1326" stopIfTrue="1" operator="equal">
      <formula>3</formula>
    </cfRule>
  </conditionalFormatting>
  <conditionalFormatting sqref="S5">
    <cfRule type="cellIs" dxfId="4581" priority="1284" stopIfTrue="1" operator="equal">
      <formula>5</formula>
    </cfRule>
    <cfRule type="cellIs" dxfId="4580" priority="1285" stopIfTrue="1" operator="equal">
      <formula>4</formula>
    </cfRule>
    <cfRule type="cellIs" dxfId="4579" priority="1286" stopIfTrue="1" operator="equal">
      <formula>3</formula>
    </cfRule>
  </conditionalFormatting>
  <conditionalFormatting sqref="N4">
    <cfRule type="expression" dxfId="4578" priority="1239" stopIfTrue="1">
      <formula>$D$1&lt;N4</formula>
    </cfRule>
    <cfRule type="expression" dxfId="4577" priority="1240" stopIfTrue="1">
      <formula>$D$1&gt;N4</formula>
    </cfRule>
  </conditionalFormatting>
  <conditionalFormatting sqref="N4">
    <cfRule type="expression" dxfId="4576" priority="1237" stopIfTrue="1">
      <formula>$D$1&lt;N4</formula>
    </cfRule>
    <cfRule type="expression" dxfId="4575" priority="1238" stopIfTrue="1">
      <formula>$D$1&gt;N4</formula>
    </cfRule>
  </conditionalFormatting>
  <conditionalFormatting sqref="N4">
    <cfRule type="expression" dxfId="4574" priority="1233" stopIfTrue="1">
      <formula>$D$1&lt;N4</formula>
    </cfRule>
    <cfRule type="expression" dxfId="4573" priority="1234" stopIfTrue="1">
      <formula>$D$1&gt;N4</formula>
    </cfRule>
  </conditionalFormatting>
  <conditionalFormatting sqref="N4">
    <cfRule type="expression" dxfId="4572" priority="1255" stopIfTrue="1">
      <formula>$D$1&lt;N4</formula>
    </cfRule>
    <cfRule type="expression" dxfId="4571" priority="1256" stopIfTrue="1">
      <formula>$D$1&gt;N4</formula>
    </cfRule>
  </conditionalFormatting>
  <conditionalFormatting sqref="N4">
    <cfRule type="expression" dxfId="4570" priority="1253" stopIfTrue="1">
      <formula>$D$1&lt;N4</formula>
    </cfRule>
    <cfRule type="expression" dxfId="4569" priority="1254" stopIfTrue="1">
      <formula>$D$1&gt;N4</formula>
    </cfRule>
  </conditionalFormatting>
  <conditionalFormatting sqref="N4">
    <cfRule type="expression" dxfId="4568" priority="1251" stopIfTrue="1">
      <formula>$D$1&lt;N4</formula>
    </cfRule>
    <cfRule type="expression" dxfId="4567" priority="1252" stopIfTrue="1">
      <formula>$D$1&gt;N4</formula>
    </cfRule>
  </conditionalFormatting>
  <conditionalFormatting sqref="N4">
    <cfRule type="expression" dxfId="4566" priority="1249" stopIfTrue="1">
      <formula>$D$1&lt;N4</formula>
    </cfRule>
    <cfRule type="expression" dxfId="4565" priority="1250" stopIfTrue="1">
      <formula>$D$1&gt;N4</formula>
    </cfRule>
  </conditionalFormatting>
  <conditionalFormatting sqref="N4">
    <cfRule type="expression" dxfId="4564" priority="1247" stopIfTrue="1">
      <formula>$D$1&lt;N4</formula>
    </cfRule>
    <cfRule type="expression" dxfId="4563" priority="1248" stopIfTrue="1">
      <formula>$D$1&gt;N4</formula>
    </cfRule>
  </conditionalFormatting>
  <conditionalFormatting sqref="N4">
    <cfRule type="expression" dxfId="4562" priority="1245" stopIfTrue="1">
      <formula>$D$1&lt;N4</formula>
    </cfRule>
    <cfRule type="expression" dxfId="4561" priority="1246" stopIfTrue="1">
      <formula>$D$1&gt;N4</formula>
    </cfRule>
  </conditionalFormatting>
  <conditionalFormatting sqref="N4">
    <cfRule type="expression" dxfId="4560" priority="1243" stopIfTrue="1">
      <formula>$D$1&lt;N4</formula>
    </cfRule>
    <cfRule type="expression" dxfId="4559" priority="1244" stopIfTrue="1">
      <formula>$D$1&gt;N4</formula>
    </cfRule>
  </conditionalFormatting>
  <conditionalFormatting sqref="N4">
    <cfRule type="expression" dxfId="4558" priority="1241" stopIfTrue="1">
      <formula>$D$1&lt;N4</formula>
    </cfRule>
    <cfRule type="expression" dxfId="4557" priority="1242" stopIfTrue="1">
      <formula>$D$1&gt;N4</formula>
    </cfRule>
  </conditionalFormatting>
  <conditionalFormatting sqref="N4">
    <cfRule type="expression" dxfId="4556" priority="1235" stopIfTrue="1">
      <formula>$D$1&lt;N4</formula>
    </cfRule>
    <cfRule type="expression" dxfId="4555" priority="1236" stopIfTrue="1">
      <formula>$D$1&gt;N4</formula>
    </cfRule>
  </conditionalFormatting>
  <conditionalFormatting sqref="N4">
    <cfRule type="expression" dxfId="4554" priority="1204" stopIfTrue="1">
      <formula>$D$1&lt;N4</formula>
    </cfRule>
    <cfRule type="expression" dxfId="4553" priority="1205" stopIfTrue="1">
      <formula>$D$1&gt;N4</formula>
    </cfRule>
  </conditionalFormatting>
  <conditionalFormatting sqref="H6:H30">
    <cfRule type="cellIs" dxfId="4552" priority="1170" stopIfTrue="1" operator="equal">
      <formula>5</formula>
    </cfRule>
    <cfRule type="cellIs" dxfId="4551" priority="1171" stopIfTrue="1" operator="equal">
      <formula>4</formula>
    </cfRule>
    <cfRule type="cellIs" dxfId="4550" priority="1172" stopIfTrue="1" operator="equal">
      <formula>3</formula>
    </cfRule>
  </conditionalFormatting>
  <conditionalFormatting sqref="L3">
    <cfRule type="expression" dxfId="4549" priority="796" stopIfTrue="1">
      <formula>$D$1&lt;L3</formula>
    </cfRule>
    <cfRule type="expression" dxfId="4548" priority="797" stopIfTrue="1">
      <formula>$D$1&gt;L3</formula>
    </cfRule>
  </conditionalFormatting>
  <conditionalFormatting sqref="L3">
    <cfRule type="expression" dxfId="4547" priority="786" stopIfTrue="1">
      <formula>$D$1&lt;L3</formula>
    </cfRule>
    <cfRule type="expression" dxfId="4546" priority="787" stopIfTrue="1">
      <formula>$D$1&gt;L3</formula>
    </cfRule>
  </conditionalFormatting>
  <conditionalFormatting sqref="F6:F29">
    <cfRule type="cellIs" dxfId="4545" priority="922" stopIfTrue="1" operator="equal">
      <formula>5</formula>
    </cfRule>
    <cfRule type="cellIs" dxfId="4544" priority="923" stopIfTrue="1" operator="equal">
      <formula>4</formula>
    </cfRule>
    <cfRule type="cellIs" dxfId="4543" priority="924" stopIfTrue="1" operator="equal">
      <formula>3</formula>
    </cfRule>
  </conditionalFormatting>
  <conditionalFormatting sqref="F3">
    <cfRule type="expression" dxfId="4542" priority="920" stopIfTrue="1">
      <formula>$D$1&lt;F3</formula>
    </cfRule>
    <cfRule type="expression" dxfId="4541" priority="921" stopIfTrue="1">
      <formula>$D$1&gt;F3</formula>
    </cfRule>
  </conditionalFormatting>
  <conditionalFormatting sqref="F4">
    <cfRule type="expression" dxfId="4540" priority="918" stopIfTrue="1">
      <formula>$D$1&lt;F4</formula>
    </cfRule>
    <cfRule type="expression" dxfId="4539" priority="919" stopIfTrue="1">
      <formula>$D$1&gt;F4</formula>
    </cfRule>
  </conditionalFormatting>
  <conditionalFormatting sqref="F5">
    <cfRule type="expression" dxfId="4538" priority="914" stopIfTrue="1">
      <formula>$D$1&lt;F5</formula>
    </cfRule>
    <cfRule type="expression" dxfId="4537" priority="915" stopIfTrue="1">
      <formula>$D$1&gt;F5</formula>
    </cfRule>
  </conditionalFormatting>
  <conditionalFormatting sqref="F5">
    <cfRule type="expression" dxfId="4536" priority="916" stopIfTrue="1">
      <formula>$D$1&lt;F5</formula>
    </cfRule>
    <cfRule type="expression" dxfId="4535" priority="917" stopIfTrue="1">
      <formula>$D$1&gt;F5</formula>
    </cfRule>
  </conditionalFormatting>
  <conditionalFormatting sqref="F5">
    <cfRule type="expression" dxfId="4534" priority="912" stopIfTrue="1">
      <formula>$D$1&lt;F5</formula>
    </cfRule>
    <cfRule type="expression" dxfId="4533" priority="913" stopIfTrue="1">
      <formula>$D$1&gt;F5</formula>
    </cfRule>
  </conditionalFormatting>
  <conditionalFormatting sqref="F4">
    <cfRule type="expression" dxfId="4532" priority="902" stopIfTrue="1">
      <formula>$D$1&lt;F4</formula>
    </cfRule>
    <cfRule type="expression" dxfId="4531" priority="903" stopIfTrue="1">
      <formula>$D$1&gt;F4</formula>
    </cfRule>
  </conditionalFormatting>
  <conditionalFormatting sqref="F5">
    <cfRule type="cellIs" dxfId="4530" priority="909" stopIfTrue="1" operator="equal">
      <formula>5</formula>
    </cfRule>
    <cfRule type="cellIs" dxfId="4529" priority="910" stopIfTrue="1" operator="equal">
      <formula>4</formula>
    </cfRule>
    <cfRule type="cellIs" dxfId="4528" priority="911" stopIfTrue="1" operator="equal">
      <formula>3</formula>
    </cfRule>
  </conditionalFormatting>
  <conditionalFormatting sqref="F4">
    <cfRule type="expression" dxfId="4527" priority="907" stopIfTrue="1">
      <formula>$D$1&lt;F4</formula>
    </cfRule>
    <cfRule type="expression" dxfId="4526" priority="908" stopIfTrue="1">
      <formula>$D$1&gt;F4</formula>
    </cfRule>
  </conditionalFormatting>
  <conditionalFormatting sqref="F5">
    <cfRule type="cellIs" dxfId="4525" priority="904" stopIfTrue="1" operator="equal">
      <formula>5</formula>
    </cfRule>
    <cfRule type="cellIs" dxfId="4524" priority="905" stopIfTrue="1" operator="equal">
      <formula>4</formula>
    </cfRule>
    <cfRule type="cellIs" dxfId="4523" priority="906" stopIfTrue="1" operator="equal">
      <formula>3</formula>
    </cfRule>
  </conditionalFormatting>
  <conditionalFormatting sqref="F5">
    <cfRule type="cellIs" dxfId="4522" priority="899" stopIfTrue="1" operator="equal">
      <formula>5</formula>
    </cfRule>
    <cfRule type="cellIs" dxfId="4521" priority="900" stopIfTrue="1" operator="equal">
      <formula>4</formula>
    </cfRule>
    <cfRule type="cellIs" dxfId="4520" priority="901" stopIfTrue="1" operator="equal">
      <formula>3</formula>
    </cfRule>
  </conditionalFormatting>
  <conditionalFormatting sqref="F4">
    <cfRule type="expression" dxfId="4519" priority="897" stopIfTrue="1">
      <formula>$D$1&lt;F4</formula>
    </cfRule>
    <cfRule type="expression" dxfId="4518" priority="898" stopIfTrue="1">
      <formula>$D$1&gt;F4</formula>
    </cfRule>
  </conditionalFormatting>
  <conditionalFormatting sqref="K3">
    <cfRule type="expression" dxfId="4517" priority="895" stopIfTrue="1">
      <formula>$D$1&lt;K3</formula>
    </cfRule>
    <cfRule type="expression" dxfId="4516" priority="896" stopIfTrue="1">
      <formula>$D$1&gt;K3</formula>
    </cfRule>
  </conditionalFormatting>
  <conditionalFormatting sqref="K3">
    <cfRule type="expression" dxfId="4515" priority="893" stopIfTrue="1">
      <formula>$D$1&lt;K3</formula>
    </cfRule>
    <cfRule type="expression" dxfId="4514" priority="894" stopIfTrue="1">
      <formula>$D$1&gt;K3</formula>
    </cfRule>
  </conditionalFormatting>
  <conditionalFormatting sqref="K3">
    <cfRule type="expression" dxfId="4513" priority="891" stopIfTrue="1">
      <formula>$D$1&lt;K3</formula>
    </cfRule>
    <cfRule type="expression" dxfId="4512" priority="892" stopIfTrue="1">
      <formula>$D$1&gt;K3</formula>
    </cfRule>
  </conditionalFormatting>
  <conditionalFormatting sqref="K3">
    <cfRule type="expression" dxfId="4511" priority="889" stopIfTrue="1">
      <formula>$D$1&lt;K3</formula>
    </cfRule>
    <cfRule type="expression" dxfId="4510" priority="890" stopIfTrue="1">
      <formula>$D$1&gt;K3</formula>
    </cfRule>
  </conditionalFormatting>
  <conditionalFormatting sqref="K3">
    <cfRule type="expression" dxfId="4509" priority="887" stopIfTrue="1">
      <formula>$D$1&lt;K3</formula>
    </cfRule>
    <cfRule type="expression" dxfId="4508" priority="888" stopIfTrue="1">
      <formula>$D$1&gt;K3</formula>
    </cfRule>
  </conditionalFormatting>
  <conditionalFormatting sqref="L3">
    <cfRule type="expression" dxfId="4507" priority="794" stopIfTrue="1">
      <formula>$D$1&lt;L3</formula>
    </cfRule>
    <cfRule type="expression" dxfId="4506" priority="795" stopIfTrue="1">
      <formula>$D$1&gt;L3</formula>
    </cfRule>
  </conditionalFormatting>
  <conditionalFormatting sqref="L3">
    <cfRule type="expression" dxfId="4505" priority="792" stopIfTrue="1">
      <formula>$D$1&lt;L3</formula>
    </cfRule>
    <cfRule type="expression" dxfId="4504" priority="793" stopIfTrue="1">
      <formula>$D$1&gt;L3</formula>
    </cfRule>
  </conditionalFormatting>
  <conditionalFormatting sqref="L3">
    <cfRule type="expression" dxfId="4503" priority="790" stopIfTrue="1">
      <formula>$D$1&lt;L3</formula>
    </cfRule>
    <cfRule type="expression" dxfId="4502" priority="791" stopIfTrue="1">
      <formula>$D$1&gt;L3</formula>
    </cfRule>
  </conditionalFormatting>
  <conditionalFormatting sqref="L4">
    <cfRule type="expression" dxfId="4501" priority="784" stopIfTrue="1">
      <formula>$D$1&lt;L4</formula>
    </cfRule>
    <cfRule type="expression" dxfId="4500" priority="785" stopIfTrue="1">
      <formula>$D$1&gt;L4</formula>
    </cfRule>
  </conditionalFormatting>
  <conditionalFormatting sqref="L4">
    <cfRule type="expression" dxfId="4499" priority="764" stopIfTrue="1">
      <formula>$D$1&lt;L4</formula>
    </cfRule>
    <cfRule type="expression" dxfId="4498" priority="765" stopIfTrue="1">
      <formula>$D$1&gt;L4</formula>
    </cfRule>
  </conditionalFormatting>
  <conditionalFormatting sqref="L3">
    <cfRule type="expression" dxfId="4497" priority="788" stopIfTrue="1">
      <formula>$D$1&lt;L3</formula>
    </cfRule>
    <cfRule type="expression" dxfId="4496" priority="789" stopIfTrue="1">
      <formula>$D$1&gt;L3</formula>
    </cfRule>
  </conditionalFormatting>
  <conditionalFormatting sqref="L5">
    <cfRule type="cellIs" dxfId="4495" priority="753" stopIfTrue="1" operator="equal">
      <formula>5</formula>
    </cfRule>
    <cfRule type="cellIs" dxfId="4494" priority="754" stopIfTrue="1" operator="equal">
      <formula>4</formula>
    </cfRule>
    <cfRule type="cellIs" dxfId="4493" priority="755" stopIfTrue="1" operator="equal">
      <formula>3</formula>
    </cfRule>
  </conditionalFormatting>
  <conditionalFormatting sqref="L4">
    <cfRule type="expression" dxfId="4492" priority="782" stopIfTrue="1">
      <formula>$D$1&lt;L4</formula>
    </cfRule>
    <cfRule type="expression" dxfId="4491" priority="783" stopIfTrue="1">
      <formula>$D$1&gt;L4</formula>
    </cfRule>
  </conditionalFormatting>
  <conditionalFormatting sqref="L4">
    <cfRule type="expression" dxfId="4490" priority="762" stopIfTrue="1">
      <formula>$D$1&lt;L4</formula>
    </cfRule>
    <cfRule type="expression" dxfId="4489" priority="763" stopIfTrue="1">
      <formula>$D$1&gt;L4</formula>
    </cfRule>
  </conditionalFormatting>
  <conditionalFormatting sqref="L4">
    <cfRule type="expression" dxfId="4488" priority="760" stopIfTrue="1">
      <formula>$D$1&lt;L4</formula>
    </cfRule>
    <cfRule type="expression" dxfId="4487" priority="761" stopIfTrue="1">
      <formula>$D$1&gt;L4</formula>
    </cfRule>
  </conditionalFormatting>
  <conditionalFormatting sqref="L4">
    <cfRule type="expression" dxfId="4486" priority="780" stopIfTrue="1">
      <formula>$D$1&lt;L4</formula>
    </cfRule>
    <cfRule type="expression" dxfId="4485" priority="781" stopIfTrue="1">
      <formula>$D$1&gt;L4</formula>
    </cfRule>
  </conditionalFormatting>
  <conditionalFormatting sqref="L4">
    <cfRule type="expression" dxfId="4484" priority="778" stopIfTrue="1">
      <formula>$D$1&lt;L4</formula>
    </cfRule>
    <cfRule type="expression" dxfId="4483" priority="779" stopIfTrue="1">
      <formula>$D$1&gt;L4</formula>
    </cfRule>
  </conditionalFormatting>
  <conditionalFormatting sqref="L4">
    <cfRule type="expression" dxfId="4482" priority="776" stopIfTrue="1">
      <formula>$D$1&lt;L4</formula>
    </cfRule>
    <cfRule type="expression" dxfId="4481" priority="777" stopIfTrue="1">
      <formula>$D$1&gt;L4</formula>
    </cfRule>
  </conditionalFormatting>
  <conditionalFormatting sqref="L4">
    <cfRule type="expression" dxfId="4480" priority="774" stopIfTrue="1">
      <formula>$D$1&lt;L4</formula>
    </cfRule>
    <cfRule type="expression" dxfId="4479" priority="775" stopIfTrue="1">
      <formula>$D$1&gt;L4</formula>
    </cfRule>
  </conditionalFormatting>
  <conditionalFormatting sqref="L4">
    <cfRule type="expression" dxfId="4478" priority="772" stopIfTrue="1">
      <formula>$D$1&lt;L4</formula>
    </cfRule>
    <cfRule type="expression" dxfId="4477" priority="773" stopIfTrue="1">
      <formula>$D$1&gt;L4</formula>
    </cfRule>
  </conditionalFormatting>
  <conditionalFormatting sqref="L4">
    <cfRule type="expression" dxfId="4476" priority="770" stopIfTrue="1">
      <formula>$D$1&lt;L4</formula>
    </cfRule>
    <cfRule type="expression" dxfId="4475" priority="771" stopIfTrue="1">
      <formula>$D$1&gt;L4</formula>
    </cfRule>
  </conditionalFormatting>
  <conditionalFormatting sqref="L4">
    <cfRule type="expression" dxfId="4474" priority="768" stopIfTrue="1">
      <formula>$D$1&lt;L4</formula>
    </cfRule>
    <cfRule type="expression" dxfId="4473" priority="769" stopIfTrue="1">
      <formula>$D$1&gt;L4</formula>
    </cfRule>
  </conditionalFormatting>
  <conditionalFormatting sqref="L4">
    <cfRule type="expression" dxfId="4472" priority="766" stopIfTrue="1">
      <formula>$D$1&lt;L4</formula>
    </cfRule>
    <cfRule type="expression" dxfId="4471" priority="767" stopIfTrue="1">
      <formula>$D$1&gt;L4</formula>
    </cfRule>
  </conditionalFormatting>
  <conditionalFormatting sqref="L4">
    <cfRule type="expression" dxfId="4470" priority="758" stopIfTrue="1">
      <formula>$D$1&lt;L4</formula>
    </cfRule>
    <cfRule type="expression" dxfId="4469" priority="759" stopIfTrue="1">
      <formula>$D$1&gt;L4</formula>
    </cfRule>
  </conditionalFormatting>
  <conditionalFormatting sqref="L4">
    <cfRule type="expression" dxfId="4468" priority="756" stopIfTrue="1">
      <formula>$D$1&lt;L4</formula>
    </cfRule>
    <cfRule type="expression" dxfId="4467" priority="757" stopIfTrue="1">
      <formula>$D$1&gt;L4</formula>
    </cfRule>
  </conditionalFormatting>
  <conditionalFormatting sqref="O4">
    <cfRule type="expression" dxfId="4466" priority="504" stopIfTrue="1">
      <formula>$D$1&lt;O4</formula>
    </cfRule>
    <cfRule type="expression" dxfId="4465" priority="505" stopIfTrue="1">
      <formula>$D$1&gt;O4</formula>
    </cfRule>
  </conditionalFormatting>
  <conditionalFormatting sqref="O4">
    <cfRule type="expression" dxfId="4464" priority="502" stopIfTrue="1">
      <formula>$D$1&lt;O4</formula>
    </cfRule>
    <cfRule type="expression" dxfId="4463" priority="503" stopIfTrue="1">
      <formula>$D$1&gt;O4</formula>
    </cfRule>
  </conditionalFormatting>
  <conditionalFormatting sqref="O4">
    <cfRule type="expression" dxfId="4462" priority="670" stopIfTrue="1">
      <formula>$D$1&lt;O4</formula>
    </cfRule>
    <cfRule type="expression" dxfId="4461" priority="671" stopIfTrue="1">
      <formula>$D$1&gt;O4</formula>
    </cfRule>
  </conditionalFormatting>
  <conditionalFormatting sqref="O5">
    <cfRule type="cellIs" dxfId="4460" priority="667" stopIfTrue="1" operator="equal">
      <formula>5</formula>
    </cfRule>
    <cfRule type="cellIs" dxfId="4459" priority="668" stopIfTrue="1" operator="equal">
      <formula>4</formula>
    </cfRule>
    <cfRule type="cellIs" dxfId="4458" priority="669" stopIfTrue="1" operator="equal">
      <formula>3</formula>
    </cfRule>
  </conditionalFormatting>
  <conditionalFormatting sqref="O4">
    <cfRule type="expression" dxfId="4457" priority="665" stopIfTrue="1">
      <formula>$D$1&lt;O4</formula>
    </cfRule>
    <cfRule type="expression" dxfId="4456" priority="666" stopIfTrue="1">
      <formula>$D$1&gt;O4</formula>
    </cfRule>
  </conditionalFormatting>
  <conditionalFormatting sqref="O4">
    <cfRule type="expression" dxfId="4455" priority="656" stopIfTrue="1">
      <formula>$D$1&lt;O4</formula>
    </cfRule>
    <cfRule type="expression" dxfId="4454" priority="657" stopIfTrue="1">
      <formula>$D$1&gt;O4</formula>
    </cfRule>
  </conditionalFormatting>
  <conditionalFormatting sqref="O4">
    <cfRule type="expression" dxfId="4453" priority="649" stopIfTrue="1">
      <formula>$D$1&lt;O4</formula>
    </cfRule>
    <cfRule type="expression" dxfId="4452" priority="650" stopIfTrue="1">
      <formula>$D$1&gt;O4</formula>
    </cfRule>
  </conditionalFormatting>
  <conditionalFormatting sqref="O5">
    <cfRule type="cellIs" dxfId="4451" priority="646" stopIfTrue="1" operator="equal">
      <formula>5</formula>
    </cfRule>
    <cfRule type="cellIs" dxfId="4450" priority="647" stopIfTrue="1" operator="equal">
      <formula>4</formula>
    </cfRule>
    <cfRule type="cellIs" dxfId="4449" priority="648" stopIfTrue="1" operator="equal">
      <formula>3</formula>
    </cfRule>
  </conditionalFormatting>
  <conditionalFormatting sqref="O4">
    <cfRule type="expression" dxfId="4448" priority="644" stopIfTrue="1">
      <formula>$D$1&lt;O4</formula>
    </cfRule>
    <cfRule type="expression" dxfId="4447" priority="645" stopIfTrue="1">
      <formula>$D$1&gt;O4</formula>
    </cfRule>
  </conditionalFormatting>
  <conditionalFormatting sqref="O5">
    <cfRule type="cellIs" dxfId="4446" priority="641" stopIfTrue="1" operator="equal">
      <formula>5</formula>
    </cfRule>
    <cfRule type="cellIs" dxfId="4445" priority="642" stopIfTrue="1" operator="equal">
      <formula>4</formula>
    </cfRule>
    <cfRule type="cellIs" dxfId="4444" priority="643" stopIfTrue="1" operator="equal">
      <formula>3</formula>
    </cfRule>
  </conditionalFormatting>
  <conditionalFormatting sqref="O4">
    <cfRule type="expression" dxfId="4443" priority="639" stopIfTrue="1">
      <formula>$D$1&lt;O4</formula>
    </cfRule>
    <cfRule type="expression" dxfId="4442" priority="640" stopIfTrue="1">
      <formula>$D$1&gt;O4</formula>
    </cfRule>
  </conditionalFormatting>
  <conditionalFormatting sqref="O5">
    <cfRule type="cellIs" dxfId="4441" priority="636" stopIfTrue="1" operator="equal">
      <formula>5</formula>
    </cfRule>
    <cfRule type="cellIs" dxfId="4440" priority="637" stopIfTrue="1" operator="equal">
      <formula>4</formula>
    </cfRule>
    <cfRule type="cellIs" dxfId="4439" priority="638" stopIfTrue="1" operator="equal">
      <formula>3</formula>
    </cfRule>
  </conditionalFormatting>
  <conditionalFormatting sqref="O4">
    <cfRule type="expression" dxfId="4438" priority="634" stopIfTrue="1">
      <formula>$D$1&lt;O4</formula>
    </cfRule>
    <cfRule type="expression" dxfId="4437" priority="635" stopIfTrue="1">
      <formula>$D$1&gt;O4</formula>
    </cfRule>
  </conditionalFormatting>
  <conditionalFormatting sqref="O4">
    <cfRule type="expression" dxfId="4436" priority="632" stopIfTrue="1">
      <formula>$D$1&lt;O4</formula>
    </cfRule>
    <cfRule type="expression" dxfId="4435" priority="633" stopIfTrue="1">
      <formula>$D$1&gt;O4</formula>
    </cfRule>
  </conditionalFormatting>
  <conditionalFormatting sqref="O5">
    <cfRule type="cellIs" dxfId="4434" priority="629" stopIfTrue="1" operator="equal">
      <formula>5</formula>
    </cfRule>
    <cfRule type="cellIs" dxfId="4433" priority="630" stopIfTrue="1" operator="equal">
      <formula>4</formula>
    </cfRule>
    <cfRule type="cellIs" dxfId="4432" priority="631" stopIfTrue="1" operator="equal">
      <formula>3</formula>
    </cfRule>
  </conditionalFormatting>
  <conditionalFormatting sqref="O4">
    <cfRule type="expression" dxfId="4431" priority="627" stopIfTrue="1">
      <formula>$D$1&lt;O4</formula>
    </cfRule>
    <cfRule type="expression" dxfId="4430" priority="628" stopIfTrue="1">
      <formula>$D$1&gt;O4</formula>
    </cfRule>
  </conditionalFormatting>
  <conditionalFormatting sqref="O5">
    <cfRule type="cellIs" dxfId="4429" priority="624" stopIfTrue="1" operator="equal">
      <formula>5</formula>
    </cfRule>
    <cfRule type="cellIs" dxfId="4428" priority="625" stopIfTrue="1" operator="equal">
      <formula>4</formula>
    </cfRule>
    <cfRule type="cellIs" dxfId="4427" priority="626" stopIfTrue="1" operator="equal">
      <formula>3</formula>
    </cfRule>
  </conditionalFormatting>
  <conditionalFormatting sqref="O4">
    <cfRule type="expression" dxfId="4426" priority="622" stopIfTrue="1">
      <formula>$D$1&lt;O4</formula>
    </cfRule>
    <cfRule type="expression" dxfId="4425" priority="623" stopIfTrue="1">
      <formula>$D$1&gt;O4</formula>
    </cfRule>
  </conditionalFormatting>
  <conditionalFormatting sqref="O5">
    <cfRule type="cellIs" dxfId="4424" priority="619" stopIfTrue="1" operator="equal">
      <formula>5</formula>
    </cfRule>
    <cfRule type="cellIs" dxfId="4423" priority="620" stopIfTrue="1" operator="equal">
      <formula>4</formula>
    </cfRule>
    <cfRule type="cellIs" dxfId="4422" priority="621" stopIfTrue="1" operator="equal">
      <formula>3</formula>
    </cfRule>
  </conditionalFormatting>
  <conditionalFormatting sqref="O4">
    <cfRule type="expression" dxfId="4421" priority="617" stopIfTrue="1">
      <formula>$D$1&lt;O4</formula>
    </cfRule>
    <cfRule type="expression" dxfId="4420" priority="618" stopIfTrue="1">
      <formula>$D$1&gt;O4</formula>
    </cfRule>
  </conditionalFormatting>
  <conditionalFormatting sqref="O4">
    <cfRule type="expression" dxfId="4419" priority="615" stopIfTrue="1">
      <formula>$D$1&lt;O4</formula>
    </cfRule>
    <cfRule type="expression" dxfId="4418" priority="616" stopIfTrue="1">
      <formula>$D$1&gt;O4</formula>
    </cfRule>
  </conditionalFormatting>
  <conditionalFormatting sqref="O4">
    <cfRule type="expression" dxfId="4417" priority="613" stopIfTrue="1">
      <formula>$D$1&lt;O4</formula>
    </cfRule>
    <cfRule type="expression" dxfId="4416" priority="614" stopIfTrue="1">
      <formula>$D$1&gt;O4</formula>
    </cfRule>
  </conditionalFormatting>
  <conditionalFormatting sqref="O4">
    <cfRule type="expression" dxfId="4415" priority="611" stopIfTrue="1">
      <formula>$D$1&lt;O4</formula>
    </cfRule>
    <cfRule type="expression" dxfId="4414" priority="612" stopIfTrue="1">
      <formula>$D$1&gt;O4</formula>
    </cfRule>
  </conditionalFormatting>
  <conditionalFormatting sqref="O4">
    <cfRule type="expression" dxfId="4413" priority="609" stopIfTrue="1">
      <formula>$D$1&lt;O4</formula>
    </cfRule>
    <cfRule type="expression" dxfId="4412" priority="610" stopIfTrue="1">
      <formula>$D$1&gt;O4</formula>
    </cfRule>
  </conditionalFormatting>
  <conditionalFormatting sqref="O4">
    <cfRule type="expression" dxfId="4411" priority="607" stopIfTrue="1">
      <formula>$D$1&lt;O4</formula>
    </cfRule>
    <cfRule type="expression" dxfId="4410" priority="608" stopIfTrue="1">
      <formula>$D$1&gt;O4</formula>
    </cfRule>
  </conditionalFormatting>
  <conditionalFormatting sqref="O4">
    <cfRule type="expression" dxfId="4409" priority="605" stopIfTrue="1">
      <formula>$D$1&lt;O4</formula>
    </cfRule>
    <cfRule type="expression" dxfId="4408" priority="606" stopIfTrue="1">
      <formula>$D$1&gt;O4</formula>
    </cfRule>
  </conditionalFormatting>
  <conditionalFormatting sqref="O4">
    <cfRule type="expression" dxfId="4407" priority="603" stopIfTrue="1">
      <formula>$D$1&lt;O4</formula>
    </cfRule>
    <cfRule type="expression" dxfId="4406" priority="604" stopIfTrue="1">
      <formula>$D$1&gt;O4</formula>
    </cfRule>
  </conditionalFormatting>
  <conditionalFormatting sqref="O4">
    <cfRule type="expression" dxfId="4405" priority="601" stopIfTrue="1">
      <formula>$D$1&lt;O4</formula>
    </cfRule>
    <cfRule type="expression" dxfId="4404" priority="602" stopIfTrue="1">
      <formula>$D$1&gt;O4</formula>
    </cfRule>
  </conditionalFormatting>
  <conditionalFormatting sqref="O4">
    <cfRule type="expression" dxfId="4403" priority="599" stopIfTrue="1">
      <formula>$D$1&lt;O4</formula>
    </cfRule>
    <cfRule type="expression" dxfId="4402" priority="600" stopIfTrue="1">
      <formula>$D$1&gt;O4</formula>
    </cfRule>
  </conditionalFormatting>
  <conditionalFormatting sqref="O5">
    <cfRule type="cellIs" dxfId="4401" priority="596" stopIfTrue="1" operator="equal">
      <formula>5</formula>
    </cfRule>
    <cfRule type="cellIs" dxfId="4400" priority="597" stopIfTrue="1" operator="equal">
      <formula>4</formula>
    </cfRule>
    <cfRule type="cellIs" dxfId="4399" priority="598" stopIfTrue="1" operator="equal">
      <formula>3</formula>
    </cfRule>
  </conditionalFormatting>
  <conditionalFormatting sqref="O4">
    <cfRule type="expression" dxfId="4398" priority="594" stopIfTrue="1">
      <formula>$D$1&lt;O4</formula>
    </cfRule>
    <cfRule type="expression" dxfId="4397" priority="595" stopIfTrue="1">
      <formula>$D$1&gt;O4</formula>
    </cfRule>
  </conditionalFormatting>
  <conditionalFormatting sqref="O5">
    <cfRule type="cellIs" dxfId="4396" priority="591" stopIfTrue="1" operator="equal">
      <formula>5</formula>
    </cfRule>
    <cfRule type="cellIs" dxfId="4395" priority="592" stopIfTrue="1" operator="equal">
      <formula>4</formula>
    </cfRule>
    <cfRule type="cellIs" dxfId="4394" priority="593" stopIfTrue="1" operator="equal">
      <formula>3</formula>
    </cfRule>
  </conditionalFormatting>
  <conditionalFormatting sqref="O4">
    <cfRule type="expression" dxfId="4393" priority="589" stopIfTrue="1">
      <formula>$D$1&lt;O4</formula>
    </cfRule>
    <cfRule type="expression" dxfId="4392" priority="590" stopIfTrue="1">
      <formula>$D$1&gt;O4</formula>
    </cfRule>
  </conditionalFormatting>
  <conditionalFormatting sqref="O4">
    <cfRule type="expression" dxfId="4391" priority="587" stopIfTrue="1">
      <formula>$D$1&lt;O4</formula>
    </cfRule>
    <cfRule type="expression" dxfId="4390" priority="588" stopIfTrue="1">
      <formula>$D$1&gt;O4</formula>
    </cfRule>
  </conditionalFormatting>
  <conditionalFormatting sqref="O4">
    <cfRule type="expression" dxfId="4389" priority="585" stopIfTrue="1">
      <formula>$D$1&lt;O4</formula>
    </cfRule>
    <cfRule type="expression" dxfId="4388" priority="586" stopIfTrue="1">
      <formula>$D$1&gt;O4</formula>
    </cfRule>
  </conditionalFormatting>
  <conditionalFormatting sqref="O4">
    <cfRule type="expression" dxfId="4387" priority="583" stopIfTrue="1">
      <formula>$D$1&lt;O4</formula>
    </cfRule>
    <cfRule type="expression" dxfId="4386" priority="584" stopIfTrue="1">
      <formula>$D$1&gt;O4</formula>
    </cfRule>
  </conditionalFormatting>
  <conditionalFormatting sqref="O4">
    <cfRule type="expression" dxfId="4385" priority="581" stopIfTrue="1">
      <formula>$D$1&lt;O4</formula>
    </cfRule>
    <cfRule type="expression" dxfId="4384" priority="582" stopIfTrue="1">
      <formula>$D$1&gt;O4</formula>
    </cfRule>
  </conditionalFormatting>
  <conditionalFormatting sqref="O4">
    <cfRule type="expression" dxfId="4383" priority="579" stopIfTrue="1">
      <formula>$D$1&lt;O4</formula>
    </cfRule>
    <cfRule type="expression" dxfId="4382" priority="580" stopIfTrue="1">
      <formula>$D$1&gt;O4</formula>
    </cfRule>
  </conditionalFormatting>
  <conditionalFormatting sqref="O4">
    <cfRule type="expression" dxfId="4381" priority="577" stopIfTrue="1">
      <formula>$D$1&lt;O4</formula>
    </cfRule>
    <cfRule type="expression" dxfId="4380" priority="578" stopIfTrue="1">
      <formula>$D$1&gt;O4</formula>
    </cfRule>
  </conditionalFormatting>
  <conditionalFormatting sqref="O4">
    <cfRule type="expression" dxfId="4379" priority="575" stopIfTrue="1">
      <formula>$D$1&lt;O4</formula>
    </cfRule>
    <cfRule type="expression" dxfId="4378" priority="576" stopIfTrue="1">
      <formula>$D$1&gt;O4</formula>
    </cfRule>
  </conditionalFormatting>
  <conditionalFormatting sqref="O5">
    <cfRule type="cellIs" dxfId="4377" priority="572" stopIfTrue="1" operator="equal">
      <formula>5</formula>
    </cfRule>
    <cfRule type="cellIs" dxfId="4376" priority="573" stopIfTrue="1" operator="equal">
      <formula>4</formula>
    </cfRule>
    <cfRule type="cellIs" dxfId="4375" priority="574" stopIfTrue="1" operator="equal">
      <formula>3</formula>
    </cfRule>
  </conditionalFormatting>
  <conditionalFormatting sqref="O4">
    <cfRule type="expression" dxfId="4374" priority="570" stopIfTrue="1">
      <formula>$D$1&lt;O4</formula>
    </cfRule>
    <cfRule type="expression" dxfId="4373" priority="571" stopIfTrue="1">
      <formula>$D$1&gt;O4</formula>
    </cfRule>
  </conditionalFormatting>
  <conditionalFormatting sqref="O5">
    <cfRule type="cellIs" dxfId="4372" priority="567" stopIfTrue="1" operator="equal">
      <formula>5</formula>
    </cfRule>
    <cfRule type="cellIs" dxfId="4371" priority="568" stopIfTrue="1" operator="equal">
      <formula>4</formula>
    </cfRule>
    <cfRule type="cellIs" dxfId="4370" priority="569" stopIfTrue="1" operator="equal">
      <formula>3</formula>
    </cfRule>
  </conditionalFormatting>
  <conditionalFormatting sqref="O4">
    <cfRule type="expression" dxfId="4369" priority="565" stopIfTrue="1">
      <formula>$D$1&lt;O4</formula>
    </cfRule>
    <cfRule type="expression" dxfId="4368" priority="566" stopIfTrue="1">
      <formula>$D$1&gt;O4</formula>
    </cfRule>
  </conditionalFormatting>
  <conditionalFormatting sqref="O4">
    <cfRule type="expression" dxfId="4367" priority="563" stopIfTrue="1">
      <formula>$D$1&lt;O4</formula>
    </cfRule>
    <cfRule type="expression" dxfId="4366" priority="564" stopIfTrue="1">
      <formula>$D$1&gt;O4</formula>
    </cfRule>
  </conditionalFormatting>
  <conditionalFormatting sqref="O5">
    <cfRule type="cellIs" dxfId="4365" priority="560" stopIfTrue="1" operator="equal">
      <formula>5</formula>
    </cfRule>
    <cfRule type="cellIs" dxfId="4364" priority="561" stopIfTrue="1" operator="equal">
      <formula>4</formula>
    </cfRule>
    <cfRule type="cellIs" dxfId="4363" priority="562" stopIfTrue="1" operator="equal">
      <formula>3</formula>
    </cfRule>
  </conditionalFormatting>
  <conditionalFormatting sqref="O4">
    <cfRule type="expression" dxfId="4362" priority="558" stopIfTrue="1">
      <formula>$D$1&lt;O4</formula>
    </cfRule>
    <cfRule type="expression" dxfId="4361" priority="559" stopIfTrue="1">
      <formula>$D$1&gt;O4</formula>
    </cfRule>
  </conditionalFormatting>
  <conditionalFormatting sqref="O5">
    <cfRule type="cellIs" dxfId="4360" priority="555" stopIfTrue="1" operator="equal">
      <formula>5</formula>
    </cfRule>
    <cfRule type="cellIs" dxfId="4359" priority="556" stopIfTrue="1" operator="equal">
      <formula>4</formula>
    </cfRule>
    <cfRule type="cellIs" dxfId="4358" priority="557" stopIfTrue="1" operator="equal">
      <formula>3</formula>
    </cfRule>
  </conditionalFormatting>
  <conditionalFormatting sqref="O4">
    <cfRule type="expression" dxfId="4357" priority="553" stopIfTrue="1">
      <formula>$D$1&lt;O4</formula>
    </cfRule>
    <cfRule type="expression" dxfId="4356" priority="554" stopIfTrue="1">
      <formula>$D$1&gt;O4</formula>
    </cfRule>
  </conditionalFormatting>
  <conditionalFormatting sqref="O4">
    <cfRule type="expression" dxfId="4355" priority="551" stopIfTrue="1">
      <formula>$D$1&lt;O4</formula>
    </cfRule>
    <cfRule type="expression" dxfId="4354" priority="552" stopIfTrue="1">
      <formula>$D$1&gt;O4</formula>
    </cfRule>
  </conditionalFormatting>
  <conditionalFormatting sqref="O4">
    <cfRule type="expression" dxfId="4353" priority="541" stopIfTrue="1">
      <formula>$D$1&lt;O4</formula>
    </cfRule>
    <cfRule type="expression" dxfId="4352" priority="542" stopIfTrue="1">
      <formula>$D$1&gt;O4</formula>
    </cfRule>
  </conditionalFormatting>
  <conditionalFormatting sqref="O5">
    <cfRule type="cellIs" dxfId="4351" priority="548" stopIfTrue="1" operator="equal">
      <formula>5</formula>
    </cfRule>
    <cfRule type="cellIs" dxfId="4350" priority="549" stopIfTrue="1" operator="equal">
      <formula>4</formula>
    </cfRule>
    <cfRule type="cellIs" dxfId="4349" priority="550" stopIfTrue="1" operator="equal">
      <formula>3</formula>
    </cfRule>
  </conditionalFormatting>
  <conditionalFormatting sqref="O4">
    <cfRule type="expression" dxfId="4348" priority="546" stopIfTrue="1">
      <formula>$D$1&lt;O4</formula>
    </cfRule>
    <cfRule type="expression" dxfId="4347" priority="547" stopIfTrue="1">
      <formula>$D$1&gt;O4</formula>
    </cfRule>
  </conditionalFormatting>
  <conditionalFormatting sqref="O5">
    <cfRule type="cellIs" dxfId="4346" priority="543" stopIfTrue="1" operator="equal">
      <formula>5</formula>
    </cfRule>
    <cfRule type="cellIs" dxfId="4345" priority="544" stopIfTrue="1" operator="equal">
      <formula>4</formula>
    </cfRule>
    <cfRule type="cellIs" dxfId="4344" priority="545" stopIfTrue="1" operator="equal">
      <formula>3</formula>
    </cfRule>
  </conditionalFormatting>
  <conditionalFormatting sqref="O5">
    <cfRule type="cellIs" dxfId="4343" priority="538" stopIfTrue="1" operator="equal">
      <formula>5</formula>
    </cfRule>
    <cfRule type="cellIs" dxfId="4342" priority="539" stopIfTrue="1" operator="equal">
      <formula>4</formula>
    </cfRule>
    <cfRule type="cellIs" dxfId="4341" priority="540" stopIfTrue="1" operator="equal">
      <formula>3</formula>
    </cfRule>
  </conditionalFormatting>
  <conditionalFormatting sqref="O4">
    <cfRule type="expression" dxfId="4340" priority="536" stopIfTrue="1">
      <formula>$D$1&lt;O4</formula>
    </cfRule>
    <cfRule type="expression" dxfId="4339" priority="537" stopIfTrue="1">
      <formula>$D$1&gt;O4</formula>
    </cfRule>
  </conditionalFormatting>
  <conditionalFormatting sqref="O5">
    <cfRule type="cellIs" dxfId="4338" priority="533" stopIfTrue="1" operator="equal">
      <formula>5</formula>
    </cfRule>
    <cfRule type="cellIs" dxfId="4337" priority="534" stopIfTrue="1" operator="equal">
      <formula>4</formula>
    </cfRule>
    <cfRule type="cellIs" dxfId="4336" priority="535" stopIfTrue="1" operator="equal">
      <formula>3</formula>
    </cfRule>
  </conditionalFormatting>
  <conditionalFormatting sqref="O4">
    <cfRule type="expression" dxfId="4335" priority="531" stopIfTrue="1">
      <formula>$D$1&lt;O4</formula>
    </cfRule>
    <cfRule type="expression" dxfId="4334" priority="532" stopIfTrue="1">
      <formula>$D$1&gt;O4</formula>
    </cfRule>
  </conditionalFormatting>
  <conditionalFormatting sqref="O4">
    <cfRule type="expression" dxfId="4333" priority="529" stopIfTrue="1">
      <formula>$D$1&lt;O4</formula>
    </cfRule>
    <cfRule type="expression" dxfId="4332" priority="530" stopIfTrue="1">
      <formula>$D$1&gt;O4</formula>
    </cfRule>
  </conditionalFormatting>
  <conditionalFormatting sqref="O5">
    <cfRule type="cellIs" dxfId="4331" priority="526" stopIfTrue="1" operator="equal">
      <formula>5</formula>
    </cfRule>
    <cfRule type="cellIs" dxfId="4330" priority="527" stopIfTrue="1" operator="equal">
      <formula>4</formula>
    </cfRule>
    <cfRule type="cellIs" dxfId="4329" priority="528" stopIfTrue="1" operator="equal">
      <formula>3</formula>
    </cfRule>
  </conditionalFormatting>
  <conditionalFormatting sqref="O4">
    <cfRule type="expression" dxfId="4328" priority="524" stopIfTrue="1">
      <formula>$D$1&lt;O4</formula>
    </cfRule>
    <cfRule type="expression" dxfId="4327" priority="525" stopIfTrue="1">
      <formula>$D$1&gt;O4</formula>
    </cfRule>
  </conditionalFormatting>
  <conditionalFormatting sqref="O5">
    <cfRule type="cellIs" dxfId="4326" priority="521" stopIfTrue="1" operator="equal">
      <formula>5</formula>
    </cfRule>
    <cfRule type="cellIs" dxfId="4325" priority="522" stopIfTrue="1" operator="equal">
      <formula>4</formula>
    </cfRule>
    <cfRule type="cellIs" dxfId="4324" priority="523" stopIfTrue="1" operator="equal">
      <formula>3</formula>
    </cfRule>
  </conditionalFormatting>
  <conditionalFormatting sqref="O4">
    <cfRule type="expression" dxfId="4323" priority="519" stopIfTrue="1">
      <formula>$D$1&lt;O4</formula>
    </cfRule>
    <cfRule type="expression" dxfId="4322" priority="520" stopIfTrue="1">
      <formula>$D$1&gt;O4</formula>
    </cfRule>
  </conditionalFormatting>
  <conditionalFormatting sqref="O5">
    <cfRule type="cellIs" dxfId="4321" priority="516" stopIfTrue="1" operator="equal">
      <formula>5</formula>
    </cfRule>
    <cfRule type="cellIs" dxfId="4320" priority="517" stopIfTrue="1" operator="equal">
      <formula>4</formula>
    </cfRule>
    <cfRule type="cellIs" dxfId="4319" priority="518" stopIfTrue="1" operator="equal">
      <formula>3</formula>
    </cfRule>
  </conditionalFormatting>
  <conditionalFormatting sqref="O4">
    <cfRule type="expression" dxfId="4318" priority="514" stopIfTrue="1">
      <formula>$D$1&lt;O4</formula>
    </cfRule>
    <cfRule type="expression" dxfId="4317" priority="515" stopIfTrue="1">
      <formula>$D$1&gt;O4</formula>
    </cfRule>
  </conditionalFormatting>
  <conditionalFormatting sqref="O4">
    <cfRule type="expression" dxfId="4316" priority="512" stopIfTrue="1">
      <formula>$D$1&lt;O4</formula>
    </cfRule>
    <cfRule type="expression" dxfId="4315" priority="513" stopIfTrue="1">
      <formula>$D$1&gt;O4</formula>
    </cfRule>
  </conditionalFormatting>
  <conditionalFormatting sqref="O4">
    <cfRule type="expression" dxfId="4314" priority="510" stopIfTrue="1">
      <formula>$D$1&lt;O4</formula>
    </cfRule>
    <cfRule type="expression" dxfId="4313" priority="511" stopIfTrue="1">
      <formula>$D$1&gt;O4</formula>
    </cfRule>
  </conditionalFormatting>
  <conditionalFormatting sqref="O4">
    <cfRule type="expression" dxfId="4312" priority="508" stopIfTrue="1">
      <formula>$D$1&lt;O4</formula>
    </cfRule>
    <cfRule type="expression" dxfId="4311" priority="509" stopIfTrue="1">
      <formula>$D$1&gt;O4</formula>
    </cfRule>
  </conditionalFormatting>
  <conditionalFormatting sqref="O4">
    <cfRule type="expression" dxfId="4310" priority="506" stopIfTrue="1">
      <formula>$D$1&lt;O4</formula>
    </cfRule>
    <cfRule type="expression" dxfId="4309" priority="507" stopIfTrue="1">
      <formula>$D$1&gt;O4</formula>
    </cfRule>
  </conditionalFormatting>
  <conditionalFormatting sqref="O4">
    <cfRule type="expression" dxfId="4308" priority="500" stopIfTrue="1">
      <formula>$D$1&lt;O4</formula>
    </cfRule>
    <cfRule type="expression" dxfId="4307" priority="501" stopIfTrue="1">
      <formula>$D$1&gt;O4</formula>
    </cfRule>
  </conditionalFormatting>
  <conditionalFormatting sqref="O4">
    <cfRule type="expression" dxfId="4306" priority="498" stopIfTrue="1">
      <formula>$D$1&lt;O4</formula>
    </cfRule>
    <cfRule type="expression" dxfId="4305" priority="499" stopIfTrue="1">
      <formula>$D$1&gt;O4</formula>
    </cfRule>
  </conditionalFormatting>
  <conditionalFormatting sqref="O4">
    <cfRule type="expression" dxfId="4304" priority="496" stopIfTrue="1">
      <formula>$D$1&lt;O4</formula>
    </cfRule>
    <cfRule type="expression" dxfId="4303" priority="497" stopIfTrue="1">
      <formula>$D$1&gt;O4</formula>
    </cfRule>
  </conditionalFormatting>
  <conditionalFormatting sqref="O5">
    <cfRule type="cellIs" dxfId="4302" priority="677" stopIfTrue="1" operator="equal">
      <formula>5</formula>
    </cfRule>
    <cfRule type="cellIs" dxfId="4301" priority="678" stopIfTrue="1" operator="equal">
      <formula>4</formula>
    </cfRule>
    <cfRule type="cellIs" dxfId="4300" priority="679" stopIfTrue="1" operator="equal">
      <formula>3</formula>
    </cfRule>
  </conditionalFormatting>
  <conditionalFormatting sqref="O4">
    <cfRule type="expression" dxfId="4299" priority="675" stopIfTrue="1">
      <formula>$D$1&lt;O4</formula>
    </cfRule>
    <cfRule type="expression" dxfId="4298" priority="676" stopIfTrue="1">
      <formula>$D$1&gt;O4</formula>
    </cfRule>
  </conditionalFormatting>
  <conditionalFormatting sqref="O5">
    <cfRule type="cellIs" dxfId="4297" priority="672" stopIfTrue="1" operator="equal">
      <formula>5</formula>
    </cfRule>
    <cfRule type="cellIs" dxfId="4296" priority="673" stopIfTrue="1" operator="equal">
      <formula>4</formula>
    </cfRule>
    <cfRule type="cellIs" dxfId="4295" priority="674" stopIfTrue="1" operator="equal">
      <formula>3</formula>
    </cfRule>
  </conditionalFormatting>
  <conditionalFormatting sqref="O4">
    <cfRule type="expression" dxfId="4294" priority="663" stopIfTrue="1">
      <formula>$D$1&lt;O4</formula>
    </cfRule>
    <cfRule type="expression" dxfId="4293" priority="664" stopIfTrue="1">
      <formula>$D$1&gt;O4</formula>
    </cfRule>
  </conditionalFormatting>
  <conditionalFormatting sqref="O5">
    <cfRule type="cellIs" dxfId="4292" priority="660" stopIfTrue="1" operator="equal">
      <formula>5</formula>
    </cfRule>
    <cfRule type="cellIs" dxfId="4291" priority="661" stopIfTrue="1" operator="equal">
      <formula>4</formula>
    </cfRule>
    <cfRule type="cellIs" dxfId="4290" priority="662" stopIfTrue="1" operator="equal">
      <formula>3</formula>
    </cfRule>
  </conditionalFormatting>
  <conditionalFormatting sqref="O4">
    <cfRule type="expression" dxfId="4289" priority="658" stopIfTrue="1">
      <formula>$D$1&lt;O4</formula>
    </cfRule>
    <cfRule type="expression" dxfId="4288" priority="659" stopIfTrue="1">
      <formula>$D$1&gt;O4</formula>
    </cfRule>
  </conditionalFormatting>
  <conditionalFormatting sqref="O4">
    <cfRule type="expression" dxfId="4287" priority="654" stopIfTrue="1">
      <formula>$D$1&lt;O4</formula>
    </cfRule>
    <cfRule type="expression" dxfId="4286" priority="655" stopIfTrue="1">
      <formula>$D$1&gt;O4</formula>
    </cfRule>
  </conditionalFormatting>
  <conditionalFormatting sqref="O5">
    <cfRule type="cellIs" dxfId="4285" priority="651" stopIfTrue="1" operator="equal">
      <formula>5</formula>
    </cfRule>
    <cfRule type="cellIs" dxfId="4284" priority="652" stopIfTrue="1" operator="equal">
      <formula>4</formula>
    </cfRule>
    <cfRule type="cellIs" dxfId="4283" priority="653" stopIfTrue="1" operator="equal">
      <formula>3</formula>
    </cfRule>
  </conditionalFormatting>
  <conditionalFormatting sqref="P4">
    <cfRule type="expression" dxfId="4282" priority="494" stopIfTrue="1">
      <formula>$D$1&lt;P4</formula>
    </cfRule>
    <cfRule type="expression" dxfId="4281" priority="495" stopIfTrue="1">
      <formula>$D$1&gt;P4</formula>
    </cfRule>
  </conditionalFormatting>
  <conditionalFormatting sqref="P4">
    <cfRule type="expression" dxfId="4280" priority="492" stopIfTrue="1">
      <formula>$D$1&lt;P4</formula>
    </cfRule>
    <cfRule type="expression" dxfId="4279" priority="493" stopIfTrue="1">
      <formula>$D$1&gt;P4</formula>
    </cfRule>
  </conditionalFormatting>
  <conditionalFormatting sqref="P4">
    <cfRule type="expression" dxfId="4278" priority="490" stopIfTrue="1">
      <formula>$D$1&lt;P4</formula>
    </cfRule>
    <cfRule type="expression" dxfId="4277" priority="491" stopIfTrue="1">
      <formula>$D$1&gt;P4</formula>
    </cfRule>
  </conditionalFormatting>
  <conditionalFormatting sqref="P4">
    <cfRule type="expression" dxfId="4276" priority="483" stopIfTrue="1">
      <formula>$D$1&lt;P4</formula>
    </cfRule>
    <cfRule type="expression" dxfId="4275" priority="484" stopIfTrue="1">
      <formula>$D$1&gt;P4</formula>
    </cfRule>
  </conditionalFormatting>
  <conditionalFormatting sqref="P4">
    <cfRule type="expression" dxfId="4274" priority="481" stopIfTrue="1">
      <formula>$D$1&lt;P4</formula>
    </cfRule>
    <cfRule type="expression" dxfId="4273" priority="482" stopIfTrue="1">
      <formula>$D$1&gt;P4</formula>
    </cfRule>
  </conditionalFormatting>
  <conditionalFormatting sqref="P4">
    <cfRule type="expression" dxfId="4272" priority="479" stopIfTrue="1">
      <formula>$D$1&lt;P4</formula>
    </cfRule>
    <cfRule type="expression" dxfId="4271" priority="480" stopIfTrue="1">
      <formula>$D$1&gt;P4</formula>
    </cfRule>
  </conditionalFormatting>
  <conditionalFormatting sqref="P4">
    <cfRule type="expression" dxfId="4270" priority="477" stopIfTrue="1">
      <formula>$D$1&lt;P4</formula>
    </cfRule>
    <cfRule type="expression" dxfId="4269" priority="478" stopIfTrue="1">
      <formula>$D$1&gt;P4</formula>
    </cfRule>
  </conditionalFormatting>
  <conditionalFormatting sqref="P4">
    <cfRule type="expression" dxfId="4268" priority="488" stopIfTrue="1">
      <formula>$D$1&lt;P4</formula>
    </cfRule>
    <cfRule type="expression" dxfId="4267" priority="489" stopIfTrue="1">
      <formula>$D$1&gt;P4</formula>
    </cfRule>
  </conditionalFormatting>
  <conditionalFormatting sqref="P4">
    <cfRule type="expression" dxfId="4266" priority="461" stopIfTrue="1">
      <formula>$D$1&lt;P4</formula>
    </cfRule>
    <cfRule type="expression" dxfId="4265" priority="462" stopIfTrue="1">
      <formula>$D$1&gt;P4</formula>
    </cfRule>
  </conditionalFormatting>
  <conditionalFormatting sqref="P5">
    <cfRule type="cellIs" dxfId="4264" priority="485" stopIfTrue="1" operator="equal">
      <formula>5</formula>
    </cfRule>
    <cfRule type="cellIs" dxfId="4263" priority="486" stopIfTrue="1" operator="equal">
      <formula>4</formula>
    </cfRule>
    <cfRule type="cellIs" dxfId="4262" priority="487" stopIfTrue="1" operator="equal">
      <formula>3</formula>
    </cfRule>
  </conditionalFormatting>
  <conditionalFormatting sqref="P5">
    <cfRule type="cellIs" dxfId="4261" priority="474" stopIfTrue="1" operator="equal">
      <formula>5</formula>
    </cfRule>
    <cfRule type="cellIs" dxfId="4260" priority="475" stopIfTrue="1" operator="equal">
      <formula>4</formula>
    </cfRule>
    <cfRule type="cellIs" dxfId="4259" priority="476" stopIfTrue="1" operator="equal">
      <formula>3</formula>
    </cfRule>
  </conditionalFormatting>
  <conditionalFormatting sqref="P5">
    <cfRule type="cellIs" dxfId="4258" priority="471" stopIfTrue="1" operator="equal">
      <formula>5</formula>
    </cfRule>
    <cfRule type="cellIs" dxfId="4257" priority="472" stopIfTrue="1" operator="equal">
      <formula>4</formula>
    </cfRule>
    <cfRule type="cellIs" dxfId="4256" priority="473" stopIfTrue="1" operator="equal">
      <formula>3</formula>
    </cfRule>
  </conditionalFormatting>
  <conditionalFormatting sqref="P4">
    <cfRule type="expression" dxfId="4255" priority="453" stopIfTrue="1">
      <formula>$D$1&lt;P4</formula>
    </cfRule>
    <cfRule type="expression" dxfId="4254" priority="454" stopIfTrue="1">
      <formula>$D$1&gt;P4</formula>
    </cfRule>
  </conditionalFormatting>
  <conditionalFormatting sqref="P4">
    <cfRule type="expression" dxfId="4253" priority="451" stopIfTrue="1">
      <formula>$D$1&lt;P4</formula>
    </cfRule>
    <cfRule type="expression" dxfId="4252" priority="452" stopIfTrue="1">
      <formula>$D$1&gt;P4</formula>
    </cfRule>
  </conditionalFormatting>
  <conditionalFormatting sqref="P4">
    <cfRule type="expression" dxfId="4251" priority="447" stopIfTrue="1">
      <formula>$D$1&lt;P4</formula>
    </cfRule>
    <cfRule type="expression" dxfId="4250" priority="448" stopIfTrue="1">
      <formula>$D$1&gt;P4</formula>
    </cfRule>
  </conditionalFormatting>
  <conditionalFormatting sqref="P4">
    <cfRule type="expression" dxfId="4249" priority="469" stopIfTrue="1">
      <formula>$D$1&lt;P4</formula>
    </cfRule>
    <cfRule type="expression" dxfId="4248" priority="470" stopIfTrue="1">
      <formula>$D$1&gt;P4</formula>
    </cfRule>
  </conditionalFormatting>
  <conditionalFormatting sqref="P4">
    <cfRule type="expression" dxfId="4247" priority="467" stopIfTrue="1">
      <formula>$D$1&lt;P4</formula>
    </cfRule>
    <cfRule type="expression" dxfId="4246" priority="468" stopIfTrue="1">
      <formula>$D$1&gt;P4</formula>
    </cfRule>
  </conditionalFormatting>
  <conditionalFormatting sqref="P4">
    <cfRule type="expression" dxfId="4245" priority="465" stopIfTrue="1">
      <formula>$D$1&lt;P4</formula>
    </cfRule>
    <cfRule type="expression" dxfId="4244" priority="466" stopIfTrue="1">
      <formula>$D$1&gt;P4</formula>
    </cfRule>
  </conditionalFormatting>
  <conditionalFormatting sqref="P4">
    <cfRule type="expression" dxfId="4243" priority="463" stopIfTrue="1">
      <formula>$D$1&lt;P4</formula>
    </cfRule>
    <cfRule type="expression" dxfId="4242" priority="464" stopIfTrue="1">
      <formula>$D$1&gt;P4</formula>
    </cfRule>
  </conditionalFormatting>
  <conditionalFormatting sqref="P4">
    <cfRule type="expression" dxfId="4241" priority="459" stopIfTrue="1">
      <formula>$D$1&lt;P4</formula>
    </cfRule>
    <cfRule type="expression" dxfId="4240" priority="460" stopIfTrue="1">
      <formula>$D$1&gt;P4</formula>
    </cfRule>
  </conditionalFormatting>
  <conditionalFormatting sqref="P4">
    <cfRule type="expression" dxfId="4239" priority="457" stopIfTrue="1">
      <formula>$D$1&lt;P4</formula>
    </cfRule>
    <cfRule type="expression" dxfId="4238" priority="458" stopIfTrue="1">
      <formula>$D$1&gt;P4</formula>
    </cfRule>
  </conditionalFormatting>
  <conditionalFormatting sqref="P4">
    <cfRule type="expression" dxfId="4237" priority="455" stopIfTrue="1">
      <formula>$D$1&lt;P4</formula>
    </cfRule>
    <cfRule type="expression" dxfId="4236" priority="456" stopIfTrue="1">
      <formula>$D$1&gt;P4</formula>
    </cfRule>
  </conditionalFormatting>
  <conditionalFormatting sqref="P4">
    <cfRule type="expression" dxfId="4235" priority="449" stopIfTrue="1">
      <formula>$D$1&lt;P4</formula>
    </cfRule>
    <cfRule type="expression" dxfId="4234" priority="450" stopIfTrue="1">
      <formula>$D$1&gt;P4</formula>
    </cfRule>
  </conditionalFormatting>
  <conditionalFormatting sqref="P5">
    <cfRule type="cellIs" dxfId="4233" priority="444" stopIfTrue="1" operator="equal">
      <formula>5</formula>
    </cfRule>
    <cfRule type="cellIs" dxfId="4232" priority="445" stopIfTrue="1" operator="equal">
      <formula>4</formula>
    </cfRule>
    <cfRule type="cellIs" dxfId="4231" priority="446" stopIfTrue="1" operator="equal">
      <formula>3</formula>
    </cfRule>
  </conditionalFormatting>
  <conditionalFormatting sqref="P4">
    <cfRule type="expression" dxfId="4230" priority="442" stopIfTrue="1">
      <formula>$D$1&lt;P4</formula>
    </cfRule>
    <cfRule type="expression" dxfId="4229" priority="443" stopIfTrue="1">
      <formula>$D$1&gt;P4</formula>
    </cfRule>
  </conditionalFormatting>
  <conditionalFormatting sqref="P5">
    <cfRule type="cellIs" dxfId="4228" priority="439" stopIfTrue="1" operator="equal">
      <formula>5</formula>
    </cfRule>
    <cfRule type="cellIs" dxfId="4227" priority="440" stopIfTrue="1" operator="equal">
      <formula>4</formula>
    </cfRule>
    <cfRule type="cellIs" dxfId="4226" priority="441" stopIfTrue="1" operator="equal">
      <formula>3</formula>
    </cfRule>
  </conditionalFormatting>
  <conditionalFormatting sqref="I3">
    <cfRule type="expression" dxfId="4225" priority="437" stopIfTrue="1">
      <formula>$D$1&lt;I3</formula>
    </cfRule>
    <cfRule type="expression" dxfId="4224" priority="438" stopIfTrue="1">
      <formula>$D$1&gt;I3</formula>
    </cfRule>
  </conditionalFormatting>
  <conditionalFormatting sqref="I3">
    <cfRule type="expression" dxfId="4223" priority="435" stopIfTrue="1">
      <formula>$D$1&lt;I3</formula>
    </cfRule>
    <cfRule type="expression" dxfId="4222" priority="436" stopIfTrue="1">
      <formula>$D$1&gt;I3</formula>
    </cfRule>
  </conditionalFormatting>
  <conditionalFormatting sqref="I3">
    <cfRule type="expression" dxfId="4221" priority="433" stopIfTrue="1">
      <formula>$D$1&lt;I3</formula>
    </cfRule>
    <cfRule type="expression" dxfId="4220" priority="434" stopIfTrue="1">
      <formula>$D$1&gt;I3</formula>
    </cfRule>
  </conditionalFormatting>
  <conditionalFormatting sqref="I5">
    <cfRule type="cellIs" dxfId="4219" priority="425" stopIfTrue="1" operator="equal">
      <formula>5</formula>
    </cfRule>
    <cfRule type="cellIs" dxfId="4218" priority="426" stopIfTrue="1" operator="equal">
      <formula>4</formula>
    </cfRule>
    <cfRule type="cellIs" dxfId="4217" priority="427" stopIfTrue="1" operator="equal">
      <formula>3</formula>
    </cfRule>
  </conditionalFormatting>
  <conditionalFormatting sqref="I4">
    <cfRule type="expression" dxfId="4216" priority="416" stopIfTrue="1">
      <formula>$D$1&lt;I4</formula>
    </cfRule>
    <cfRule type="expression" dxfId="4215" priority="417" stopIfTrue="1">
      <formula>$D$1&gt;I4</formula>
    </cfRule>
  </conditionalFormatting>
  <conditionalFormatting sqref="I4">
    <cfRule type="expression" dxfId="4214" priority="406" stopIfTrue="1">
      <formula>$D$1&lt;I4</formula>
    </cfRule>
    <cfRule type="expression" dxfId="4213" priority="407" stopIfTrue="1">
      <formula>$D$1&gt;I4</formula>
    </cfRule>
  </conditionalFormatting>
  <conditionalFormatting sqref="I4">
    <cfRule type="expression" dxfId="4212" priority="404" stopIfTrue="1">
      <formula>$D$1&lt;I4</formula>
    </cfRule>
    <cfRule type="expression" dxfId="4211" priority="405" stopIfTrue="1">
      <formula>$D$1&gt;I4</formula>
    </cfRule>
  </conditionalFormatting>
  <conditionalFormatting sqref="I4">
    <cfRule type="expression" dxfId="4210" priority="402" stopIfTrue="1">
      <formula>$D$1&lt;I4</formula>
    </cfRule>
    <cfRule type="expression" dxfId="4209" priority="403" stopIfTrue="1">
      <formula>$D$1&gt;I4</formula>
    </cfRule>
  </conditionalFormatting>
  <conditionalFormatting sqref="I4">
    <cfRule type="expression" dxfId="4208" priority="400" stopIfTrue="1">
      <formula>$D$1&lt;I4</formula>
    </cfRule>
    <cfRule type="expression" dxfId="4207" priority="401" stopIfTrue="1">
      <formula>$D$1&gt;I4</formula>
    </cfRule>
  </conditionalFormatting>
  <conditionalFormatting sqref="I4">
    <cfRule type="expression" dxfId="4206" priority="398" stopIfTrue="1">
      <formula>$D$1&lt;I4</formula>
    </cfRule>
    <cfRule type="expression" dxfId="4205" priority="399" stopIfTrue="1">
      <formula>$D$1&gt;I4</formula>
    </cfRule>
  </conditionalFormatting>
  <conditionalFormatting sqref="I4">
    <cfRule type="expression" dxfId="4204" priority="372" stopIfTrue="1">
      <formula>$D$1&lt;I4</formula>
    </cfRule>
    <cfRule type="expression" dxfId="4203" priority="373" stopIfTrue="1">
      <formula>$D$1&gt;I4</formula>
    </cfRule>
  </conditionalFormatting>
  <conditionalFormatting sqref="I4">
    <cfRule type="expression" dxfId="4202" priority="410" stopIfTrue="1">
      <formula>$D$1&lt;I4</formula>
    </cfRule>
    <cfRule type="expression" dxfId="4201" priority="411" stopIfTrue="1">
      <formula>$D$1&gt;I4</formula>
    </cfRule>
  </conditionalFormatting>
  <conditionalFormatting sqref="I4">
    <cfRule type="expression" dxfId="4200" priority="412" stopIfTrue="1">
      <formula>$D$1&lt;I4</formula>
    </cfRule>
    <cfRule type="expression" dxfId="4199" priority="413" stopIfTrue="1">
      <formula>$D$1&gt;I4</formula>
    </cfRule>
  </conditionalFormatting>
  <conditionalFormatting sqref="I5">
    <cfRule type="cellIs" dxfId="4198" priority="430" stopIfTrue="1" operator="equal">
      <formula>5</formula>
    </cfRule>
    <cfRule type="cellIs" dxfId="4197" priority="431" stopIfTrue="1" operator="equal">
      <formula>4</formula>
    </cfRule>
    <cfRule type="cellIs" dxfId="4196" priority="432" stopIfTrue="1" operator="equal">
      <formula>3</formula>
    </cfRule>
  </conditionalFormatting>
  <conditionalFormatting sqref="I4">
    <cfRule type="expression" dxfId="4195" priority="428" stopIfTrue="1">
      <formula>$D$1&lt;I4</formula>
    </cfRule>
    <cfRule type="expression" dxfId="4194" priority="429" stopIfTrue="1">
      <formula>$D$1&gt;I4</formula>
    </cfRule>
  </conditionalFormatting>
  <conditionalFormatting sqref="I4">
    <cfRule type="expression" dxfId="4193" priority="423" stopIfTrue="1">
      <formula>$D$1&lt;I4</formula>
    </cfRule>
    <cfRule type="expression" dxfId="4192" priority="424" stopIfTrue="1">
      <formula>$D$1&gt;I4</formula>
    </cfRule>
  </conditionalFormatting>
  <conditionalFormatting sqref="I5">
    <cfRule type="cellIs" dxfId="4191" priority="420" stopIfTrue="1" operator="equal">
      <formula>5</formula>
    </cfRule>
    <cfRule type="cellIs" dxfId="4190" priority="421" stopIfTrue="1" operator="equal">
      <formula>4</formula>
    </cfRule>
    <cfRule type="cellIs" dxfId="4189" priority="422" stopIfTrue="1" operator="equal">
      <formula>3</formula>
    </cfRule>
  </conditionalFormatting>
  <conditionalFormatting sqref="I4">
    <cfRule type="expression" dxfId="4188" priority="418" stopIfTrue="1">
      <formula>$D$1&lt;I4</formula>
    </cfRule>
    <cfRule type="expression" dxfId="4187" priority="419" stopIfTrue="1">
      <formula>$D$1&gt;I4</formula>
    </cfRule>
  </conditionalFormatting>
  <conditionalFormatting sqref="I4">
    <cfRule type="expression" dxfId="4186" priority="414" stopIfTrue="1">
      <formula>$D$1&lt;I4</formula>
    </cfRule>
    <cfRule type="expression" dxfId="4185" priority="415" stopIfTrue="1">
      <formula>$D$1&gt;I4</formula>
    </cfRule>
  </conditionalFormatting>
  <conditionalFormatting sqref="I4">
    <cfRule type="expression" dxfId="4184" priority="408" stopIfTrue="1">
      <formula>$D$1&lt;I4</formula>
    </cfRule>
    <cfRule type="expression" dxfId="4183" priority="409" stopIfTrue="1">
      <formula>$D$1&gt;I4</formula>
    </cfRule>
  </conditionalFormatting>
  <conditionalFormatting sqref="I5">
    <cfRule type="cellIs" dxfId="4182" priority="395" stopIfTrue="1" operator="equal">
      <formula>5</formula>
    </cfRule>
    <cfRule type="cellIs" dxfId="4181" priority="396" stopIfTrue="1" operator="equal">
      <formula>4</formula>
    </cfRule>
    <cfRule type="cellIs" dxfId="4180" priority="397" stopIfTrue="1" operator="equal">
      <formula>3</formula>
    </cfRule>
  </conditionalFormatting>
  <conditionalFormatting sqref="I4">
    <cfRule type="expression" dxfId="4179" priority="393" stopIfTrue="1">
      <formula>$D$1&lt;I4</formula>
    </cfRule>
    <cfRule type="expression" dxfId="4178" priority="394" stopIfTrue="1">
      <formula>$D$1&gt;I4</formula>
    </cfRule>
  </conditionalFormatting>
  <conditionalFormatting sqref="I5">
    <cfRule type="cellIs" dxfId="4177" priority="390" stopIfTrue="1" operator="equal">
      <formula>5</formula>
    </cfRule>
    <cfRule type="cellIs" dxfId="4176" priority="391" stopIfTrue="1" operator="equal">
      <formula>4</formula>
    </cfRule>
    <cfRule type="cellIs" dxfId="4175" priority="392" stopIfTrue="1" operator="equal">
      <formula>3</formula>
    </cfRule>
  </conditionalFormatting>
  <conditionalFormatting sqref="I4">
    <cfRule type="expression" dxfId="4174" priority="388" stopIfTrue="1">
      <formula>$D$1&lt;I4</formula>
    </cfRule>
    <cfRule type="expression" dxfId="4173" priority="389" stopIfTrue="1">
      <formula>$D$1&gt;I4</formula>
    </cfRule>
  </conditionalFormatting>
  <conditionalFormatting sqref="I5">
    <cfRule type="cellIs" dxfId="4172" priority="385" stopIfTrue="1" operator="equal">
      <formula>5</formula>
    </cfRule>
    <cfRule type="cellIs" dxfId="4171" priority="386" stopIfTrue="1" operator="equal">
      <formula>4</formula>
    </cfRule>
    <cfRule type="cellIs" dxfId="4170" priority="387" stopIfTrue="1" operator="equal">
      <formula>3</formula>
    </cfRule>
  </conditionalFormatting>
  <conditionalFormatting sqref="I4">
    <cfRule type="expression" dxfId="4169" priority="383" stopIfTrue="1">
      <formula>$D$1&lt;I4</formula>
    </cfRule>
    <cfRule type="expression" dxfId="4168" priority="384" stopIfTrue="1">
      <formula>$D$1&gt;I4</formula>
    </cfRule>
  </conditionalFormatting>
  <conditionalFormatting sqref="I5">
    <cfRule type="cellIs" dxfId="4167" priority="380" stopIfTrue="1" operator="equal">
      <formula>5</formula>
    </cfRule>
    <cfRule type="cellIs" dxfId="4166" priority="381" stopIfTrue="1" operator="equal">
      <formula>4</formula>
    </cfRule>
    <cfRule type="cellIs" dxfId="4165" priority="382" stopIfTrue="1" operator="equal">
      <formula>3</formula>
    </cfRule>
  </conditionalFormatting>
  <conditionalFormatting sqref="I4">
    <cfRule type="expression" dxfId="4164" priority="378" stopIfTrue="1">
      <formula>$D$1&lt;I4</formula>
    </cfRule>
    <cfRule type="expression" dxfId="4163" priority="379" stopIfTrue="1">
      <formula>$D$1&gt;I4</formula>
    </cfRule>
  </conditionalFormatting>
  <conditionalFormatting sqref="I4">
    <cfRule type="expression" dxfId="4162" priority="376" stopIfTrue="1">
      <formula>$D$1&lt;I4</formula>
    </cfRule>
    <cfRule type="expression" dxfId="4161" priority="377" stopIfTrue="1">
      <formula>$D$1&gt;I4</formula>
    </cfRule>
  </conditionalFormatting>
  <conditionalFormatting sqref="I4">
    <cfRule type="expression" dxfId="4160" priority="374" stopIfTrue="1">
      <formula>$D$1&lt;I4</formula>
    </cfRule>
    <cfRule type="expression" dxfId="4159" priority="375" stopIfTrue="1">
      <formula>$D$1&gt;I4</formula>
    </cfRule>
  </conditionalFormatting>
  <conditionalFormatting sqref="I4">
    <cfRule type="expression" dxfId="4158" priority="370" stopIfTrue="1">
      <formula>$D$1&lt;I4</formula>
    </cfRule>
    <cfRule type="expression" dxfId="4157" priority="371" stopIfTrue="1">
      <formula>$D$1&gt;I4</formula>
    </cfRule>
  </conditionalFormatting>
  <conditionalFormatting sqref="I4">
    <cfRule type="expression" dxfId="4156" priority="368" stopIfTrue="1">
      <formula>$D$1&lt;I4</formula>
    </cfRule>
    <cfRule type="expression" dxfId="4155" priority="369" stopIfTrue="1">
      <formula>$D$1&gt;I4</formula>
    </cfRule>
  </conditionalFormatting>
  <conditionalFormatting sqref="I4">
    <cfRule type="expression" dxfId="4154" priority="366" stopIfTrue="1">
      <formula>$D$1&lt;I4</formula>
    </cfRule>
    <cfRule type="expression" dxfId="4153" priority="367" stopIfTrue="1">
      <formula>$D$1&gt;I4</formula>
    </cfRule>
  </conditionalFormatting>
  <conditionalFormatting sqref="I4">
    <cfRule type="expression" dxfId="4152" priority="364" stopIfTrue="1">
      <formula>$D$1&lt;I4</formula>
    </cfRule>
    <cfRule type="expression" dxfId="4151" priority="365" stopIfTrue="1">
      <formula>$D$1&gt;I4</formula>
    </cfRule>
  </conditionalFormatting>
  <conditionalFormatting sqref="I4">
    <cfRule type="expression" dxfId="4150" priority="362" stopIfTrue="1">
      <formula>$D$1&lt;I4</formula>
    </cfRule>
    <cfRule type="expression" dxfId="4149" priority="363" stopIfTrue="1">
      <formula>$D$1&gt;I4</formula>
    </cfRule>
  </conditionalFormatting>
  <conditionalFormatting sqref="I4">
    <cfRule type="expression" dxfId="4148" priority="360" stopIfTrue="1">
      <formula>$D$1&lt;I4</formula>
    </cfRule>
    <cfRule type="expression" dxfId="4147" priority="361" stopIfTrue="1">
      <formula>$D$1&gt;I4</formula>
    </cfRule>
  </conditionalFormatting>
  <conditionalFormatting sqref="I4">
    <cfRule type="expression" dxfId="4146" priority="358" stopIfTrue="1">
      <formula>$D$1&lt;I4</formula>
    </cfRule>
    <cfRule type="expression" dxfId="4145" priority="359" stopIfTrue="1">
      <formula>$D$1&gt;I4</formula>
    </cfRule>
  </conditionalFormatting>
  <conditionalFormatting sqref="J4">
    <cfRule type="expression" dxfId="4144" priority="343" stopIfTrue="1">
      <formula>$D$1&lt;J4</formula>
    </cfRule>
    <cfRule type="expression" dxfId="4143" priority="344" stopIfTrue="1">
      <formula>$D$1&gt;J4</formula>
    </cfRule>
  </conditionalFormatting>
  <conditionalFormatting sqref="J4">
    <cfRule type="expression" dxfId="4142" priority="341" stopIfTrue="1">
      <formula>$D$1&lt;J4</formula>
    </cfRule>
    <cfRule type="expression" dxfId="4141" priority="342" stopIfTrue="1">
      <formula>$D$1&gt;J4</formula>
    </cfRule>
  </conditionalFormatting>
  <conditionalFormatting sqref="J4">
    <cfRule type="expression" dxfId="4140" priority="339" stopIfTrue="1">
      <formula>$D$1&lt;J4</formula>
    </cfRule>
    <cfRule type="expression" dxfId="4139" priority="340" stopIfTrue="1">
      <formula>$D$1&gt;J4</formula>
    </cfRule>
  </conditionalFormatting>
  <conditionalFormatting sqref="J4">
    <cfRule type="expression" dxfId="4138" priority="337" stopIfTrue="1">
      <formula>$D$1&lt;J4</formula>
    </cfRule>
    <cfRule type="expression" dxfId="4137" priority="338" stopIfTrue="1">
      <formula>$D$1&gt;J4</formula>
    </cfRule>
  </conditionalFormatting>
  <conditionalFormatting sqref="J4">
    <cfRule type="expression" dxfId="4136" priority="335" stopIfTrue="1">
      <formula>$D$1&lt;J4</formula>
    </cfRule>
    <cfRule type="expression" dxfId="4135" priority="336" stopIfTrue="1">
      <formula>$D$1&gt;J4</formula>
    </cfRule>
  </conditionalFormatting>
  <conditionalFormatting sqref="J5">
    <cfRule type="cellIs" dxfId="4134" priority="320" stopIfTrue="1" operator="equal">
      <formula>5</formula>
    </cfRule>
    <cfRule type="cellIs" dxfId="4133" priority="321" stopIfTrue="1" operator="equal">
      <formula>4</formula>
    </cfRule>
    <cfRule type="cellIs" dxfId="4132" priority="322" stopIfTrue="1" operator="equal">
      <formula>3</formula>
    </cfRule>
  </conditionalFormatting>
  <conditionalFormatting sqref="J5">
    <cfRule type="cellIs" dxfId="4131" priority="305" stopIfTrue="1" operator="equal">
      <formula>5</formula>
    </cfRule>
    <cfRule type="cellIs" dxfId="4130" priority="306" stopIfTrue="1" operator="equal">
      <formula>4</formula>
    </cfRule>
    <cfRule type="cellIs" dxfId="4129" priority="307" stopIfTrue="1" operator="equal">
      <formula>3</formula>
    </cfRule>
  </conditionalFormatting>
  <conditionalFormatting sqref="J5">
    <cfRule type="cellIs" dxfId="4128" priority="350" stopIfTrue="1" operator="equal">
      <formula>5</formula>
    </cfRule>
    <cfRule type="cellIs" dxfId="4127" priority="351" stopIfTrue="1" operator="equal">
      <formula>4</formula>
    </cfRule>
    <cfRule type="cellIs" dxfId="4126" priority="352" stopIfTrue="1" operator="equal">
      <formula>3</formula>
    </cfRule>
  </conditionalFormatting>
  <conditionalFormatting sqref="J4">
    <cfRule type="expression" dxfId="4125" priority="331" stopIfTrue="1">
      <formula>$D$1&lt;J4</formula>
    </cfRule>
    <cfRule type="expression" dxfId="4124" priority="332" stopIfTrue="1">
      <formula>$D$1&gt;J4</formula>
    </cfRule>
  </conditionalFormatting>
  <conditionalFormatting sqref="J4">
    <cfRule type="expression" dxfId="4123" priority="329" stopIfTrue="1">
      <formula>$D$1&lt;J4</formula>
    </cfRule>
    <cfRule type="expression" dxfId="4122" priority="330" stopIfTrue="1">
      <formula>$D$1&gt;J4</formula>
    </cfRule>
  </conditionalFormatting>
  <conditionalFormatting sqref="J4">
    <cfRule type="expression" dxfId="4121" priority="327" stopIfTrue="1">
      <formula>$D$1&lt;J4</formula>
    </cfRule>
    <cfRule type="expression" dxfId="4120" priority="328" stopIfTrue="1">
      <formula>$D$1&gt;J4</formula>
    </cfRule>
  </conditionalFormatting>
  <conditionalFormatting sqref="J4">
    <cfRule type="expression" dxfId="4119" priority="325" stopIfTrue="1">
      <formula>$D$1&lt;J4</formula>
    </cfRule>
    <cfRule type="expression" dxfId="4118" priority="326" stopIfTrue="1">
      <formula>$D$1&gt;J4</formula>
    </cfRule>
  </conditionalFormatting>
  <conditionalFormatting sqref="J4">
    <cfRule type="expression" dxfId="4117" priority="323" stopIfTrue="1">
      <formula>$D$1&lt;J4</formula>
    </cfRule>
    <cfRule type="expression" dxfId="4116" priority="324" stopIfTrue="1">
      <formula>$D$1&gt;J4</formula>
    </cfRule>
  </conditionalFormatting>
  <conditionalFormatting sqref="J4">
    <cfRule type="expression" dxfId="4115" priority="297" stopIfTrue="1">
      <formula>$D$1&lt;J4</formula>
    </cfRule>
    <cfRule type="expression" dxfId="4114" priority="298" stopIfTrue="1">
      <formula>$D$1&gt;J4</formula>
    </cfRule>
  </conditionalFormatting>
  <conditionalFormatting sqref="J5">
    <cfRule type="cellIs" dxfId="4113" priority="355" stopIfTrue="1" operator="equal">
      <formula>5</formula>
    </cfRule>
    <cfRule type="cellIs" dxfId="4112" priority="356" stopIfTrue="1" operator="equal">
      <formula>4</formula>
    </cfRule>
    <cfRule type="cellIs" dxfId="4111" priority="357" stopIfTrue="1" operator="equal">
      <formula>3</formula>
    </cfRule>
  </conditionalFormatting>
  <conditionalFormatting sqref="J4">
    <cfRule type="expression" dxfId="4110" priority="353" stopIfTrue="1">
      <formula>$D$1&lt;J4</formula>
    </cfRule>
    <cfRule type="expression" dxfId="4109" priority="354" stopIfTrue="1">
      <formula>$D$1&gt;J4</formula>
    </cfRule>
  </conditionalFormatting>
  <conditionalFormatting sqref="J4">
    <cfRule type="expression" dxfId="4108" priority="348" stopIfTrue="1">
      <formula>$D$1&lt;J4</formula>
    </cfRule>
    <cfRule type="expression" dxfId="4107" priority="349" stopIfTrue="1">
      <formula>$D$1&gt;J4</formula>
    </cfRule>
  </conditionalFormatting>
  <conditionalFormatting sqref="J5">
    <cfRule type="cellIs" dxfId="4106" priority="345" stopIfTrue="1" operator="equal">
      <formula>5</formula>
    </cfRule>
    <cfRule type="cellIs" dxfId="4105" priority="346" stopIfTrue="1" operator="equal">
      <formula>4</formula>
    </cfRule>
    <cfRule type="cellIs" dxfId="4104" priority="347" stopIfTrue="1" operator="equal">
      <formula>3</formula>
    </cfRule>
  </conditionalFormatting>
  <conditionalFormatting sqref="J4">
    <cfRule type="expression" dxfId="4103" priority="333" stopIfTrue="1">
      <formula>$D$1&lt;J4</formula>
    </cfRule>
    <cfRule type="expression" dxfId="4102" priority="334" stopIfTrue="1">
      <formula>$D$1&gt;J4</formula>
    </cfRule>
  </conditionalFormatting>
  <conditionalFormatting sqref="J4">
    <cfRule type="expression" dxfId="4101" priority="318" stopIfTrue="1">
      <formula>$D$1&lt;J4</formula>
    </cfRule>
    <cfRule type="expression" dxfId="4100" priority="319" stopIfTrue="1">
      <formula>$D$1&gt;J4</formula>
    </cfRule>
  </conditionalFormatting>
  <conditionalFormatting sqref="J5">
    <cfRule type="cellIs" dxfId="4099" priority="315" stopIfTrue="1" operator="equal">
      <formula>5</formula>
    </cfRule>
    <cfRule type="cellIs" dxfId="4098" priority="316" stopIfTrue="1" operator="equal">
      <formula>4</formula>
    </cfRule>
    <cfRule type="cellIs" dxfId="4097" priority="317" stopIfTrue="1" operator="equal">
      <formula>3</formula>
    </cfRule>
  </conditionalFormatting>
  <conditionalFormatting sqref="J4">
    <cfRule type="expression" dxfId="4096" priority="313" stopIfTrue="1">
      <formula>$D$1&lt;J4</formula>
    </cfRule>
    <cfRule type="expression" dxfId="4095" priority="314" stopIfTrue="1">
      <formula>$D$1&gt;J4</formula>
    </cfRule>
  </conditionalFormatting>
  <conditionalFormatting sqref="J5">
    <cfRule type="cellIs" dxfId="4094" priority="310" stopIfTrue="1" operator="equal">
      <formula>5</formula>
    </cfRule>
    <cfRule type="cellIs" dxfId="4093" priority="311" stopIfTrue="1" operator="equal">
      <formula>4</formula>
    </cfRule>
    <cfRule type="cellIs" dxfId="4092" priority="312" stopIfTrue="1" operator="equal">
      <formula>3</formula>
    </cfRule>
  </conditionalFormatting>
  <conditionalFormatting sqref="J4">
    <cfRule type="expression" dxfId="4091" priority="308" stopIfTrue="1">
      <formula>$D$1&lt;J4</formula>
    </cfRule>
    <cfRule type="expression" dxfId="4090" priority="309" stopIfTrue="1">
      <formula>$D$1&gt;J4</formula>
    </cfRule>
  </conditionalFormatting>
  <conditionalFormatting sqref="J4">
    <cfRule type="expression" dxfId="4089" priority="303" stopIfTrue="1">
      <formula>$D$1&lt;J4</formula>
    </cfRule>
    <cfRule type="expression" dxfId="4088" priority="304" stopIfTrue="1">
      <formula>$D$1&gt;J4</formula>
    </cfRule>
  </conditionalFormatting>
  <conditionalFormatting sqref="J4">
    <cfRule type="expression" dxfId="4087" priority="301" stopIfTrue="1">
      <formula>$D$1&lt;J4</formula>
    </cfRule>
    <cfRule type="expression" dxfId="4086" priority="302" stopIfTrue="1">
      <formula>$D$1&gt;J4</formula>
    </cfRule>
  </conditionalFormatting>
  <conditionalFormatting sqref="J4">
    <cfRule type="expression" dxfId="4085" priority="299" stopIfTrue="1">
      <formula>$D$1&lt;J4</formula>
    </cfRule>
    <cfRule type="expression" dxfId="4084" priority="300" stopIfTrue="1">
      <formula>$D$1&gt;J4</formula>
    </cfRule>
  </conditionalFormatting>
  <conditionalFormatting sqref="J4">
    <cfRule type="expression" dxfId="4083" priority="295" stopIfTrue="1">
      <formula>$D$1&lt;J4</formula>
    </cfRule>
    <cfRule type="expression" dxfId="4082" priority="296" stopIfTrue="1">
      <formula>$D$1&gt;J4</formula>
    </cfRule>
  </conditionalFormatting>
  <conditionalFormatting sqref="J4">
    <cfRule type="expression" dxfId="4081" priority="293" stopIfTrue="1">
      <formula>$D$1&lt;J4</formula>
    </cfRule>
    <cfRule type="expression" dxfId="4080" priority="294" stopIfTrue="1">
      <formula>$D$1&gt;J4</formula>
    </cfRule>
  </conditionalFormatting>
  <conditionalFormatting sqref="J4">
    <cfRule type="expression" dxfId="4079" priority="291" stopIfTrue="1">
      <formula>$D$1&lt;J4</formula>
    </cfRule>
    <cfRule type="expression" dxfId="4078" priority="292" stopIfTrue="1">
      <formula>$D$1&gt;J4</formula>
    </cfRule>
  </conditionalFormatting>
  <conditionalFormatting sqref="J4">
    <cfRule type="expression" dxfId="4077" priority="289" stopIfTrue="1">
      <formula>$D$1&lt;J4</formula>
    </cfRule>
    <cfRule type="expression" dxfId="4076" priority="290" stopIfTrue="1">
      <formula>$D$1&gt;J4</formula>
    </cfRule>
  </conditionalFormatting>
  <conditionalFormatting sqref="J4">
    <cfRule type="expression" dxfId="4075" priority="287" stopIfTrue="1">
      <formula>$D$1&lt;J4</formula>
    </cfRule>
    <cfRule type="expression" dxfId="4074" priority="288" stopIfTrue="1">
      <formula>$D$1&gt;J4</formula>
    </cfRule>
  </conditionalFormatting>
  <conditionalFormatting sqref="J4">
    <cfRule type="expression" dxfId="4073" priority="285" stopIfTrue="1">
      <formula>$D$1&lt;J4</formula>
    </cfRule>
    <cfRule type="expression" dxfId="4072" priority="286" stopIfTrue="1">
      <formula>$D$1&gt;J4</formula>
    </cfRule>
  </conditionalFormatting>
  <conditionalFormatting sqref="J4">
    <cfRule type="expression" dxfId="4071" priority="283" stopIfTrue="1">
      <formula>$D$1&lt;J4</formula>
    </cfRule>
    <cfRule type="expression" dxfId="4070" priority="284" stopIfTrue="1">
      <formula>$D$1&gt;J4</formula>
    </cfRule>
  </conditionalFormatting>
  <conditionalFormatting sqref="K4">
    <cfRule type="expression" dxfId="4069" priority="281" stopIfTrue="1">
      <formula>$D$1&lt;K4</formula>
    </cfRule>
    <cfRule type="expression" dxfId="4068" priority="282" stopIfTrue="1">
      <formula>$D$1&gt;K4</formula>
    </cfRule>
  </conditionalFormatting>
  <conditionalFormatting sqref="K4">
    <cfRule type="expression" dxfId="4067" priority="279" stopIfTrue="1">
      <formula>$D$1&lt;K4</formula>
    </cfRule>
    <cfRule type="expression" dxfId="4066" priority="280" stopIfTrue="1">
      <formula>$D$1&gt;K4</formula>
    </cfRule>
  </conditionalFormatting>
  <conditionalFormatting sqref="K4">
    <cfRule type="expression" dxfId="4065" priority="277" stopIfTrue="1">
      <formula>$D$1&lt;K4</formula>
    </cfRule>
    <cfRule type="expression" dxfId="4064" priority="278" stopIfTrue="1">
      <formula>$D$1&gt;K4</formula>
    </cfRule>
  </conditionalFormatting>
  <conditionalFormatting sqref="K4">
    <cfRule type="expression" dxfId="4063" priority="273" stopIfTrue="1">
      <formula>$D$1&lt;K4</formula>
    </cfRule>
    <cfRule type="expression" dxfId="4062" priority="274" stopIfTrue="1">
      <formula>$D$1&gt;K4</formula>
    </cfRule>
  </conditionalFormatting>
  <conditionalFormatting sqref="K4">
    <cfRule type="expression" dxfId="4061" priority="275" stopIfTrue="1">
      <formula>$D$1&lt;K4</formula>
    </cfRule>
    <cfRule type="expression" dxfId="4060" priority="276" stopIfTrue="1">
      <formula>$D$1&gt;K4</formula>
    </cfRule>
  </conditionalFormatting>
  <conditionalFormatting sqref="K4">
    <cfRule type="expression" dxfId="4059" priority="271" stopIfTrue="1">
      <formula>$D$1&lt;K4</formula>
    </cfRule>
    <cfRule type="expression" dxfId="4058" priority="272" stopIfTrue="1">
      <formula>$D$1&gt;K4</formula>
    </cfRule>
  </conditionalFormatting>
  <conditionalFormatting sqref="K5">
    <cfRule type="expression" dxfId="4057" priority="269" stopIfTrue="1">
      <formula>$D$1&lt;K5</formula>
    </cfRule>
    <cfRule type="expression" dxfId="4056" priority="270" stopIfTrue="1">
      <formula>$D$1&gt;K5</formula>
    </cfRule>
  </conditionalFormatting>
  <conditionalFormatting sqref="K5">
    <cfRule type="expression" dxfId="4055" priority="267" stopIfTrue="1">
      <formula>$D$1&lt;K5</formula>
    </cfRule>
    <cfRule type="expression" dxfId="4054" priority="268" stopIfTrue="1">
      <formula>$D$1&gt;K5</formula>
    </cfRule>
  </conditionalFormatting>
  <conditionalFormatting sqref="K5">
    <cfRule type="expression" dxfId="4053" priority="265" stopIfTrue="1">
      <formula>$D$1&lt;K5</formula>
    </cfRule>
    <cfRule type="expression" dxfId="4052" priority="266" stopIfTrue="1">
      <formula>$D$1&gt;K5</formula>
    </cfRule>
  </conditionalFormatting>
  <conditionalFormatting sqref="K4">
    <cfRule type="expression" dxfId="4051" priority="260" stopIfTrue="1">
      <formula>$D$1&lt;K4</formula>
    </cfRule>
    <cfRule type="expression" dxfId="4050" priority="261" stopIfTrue="1">
      <formula>$D$1&gt;K4</formula>
    </cfRule>
  </conditionalFormatting>
  <conditionalFormatting sqref="K5">
    <cfRule type="cellIs" dxfId="4049" priority="262" stopIfTrue="1" operator="equal">
      <formula>5</formula>
    </cfRule>
    <cfRule type="cellIs" dxfId="4048" priority="263" stopIfTrue="1" operator="equal">
      <formula>4</formula>
    </cfRule>
    <cfRule type="cellIs" dxfId="4047" priority="264" stopIfTrue="1" operator="equal">
      <formula>3</formula>
    </cfRule>
  </conditionalFormatting>
  <conditionalFormatting sqref="K5">
    <cfRule type="cellIs" dxfId="4046" priority="257" stopIfTrue="1" operator="equal">
      <formula>5</formula>
    </cfRule>
    <cfRule type="cellIs" dxfId="4045" priority="258" stopIfTrue="1" operator="equal">
      <formula>4</formula>
    </cfRule>
    <cfRule type="cellIs" dxfId="4044" priority="259" stopIfTrue="1" operator="equal">
      <formula>3</formula>
    </cfRule>
  </conditionalFormatting>
  <conditionalFormatting sqref="K4">
    <cfRule type="expression" dxfId="4043" priority="255" stopIfTrue="1">
      <formula>$D$1&lt;K4</formula>
    </cfRule>
    <cfRule type="expression" dxfId="4042" priority="256" stopIfTrue="1">
      <formula>$D$1&gt;K4</formula>
    </cfRule>
  </conditionalFormatting>
  <conditionalFormatting sqref="K5">
    <cfRule type="cellIs" dxfId="4041" priority="252" stopIfTrue="1" operator="equal">
      <formula>5</formula>
    </cfRule>
    <cfRule type="cellIs" dxfId="4040" priority="253" stopIfTrue="1" operator="equal">
      <formula>4</formula>
    </cfRule>
    <cfRule type="cellIs" dxfId="4039" priority="254" stopIfTrue="1" operator="equal">
      <formula>3</formula>
    </cfRule>
  </conditionalFormatting>
  <conditionalFormatting sqref="K4">
    <cfRule type="expression" dxfId="4038" priority="250" stopIfTrue="1">
      <formula>$D$1&lt;K4</formula>
    </cfRule>
    <cfRule type="expression" dxfId="4037" priority="251" stopIfTrue="1">
      <formula>$D$1&gt;K4</formula>
    </cfRule>
  </conditionalFormatting>
  <conditionalFormatting sqref="M3">
    <cfRule type="expression" dxfId="4036" priority="248" stopIfTrue="1">
      <formula>$D$1&lt;M3</formula>
    </cfRule>
    <cfRule type="expression" dxfId="4035" priority="249" stopIfTrue="1">
      <formula>$D$1&gt;M3</formula>
    </cfRule>
  </conditionalFormatting>
  <conditionalFormatting sqref="M3">
    <cfRule type="expression" dxfId="4034" priority="246" stopIfTrue="1">
      <formula>$D$1&lt;M3</formula>
    </cfRule>
    <cfRule type="expression" dxfId="4033" priority="247" stopIfTrue="1">
      <formula>$D$1&gt;M3</formula>
    </cfRule>
  </conditionalFormatting>
  <conditionalFormatting sqref="M3">
    <cfRule type="expression" dxfId="4032" priority="240" stopIfTrue="1">
      <formula>$D$1&lt;M3</formula>
    </cfRule>
    <cfRule type="expression" dxfId="4031" priority="241" stopIfTrue="1">
      <formula>$D$1&gt;M3</formula>
    </cfRule>
  </conditionalFormatting>
  <conditionalFormatting sqref="M3">
    <cfRule type="expression" dxfId="4030" priority="244" stopIfTrue="1">
      <formula>$D$1&lt;M3</formula>
    </cfRule>
    <cfRule type="expression" dxfId="4029" priority="245" stopIfTrue="1">
      <formula>$D$1&gt;M3</formula>
    </cfRule>
  </conditionalFormatting>
  <conditionalFormatting sqref="M3">
    <cfRule type="expression" dxfId="4028" priority="242" stopIfTrue="1">
      <formula>$D$1&lt;M3</formula>
    </cfRule>
    <cfRule type="expression" dxfId="4027" priority="243" stopIfTrue="1">
      <formula>$D$1&gt;M3</formula>
    </cfRule>
  </conditionalFormatting>
  <conditionalFormatting sqref="M3">
    <cfRule type="expression" dxfId="4026" priority="234" stopIfTrue="1">
      <formula>$D$1&lt;M3</formula>
    </cfRule>
    <cfRule type="expression" dxfId="4025" priority="235" stopIfTrue="1">
      <formula>$D$1&gt;M3</formula>
    </cfRule>
  </conditionalFormatting>
  <conditionalFormatting sqref="M3">
    <cfRule type="expression" dxfId="4024" priority="238" stopIfTrue="1">
      <formula>$D$1&lt;M3</formula>
    </cfRule>
    <cfRule type="expression" dxfId="4023" priority="239" stopIfTrue="1">
      <formula>$D$1&gt;M3</formula>
    </cfRule>
  </conditionalFormatting>
  <conditionalFormatting sqref="M3">
    <cfRule type="expression" dxfId="4022" priority="236" stopIfTrue="1">
      <formula>$D$1&lt;M3</formula>
    </cfRule>
    <cfRule type="expression" dxfId="4021" priority="237" stopIfTrue="1">
      <formula>$D$1&gt;M3</formula>
    </cfRule>
  </conditionalFormatting>
  <conditionalFormatting sqref="M3">
    <cfRule type="expression" dxfId="4020" priority="232" stopIfTrue="1">
      <formula>$D$1&lt;M3</formula>
    </cfRule>
    <cfRule type="expression" dxfId="4019" priority="233" stopIfTrue="1">
      <formula>$D$1&gt;M3</formula>
    </cfRule>
  </conditionalFormatting>
  <conditionalFormatting sqref="M3">
    <cfRule type="expression" dxfId="4018" priority="230" stopIfTrue="1">
      <formula>$D$1&lt;M3</formula>
    </cfRule>
    <cfRule type="expression" dxfId="4017" priority="231" stopIfTrue="1">
      <formula>$D$1&gt;M3</formula>
    </cfRule>
  </conditionalFormatting>
  <conditionalFormatting sqref="M4">
    <cfRule type="expression" dxfId="4016" priority="228" stopIfTrue="1">
      <formula>$D$1&lt;M4</formula>
    </cfRule>
    <cfRule type="expression" dxfId="4015" priority="229" stopIfTrue="1">
      <formula>$D$1&gt;M4</formula>
    </cfRule>
  </conditionalFormatting>
  <conditionalFormatting sqref="M4">
    <cfRule type="expression" dxfId="4014" priority="226" stopIfTrue="1">
      <formula>$D$1&lt;M4</formula>
    </cfRule>
    <cfRule type="expression" dxfId="4013" priority="227" stopIfTrue="1">
      <formula>$D$1&gt;M4</formula>
    </cfRule>
  </conditionalFormatting>
  <conditionalFormatting sqref="M4">
    <cfRule type="expression" dxfId="4012" priority="224" stopIfTrue="1">
      <formula>$D$1&lt;M4</formula>
    </cfRule>
    <cfRule type="expression" dxfId="4011" priority="225" stopIfTrue="1">
      <formula>$D$1&gt;M4</formula>
    </cfRule>
  </conditionalFormatting>
  <conditionalFormatting sqref="M4">
    <cfRule type="expression" dxfId="4010" priority="220" stopIfTrue="1">
      <formula>$D$1&lt;M4</formula>
    </cfRule>
    <cfRule type="expression" dxfId="4009" priority="221" stopIfTrue="1">
      <formula>$D$1&gt;M4</formula>
    </cfRule>
  </conditionalFormatting>
  <conditionalFormatting sqref="M4">
    <cfRule type="expression" dxfId="4008" priority="222" stopIfTrue="1">
      <formula>$D$1&lt;M4</formula>
    </cfRule>
    <cfRule type="expression" dxfId="4007" priority="223" stopIfTrue="1">
      <formula>$D$1&gt;M4</formula>
    </cfRule>
  </conditionalFormatting>
  <conditionalFormatting sqref="M4">
    <cfRule type="expression" dxfId="4006" priority="218" stopIfTrue="1">
      <formula>$D$1&lt;M4</formula>
    </cfRule>
    <cfRule type="expression" dxfId="4005" priority="219" stopIfTrue="1">
      <formula>$D$1&gt;M4</formula>
    </cfRule>
  </conditionalFormatting>
  <conditionalFormatting sqref="M5">
    <cfRule type="expression" dxfId="4004" priority="216" stopIfTrue="1">
      <formula>$D$1&lt;M5</formula>
    </cfRule>
    <cfRule type="expression" dxfId="4003" priority="217" stopIfTrue="1">
      <formula>$D$1&gt;M5</formula>
    </cfRule>
  </conditionalFormatting>
  <conditionalFormatting sqref="M5">
    <cfRule type="expression" dxfId="4002" priority="214" stopIfTrue="1">
      <formula>$D$1&lt;M5</formula>
    </cfRule>
    <cfRule type="expression" dxfId="4001" priority="215" stopIfTrue="1">
      <formula>$D$1&gt;M5</formula>
    </cfRule>
  </conditionalFormatting>
  <conditionalFormatting sqref="M5">
    <cfRule type="expression" dxfId="4000" priority="212" stopIfTrue="1">
      <formula>$D$1&lt;M5</formula>
    </cfRule>
    <cfRule type="expression" dxfId="3999" priority="213" stopIfTrue="1">
      <formula>$D$1&gt;M5</formula>
    </cfRule>
  </conditionalFormatting>
  <conditionalFormatting sqref="M4">
    <cfRule type="expression" dxfId="3998" priority="207" stopIfTrue="1">
      <formula>$D$1&lt;M4</formula>
    </cfRule>
    <cfRule type="expression" dxfId="3997" priority="208" stopIfTrue="1">
      <formula>$D$1&gt;M4</formula>
    </cfRule>
  </conditionalFormatting>
  <conditionalFormatting sqref="M5">
    <cfRule type="cellIs" dxfId="3996" priority="209" stopIfTrue="1" operator="equal">
      <formula>5</formula>
    </cfRule>
    <cfRule type="cellIs" dxfId="3995" priority="210" stopIfTrue="1" operator="equal">
      <formula>4</formula>
    </cfRule>
    <cfRule type="cellIs" dxfId="3994" priority="211" stopIfTrue="1" operator="equal">
      <formula>3</formula>
    </cfRule>
  </conditionalFormatting>
  <conditionalFormatting sqref="M5">
    <cfRule type="cellIs" dxfId="3993" priority="204" stopIfTrue="1" operator="equal">
      <formula>5</formula>
    </cfRule>
    <cfRule type="cellIs" dxfId="3992" priority="205" stopIfTrue="1" operator="equal">
      <formula>4</formula>
    </cfRule>
    <cfRule type="cellIs" dxfId="3991" priority="206" stopIfTrue="1" operator="equal">
      <formula>3</formula>
    </cfRule>
  </conditionalFormatting>
  <conditionalFormatting sqref="M4">
    <cfRule type="expression" dxfId="3990" priority="202" stopIfTrue="1">
      <formula>$D$1&lt;M4</formula>
    </cfRule>
    <cfRule type="expression" dxfId="3989" priority="203" stopIfTrue="1">
      <formula>$D$1&gt;M4</formula>
    </cfRule>
  </conditionalFormatting>
  <conditionalFormatting sqref="M5">
    <cfRule type="cellIs" dxfId="3988" priority="199" stopIfTrue="1" operator="equal">
      <formula>5</formula>
    </cfRule>
    <cfRule type="cellIs" dxfId="3987" priority="200" stopIfTrue="1" operator="equal">
      <formula>4</formula>
    </cfRule>
    <cfRule type="cellIs" dxfId="3986" priority="201" stopIfTrue="1" operator="equal">
      <formula>3</formula>
    </cfRule>
  </conditionalFormatting>
  <conditionalFormatting sqref="M4">
    <cfRule type="expression" dxfId="3985" priority="197" stopIfTrue="1">
      <formula>$D$1&lt;M4</formula>
    </cfRule>
    <cfRule type="expression" dxfId="3984" priority="198" stopIfTrue="1">
      <formula>$D$1&gt;M4</formula>
    </cfRule>
  </conditionalFormatting>
  <conditionalFormatting sqref="N5">
    <cfRule type="cellIs" dxfId="3983" priority="194" stopIfTrue="1" operator="equal">
      <formula>5</formula>
    </cfRule>
    <cfRule type="cellIs" dxfId="3982" priority="195" stopIfTrue="1" operator="equal">
      <formula>4</formula>
    </cfRule>
    <cfRule type="cellIs" dxfId="3981" priority="196" stopIfTrue="1" operator="equal">
      <formula>3</formula>
    </cfRule>
  </conditionalFormatting>
  <conditionalFormatting sqref="Q6:Q28">
    <cfRule type="cellIs" dxfId="3980" priority="191" stopIfTrue="1" operator="equal">
      <formula>5</formula>
    </cfRule>
    <cfRule type="cellIs" dxfId="3979" priority="192" stopIfTrue="1" operator="equal">
      <formula>4</formula>
    </cfRule>
    <cfRule type="cellIs" dxfId="3978" priority="193" stopIfTrue="1" operator="equal">
      <formula>3</formula>
    </cfRule>
  </conditionalFormatting>
  <conditionalFormatting sqref="Q3 Q29">
    <cfRule type="expression" dxfId="3977" priority="189" stopIfTrue="1">
      <formula>$D$1&lt;Q3</formula>
    </cfRule>
    <cfRule type="expression" dxfId="3976" priority="190" stopIfTrue="1">
      <formula>$D$1&gt;Q3</formula>
    </cfRule>
  </conditionalFormatting>
  <conditionalFormatting sqref="Q4">
    <cfRule type="expression" dxfId="3975" priority="187" stopIfTrue="1">
      <formula>$D$1&lt;Q4</formula>
    </cfRule>
    <cfRule type="expression" dxfId="3974" priority="188" stopIfTrue="1">
      <formula>$D$1&gt;Q4</formula>
    </cfRule>
  </conditionalFormatting>
  <conditionalFormatting sqref="Q4">
    <cfRule type="expression" dxfId="3973" priority="185" stopIfTrue="1">
      <formula>$D$1&lt;Q4</formula>
    </cfRule>
    <cfRule type="expression" dxfId="3972" priority="186" stopIfTrue="1">
      <formula>$D$1&gt;Q4</formula>
    </cfRule>
  </conditionalFormatting>
  <conditionalFormatting sqref="Q4">
    <cfRule type="expression" dxfId="3971" priority="183" stopIfTrue="1">
      <formula>$D$1&lt;Q4</formula>
    </cfRule>
    <cfRule type="expression" dxfId="3970" priority="184" stopIfTrue="1">
      <formula>$D$1&gt;Q4</formula>
    </cfRule>
  </conditionalFormatting>
  <conditionalFormatting sqref="Q4">
    <cfRule type="expression" dxfId="3969" priority="176" stopIfTrue="1">
      <formula>$D$1&lt;Q4</formula>
    </cfRule>
    <cfRule type="expression" dxfId="3968" priority="177" stopIfTrue="1">
      <formula>$D$1&gt;Q4</formula>
    </cfRule>
  </conditionalFormatting>
  <conditionalFormatting sqref="Q4">
    <cfRule type="expression" dxfId="3967" priority="174" stopIfTrue="1">
      <formula>$D$1&lt;Q4</formula>
    </cfRule>
    <cfRule type="expression" dxfId="3966" priority="175" stopIfTrue="1">
      <formula>$D$1&gt;Q4</formula>
    </cfRule>
  </conditionalFormatting>
  <conditionalFormatting sqref="Q4">
    <cfRule type="expression" dxfId="3965" priority="172" stopIfTrue="1">
      <formula>$D$1&lt;Q4</formula>
    </cfRule>
    <cfRule type="expression" dxfId="3964" priority="173" stopIfTrue="1">
      <formula>$D$1&gt;Q4</formula>
    </cfRule>
  </conditionalFormatting>
  <conditionalFormatting sqref="Q4">
    <cfRule type="expression" dxfId="3963" priority="170" stopIfTrue="1">
      <formula>$D$1&lt;Q4</formula>
    </cfRule>
    <cfRule type="expression" dxfId="3962" priority="171" stopIfTrue="1">
      <formula>$D$1&gt;Q4</formula>
    </cfRule>
  </conditionalFormatting>
  <conditionalFormatting sqref="Q4">
    <cfRule type="expression" dxfId="3961" priority="181" stopIfTrue="1">
      <formula>$D$1&lt;Q4</formula>
    </cfRule>
    <cfRule type="expression" dxfId="3960" priority="182" stopIfTrue="1">
      <formula>$D$1&gt;Q4</formula>
    </cfRule>
  </conditionalFormatting>
  <conditionalFormatting sqref="Q4">
    <cfRule type="expression" dxfId="3959" priority="154" stopIfTrue="1">
      <formula>$D$1&lt;Q4</formula>
    </cfRule>
    <cfRule type="expression" dxfId="3958" priority="155" stopIfTrue="1">
      <formula>$D$1&gt;Q4</formula>
    </cfRule>
  </conditionalFormatting>
  <conditionalFormatting sqref="Q5">
    <cfRule type="cellIs" dxfId="3957" priority="178" stopIfTrue="1" operator="equal">
      <formula>5</formula>
    </cfRule>
    <cfRule type="cellIs" dxfId="3956" priority="179" stopIfTrue="1" operator="equal">
      <formula>4</formula>
    </cfRule>
    <cfRule type="cellIs" dxfId="3955" priority="180" stopIfTrue="1" operator="equal">
      <formula>3</formula>
    </cfRule>
  </conditionalFormatting>
  <conditionalFormatting sqref="Q5">
    <cfRule type="cellIs" dxfId="3954" priority="167" stopIfTrue="1" operator="equal">
      <formula>5</formula>
    </cfRule>
    <cfRule type="cellIs" dxfId="3953" priority="168" stopIfTrue="1" operator="equal">
      <formula>4</formula>
    </cfRule>
    <cfRule type="cellIs" dxfId="3952" priority="169" stopIfTrue="1" operator="equal">
      <formula>3</formula>
    </cfRule>
  </conditionalFormatting>
  <conditionalFormatting sqref="Q5">
    <cfRule type="cellIs" dxfId="3951" priority="164" stopIfTrue="1" operator="equal">
      <formula>5</formula>
    </cfRule>
    <cfRule type="cellIs" dxfId="3950" priority="165" stopIfTrue="1" operator="equal">
      <formula>4</formula>
    </cfRule>
    <cfRule type="cellIs" dxfId="3949" priority="166" stopIfTrue="1" operator="equal">
      <formula>3</formula>
    </cfRule>
  </conditionalFormatting>
  <conditionalFormatting sqref="Q4">
    <cfRule type="expression" dxfId="3948" priority="146" stopIfTrue="1">
      <formula>$D$1&lt;Q4</formula>
    </cfRule>
    <cfRule type="expression" dxfId="3947" priority="147" stopIfTrue="1">
      <formula>$D$1&gt;Q4</formula>
    </cfRule>
  </conditionalFormatting>
  <conditionalFormatting sqref="Q4">
    <cfRule type="expression" dxfId="3946" priority="144" stopIfTrue="1">
      <formula>$D$1&lt;Q4</formula>
    </cfRule>
    <cfRule type="expression" dxfId="3945" priority="145" stopIfTrue="1">
      <formula>$D$1&gt;Q4</formula>
    </cfRule>
  </conditionalFormatting>
  <conditionalFormatting sqref="Q4">
    <cfRule type="expression" dxfId="3944" priority="140" stopIfTrue="1">
      <formula>$D$1&lt;Q4</formula>
    </cfRule>
    <cfRule type="expression" dxfId="3943" priority="141" stopIfTrue="1">
      <formula>$D$1&gt;Q4</formula>
    </cfRule>
  </conditionalFormatting>
  <conditionalFormatting sqref="Q4">
    <cfRule type="expression" dxfId="3942" priority="162" stopIfTrue="1">
      <formula>$D$1&lt;Q4</formula>
    </cfRule>
    <cfRule type="expression" dxfId="3941" priority="163" stopIfTrue="1">
      <formula>$D$1&gt;Q4</formula>
    </cfRule>
  </conditionalFormatting>
  <conditionalFormatting sqref="Q4">
    <cfRule type="expression" dxfId="3940" priority="160" stopIfTrue="1">
      <formula>$D$1&lt;Q4</formula>
    </cfRule>
    <cfRule type="expression" dxfId="3939" priority="161" stopIfTrue="1">
      <formula>$D$1&gt;Q4</formula>
    </cfRule>
  </conditionalFormatting>
  <conditionalFormatting sqref="Q4">
    <cfRule type="expression" dxfId="3938" priority="158" stopIfTrue="1">
      <formula>$D$1&lt;Q4</formula>
    </cfRule>
    <cfRule type="expression" dxfId="3937" priority="159" stopIfTrue="1">
      <formula>$D$1&gt;Q4</formula>
    </cfRule>
  </conditionalFormatting>
  <conditionalFormatting sqref="Q4">
    <cfRule type="expression" dxfId="3936" priority="156" stopIfTrue="1">
      <formula>$D$1&lt;Q4</formula>
    </cfRule>
    <cfRule type="expression" dxfId="3935" priority="157" stopIfTrue="1">
      <formula>$D$1&gt;Q4</formula>
    </cfRule>
  </conditionalFormatting>
  <conditionalFormatting sqref="Q4">
    <cfRule type="expression" dxfId="3934" priority="152" stopIfTrue="1">
      <formula>$D$1&lt;Q4</formula>
    </cfRule>
    <cfRule type="expression" dxfId="3933" priority="153" stopIfTrue="1">
      <formula>$D$1&gt;Q4</formula>
    </cfRule>
  </conditionalFormatting>
  <conditionalFormatting sqref="Q4">
    <cfRule type="expression" dxfId="3932" priority="150" stopIfTrue="1">
      <formula>$D$1&lt;Q4</formula>
    </cfRule>
    <cfRule type="expression" dxfId="3931" priority="151" stopIfTrue="1">
      <formula>$D$1&gt;Q4</formula>
    </cfRule>
  </conditionalFormatting>
  <conditionalFormatting sqref="Q4">
    <cfRule type="expression" dxfId="3930" priority="148" stopIfTrue="1">
      <formula>$D$1&lt;Q4</formula>
    </cfRule>
    <cfRule type="expression" dxfId="3929" priority="149" stopIfTrue="1">
      <formula>$D$1&gt;Q4</formula>
    </cfRule>
  </conditionalFormatting>
  <conditionalFormatting sqref="Q4">
    <cfRule type="expression" dxfId="3928" priority="142" stopIfTrue="1">
      <formula>$D$1&lt;Q4</formula>
    </cfRule>
    <cfRule type="expression" dxfId="3927" priority="143" stopIfTrue="1">
      <formula>$D$1&gt;Q4</formula>
    </cfRule>
  </conditionalFormatting>
  <conditionalFormatting sqref="Q5">
    <cfRule type="cellIs" dxfId="3926" priority="137" stopIfTrue="1" operator="equal">
      <formula>5</formula>
    </cfRule>
    <cfRule type="cellIs" dxfId="3925" priority="138" stopIfTrue="1" operator="equal">
      <formula>4</formula>
    </cfRule>
    <cfRule type="cellIs" dxfId="3924" priority="139" stopIfTrue="1" operator="equal">
      <formula>3</formula>
    </cfRule>
  </conditionalFormatting>
  <conditionalFormatting sqref="Q4">
    <cfRule type="expression" dxfId="3923" priority="135" stopIfTrue="1">
      <formula>$D$1&lt;Q4</formula>
    </cfRule>
    <cfRule type="expression" dxfId="3922" priority="136" stopIfTrue="1">
      <formula>$D$1&gt;Q4</formula>
    </cfRule>
  </conditionalFormatting>
  <conditionalFormatting sqref="Q5">
    <cfRule type="cellIs" dxfId="3921" priority="132" stopIfTrue="1" operator="equal">
      <formula>5</formula>
    </cfRule>
    <cfRule type="cellIs" dxfId="3920" priority="133" stopIfTrue="1" operator="equal">
      <formula>4</formula>
    </cfRule>
    <cfRule type="cellIs" dxfId="3919" priority="134" stopIfTrue="1" operator="equal">
      <formula>3</formula>
    </cfRule>
  </conditionalFormatting>
  <conditionalFormatting sqref="U6:U28">
    <cfRule type="cellIs" dxfId="3918" priority="129" stopIfTrue="1" operator="equal">
      <formula>5</formula>
    </cfRule>
    <cfRule type="cellIs" dxfId="3917" priority="130" stopIfTrue="1" operator="equal">
      <formula>4</formula>
    </cfRule>
    <cfRule type="cellIs" dxfId="3916" priority="131" stopIfTrue="1" operator="equal">
      <formula>3</formula>
    </cfRule>
  </conditionalFormatting>
  <conditionalFormatting sqref="U3:U5">
    <cfRule type="expression" dxfId="3915" priority="127" stopIfTrue="1">
      <formula>$D$1&lt;U3</formula>
    </cfRule>
    <cfRule type="expression" dxfId="3914" priority="128" stopIfTrue="1">
      <formula>$D$1&gt;U3</formula>
    </cfRule>
  </conditionalFormatting>
  <conditionalFormatting sqref="U4">
    <cfRule type="expression" dxfId="3913" priority="125" stopIfTrue="1">
      <formula>$D$4&lt;U4</formula>
    </cfRule>
    <cfRule type="expression" dxfId="3912" priority="126" stopIfTrue="1">
      <formula>$D$4&gt;U4</formula>
    </cfRule>
  </conditionalFormatting>
  <conditionalFormatting sqref="U4">
    <cfRule type="expression" dxfId="3911" priority="123" stopIfTrue="1">
      <formula>$D$1&lt;U4</formula>
    </cfRule>
    <cfRule type="expression" dxfId="3910" priority="124" stopIfTrue="1">
      <formula>$D$1&gt;U4</formula>
    </cfRule>
  </conditionalFormatting>
  <conditionalFormatting sqref="U5">
    <cfRule type="expression" dxfId="3909" priority="107" stopIfTrue="1">
      <formula>$D$1&lt;U5</formula>
    </cfRule>
    <cfRule type="expression" dxfId="3908" priority="108" stopIfTrue="1">
      <formula>$D$1&gt;U5</formula>
    </cfRule>
  </conditionalFormatting>
  <conditionalFormatting sqref="U5">
    <cfRule type="expression" dxfId="3907" priority="105" stopIfTrue="1">
      <formula>$D$1&lt;U5</formula>
    </cfRule>
    <cfRule type="expression" dxfId="3906" priority="106" stopIfTrue="1">
      <formula>$D$1&gt;U5</formula>
    </cfRule>
  </conditionalFormatting>
  <conditionalFormatting sqref="U5">
    <cfRule type="expression" dxfId="3905" priority="103" stopIfTrue="1">
      <formula>$D$1&lt;U5</formula>
    </cfRule>
    <cfRule type="expression" dxfId="3904" priority="104" stopIfTrue="1">
      <formula>$D$1&gt;U5</formula>
    </cfRule>
  </conditionalFormatting>
  <conditionalFormatting sqref="U5">
    <cfRule type="expression" dxfId="3903" priority="101" stopIfTrue="1">
      <formula>$D$1&lt;U5</formula>
    </cfRule>
    <cfRule type="expression" dxfId="3902" priority="102" stopIfTrue="1">
      <formula>$D$1&gt;U5</formula>
    </cfRule>
  </conditionalFormatting>
  <conditionalFormatting sqref="U5">
    <cfRule type="expression" dxfId="3901" priority="99" stopIfTrue="1">
      <formula>$D$1&lt;U5</formula>
    </cfRule>
    <cfRule type="expression" dxfId="3900" priority="100" stopIfTrue="1">
      <formula>$D$1&gt;U5</formula>
    </cfRule>
  </conditionalFormatting>
  <conditionalFormatting sqref="U5">
    <cfRule type="expression" dxfId="3899" priority="97" stopIfTrue="1">
      <formula>$D$1&lt;U5</formula>
    </cfRule>
    <cfRule type="expression" dxfId="3898" priority="98" stopIfTrue="1">
      <formula>$D$1&gt;U5</formula>
    </cfRule>
  </conditionalFormatting>
  <conditionalFormatting sqref="U5">
    <cfRule type="expression" dxfId="3897" priority="95" stopIfTrue="1">
      <formula>$D$1&lt;U5</formula>
    </cfRule>
    <cfRule type="expression" dxfId="3896" priority="96" stopIfTrue="1">
      <formula>$D$1&gt;U5</formula>
    </cfRule>
  </conditionalFormatting>
  <conditionalFormatting sqref="U5">
    <cfRule type="expression" dxfId="3895" priority="121" stopIfTrue="1">
      <formula>$D$1&lt;U5</formula>
    </cfRule>
    <cfRule type="expression" dxfId="3894" priority="122" stopIfTrue="1">
      <formula>$D$1&gt;U5</formula>
    </cfRule>
  </conditionalFormatting>
  <conditionalFormatting sqref="U5">
    <cfRule type="expression" dxfId="3893" priority="119" stopIfTrue="1">
      <formula>$D$1&lt;U5</formula>
    </cfRule>
    <cfRule type="expression" dxfId="3892" priority="120" stopIfTrue="1">
      <formula>$D$1&gt;U5</formula>
    </cfRule>
  </conditionalFormatting>
  <conditionalFormatting sqref="U5">
    <cfRule type="expression" dxfId="3891" priority="117" stopIfTrue="1">
      <formula>$D$1&lt;U5</formula>
    </cfRule>
    <cfRule type="expression" dxfId="3890" priority="118" stopIfTrue="1">
      <formula>$D$1&gt;U5</formula>
    </cfRule>
  </conditionalFormatting>
  <conditionalFormatting sqref="U5">
    <cfRule type="expression" dxfId="3889" priority="115" stopIfTrue="1">
      <formula>$D$1&lt;U5</formula>
    </cfRule>
    <cfRule type="expression" dxfId="3888" priority="116" stopIfTrue="1">
      <formula>$D$1&gt;U5</formula>
    </cfRule>
  </conditionalFormatting>
  <conditionalFormatting sqref="U5">
    <cfRule type="expression" dxfId="3887" priority="113" stopIfTrue="1">
      <formula>$D$1&lt;U5</formula>
    </cfRule>
    <cfRule type="expression" dxfId="3886" priority="114" stopIfTrue="1">
      <formula>$D$1&gt;U5</formula>
    </cfRule>
  </conditionalFormatting>
  <conditionalFormatting sqref="U5">
    <cfRule type="expression" dxfId="3885" priority="111" stopIfTrue="1">
      <formula>$D$1&lt;U5</formula>
    </cfRule>
    <cfRule type="expression" dxfId="3884" priority="112" stopIfTrue="1">
      <formula>$D$1&gt;U5</formula>
    </cfRule>
  </conditionalFormatting>
  <conditionalFormatting sqref="U5">
    <cfRule type="expression" dxfId="3883" priority="109" stopIfTrue="1">
      <formula>$D$1&lt;U5</formula>
    </cfRule>
    <cfRule type="expression" dxfId="3882" priority="110" stopIfTrue="1">
      <formula>$D$1&gt;U5</formula>
    </cfRule>
  </conditionalFormatting>
  <conditionalFormatting sqref="U5">
    <cfRule type="cellIs" dxfId="3881" priority="92" stopIfTrue="1" operator="equal">
      <formula>5</formula>
    </cfRule>
    <cfRule type="cellIs" dxfId="3880" priority="93" stopIfTrue="1" operator="equal">
      <formula>4</formula>
    </cfRule>
    <cfRule type="cellIs" dxfId="3879" priority="94" stopIfTrue="1" operator="equal">
      <formula>3</formula>
    </cfRule>
  </conditionalFormatting>
  <conditionalFormatting sqref="U4">
    <cfRule type="expression" dxfId="3878" priority="61" stopIfTrue="1">
      <formula>$D$1&lt;U4</formula>
    </cfRule>
    <cfRule type="expression" dxfId="3877" priority="62" stopIfTrue="1">
      <formula>$D$1&gt;U4</formula>
    </cfRule>
  </conditionalFormatting>
  <conditionalFormatting sqref="U4">
    <cfRule type="expression" dxfId="3876" priority="69" stopIfTrue="1">
      <formula>$D$1&lt;U4</formula>
    </cfRule>
    <cfRule type="expression" dxfId="3875" priority="70" stopIfTrue="1">
      <formula>$D$1&gt;U4</formula>
    </cfRule>
  </conditionalFormatting>
  <conditionalFormatting sqref="U4">
    <cfRule type="expression" dxfId="3874" priority="67" stopIfTrue="1">
      <formula>$D$1&lt;U4</formula>
    </cfRule>
    <cfRule type="expression" dxfId="3873" priority="68" stopIfTrue="1">
      <formula>$D$1&gt;U4</formula>
    </cfRule>
  </conditionalFormatting>
  <conditionalFormatting sqref="U4">
    <cfRule type="expression" dxfId="3872" priority="65" stopIfTrue="1">
      <formula>$D$1&lt;U4</formula>
    </cfRule>
    <cfRule type="expression" dxfId="3871" priority="66" stopIfTrue="1">
      <formula>$D$1&gt;U4</formula>
    </cfRule>
  </conditionalFormatting>
  <conditionalFormatting sqref="U4">
    <cfRule type="expression" dxfId="3870" priority="63" stopIfTrue="1">
      <formula>$D$1&lt;U4</formula>
    </cfRule>
    <cfRule type="expression" dxfId="3869" priority="64" stopIfTrue="1">
      <formula>$D$1&gt;U4</formula>
    </cfRule>
  </conditionalFormatting>
  <conditionalFormatting sqref="U5">
    <cfRule type="cellIs" dxfId="3868" priority="89" stopIfTrue="1" operator="equal">
      <formula>5</formula>
    </cfRule>
    <cfRule type="cellIs" dxfId="3867" priority="90" stopIfTrue="1" operator="equal">
      <formula>4</formula>
    </cfRule>
    <cfRule type="cellIs" dxfId="3866" priority="91" stopIfTrue="1" operator="equal">
      <formula>3</formula>
    </cfRule>
  </conditionalFormatting>
  <conditionalFormatting sqref="U4">
    <cfRule type="expression" dxfId="3865" priority="87" stopIfTrue="1">
      <formula>$D$1&lt;U4</formula>
    </cfRule>
    <cfRule type="expression" dxfId="3864" priority="88" stopIfTrue="1">
      <formula>$D$1&gt;U4</formula>
    </cfRule>
  </conditionalFormatting>
  <conditionalFormatting sqref="U4">
    <cfRule type="expression" dxfId="3863" priority="85" stopIfTrue="1">
      <formula>$D$1&lt;U4</formula>
    </cfRule>
    <cfRule type="expression" dxfId="3862" priority="86" stopIfTrue="1">
      <formula>$D$1&gt;U4</formula>
    </cfRule>
  </conditionalFormatting>
  <conditionalFormatting sqref="U4">
    <cfRule type="expression" dxfId="3861" priority="83" stopIfTrue="1">
      <formula>$D$1&lt;U4</formula>
    </cfRule>
    <cfRule type="expression" dxfId="3860" priority="84" stopIfTrue="1">
      <formula>$D$1&gt;U4</formula>
    </cfRule>
  </conditionalFormatting>
  <conditionalFormatting sqref="U4">
    <cfRule type="expression" dxfId="3859" priority="81" stopIfTrue="1">
      <formula>$D$1&lt;U4</formula>
    </cfRule>
    <cfRule type="expression" dxfId="3858" priority="82" stopIfTrue="1">
      <formula>$D$1&gt;U4</formula>
    </cfRule>
  </conditionalFormatting>
  <conditionalFormatting sqref="U4">
    <cfRule type="expression" dxfId="3857" priority="79" stopIfTrue="1">
      <formula>$D$1&lt;U4</formula>
    </cfRule>
    <cfRule type="expression" dxfId="3856" priority="80" stopIfTrue="1">
      <formula>$D$1&gt;U4</formula>
    </cfRule>
  </conditionalFormatting>
  <conditionalFormatting sqref="U4">
    <cfRule type="expression" dxfId="3855" priority="77" stopIfTrue="1">
      <formula>$D$1&lt;U4</formula>
    </cfRule>
    <cfRule type="expression" dxfId="3854" priority="78" stopIfTrue="1">
      <formula>$D$1&gt;U4</formula>
    </cfRule>
  </conditionalFormatting>
  <conditionalFormatting sqref="U4">
    <cfRule type="expression" dxfId="3853" priority="75" stopIfTrue="1">
      <formula>$D$1&lt;U4</formula>
    </cfRule>
    <cfRule type="expression" dxfId="3852" priority="76" stopIfTrue="1">
      <formula>$D$1&gt;U4</formula>
    </cfRule>
  </conditionalFormatting>
  <conditionalFormatting sqref="U4">
    <cfRule type="expression" dxfId="3851" priority="73" stopIfTrue="1">
      <formula>$D$1&lt;U4</formula>
    </cfRule>
    <cfRule type="expression" dxfId="3850" priority="74" stopIfTrue="1">
      <formula>$D$1&gt;U4</formula>
    </cfRule>
  </conditionalFormatting>
  <conditionalFormatting sqref="U4">
    <cfRule type="expression" dxfId="3849" priority="71" stopIfTrue="1">
      <formula>$D$1&lt;U4</formula>
    </cfRule>
    <cfRule type="expression" dxfId="3848" priority="72" stopIfTrue="1">
      <formula>$D$1&gt;U4</formula>
    </cfRule>
  </conditionalFormatting>
  <conditionalFormatting sqref="T4">
    <cfRule type="expression" dxfId="3847" priority="59" stopIfTrue="1">
      <formula>$D$1&lt;T4</formula>
    </cfRule>
    <cfRule type="expression" dxfId="3846" priority="60" stopIfTrue="1">
      <formula>$D$1&gt;T4</formula>
    </cfRule>
  </conditionalFormatting>
  <conditionalFormatting sqref="T4">
    <cfRule type="expression" dxfId="3845" priority="57" stopIfTrue="1">
      <formula>$D$1&lt;T4</formula>
    </cfRule>
    <cfRule type="expression" dxfId="3844" priority="58" stopIfTrue="1">
      <formula>$D$1&gt;T4</formula>
    </cfRule>
  </conditionalFormatting>
  <conditionalFormatting sqref="T4">
    <cfRule type="expression" dxfId="3843" priority="55" stopIfTrue="1">
      <formula>$D$1&lt;T4</formula>
    </cfRule>
    <cfRule type="expression" dxfId="3842" priority="56" stopIfTrue="1">
      <formula>$D$1&gt;T4</formula>
    </cfRule>
  </conditionalFormatting>
  <conditionalFormatting sqref="T4">
    <cfRule type="expression" dxfId="3841" priority="51" stopIfTrue="1">
      <formula>$D$1&lt;T4</formula>
    </cfRule>
    <cfRule type="expression" dxfId="3840" priority="52" stopIfTrue="1">
      <formula>$D$1&gt;T4</formula>
    </cfRule>
  </conditionalFormatting>
  <conditionalFormatting sqref="T4">
    <cfRule type="expression" dxfId="3839" priority="49" stopIfTrue="1">
      <formula>$D$1&lt;T4</formula>
    </cfRule>
    <cfRule type="expression" dxfId="3838" priority="50" stopIfTrue="1">
      <formula>$D$1&gt;T4</formula>
    </cfRule>
  </conditionalFormatting>
  <conditionalFormatting sqref="T4">
    <cfRule type="expression" dxfId="3837" priority="47" stopIfTrue="1">
      <formula>$D$1&lt;T4</formula>
    </cfRule>
    <cfRule type="expression" dxfId="3836" priority="48" stopIfTrue="1">
      <formula>$D$1&gt;T4</formula>
    </cfRule>
  </conditionalFormatting>
  <conditionalFormatting sqref="T4">
    <cfRule type="expression" dxfId="3835" priority="45" stopIfTrue="1">
      <formula>$D$1&lt;T4</formula>
    </cfRule>
    <cfRule type="expression" dxfId="3834" priority="46" stopIfTrue="1">
      <formula>$D$1&gt;T4</formula>
    </cfRule>
  </conditionalFormatting>
  <conditionalFormatting sqref="T4">
    <cfRule type="expression" dxfId="3833" priority="53" stopIfTrue="1">
      <formula>$D$1&lt;T4</formula>
    </cfRule>
    <cfRule type="expression" dxfId="3832" priority="54" stopIfTrue="1">
      <formula>$D$1&gt;T4</formula>
    </cfRule>
  </conditionalFormatting>
  <conditionalFormatting sqref="T4">
    <cfRule type="expression" dxfId="3831" priority="35" stopIfTrue="1">
      <formula>$D$1&lt;T4</formula>
    </cfRule>
    <cfRule type="expression" dxfId="3830" priority="36" stopIfTrue="1">
      <formula>$D$1&gt;T4</formula>
    </cfRule>
  </conditionalFormatting>
  <conditionalFormatting sqref="T4">
    <cfRule type="expression" dxfId="3829" priority="27" stopIfTrue="1">
      <formula>$D$1&lt;T4</formula>
    </cfRule>
    <cfRule type="expression" dxfId="3828" priority="28" stopIfTrue="1">
      <formula>$D$1&gt;T4</formula>
    </cfRule>
  </conditionalFormatting>
  <conditionalFormatting sqref="T4">
    <cfRule type="expression" dxfId="3827" priority="25" stopIfTrue="1">
      <formula>$D$1&lt;T4</formula>
    </cfRule>
    <cfRule type="expression" dxfId="3826" priority="26" stopIfTrue="1">
      <formula>$D$1&gt;T4</formula>
    </cfRule>
  </conditionalFormatting>
  <conditionalFormatting sqref="T4">
    <cfRule type="expression" dxfId="3825" priority="21" stopIfTrue="1">
      <formula>$D$1&lt;T4</formula>
    </cfRule>
    <cfRule type="expression" dxfId="3824" priority="22" stopIfTrue="1">
      <formula>$D$1&gt;T4</formula>
    </cfRule>
  </conditionalFormatting>
  <conditionalFormatting sqref="T4">
    <cfRule type="expression" dxfId="3823" priority="43" stopIfTrue="1">
      <formula>$D$1&lt;T4</formula>
    </cfRule>
    <cfRule type="expression" dxfId="3822" priority="44" stopIfTrue="1">
      <formula>$D$1&gt;T4</formula>
    </cfRule>
  </conditionalFormatting>
  <conditionalFormatting sqref="T4">
    <cfRule type="expression" dxfId="3821" priority="41" stopIfTrue="1">
      <formula>$D$1&lt;T4</formula>
    </cfRule>
    <cfRule type="expression" dxfId="3820" priority="42" stopIfTrue="1">
      <formula>$D$1&gt;T4</formula>
    </cfRule>
  </conditionalFormatting>
  <conditionalFormatting sqref="T4">
    <cfRule type="expression" dxfId="3819" priority="39" stopIfTrue="1">
      <formula>$D$1&lt;T4</formula>
    </cfRule>
    <cfRule type="expression" dxfId="3818" priority="40" stopIfTrue="1">
      <formula>$D$1&gt;T4</formula>
    </cfRule>
  </conditionalFormatting>
  <conditionalFormatting sqref="T4">
    <cfRule type="expression" dxfId="3817" priority="37" stopIfTrue="1">
      <formula>$D$1&lt;T4</formula>
    </cfRule>
    <cfRule type="expression" dxfId="3816" priority="38" stopIfTrue="1">
      <formula>$D$1&gt;T4</formula>
    </cfRule>
  </conditionalFormatting>
  <conditionalFormatting sqref="T4">
    <cfRule type="expression" dxfId="3815" priority="33" stopIfTrue="1">
      <formula>$D$1&lt;T4</formula>
    </cfRule>
    <cfRule type="expression" dxfId="3814" priority="34" stopIfTrue="1">
      <formula>$D$1&gt;T4</formula>
    </cfRule>
  </conditionalFormatting>
  <conditionalFormatting sqref="T4">
    <cfRule type="expression" dxfId="3813" priority="31" stopIfTrue="1">
      <formula>$D$1&lt;T4</formula>
    </cfRule>
    <cfRule type="expression" dxfId="3812" priority="32" stopIfTrue="1">
      <formula>$D$1&gt;T4</formula>
    </cfRule>
  </conditionalFormatting>
  <conditionalFormatting sqref="T4">
    <cfRule type="expression" dxfId="3811" priority="29" stopIfTrue="1">
      <formula>$D$1&lt;T4</formula>
    </cfRule>
    <cfRule type="expression" dxfId="3810" priority="30" stopIfTrue="1">
      <formula>$D$1&gt;T4</formula>
    </cfRule>
  </conditionalFormatting>
  <conditionalFormatting sqref="T4">
    <cfRule type="expression" dxfId="3809" priority="23" stopIfTrue="1">
      <formula>$D$1&lt;T4</formula>
    </cfRule>
    <cfRule type="expression" dxfId="3808" priority="24" stopIfTrue="1">
      <formula>$D$1&gt;T4</formula>
    </cfRule>
  </conditionalFormatting>
  <conditionalFormatting sqref="T4">
    <cfRule type="expression" dxfId="3807" priority="19" stopIfTrue="1">
      <formula>$D$1&lt;T4</formula>
    </cfRule>
    <cfRule type="expression" dxfId="3806" priority="20" stopIfTrue="1">
      <formula>$D$1&gt;T4</formula>
    </cfRule>
  </conditionalFormatting>
  <conditionalFormatting sqref="T5">
    <cfRule type="cellIs" dxfId="3805" priority="16" stopIfTrue="1" operator="equal">
      <formula>5</formula>
    </cfRule>
    <cfRule type="cellIs" dxfId="3804" priority="17" stopIfTrue="1" operator="equal">
      <formula>4</formula>
    </cfRule>
    <cfRule type="cellIs" dxfId="3803" priority="18" stopIfTrue="1" operator="equal">
      <formula>3</formula>
    </cfRule>
  </conditionalFormatting>
  <conditionalFormatting sqref="T5">
    <cfRule type="cellIs" dxfId="3802" priority="13" stopIfTrue="1" operator="equal">
      <formula>5</formula>
    </cfRule>
    <cfRule type="cellIs" dxfId="3801" priority="14" stopIfTrue="1" operator="equal">
      <formula>4</formula>
    </cfRule>
    <cfRule type="cellIs" dxfId="3800" priority="15" stopIfTrue="1" operator="equal">
      <formula>3</formula>
    </cfRule>
  </conditionalFormatting>
  <conditionalFormatting sqref="T5">
    <cfRule type="cellIs" dxfId="3799" priority="10" stopIfTrue="1" operator="equal">
      <formula>5</formula>
    </cfRule>
    <cfRule type="cellIs" dxfId="3798" priority="11" stopIfTrue="1" operator="equal">
      <formula>4</formula>
    </cfRule>
    <cfRule type="cellIs" dxfId="3797" priority="12" stopIfTrue="1" operator="equal">
      <formula>3</formula>
    </cfRule>
  </conditionalFormatting>
  <conditionalFormatting sqref="T5">
    <cfRule type="cellIs" dxfId="3796" priority="7" stopIfTrue="1" operator="equal">
      <formula>5</formula>
    </cfRule>
    <cfRule type="cellIs" dxfId="3795" priority="8" stopIfTrue="1" operator="equal">
      <formula>4</formula>
    </cfRule>
    <cfRule type="cellIs" dxfId="3794" priority="9" stopIfTrue="1" operator="equal">
      <formula>3</formula>
    </cfRule>
  </conditionalFormatting>
  <conditionalFormatting sqref="T5">
    <cfRule type="cellIs" dxfId="3793" priority="4" stopIfTrue="1" operator="equal">
      <formula>5</formula>
    </cfRule>
    <cfRule type="cellIs" dxfId="3792" priority="5" stopIfTrue="1" operator="equal">
      <formula>4</formula>
    </cfRule>
    <cfRule type="cellIs" dxfId="3791" priority="6" stopIfTrue="1" operator="equal">
      <formula>3</formula>
    </cfRule>
  </conditionalFormatting>
  <conditionalFormatting sqref="T5">
    <cfRule type="cellIs" dxfId="3790" priority="1" stopIfTrue="1" operator="equal">
      <formula>5</formula>
    </cfRule>
    <cfRule type="cellIs" dxfId="3789" priority="2" stopIfTrue="1" operator="equal">
      <formula>4</formula>
    </cfRule>
    <cfRule type="cellIs" dxfId="3788" priority="3" stopIfTrue="1" operator="equal">
      <formula>3</formula>
    </cfRule>
  </conditionalFormatting>
  <pageMargins left="0.27559055118110237" right="0" top="0.55118110236220474" bottom="0" header="0.31496062992125984" footer="0.31496062992125984"/>
  <pageSetup paperSize="9" scale="57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6" zoomScale="70" zoomScaleSheetLayoutView="70" workbookViewId="0">
      <selection activeCell="I25" sqref="I2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5.42578125" style="13" customWidth="1"/>
    <col min="5" max="5" width="7" style="13" customWidth="1"/>
    <col min="6" max="7" width="7.42578125" hidden="1" customWidth="1"/>
    <col min="8" max="15" width="7.42578125" customWidth="1"/>
    <col min="16" max="16" width="8" customWidth="1"/>
    <col min="17" max="19" width="6.7109375" customWidth="1"/>
    <col min="20" max="20" width="7.28515625" customWidth="1"/>
    <col min="21" max="21" width="6.570312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79" width="3.42578125" style="30" hidden="1" customWidth="1"/>
    <col min="80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71"/>
      <c r="Z1" s="271"/>
      <c r="AA1" s="271"/>
      <c r="AB1" s="271"/>
      <c r="AC1" s="271"/>
      <c r="AD1" s="27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/>
      <c r="G2" s="341"/>
      <c r="H2" s="734" t="s">
        <v>40</v>
      </c>
      <c r="I2" s="734"/>
      <c r="J2" s="734"/>
      <c r="K2" s="734"/>
      <c r="L2" s="734"/>
      <c r="M2" s="734"/>
      <c r="N2" s="734"/>
      <c r="O2" s="734"/>
      <c r="P2" s="734"/>
      <c r="Q2" s="735" t="s">
        <v>1329</v>
      </c>
      <c r="R2" s="737"/>
      <c r="S2" s="736"/>
      <c r="T2" s="307"/>
      <c r="U2" s="307" t="s">
        <v>42</v>
      </c>
      <c r="V2" s="7"/>
      <c r="W2" s="8"/>
      <c r="X2" s="8"/>
      <c r="Y2" s="271"/>
      <c r="Z2" s="271"/>
      <c r="AA2" s="271"/>
      <c r="AB2" s="271"/>
      <c r="AC2" s="271"/>
      <c r="AD2" s="27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15" customHeight="1" x14ac:dyDescent="0.2">
      <c r="A3" s="723">
        <v>2342</v>
      </c>
      <c r="B3" s="723"/>
      <c r="C3" s="723"/>
      <c r="D3" s="196" t="s">
        <v>0</v>
      </c>
      <c r="E3" s="197"/>
      <c r="F3" s="153"/>
      <c r="G3" s="153"/>
      <c r="H3" s="153">
        <v>42976</v>
      </c>
      <c r="I3" s="153"/>
      <c r="J3" s="153">
        <v>43433</v>
      </c>
      <c r="K3" s="153">
        <v>43074</v>
      </c>
      <c r="L3" s="153">
        <v>43091</v>
      </c>
      <c r="M3" s="153">
        <v>43118</v>
      </c>
      <c r="N3" s="198">
        <v>43125</v>
      </c>
      <c r="O3" s="153">
        <v>43127</v>
      </c>
      <c r="P3" s="153">
        <v>43129</v>
      </c>
      <c r="Q3" s="67">
        <v>43144</v>
      </c>
      <c r="R3" s="67">
        <v>43133</v>
      </c>
      <c r="S3" s="67">
        <v>43139</v>
      </c>
      <c r="T3" s="67">
        <v>43148</v>
      </c>
      <c r="U3" s="67">
        <v>43123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7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723"/>
      <c r="B4" s="723"/>
      <c r="C4" s="723"/>
      <c r="D4" s="205" t="s">
        <v>1</v>
      </c>
      <c r="E4" s="197"/>
      <c r="F4" s="156"/>
      <c r="G4" s="282"/>
      <c r="H4" s="206"/>
      <c r="I4" s="156" t="s">
        <v>1129</v>
      </c>
      <c r="J4" s="206" t="s">
        <v>1125</v>
      </c>
      <c r="K4" s="206" t="s">
        <v>1123</v>
      </c>
      <c r="L4" s="156" t="s">
        <v>1143</v>
      </c>
      <c r="M4" s="206" t="s">
        <v>1152</v>
      </c>
      <c r="N4" s="206" t="s">
        <v>451</v>
      </c>
      <c r="O4" s="156" t="s">
        <v>1155</v>
      </c>
      <c r="P4" s="243" t="s">
        <v>1157</v>
      </c>
      <c r="Q4" s="243" t="s">
        <v>1154</v>
      </c>
      <c r="R4" s="243" t="s">
        <v>1163</v>
      </c>
      <c r="S4" s="206" t="s">
        <v>493</v>
      </c>
      <c r="T4" s="206" t="s">
        <v>1162</v>
      </c>
      <c r="U4" s="206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71"/>
      <c r="AG4" s="271"/>
      <c r="AH4" s="271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71"/>
      <c r="AW4" s="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11"/>
      <c r="BO4" s="11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68.2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/>
      <c r="H5" s="246" t="s">
        <v>460</v>
      </c>
      <c r="I5" s="246" t="s">
        <v>1128</v>
      </c>
      <c r="J5" s="246" t="s">
        <v>1124</v>
      </c>
      <c r="K5" s="246" t="s">
        <v>1122</v>
      </c>
      <c r="L5" s="246" t="s">
        <v>1147</v>
      </c>
      <c r="M5" s="246" t="s">
        <v>1304</v>
      </c>
      <c r="N5" s="246" t="s">
        <v>1317</v>
      </c>
      <c r="O5" s="246" t="s">
        <v>1156</v>
      </c>
      <c r="P5" s="247" t="s">
        <v>1158</v>
      </c>
      <c r="Q5" s="360" t="s">
        <v>1153</v>
      </c>
      <c r="R5" s="246" t="s">
        <v>1336</v>
      </c>
      <c r="S5" s="246" t="s">
        <v>494</v>
      </c>
      <c r="T5" s="693" t="s">
        <v>1339</v>
      </c>
      <c r="U5" s="246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">
      <c r="A6" s="267">
        <v>1</v>
      </c>
      <c r="B6" s="230" t="s">
        <v>28</v>
      </c>
      <c r="C6" s="273" t="s">
        <v>34</v>
      </c>
      <c r="D6" s="299" t="s">
        <v>353</v>
      </c>
      <c r="E6" s="223">
        <v>2342</v>
      </c>
      <c r="F6" s="91"/>
      <c r="G6" s="91"/>
      <c r="H6" s="91">
        <v>4</v>
      </c>
      <c r="I6" s="91">
        <v>3</v>
      </c>
      <c r="J6" s="91">
        <v>4</v>
      </c>
      <c r="K6" s="91">
        <v>5</v>
      </c>
      <c r="L6" s="91">
        <v>4</v>
      </c>
      <c r="M6" s="91">
        <v>3</v>
      </c>
      <c r="N6" s="91">
        <v>5</v>
      </c>
      <c r="O6" s="91">
        <v>3</v>
      </c>
      <c r="P6" s="23">
        <v>3</v>
      </c>
      <c r="Q6" s="23">
        <v>4</v>
      </c>
      <c r="R6" s="23">
        <v>3</v>
      </c>
      <c r="S6" s="23">
        <v>4</v>
      </c>
      <c r="T6" s="23">
        <v>4</v>
      </c>
      <c r="U6" s="23">
        <v>4</v>
      </c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5</v>
      </c>
      <c r="AA6" s="248">
        <f t="shared" ref="AA6:AA34" si="5">COUNTIF(AG6:AV6,AA$5)</f>
        <v>7</v>
      </c>
      <c r="AB6" s="248">
        <f t="shared" ref="AB6:AB34" si="6">COUNTIF(AG6:AV6,AB$5)</f>
        <v>2</v>
      </c>
      <c r="AC6" s="248">
        <f t="shared" ref="AC6:AC38" si="7">SUM(X6:AB6)</f>
        <v>14</v>
      </c>
      <c r="AD6" s="249">
        <f>IF(ISERROR(((X6+Y6)*2+Z6*3+AA6*4+AB6*5)/SUM(X6,Y6:AB6)),"",((X6+Y6)*2+Z6*3+AA6*4+AB6*5)/SUM(X6,Y6:AB6))</f>
        <v>3.7857142857142856</v>
      </c>
      <c r="AE6" s="250">
        <f t="shared" ref="AE6:AE34" si="8">IF(AX6=5,0.5,IF(AX6=4,0.25,IF(AX6&lt;=3,0)))</f>
        <v>0</v>
      </c>
      <c r="AF6" s="251"/>
      <c r="AG6" s="252" t="str">
        <f t="shared" ref="AG6:AV6" si="9">IF(ISERROR(VALUE(LEFT(F6))),LEFT(F6),VALUE(LEFT(F6)))</f>
        <v/>
      </c>
      <c r="AH6" s="252" t="str">
        <f t="shared" si="9"/>
        <v/>
      </c>
      <c r="AI6" s="252">
        <f t="shared" si="9"/>
        <v>4</v>
      </c>
      <c r="AJ6" s="252">
        <f t="shared" si="9"/>
        <v>3</v>
      </c>
      <c r="AK6" s="252">
        <f t="shared" si="9"/>
        <v>4</v>
      </c>
      <c r="AL6" s="252">
        <f t="shared" si="9"/>
        <v>5</v>
      </c>
      <c r="AM6" s="252">
        <f t="shared" si="9"/>
        <v>4</v>
      </c>
      <c r="AN6" s="252">
        <f t="shared" si="9"/>
        <v>3</v>
      </c>
      <c r="AO6" s="252">
        <f t="shared" si="9"/>
        <v>5</v>
      </c>
      <c r="AP6" s="252">
        <f t="shared" si="9"/>
        <v>3</v>
      </c>
      <c r="AQ6" s="252">
        <f t="shared" si="9"/>
        <v>3</v>
      </c>
      <c r="AR6" s="252">
        <f t="shared" si="9"/>
        <v>4</v>
      </c>
      <c r="AS6" s="252">
        <f t="shared" si="9"/>
        <v>3</v>
      </c>
      <c r="AT6" s="252">
        <f t="shared" si="9"/>
        <v>4</v>
      </c>
      <c r="AU6" s="252">
        <f t="shared" si="9"/>
        <v>4</v>
      </c>
      <c r="AV6" s="252">
        <f t="shared" si="9"/>
        <v>4</v>
      </c>
      <c r="AW6" s="35">
        <f>COUNTIF(AG6:AV6,"з")</f>
        <v>0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">
      <c r="A7" s="267">
        <v>2</v>
      </c>
      <c r="B7" s="230" t="s">
        <v>28</v>
      </c>
      <c r="C7" s="273" t="s">
        <v>34</v>
      </c>
      <c r="D7" s="299" t="s">
        <v>354</v>
      </c>
      <c r="E7" s="223">
        <v>2342</v>
      </c>
      <c r="F7" s="91"/>
      <c r="G7" s="91"/>
      <c r="H7" s="91">
        <v>4</v>
      </c>
      <c r="I7" s="91">
        <v>3</v>
      </c>
      <c r="J7" s="91">
        <v>4</v>
      </c>
      <c r="K7" s="91">
        <v>4</v>
      </c>
      <c r="L7" s="91">
        <v>4</v>
      </c>
      <c r="M7" s="91">
        <v>3</v>
      </c>
      <c r="N7" s="91">
        <v>5</v>
      </c>
      <c r="O7" s="91" t="s">
        <v>1321</v>
      </c>
      <c r="P7" s="23">
        <v>3</v>
      </c>
      <c r="Q7" s="23">
        <v>3</v>
      </c>
      <c r="R7" s="23">
        <v>3</v>
      </c>
      <c r="S7" s="138">
        <v>3</v>
      </c>
      <c r="T7" s="23">
        <v>3</v>
      </c>
      <c r="U7" s="23">
        <v>3</v>
      </c>
      <c r="V7" s="35">
        <f t="shared" si="0"/>
        <v>2</v>
      </c>
      <c r="W7" s="248">
        <f t="shared" si="1"/>
        <v>0</v>
      </c>
      <c r="X7" s="248">
        <f t="shared" si="2"/>
        <v>0</v>
      </c>
      <c r="Y7" s="248">
        <f t="shared" si="3"/>
        <v>1</v>
      </c>
      <c r="Z7" s="248">
        <f t="shared" si="4"/>
        <v>8</v>
      </c>
      <c r="AA7" s="248">
        <f t="shared" si="5"/>
        <v>4</v>
      </c>
      <c r="AB7" s="248">
        <f t="shared" si="6"/>
        <v>1</v>
      </c>
      <c r="AC7" s="248">
        <f t="shared" si="7"/>
        <v>14</v>
      </c>
      <c r="AD7" s="249">
        <f t="shared" ref="AD7:AD37" si="10">IF(ISERROR(((X7+Y7)*2+Z7*3+AA7*4+AB7*5)/SUM(X7,Y7:AB7)),"",((X7+Y7)*2+Z7*3+AA7*4+AB7*5)/SUM(X7,Y7:AB7))</f>
        <v>3.3571428571428572</v>
      </c>
      <c r="AE7" s="250">
        <f t="shared" si="8"/>
        <v>0</v>
      </c>
      <c r="AF7" s="251"/>
      <c r="AG7" s="252" t="str">
        <f t="shared" ref="AG7:AV22" si="11">IF(ISERROR(VALUE(LEFT(F7))),LEFT(F7),VALUE(LEFT(F7)))</f>
        <v/>
      </c>
      <c r="AH7" s="252" t="str">
        <f t="shared" si="11"/>
        <v/>
      </c>
      <c r="AI7" s="252">
        <f t="shared" si="11"/>
        <v>4</v>
      </c>
      <c r="AJ7" s="252">
        <f t="shared" si="11"/>
        <v>3</v>
      </c>
      <c r="AK7" s="252">
        <f t="shared" si="11"/>
        <v>4</v>
      </c>
      <c r="AL7" s="252">
        <f t="shared" si="11"/>
        <v>4</v>
      </c>
      <c r="AM7" s="252">
        <f t="shared" si="11"/>
        <v>4</v>
      </c>
      <c r="AN7" s="252">
        <f t="shared" si="11"/>
        <v>3</v>
      </c>
      <c r="AO7" s="252">
        <f t="shared" si="11"/>
        <v>5</v>
      </c>
      <c r="AP7" s="252">
        <f t="shared" si="11"/>
        <v>2</v>
      </c>
      <c r="AQ7" s="252">
        <f t="shared" si="11"/>
        <v>3</v>
      </c>
      <c r="AR7" s="252">
        <f t="shared" si="11"/>
        <v>3</v>
      </c>
      <c r="AS7" s="252">
        <f t="shared" si="11"/>
        <v>3</v>
      </c>
      <c r="AT7" s="252">
        <f t="shared" si="11"/>
        <v>3</v>
      </c>
      <c r="AU7" s="252">
        <f t="shared" si="11"/>
        <v>3</v>
      </c>
      <c r="AV7" s="252">
        <f t="shared" si="11"/>
        <v>3</v>
      </c>
      <c r="AW7" s="35">
        <f t="shared" ref="AW7:AW31" si="12">COUNTIF(AG7:AV7,"з")</f>
        <v>0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">
      <c r="A8" s="267">
        <v>3</v>
      </c>
      <c r="B8" s="230" t="s">
        <v>28</v>
      </c>
      <c r="C8" s="273" t="s">
        <v>34</v>
      </c>
      <c r="D8" s="299" t="s">
        <v>355</v>
      </c>
      <c r="E8" s="223">
        <v>2342</v>
      </c>
      <c r="F8" s="91"/>
      <c r="G8" s="91"/>
      <c r="H8" s="91">
        <v>4</v>
      </c>
      <c r="I8" s="91">
        <v>3</v>
      </c>
      <c r="J8" s="91">
        <v>5</v>
      </c>
      <c r="K8" s="91">
        <v>4</v>
      </c>
      <c r="L8" s="91">
        <v>4</v>
      </c>
      <c r="M8" s="91">
        <v>4</v>
      </c>
      <c r="N8" s="91">
        <v>5</v>
      </c>
      <c r="O8" s="91">
        <v>3</v>
      </c>
      <c r="P8" s="23">
        <v>4</v>
      </c>
      <c r="Q8" s="23">
        <v>4</v>
      </c>
      <c r="R8" s="23">
        <v>3</v>
      </c>
      <c r="S8" s="23">
        <v>3</v>
      </c>
      <c r="T8" s="23">
        <v>4</v>
      </c>
      <c r="U8" s="23">
        <v>3</v>
      </c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5</v>
      </c>
      <c r="AA8" s="248">
        <f t="shared" si="5"/>
        <v>7</v>
      </c>
      <c r="AB8" s="248">
        <f t="shared" si="6"/>
        <v>2</v>
      </c>
      <c r="AC8" s="248">
        <f t="shared" si="7"/>
        <v>14</v>
      </c>
      <c r="AD8" s="249">
        <f t="shared" si="10"/>
        <v>3.7857142857142856</v>
      </c>
      <c r="AE8" s="250">
        <f t="shared" si="8"/>
        <v>0</v>
      </c>
      <c r="AF8" s="251"/>
      <c r="AG8" s="252" t="str">
        <f t="shared" si="11"/>
        <v/>
      </c>
      <c r="AH8" s="252" t="str">
        <f t="shared" si="11"/>
        <v/>
      </c>
      <c r="AI8" s="252">
        <f t="shared" si="11"/>
        <v>4</v>
      </c>
      <c r="AJ8" s="252">
        <f t="shared" si="11"/>
        <v>3</v>
      </c>
      <c r="AK8" s="252">
        <f t="shared" si="11"/>
        <v>5</v>
      </c>
      <c r="AL8" s="252">
        <f t="shared" si="11"/>
        <v>4</v>
      </c>
      <c r="AM8" s="252">
        <f t="shared" si="11"/>
        <v>4</v>
      </c>
      <c r="AN8" s="252">
        <f t="shared" si="11"/>
        <v>4</v>
      </c>
      <c r="AO8" s="252">
        <f t="shared" si="11"/>
        <v>5</v>
      </c>
      <c r="AP8" s="252">
        <f t="shared" si="11"/>
        <v>3</v>
      </c>
      <c r="AQ8" s="252">
        <f t="shared" si="11"/>
        <v>4</v>
      </c>
      <c r="AR8" s="252">
        <f t="shared" si="11"/>
        <v>4</v>
      </c>
      <c r="AS8" s="252">
        <f t="shared" si="11"/>
        <v>3</v>
      </c>
      <c r="AT8" s="252">
        <f t="shared" si="11"/>
        <v>3</v>
      </c>
      <c r="AU8" s="252">
        <f t="shared" si="11"/>
        <v>4</v>
      </c>
      <c r="AV8" s="252">
        <f t="shared" si="11"/>
        <v>3</v>
      </c>
      <c r="AW8" s="35">
        <f t="shared" si="12"/>
        <v>0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">
      <c r="A9" s="267">
        <v>4</v>
      </c>
      <c r="B9" s="230" t="s">
        <v>28</v>
      </c>
      <c r="C9" s="308" t="s">
        <v>35</v>
      </c>
      <c r="D9" s="369" t="s">
        <v>356</v>
      </c>
      <c r="E9" s="223">
        <v>2342</v>
      </c>
      <c r="F9" s="91"/>
      <c r="G9" s="91"/>
      <c r="H9" s="91">
        <v>5</v>
      </c>
      <c r="I9" s="91">
        <v>5</v>
      </c>
      <c r="J9" s="91">
        <v>5</v>
      </c>
      <c r="K9" s="91">
        <v>5</v>
      </c>
      <c r="L9" s="91">
        <v>4</v>
      </c>
      <c r="M9" s="91">
        <v>5</v>
      </c>
      <c r="N9" s="91">
        <v>5</v>
      </c>
      <c r="O9" s="91">
        <v>5</v>
      </c>
      <c r="P9" s="23">
        <v>5</v>
      </c>
      <c r="Q9" s="23">
        <v>5</v>
      </c>
      <c r="R9" s="23">
        <v>5</v>
      </c>
      <c r="S9" s="23">
        <v>5</v>
      </c>
      <c r="T9" s="23">
        <v>5</v>
      </c>
      <c r="U9" s="23">
        <v>5</v>
      </c>
      <c r="V9" s="35">
        <f t="shared" si="0"/>
        <v>4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0</v>
      </c>
      <c r="AA9" s="248">
        <f t="shared" si="5"/>
        <v>1</v>
      </c>
      <c r="AB9" s="248">
        <f t="shared" si="6"/>
        <v>13</v>
      </c>
      <c r="AC9" s="248">
        <f t="shared" si="7"/>
        <v>14</v>
      </c>
      <c r="AD9" s="249">
        <f t="shared" si="10"/>
        <v>4.9285714285714288</v>
      </c>
      <c r="AE9" s="250">
        <f t="shared" si="8"/>
        <v>0</v>
      </c>
      <c r="AF9" s="251"/>
      <c r="AG9" s="252" t="str">
        <f t="shared" si="11"/>
        <v/>
      </c>
      <c r="AH9" s="252" t="str">
        <f t="shared" si="11"/>
        <v/>
      </c>
      <c r="AI9" s="252">
        <f t="shared" si="11"/>
        <v>5</v>
      </c>
      <c r="AJ9" s="252">
        <f t="shared" si="11"/>
        <v>5</v>
      </c>
      <c r="AK9" s="252">
        <f t="shared" si="11"/>
        <v>5</v>
      </c>
      <c r="AL9" s="252">
        <f t="shared" si="11"/>
        <v>5</v>
      </c>
      <c r="AM9" s="252">
        <f t="shared" si="11"/>
        <v>4</v>
      </c>
      <c r="AN9" s="252">
        <f t="shared" si="11"/>
        <v>5</v>
      </c>
      <c r="AO9" s="252">
        <f t="shared" si="11"/>
        <v>5</v>
      </c>
      <c r="AP9" s="252">
        <f t="shared" si="11"/>
        <v>5</v>
      </c>
      <c r="AQ9" s="252">
        <f t="shared" si="11"/>
        <v>5</v>
      </c>
      <c r="AR9" s="252">
        <f t="shared" si="11"/>
        <v>5</v>
      </c>
      <c r="AS9" s="252">
        <f t="shared" si="11"/>
        <v>5</v>
      </c>
      <c r="AT9" s="252">
        <f t="shared" si="11"/>
        <v>5</v>
      </c>
      <c r="AU9" s="252">
        <f t="shared" si="11"/>
        <v>5</v>
      </c>
      <c r="AV9" s="252">
        <f t="shared" si="11"/>
        <v>5</v>
      </c>
      <c r="AW9" s="35">
        <f t="shared" si="12"/>
        <v>0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">
      <c r="A10" s="267">
        <v>5</v>
      </c>
      <c r="B10" s="230" t="s">
        <v>28</v>
      </c>
      <c r="C10" s="273" t="s">
        <v>34</v>
      </c>
      <c r="D10" s="299" t="s">
        <v>357</v>
      </c>
      <c r="E10" s="223">
        <v>2342</v>
      </c>
      <c r="F10" s="91"/>
      <c r="G10" s="91"/>
      <c r="H10" s="91">
        <v>4</v>
      </c>
      <c r="I10" s="91">
        <v>5</v>
      </c>
      <c r="J10" s="91">
        <v>5</v>
      </c>
      <c r="K10" s="91">
        <v>5</v>
      </c>
      <c r="L10" s="91">
        <v>4</v>
      </c>
      <c r="M10" s="91">
        <v>5</v>
      </c>
      <c r="N10" s="91">
        <v>5</v>
      </c>
      <c r="O10" s="91">
        <v>5</v>
      </c>
      <c r="P10" s="23">
        <v>3</v>
      </c>
      <c r="Q10" s="23">
        <v>4</v>
      </c>
      <c r="R10" s="23">
        <v>4</v>
      </c>
      <c r="S10" s="23">
        <v>4</v>
      </c>
      <c r="T10" s="23">
        <v>5</v>
      </c>
      <c r="U10" s="23">
        <v>3</v>
      </c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2</v>
      </c>
      <c r="AA10" s="248">
        <f t="shared" si="5"/>
        <v>5</v>
      </c>
      <c r="AB10" s="248">
        <f t="shared" si="6"/>
        <v>7</v>
      </c>
      <c r="AC10" s="248">
        <f t="shared" si="7"/>
        <v>14</v>
      </c>
      <c r="AD10" s="249">
        <f t="shared" si="10"/>
        <v>4.3571428571428568</v>
      </c>
      <c r="AE10" s="250">
        <f t="shared" si="8"/>
        <v>0</v>
      </c>
      <c r="AF10" s="251"/>
      <c r="AG10" s="252" t="str">
        <f t="shared" si="11"/>
        <v/>
      </c>
      <c r="AH10" s="252" t="str">
        <f t="shared" si="11"/>
        <v/>
      </c>
      <c r="AI10" s="252">
        <f t="shared" si="11"/>
        <v>4</v>
      </c>
      <c r="AJ10" s="252">
        <f t="shared" si="11"/>
        <v>5</v>
      </c>
      <c r="AK10" s="252">
        <f t="shared" si="11"/>
        <v>5</v>
      </c>
      <c r="AL10" s="252">
        <f t="shared" si="11"/>
        <v>5</v>
      </c>
      <c r="AM10" s="252">
        <f t="shared" si="11"/>
        <v>4</v>
      </c>
      <c r="AN10" s="252">
        <f t="shared" si="11"/>
        <v>5</v>
      </c>
      <c r="AO10" s="252">
        <f t="shared" si="11"/>
        <v>5</v>
      </c>
      <c r="AP10" s="252">
        <f t="shared" si="11"/>
        <v>5</v>
      </c>
      <c r="AQ10" s="252">
        <f t="shared" si="11"/>
        <v>3</v>
      </c>
      <c r="AR10" s="252">
        <f t="shared" si="11"/>
        <v>4</v>
      </c>
      <c r="AS10" s="252">
        <f t="shared" si="11"/>
        <v>4</v>
      </c>
      <c r="AT10" s="252">
        <f t="shared" si="11"/>
        <v>4</v>
      </c>
      <c r="AU10" s="252">
        <f t="shared" si="11"/>
        <v>5</v>
      </c>
      <c r="AV10" s="252">
        <f t="shared" si="11"/>
        <v>3</v>
      </c>
      <c r="AW10" s="35">
        <f t="shared" si="12"/>
        <v>0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">
      <c r="A11" s="267">
        <v>6</v>
      </c>
      <c r="B11" s="230" t="s">
        <v>28</v>
      </c>
      <c r="C11" s="273" t="s">
        <v>35</v>
      </c>
      <c r="D11" s="299" t="s">
        <v>358</v>
      </c>
      <c r="E11" s="223">
        <v>2342</v>
      </c>
      <c r="F11" s="91"/>
      <c r="G11" s="91"/>
      <c r="H11" s="91">
        <v>5</v>
      </c>
      <c r="I11" s="91">
        <v>4</v>
      </c>
      <c r="J11" s="91">
        <v>5</v>
      </c>
      <c r="K11" s="91">
        <v>5</v>
      </c>
      <c r="L11" s="91">
        <v>3</v>
      </c>
      <c r="M11" s="91">
        <v>5</v>
      </c>
      <c r="N11" s="91">
        <v>5</v>
      </c>
      <c r="O11" s="91">
        <v>5</v>
      </c>
      <c r="P11" s="91">
        <v>5</v>
      </c>
      <c r="Q11" s="91">
        <v>4</v>
      </c>
      <c r="R11" s="91">
        <v>4</v>
      </c>
      <c r="S11" s="91">
        <v>3</v>
      </c>
      <c r="T11" s="91">
        <v>5</v>
      </c>
      <c r="U11" s="91">
        <v>3</v>
      </c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3</v>
      </c>
      <c r="AA11" s="258">
        <f t="shared" si="5"/>
        <v>3</v>
      </c>
      <c r="AB11" s="258">
        <f t="shared" si="6"/>
        <v>8</v>
      </c>
      <c r="AC11" s="248">
        <f t="shared" si="7"/>
        <v>14</v>
      </c>
      <c r="AD11" s="249">
        <f t="shared" si="10"/>
        <v>4.3571428571428568</v>
      </c>
      <c r="AE11" s="259">
        <f t="shared" si="8"/>
        <v>0</v>
      </c>
      <c r="AG11" s="252" t="str">
        <f t="shared" si="11"/>
        <v/>
      </c>
      <c r="AH11" s="252" t="str">
        <f t="shared" si="11"/>
        <v/>
      </c>
      <c r="AI11" s="252">
        <f t="shared" si="11"/>
        <v>5</v>
      </c>
      <c r="AJ11" s="252">
        <f t="shared" si="11"/>
        <v>4</v>
      </c>
      <c r="AK11" s="252">
        <f t="shared" si="11"/>
        <v>5</v>
      </c>
      <c r="AL11" s="252">
        <f t="shared" si="11"/>
        <v>5</v>
      </c>
      <c r="AM11" s="252">
        <f t="shared" si="11"/>
        <v>3</v>
      </c>
      <c r="AN11" s="252">
        <f t="shared" si="11"/>
        <v>5</v>
      </c>
      <c r="AO11" s="252">
        <f t="shared" si="11"/>
        <v>5</v>
      </c>
      <c r="AP11" s="252">
        <f t="shared" si="11"/>
        <v>5</v>
      </c>
      <c r="AQ11" s="252">
        <f t="shared" si="11"/>
        <v>5</v>
      </c>
      <c r="AR11" s="252">
        <f t="shared" si="11"/>
        <v>4</v>
      </c>
      <c r="AS11" s="252">
        <f t="shared" si="11"/>
        <v>4</v>
      </c>
      <c r="AT11" s="252">
        <f t="shared" si="11"/>
        <v>3</v>
      </c>
      <c r="AU11" s="252">
        <f t="shared" si="11"/>
        <v>5</v>
      </c>
      <c r="AV11" s="252">
        <f t="shared" si="11"/>
        <v>3</v>
      </c>
      <c r="AW11" s="35">
        <f t="shared" si="12"/>
        <v>0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">
      <c r="A12" s="267">
        <v>7</v>
      </c>
      <c r="B12" s="230" t="s">
        <v>28</v>
      </c>
      <c r="C12" s="273" t="s">
        <v>34</v>
      </c>
      <c r="D12" s="299" t="s">
        <v>359</v>
      </c>
      <c r="E12" s="223">
        <v>2342</v>
      </c>
      <c r="F12" s="91"/>
      <c r="G12" s="91"/>
      <c r="H12" s="91">
        <v>3</v>
      </c>
      <c r="I12" s="91">
        <v>4</v>
      </c>
      <c r="J12" s="91">
        <v>4</v>
      </c>
      <c r="K12" s="91">
        <v>5</v>
      </c>
      <c r="L12" s="91">
        <v>4</v>
      </c>
      <c r="M12" s="91">
        <v>3</v>
      </c>
      <c r="N12" s="91">
        <v>5</v>
      </c>
      <c r="O12" s="91">
        <v>3</v>
      </c>
      <c r="P12" s="23">
        <v>4</v>
      </c>
      <c r="Q12" s="23">
        <v>3</v>
      </c>
      <c r="R12" s="23">
        <v>4</v>
      </c>
      <c r="S12" s="23">
        <v>3</v>
      </c>
      <c r="T12" s="23">
        <v>3</v>
      </c>
      <c r="U12" s="23">
        <v>3</v>
      </c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7</v>
      </c>
      <c r="AA12" s="248">
        <f t="shared" si="5"/>
        <v>5</v>
      </c>
      <c r="AB12" s="248">
        <f t="shared" si="6"/>
        <v>2</v>
      </c>
      <c r="AC12" s="248">
        <f t="shared" si="7"/>
        <v>14</v>
      </c>
      <c r="AD12" s="249">
        <f t="shared" si="10"/>
        <v>3.6428571428571428</v>
      </c>
      <c r="AE12" s="250">
        <f t="shared" si="8"/>
        <v>0</v>
      </c>
      <c r="AF12" s="251"/>
      <c r="AG12" s="252" t="str">
        <f t="shared" si="11"/>
        <v/>
      </c>
      <c r="AH12" s="252" t="str">
        <f t="shared" si="11"/>
        <v/>
      </c>
      <c r="AI12" s="252">
        <f t="shared" si="11"/>
        <v>3</v>
      </c>
      <c r="AJ12" s="252">
        <f t="shared" si="11"/>
        <v>4</v>
      </c>
      <c r="AK12" s="252">
        <f t="shared" si="11"/>
        <v>4</v>
      </c>
      <c r="AL12" s="252">
        <f t="shared" si="11"/>
        <v>5</v>
      </c>
      <c r="AM12" s="252">
        <f t="shared" si="11"/>
        <v>4</v>
      </c>
      <c r="AN12" s="252">
        <f t="shared" si="11"/>
        <v>3</v>
      </c>
      <c r="AO12" s="252">
        <f t="shared" si="11"/>
        <v>5</v>
      </c>
      <c r="AP12" s="252">
        <f t="shared" si="11"/>
        <v>3</v>
      </c>
      <c r="AQ12" s="252">
        <f t="shared" si="11"/>
        <v>4</v>
      </c>
      <c r="AR12" s="252">
        <f t="shared" si="11"/>
        <v>3</v>
      </c>
      <c r="AS12" s="252">
        <f t="shared" si="11"/>
        <v>4</v>
      </c>
      <c r="AT12" s="252">
        <f t="shared" si="11"/>
        <v>3</v>
      </c>
      <c r="AU12" s="252">
        <f t="shared" si="11"/>
        <v>3</v>
      </c>
      <c r="AV12" s="252">
        <f t="shared" si="11"/>
        <v>3</v>
      </c>
      <c r="AW12" s="35">
        <f t="shared" si="12"/>
        <v>0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">
      <c r="A13" s="267">
        <v>8</v>
      </c>
      <c r="B13" s="230" t="s">
        <v>28</v>
      </c>
      <c r="C13" s="273" t="s">
        <v>34</v>
      </c>
      <c r="D13" s="299" t="s">
        <v>360</v>
      </c>
      <c r="E13" s="223">
        <v>2342</v>
      </c>
      <c r="F13" s="91"/>
      <c r="G13" s="91"/>
      <c r="H13" s="91">
        <v>4</v>
      </c>
      <c r="I13" s="91">
        <v>4</v>
      </c>
      <c r="J13" s="91">
        <v>5</v>
      </c>
      <c r="K13" s="91">
        <v>5</v>
      </c>
      <c r="L13" s="91">
        <v>4</v>
      </c>
      <c r="M13" s="91">
        <v>4</v>
      </c>
      <c r="N13" s="91">
        <v>5</v>
      </c>
      <c r="O13" s="91">
        <v>4</v>
      </c>
      <c r="P13" s="23">
        <v>4</v>
      </c>
      <c r="Q13" s="23">
        <v>5</v>
      </c>
      <c r="R13" s="23">
        <v>4</v>
      </c>
      <c r="S13" s="23">
        <v>3</v>
      </c>
      <c r="T13" s="23">
        <v>5</v>
      </c>
      <c r="U13" s="23">
        <v>3</v>
      </c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2</v>
      </c>
      <c r="AA13" s="248">
        <f t="shared" si="5"/>
        <v>7</v>
      </c>
      <c r="AB13" s="248">
        <f t="shared" si="6"/>
        <v>5</v>
      </c>
      <c r="AC13" s="248">
        <f t="shared" si="7"/>
        <v>14</v>
      </c>
      <c r="AD13" s="249">
        <f t="shared" si="10"/>
        <v>4.2142857142857144</v>
      </c>
      <c r="AE13" s="250">
        <f t="shared" si="8"/>
        <v>0</v>
      </c>
      <c r="AF13" s="251"/>
      <c r="AG13" s="252" t="str">
        <f t="shared" si="11"/>
        <v/>
      </c>
      <c r="AH13" s="252" t="str">
        <f t="shared" si="11"/>
        <v/>
      </c>
      <c r="AI13" s="252">
        <f t="shared" si="11"/>
        <v>4</v>
      </c>
      <c r="AJ13" s="252">
        <f t="shared" si="11"/>
        <v>4</v>
      </c>
      <c r="AK13" s="252">
        <f t="shared" si="11"/>
        <v>5</v>
      </c>
      <c r="AL13" s="252">
        <f t="shared" si="11"/>
        <v>5</v>
      </c>
      <c r="AM13" s="252">
        <f t="shared" si="11"/>
        <v>4</v>
      </c>
      <c r="AN13" s="252">
        <f t="shared" si="11"/>
        <v>4</v>
      </c>
      <c r="AO13" s="252">
        <f t="shared" si="11"/>
        <v>5</v>
      </c>
      <c r="AP13" s="252">
        <f t="shared" si="11"/>
        <v>4</v>
      </c>
      <c r="AQ13" s="252">
        <f t="shared" si="11"/>
        <v>4</v>
      </c>
      <c r="AR13" s="252">
        <f t="shared" si="11"/>
        <v>5</v>
      </c>
      <c r="AS13" s="252">
        <f t="shared" si="11"/>
        <v>4</v>
      </c>
      <c r="AT13" s="252">
        <f t="shared" si="11"/>
        <v>3</v>
      </c>
      <c r="AU13" s="252">
        <f t="shared" si="11"/>
        <v>5</v>
      </c>
      <c r="AV13" s="252">
        <f t="shared" si="11"/>
        <v>3</v>
      </c>
      <c r="AW13" s="35">
        <f t="shared" si="12"/>
        <v>0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">
      <c r="A14" s="267">
        <v>9</v>
      </c>
      <c r="B14" s="228"/>
      <c r="C14" s="308" t="s">
        <v>35</v>
      </c>
      <c r="D14" s="309" t="s">
        <v>361</v>
      </c>
      <c r="E14" s="223">
        <v>2342</v>
      </c>
      <c r="F14" s="91"/>
      <c r="G14" s="91"/>
      <c r="H14" s="91">
        <v>5</v>
      </c>
      <c r="I14" s="91" t="s">
        <v>1132</v>
      </c>
      <c r="J14" s="91">
        <v>5</v>
      </c>
      <c r="K14" s="91">
        <v>5</v>
      </c>
      <c r="L14" s="91">
        <v>4</v>
      </c>
      <c r="M14" s="91">
        <v>5</v>
      </c>
      <c r="N14" s="91">
        <v>5</v>
      </c>
      <c r="O14" s="91">
        <v>5</v>
      </c>
      <c r="P14" s="91">
        <v>5</v>
      </c>
      <c r="Q14" s="91">
        <v>5</v>
      </c>
      <c r="R14" s="24">
        <v>5</v>
      </c>
      <c r="S14" s="23">
        <v>5</v>
      </c>
      <c r="T14" s="23">
        <v>5</v>
      </c>
      <c r="U14" s="23">
        <v>5</v>
      </c>
      <c r="V14" s="18">
        <f t="shared" si="0"/>
        <v>4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0</v>
      </c>
      <c r="AA14" s="92">
        <f t="shared" si="5"/>
        <v>1</v>
      </c>
      <c r="AB14" s="92">
        <f t="shared" si="6"/>
        <v>12</v>
      </c>
      <c r="AC14" s="92">
        <f t="shared" si="7"/>
        <v>13</v>
      </c>
      <c r="AD14" s="210">
        <f t="shared" si="10"/>
        <v>4.9230769230769234</v>
      </c>
      <c r="AE14" s="16">
        <f t="shared" si="8"/>
        <v>0</v>
      </c>
      <c r="AF14" s="9"/>
      <c r="AG14" s="252" t="str">
        <f t="shared" si="11"/>
        <v/>
      </c>
      <c r="AH14" s="252" t="str">
        <f t="shared" si="11"/>
        <v/>
      </c>
      <c r="AI14" s="252">
        <f t="shared" si="11"/>
        <v>5</v>
      </c>
      <c r="AJ14" s="252" t="str">
        <f t="shared" si="11"/>
        <v>а</v>
      </c>
      <c r="AK14" s="252">
        <f t="shared" si="11"/>
        <v>5</v>
      </c>
      <c r="AL14" s="252">
        <f t="shared" si="11"/>
        <v>5</v>
      </c>
      <c r="AM14" s="252">
        <f t="shared" si="11"/>
        <v>4</v>
      </c>
      <c r="AN14" s="252">
        <f t="shared" si="11"/>
        <v>5</v>
      </c>
      <c r="AO14" s="252">
        <f t="shared" si="11"/>
        <v>5</v>
      </c>
      <c r="AP14" s="252">
        <f t="shared" si="11"/>
        <v>5</v>
      </c>
      <c r="AQ14" s="252">
        <f t="shared" si="11"/>
        <v>5</v>
      </c>
      <c r="AR14" s="252">
        <f t="shared" si="11"/>
        <v>5</v>
      </c>
      <c r="AS14" s="252">
        <f t="shared" si="11"/>
        <v>5</v>
      </c>
      <c r="AT14" s="252">
        <f t="shared" si="11"/>
        <v>5</v>
      </c>
      <c r="AU14" s="252">
        <f t="shared" si="11"/>
        <v>5</v>
      </c>
      <c r="AV14" s="252">
        <f t="shared" si="11"/>
        <v>5</v>
      </c>
      <c r="AW14" s="35">
        <f t="shared" si="12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67">
        <v>10</v>
      </c>
      <c r="B15" s="228"/>
      <c r="C15" s="273" t="s">
        <v>34</v>
      </c>
      <c r="D15" s="299" t="s">
        <v>362</v>
      </c>
      <c r="E15" s="223">
        <v>2342</v>
      </c>
      <c r="F15" s="91"/>
      <c r="G15" s="91"/>
      <c r="H15" s="91">
        <v>4</v>
      </c>
      <c r="I15" s="91">
        <v>4</v>
      </c>
      <c r="J15" s="91">
        <v>4</v>
      </c>
      <c r="K15" s="91">
        <v>4</v>
      </c>
      <c r="L15" s="91">
        <v>3</v>
      </c>
      <c r="M15" s="91">
        <v>4</v>
      </c>
      <c r="N15" s="91">
        <v>5</v>
      </c>
      <c r="O15" s="91">
        <v>3</v>
      </c>
      <c r="P15" s="91">
        <v>4</v>
      </c>
      <c r="Q15" s="91">
        <v>4</v>
      </c>
      <c r="R15" s="24">
        <v>4</v>
      </c>
      <c r="S15" s="23">
        <v>3</v>
      </c>
      <c r="T15" s="23">
        <v>3</v>
      </c>
      <c r="U15" s="23">
        <v>3</v>
      </c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5</v>
      </c>
      <c r="AA15" s="92">
        <f t="shared" si="5"/>
        <v>8</v>
      </c>
      <c r="AB15" s="92">
        <f t="shared" si="6"/>
        <v>1</v>
      </c>
      <c r="AC15" s="92">
        <f t="shared" si="7"/>
        <v>14</v>
      </c>
      <c r="AD15" s="210">
        <f t="shared" si="10"/>
        <v>3.7142857142857144</v>
      </c>
      <c r="AE15" s="16">
        <f t="shared" si="8"/>
        <v>0</v>
      </c>
      <c r="AF15" s="9"/>
      <c r="AG15" s="252" t="str">
        <f t="shared" si="11"/>
        <v/>
      </c>
      <c r="AH15" s="252" t="str">
        <f t="shared" si="11"/>
        <v/>
      </c>
      <c r="AI15" s="252">
        <f t="shared" si="11"/>
        <v>4</v>
      </c>
      <c r="AJ15" s="252">
        <f t="shared" si="11"/>
        <v>4</v>
      </c>
      <c r="AK15" s="252">
        <f t="shared" si="11"/>
        <v>4</v>
      </c>
      <c r="AL15" s="252">
        <f t="shared" si="11"/>
        <v>4</v>
      </c>
      <c r="AM15" s="252">
        <f t="shared" si="11"/>
        <v>3</v>
      </c>
      <c r="AN15" s="252">
        <f t="shared" si="11"/>
        <v>4</v>
      </c>
      <c r="AO15" s="252">
        <f t="shared" si="11"/>
        <v>5</v>
      </c>
      <c r="AP15" s="252">
        <f t="shared" si="11"/>
        <v>3</v>
      </c>
      <c r="AQ15" s="252">
        <f t="shared" si="11"/>
        <v>4</v>
      </c>
      <c r="AR15" s="252">
        <f t="shared" si="11"/>
        <v>4</v>
      </c>
      <c r="AS15" s="252">
        <f t="shared" si="11"/>
        <v>4</v>
      </c>
      <c r="AT15" s="252">
        <f t="shared" si="11"/>
        <v>3</v>
      </c>
      <c r="AU15" s="252">
        <f t="shared" si="11"/>
        <v>3</v>
      </c>
      <c r="AV15" s="252">
        <f t="shared" si="11"/>
        <v>3</v>
      </c>
      <c r="AW15" s="35">
        <f t="shared" si="12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7">
        <v>11</v>
      </c>
      <c r="B16" s="228"/>
      <c r="C16" s="273" t="s">
        <v>34</v>
      </c>
      <c r="D16" s="299" t="s">
        <v>363</v>
      </c>
      <c r="E16" s="223">
        <v>2342</v>
      </c>
      <c r="F16" s="91"/>
      <c r="G16" s="91"/>
      <c r="H16" s="91">
        <v>4</v>
      </c>
      <c r="I16" s="91">
        <v>3</v>
      </c>
      <c r="J16" s="91">
        <v>4</v>
      </c>
      <c r="K16" s="91">
        <v>5</v>
      </c>
      <c r="L16" s="91">
        <v>4</v>
      </c>
      <c r="M16" s="91">
        <v>4</v>
      </c>
      <c r="N16" s="91">
        <v>5</v>
      </c>
      <c r="O16" s="91">
        <v>4</v>
      </c>
      <c r="P16" s="91">
        <v>4</v>
      </c>
      <c r="Q16" s="91">
        <v>3</v>
      </c>
      <c r="R16" s="24">
        <v>4</v>
      </c>
      <c r="S16" s="23">
        <v>3</v>
      </c>
      <c r="T16" s="23">
        <v>4</v>
      </c>
      <c r="U16" s="23">
        <v>3</v>
      </c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4</v>
      </c>
      <c r="AA16" s="92">
        <f t="shared" si="5"/>
        <v>8</v>
      </c>
      <c r="AB16" s="92">
        <f t="shared" si="6"/>
        <v>2</v>
      </c>
      <c r="AC16" s="92">
        <f t="shared" si="7"/>
        <v>14</v>
      </c>
      <c r="AD16" s="210">
        <f t="shared" si="10"/>
        <v>3.8571428571428572</v>
      </c>
      <c r="AE16" s="16">
        <f t="shared" si="8"/>
        <v>0</v>
      </c>
      <c r="AF16" s="9"/>
      <c r="AG16" s="252" t="str">
        <f t="shared" si="11"/>
        <v/>
      </c>
      <c r="AH16" s="252" t="str">
        <f t="shared" si="11"/>
        <v/>
      </c>
      <c r="AI16" s="252">
        <f t="shared" si="11"/>
        <v>4</v>
      </c>
      <c r="AJ16" s="252">
        <f t="shared" si="11"/>
        <v>3</v>
      </c>
      <c r="AK16" s="252">
        <f t="shared" si="11"/>
        <v>4</v>
      </c>
      <c r="AL16" s="252">
        <f t="shared" si="11"/>
        <v>5</v>
      </c>
      <c r="AM16" s="252">
        <f t="shared" si="11"/>
        <v>4</v>
      </c>
      <c r="AN16" s="252">
        <f t="shared" si="11"/>
        <v>4</v>
      </c>
      <c r="AO16" s="252">
        <f t="shared" si="11"/>
        <v>5</v>
      </c>
      <c r="AP16" s="252">
        <f t="shared" si="11"/>
        <v>4</v>
      </c>
      <c r="AQ16" s="252">
        <f t="shared" si="11"/>
        <v>4</v>
      </c>
      <c r="AR16" s="252">
        <f t="shared" si="11"/>
        <v>3</v>
      </c>
      <c r="AS16" s="252">
        <f t="shared" si="11"/>
        <v>4</v>
      </c>
      <c r="AT16" s="252">
        <f t="shared" si="11"/>
        <v>3</v>
      </c>
      <c r="AU16" s="252">
        <f t="shared" si="11"/>
        <v>4</v>
      </c>
      <c r="AV16" s="252">
        <f t="shared" si="11"/>
        <v>3</v>
      </c>
      <c r="AW16" s="35">
        <f t="shared" si="12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7">
        <v>12</v>
      </c>
      <c r="B17" s="225"/>
      <c r="C17" s="273" t="s">
        <v>34</v>
      </c>
      <c r="D17" s="299" t="s">
        <v>364</v>
      </c>
      <c r="E17" s="223">
        <v>2342</v>
      </c>
      <c r="F17" s="91"/>
      <c r="G17" s="91"/>
      <c r="H17" s="91">
        <v>4</v>
      </c>
      <c r="I17" s="91">
        <v>4</v>
      </c>
      <c r="J17" s="91">
        <v>5</v>
      </c>
      <c r="K17" s="91">
        <v>5</v>
      </c>
      <c r="L17" s="91">
        <v>4</v>
      </c>
      <c r="M17" s="91">
        <v>5</v>
      </c>
      <c r="N17" s="91">
        <v>5</v>
      </c>
      <c r="O17" s="91">
        <v>4</v>
      </c>
      <c r="P17" s="91">
        <v>4</v>
      </c>
      <c r="Q17" s="91">
        <v>4</v>
      </c>
      <c r="R17" s="24">
        <v>4</v>
      </c>
      <c r="S17" s="23">
        <v>3</v>
      </c>
      <c r="T17" s="23">
        <v>5</v>
      </c>
      <c r="U17" s="23">
        <v>4</v>
      </c>
      <c r="V17" s="18">
        <f t="shared" si="0"/>
        <v>3</v>
      </c>
      <c r="W17" s="92">
        <f t="shared" si="1"/>
        <v>0</v>
      </c>
      <c r="X17" s="92">
        <f t="shared" ref="X17:X34" si="13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8</v>
      </c>
      <c r="AB17" s="92">
        <f t="shared" si="6"/>
        <v>5</v>
      </c>
      <c r="AC17" s="92">
        <f t="shared" si="7"/>
        <v>14</v>
      </c>
      <c r="AD17" s="210">
        <f t="shared" si="10"/>
        <v>4.2857142857142856</v>
      </c>
      <c r="AE17" s="16">
        <f t="shared" si="8"/>
        <v>0</v>
      </c>
      <c r="AF17" s="9"/>
      <c r="AG17" s="252" t="str">
        <f t="shared" si="11"/>
        <v/>
      </c>
      <c r="AH17" s="252" t="str">
        <f t="shared" si="11"/>
        <v/>
      </c>
      <c r="AI17" s="252">
        <f t="shared" si="11"/>
        <v>4</v>
      </c>
      <c r="AJ17" s="252">
        <f t="shared" si="11"/>
        <v>4</v>
      </c>
      <c r="AK17" s="252">
        <f t="shared" si="11"/>
        <v>5</v>
      </c>
      <c r="AL17" s="252">
        <f t="shared" si="11"/>
        <v>5</v>
      </c>
      <c r="AM17" s="252">
        <f t="shared" si="11"/>
        <v>4</v>
      </c>
      <c r="AN17" s="252">
        <f t="shared" si="11"/>
        <v>5</v>
      </c>
      <c r="AO17" s="252">
        <f t="shared" si="11"/>
        <v>5</v>
      </c>
      <c r="AP17" s="252">
        <f t="shared" si="11"/>
        <v>4</v>
      </c>
      <c r="AQ17" s="252">
        <f t="shared" si="11"/>
        <v>4</v>
      </c>
      <c r="AR17" s="252">
        <f t="shared" si="11"/>
        <v>4</v>
      </c>
      <c r="AS17" s="252">
        <f t="shared" si="11"/>
        <v>4</v>
      </c>
      <c r="AT17" s="252">
        <f t="shared" si="11"/>
        <v>3</v>
      </c>
      <c r="AU17" s="252">
        <f t="shared" si="11"/>
        <v>5</v>
      </c>
      <c r="AV17" s="252">
        <f t="shared" si="11"/>
        <v>4</v>
      </c>
      <c r="AW17" s="35">
        <f t="shared" si="12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7">
        <v>13</v>
      </c>
      <c r="B18" s="163"/>
      <c r="C18" s="273" t="s">
        <v>34</v>
      </c>
      <c r="D18" s="299" t="s">
        <v>365</v>
      </c>
      <c r="E18" s="223">
        <v>2342</v>
      </c>
      <c r="F18" s="91"/>
      <c r="G18" s="91"/>
      <c r="H18" s="91">
        <v>4</v>
      </c>
      <c r="I18" s="91">
        <v>5</v>
      </c>
      <c r="J18" s="91">
        <v>5</v>
      </c>
      <c r="K18" s="91">
        <v>5</v>
      </c>
      <c r="L18" s="91">
        <v>3</v>
      </c>
      <c r="M18" s="91">
        <v>5</v>
      </c>
      <c r="N18" s="91">
        <v>5</v>
      </c>
      <c r="O18" s="91">
        <v>4</v>
      </c>
      <c r="P18" s="91">
        <v>4</v>
      </c>
      <c r="Q18" s="91">
        <v>4</v>
      </c>
      <c r="R18" s="24">
        <v>3</v>
      </c>
      <c r="S18" s="23">
        <v>4</v>
      </c>
      <c r="T18" s="23">
        <v>4</v>
      </c>
      <c r="U18" s="23">
        <v>3</v>
      </c>
      <c r="V18" s="18">
        <f t="shared" si="0"/>
        <v>3</v>
      </c>
      <c r="W18" s="92">
        <f t="shared" si="1"/>
        <v>0</v>
      </c>
      <c r="X18" s="92">
        <f t="shared" si="13"/>
        <v>0</v>
      </c>
      <c r="Y18" s="92">
        <f t="shared" si="3"/>
        <v>0</v>
      </c>
      <c r="Z18" s="92">
        <f t="shared" si="4"/>
        <v>3</v>
      </c>
      <c r="AA18" s="92">
        <f t="shared" si="5"/>
        <v>6</v>
      </c>
      <c r="AB18" s="92">
        <f t="shared" si="6"/>
        <v>5</v>
      </c>
      <c r="AC18" s="92">
        <f t="shared" si="7"/>
        <v>14</v>
      </c>
      <c r="AD18" s="210">
        <f t="shared" si="10"/>
        <v>4.1428571428571432</v>
      </c>
      <c r="AE18" s="16">
        <f t="shared" si="8"/>
        <v>0</v>
      </c>
      <c r="AF18" s="9"/>
      <c r="AG18" s="252" t="str">
        <f t="shared" si="11"/>
        <v/>
      </c>
      <c r="AH18" s="252" t="str">
        <f t="shared" si="11"/>
        <v/>
      </c>
      <c r="AI18" s="252">
        <f t="shared" si="11"/>
        <v>4</v>
      </c>
      <c r="AJ18" s="252">
        <f t="shared" si="11"/>
        <v>5</v>
      </c>
      <c r="AK18" s="252">
        <f t="shared" si="11"/>
        <v>5</v>
      </c>
      <c r="AL18" s="252">
        <f t="shared" si="11"/>
        <v>5</v>
      </c>
      <c r="AM18" s="252">
        <f t="shared" si="11"/>
        <v>3</v>
      </c>
      <c r="AN18" s="252">
        <f t="shared" si="11"/>
        <v>5</v>
      </c>
      <c r="AO18" s="252">
        <f t="shared" si="11"/>
        <v>5</v>
      </c>
      <c r="AP18" s="252">
        <f t="shared" si="11"/>
        <v>4</v>
      </c>
      <c r="AQ18" s="252">
        <f t="shared" si="11"/>
        <v>4</v>
      </c>
      <c r="AR18" s="252">
        <f t="shared" si="11"/>
        <v>4</v>
      </c>
      <c r="AS18" s="252">
        <f t="shared" si="11"/>
        <v>3</v>
      </c>
      <c r="AT18" s="252">
        <f t="shared" si="11"/>
        <v>4</v>
      </c>
      <c r="AU18" s="252">
        <f t="shared" si="11"/>
        <v>4</v>
      </c>
      <c r="AV18" s="252">
        <f t="shared" si="11"/>
        <v>3</v>
      </c>
      <c r="AW18" s="35">
        <f t="shared" si="12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7">
        <v>14</v>
      </c>
      <c r="B19" s="163"/>
      <c r="C19" s="273" t="s">
        <v>34</v>
      </c>
      <c r="D19" s="299" t="s">
        <v>366</v>
      </c>
      <c r="E19" s="223">
        <v>2342</v>
      </c>
      <c r="F19" s="91"/>
      <c r="G19" s="91"/>
      <c r="H19" s="91">
        <v>4</v>
      </c>
      <c r="I19" s="91">
        <v>5</v>
      </c>
      <c r="J19" s="91">
        <v>5</v>
      </c>
      <c r="K19" s="91">
        <v>5</v>
      </c>
      <c r="L19" s="91">
        <v>4</v>
      </c>
      <c r="M19" s="91">
        <v>5</v>
      </c>
      <c r="N19" s="91">
        <v>5</v>
      </c>
      <c r="O19" s="91">
        <v>4</v>
      </c>
      <c r="P19" s="91">
        <v>5</v>
      </c>
      <c r="Q19" s="91">
        <v>4</v>
      </c>
      <c r="R19" s="23">
        <v>4</v>
      </c>
      <c r="S19" s="23">
        <v>3</v>
      </c>
      <c r="T19" s="23">
        <v>4</v>
      </c>
      <c r="U19" s="23">
        <v>3</v>
      </c>
      <c r="V19" s="18">
        <f t="shared" si="0"/>
        <v>3</v>
      </c>
      <c r="W19" s="92">
        <f t="shared" si="1"/>
        <v>0</v>
      </c>
      <c r="X19" s="92">
        <f t="shared" si="13"/>
        <v>0</v>
      </c>
      <c r="Y19" s="92">
        <f t="shared" si="3"/>
        <v>0</v>
      </c>
      <c r="Z19" s="92">
        <f t="shared" si="4"/>
        <v>2</v>
      </c>
      <c r="AA19" s="92">
        <f t="shared" si="5"/>
        <v>6</v>
      </c>
      <c r="AB19" s="92">
        <f t="shared" si="6"/>
        <v>6</v>
      </c>
      <c r="AC19" s="92">
        <f t="shared" si="7"/>
        <v>14</v>
      </c>
      <c r="AD19" s="210">
        <f t="shared" si="10"/>
        <v>4.2857142857142856</v>
      </c>
      <c r="AE19" s="16">
        <f t="shared" si="8"/>
        <v>0</v>
      </c>
      <c r="AF19" s="9"/>
      <c r="AG19" s="252" t="str">
        <f t="shared" si="11"/>
        <v/>
      </c>
      <c r="AH19" s="252" t="str">
        <f t="shared" si="11"/>
        <v/>
      </c>
      <c r="AI19" s="252">
        <f t="shared" si="11"/>
        <v>4</v>
      </c>
      <c r="AJ19" s="252">
        <f t="shared" si="11"/>
        <v>5</v>
      </c>
      <c r="AK19" s="252">
        <f t="shared" si="11"/>
        <v>5</v>
      </c>
      <c r="AL19" s="252">
        <f t="shared" si="11"/>
        <v>5</v>
      </c>
      <c r="AM19" s="252">
        <f t="shared" si="11"/>
        <v>4</v>
      </c>
      <c r="AN19" s="252">
        <f t="shared" si="11"/>
        <v>5</v>
      </c>
      <c r="AO19" s="252">
        <f t="shared" si="11"/>
        <v>5</v>
      </c>
      <c r="AP19" s="252">
        <f t="shared" si="11"/>
        <v>4</v>
      </c>
      <c r="AQ19" s="252">
        <f t="shared" si="11"/>
        <v>5</v>
      </c>
      <c r="AR19" s="252">
        <f t="shared" si="11"/>
        <v>4</v>
      </c>
      <c r="AS19" s="252">
        <f t="shared" si="11"/>
        <v>4</v>
      </c>
      <c r="AT19" s="252">
        <f t="shared" si="11"/>
        <v>3</v>
      </c>
      <c r="AU19" s="252">
        <f t="shared" si="11"/>
        <v>4</v>
      </c>
      <c r="AV19" s="252">
        <f t="shared" si="11"/>
        <v>3</v>
      </c>
      <c r="AW19" s="35">
        <f t="shared" si="12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7">
        <v>15</v>
      </c>
      <c r="B20" s="163"/>
      <c r="C20" s="273" t="s">
        <v>34</v>
      </c>
      <c r="D20" s="299" t="s">
        <v>367</v>
      </c>
      <c r="E20" s="223">
        <v>2342</v>
      </c>
      <c r="F20" s="91"/>
      <c r="G20" s="91"/>
      <c r="H20" s="91">
        <v>5</v>
      </c>
      <c r="I20" s="91">
        <v>5</v>
      </c>
      <c r="J20" s="91">
        <v>5</v>
      </c>
      <c r="K20" s="91">
        <v>5</v>
      </c>
      <c r="L20" s="91">
        <v>3</v>
      </c>
      <c r="M20" s="91">
        <v>5</v>
      </c>
      <c r="N20" s="91">
        <v>5</v>
      </c>
      <c r="O20" s="91">
        <v>5</v>
      </c>
      <c r="P20" s="91">
        <v>5</v>
      </c>
      <c r="Q20" s="91">
        <v>5</v>
      </c>
      <c r="R20" s="24">
        <v>5</v>
      </c>
      <c r="S20" s="23">
        <v>5</v>
      </c>
      <c r="T20" s="23">
        <v>5</v>
      </c>
      <c r="U20" s="23">
        <v>5</v>
      </c>
      <c r="V20" s="18">
        <f t="shared" si="0"/>
        <v>3</v>
      </c>
      <c r="W20" s="92">
        <f t="shared" si="1"/>
        <v>0</v>
      </c>
      <c r="X20" s="92">
        <f t="shared" si="13"/>
        <v>0</v>
      </c>
      <c r="Y20" s="92">
        <f t="shared" si="3"/>
        <v>0</v>
      </c>
      <c r="Z20" s="92">
        <f t="shared" si="4"/>
        <v>1</v>
      </c>
      <c r="AA20" s="92">
        <f t="shared" si="5"/>
        <v>0</v>
      </c>
      <c r="AB20" s="92">
        <f t="shared" si="6"/>
        <v>13</v>
      </c>
      <c r="AC20" s="92">
        <f t="shared" si="7"/>
        <v>14</v>
      </c>
      <c r="AD20" s="210">
        <f t="shared" si="10"/>
        <v>4.8571428571428568</v>
      </c>
      <c r="AE20" s="16">
        <f t="shared" si="8"/>
        <v>0</v>
      </c>
      <c r="AF20" s="9"/>
      <c r="AG20" s="252" t="str">
        <f t="shared" si="11"/>
        <v/>
      </c>
      <c r="AH20" s="252" t="str">
        <f t="shared" si="11"/>
        <v/>
      </c>
      <c r="AI20" s="252">
        <f t="shared" si="11"/>
        <v>5</v>
      </c>
      <c r="AJ20" s="252">
        <f t="shared" si="11"/>
        <v>5</v>
      </c>
      <c r="AK20" s="252">
        <f t="shared" si="11"/>
        <v>5</v>
      </c>
      <c r="AL20" s="252">
        <f t="shared" si="11"/>
        <v>5</v>
      </c>
      <c r="AM20" s="252">
        <f t="shared" si="11"/>
        <v>3</v>
      </c>
      <c r="AN20" s="252">
        <f t="shared" si="11"/>
        <v>5</v>
      </c>
      <c r="AO20" s="252">
        <f t="shared" si="11"/>
        <v>5</v>
      </c>
      <c r="AP20" s="252">
        <f t="shared" si="11"/>
        <v>5</v>
      </c>
      <c r="AQ20" s="252">
        <f t="shared" si="11"/>
        <v>5</v>
      </c>
      <c r="AR20" s="252">
        <f t="shared" si="11"/>
        <v>5</v>
      </c>
      <c r="AS20" s="252">
        <f t="shared" si="11"/>
        <v>5</v>
      </c>
      <c r="AT20" s="252">
        <f t="shared" si="11"/>
        <v>5</v>
      </c>
      <c r="AU20" s="252">
        <f t="shared" si="11"/>
        <v>5</v>
      </c>
      <c r="AV20" s="252">
        <f t="shared" si="11"/>
        <v>5</v>
      </c>
      <c r="AW20" s="35">
        <f t="shared" si="12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7">
        <v>16</v>
      </c>
      <c r="B21" s="163"/>
      <c r="C21" s="273" t="s">
        <v>34</v>
      </c>
      <c r="D21" s="299" t="s">
        <v>368</v>
      </c>
      <c r="E21" s="223">
        <v>2342</v>
      </c>
      <c r="F21" s="91"/>
      <c r="G21" s="91"/>
      <c r="H21" s="91">
        <v>4</v>
      </c>
      <c r="I21" s="91">
        <v>4</v>
      </c>
      <c r="J21" s="91">
        <v>5</v>
      </c>
      <c r="K21" s="91">
        <v>5</v>
      </c>
      <c r="L21" s="91">
        <v>3</v>
      </c>
      <c r="M21" s="91">
        <v>4</v>
      </c>
      <c r="N21" s="91">
        <v>5</v>
      </c>
      <c r="O21" s="91">
        <v>3</v>
      </c>
      <c r="P21" s="91">
        <v>4</v>
      </c>
      <c r="Q21" s="91">
        <v>4</v>
      </c>
      <c r="R21" s="24">
        <v>4</v>
      </c>
      <c r="S21" s="23">
        <v>4</v>
      </c>
      <c r="T21" s="23">
        <v>3</v>
      </c>
      <c r="U21" s="23">
        <v>3</v>
      </c>
      <c r="V21" s="18">
        <f t="shared" si="0"/>
        <v>3</v>
      </c>
      <c r="W21" s="92">
        <f t="shared" si="1"/>
        <v>0</v>
      </c>
      <c r="X21" s="92">
        <f t="shared" si="13"/>
        <v>0</v>
      </c>
      <c r="Y21" s="92">
        <f t="shared" si="3"/>
        <v>0</v>
      </c>
      <c r="Z21" s="92">
        <f t="shared" si="4"/>
        <v>4</v>
      </c>
      <c r="AA21" s="92">
        <f t="shared" si="5"/>
        <v>7</v>
      </c>
      <c r="AB21" s="92">
        <f t="shared" si="6"/>
        <v>3</v>
      </c>
      <c r="AC21" s="92">
        <f t="shared" si="7"/>
        <v>14</v>
      </c>
      <c r="AD21" s="210">
        <f t="shared" si="10"/>
        <v>3.9285714285714284</v>
      </c>
      <c r="AE21" s="16">
        <f t="shared" si="8"/>
        <v>0</v>
      </c>
      <c r="AF21" s="9"/>
      <c r="AG21" s="252" t="str">
        <f t="shared" si="11"/>
        <v/>
      </c>
      <c r="AH21" s="252" t="str">
        <f t="shared" si="11"/>
        <v/>
      </c>
      <c r="AI21" s="252">
        <f t="shared" si="11"/>
        <v>4</v>
      </c>
      <c r="AJ21" s="252">
        <f t="shared" si="11"/>
        <v>4</v>
      </c>
      <c r="AK21" s="252">
        <f t="shared" si="11"/>
        <v>5</v>
      </c>
      <c r="AL21" s="252">
        <f t="shared" si="11"/>
        <v>5</v>
      </c>
      <c r="AM21" s="252">
        <f t="shared" si="11"/>
        <v>3</v>
      </c>
      <c r="AN21" s="252">
        <f t="shared" si="11"/>
        <v>4</v>
      </c>
      <c r="AO21" s="252">
        <f t="shared" si="11"/>
        <v>5</v>
      </c>
      <c r="AP21" s="252">
        <f t="shared" si="11"/>
        <v>3</v>
      </c>
      <c r="AQ21" s="252">
        <f t="shared" si="11"/>
        <v>4</v>
      </c>
      <c r="AR21" s="252">
        <f t="shared" si="11"/>
        <v>4</v>
      </c>
      <c r="AS21" s="252">
        <f t="shared" si="11"/>
        <v>4</v>
      </c>
      <c r="AT21" s="252">
        <f t="shared" si="11"/>
        <v>4</v>
      </c>
      <c r="AU21" s="252">
        <f t="shared" si="11"/>
        <v>3</v>
      </c>
      <c r="AV21" s="252">
        <f t="shared" si="11"/>
        <v>3</v>
      </c>
      <c r="AW21" s="35">
        <f t="shared" si="12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7">
        <v>17</v>
      </c>
      <c r="B22" s="163"/>
      <c r="C22" s="273" t="s">
        <v>34</v>
      </c>
      <c r="D22" s="299" t="s">
        <v>369</v>
      </c>
      <c r="E22" s="223">
        <v>2342</v>
      </c>
      <c r="F22" s="91"/>
      <c r="G22" s="91"/>
      <c r="H22" s="91">
        <v>4</v>
      </c>
      <c r="I22" s="91">
        <v>5</v>
      </c>
      <c r="J22" s="91">
        <v>5</v>
      </c>
      <c r="K22" s="91">
        <v>4</v>
      </c>
      <c r="L22" s="91">
        <v>3</v>
      </c>
      <c r="M22" s="91">
        <v>4</v>
      </c>
      <c r="N22" s="91">
        <v>5</v>
      </c>
      <c r="O22" s="91">
        <v>3</v>
      </c>
      <c r="P22" s="91">
        <v>3</v>
      </c>
      <c r="Q22" s="91">
        <v>3</v>
      </c>
      <c r="R22" s="24">
        <v>3</v>
      </c>
      <c r="S22" s="23">
        <v>3</v>
      </c>
      <c r="T22" s="23">
        <v>3</v>
      </c>
      <c r="U22" s="23">
        <v>3</v>
      </c>
      <c r="V22" s="18">
        <f t="shared" si="0"/>
        <v>3</v>
      </c>
      <c r="W22" s="92">
        <f t="shared" si="1"/>
        <v>0</v>
      </c>
      <c r="X22" s="92">
        <f t="shared" si="13"/>
        <v>0</v>
      </c>
      <c r="Y22" s="92">
        <f t="shared" si="3"/>
        <v>0</v>
      </c>
      <c r="Z22" s="92">
        <f t="shared" si="4"/>
        <v>8</v>
      </c>
      <c r="AA22" s="92">
        <f t="shared" si="5"/>
        <v>3</v>
      </c>
      <c r="AB22" s="92">
        <f t="shared" si="6"/>
        <v>3</v>
      </c>
      <c r="AC22" s="92">
        <f t="shared" si="7"/>
        <v>14</v>
      </c>
      <c r="AD22" s="210">
        <f t="shared" si="10"/>
        <v>3.6428571428571428</v>
      </c>
      <c r="AE22" s="16">
        <f t="shared" si="8"/>
        <v>0</v>
      </c>
      <c r="AF22" s="9"/>
      <c r="AG22" s="252" t="str">
        <f t="shared" si="11"/>
        <v/>
      </c>
      <c r="AH22" s="252" t="str">
        <f t="shared" si="11"/>
        <v/>
      </c>
      <c r="AI22" s="252">
        <f t="shared" si="11"/>
        <v>4</v>
      </c>
      <c r="AJ22" s="252">
        <f t="shared" si="11"/>
        <v>5</v>
      </c>
      <c r="AK22" s="252">
        <f t="shared" si="11"/>
        <v>5</v>
      </c>
      <c r="AL22" s="252">
        <f t="shared" si="11"/>
        <v>4</v>
      </c>
      <c r="AM22" s="252">
        <f t="shared" si="11"/>
        <v>3</v>
      </c>
      <c r="AN22" s="252">
        <f t="shared" si="11"/>
        <v>4</v>
      </c>
      <c r="AO22" s="252">
        <f t="shared" si="11"/>
        <v>5</v>
      </c>
      <c r="AP22" s="252">
        <f t="shared" si="11"/>
        <v>3</v>
      </c>
      <c r="AQ22" s="252">
        <f t="shared" si="11"/>
        <v>3</v>
      </c>
      <c r="AR22" s="252">
        <f t="shared" si="11"/>
        <v>3</v>
      </c>
      <c r="AS22" s="252">
        <f t="shared" si="11"/>
        <v>3</v>
      </c>
      <c r="AT22" s="252">
        <f t="shared" si="11"/>
        <v>3</v>
      </c>
      <c r="AU22" s="252">
        <f t="shared" si="11"/>
        <v>3</v>
      </c>
      <c r="AV22" s="252">
        <f t="shared" ref="AG22:AV31" si="14">IF(ISERROR(VALUE(LEFT(U22))),LEFT(U22),VALUE(LEFT(U22)))</f>
        <v>3</v>
      </c>
      <c r="AW22" s="35">
        <f t="shared" si="12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7">
        <v>18</v>
      </c>
      <c r="B23" s="163"/>
      <c r="C23" s="273" t="s">
        <v>35</v>
      </c>
      <c r="D23" s="299" t="s">
        <v>370</v>
      </c>
      <c r="E23" s="223">
        <v>2342</v>
      </c>
      <c r="F23" s="91"/>
      <c r="G23" s="91"/>
      <c r="H23" s="91">
        <v>5</v>
      </c>
      <c r="I23" s="91">
        <v>3</v>
      </c>
      <c r="J23" s="91" t="s">
        <v>1132</v>
      </c>
      <c r="K23" s="91" t="s">
        <v>1132</v>
      </c>
      <c r="L23" s="91">
        <v>3</v>
      </c>
      <c r="M23" s="91">
        <v>4</v>
      </c>
      <c r="N23" s="91">
        <v>5</v>
      </c>
      <c r="O23" s="91">
        <v>5</v>
      </c>
      <c r="P23" s="91">
        <v>4</v>
      </c>
      <c r="Q23" s="91">
        <v>4</v>
      </c>
      <c r="R23" s="24">
        <v>5</v>
      </c>
      <c r="S23" s="23">
        <v>4</v>
      </c>
      <c r="T23" s="23">
        <v>5</v>
      </c>
      <c r="U23" s="23">
        <v>4</v>
      </c>
      <c r="V23" s="18">
        <f t="shared" si="0"/>
        <v>3</v>
      </c>
      <c r="W23" s="92">
        <f t="shared" si="1"/>
        <v>0</v>
      </c>
      <c r="X23" s="92">
        <f t="shared" si="13"/>
        <v>0</v>
      </c>
      <c r="Y23" s="92">
        <f t="shared" si="3"/>
        <v>0</v>
      </c>
      <c r="Z23" s="92">
        <f t="shared" si="4"/>
        <v>2</v>
      </c>
      <c r="AA23" s="92">
        <f t="shared" si="5"/>
        <v>5</v>
      </c>
      <c r="AB23" s="92">
        <f t="shared" si="6"/>
        <v>5</v>
      </c>
      <c r="AC23" s="92">
        <f t="shared" si="7"/>
        <v>12</v>
      </c>
      <c r="AD23" s="210">
        <f t="shared" si="10"/>
        <v>4.25</v>
      </c>
      <c r="AE23" s="16">
        <f t="shared" si="8"/>
        <v>0</v>
      </c>
      <c r="AF23" s="9"/>
      <c r="AG23" s="252" t="str">
        <f t="shared" si="14"/>
        <v/>
      </c>
      <c r="AH23" s="252" t="str">
        <f t="shared" si="14"/>
        <v/>
      </c>
      <c r="AI23" s="252">
        <f t="shared" si="14"/>
        <v>5</v>
      </c>
      <c r="AJ23" s="252">
        <f t="shared" si="14"/>
        <v>3</v>
      </c>
      <c r="AK23" s="252" t="str">
        <f t="shared" si="14"/>
        <v>а</v>
      </c>
      <c r="AL23" s="252" t="str">
        <f t="shared" si="14"/>
        <v>а</v>
      </c>
      <c r="AM23" s="252">
        <f t="shared" si="14"/>
        <v>3</v>
      </c>
      <c r="AN23" s="252">
        <f t="shared" si="14"/>
        <v>4</v>
      </c>
      <c r="AO23" s="252">
        <f t="shared" si="14"/>
        <v>5</v>
      </c>
      <c r="AP23" s="252">
        <f t="shared" si="14"/>
        <v>5</v>
      </c>
      <c r="AQ23" s="252">
        <f t="shared" si="14"/>
        <v>4</v>
      </c>
      <c r="AR23" s="252">
        <f t="shared" si="14"/>
        <v>4</v>
      </c>
      <c r="AS23" s="252">
        <f t="shared" si="14"/>
        <v>5</v>
      </c>
      <c r="AT23" s="252">
        <f t="shared" si="14"/>
        <v>4</v>
      </c>
      <c r="AU23" s="252">
        <f t="shared" si="14"/>
        <v>5</v>
      </c>
      <c r="AV23" s="252">
        <f t="shared" si="14"/>
        <v>4</v>
      </c>
      <c r="AW23" s="35">
        <f t="shared" si="12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7">
        <v>19</v>
      </c>
      <c r="B24" s="163"/>
      <c r="C24" s="273" t="s">
        <v>34</v>
      </c>
      <c r="D24" s="299" t="s">
        <v>371</v>
      </c>
      <c r="E24" s="223">
        <v>2342</v>
      </c>
      <c r="F24" s="91"/>
      <c r="G24" s="91"/>
      <c r="H24" s="91">
        <v>4</v>
      </c>
      <c r="I24" s="91">
        <v>3</v>
      </c>
      <c r="J24" s="91">
        <v>4</v>
      </c>
      <c r="K24" s="91">
        <v>4</v>
      </c>
      <c r="L24" s="91">
        <v>4</v>
      </c>
      <c r="M24" s="91">
        <v>4</v>
      </c>
      <c r="N24" s="91">
        <v>5</v>
      </c>
      <c r="O24" s="91">
        <v>4</v>
      </c>
      <c r="P24" s="91">
        <v>4</v>
      </c>
      <c r="Q24" s="91">
        <v>4</v>
      </c>
      <c r="R24" s="24">
        <v>3</v>
      </c>
      <c r="S24" s="23">
        <v>4</v>
      </c>
      <c r="T24" s="23">
        <v>4</v>
      </c>
      <c r="U24" s="23">
        <v>3</v>
      </c>
      <c r="V24" s="18">
        <f t="shared" si="0"/>
        <v>3</v>
      </c>
      <c r="W24" s="92">
        <f t="shared" si="1"/>
        <v>0</v>
      </c>
      <c r="X24" s="92">
        <f t="shared" si="13"/>
        <v>0</v>
      </c>
      <c r="Y24" s="92">
        <f t="shared" si="3"/>
        <v>0</v>
      </c>
      <c r="Z24" s="92">
        <f t="shared" si="4"/>
        <v>3</v>
      </c>
      <c r="AA24" s="92">
        <f t="shared" si="5"/>
        <v>10</v>
      </c>
      <c r="AB24" s="92">
        <f t="shared" si="6"/>
        <v>1</v>
      </c>
      <c r="AC24" s="92">
        <f t="shared" si="7"/>
        <v>14</v>
      </c>
      <c r="AD24" s="210">
        <f t="shared" si="10"/>
        <v>3.8571428571428572</v>
      </c>
      <c r="AE24" s="16">
        <f t="shared" si="8"/>
        <v>0</v>
      </c>
      <c r="AF24" s="9"/>
      <c r="AG24" s="252" t="str">
        <f t="shared" si="14"/>
        <v/>
      </c>
      <c r="AH24" s="252" t="str">
        <f t="shared" si="14"/>
        <v/>
      </c>
      <c r="AI24" s="252">
        <f t="shared" si="14"/>
        <v>4</v>
      </c>
      <c r="AJ24" s="252">
        <f t="shared" si="14"/>
        <v>3</v>
      </c>
      <c r="AK24" s="252">
        <f t="shared" si="14"/>
        <v>4</v>
      </c>
      <c r="AL24" s="252">
        <f t="shared" si="14"/>
        <v>4</v>
      </c>
      <c r="AM24" s="252">
        <f t="shared" si="14"/>
        <v>4</v>
      </c>
      <c r="AN24" s="252">
        <f t="shared" si="14"/>
        <v>4</v>
      </c>
      <c r="AO24" s="252">
        <f t="shared" si="14"/>
        <v>5</v>
      </c>
      <c r="AP24" s="252">
        <f t="shared" si="14"/>
        <v>4</v>
      </c>
      <c r="AQ24" s="252">
        <f t="shared" si="14"/>
        <v>4</v>
      </c>
      <c r="AR24" s="252">
        <f t="shared" si="14"/>
        <v>4</v>
      </c>
      <c r="AS24" s="252">
        <f t="shared" si="14"/>
        <v>3</v>
      </c>
      <c r="AT24" s="252">
        <f t="shared" si="14"/>
        <v>4</v>
      </c>
      <c r="AU24" s="252">
        <f t="shared" si="14"/>
        <v>4</v>
      </c>
      <c r="AV24" s="252">
        <f t="shared" si="14"/>
        <v>3</v>
      </c>
      <c r="AW24" s="35">
        <f t="shared" si="12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7">
        <v>20</v>
      </c>
      <c r="B25" s="163"/>
      <c r="C25" s="273" t="s">
        <v>34</v>
      </c>
      <c r="D25" s="299" t="s">
        <v>372</v>
      </c>
      <c r="E25" s="223">
        <v>2342</v>
      </c>
      <c r="F25" s="91"/>
      <c r="G25" s="91"/>
      <c r="H25" s="91">
        <v>4</v>
      </c>
      <c r="I25" s="91" t="s">
        <v>1126</v>
      </c>
      <c r="J25" s="91">
        <v>4</v>
      </c>
      <c r="K25" s="91">
        <v>4</v>
      </c>
      <c r="L25" s="91">
        <v>3</v>
      </c>
      <c r="M25" s="91">
        <v>3</v>
      </c>
      <c r="N25" s="91">
        <v>5</v>
      </c>
      <c r="O25" s="91">
        <v>3</v>
      </c>
      <c r="P25" s="91">
        <v>4</v>
      </c>
      <c r="Q25" s="91">
        <v>3</v>
      </c>
      <c r="R25" s="24">
        <v>3</v>
      </c>
      <c r="S25" s="23">
        <v>3</v>
      </c>
      <c r="T25" s="23">
        <v>4</v>
      </c>
      <c r="U25" s="23">
        <v>3</v>
      </c>
      <c r="V25" s="18">
        <f t="shared" si="0"/>
        <v>3</v>
      </c>
      <c r="W25" s="92">
        <f t="shared" si="1"/>
        <v>0</v>
      </c>
      <c r="X25" s="92">
        <f t="shared" si="13"/>
        <v>0</v>
      </c>
      <c r="Y25" s="92">
        <f t="shared" si="3"/>
        <v>0</v>
      </c>
      <c r="Z25" s="92">
        <f t="shared" si="4"/>
        <v>7</v>
      </c>
      <c r="AA25" s="92">
        <f t="shared" si="5"/>
        <v>5</v>
      </c>
      <c r="AB25" s="92">
        <f t="shared" si="6"/>
        <v>1</v>
      </c>
      <c r="AC25" s="92">
        <f t="shared" si="7"/>
        <v>13</v>
      </c>
      <c r="AD25" s="210">
        <f t="shared" si="10"/>
        <v>3.5384615384615383</v>
      </c>
      <c r="AE25" s="16">
        <f t="shared" si="8"/>
        <v>0</v>
      </c>
      <c r="AF25" s="9"/>
      <c r="AG25" s="252" t="str">
        <f t="shared" si="14"/>
        <v/>
      </c>
      <c r="AH25" s="252" t="str">
        <f t="shared" si="14"/>
        <v/>
      </c>
      <c r="AI25" s="252">
        <f t="shared" si="14"/>
        <v>4</v>
      </c>
      <c r="AJ25" s="252" t="str">
        <f t="shared" si="14"/>
        <v>а</v>
      </c>
      <c r="AK25" s="252">
        <f t="shared" si="14"/>
        <v>4</v>
      </c>
      <c r="AL25" s="252">
        <f t="shared" si="14"/>
        <v>4</v>
      </c>
      <c r="AM25" s="252">
        <f t="shared" si="14"/>
        <v>3</v>
      </c>
      <c r="AN25" s="252">
        <f t="shared" si="14"/>
        <v>3</v>
      </c>
      <c r="AO25" s="252">
        <f t="shared" si="14"/>
        <v>5</v>
      </c>
      <c r="AP25" s="252">
        <f t="shared" si="14"/>
        <v>3</v>
      </c>
      <c r="AQ25" s="252">
        <f t="shared" si="14"/>
        <v>4</v>
      </c>
      <c r="AR25" s="252">
        <f t="shared" si="14"/>
        <v>3</v>
      </c>
      <c r="AS25" s="252">
        <f t="shared" si="14"/>
        <v>3</v>
      </c>
      <c r="AT25" s="252">
        <f t="shared" si="14"/>
        <v>3</v>
      </c>
      <c r="AU25" s="252">
        <f t="shared" si="14"/>
        <v>4</v>
      </c>
      <c r="AV25" s="252">
        <f t="shared" si="14"/>
        <v>3</v>
      </c>
      <c r="AW25" s="35">
        <f t="shared" si="12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7">
        <v>21</v>
      </c>
      <c r="B26" s="163"/>
      <c r="C26" s="308" t="s">
        <v>34</v>
      </c>
      <c r="D26" s="309" t="s">
        <v>373</v>
      </c>
      <c r="E26" s="223">
        <v>2342</v>
      </c>
      <c r="F26" s="91"/>
      <c r="G26" s="91"/>
      <c r="H26" s="91">
        <v>5</v>
      </c>
      <c r="I26" s="91">
        <v>5</v>
      </c>
      <c r="J26" s="91">
        <v>5</v>
      </c>
      <c r="K26" s="91">
        <v>5</v>
      </c>
      <c r="L26" s="91">
        <v>4</v>
      </c>
      <c r="M26" s="91">
        <v>5</v>
      </c>
      <c r="N26" s="91">
        <v>5</v>
      </c>
      <c r="O26" s="91">
        <v>5</v>
      </c>
      <c r="P26" s="91">
        <v>5</v>
      </c>
      <c r="Q26" s="91">
        <v>5</v>
      </c>
      <c r="R26" s="24">
        <v>5</v>
      </c>
      <c r="S26" s="23">
        <v>5</v>
      </c>
      <c r="T26" s="23">
        <v>5</v>
      </c>
      <c r="U26" s="23">
        <v>5</v>
      </c>
      <c r="V26" s="18">
        <f t="shared" si="0"/>
        <v>4</v>
      </c>
      <c r="W26" s="92">
        <f t="shared" si="1"/>
        <v>0</v>
      </c>
      <c r="X26" s="92">
        <f t="shared" si="13"/>
        <v>0</v>
      </c>
      <c r="Y26" s="92">
        <f t="shared" si="3"/>
        <v>0</v>
      </c>
      <c r="Z26" s="92">
        <f t="shared" si="4"/>
        <v>0</v>
      </c>
      <c r="AA26" s="92">
        <f t="shared" si="5"/>
        <v>1</v>
      </c>
      <c r="AB26" s="92">
        <f t="shared" si="6"/>
        <v>13</v>
      </c>
      <c r="AC26" s="92">
        <f t="shared" si="7"/>
        <v>14</v>
      </c>
      <c r="AD26" s="210">
        <f t="shared" si="10"/>
        <v>4.9285714285714288</v>
      </c>
      <c r="AE26" s="16">
        <f t="shared" si="8"/>
        <v>0</v>
      </c>
      <c r="AF26" s="9"/>
      <c r="AG26" s="252" t="str">
        <f t="shared" si="14"/>
        <v/>
      </c>
      <c r="AH26" s="252" t="str">
        <f t="shared" si="14"/>
        <v/>
      </c>
      <c r="AI26" s="252">
        <f t="shared" si="14"/>
        <v>5</v>
      </c>
      <c r="AJ26" s="252">
        <f t="shared" si="14"/>
        <v>5</v>
      </c>
      <c r="AK26" s="252">
        <f t="shared" si="14"/>
        <v>5</v>
      </c>
      <c r="AL26" s="252">
        <f t="shared" si="14"/>
        <v>5</v>
      </c>
      <c r="AM26" s="252">
        <f t="shared" si="14"/>
        <v>4</v>
      </c>
      <c r="AN26" s="252">
        <f t="shared" si="14"/>
        <v>5</v>
      </c>
      <c r="AO26" s="252">
        <f t="shared" si="14"/>
        <v>5</v>
      </c>
      <c r="AP26" s="252">
        <f t="shared" si="14"/>
        <v>5</v>
      </c>
      <c r="AQ26" s="252">
        <f t="shared" si="14"/>
        <v>5</v>
      </c>
      <c r="AR26" s="252">
        <f t="shared" si="14"/>
        <v>5</v>
      </c>
      <c r="AS26" s="252">
        <f t="shared" si="14"/>
        <v>5</v>
      </c>
      <c r="AT26" s="252">
        <f t="shared" si="14"/>
        <v>5</v>
      </c>
      <c r="AU26" s="252">
        <f t="shared" si="14"/>
        <v>5</v>
      </c>
      <c r="AV26" s="252">
        <f t="shared" si="14"/>
        <v>5</v>
      </c>
      <c r="AW26" s="35">
        <f t="shared" si="12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7">
        <v>22</v>
      </c>
      <c r="B27" s="163"/>
      <c r="C27" s="273" t="s">
        <v>34</v>
      </c>
      <c r="D27" s="299" t="s">
        <v>374</v>
      </c>
      <c r="E27" s="223">
        <v>2342</v>
      </c>
      <c r="F27" s="91"/>
      <c r="G27" s="91"/>
      <c r="H27" s="91">
        <v>4</v>
      </c>
      <c r="I27" s="91">
        <v>3</v>
      </c>
      <c r="J27" s="91">
        <v>4</v>
      </c>
      <c r="K27" s="91">
        <v>5</v>
      </c>
      <c r="L27" s="91">
        <v>3</v>
      </c>
      <c r="M27" s="91">
        <v>4</v>
      </c>
      <c r="N27" s="91">
        <v>5</v>
      </c>
      <c r="O27" s="91">
        <v>3</v>
      </c>
      <c r="P27" s="91">
        <v>4</v>
      </c>
      <c r="Q27" s="91">
        <v>3</v>
      </c>
      <c r="R27" s="24">
        <v>3</v>
      </c>
      <c r="S27" s="23">
        <v>4</v>
      </c>
      <c r="T27" s="23">
        <v>4</v>
      </c>
      <c r="U27" s="23">
        <v>4</v>
      </c>
      <c r="V27" s="18">
        <f t="shared" si="0"/>
        <v>3</v>
      </c>
      <c r="W27" s="92">
        <f t="shared" si="1"/>
        <v>0</v>
      </c>
      <c r="X27" s="92">
        <f t="shared" si="13"/>
        <v>0</v>
      </c>
      <c r="Y27" s="92">
        <f t="shared" si="3"/>
        <v>0</v>
      </c>
      <c r="Z27" s="92">
        <f t="shared" si="4"/>
        <v>5</v>
      </c>
      <c r="AA27" s="92">
        <f t="shared" si="5"/>
        <v>7</v>
      </c>
      <c r="AB27" s="92">
        <f t="shared" si="6"/>
        <v>2</v>
      </c>
      <c r="AC27" s="92">
        <f t="shared" si="7"/>
        <v>14</v>
      </c>
      <c r="AD27" s="210">
        <f t="shared" si="10"/>
        <v>3.7857142857142856</v>
      </c>
      <c r="AE27" s="16">
        <f t="shared" si="8"/>
        <v>0</v>
      </c>
      <c r="AF27" s="9"/>
      <c r="AG27" s="252" t="str">
        <f t="shared" si="14"/>
        <v/>
      </c>
      <c r="AH27" s="252" t="str">
        <f t="shared" si="14"/>
        <v/>
      </c>
      <c r="AI27" s="252">
        <f t="shared" si="14"/>
        <v>4</v>
      </c>
      <c r="AJ27" s="252">
        <f t="shared" si="14"/>
        <v>3</v>
      </c>
      <c r="AK27" s="252">
        <f t="shared" si="14"/>
        <v>4</v>
      </c>
      <c r="AL27" s="252">
        <f t="shared" si="14"/>
        <v>5</v>
      </c>
      <c r="AM27" s="252">
        <f t="shared" si="14"/>
        <v>3</v>
      </c>
      <c r="AN27" s="252">
        <f t="shared" si="14"/>
        <v>4</v>
      </c>
      <c r="AO27" s="252">
        <f t="shared" si="14"/>
        <v>5</v>
      </c>
      <c r="AP27" s="252">
        <f t="shared" si="14"/>
        <v>3</v>
      </c>
      <c r="AQ27" s="252">
        <f t="shared" si="14"/>
        <v>4</v>
      </c>
      <c r="AR27" s="252">
        <f t="shared" si="14"/>
        <v>3</v>
      </c>
      <c r="AS27" s="252">
        <f t="shared" si="14"/>
        <v>3</v>
      </c>
      <c r="AT27" s="252">
        <f t="shared" si="14"/>
        <v>4</v>
      </c>
      <c r="AU27" s="252">
        <f t="shared" si="14"/>
        <v>4</v>
      </c>
      <c r="AV27" s="252">
        <f t="shared" si="14"/>
        <v>4</v>
      </c>
      <c r="AW27" s="35">
        <f t="shared" si="12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67">
        <v>23</v>
      </c>
      <c r="B28" s="163"/>
      <c r="C28" s="273" t="s">
        <v>34</v>
      </c>
      <c r="D28" s="299" t="s">
        <v>375</v>
      </c>
      <c r="E28" s="223">
        <v>2342</v>
      </c>
      <c r="F28" s="91"/>
      <c r="G28" s="91"/>
      <c r="H28" s="91">
        <v>5</v>
      </c>
      <c r="I28" s="91">
        <v>4</v>
      </c>
      <c r="J28" s="91" t="s">
        <v>1132</v>
      </c>
      <c r="K28" s="91" t="s">
        <v>1132</v>
      </c>
      <c r="L28" s="91">
        <v>5</v>
      </c>
      <c r="M28" s="91">
        <v>4</v>
      </c>
      <c r="N28" s="91">
        <v>5</v>
      </c>
      <c r="O28" s="91">
        <v>4</v>
      </c>
      <c r="P28" s="91">
        <v>5</v>
      </c>
      <c r="Q28" s="91">
        <v>5</v>
      </c>
      <c r="R28" s="24">
        <v>4</v>
      </c>
      <c r="S28" s="23">
        <v>4</v>
      </c>
      <c r="T28" s="23">
        <v>4</v>
      </c>
      <c r="U28" s="23">
        <v>4</v>
      </c>
      <c r="V28" s="18">
        <f t="shared" si="0"/>
        <v>4</v>
      </c>
      <c r="W28" s="92">
        <f t="shared" si="1"/>
        <v>0</v>
      </c>
      <c r="X28" s="92">
        <f t="shared" si="13"/>
        <v>0</v>
      </c>
      <c r="Y28" s="92">
        <f t="shared" si="3"/>
        <v>0</v>
      </c>
      <c r="Z28" s="92">
        <f t="shared" si="4"/>
        <v>0</v>
      </c>
      <c r="AA28" s="92">
        <f t="shared" si="5"/>
        <v>7</v>
      </c>
      <c r="AB28" s="92">
        <f t="shared" si="6"/>
        <v>5</v>
      </c>
      <c r="AC28" s="92">
        <f t="shared" si="7"/>
        <v>12</v>
      </c>
      <c r="AD28" s="210">
        <f t="shared" si="10"/>
        <v>4.416666666666667</v>
      </c>
      <c r="AE28" s="16">
        <f t="shared" si="8"/>
        <v>0</v>
      </c>
      <c r="AF28" s="9"/>
      <c r="AG28" s="252" t="str">
        <f t="shared" si="14"/>
        <v/>
      </c>
      <c r="AH28" s="252" t="str">
        <f t="shared" si="14"/>
        <v/>
      </c>
      <c r="AI28" s="252">
        <f t="shared" si="14"/>
        <v>5</v>
      </c>
      <c r="AJ28" s="252">
        <f t="shared" si="14"/>
        <v>4</v>
      </c>
      <c r="AK28" s="252" t="str">
        <f t="shared" si="14"/>
        <v>а</v>
      </c>
      <c r="AL28" s="252" t="str">
        <f t="shared" si="14"/>
        <v>а</v>
      </c>
      <c r="AM28" s="252">
        <f t="shared" si="14"/>
        <v>5</v>
      </c>
      <c r="AN28" s="252">
        <f t="shared" si="14"/>
        <v>4</v>
      </c>
      <c r="AO28" s="252">
        <f t="shared" si="14"/>
        <v>5</v>
      </c>
      <c r="AP28" s="252">
        <f t="shared" si="14"/>
        <v>4</v>
      </c>
      <c r="AQ28" s="252">
        <f t="shared" si="14"/>
        <v>5</v>
      </c>
      <c r="AR28" s="252">
        <f t="shared" si="14"/>
        <v>5</v>
      </c>
      <c r="AS28" s="252">
        <f t="shared" si="14"/>
        <v>4</v>
      </c>
      <c r="AT28" s="252">
        <f t="shared" si="14"/>
        <v>4</v>
      </c>
      <c r="AU28" s="252">
        <f t="shared" si="14"/>
        <v>4</v>
      </c>
      <c r="AV28" s="252">
        <f t="shared" si="14"/>
        <v>4</v>
      </c>
      <c r="AW28" s="35">
        <f t="shared" si="12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68"/>
      <c r="B29" s="161"/>
      <c r="C29" s="211"/>
      <c r="D29" s="211"/>
      <c r="E29" s="345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13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10"/>
        <v/>
      </c>
      <c r="AE29" s="16">
        <f t="shared" si="8"/>
        <v>0</v>
      </c>
      <c r="AF29" s="9"/>
      <c r="AG29" s="252" t="str">
        <f t="shared" si="14"/>
        <v/>
      </c>
      <c r="AH29" s="252" t="str">
        <f t="shared" si="14"/>
        <v/>
      </c>
      <c r="AI29" s="252" t="str">
        <f t="shared" si="14"/>
        <v/>
      </c>
      <c r="AJ29" s="252" t="str">
        <f t="shared" si="14"/>
        <v/>
      </c>
      <c r="AK29" s="252" t="str">
        <f t="shared" si="14"/>
        <v/>
      </c>
      <c r="AL29" s="252" t="str">
        <f t="shared" si="14"/>
        <v/>
      </c>
      <c r="AM29" s="252" t="str">
        <f t="shared" si="14"/>
        <v/>
      </c>
      <c r="AN29" s="252" t="str">
        <f t="shared" si="14"/>
        <v/>
      </c>
      <c r="AO29" s="252" t="str">
        <f t="shared" si="14"/>
        <v/>
      </c>
      <c r="AP29" s="252" t="str">
        <f t="shared" si="14"/>
        <v/>
      </c>
      <c r="AQ29" s="252" t="str">
        <f t="shared" si="14"/>
        <v/>
      </c>
      <c r="AR29" s="252" t="str">
        <f t="shared" si="14"/>
        <v/>
      </c>
      <c r="AS29" s="252" t="str">
        <f t="shared" si="14"/>
        <v/>
      </c>
      <c r="AT29" s="252" t="str">
        <f t="shared" si="14"/>
        <v/>
      </c>
      <c r="AU29" s="252" t="str">
        <f t="shared" si="14"/>
        <v/>
      </c>
      <c r="AV29" s="252" t="str">
        <f t="shared" si="14"/>
        <v/>
      </c>
      <c r="AW29" s="35">
        <f t="shared" si="12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68"/>
      <c r="B30" s="161"/>
      <c r="C30" s="211"/>
      <c r="D30" s="211"/>
      <c r="E30" s="345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13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10"/>
        <v/>
      </c>
      <c r="AE30" s="16">
        <f t="shared" si="8"/>
        <v>0</v>
      </c>
      <c r="AF30" s="9"/>
      <c r="AG30" s="252" t="str">
        <f t="shared" si="14"/>
        <v/>
      </c>
      <c r="AH30" s="252" t="str">
        <f t="shared" si="14"/>
        <v/>
      </c>
      <c r="AI30" s="252" t="str">
        <f t="shared" si="14"/>
        <v/>
      </c>
      <c r="AJ30" s="252" t="str">
        <f t="shared" si="14"/>
        <v/>
      </c>
      <c r="AK30" s="252" t="str">
        <f t="shared" si="14"/>
        <v/>
      </c>
      <c r="AL30" s="252" t="str">
        <f t="shared" si="14"/>
        <v/>
      </c>
      <c r="AM30" s="252" t="str">
        <f t="shared" si="14"/>
        <v/>
      </c>
      <c r="AN30" s="252" t="str">
        <f t="shared" si="14"/>
        <v/>
      </c>
      <c r="AO30" s="252" t="str">
        <f t="shared" si="14"/>
        <v/>
      </c>
      <c r="AP30" s="252" t="str">
        <f t="shared" si="14"/>
        <v/>
      </c>
      <c r="AQ30" s="252" t="str">
        <f t="shared" si="14"/>
        <v/>
      </c>
      <c r="AR30" s="252" t="str">
        <f t="shared" si="14"/>
        <v/>
      </c>
      <c r="AS30" s="252" t="str">
        <f t="shared" si="14"/>
        <v/>
      </c>
      <c r="AT30" s="252" t="str">
        <f t="shared" si="14"/>
        <v/>
      </c>
      <c r="AU30" s="252" t="str">
        <f t="shared" si="14"/>
        <v/>
      </c>
      <c r="AV30" s="252" t="str">
        <f t="shared" si="14"/>
        <v/>
      </c>
      <c r="AW30" s="35">
        <f t="shared" si="12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68"/>
      <c r="B31" s="161"/>
      <c r="C31" s="211"/>
      <c r="D31" s="211"/>
      <c r="E31" s="345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13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10"/>
        <v/>
      </c>
      <c r="AE31" s="16">
        <f t="shared" si="8"/>
        <v>0</v>
      </c>
      <c r="AF31" s="9"/>
      <c r="AG31" s="252" t="str">
        <f t="shared" si="14"/>
        <v/>
      </c>
      <c r="AH31" s="252" t="str">
        <f t="shared" si="14"/>
        <v/>
      </c>
      <c r="AI31" s="252" t="str">
        <f t="shared" si="14"/>
        <v/>
      </c>
      <c r="AJ31" s="252" t="str">
        <f t="shared" si="14"/>
        <v/>
      </c>
      <c r="AK31" s="252" t="str">
        <f t="shared" si="14"/>
        <v/>
      </c>
      <c r="AL31" s="252" t="str">
        <f t="shared" si="14"/>
        <v/>
      </c>
      <c r="AM31" s="252" t="str">
        <f t="shared" si="14"/>
        <v/>
      </c>
      <c r="AN31" s="252" t="str">
        <f t="shared" si="14"/>
        <v/>
      </c>
      <c r="AO31" s="252" t="str">
        <f t="shared" si="14"/>
        <v/>
      </c>
      <c r="AP31" s="252" t="str">
        <f t="shared" si="14"/>
        <v/>
      </c>
      <c r="AQ31" s="252" t="str">
        <f t="shared" si="14"/>
        <v/>
      </c>
      <c r="AR31" s="252" t="str">
        <f t="shared" si="14"/>
        <v/>
      </c>
      <c r="AS31" s="252" t="str">
        <f t="shared" si="14"/>
        <v/>
      </c>
      <c r="AT31" s="252" t="str">
        <f t="shared" si="14"/>
        <v/>
      </c>
      <c r="AU31" s="252" t="str">
        <f t="shared" si="14"/>
        <v/>
      </c>
      <c r="AV31" s="252" t="str">
        <f t="shared" si="14"/>
        <v/>
      </c>
      <c r="AW31" s="35">
        <f t="shared" si="12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/>
      <c r="B32" s="211"/>
      <c r="C32" s="211"/>
      <c r="D32" s="211"/>
      <c r="E32" s="223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3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0"/>
        <v/>
      </c>
      <c r="AE32" s="16">
        <f t="shared" si="8"/>
        <v>0</v>
      </c>
      <c r="AF32" s="9"/>
      <c r="AG32" s="17" t="str">
        <f t="shared" ref="AG32:AV37" si="15">IF(ISERROR(VALUE(LEFT(F32))),LEFT(F32),VALUE(LEFT(F32)))</f>
        <v/>
      </c>
      <c r="AH32" s="17" t="str">
        <f t="shared" si="15"/>
        <v/>
      </c>
      <c r="AI32" s="17" t="str">
        <f t="shared" si="15"/>
        <v/>
      </c>
      <c r="AJ32" s="17" t="str">
        <f t="shared" si="15"/>
        <v/>
      </c>
      <c r="AK32" s="17" t="str">
        <f t="shared" si="15"/>
        <v/>
      </c>
      <c r="AL32" s="17" t="str">
        <f t="shared" si="15"/>
        <v/>
      </c>
      <c r="AM32" s="17" t="str">
        <f t="shared" si="15"/>
        <v/>
      </c>
      <c r="AN32" s="17" t="str">
        <f t="shared" si="15"/>
        <v/>
      </c>
      <c r="AO32" s="17" t="str">
        <f t="shared" si="15"/>
        <v/>
      </c>
      <c r="AP32" s="17" t="str">
        <f t="shared" si="15"/>
        <v/>
      </c>
      <c r="AQ32" s="17" t="str">
        <f t="shared" si="15"/>
        <v/>
      </c>
      <c r="AR32" s="17" t="str">
        <f t="shared" si="15"/>
        <v/>
      </c>
      <c r="AS32" s="17" t="str">
        <f t="shared" si="15"/>
        <v/>
      </c>
      <c r="AT32" s="17" t="str">
        <f t="shared" si="15"/>
        <v/>
      </c>
      <c r="AU32" s="17" t="str">
        <f t="shared" si="15"/>
        <v/>
      </c>
      <c r="AV32" s="17" t="str">
        <f t="shared" si="15"/>
        <v/>
      </c>
      <c r="AW32" s="18">
        <f t="shared" ref="AW32:AW37" si="16">COUNTIF(AG32:AV32,"з")</f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/>
      <c r="B33" s="211"/>
      <c r="C33" s="211"/>
      <c r="D33" s="211"/>
      <c r="E33" s="223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3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0"/>
        <v/>
      </c>
      <c r="AE33" s="16">
        <f t="shared" si="8"/>
        <v>0</v>
      </c>
      <c r="AF33" s="9"/>
      <c r="AG33" s="17" t="str">
        <f t="shared" si="15"/>
        <v/>
      </c>
      <c r="AH33" s="17" t="str">
        <f t="shared" si="15"/>
        <v/>
      </c>
      <c r="AI33" s="17" t="str">
        <f t="shared" si="15"/>
        <v/>
      </c>
      <c r="AJ33" s="17" t="str">
        <f t="shared" si="15"/>
        <v/>
      </c>
      <c r="AK33" s="17" t="str">
        <f t="shared" si="15"/>
        <v/>
      </c>
      <c r="AL33" s="17" t="str">
        <f t="shared" si="15"/>
        <v/>
      </c>
      <c r="AM33" s="17" t="str">
        <f t="shared" si="15"/>
        <v/>
      </c>
      <c r="AN33" s="17" t="str">
        <f t="shared" si="15"/>
        <v/>
      </c>
      <c r="AO33" s="17" t="str">
        <f t="shared" si="15"/>
        <v/>
      </c>
      <c r="AP33" s="17" t="str">
        <f t="shared" si="15"/>
        <v/>
      </c>
      <c r="AQ33" s="17" t="str">
        <f t="shared" si="15"/>
        <v/>
      </c>
      <c r="AR33" s="17" t="str">
        <f t="shared" si="15"/>
        <v/>
      </c>
      <c r="AS33" s="17" t="str">
        <f t="shared" si="15"/>
        <v/>
      </c>
      <c r="AT33" s="17" t="str">
        <f t="shared" si="15"/>
        <v/>
      </c>
      <c r="AU33" s="17" t="str">
        <f t="shared" si="15"/>
        <v/>
      </c>
      <c r="AV33" s="17" t="str">
        <f t="shared" si="15"/>
        <v/>
      </c>
      <c r="AW33" s="18">
        <f t="shared" si="16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3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0"/>
        <v/>
      </c>
      <c r="AE34" s="16">
        <f t="shared" si="8"/>
        <v>0</v>
      </c>
      <c r="AF34" s="9"/>
      <c r="AG34" s="17" t="str">
        <f t="shared" si="15"/>
        <v/>
      </c>
      <c r="AH34" s="17" t="str">
        <f t="shared" si="15"/>
        <v/>
      </c>
      <c r="AI34" s="17" t="str">
        <f t="shared" si="15"/>
        <v/>
      </c>
      <c r="AJ34" s="17" t="str">
        <f t="shared" si="15"/>
        <v/>
      </c>
      <c r="AK34" s="17" t="str">
        <f t="shared" si="15"/>
        <v/>
      </c>
      <c r="AL34" s="17" t="str">
        <f t="shared" si="15"/>
        <v/>
      </c>
      <c r="AM34" s="17" t="str">
        <f t="shared" si="15"/>
        <v/>
      </c>
      <c r="AN34" s="17" t="str">
        <f t="shared" si="15"/>
        <v/>
      </c>
      <c r="AO34" s="17" t="str">
        <f t="shared" si="15"/>
        <v/>
      </c>
      <c r="AP34" s="17" t="str">
        <f t="shared" si="15"/>
        <v/>
      </c>
      <c r="AQ34" s="17" t="str">
        <f t="shared" si="15"/>
        <v/>
      </c>
      <c r="AR34" s="17" t="str">
        <f t="shared" si="15"/>
        <v/>
      </c>
      <c r="AS34" s="17" t="str">
        <f t="shared" si="15"/>
        <v/>
      </c>
      <c r="AT34" s="17" t="str">
        <f t="shared" si="15"/>
        <v/>
      </c>
      <c r="AU34" s="17" t="str">
        <f t="shared" si="15"/>
        <v/>
      </c>
      <c r="AV34" s="17" t="str">
        <f t="shared" si="15"/>
        <v/>
      </c>
      <c r="AW34" s="18">
        <f t="shared" si="16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0"/>
        <v/>
      </c>
      <c r="AE35" s="16">
        <f>IF(AX35=5,0.5,IF(AX35=4,0.25,IF(AX35&lt;=3,0)))</f>
        <v>0</v>
      </c>
      <c r="AF35" s="9"/>
      <c r="AG35" s="17" t="str">
        <f t="shared" si="15"/>
        <v/>
      </c>
      <c r="AH35" s="17" t="str">
        <f t="shared" si="15"/>
        <v/>
      </c>
      <c r="AI35" s="17" t="str">
        <f t="shared" si="15"/>
        <v/>
      </c>
      <c r="AJ35" s="17" t="str">
        <f t="shared" si="15"/>
        <v/>
      </c>
      <c r="AK35" s="17" t="str">
        <f t="shared" si="15"/>
        <v/>
      </c>
      <c r="AL35" s="17" t="str">
        <f t="shared" si="15"/>
        <v/>
      </c>
      <c r="AM35" s="17" t="str">
        <f t="shared" si="15"/>
        <v/>
      </c>
      <c r="AN35" s="17" t="str">
        <f t="shared" si="15"/>
        <v/>
      </c>
      <c r="AO35" s="17" t="str">
        <f t="shared" si="15"/>
        <v/>
      </c>
      <c r="AP35" s="17" t="str">
        <f t="shared" si="15"/>
        <v/>
      </c>
      <c r="AQ35" s="17" t="str">
        <f t="shared" si="15"/>
        <v/>
      </c>
      <c r="AR35" s="17" t="str">
        <f t="shared" si="15"/>
        <v/>
      </c>
      <c r="AS35" s="17" t="str">
        <f t="shared" si="15"/>
        <v/>
      </c>
      <c r="AT35" s="17" t="str">
        <f t="shared" si="15"/>
        <v/>
      </c>
      <c r="AU35" s="17" t="str">
        <f t="shared" si="15"/>
        <v/>
      </c>
      <c r="AV35" s="17" t="str">
        <f t="shared" si="15"/>
        <v/>
      </c>
      <c r="AW35" s="18">
        <f t="shared" si="16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0"/>
        <v/>
      </c>
      <c r="AE36" s="16">
        <f>IF(AX36=5,0.5,IF(AX36=4,0.25,IF(AX36&lt;=3,0)))</f>
        <v>0</v>
      </c>
      <c r="AF36" s="9"/>
      <c r="AG36" s="17" t="str">
        <f t="shared" si="15"/>
        <v/>
      </c>
      <c r="AH36" s="17" t="str">
        <f t="shared" si="15"/>
        <v/>
      </c>
      <c r="AI36" s="17" t="str">
        <f t="shared" si="15"/>
        <v/>
      </c>
      <c r="AJ36" s="17" t="str">
        <f t="shared" si="15"/>
        <v/>
      </c>
      <c r="AK36" s="17" t="str">
        <f t="shared" si="15"/>
        <v/>
      </c>
      <c r="AL36" s="17" t="str">
        <f t="shared" si="15"/>
        <v/>
      </c>
      <c r="AM36" s="17" t="str">
        <f t="shared" si="15"/>
        <v/>
      </c>
      <c r="AN36" s="17" t="str">
        <f t="shared" si="15"/>
        <v/>
      </c>
      <c r="AO36" s="17" t="str">
        <f t="shared" si="15"/>
        <v/>
      </c>
      <c r="AP36" s="17" t="str">
        <f t="shared" si="15"/>
        <v/>
      </c>
      <c r="AQ36" s="17" t="str">
        <f t="shared" si="15"/>
        <v/>
      </c>
      <c r="AR36" s="17" t="str">
        <f t="shared" si="15"/>
        <v/>
      </c>
      <c r="AS36" s="17" t="str">
        <f t="shared" si="15"/>
        <v/>
      </c>
      <c r="AT36" s="17" t="str">
        <f t="shared" si="15"/>
        <v/>
      </c>
      <c r="AU36" s="17" t="str">
        <f t="shared" si="15"/>
        <v/>
      </c>
      <c r="AV36" s="17" t="str">
        <f t="shared" si="15"/>
        <v/>
      </c>
      <c r="AW36" s="18">
        <f t="shared" si="16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09"/>
      <c r="B37" s="110"/>
      <c r="C37" s="110"/>
      <c r="D37" s="110"/>
      <c r="E37" s="27">
        <f>COUNTIF(E6:E36,"2342")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0"/>
        <v/>
      </c>
      <c r="AE37" s="31">
        <f>IF(AX37=5,0.5,IF(AX37=4,0.25,IF(AX37&lt;=3,0)))</f>
        <v>0</v>
      </c>
      <c r="AF37" s="9"/>
      <c r="AG37" s="17" t="str">
        <f t="shared" si="15"/>
        <v/>
      </c>
      <c r="AH37" s="17" t="str">
        <f t="shared" si="15"/>
        <v/>
      </c>
      <c r="AI37" s="17" t="str">
        <f t="shared" si="15"/>
        <v/>
      </c>
      <c r="AJ37" s="17" t="str">
        <f t="shared" si="15"/>
        <v/>
      </c>
      <c r="AK37" s="17" t="str">
        <f t="shared" si="15"/>
        <v/>
      </c>
      <c r="AL37" s="17" t="str">
        <f t="shared" si="15"/>
        <v/>
      </c>
      <c r="AM37" s="17" t="str">
        <f t="shared" si="15"/>
        <v/>
      </c>
      <c r="AN37" s="17" t="str">
        <f t="shared" si="15"/>
        <v/>
      </c>
      <c r="AO37" s="17" t="str">
        <f t="shared" si="15"/>
        <v/>
      </c>
      <c r="AP37" s="17" t="str">
        <f t="shared" si="15"/>
        <v/>
      </c>
      <c r="AQ37" s="17" t="str">
        <f t="shared" si="15"/>
        <v/>
      </c>
      <c r="AR37" s="17" t="str">
        <f t="shared" si="15"/>
        <v/>
      </c>
      <c r="AS37" s="17" t="str">
        <f t="shared" si="15"/>
        <v/>
      </c>
      <c r="AT37" s="17" t="str">
        <f t="shared" si="15"/>
        <v/>
      </c>
      <c r="AU37" s="17" t="str">
        <f t="shared" si="15"/>
        <v/>
      </c>
      <c r="AV37" s="17" t="str">
        <f>IF(ISERROR(VALUE(LEFT(U37))),LEFT(U37),VALUE(LEFT(U37)))</f>
        <v/>
      </c>
      <c r="AW37" s="18">
        <f t="shared" si="16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 t="str">
        <v xml:space="preserve"> </v>
      </c>
      <c r="H38" s="181">
        <v>4.2608695652173916</v>
      </c>
      <c r="I38" s="181">
        <v>4</v>
      </c>
      <c r="J38" s="181">
        <v>4.6190476190476186</v>
      </c>
      <c r="K38" s="181">
        <v>4.7142857142857144</v>
      </c>
      <c r="L38" s="181">
        <v>3.652173913043478</v>
      </c>
      <c r="M38" s="181">
        <v>4.2173913043478262</v>
      </c>
      <c r="N38" s="181">
        <v>5</v>
      </c>
      <c r="O38" s="216">
        <v>3.8695652173913042</v>
      </c>
      <c r="P38" s="183">
        <v>4.1304347826086953</v>
      </c>
      <c r="Q38" s="183">
        <v>4</v>
      </c>
      <c r="R38" s="183">
        <v>3.8695652173913042</v>
      </c>
      <c r="S38" s="181">
        <v>3.6956521739130435</v>
      </c>
      <c r="T38" s="181">
        <v>4.1739130434782608</v>
      </c>
      <c r="U38" s="181">
        <v>3.5652173913043477</v>
      </c>
      <c r="V38" s="18">
        <f>сводн.!T47</f>
        <v>3</v>
      </c>
      <c r="W38" s="92">
        <f>SUM(W6:W37)</f>
        <v>0</v>
      </c>
      <c r="X38" s="92">
        <f>SUM(X6:X37)</f>
        <v>0</v>
      </c>
      <c r="Y38" s="92">
        <f>SUM(Y6:Y37)-X38</f>
        <v>1</v>
      </c>
      <c r="Z38" s="92">
        <f>SUM(Z6:Z37)</f>
        <v>77</v>
      </c>
      <c r="AA38" s="92">
        <f>SUM(AA6:AA37)</f>
        <v>121</v>
      </c>
      <c r="AB38" s="92">
        <f>SUM(AB6:AB37)</f>
        <v>117</v>
      </c>
      <c r="AC38" s="92">
        <f t="shared" si="7"/>
        <v>316</v>
      </c>
      <c r="AD38" s="210">
        <f>IF(ISERROR(((X38+Y38)*2+Z38*3+AA38*4+AB38*5)/SUM(X38,Y38:AB38)),"",((X38+Y38)*2+Z38*3+AA38*4+AB38*5)/SUM(X38,Y38:AB38))</f>
        <v>4.1202531645569618</v>
      </c>
      <c r="AE38" s="32"/>
      <c r="AF38" s="9"/>
      <c r="AG38" s="33" t="str">
        <f t="shared" ref="AG38:AV38" si="17">IF(COUNT(AG6:AG37)=0," ",SUM(AG6:AG37)/COUNT(AG6:AG37))</f>
        <v xml:space="preserve"> </v>
      </c>
      <c r="AH38" s="33" t="str">
        <f t="shared" si="17"/>
        <v xml:space="preserve"> </v>
      </c>
      <c r="AI38" s="33">
        <f t="shared" si="17"/>
        <v>4.2608695652173916</v>
      </c>
      <c r="AJ38" s="33">
        <f t="shared" si="17"/>
        <v>4</v>
      </c>
      <c r="AK38" s="33">
        <f t="shared" si="17"/>
        <v>4.6190476190476186</v>
      </c>
      <c r="AL38" s="33">
        <f t="shared" si="17"/>
        <v>4.7142857142857144</v>
      </c>
      <c r="AM38" s="33">
        <f t="shared" si="17"/>
        <v>3.652173913043478</v>
      </c>
      <c r="AN38" s="33">
        <f t="shared" si="17"/>
        <v>4.2173913043478262</v>
      </c>
      <c r="AO38" s="33">
        <f t="shared" si="17"/>
        <v>5</v>
      </c>
      <c r="AP38" s="33">
        <f t="shared" si="17"/>
        <v>3.8695652173913042</v>
      </c>
      <c r="AQ38" s="33">
        <f t="shared" si="17"/>
        <v>4.1304347826086953</v>
      </c>
      <c r="AR38" s="33">
        <f t="shared" si="17"/>
        <v>4</v>
      </c>
      <c r="AS38" s="33">
        <f t="shared" si="17"/>
        <v>3.8695652173913042</v>
      </c>
      <c r="AT38" s="33">
        <f t="shared" si="17"/>
        <v>3.6956521739130435</v>
      </c>
      <c r="AU38" s="33">
        <f t="shared" si="17"/>
        <v>4.1739130434782608</v>
      </c>
      <c r="AV38" s="34">
        <f t="shared" si="17"/>
        <v>3.5652173913043477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 t="str">
        <v>0</v>
      </c>
      <c r="H39" s="95">
        <v>7</v>
      </c>
      <c r="I39" s="95">
        <v>7</v>
      </c>
      <c r="J39" s="95">
        <v>13</v>
      </c>
      <c r="K39" s="95">
        <v>15</v>
      </c>
      <c r="L39" s="95">
        <v>1</v>
      </c>
      <c r="M39" s="95">
        <v>9</v>
      </c>
      <c r="N39" s="95">
        <v>23</v>
      </c>
      <c r="O39" s="96">
        <v>7</v>
      </c>
      <c r="P39" s="96">
        <v>7</v>
      </c>
      <c r="Q39" s="96">
        <v>6</v>
      </c>
      <c r="R39" s="96">
        <v>5</v>
      </c>
      <c r="S39" s="95">
        <v>4</v>
      </c>
      <c r="T39" s="95">
        <v>9</v>
      </c>
      <c r="U39" s="95">
        <v>4</v>
      </c>
      <c r="V39" s="217" t="str">
        <f>IF(COUNTIF(V6:V37,5)=0,"0",COUNTIF(V6:V37,5))</f>
        <v>0</v>
      </c>
      <c r="W39" s="177"/>
      <c r="X39" s="722">
        <f>SUM(X38:AB38)</f>
        <v>316</v>
      </c>
      <c r="Y39" s="722"/>
      <c r="Z39" s="722"/>
      <c r="AA39" s="722"/>
      <c r="AB39" s="722"/>
      <c r="AC39" s="270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8">IF(COUNTIF(AG6:AG37,5)=0,"0",COUNTIF(AG6:AG37,5))</f>
        <v>0</v>
      </c>
      <c r="AH39" s="38" t="str">
        <f t="shared" si="18"/>
        <v>0</v>
      </c>
      <c r="AI39" s="38">
        <f t="shared" si="18"/>
        <v>7</v>
      </c>
      <c r="AJ39" s="38">
        <f t="shared" si="18"/>
        <v>7</v>
      </c>
      <c r="AK39" s="38">
        <f t="shared" si="18"/>
        <v>13</v>
      </c>
      <c r="AL39" s="38">
        <f t="shared" si="18"/>
        <v>15</v>
      </c>
      <c r="AM39" s="38">
        <f t="shared" si="18"/>
        <v>1</v>
      </c>
      <c r="AN39" s="38">
        <f t="shared" si="18"/>
        <v>9</v>
      </c>
      <c r="AO39" s="38">
        <f t="shared" si="18"/>
        <v>23</v>
      </c>
      <c r="AP39" s="38">
        <f t="shared" si="18"/>
        <v>7</v>
      </c>
      <c r="AQ39" s="38">
        <f t="shared" si="18"/>
        <v>7</v>
      </c>
      <c r="AR39" s="38">
        <f t="shared" si="18"/>
        <v>6</v>
      </c>
      <c r="AS39" s="38">
        <f t="shared" si="18"/>
        <v>5</v>
      </c>
      <c r="AT39" s="38">
        <f t="shared" si="18"/>
        <v>4</v>
      </c>
      <c r="AU39" s="38">
        <f t="shared" si="18"/>
        <v>9</v>
      </c>
      <c r="AV39" s="39">
        <f>IF(COUNTIF(AV6:AV37,5)=0," ",COUNTIF(AV6:AV37,5))</f>
        <v>4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 t="str">
        <v>0</v>
      </c>
      <c r="H40" s="97">
        <v>15</v>
      </c>
      <c r="I40" s="97">
        <v>7</v>
      </c>
      <c r="J40" s="97">
        <v>8</v>
      </c>
      <c r="K40" s="97">
        <v>6</v>
      </c>
      <c r="L40" s="97">
        <v>13</v>
      </c>
      <c r="M40" s="97">
        <v>10</v>
      </c>
      <c r="N40" s="97" t="str">
        <v>0</v>
      </c>
      <c r="O40" s="98">
        <v>7</v>
      </c>
      <c r="P40" s="98">
        <v>12</v>
      </c>
      <c r="Q40" s="98">
        <v>11</v>
      </c>
      <c r="R40" s="98">
        <v>10</v>
      </c>
      <c r="S40" s="97">
        <v>8</v>
      </c>
      <c r="T40" s="97">
        <v>9</v>
      </c>
      <c r="U40" s="97">
        <v>5</v>
      </c>
      <c r="V40" s="218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1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9">IF(COUNTIF(AG6:AG37,4)=0,"0",COUNTIF(AG6:AG37,4))</f>
        <v>0</v>
      </c>
      <c r="AH40" s="44" t="str">
        <f t="shared" si="19"/>
        <v>0</v>
      </c>
      <c r="AI40" s="44">
        <f t="shared" si="19"/>
        <v>15</v>
      </c>
      <c r="AJ40" s="44">
        <f t="shared" si="19"/>
        <v>7</v>
      </c>
      <c r="AK40" s="44">
        <f t="shared" si="19"/>
        <v>8</v>
      </c>
      <c r="AL40" s="44">
        <f t="shared" si="19"/>
        <v>6</v>
      </c>
      <c r="AM40" s="44">
        <f t="shared" si="19"/>
        <v>13</v>
      </c>
      <c r="AN40" s="44">
        <f t="shared" si="19"/>
        <v>10</v>
      </c>
      <c r="AO40" s="44" t="str">
        <f t="shared" si="19"/>
        <v>0</v>
      </c>
      <c r="AP40" s="44">
        <f t="shared" si="19"/>
        <v>7</v>
      </c>
      <c r="AQ40" s="44">
        <f t="shared" si="19"/>
        <v>12</v>
      </c>
      <c r="AR40" s="44">
        <f t="shared" si="19"/>
        <v>11</v>
      </c>
      <c r="AS40" s="44">
        <f t="shared" si="19"/>
        <v>10</v>
      </c>
      <c r="AT40" s="44">
        <f t="shared" si="19"/>
        <v>8</v>
      </c>
      <c r="AU40" s="44">
        <f t="shared" si="19"/>
        <v>9</v>
      </c>
      <c r="AV40" s="46">
        <f>IF(COUNTIF(AV6:AV37,4)=0," ",COUNTIF(AV6:AV37,4))</f>
        <v>5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 t="str">
        <v>0</v>
      </c>
      <c r="H41" s="99">
        <v>1</v>
      </c>
      <c r="I41" s="99">
        <v>7</v>
      </c>
      <c r="J41" s="99" t="str">
        <v>0</v>
      </c>
      <c r="K41" s="99" t="str">
        <v>0</v>
      </c>
      <c r="L41" s="99">
        <v>9</v>
      </c>
      <c r="M41" s="99">
        <v>4</v>
      </c>
      <c r="N41" s="99" t="str">
        <v>0</v>
      </c>
      <c r="O41" s="100">
        <v>8</v>
      </c>
      <c r="P41" s="100">
        <v>4</v>
      </c>
      <c r="Q41" s="100">
        <v>6</v>
      </c>
      <c r="R41" s="100">
        <v>8</v>
      </c>
      <c r="S41" s="99">
        <v>11</v>
      </c>
      <c r="T41" s="99">
        <v>5</v>
      </c>
      <c r="U41" s="99">
        <v>14</v>
      </c>
      <c r="V41" s="219">
        <f>IF(COUNTIF(V6:V37,3)=0,"0",COUNTIF(V6:V37,3))</f>
        <v>18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2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0">IF(COUNTIF(AG6:AG37,3)=0,"0",COUNTIF(AG6:AG37,3))</f>
        <v>0</v>
      </c>
      <c r="AH41" s="52" t="str">
        <f t="shared" si="20"/>
        <v>0</v>
      </c>
      <c r="AI41" s="52">
        <f t="shared" si="20"/>
        <v>1</v>
      </c>
      <c r="AJ41" s="52">
        <f t="shared" si="20"/>
        <v>7</v>
      </c>
      <c r="AK41" s="52" t="str">
        <f t="shared" si="20"/>
        <v>0</v>
      </c>
      <c r="AL41" s="52" t="str">
        <f t="shared" si="20"/>
        <v>0</v>
      </c>
      <c r="AM41" s="52">
        <f t="shared" si="20"/>
        <v>9</v>
      </c>
      <c r="AN41" s="52">
        <f t="shared" si="20"/>
        <v>4</v>
      </c>
      <c r="AO41" s="52" t="str">
        <f t="shared" si="20"/>
        <v>0</v>
      </c>
      <c r="AP41" s="52">
        <f t="shared" si="20"/>
        <v>8</v>
      </c>
      <c r="AQ41" s="52">
        <f t="shared" si="20"/>
        <v>4</v>
      </c>
      <c r="AR41" s="52">
        <f t="shared" si="20"/>
        <v>6</v>
      </c>
      <c r="AS41" s="52">
        <f t="shared" si="20"/>
        <v>8</v>
      </c>
      <c r="AT41" s="52">
        <f t="shared" si="20"/>
        <v>11</v>
      </c>
      <c r="AU41" s="52">
        <f t="shared" si="20"/>
        <v>5</v>
      </c>
      <c r="AV41" s="54">
        <f>IF(COUNTIF(AV6:AV37,3)=0," ",COUNTIF(AV6:AV37,3))</f>
        <v>14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1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 t="str">
        <f>IF(COUNTIF(AA6:AA37,2)=0," ",COUNTIF(AA6:AA37,2))</f>
        <v xml:space="preserve"> 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1">COUNTIF(AG6:AG36,2)+COUNTIF(AG6:AG36,"д")</f>
        <v>0</v>
      </c>
      <c r="AH42" s="35">
        <f t="shared" si="21"/>
        <v>0</v>
      </c>
      <c r="AI42" s="35">
        <f t="shared" si="21"/>
        <v>0</v>
      </c>
      <c r="AJ42" s="35">
        <f t="shared" si="21"/>
        <v>0</v>
      </c>
      <c r="AK42" s="35">
        <f t="shared" si="21"/>
        <v>0</v>
      </c>
      <c r="AL42" s="35">
        <f t="shared" si="21"/>
        <v>0</v>
      </c>
      <c r="AM42" s="35">
        <f t="shared" si="21"/>
        <v>0</v>
      </c>
      <c r="AN42" s="35">
        <f t="shared" si="21"/>
        <v>0</v>
      </c>
      <c r="AO42" s="35">
        <f t="shared" si="21"/>
        <v>0</v>
      </c>
      <c r="AP42" s="35">
        <f t="shared" si="21"/>
        <v>1</v>
      </c>
      <c r="AQ42" s="35">
        <f t="shared" si="21"/>
        <v>0</v>
      </c>
      <c r="AR42" s="35">
        <f t="shared" si="21"/>
        <v>0</v>
      </c>
      <c r="AS42" s="35">
        <f t="shared" si="21"/>
        <v>0</v>
      </c>
      <c r="AT42" s="35">
        <f t="shared" si="21"/>
        <v>0</v>
      </c>
      <c r="AU42" s="35">
        <f t="shared" si="21"/>
        <v>0</v>
      </c>
      <c r="AV42" s="35">
        <f t="shared" si="21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2</v>
      </c>
      <c r="J43" s="23">
        <v>2</v>
      </c>
      <c r="K43" s="23">
        <v>2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2">COUNTBLANK(V6:V26)</f>
        <v>0</v>
      </c>
      <c r="W43" s="35">
        <f t="shared" si="22"/>
        <v>0</v>
      </c>
      <c r="X43" s="35">
        <f t="shared" si="22"/>
        <v>0</v>
      </c>
      <c r="Y43" s="35">
        <f t="shared" si="22"/>
        <v>0</v>
      </c>
      <c r="Z43" s="35">
        <f t="shared" si="22"/>
        <v>0</v>
      </c>
      <c r="AA43" s="35">
        <f t="shared" si="22"/>
        <v>0</v>
      </c>
      <c r="AB43" s="35">
        <f t="shared" si="22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3">IF(COUNTIF(AF6:AF37,"б")=0+COUNTIF(AF6:AF37,"а")=0,"0",COUNTIF(AF6:AF37,"б")+COUNTIF(AF6:AF37,"а"))</f>
        <v>0</v>
      </c>
      <c r="AG43" s="60">
        <f t="shared" si="23"/>
        <v>0</v>
      </c>
      <c r="AH43" s="60">
        <f t="shared" si="23"/>
        <v>0</v>
      </c>
      <c r="AI43" s="60">
        <f t="shared" si="23"/>
        <v>0</v>
      </c>
      <c r="AJ43" s="60">
        <f t="shared" si="23"/>
        <v>2</v>
      </c>
      <c r="AK43" s="60">
        <f t="shared" si="23"/>
        <v>2</v>
      </c>
      <c r="AL43" s="60">
        <f t="shared" si="23"/>
        <v>2</v>
      </c>
      <c r="AM43" s="60">
        <f t="shared" si="23"/>
        <v>0</v>
      </c>
      <c r="AN43" s="60">
        <f t="shared" si="23"/>
        <v>0</v>
      </c>
      <c r="AO43" s="60">
        <f t="shared" si="23"/>
        <v>0</v>
      </c>
      <c r="AP43" s="60">
        <f t="shared" si="23"/>
        <v>0</v>
      </c>
      <c r="AQ43" s="60">
        <f t="shared" si="23"/>
        <v>0</v>
      </c>
      <c r="AR43" s="60">
        <f t="shared" si="23"/>
        <v>0</v>
      </c>
      <c r="AS43" s="60">
        <f t="shared" si="23"/>
        <v>0</v>
      </c>
      <c r="AT43" s="60">
        <f t="shared" si="23"/>
        <v>0</v>
      </c>
      <c r="AU43" s="60">
        <f t="shared" si="23"/>
        <v>0</v>
      </c>
      <c r="AV43" s="60">
        <f t="shared" si="23"/>
        <v>0</v>
      </c>
      <c r="AW43" s="60">
        <f t="shared" si="23"/>
        <v>0</v>
      </c>
      <c r="AX43" s="60">
        <f t="shared" si="23"/>
        <v>0</v>
      </c>
      <c r="AY43" s="60">
        <f t="shared" si="23"/>
        <v>0</v>
      </c>
      <c r="AZ43" s="60">
        <f t="shared" si="23"/>
        <v>0</v>
      </c>
      <c r="BA43" s="60">
        <f t="shared" si="23"/>
        <v>0</v>
      </c>
      <c r="BB43" s="60">
        <f t="shared" si="23"/>
        <v>0</v>
      </c>
      <c r="BC43" s="60">
        <f t="shared" si="23"/>
        <v>0</v>
      </c>
      <c r="BD43" s="60">
        <f t="shared" si="23"/>
        <v>0</v>
      </c>
      <c r="BE43" s="60">
        <f t="shared" si="23"/>
        <v>0</v>
      </c>
      <c r="BF43" s="60">
        <f t="shared" si="23"/>
        <v>0</v>
      </c>
      <c r="BG43" s="60">
        <f t="shared" si="23"/>
        <v>0</v>
      </c>
      <c r="BH43" s="60">
        <f t="shared" si="23"/>
        <v>0</v>
      </c>
      <c r="BI43" s="60">
        <f t="shared" si="23"/>
        <v>0</v>
      </c>
      <c r="BJ43" s="60">
        <f t="shared" si="23"/>
        <v>0</v>
      </c>
      <c r="BK43" s="60">
        <f t="shared" si="23"/>
        <v>0</v>
      </c>
      <c r="BL43" s="60">
        <f t="shared" si="23"/>
        <v>0</v>
      </c>
      <c r="BM43" s="60">
        <f t="shared" si="23"/>
        <v>0</v>
      </c>
      <c r="BN43" s="60">
        <f t="shared" si="23"/>
        <v>0</v>
      </c>
      <c r="BO43" s="60">
        <f t="shared" si="23"/>
        <v>0</v>
      </c>
      <c r="BP43" s="60">
        <f t="shared" si="23"/>
        <v>0</v>
      </c>
      <c r="BQ43" s="60">
        <f t="shared" si="23"/>
        <v>0</v>
      </c>
      <c r="BR43" s="60">
        <f t="shared" si="23"/>
        <v>0</v>
      </c>
      <c r="BS43" s="60">
        <f t="shared" si="23"/>
        <v>0</v>
      </c>
      <c r="BT43" s="60">
        <f t="shared" si="23"/>
        <v>0</v>
      </c>
      <c r="BU43" s="60">
        <f t="shared" si="23"/>
        <v>0</v>
      </c>
      <c r="BV43" s="60">
        <f t="shared" si="23"/>
        <v>0</v>
      </c>
      <c r="BW43" s="60">
        <f t="shared" si="23"/>
        <v>0</v>
      </c>
      <c r="BX43" s="60">
        <f t="shared" si="23"/>
        <v>0</v>
      </c>
      <c r="BY43" s="60">
        <f t="shared" si="23"/>
        <v>0</v>
      </c>
      <c r="BZ43" s="60">
        <f t="shared" si="23"/>
        <v>0</v>
      </c>
      <c r="CA43" s="60">
        <f t="shared" si="23"/>
        <v>0</v>
      </c>
      <c r="CB43" s="60">
        <f t="shared" si="23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4">IF(COUNTIF(AG6:AG37,"з")=0,"0",COUNTIF(AG6:AG37,"з"))</f>
        <v>0</v>
      </c>
      <c r="AH44" s="35" t="str">
        <f t="shared" si="24"/>
        <v>0</v>
      </c>
      <c r="AI44" s="35" t="str">
        <f t="shared" si="24"/>
        <v>0</v>
      </c>
      <c r="AJ44" s="35" t="str">
        <f t="shared" si="24"/>
        <v>0</v>
      </c>
      <c r="AK44" s="35" t="str">
        <f t="shared" si="24"/>
        <v>0</v>
      </c>
      <c r="AL44" s="35" t="str">
        <f t="shared" si="24"/>
        <v>0</v>
      </c>
      <c r="AM44" s="35" t="str">
        <f t="shared" si="24"/>
        <v>0</v>
      </c>
      <c r="AN44" s="35" t="str">
        <f t="shared" si="24"/>
        <v>0</v>
      </c>
      <c r="AO44" s="35" t="str">
        <f t="shared" si="24"/>
        <v>0</v>
      </c>
      <c r="AP44" s="35" t="str">
        <f t="shared" si="24"/>
        <v>0</v>
      </c>
      <c r="AQ44" s="35" t="str">
        <f t="shared" si="24"/>
        <v>0</v>
      </c>
      <c r="AR44" s="35" t="str">
        <f t="shared" si="24"/>
        <v>0</v>
      </c>
      <c r="AS44" s="35" t="str">
        <f t="shared" si="24"/>
        <v>0</v>
      </c>
      <c r="AT44" s="35" t="str">
        <f t="shared" si="24"/>
        <v>0</v>
      </c>
      <c r="AU44" s="35" t="str">
        <f t="shared" si="24"/>
        <v>0</v>
      </c>
      <c r="AV44" s="35" t="str">
        <f t="shared" si="24"/>
        <v>0</v>
      </c>
      <c r="AW44" s="35" t="str">
        <f t="shared" si="24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5">IF(COUNTIF(AG6:AG37,"н")=0,"0",COUNTIF(AG6:AG37,"н"))</f>
        <v>0</v>
      </c>
      <c r="AH45" s="35" t="str">
        <f t="shared" si="25"/>
        <v>0</v>
      </c>
      <c r="AI45" s="35" t="str">
        <f t="shared" si="25"/>
        <v>0</v>
      </c>
      <c r="AJ45" s="35" t="str">
        <f t="shared" si="25"/>
        <v>0</v>
      </c>
      <c r="AK45" s="35" t="str">
        <f t="shared" si="25"/>
        <v>0</v>
      </c>
      <c r="AL45" s="35" t="str">
        <f t="shared" si="25"/>
        <v>0</v>
      </c>
      <c r="AM45" s="35" t="str">
        <f t="shared" si="25"/>
        <v>0</v>
      </c>
      <c r="AN45" s="35" t="str">
        <f t="shared" si="25"/>
        <v>0</v>
      </c>
      <c r="AO45" s="35" t="str">
        <f t="shared" si="25"/>
        <v>0</v>
      </c>
      <c r="AP45" s="35" t="str">
        <f t="shared" si="25"/>
        <v>0</v>
      </c>
      <c r="AQ45" s="35" t="str">
        <f t="shared" si="25"/>
        <v>0</v>
      </c>
      <c r="AR45" s="35" t="str">
        <f t="shared" si="25"/>
        <v>0</v>
      </c>
      <c r="AS45" s="35" t="str">
        <f t="shared" si="25"/>
        <v>0</v>
      </c>
      <c r="AT45" s="35" t="str">
        <f t="shared" si="25"/>
        <v>0</v>
      </c>
      <c r="AU45" s="35" t="str">
        <f t="shared" si="25"/>
        <v>0</v>
      </c>
      <c r="AV45" s="35" t="str">
        <f t="shared" si="25"/>
        <v>0</v>
      </c>
      <c r="AW45" s="35" t="str">
        <f t="shared" si="25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71"/>
      <c r="X46" s="271"/>
      <c r="Y46" s="271"/>
      <c r="Z46" s="271"/>
      <c r="AA46" s="271"/>
      <c r="AB46" s="271"/>
      <c r="AC46" s="271"/>
      <c r="AD46" s="27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71"/>
      <c r="X47" s="271"/>
      <c r="Y47" s="271"/>
      <c r="Z47" s="271"/>
      <c r="AA47" s="271"/>
      <c r="AB47" s="271"/>
      <c r="AC47" s="271"/>
      <c r="AD47" s="27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71"/>
      <c r="X48" s="271"/>
      <c r="Y48" s="271"/>
      <c r="Z48" s="271"/>
      <c r="AA48" s="271"/>
      <c r="AB48" s="271"/>
      <c r="AC48" s="271"/>
      <c r="AD48" s="27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71"/>
      <c r="X49" s="271"/>
      <c r="Y49" s="271"/>
      <c r="Z49" s="271"/>
      <c r="AA49" s="271"/>
      <c r="AB49" s="271"/>
      <c r="AC49" s="271"/>
      <c r="AD49" s="27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71"/>
      <c r="X50" s="271"/>
      <c r="Y50" s="271"/>
      <c r="Z50" s="271"/>
      <c r="AA50" s="271"/>
      <c r="AB50" s="271"/>
      <c r="AC50" s="271"/>
      <c r="AD50" s="27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71"/>
      <c r="X51" s="271"/>
      <c r="Y51" s="271"/>
      <c r="Z51" s="271"/>
      <c r="AA51" s="271"/>
      <c r="AB51" s="271"/>
      <c r="AC51" s="271"/>
      <c r="AD51" s="27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71"/>
      <c r="X52" s="271"/>
      <c r="Y52" s="271"/>
      <c r="Z52" s="271"/>
      <c r="AA52" s="271"/>
      <c r="AB52" s="271"/>
      <c r="AC52" s="271"/>
      <c r="AD52" s="27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71"/>
      <c r="X53" s="271"/>
      <c r="Y53" s="271"/>
      <c r="Z53" s="271"/>
      <c r="AA53" s="271"/>
      <c r="AB53" s="271"/>
      <c r="AC53" s="271"/>
      <c r="AD53" s="27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71"/>
      <c r="X54" s="271"/>
      <c r="Y54" s="271"/>
      <c r="Z54" s="271"/>
      <c r="AA54" s="271"/>
      <c r="AB54" s="271"/>
      <c r="AC54" s="271"/>
      <c r="AD54" s="27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H2:P2"/>
    <mergeCell ref="BP3:CE3"/>
    <mergeCell ref="X39:AB39"/>
    <mergeCell ref="A3:C4"/>
    <mergeCell ref="AD3:AD5"/>
    <mergeCell ref="AG3:AW3"/>
    <mergeCell ref="AX3:BM3"/>
    <mergeCell ref="Q2:S2"/>
  </mergeCells>
  <conditionalFormatting sqref="C5 Y5 AI5 AG5">
    <cfRule type="cellIs" dxfId="3787" priority="2919" stopIfTrue="1" operator="equal">
      <formula>5</formula>
    </cfRule>
    <cfRule type="cellIs" dxfId="3786" priority="2920" stopIfTrue="1" operator="equal">
      <formula>4</formula>
    </cfRule>
    <cfRule type="cellIs" dxfId="3785" priority="2921" stopIfTrue="1" operator="equal">
      <formula>3</formula>
    </cfRule>
  </conditionalFormatting>
  <conditionalFormatting sqref="E6:E45">
    <cfRule type="cellIs" dxfId="3784" priority="2917" stopIfTrue="1" operator="equal">
      <formula>4</formula>
    </cfRule>
    <cfRule type="cellIs" dxfId="3783" priority="2918" stopIfTrue="1" operator="equal">
      <formula>3</formula>
    </cfRule>
  </conditionalFormatting>
  <conditionalFormatting sqref="Z5:AC5 W40:AF43 AE6:AE39 W39 R29:V45 F34:Q45 AG43:CB43 W44:AW45 AG6:AW42 K6:Q31 J6:P28 F29:H31 G6:G28 R6:T28 V6:V28">
    <cfRule type="cellIs" dxfId="3782" priority="2914" stopIfTrue="1" operator="equal">
      <formula>5</formula>
    </cfRule>
    <cfRule type="cellIs" dxfId="3781" priority="2915" stopIfTrue="1" operator="equal">
      <formula>4</formula>
    </cfRule>
    <cfRule type="cellIs" dxfId="3780" priority="2916" stopIfTrue="1" operator="equal">
      <formula>3</formula>
    </cfRule>
  </conditionalFormatting>
  <conditionalFormatting sqref="AF6:AF37">
    <cfRule type="expression" dxfId="3779" priority="2912" stopIfTrue="1">
      <formula>VALUE(RIGHT(AF6))&gt;AE6</formula>
    </cfRule>
    <cfRule type="expression" dxfId="3778" priority="2913" stopIfTrue="1">
      <formula>EXACT(RIGHT(AF6,3),"зач")</formula>
    </cfRule>
  </conditionalFormatting>
  <conditionalFormatting sqref="AE3:AJ4 V3:AC4">
    <cfRule type="expression" dxfId="3777" priority="2910" stopIfTrue="1">
      <formula>$D$1&lt;V3</formula>
    </cfRule>
    <cfRule type="expression" dxfId="3776" priority="2911" stopIfTrue="1">
      <formula>$D$1&gt;V3</formula>
    </cfRule>
  </conditionalFormatting>
  <conditionalFormatting sqref="I29:J31 J6:J28">
    <cfRule type="cellIs" dxfId="3775" priority="2748" stopIfTrue="1" operator="equal">
      <formula>5</formula>
    </cfRule>
    <cfRule type="cellIs" dxfId="3774" priority="2749" stopIfTrue="1" operator="equal">
      <formula>4</formula>
    </cfRule>
    <cfRule type="cellIs" dxfId="3773" priority="2750" stopIfTrue="1" operator="equal">
      <formula>3</formula>
    </cfRule>
  </conditionalFormatting>
  <conditionalFormatting sqref="H6:H28">
    <cfRule type="cellIs" dxfId="3772" priority="1952" stopIfTrue="1" operator="equal">
      <formula>5</formula>
    </cfRule>
    <cfRule type="cellIs" dxfId="3771" priority="1953" stopIfTrue="1" operator="equal">
      <formula>4</formula>
    </cfRule>
    <cfRule type="cellIs" dxfId="3770" priority="1954" stopIfTrue="1" operator="equal">
      <formula>3</formula>
    </cfRule>
  </conditionalFormatting>
  <conditionalFormatting sqref="I6:I28">
    <cfRule type="cellIs" dxfId="3769" priority="1874" stopIfTrue="1" operator="equal">
      <formula>5</formula>
    </cfRule>
    <cfRule type="cellIs" dxfId="3768" priority="1875" stopIfTrue="1" operator="equal">
      <formula>4</formula>
    </cfRule>
    <cfRule type="cellIs" dxfId="3767" priority="1876" stopIfTrue="1" operator="equal">
      <formula>3</formula>
    </cfRule>
  </conditionalFormatting>
  <conditionalFormatting sqref="I3:K3 O3:P3 M3 R3:T3">
    <cfRule type="expression" dxfId="3766" priority="1820" stopIfTrue="1">
      <formula>$D$1&lt;I3</formula>
    </cfRule>
    <cfRule type="expression" dxfId="3765" priority="1821" stopIfTrue="1">
      <formula>$D$1&gt;I3</formula>
    </cfRule>
  </conditionalFormatting>
  <conditionalFormatting sqref="G3">
    <cfRule type="expression" dxfId="3764" priority="1818" stopIfTrue="1">
      <formula>$D$1&lt;G3</formula>
    </cfRule>
    <cfRule type="expression" dxfId="3763" priority="1819" stopIfTrue="1">
      <formula>$D$1&gt;G3</formula>
    </cfRule>
  </conditionalFormatting>
  <conditionalFormatting sqref="G3">
    <cfRule type="expression" dxfId="3762" priority="1816" stopIfTrue="1">
      <formula>$D$1&lt;G3</formula>
    </cfRule>
    <cfRule type="expression" dxfId="3761" priority="1817" stopIfTrue="1">
      <formula>$D$1&gt;G3</formula>
    </cfRule>
  </conditionalFormatting>
  <conditionalFormatting sqref="K3">
    <cfRule type="expression" dxfId="3760" priority="1814" stopIfTrue="1">
      <formula>$D$1&lt;K3</formula>
    </cfRule>
    <cfRule type="expression" dxfId="3759" priority="1815" stopIfTrue="1">
      <formula>$D$1&gt;K3</formula>
    </cfRule>
  </conditionalFormatting>
  <conditionalFormatting sqref="M3">
    <cfRule type="expression" dxfId="3758" priority="1812" stopIfTrue="1">
      <formula>$D$1&lt;M3</formula>
    </cfRule>
    <cfRule type="expression" dxfId="3757" priority="1813" stopIfTrue="1">
      <formula>$D$1&gt;M3</formula>
    </cfRule>
  </conditionalFormatting>
  <conditionalFormatting sqref="K3">
    <cfRule type="expression" dxfId="3756" priority="1810" stopIfTrue="1">
      <formula>$D$1&lt;K3</formula>
    </cfRule>
    <cfRule type="expression" dxfId="3755" priority="1811" stopIfTrue="1">
      <formula>$D$1&gt;K3</formula>
    </cfRule>
  </conditionalFormatting>
  <conditionalFormatting sqref="G3">
    <cfRule type="expression" dxfId="3754" priority="1808" stopIfTrue="1">
      <formula>$D$1&lt;G3</formula>
    </cfRule>
    <cfRule type="expression" dxfId="3753" priority="1809" stopIfTrue="1">
      <formula>$D$1&gt;G3</formula>
    </cfRule>
  </conditionalFormatting>
  <conditionalFormatting sqref="J3">
    <cfRule type="expression" dxfId="3752" priority="1796" stopIfTrue="1">
      <formula>$D$1&lt;J3</formula>
    </cfRule>
    <cfRule type="expression" dxfId="3751" priority="1797" stopIfTrue="1">
      <formula>$D$1&gt;J3</formula>
    </cfRule>
  </conditionalFormatting>
  <conditionalFormatting sqref="J3">
    <cfRule type="expression" dxfId="3750" priority="1792" stopIfTrue="1">
      <formula>$D$1&lt;J3</formula>
    </cfRule>
    <cfRule type="expression" dxfId="3749" priority="1793" stopIfTrue="1">
      <formula>$D$1&gt;J3</formula>
    </cfRule>
  </conditionalFormatting>
  <conditionalFormatting sqref="K3">
    <cfRule type="expression" dxfId="3748" priority="1790" stopIfTrue="1">
      <formula>$D$1&lt;K3</formula>
    </cfRule>
    <cfRule type="expression" dxfId="3747" priority="1791" stopIfTrue="1">
      <formula>$D$1&gt;K3</formula>
    </cfRule>
  </conditionalFormatting>
  <conditionalFormatting sqref="K3">
    <cfRule type="expression" dxfId="3746" priority="1788" stopIfTrue="1">
      <formula>$D$1&lt;K3</formula>
    </cfRule>
    <cfRule type="expression" dxfId="3745" priority="1789" stopIfTrue="1">
      <formula>$D$1&gt;K3</formula>
    </cfRule>
  </conditionalFormatting>
  <conditionalFormatting sqref="R4">
    <cfRule type="expression" dxfId="3744" priority="1784" stopIfTrue="1">
      <formula>$D$1&lt;R4</formula>
    </cfRule>
    <cfRule type="expression" dxfId="3743" priority="1785" stopIfTrue="1">
      <formula>$D$1&gt;R4</formula>
    </cfRule>
  </conditionalFormatting>
  <conditionalFormatting sqref="G4 M4 K4 O4">
    <cfRule type="expression" dxfId="3742" priority="1778" stopIfTrue="1">
      <formula>$D$1&lt;G4</formula>
    </cfRule>
    <cfRule type="expression" dxfId="3741" priority="1779" stopIfTrue="1">
      <formula>$D$1&gt;G4</formula>
    </cfRule>
  </conditionalFormatting>
  <conditionalFormatting sqref="G4 M4 K4">
    <cfRule type="expression" dxfId="3740" priority="1776" stopIfTrue="1">
      <formula>$D$1&lt;G4</formula>
    </cfRule>
    <cfRule type="expression" dxfId="3739" priority="1777" stopIfTrue="1">
      <formula>$D$1&gt;G4</formula>
    </cfRule>
  </conditionalFormatting>
  <conditionalFormatting sqref="K4">
    <cfRule type="expression" dxfId="3738" priority="1774" stopIfTrue="1">
      <formula>$D$1&lt;K4</formula>
    </cfRule>
    <cfRule type="expression" dxfId="3737" priority="1775" stopIfTrue="1">
      <formula>$D$1&gt;K4</formula>
    </cfRule>
  </conditionalFormatting>
  <conditionalFormatting sqref="M4">
    <cfRule type="expression" dxfId="3736" priority="1772" stopIfTrue="1">
      <formula>$D$1&lt;M4</formula>
    </cfRule>
    <cfRule type="expression" dxfId="3735" priority="1773" stopIfTrue="1">
      <formula>$D$1&gt;M4</formula>
    </cfRule>
  </conditionalFormatting>
  <conditionalFormatting sqref="K4">
    <cfRule type="expression" dxfId="3734" priority="1768" stopIfTrue="1">
      <formula>$D$1&lt;K4</formula>
    </cfRule>
    <cfRule type="expression" dxfId="3733" priority="1769" stopIfTrue="1">
      <formula>$D$1&gt;K4</formula>
    </cfRule>
  </conditionalFormatting>
  <conditionalFormatting sqref="G4">
    <cfRule type="expression" dxfId="3732" priority="1766" stopIfTrue="1">
      <formula>$D$1&lt;G4</formula>
    </cfRule>
    <cfRule type="expression" dxfId="3731" priority="1767" stopIfTrue="1">
      <formula>$D$1&gt;G4</formula>
    </cfRule>
  </conditionalFormatting>
  <conditionalFormatting sqref="R5 K5">
    <cfRule type="expression" dxfId="3730" priority="1724" stopIfTrue="1">
      <formula>$D$1&lt;K5</formula>
    </cfRule>
    <cfRule type="expression" dxfId="3729" priority="1725" stopIfTrue="1">
      <formula>$D$1&gt;K5</formula>
    </cfRule>
  </conditionalFormatting>
  <conditionalFormatting sqref="K5">
    <cfRule type="expression" dxfId="3728" priority="1664" stopIfTrue="1">
      <formula>$D$1&lt;K5</formula>
    </cfRule>
    <cfRule type="expression" dxfId="3727" priority="1665" stopIfTrue="1">
      <formula>$D$1&gt;K5</formula>
    </cfRule>
  </conditionalFormatting>
  <conditionalFormatting sqref="K4">
    <cfRule type="expression" dxfId="3726" priority="1728" stopIfTrue="1">
      <formula>$D$1&lt;K4</formula>
    </cfRule>
    <cfRule type="expression" dxfId="3725" priority="1729" stopIfTrue="1">
      <formula>$D$1&gt;K4</formula>
    </cfRule>
  </conditionalFormatting>
  <conditionalFormatting sqref="K4">
    <cfRule type="expression" dxfId="3724" priority="1726" stopIfTrue="1">
      <formula>$D$1&lt;K4</formula>
    </cfRule>
    <cfRule type="expression" dxfId="3723" priority="1727" stopIfTrue="1">
      <formula>$D$1&gt;K4</formula>
    </cfRule>
  </conditionalFormatting>
  <conditionalFormatting sqref="G5">
    <cfRule type="expression" dxfId="3722" priority="1574" stopIfTrue="1">
      <formula>$D$4&lt;G5</formula>
    </cfRule>
    <cfRule type="expression" dxfId="3721" priority="1575" stopIfTrue="1">
      <formula>$D$4&gt;G5</formula>
    </cfRule>
  </conditionalFormatting>
  <conditionalFormatting sqref="K5">
    <cfRule type="expression" dxfId="3720" priority="1720" stopIfTrue="1">
      <formula>$D$1&lt;K5</formula>
    </cfRule>
    <cfRule type="expression" dxfId="3719" priority="1721" stopIfTrue="1">
      <formula>$D$1&gt;K5</formula>
    </cfRule>
  </conditionalFormatting>
  <conditionalFormatting sqref="K5">
    <cfRule type="expression" dxfId="3718" priority="1662" stopIfTrue="1">
      <formula>$D$1&lt;K5</formula>
    </cfRule>
    <cfRule type="expression" dxfId="3717" priority="1663" stopIfTrue="1">
      <formula>$D$1&gt;K5</formula>
    </cfRule>
  </conditionalFormatting>
  <conditionalFormatting sqref="K5">
    <cfRule type="expression" dxfId="3716" priority="1660" stopIfTrue="1">
      <formula>$D$1&lt;K5</formula>
    </cfRule>
    <cfRule type="expression" dxfId="3715" priority="1661" stopIfTrue="1">
      <formula>$D$1&gt;K5</formula>
    </cfRule>
  </conditionalFormatting>
  <conditionalFormatting sqref="R5">
    <cfRule type="expression" dxfId="3714" priority="1692" stopIfTrue="1">
      <formula>$D$1&lt;R5</formula>
    </cfRule>
    <cfRule type="expression" dxfId="3713" priority="1693" stopIfTrue="1">
      <formula>$D$1&gt;R5</formula>
    </cfRule>
  </conditionalFormatting>
  <conditionalFormatting sqref="R5">
    <cfRule type="expression" dxfId="3712" priority="1690" stopIfTrue="1">
      <formula>$D$1&lt;R5</formula>
    </cfRule>
    <cfRule type="expression" dxfId="3711" priority="1691" stopIfTrue="1">
      <formula>$D$1&gt;R5</formula>
    </cfRule>
  </conditionalFormatting>
  <conditionalFormatting sqref="R5">
    <cfRule type="expression" dxfId="3710" priority="1688" stopIfTrue="1">
      <formula>$D$1&lt;R5</formula>
    </cfRule>
    <cfRule type="expression" dxfId="3709" priority="1689" stopIfTrue="1">
      <formula>$D$1&gt;R5</formula>
    </cfRule>
  </conditionalFormatting>
  <conditionalFormatting sqref="R5">
    <cfRule type="expression" dxfId="3708" priority="1686" stopIfTrue="1">
      <formula>$D$1&lt;R5</formula>
    </cfRule>
    <cfRule type="expression" dxfId="3707" priority="1687" stopIfTrue="1">
      <formula>$D$1&gt;R5</formula>
    </cfRule>
  </conditionalFormatting>
  <conditionalFormatting sqref="R5">
    <cfRule type="expression" dxfId="3706" priority="1684" stopIfTrue="1">
      <formula>$D$1&lt;R5</formula>
    </cfRule>
    <cfRule type="expression" dxfId="3705" priority="1685" stopIfTrue="1">
      <formula>$D$1&gt;R5</formula>
    </cfRule>
  </conditionalFormatting>
  <conditionalFormatting sqref="R5">
    <cfRule type="expression" dxfId="3704" priority="1682" stopIfTrue="1">
      <formula>$D$1&lt;R5</formula>
    </cfRule>
    <cfRule type="expression" dxfId="3703" priority="1683" stopIfTrue="1">
      <formula>$D$1&gt;R5</formula>
    </cfRule>
  </conditionalFormatting>
  <conditionalFormatting sqref="K5">
    <cfRule type="expression" dxfId="3702" priority="1680" stopIfTrue="1">
      <formula>$D$1&lt;K5</formula>
    </cfRule>
    <cfRule type="expression" dxfId="3701" priority="1681" stopIfTrue="1">
      <formula>$D$1&gt;K5</formula>
    </cfRule>
  </conditionalFormatting>
  <conditionalFormatting sqref="K5">
    <cfRule type="expression" dxfId="3700" priority="1678" stopIfTrue="1">
      <formula>$D$1&lt;K5</formula>
    </cfRule>
    <cfRule type="expression" dxfId="3699" priority="1679" stopIfTrue="1">
      <formula>$D$1&gt;K5</formula>
    </cfRule>
  </conditionalFormatting>
  <conditionalFormatting sqref="K5">
    <cfRule type="expression" dxfId="3698" priority="1676" stopIfTrue="1">
      <formula>$D$1&lt;K5</formula>
    </cfRule>
    <cfRule type="expression" dxfId="3697" priority="1677" stopIfTrue="1">
      <formula>$D$1&gt;K5</formula>
    </cfRule>
  </conditionalFormatting>
  <conditionalFormatting sqref="K5">
    <cfRule type="expression" dxfId="3696" priority="1674" stopIfTrue="1">
      <formula>$D$1&lt;K5</formula>
    </cfRule>
    <cfRule type="expression" dxfId="3695" priority="1675" stopIfTrue="1">
      <formula>$D$1&gt;K5</formula>
    </cfRule>
  </conditionalFormatting>
  <conditionalFormatting sqref="K5">
    <cfRule type="expression" dxfId="3694" priority="1672" stopIfTrue="1">
      <formula>$D$1&lt;K5</formula>
    </cfRule>
    <cfRule type="expression" dxfId="3693" priority="1673" stopIfTrue="1">
      <formula>$D$1&gt;K5</formula>
    </cfRule>
  </conditionalFormatting>
  <conditionalFormatting sqref="K5">
    <cfRule type="expression" dxfId="3692" priority="1670" stopIfTrue="1">
      <formula>$D$1&lt;K5</formula>
    </cfRule>
    <cfRule type="expression" dxfId="3691" priority="1671" stopIfTrue="1">
      <formula>$D$1&gt;K5</formula>
    </cfRule>
  </conditionalFormatting>
  <conditionalFormatting sqref="K5">
    <cfRule type="expression" dxfId="3690" priority="1668" stopIfTrue="1">
      <formula>$D$1&lt;K5</formula>
    </cfRule>
    <cfRule type="expression" dxfId="3689" priority="1669" stopIfTrue="1">
      <formula>$D$1&gt;K5</formula>
    </cfRule>
  </conditionalFormatting>
  <conditionalFormatting sqref="K5">
    <cfRule type="expression" dxfId="3688" priority="1666" stopIfTrue="1">
      <formula>$D$1&lt;K5</formula>
    </cfRule>
    <cfRule type="expression" dxfId="3687" priority="1667" stopIfTrue="1">
      <formula>$D$1&gt;K5</formula>
    </cfRule>
  </conditionalFormatting>
  <conditionalFormatting sqref="K5">
    <cfRule type="expression" dxfId="3686" priority="1658" stopIfTrue="1">
      <formula>$D$1&lt;K5</formula>
    </cfRule>
    <cfRule type="expression" dxfId="3685" priority="1659" stopIfTrue="1">
      <formula>$D$1&gt;K5</formula>
    </cfRule>
  </conditionalFormatting>
  <conditionalFormatting sqref="K5">
    <cfRule type="expression" dxfId="3684" priority="1656" stopIfTrue="1">
      <formula>$D$1&lt;K5</formula>
    </cfRule>
    <cfRule type="expression" dxfId="3683" priority="1657" stopIfTrue="1">
      <formula>$D$1&gt;K5</formula>
    </cfRule>
  </conditionalFormatting>
  <conditionalFormatting sqref="M4 O4">
    <cfRule type="expression" dxfId="3682" priority="1436" stopIfTrue="1">
      <formula>$D$1&lt;M4</formula>
    </cfRule>
    <cfRule type="expression" dxfId="3681" priority="1437" stopIfTrue="1">
      <formula>$D$1&gt;M4</formula>
    </cfRule>
  </conditionalFormatting>
  <conditionalFormatting sqref="K4">
    <cfRule type="expression" dxfId="3680" priority="1440" stopIfTrue="1">
      <formula>$D$1&lt;K4</formula>
    </cfRule>
    <cfRule type="expression" dxfId="3679" priority="1441" stopIfTrue="1">
      <formula>$D$1&gt;K4</formula>
    </cfRule>
  </conditionalFormatting>
  <conditionalFormatting sqref="M4 O4">
    <cfRule type="expression" dxfId="3678" priority="1438" stopIfTrue="1">
      <formula>$D$1&lt;M4</formula>
    </cfRule>
    <cfRule type="expression" dxfId="3677" priority="1439" stopIfTrue="1">
      <formula>$D$1&gt;M4</formula>
    </cfRule>
  </conditionalFormatting>
  <conditionalFormatting sqref="R4 K4 M4 O4">
    <cfRule type="expression" dxfId="3676" priority="1447" stopIfTrue="1">
      <formula>$D$1&lt;K4</formula>
    </cfRule>
    <cfRule type="expression" dxfId="3675" priority="1448" stopIfTrue="1">
      <formula>$D$1&gt;K4</formula>
    </cfRule>
  </conditionalFormatting>
  <conditionalFormatting sqref="K4">
    <cfRule type="expression" dxfId="3674" priority="1375" stopIfTrue="1">
      <formula>$D$1&lt;K4</formula>
    </cfRule>
    <cfRule type="expression" dxfId="3673" priority="1376" stopIfTrue="1">
      <formula>$D$1&gt;K4</formula>
    </cfRule>
  </conditionalFormatting>
  <conditionalFormatting sqref="M4">
    <cfRule type="expression" dxfId="3672" priority="1410" stopIfTrue="1">
      <formula>$D$1&lt;M4</formula>
    </cfRule>
    <cfRule type="expression" dxfId="3671" priority="1411" stopIfTrue="1">
      <formula>$D$1&gt;M4</formula>
    </cfRule>
  </conditionalFormatting>
  <conditionalFormatting sqref="M4">
    <cfRule type="expression" dxfId="3670" priority="1408" stopIfTrue="1">
      <formula>$D$1&lt;M4</formula>
    </cfRule>
    <cfRule type="expression" dxfId="3669" priority="1409" stopIfTrue="1">
      <formula>$D$1&gt;M4</formula>
    </cfRule>
  </conditionalFormatting>
  <conditionalFormatting sqref="K5">
    <cfRule type="cellIs" dxfId="3668" priority="1245" stopIfTrue="1" operator="equal">
      <formula>5</formula>
    </cfRule>
    <cfRule type="cellIs" dxfId="3667" priority="1246" stopIfTrue="1" operator="equal">
      <formula>4</formula>
    </cfRule>
    <cfRule type="cellIs" dxfId="3666" priority="1247" stopIfTrue="1" operator="equal">
      <formula>3</formula>
    </cfRule>
  </conditionalFormatting>
  <conditionalFormatting sqref="G4">
    <cfRule type="expression" dxfId="3665" priority="1225" stopIfTrue="1">
      <formula>$D$4&lt;G4</formula>
    </cfRule>
    <cfRule type="expression" dxfId="3664" priority="1226" stopIfTrue="1">
      <formula>$D$4&gt;G4</formula>
    </cfRule>
  </conditionalFormatting>
  <conditionalFormatting sqref="R5">
    <cfRule type="cellIs" dxfId="3663" priority="1449" stopIfTrue="1" operator="equal">
      <formula>5</formula>
    </cfRule>
    <cfRule type="cellIs" dxfId="3662" priority="1450" stopIfTrue="1" operator="equal">
      <formula>4</formula>
    </cfRule>
    <cfRule type="cellIs" dxfId="3661" priority="1451" stopIfTrue="1" operator="equal">
      <formula>3</formula>
    </cfRule>
  </conditionalFormatting>
  <conditionalFormatting sqref="K4">
    <cfRule type="expression" dxfId="3660" priority="1373" stopIfTrue="1">
      <formula>$D$1&lt;K4</formula>
    </cfRule>
    <cfRule type="expression" dxfId="3659" priority="1374" stopIfTrue="1">
      <formula>$D$1&gt;K4</formula>
    </cfRule>
  </conditionalFormatting>
  <conditionalFormatting sqref="K4">
    <cfRule type="expression" dxfId="3658" priority="1371" stopIfTrue="1">
      <formula>$D$1&lt;K4</formula>
    </cfRule>
    <cfRule type="expression" dxfId="3657" priority="1372" stopIfTrue="1">
      <formula>$D$1&gt;K4</formula>
    </cfRule>
  </conditionalFormatting>
  <conditionalFormatting sqref="M4">
    <cfRule type="expression" dxfId="3656" priority="1363" stopIfTrue="1">
      <formula>$D$1&lt;M4</formula>
    </cfRule>
    <cfRule type="expression" dxfId="3655" priority="1364" stopIfTrue="1">
      <formula>$D$1&gt;M4</formula>
    </cfRule>
  </conditionalFormatting>
  <conditionalFormatting sqref="R5">
    <cfRule type="cellIs" dxfId="3654" priority="1428" stopIfTrue="1" operator="equal">
      <formula>5</formula>
    </cfRule>
    <cfRule type="cellIs" dxfId="3653" priority="1429" stopIfTrue="1" operator="equal">
      <formula>4</formula>
    </cfRule>
    <cfRule type="cellIs" dxfId="3652" priority="1430" stopIfTrue="1" operator="equal">
      <formula>3</formula>
    </cfRule>
  </conditionalFormatting>
  <conditionalFormatting sqref="M4">
    <cfRule type="expression" dxfId="3651" priority="1426" stopIfTrue="1">
      <formula>$D$1&lt;M4</formula>
    </cfRule>
    <cfRule type="expression" dxfId="3650" priority="1427" stopIfTrue="1">
      <formula>$D$1&gt;M4</formula>
    </cfRule>
  </conditionalFormatting>
  <conditionalFormatting sqref="M4">
    <cfRule type="expression" dxfId="3649" priority="1424" stopIfTrue="1">
      <formula>$D$1&lt;M4</formula>
    </cfRule>
    <cfRule type="expression" dxfId="3648" priority="1425" stopIfTrue="1">
      <formula>$D$1&gt;M4</formula>
    </cfRule>
  </conditionalFormatting>
  <conditionalFormatting sqref="M4">
    <cfRule type="expression" dxfId="3647" priority="1422" stopIfTrue="1">
      <formula>$D$1&lt;M4</formula>
    </cfRule>
    <cfRule type="expression" dxfId="3646" priority="1423" stopIfTrue="1">
      <formula>$D$1&gt;M4</formula>
    </cfRule>
  </conditionalFormatting>
  <conditionalFormatting sqref="M4">
    <cfRule type="expression" dxfId="3645" priority="1420" stopIfTrue="1">
      <formula>$D$1&lt;M4</formula>
    </cfRule>
    <cfRule type="expression" dxfId="3644" priority="1421" stopIfTrue="1">
      <formula>$D$1&gt;M4</formula>
    </cfRule>
  </conditionalFormatting>
  <conditionalFormatting sqref="M4">
    <cfRule type="expression" dxfId="3643" priority="1418" stopIfTrue="1">
      <formula>$D$1&lt;M4</formula>
    </cfRule>
    <cfRule type="expression" dxfId="3642" priority="1419" stopIfTrue="1">
      <formula>$D$1&gt;M4</formula>
    </cfRule>
  </conditionalFormatting>
  <conditionalFormatting sqref="M4">
    <cfRule type="expression" dxfId="3641" priority="1416" stopIfTrue="1">
      <formula>$D$1&lt;M4</formula>
    </cfRule>
    <cfRule type="expression" dxfId="3640" priority="1417" stopIfTrue="1">
      <formula>$D$1&gt;M4</formula>
    </cfRule>
  </conditionalFormatting>
  <conditionalFormatting sqref="M4">
    <cfRule type="expression" dxfId="3639" priority="1414" stopIfTrue="1">
      <formula>$D$1&lt;M4</formula>
    </cfRule>
    <cfRule type="expression" dxfId="3638" priority="1415" stopIfTrue="1">
      <formula>$D$1&gt;M4</formula>
    </cfRule>
  </conditionalFormatting>
  <conditionalFormatting sqref="M4">
    <cfRule type="expression" dxfId="3637" priority="1412" stopIfTrue="1">
      <formula>$D$1&lt;M4</formula>
    </cfRule>
    <cfRule type="expression" dxfId="3636" priority="1413" stopIfTrue="1">
      <formula>$D$1&gt;M4</formula>
    </cfRule>
  </conditionalFormatting>
  <conditionalFormatting sqref="R4">
    <cfRule type="expression" dxfId="3635" priority="1403" stopIfTrue="1">
      <formula>$D$1&lt;R4</formula>
    </cfRule>
    <cfRule type="expression" dxfId="3634" priority="1404" stopIfTrue="1">
      <formula>$D$1&gt;R4</formula>
    </cfRule>
  </conditionalFormatting>
  <conditionalFormatting sqref="R4">
    <cfRule type="expression" dxfId="3633" priority="1401" stopIfTrue="1">
      <formula>$D$1&lt;R4</formula>
    </cfRule>
    <cfRule type="expression" dxfId="3632" priority="1402" stopIfTrue="1">
      <formula>$D$1&gt;R4</formula>
    </cfRule>
  </conditionalFormatting>
  <conditionalFormatting sqref="R4">
    <cfRule type="expression" dxfId="3631" priority="1399" stopIfTrue="1">
      <formula>$D$1&lt;R4</formula>
    </cfRule>
    <cfRule type="expression" dxfId="3630" priority="1400" stopIfTrue="1">
      <formula>$D$1&gt;R4</formula>
    </cfRule>
  </conditionalFormatting>
  <conditionalFormatting sqref="R4">
    <cfRule type="expression" dxfId="3629" priority="1397" stopIfTrue="1">
      <formula>$D$1&lt;R4</formula>
    </cfRule>
    <cfRule type="expression" dxfId="3628" priority="1398" stopIfTrue="1">
      <formula>$D$1&gt;R4</formula>
    </cfRule>
  </conditionalFormatting>
  <conditionalFormatting sqref="R4">
    <cfRule type="expression" dxfId="3627" priority="1395" stopIfTrue="1">
      <formula>$D$1&lt;R4</formula>
    </cfRule>
    <cfRule type="expression" dxfId="3626" priority="1396" stopIfTrue="1">
      <formula>$D$1&gt;R4</formula>
    </cfRule>
  </conditionalFormatting>
  <conditionalFormatting sqref="R4">
    <cfRule type="expression" dxfId="3625" priority="1393" stopIfTrue="1">
      <formula>$D$1&lt;R4</formula>
    </cfRule>
    <cfRule type="expression" dxfId="3624" priority="1394" stopIfTrue="1">
      <formula>$D$1&gt;R4</formula>
    </cfRule>
  </conditionalFormatting>
  <conditionalFormatting sqref="K4">
    <cfRule type="expression" dxfId="3623" priority="1391" stopIfTrue="1">
      <formula>$D$1&lt;K4</formula>
    </cfRule>
    <cfRule type="expression" dxfId="3622" priority="1392" stopIfTrue="1">
      <formula>$D$1&gt;K4</formula>
    </cfRule>
  </conditionalFormatting>
  <conditionalFormatting sqref="K4">
    <cfRule type="expression" dxfId="3621" priority="1389" stopIfTrue="1">
      <formula>$D$1&lt;K4</formula>
    </cfRule>
    <cfRule type="expression" dxfId="3620" priority="1390" stopIfTrue="1">
      <formula>$D$1&gt;K4</formula>
    </cfRule>
  </conditionalFormatting>
  <conditionalFormatting sqref="K4">
    <cfRule type="expression" dxfId="3619" priority="1387" stopIfTrue="1">
      <formula>$D$1&lt;K4</formula>
    </cfRule>
    <cfRule type="expression" dxfId="3618" priority="1388" stopIfTrue="1">
      <formula>$D$1&gt;K4</formula>
    </cfRule>
  </conditionalFormatting>
  <conditionalFormatting sqref="K4">
    <cfRule type="expression" dxfId="3617" priority="1385" stopIfTrue="1">
      <formula>$D$1&lt;K4</formula>
    </cfRule>
    <cfRule type="expression" dxfId="3616" priority="1386" stopIfTrue="1">
      <formula>$D$1&gt;K4</formula>
    </cfRule>
  </conditionalFormatting>
  <conditionalFormatting sqref="K4">
    <cfRule type="expression" dxfId="3615" priority="1383" stopIfTrue="1">
      <formula>$D$1&lt;K4</formula>
    </cfRule>
    <cfRule type="expression" dxfId="3614" priority="1384" stopIfTrue="1">
      <formula>$D$1&gt;K4</formula>
    </cfRule>
  </conditionalFormatting>
  <conditionalFormatting sqref="K4">
    <cfRule type="expression" dxfId="3613" priority="1381" stopIfTrue="1">
      <formula>$D$1&lt;K4</formula>
    </cfRule>
    <cfRule type="expression" dxfId="3612" priority="1382" stopIfTrue="1">
      <formula>$D$1&gt;K4</formula>
    </cfRule>
  </conditionalFormatting>
  <conditionalFormatting sqref="K4">
    <cfRule type="expression" dxfId="3611" priority="1379" stopIfTrue="1">
      <formula>$D$1&lt;K4</formula>
    </cfRule>
    <cfRule type="expression" dxfId="3610" priority="1380" stopIfTrue="1">
      <formula>$D$1&gt;K4</formula>
    </cfRule>
  </conditionalFormatting>
  <conditionalFormatting sqref="K4">
    <cfRule type="expression" dxfId="3609" priority="1377" stopIfTrue="1">
      <formula>$D$1&lt;K4</formula>
    </cfRule>
    <cfRule type="expression" dxfId="3608" priority="1378" stopIfTrue="1">
      <formula>$D$1&gt;K4</formula>
    </cfRule>
  </conditionalFormatting>
  <conditionalFormatting sqref="K4">
    <cfRule type="expression" dxfId="3607" priority="1369" stopIfTrue="1">
      <formula>$D$1&lt;K4</formula>
    </cfRule>
    <cfRule type="expression" dxfId="3606" priority="1370" stopIfTrue="1">
      <formula>$D$1&gt;K4</formula>
    </cfRule>
  </conditionalFormatting>
  <conditionalFormatting sqref="K4">
    <cfRule type="expression" dxfId="3605" priority="1367" stopIfTrue="1">
      <formula>$D$1&lt;K4</formula>
    </cfRule>
    <cfRule type="expression" dxfId="3604" priority="1368" stopIfTrue="1">
      <formula>$D$1&gt;K4</formula>
    </cfRule>
  </conditionalFormatting>
  <conditionalFormatting sqref="M4">
    <cfRule type="expression" dxfId="3603" priority="1365" stopIfTrue="1">
      <formula>$D$1&lt;M4</formula>
    </cfRule>
    <cfRule type="expression" dxfId="3602" priority="1366" stopIfTrue="1">
      <formula>$D$1&gt;M4</formula>
    </cfRule>
  </conditionalFormatting>
  <conditionalFormatting sqref="O4">
    <cfRule type="expression" dxfId="3601" priority="1359" stopIfTrue="1">
      <formula>$D$1&lt;O4</formula>
    </cfRule>
    <cfRule type="expression" dxfId="3600" priority="1360" stopIfTrue="1">
      <formula>$D$1&gt;O4</formula>
    </cfRule>
  </conditionalFormatting>
  <conditionalFormatting sqref="O4">
    <cfRule type="expression" dxfId="3599" priority="1357" stopIfTrue="1">
      <formula>$D$1&lt;O4</formula>
    </cfRule>
    <cfRule type="expression" dxfId="3598" priority="1358" stopIfTrue="1">
      <formula>$D$1&gt;O4</formula>
    </cfRule>
  </conditionalFormatting>
  <conditionalFormatting sqref="O4">
    <cfRule type="expression" dxfId="3597" priority="1355" stopIfTrue="1">
      <formula>$D$1&lt;O4</formula>
    </cfRule>
    <cfRule type="expression" dxfId="3596" priority="1356" stopIfTrue="1">
      <formula>$D$1&gt;O4</formula>
    </cfRule>
  </conditionalFormatting>
  <conditionalFormatting sqref="O4">
    <cfRule type="expression" dxfId="3595" priority="1353" stopIfTrue="1">
      <formula>$D$1&lt;O4</formula>
    </cfRule>
    <cfRule type="expression" dxfId="3594" priority="1354" stopIfTrue="1">
      <formula>$D$1&gt;O4</formula>
    </cfRule>
  </conditionalFormatting>
  <conditionalFormatting sqref="G5">
    <cfRule type="cellIs" dxfId="3593" priority="1227" stopIfTrue="1" operator="equal">
      <formula>5</formula>
    </cfRule>
    <cfRule type="cellIs" dxfId="3592" priority="1228" stopIfTrue="1" operator="equal">
      <formula>4</formula>
    </cfRule>
    <cfRule type="cellIs" dxfId="3591" priority="1229" stopIfTrue="1" operator="equal">
      <formula>3</formula>
    </cfRule>
  </conditionalFormatting>
  <conditionalFormatting sqref="R5">
    <cfRule type="cellIs" dxfId="3590" priority="1219" stopIfTrue="1" operator="equal">
      <formula>5</formula>
    </cfRule>
    <cfRule type="cellIs" dxfId="3589" priority="1220" stopIfTrue="1" operator="equal">
      <formula>4</formula>
    </cfRule>
    <cfRule type="cellIs" dxfId="3588" priority="1221" stopIfTrue="1" operator="equal">
      <formula>3</formula>
    </cfRule>
  </conditionalFormatting>
  <conditionalFormatting sqref="M4">
    <cfRule type="expression" dxfId="3587" priority="1205" stopIfTrue="1">
      <formula>$D$1&lt;M4</formula>
    </cfRule>
    <cfRule type="expression" dxfId="3586" priority="1206" stopIfTrue="1">
      <formula>$D$1&gt;M4</formula>
    </cfRule>
  </conditionalFormatting>
  <conditionalFormatting sqref="M4">
    <cfRule type="expression" dxfId="3585" priority="1079" stopIfTrue="1">
      <formula>$D$1&lt;M4</formula>
    </cfRule>
    <cfRule type="expression" dxfId="3584" priority="1080" stopIfTrue="1">
      <formula>$D$1&gt;M4</formula>
    </cfRule>
  </conditionalFormatting>
  <conditionalFormatting sqref="M4">
    <cfRule type="expression" dxfId="3583" priority="1077" stopIfTrue="1">
      <formula>$D$1&lt;M4</formula>
    </cfRule>
    <cfRule type="expression" dxfId="3582" priority="1078" stopIfTrue="1">
      <formula>$D$1&gt;M4</formula>
    </cfRule>
  </conditionalFormatting>
  <conditionalFormatting sqref="M4">
    <cfRule type="expression" dxfId="3581" priority="1073" stopIfTrue="1">
      <formula>$D$1&lt;M4</formula>
    </cfRule>
    <cfRule type="expression" dxfId="3580" priority="1074" stopIfTrue="1">
      <formula>$D$1&gt;M4</formula>
    </cfRule>
  </conditionalFormatting>
  <conditionalFormatting sqref="M4">
    <cfRule type="expression" dxfId="3579" priority="1095" stopIfTrue="1">
      <formula>$D$1&lt;M4</formula>
    </cfRule>
    <cfRule type="expression" dxfId="3578" priority="1096" stopIfTrue="1">
      <formula>$D$1&gt;M4</formula>
    </cfRule>
  </conditionalFormatting>
  <conditionalFormatting sqref="M4">
    <cfRule type="expression" dxfId="3577" priority="1093" stopIfTrue="1">
      <formula>$D$1&lt;M4</formula>
    </cfRule>
    <cfRule type="expression" dxfId="3576" priority="1094" stopIfTrue="1">
      <formula>$D$1&gt;M4</formula>
    </cfRule>
  </conditionalFormatting>
  <conditionalFormatting sqref="M4">
    <cfRule type="expression" dxfId="3575" priority="1091" stopIfTrue="1">
      <formula>$D$1&lt;M4</formula>
    </cfRule>
    <cfRule type="expression" dxfId="3574" priority="1092" stopIfTrue="1">
      <formula>$D$1&gt;M4</formula>
    </cfRule>
  </conditionalFormatting>
  <conditionalFormatting sqref="M4">
    <cfRule type="expression" dxfId="3573" priority="1089" stopIfTrue="1">
      <formula>$D$1&lt;M4</formula>
    </cfRule>
    <cfRule type="expression" dxfId="3572" priority="1090" stopIfTrue="1">
      <formula>$D$1&gt;M4</formula>
    </cfRule>
  </conditionalFormatting>
  <conditionalFormatting sqref="M4">
    <cfRule type="expression" dxfId="3571" priority="1087" stopIfTrue="1">
      <formula>$D$1&lt;M4</formula>
    </cfRule>
    <cfRule type="expression" dxfId="3570" priority="1088" stopIfTrue="1">
      <formula>$D$1&gt;M4</formula>
    </cfRule>
  </conditionalFormatting>
  <conditionalFormatting sqref="M4">
    <cfRule type="expression" dxfId="3569" priority="1085" stopIfTrue="1">
      <formula>$D$1&lt;M4</formula>
    </cfRule>
    <cfRule type="expression" dxfId="3568" priority="1086" stopIfTrue="1">
      <formula>$D$1&gt;M4</formula>
    </cfRule>
  </conditionalFormatting>
  <conditionalFormatting sqref="M4">
    <cfRule type="expression" dxfId="3567" priority="1083" stopIfTrue="1">
      <formula>$D$1&lt;M4</formula>
    </cfRule>
    <cfRule type="expression" dxfId="3566" priority="1084" stopIfTrue="1">
      <formula>$D$1&gt;M4</formula>
    </cfRule>
  </conditionalFormatting>
  <conditionalFormatting sqref="M4">
    <cfRule type="expression" dxfId="3565" priority="1081" stopIfTrue="1">
      <formula>$D$1&lt;M4</formula>
    </cfRule>
    <cfRule type="expression" dxfId="3564" priority="1082" stopIfTrue="1">
      <formula>$D$1&gt;M4</formula>
    </cfRule>
  </conditionalFormatting>
  <conditionalFormatting sqref="M4">
    <cfRule type="expression" dxfId="3563" priority="1075" stopIfTrue="1">
      <formula>$D$1&lt;M4</formula>
    </cfRule>
    <cfRule type="expression" dxfId="3562" priority="1076" stopIfTrue="1">
      <formula>$D$1&gt;M4</formula>
    </cfRule>
  </conditionalFormatting>
  <conditionalFormatting sqref="F5">
    <cfRule type="cellIs" dxfId="3561" priority="771" stopIfTrue="1" operator="equal">
      <formula>5</formula>
    </cfRule>
    <cfRule type="cellIs" dxfId="3560" priority="772" stopIfTrue="1" operator="equal">
      <formula>4</formula>
    </cfRule>
    <cfRule type="cellIs" dxfId="3559" priority="773" stopIfTrue="1" operator="equal">
      <formula>3</formula>
    </cfRule>
  </conditionalFormatting>
  <conditionalFormatting sqref="M5">
    <cfRule type="expression" dxfId="3558" priority="734" stopIfTrue="1">
      <formula>$D$1&lt;M5</formula>
    </cfRule>
    <cfRule type="expression" dxfId="3557" priority="735" stopIfTrue="1">
      <formula>$D$1&gt;M5</formula>
    </cfRule>
  </conditionalFormatting>
  <conditionalFormatting sqref="M5">
    <cfRule type="expression" dxfId="3556" priority="732" stopIfTrue="1">
      <formula>$D$1&lt;M5</formula>
    </cfRule>
    <cfRule type="expression" dxfId="3555" priority="733" stopIfTrue="1">
      <formula>$D$1&gt;M5</formula>
    </cfRule>
  </conditionalFormatting>
  <conditionalFormatting sqref="M5">
    <cfRule type="cellIs" dxfId="3554" priority="724" stopIfTrue="1" operator="equal">
      <formula>5</formula>
    </cfRule>
    <cfRule type="cellIs" dxfId="3553" priority="725" stopIfTrue="1" operator="equal">
      <formula>4</formula>
    </cfRule>
    <cfRule type="cellIs" dxfId="3552" priority="726" stopIfTrue="1" operator="equal">
      <formula>3</formula>
    </cfRule>
  </conditionalFormatting>
  <conditionalFormatting sqref="F6:F28">
    <cfRule type="cellIs" dxfId="3551" priority="794" stopIfTrue="1" operator="equal">
      <formula>5</formula>
    </cfRule>
    <cfRule type="cellIs" dxfId="3550" priority="795" stopIfTrue="1" operator="equal">
      <formula>4</formula>
    </cfRule>
    <cfRule type="cellIs" dxfId="3549" priority="796" stopIfTrue="1" operator="equal">
      <formula>3</formula>
    </cfRule>
  </conditionalFormatting>
  <conditionalFormatting sqref="F3">
    <cfRule type="expression" dxfId="3548" priority="792" stopIfTrue="1">
      <formula>$D$1&lt;F3</formula>
    </cfRule>
    <cfRule type="expression" dxfId="3547" priority="793" stopIfTrue="1">
      <formula>$D$1&gt;F3</formula>
    </cfRule>
  </conditionalFormatting>
  <conditionalFormatting sqref="F4">
    <cfRule type="expression" dxfId="3546" priority="790" stopIfTrue="1">
      <formula>$D$1&lt;F4</formula>
    </cfRule>
    <cfRule type="expression" dxfId="3545" priority="791" stopIfTrue="1">
      <formula>$D$1&gt;F4</formula>
    </cfRule>
  </conditionalFormatting>
  <conditionalFormatting sqref="F5">
    <cfRule type="expression" dxfId="3544" priority="786" stopIfTrue="1">
      <formula>$D$1&lt;F5</formula>
    </cfRule>
    <cfRule type="expression" dxfId="3543" priority="787" stopIfTrue="1">
      <formula>$D$1&gt;F5</formula>
    </cfRule>
  </conditionalFormatting>
  <conditionalFormatting sqref="F5">
    <cfRule type="expression" dxfId="3542" priority="788" stopIfTrue="1">
      <formula>$D$1&lt;F5</formula>
    </cfRule>
    <cfRule type="expression" dxfId="3541" priority="789" stopIfTrue="1">
      <formula>$D$1&gt;F5</formula>
    </cfRule>
  </conditionalFormatting>
  <conditionalFormatting sqref="F5">
    <cfRule type="expression" dxfId="3540" priority="784" stopIfTrue="1">
      <formula>$D$1&lt;F5</formula>
    </cfRule>
    <cfRule type="expression" dxfId="3539" priority="785" stopIfTrue="1">
      <formula>$D$1&gt;F5</formula>
    </cfRule>
  </conditionalFormatting>
  <conditionalFormatting sqref="F4">
    <cfRule type="expression" dxfId="3538" priority="774" stopIfTrue="1">
      <formula>$D$1&lt;F4</formula>
    </cfRule>
    <cfRule type="expression" dxfId="3537" priority="775" stopIfTrue="1">
      <formula>$D$1&gt;F4</formula>
    </cfRule>
  </conditionalFormatting>
  <conditionalFormatting sqref="F5">
    <cfRule type="cellIs" dxfId="3536" priority="781" stopIfTrue="1" operator="equal">
      <formula>5</formula>
    </cfRule>
    <cfRule type="cellIs" dxfId="3535" priority="782" stopIfTrue="1" operator="equal">
      <formula>4</formula>
    </cfRule>
    <cfRule type="cellIs" dxfId="3534" priority="783" stopIfTrue="1" operator="equal">
      <formula>3</formula>
    </cfRule>
  </conditionalFormatting>
  <conditionalFormatting sqref="F4">
    <cfRule type="expression" dxfId="3533" priority="779" stopIfTrue="1">
      <formula>$D$1&lt;F4</formula>
    </cfRule>
    <cfRule type="expression" dxfId="3532" priority="780" stopIfTrue="1">
      <formula>$D$1&gt;F4</formula>
    </cfRule>
  </conditionalFormatting>
  <conditionalFormatting sqref="F5">
    <cfRule type="cellIs" dxfId="3531" priority="776" stopIfTrue="1" operator="equal">
      <formula>5</formula>
    </cfRule>
    <cfRule type="cellIs" dxfId="3530" priority="777" stopIfTrue="1" operator="equal">
      <formula>4</formula>
    </cfRule>
    <cfRule type="cellIs" dxfId="3529" priority="778" stopIfTrue="1" operator="equal">
      <formula>3</formula>
    </cfRule>
  </conditionalFormatting>
  <conditionalFormatting sqref="F4">
    <cfRule type="expression" dxfId="3528" priority="769" stopIfTrue="1">
      <formula>$D$1&lt;F4</formula>
    </cfRule>
    <cfRule type="expression" dxfId="3527" priority="770" stopIfTrue="1">
      <formula>$D$1&gt;F4</formula>
    </cfRule>
  </conditionalFormatting>
  <conditionalFormatting sqref="M5">
    <cfRule type="expression" dxfId="3526" priority="730" stopIfTrue="1">
      <formula>$D$1&lt;M5</formula>
    </cfRule>
    <cfRule type="expression" dxfId="3525" priority="731" stopIfTrue="1">
      <formula>$D$1&gt;M5</formula>
    </cfRule>
  </conditionalFormatting>
  <conditionalFormatting sqref="M5">
    <cfRule type="cellIs" dxfId="3524" priority="727" stopIfTrue="1" operator="equal">
      <formula>5</formula>
    </cfRule>
    <cfRule type="cellIs" dxfId="3523" priority="728" stopIfTrue="1" operator="equal">
      <formula>4</formula>
    </cfRule>
    <cfRule type="cellIs" dxfId="3522" priority="729" stopIfTrue="1" operator="equal">
      <formula>3</formula>
    </cfRule>
  </conditionalFormatting>
  <conditionalFormatting sqref="M5">
    <cfRule type="cellIs" dxfId="3521" priority="721" stopIfTrue="1" operator="equal">
      <formula>5</formula>
    </cfRule>
    <cfRule type="cellIs" dxfId="3520" priority="722" stopIfTrue="1" operator="equal">
      <formula>4</formula>
    </cfRule>
    <cfRule type="cellIs" dxfId="3519" priority="723" stopIfTrue="1" operator="equal">
      <formula>3</formula>
    </cfRule>
  </conditionalFormatting>
  <conditionalFormatting sqref="N3">
    <cfRule type="expression" dxfId="3518" priority="716" stopIfTrue="1">
      <formula>$D$1&lt;N3</formula>
    </cfRule>
    <cfRule type="expression" dxfId="3517" priority="717" stopIfTrue="1">
      <formula>$D$1&gt;N3</formula>
    </cfRule>
  </conditionalFormatting>
  <conditionalFormatting sqref="N4">
    <cfRule type="expression" dxfId="3516" priority="705" stopIfTrue="1">
      <formula>$D$1&lt;N4</formula>
    </cfRule>
    <cfRule type="expression" dxfId="3515" priority="706" stopIfTrue="1">
      <formula>$D$1&gt;N4</formula>
    </cfRule>
  </conditionalFormatting>
  <conditionalFormatting sqref="N4">
    <cfRule type="expression" dxfId="3514" priority="677" stopIfTrue="1">
      <formula>$D$1&lt;N4</formula>
    </cfRule>
    <cfRule type="expression" dxfId="3513" priority="678" stopIfTrue="1">
      <formula>$D$1&gt;N4</formula>
    </cfRule>
  </conditionalFormatting>
  <conditionalFormatting sqref="N4">
    <cfRule type="expression" dxfId="3512" priority="675" stopIfTrue="1">
      <formula>$D$1&lt;N4</formula>
    </cfRule>
    <cfRule type="expression" dxfId="3511" priority="676" stopIfTrue="1">
      <formula>$D$1&gt;N4</formula>
    </cfRule>
  </conditionalFormatting>
  <conditionalFormatting sqref="N4">
    <cfRule type="expression" dxfId="3510" priority="673" stopIfTrue="1">
      <formula>$D$1&lt;N4</formula>
    </cfRule>
    <cfRule type="expression" dxfId="3509" priority="674" stopIfTrue="1">
      <formula>$D$1&gt;N4</formula>
    </cfRule>
  </conditionalFormatting>
  <conditionalFormatting sqref="N5">
    <cfRule type="cellIs" dxfId="3508" priority="702" stopIfTrue="1" operator="equal">
      <formula>5</formula>
    </cfRule>
    <cfRule type="cellIs" dxfId="3507" priority="703" stopIfTrue="1" operator="equal">
      <formula>4</formula>
    </cfRule>
    <cfRule type="cellIs" dxfId="3506" priority="704" stopIfTrue="1" operator="equal">
      <formula>3</formula>
    </cfRule>
  </conditionalFormatting>
  <conditionalFormatting sqref="N4">
    <cfRule type="expression" dxfId="3505" priority="700" stopIfTrue="1">
      <formula>$D$1&lt;N4</formula>
    </cfRule>
    <cfRule type="expression" dxfId="3504" priority="701" stopIfTrue="1">
      <formula>$D$1&gt;N4</formula>
    </cfRule>
  </conditionalFormatting>
  <conditionalFormatting sqref="N4">
    <cfRule type="expression" dxfId="3503" priority="698" stopIfTrue="1">
      <formula>$D$1&lt;N4</formula>
    </cfRule>
    <cfRule type="expression" dxfId="3502" priority="699" stopIfTrue="1">
      <formula>$D$1&gt;N4</formula>
    </cfRule>
  </conditionalFormatting>
  <conditionalFormatting sqref="N4">
    <cfRule type="expression" dxfId="3501" priority="696" stopIfTrue="1">
      <formula>$D$1&lt;N4</formula>
    </cfRule>
    <cfRule type="expression" dxfId="3500" priority="697" stopIfTrue="1">
      <formula>$D$1&gt;N4</formula>
    </cfRule>
  </conditionalFormatting>
  <conditionalFormatting sqref="N4">
    <cfRule type="expression" dxfId="3499" priority="694" stopIfTrue="1">
      <formula>$D$1&lt;N4</formula>
    </cfRule>
    <cfRule type="expression" dxfId="3498" priority="695" stopIfTrue="1">
      <formula>$D$1&gt;N4</formula>
    </cfRule>
  </conditionalFormatting>
  <conditionalFormatting sqref="N4">
    <cfRule type="expression" dxfId="3497" priority="692" stopIfTrue="1">
      <formula>$D$1&lt;N4</formula>
    </cfRule>
    <cfRule type="expression" dxfId="3496" priority="693" stopIfTrue="1">
      <formula>$D$1&gt;N4</formula>
    </cfRule>
  </conditionalFormatting>
  <conditionalFormatting sqref="N5">
    <cfRule type="cellIs" dxfId="3495" priority="689" stopIfTrue="1" operator="equal">
      <formula>5</formula>
    </cfRule>
    <cfRule type="cellIs" dxfId="3494" priority="690" stopIfTrue="1" operator="equal">
      <formula>4</formula>
    </cfRule>
    <cfRule type="cellIs" dxfId="3493" priority="691" stopIfTrue="1" operator="equal">
      <formula>3</formula>
    </cfRule>
  </conditionalFormatting>
  <conditionalFormatting sqref="N4">
    <cfRule type="expression" dxfId="3492" priority="687" stopIfTrue="1">
      <formula>$D$1&lt;N4</formula>
    </cfRule>
    <cfRule type="expression" dxfId="3491" priority="688" stopIfTrue="1">
      <formula>$D$1&gt;N4</formula>
    </cfRule>
  </conditionalFormatting>
  <conditionalFormatting sqref="N5">
    <cfRule type="cellIs" dxfId="3490" priority="684" stopIfTrue="1" operator="equal">
      <formula>5</formula>
    </cfRule>
    <cfRule type="cellIs" dxfId="3489" priority="685" stopIfTrue="1" operator="equal">
      <formula>4</formula>
    </cfRule>
    <cfRule type="cellIs" dxfId="3488" priority="686" stopIfTrue="1" operator="equal">
      <formula>3</formula>
    </cfRule>
  </conditionalFormatting>
  <conditionalFormatting sqref="N4">
    <cfRule type="expression" dxfId="3487" priority="682" stopIfTrue="1">
      <formula>$D$1&lt;N4</formula>
    </cfRule>
    <cfRule type="expression" dxfId="3486" priority="683" stopIfTrue="1">
      <formula>$D$1&gt;N4</formula>
    </cfRule>
  </conditionalFormatting>
  <conditionalFormatting sqref="N5">
    <cfRule type="cellIs" dxfId="3485" priority="679" stopIfTrue="1" operator="equal">
      <formula>5</formula>
    </cfRule>
    <cfRule type="cellIs" dxfId="3484" priority="680" stopIfTrue="1" operator="equal">
      <formula>4</formula>
    </cfRule>
    <cfRule type="cellIs" dxfId="3483" priority="681" stopIfTrue="1" operator="equal">
      <formula>3</formula>
    </cfRule>
  </conditionalFormatting>
  <conditionalFormatting sqref="N4">
    <cfRule type="expression" dxfId="3482" priority="671" stopIfTrue="1">
      <formula>$D$1&lt;N4</formula>
    </cfRule>
    <cfRule type="expression" dxfId="3481" priority="672" stopIfTrue="1">
      <formula>$D$1&gt;N4</formula>
    </cfRule>
  </conditionalFormatting>
  <conditionalFormatting sqref="N4">
    <cfRule type="expression" dxfId="3480" priority="669" stopIfTrue="1">
      <formula>$D$1&lt;N4</formula>
    </cfRule>
    <cfRule type="expression" dxfId="3479" priority="670" stopIfTrue="1">
      <formula>$D$1&gt;N4</formula>
    </cfRule>
  </conditionalFormatting>
  <conditionalFormatting sqref="N4">
    <cfRule type="expression" dxfId="3478" priority="667" stopIfTrue="1">
      <formula>$D$1&lt;N4</formula>
    </cfRule>
    <cfRule type="expression" dxfId="3477" priority="668" stopIfTrue="1">
      <formula>$D$1&gt;N4</formula>
    </cfRule>
  </conditionalFormatting>
  <conditionalFormatting sqref="N4">
    <cfRule type="expression" dxfId="3476" priority="665" stopIfTrue="1">
      <formula>$D$1&lt;N4</formula>
    </cfRule>
    <cfRule type="expression" dxfId="3475" priority="666" stopIfTrue="1">
      <formula>$D$1&gt;N4</formula>
    </cfRule>
  </conditionalFormatting>
  <conditionalFormatting sqref="N4">
    <cfRule type="expression" dxfId="3474" priority="663" stopIfTrue="1">
      <formula>$D$1&lt;N4</formula>
    </cfRule>
    <cfRule type="expression" dxfId="3473" priority="664" stopIfTrue="1">
      <formula>$D$1&gt;N4</formula>
    </cfRule>
  </conditionalFormatting>
  <conditionalFormatting sqref="N4">
    <cfRule type="expression" dxfId="3472" priority="661" stopIfTrue="1">
      <formula>$D$1&lt;N4</formula>
    </cfRule>
    <cfRule type="expression" dxfId="3471" priority="662" stopIfTrue="1">
      <formula>$D$1&gt;N4</formula>
    </cfRule>
  </conditionalFormatting>
  <conditionalFormatting sqref="N4">
    <cfRule type="expression" dxfId="3470" priority="659" stopIfTrue="1">
      <formula>$D$1&lt;N4</formula>
    </cfRule>
    <cfRule type="expression" dxfId="3469" priority="660" stopIfTrue="1">
      <formula>$D$1&gt;N4</formula>
    </cfRule>
  </conditionalFormatting>
  <conditionalFormatting sqref="N4">
    <cfRule type="expression" dxfId="3468" priority="657" stopIfTrue="1">
      <formula>$D$1&lt;N4</formula>
    </cfRule>
    <cfRule type="expression" dxfId="3467" priority="658" stopIfTrue="1">
      <formula>$D$1&gt;N4</formula>
    </cfRule>
  </conditionalFormatting>
  <conditionalFormatting sqref="N4">
    <cfRule type="expression" dxfId="3466" priority="655" stopIfTrue="1">
      <formula>$D$1&lt;N4</formula>
    </cfRule>
    <cfRule type="expression" dxfId="3465" priority="656" stopIfTrue="1">
      <formula>$D$1&gt;N4</formula>
    </cfRule>
  </conditionalFormatting>
  <conditionalFormatting sqref="N4">
    <cfRule type="expression" dxfId="3464" priority="653" stopIfTrue="1">
      <formula>$D$1&lt;N4</formula>
    </cfRule>
    <cfRule type="expression" dxfId="3463" priority="654" stopIfTrue="1">
      <formula>$D$1&gt;N4</formula>
    </cfRule>
  </conditionalFormatting>
  <conditionalFormatting sqref="N4">
    <cfRule type="expression" dxfId="3462" priority="651" stopIfTrue="1">
      <formula>$D$1&lt;N4</formula>
    </cfRule>
    <cfRule type="expression" dxfId="3461" priority="652" stopIfTrue="1">
      <formula>$D$1&gt;N4</formula>
    </cfRule>
  </conditionalFormatting>
  <conditionalFormatting sqref="N4">
    <cfRule type="expression" dxfId="3460" priority="649" stopIfTrue="1">
      <formula>$D$1&lt;N4</formula>
    </cfRule>
    <cfRule type="expression" dxfId="3459" priority="650" stopIfTrue="1">
      <formula>$D$1&gt;N4</formula>
    </cfRule>
  </conditionalFormatting>
  <conditionalFormatting sqref="N4">
    <cfRule type="expression" dxfId="3458" priority="647" stopIfTrue="1">
      <formula>$D$1&lt;N4</formula>
    </cfRule>
    <cfRule type="expression" dxfId="3457" priority="648" stopIfTrue="1">
      <formula>$D$1&gt;N4</formula>
    </cfRule>
  </conditionalFormatting>
  <conditionalFormatting sqref="N4">
    <cfRule type="expression" dxfId="3456" priority="645" stopIfTrue="1">
      <formula>$D$1&lt;N4</formula>
    </cfRule>
    <cfRule type="expression" dxfId="3455" priority="646" stopIfTrue="1">
      <formula>$D$1&gt;N4</formula>
    </cfRule>
  </conditionalFormatting>
  <conditionalFormatting sqref="N4">
    <cfRule type="expression" dxfId="3454" priority="643" stopIfTrue="1">
      <formula>$D$1&lt;N4</formula>
    </cfRule>
    <cfRule type="expression" dxfId="3453" priority="644" stopIfTrue="1">
      <formula>$D$1&gt;N4</formula>
    </cfRule>
  </conditionalFormatting>
  <conditionalFormatting sqref="O5">
    <cfRule type="cellIs" dxfId="3452" priority="634" stopIfTrue="1" operator="equal">
      <formula>5</formula>
    </cfRule>
    <cfRule type="cellIs" dxfId="3451" priority="635" stopIfTrue="1" operator="equal">
      <formula>4</formula>
    </cfRule>
    <cfRule type="cellIs" dxfId="3450" priority="636" stopIfTrue="1" operator="equal">
      <formula>3</formula>
    </cfRule>
  </conditionalFormatting>
  <conditionalFormatting sqref="O5">
    <cfRule type="cellIs" dxfId="3449" priority="625" stopIfTrue="1" operator="equal">
      <formula>5</formula>
    </cfRule>
    <cfRule type="cellIs" dxfId="3448" priority="626" stopIfTrue="1" operator="equal">
      <formula>4</formula>
    </cfRule>
    <cfRule type="cellIs" dxfId="3447" priority="627" stopIfTrue="1" operator="equal">
      <formula>3</formula>
    </cfRule>
  </conditionalFormatting>
  <conditionalFormatting sqref="O5">
    <cfRule type="cellIs" dxfId="3446" priority="622" stopIfTrue="1" operator="equal">
      <formula>5</formula>
    </cfRule>
    <cfRule type="cellIs" dxfId="3445" priority="623" stopIfTrue="1" operator="equal">
      <formula>4</formula>
    </cfRule>
    <cfRule type="cellIs" dxfId="3444" priority="624" stopIfTrue="1" operator="equal">
      <formula>3</formula>
    </cfRule>
  </conditionalFormatting>
  <conditionalFormatting sqref="O5">
    <cfRule type="cellIs" dxfId="3443" priority="619" stopIfTrue="1" operator="equal">
      <formula>5</formula>
    </cfRule>
    <cfRule type="cellIs" dxfId="3442" priority="620" stopIfTrue="1" operator="equal">
      <formula>4</formula>
    </cfRule>
    <cfRule type="cellIs" dxfId="3441" priority="621" stopIfTrue="1" operator="equal">
      <formula>3</formula>
    </cfRule>
  </conditionalFormatting>
  <conditionalFormatting sqref="O5">
    <cfRule type="cellIs" dxfId="3440" priority="616" stopIfTrue="1" operator="equal">
      <formula>5</formula>
    </cfRule>
    <cfRule type="cellIs" dxfId="3439" priority="617" stopIfTrue="1" operator="equal">
      <formula>4</formula>
    </cfRule>
    <cfRule type="cellIs" dxfId="3438" priority="618" stopIfTrue="1" operator="equal">
      <formula>3</formula>
    </cfRule>
  </conditionalFormatting>
  <conditionalFormatting sqref="O5">
    <cfRule type="cellIs" dxfId="3437" priority="613" stopIfTrue="1" operator="equal">
      <formula>5</formula>
    </cfRule>
    <cfRule type="cellIs" dxfId="3436" priority="614" stopIfTrue="1" operator="equal">
      <formula>4</formula>
    </cfRule>
    <cfRule type="cellIs" dxfId="3435" priority="615" stopIfTrue="1" operator="equal">
      <formula>3</formula>
    </cfRule>
  </conditionalFormatting>
  <conditionalFormatting sqref="O5">
    <cfRule type="cellIs" dxfId="3434" priority="610" stopIfTrue="1" operator="equal">
      <formula>5</formula>
    </cfRule>
    <cfRule type="cellIs" dxfId="3433" priority="611" stopIfTrue="1" operator="equal">
      <formula>4</formula>
    </cfRule>
    <cfRule type="cellIs" dxfId="3432" priority="612" stopIfTrue="1" operator="equal">
      <formula>3</formula>
    </cfRule>
  </conditionalFormatting>
  <conditionalFormatting sqref="O5">
    <cfRule type="cellIs" dxfId="3431" priority="607" stopIfTrue="1" operator="equal">
      <formula>5</formula>
    </cfRule>
    <cfRule type="cellIs" dxfId="3430" priority="608" stopIfTrue="1" operator="equal">
      <formula>4</formula>
    </cfRule>
    <cfRule type="cellIs" dxfId="3429" priority="609" stopIfTrue="1" operator="equal">
      <formula>3</formula>
    </cfRule>
  </conditionalFormatting>
  <conditionalFormatting sqref="O5">
    <cfRule type="cellIs" dxfId="3428" priority="604" stopIfTrue="1" operator="equal">
      <formula>5</formula>
    </cfRule>
    <cfRule type="cellIs" dxfId="3427" priority="605" stopIfTrue="1" operator="equal">
      <formula>4</formula>
    </cfRule>
    <cfRule type="cellIs" dxfId="3426" priority="606" stopIfTrue="1" operator="equal">
      <formula>3</formula>
    </cfRule>
  </conditionalFormatting>
  <conditionalFormatting sqref="O5">
    <cfRule type="cellIs" dxfId="3425" priority="601" stopIfTrue="1" operator="equal">
      <formula>5</formula>
    </cfRule>
    <cfRule type="cellIs" dxfId="3424" priority="602" stopIfTrue="1" operator="equal">
      <formula>4</formula>
    </cfRule>
    <cfRule type="cellIs" dxfId="3423" priority="603" stopIfTrue="1" operator="equal">
      <formula>3</formula>
    </cfRule>
  </conditionalFormatting>
  <conditionalFormatting sqref="O5">
    <cfRule type="cellIs" dxfId="3422" priority="598" stopIfTrue="1" operator="equal">
      <formula>5</formula>
    </cfRule>
    <cfRule type="cellIs" dxfId="3421" priority="599" stopIfTrue="1" operator="equal">
      <formula>4</formula>
    </cfRule>
    <cfRule type="cellIs" dxfId="3420" priority="600" stopIfTrue="1" operator="equal">
      <formula>3</formula>
    </cfRule>
  </conditionalFormatting>
  <conditionalFormatting sqref="O5">
    <cfRule type="cellIs" dxfId="3419" priority="595" stopIfTrue="1" operator="equal">
      <formula>5</formula>
    </cfRule>
    <cfRule type="cellIs" dxfId="3418" priority="596" stopIfTrue="1" operator="equal">
      <formula>4</formula>
    </cfRule>
    <cfRule type="cellIs" dxfId="3417" priority="597" stopIfTrue="1" operator="equal">
      <formula>3</formula>
    </cfRule>
  </conditionalFormatting>
  <conditionalFormatting sqref="O5">
    <cfRule type="cellIs" dxfId="3416" priority="592" stopIfTrue="1" operator="equal">
      <formula>5</formula>
    </cfRule>
    <cfRule type="cellIs" dxfId="3415" priority="593" stopIfTrue="1" operator="equal">
      <formula>4</formula>
    </cfRule>
    <cfRule type="cellIs" dxfId="3414" priority="594" stopIfTrue="1" operator="equal">
      <formula>3</formula>
    </cfRule>
  </conditionalFormatting>
  <conditionalFormatting sqref="O5">
    <cfRule type="cellIs" dxfId="3413" priority="589" stopIfTrue="1" operator="equal">
      <formula>5</formula>
    </cfRule>
    <cfRule type="cellIs" dxfId="3412" priority="590" stopIfTrue="1" operator="equal">
      <formula>4</formula>
    </cfRule>
    <cfRule type="cellIs" dxfId="3411" priority="591" stopIfTrue="1" operator="equal">
      <formula>3</formula>
    </cfRule>
  </conditionalFormatting>
  <conditionalFormatting sqref="O5">
    <cfRule type="cellIs" dxfId="3410" priority="586" stopIfTrue="1" operator="equal">
      <formula>5</formula>
    </cfRule>
    <cfRule type="cellIs" dxfId="3409" priority="587" stopIfTrue="1" operator="equal">
      <formula>4</formula>
    </cfRule>
    <cfRule type="cellIs" dxfId="3408" priority="588" stopIfTrue="1" operator="equal">
      <formula>3</formula>
    </cfRule>
  </conditionalFormatting>
  <conditionalFormatting sqref="O5">
    <cfRule type="cellIs" dxfId="3407" priority="583" stopIfTrue="1" operator="equal">
      <formula>5</formula>
    </cfRule>
    <cfRule type="cellIs" dxfId="3406" priority="584" stopIfTrue="1" operator="equal">
      <formula>4</formula>
    </cfRule>
    <cfRule type="cellIs" dxfId="3405" priority="585" stopIfTrue="1" operator="equal">
      <formula>3</formula>
    </cfRule>
  </conditionalFormatting>
  <conditionalFormatting sqref="O5">
    <cfRule type="cellIs" dxfId="3404" priority="580" stopIfTrue="1" operator="equal">
      <formula>5</formula>
    </cfRule>
    <cfRule type="cellIs" dxfId="3403" priority="581" stopIfTrue="1" operator="equal">
      <formula>4</formula>
    </cfRule>
    <cfRule type="cellIs" dxfId="3402" priority="582" stopIfTrue="1" operator="equal">
      <formula>3</formula>
    </cfRule>
  </conditionalFormatting>
  <conditionalFormatting sqref="O5">
    <cfRule type="cellIs" dxfId="3401" priority="577" stopIfTrue="1" operator="equal">
      <formula>5</formula>
    </cfRule>
    <cfRule type="cellIs" dxfId="3400" priority="578" stopIfTrue="1" operator="equal">
      <formula>4</formula>
    </cfRule>
    <cfRule type="cellIs" dxfId="3399" priority="579" stopIfTrue="1" operator="equal">
      <formula>3</formula>
    </cfRule>
  </conditionalFormatting>
  <conditionalFormatting sqref="O5">
    <cfRule type="cellIs" dxfId="3398" priority="574" stopIfTrue="1" operator="equal">
      <formula>5</formula>
    </cfRule>
    <cfRule type="cellIs" dxfId="3397" priority="575" stopIfTrue="1" operator="equal">
      <formula>4</formula>
    </cfRule>
    <cfRule type="cellIs" dxfId="3396" priority="576" stopIfTrue="1" operator="equal">
      <formula>3</formula>
    </cfRule>
  </conditionalFormatting>
  <conditionalFormatting sqref="O5">
    <cfRule type="cellIs" dxfId="3395" priority="571" stopIfTrue="1" operator="equal">
      <formula>5</formula>
    </cfRule>
    <cfRule type="cellIs" dxfId="3394" priority="572" stopIfTrue="1" operator="equal">
      <formula>4</formula>
    </cfRule>
    <cfRule type="cellIs" dxfId="3393" priority="573" stopIfTrue="1" operator="equal">
      <formula>3</formula>
    </cfRule>
  </conditionalFormatting>
  <conditionalFormatting sqref="O5">
    <cfRule type="cellIs" dxfId="3392" priority="640" stopIfTrue="1" operator="equal">
      <formula>5</formula>
    </cfRule>
    <cfRule type="cellIs" dxfId="3391" priority="641" stopIfTrue="1" operator="equal">
      <formula>4</formula>
    </cfRule>
    <cfRule type="cellIs" dxfId="3390" priority="642" stopIfTrue="1" operator="equal">
      <formula>3</formula>
    </cfRule>
  </conditionalFormatting>
  <conditionalFormatting sqref="O5">
    <cfRule type="cellIs" dxfId="3389" priority="637" stopIfTrue="1" operator="equal">
      <formula>5</formula>
    </cfRule>
    <cfRule type="cellIs" dxfId="3388" priority="638" stopIfTrue="1" operator="equal">
      <formula>4</formula>
    </cfRule>
    <cfRule type="cellIs" dxfId="3387" priority="639" stopIfTrue="1" operator="equal">
      <formula>3</formula>
    </cfRule>
  </conditionalFormatting>
  <conditionalFormatting sqref="O5">
    <cfRule type="cellIs" dxfId="3386" priority="631" stopIfTrue="1" operator="equal">
      <formula>5</formula>
    </cfRule>
    <cfRule type="cellIs" dxfId="3385" priority="632" stopIfTrue="1" operator="equal">
      <formula>4</formula>
    </cfRule>
    <cfRule type="cellIs" dxfId="3384" priority="633" stopIfTrue="1" operator="equal">
      <formula>3</formula>
    </cfRule>
  </conditionalFormatting>
  <conditionalFormatting sqref="O5">
    <cfRule type="cellIs" dxfId="3383" priority="628" stopIfTrue="1" operator="equal">
      <formula>5</formula>
    </cfRule>
    <cfRule type="cellIs" dxfId="3382" priority="629" stopIfTrue="1" operator="equal">
      <formula>4</formula>
    </cfRule>
    <cfRule type="cellIs" dxfId="3381" priority="630" stopIfTrue="1" operator="equal">
      <formula>3</formula>
    </cfRule>
  </conditionalFormatting>
  <conditionalFormatting sqref="P4">
    <cfRule type="expression" dxfId="3380" priority="569" stopIfTrue="1">
      <formula>$D$1&lt;P4</formula>
    </cfRule>
    <cfRule type="expression" dxfId="3379" priority="570" stopIfTrue="1">
      <formula>$D$1&gt;P4</formula>
    </cfRule>
  </conditionalFormatting>
  <conditionalFormatting sqref="P4">
    <cfRule type="expression" dxfId="3378" priority="567" stopIfTrue="1">
      <formula>$D$1&lt;P4</formula>
    </cfRule>
    <cfRule type="expression" dxfId="3377" priority="568" stopIfTrue="1">
      <formula>$D$1&gt;P4</formula>
    </cfRule>
  </conditionalFormatting>
  <conditionalFormatting sqref="P5">
    <cfRule type="expression" dxfId="3376" priority="565" stopIfTrue="1">
      <formula>$D$1&lt;P5</formula>
    </cfRule>
    <cfRule type="expression" dxfId="3375" priority="566" stopIfTrue="1">
      <formula>$D$1&gt;P5</formula>
    </cfRule>
  </conditionalFormatting>
  <conditionalFormatting sqref="P5">
    <cfRule type="expression" dxfId="3374" priority="563" stopIfTrue="1">
      <formula>$D$1&lt;P5</formula>
    </cfRule>
    <cfRule type="expression" dxfId="3373" priority="564" stopIfTrue="1">
      <formula>$D$1&gt;P5</formula>
    </cfRule>
  </conditionalFormatting>
  <conditionalFormatting sqref="P5">
    <cfRule type="expression" dxfId="3372" priority="561" stopIfTrue="1">
      <formula>$D$1&lt;P5</formula>
    </cfRule>
    <cfRule type="expression" dxfId="3371" priority="562" stopIfTrue="1">
      <formula>$D$1&gt;P5</formula>
    </cfRule>
  </conditionalFormatting>
  <conditionalFormatting sqref="P5">
    <cfRule type="expression" dxfId="3370" priority="549" stopIfTrue="1">
      <formula>$D$1&lt;P5</formula>
    </cfRule>
    <cfRule type="expression" dxfId="3369" priority="550" stopIfTrue="1">
      <formula>$D$1&gt;P5</formula>
    </cfRule>
  </conditionalFormatting>
  <conditionalFormatting sqref="P5">
    <cfRule type="expression" dxfId="3368" priority="547" stopIfTrue="1">
      <formula>$D$1&lt;P5</formula>
    </cfRule>
    <cfRule type="expression" dxfId="3367" priority="548" stopIfTrue="1">
      <formula>$D$1&gt;P5</formula>
    </cfRule>
  </conditionalFormatting>
  <conditionalFormatting sqref="P5">
    <cfRule type="expression" dxfId="3366" priority="545" stopIfTrue="1">
      <formula>$D$1&lt;P5</formula>
    </cfRule>
    <cfRule type="expression" dxfId="3365" priority="546" stopIfTrue="1">
      <formula>$D$1&gt;P5</formula>
    </cfRule>
  </conditionalFormatting>
  <conditionalFormatting sqref="P5">
    <cfRule type="expression" dxfId="3364" priority="559" stopIfTrue="1">
      <formula>$D$1&lt;P5</formula>
    </cfRule>
    <cfRule type="expression" dxfId="3363" priority="560" stopIfTrue="1">
      <formula>$D$1&gt;P5</formula>
    </cfRule>
  </conditionalFormatting>
  <conditionalFormatting sqref="P5">
    <cfRule type="expression" dxfId="3362" priority="557" stopIfTrue="1">
      <formula>$D$1&lt;P5</formula>
    </cfRule>
    <cfRule type="expression" dxfId="3361" priority="558" stopIfTrue="1">
      <formula>$D$1&gt;P5</formula>
    </cfRule>
  </conditionalFormatting>
  <conditionalFormatting sqref="P5">
    <cfRule type="expression" dxfId="3360" priority="555" stopIfTrue="1">
      <formula>$D$1&lt;P5</formula>
    </cfRule>
    <cfRule type="expression" dxfId="3359" priority="556" stopIfTrue="1">
      <formula>$D$1&gt;P5</formula>
    </cfRule>
  </conditionalFormatting>
  <conditionalFormatting sqref="P5">
    <cfRule type="expression" dxfId="3358" priority="553" stopIfTrue="1">
      <formula>$D$1&lt;P5</formula>
    </cfRule>
    <cfRule type="expression" dxfId="3357" priority="554" stopIfTrue="1">
      <formula>$D$1&gt;P5</formula>
    </cfRule>
  </conditionalFormatting>
  <conditionalFormatting sqref="P5">
    <cfRule type="expression" dxfId="3356" priority="551" stopIfTrue="1">
      <formula>$D$1&lt;P5</formula>
    </cfRule>
    <cfRule type="expression" dxfId="3355" priority="552" stopIfTrue="1">
      <formula>$D$1&gt;P5</formula>
    </cfRule>
  </conditionalFormatting>
  <conditionalFormatting sqref="P5">
    <cfRule type="expression" dxfId="3354" priority="533" stopIfTrue="1">
      <formula>$D$1&lt;P5</formula>
    </cfRule>
    <cfRule type="expression" dxfId="3353" priority="534" stopIfTrue="1">
      <formula>$D$1&gt;P5</formula>
    </cfRule>
  </conditionalFormatting>
  <conditionalFormatting sqref="P5">
    <cfRule type="expression" dxfId="3352" priority="531" stopIfTrue="1">
      <formula>$D$1&lt;P5</formula>
    </cfRule>
    <cfRule type="expression" dxfId="3351" priority="532" stopIfTrue="1">
      <formula>$D$1&gt;P5</formula>
    </cfRule>
  </conditionalFormatting>
  <conditionalFormatting sqref="P5">
    <cfRule type="expression" dxfId="3350" priority="527" stopIfTrue="1">
      <formula>$D$1&lt;P5</formula>
    </cfRule>
    <cfRule type="expression" dxfId="3349" priority="528" stopIfTrue="1">
      <formula>$D$1&gt;P5</formula>
    </cfRule>
  </conditionalFormatting>
  <conditionalFormatting sqref="P5">
    <cfRule type="expression" dxfId="3348" priority="543" stopIfTrue="1">
      <formula>$D$1&lt;P5</formula>
    </cfRule>
    <cfRule type="expression" dxfId="3347" priority="544" stopIfTrue="1">
      <formula>$D$1&gt;P5</formula>
    </cfRule>
  </conditionalFormatting>
  <conditionalFormatting sqref="P5">
    <cfRule type="expression" dxfId="3346" priority="541" stopIfTrue="1">
      <formula>$D$1&lt;P5</formula>
    </cfRule>
    <cfRule type="expression" dxfId="3345" priority="542" stopIfTrue="1">
      <formula>$D$1&gt;P5</formula>
    </cfRule>
  </conditionalFormatting>
  <conditionalFormatting sqref="P5">
    <cfRule type="expression" dxfId="3344" priority="539" stopIfTrue="1">
      <formula>$D$1&lt;P5</formula>
    </cfRule>
    <cfRule type="expression" dxfId="3343" priority="540" stopIfTrue="1">
      <formula>$D$1&gt;P5</formula>
    </cfRule>
  </conditionalFormatting>
  <conditionalFormatting sqref="P5">
    <cfRule type="expression" dxfId="3342" priority="537" stopIfTrue="1">
      <formula>$D$1&lt;P5</formula>
    </cfRule>
    <cfRule type="expression" dxfId="3341" priority="538" stopIfTrue="1">
      <formula>$D$1&gt;P5</formula>
    </cfRule>
  </conditionalFormatting>
  <conditionalFormatting sqref="P5">
    <cfRule type="expression" dxfId="3340" priority="535" stopIfTrue="1">
      <formula>$D$1&lt;P5</formula>
    </cfRule>
    <cfRule type="expression" dxfId="3339" priority="536" stopIfTrue="1">
      <formula>$D$1&gt;P5</formula>
    </cfRule>
  </conditionalFormatting>
  <conditionalFormatting sqref="P5">
    <cfRule type="expression" dxfId="3338" priority="529" stopIfTrue="1">
      <formula>$D$1&lt;P5</formula>
    </cfRule>
    <cfRule type="expression" dxfId="3337" priority="530" stopIfTrue="1">
      <formula>$D$1&gt;P5</formula>
    </cfRule>
  </conditionalFormatting>
  <conditionalFormatting sqref="P5">
    <cfRule type="expression" dxfId="3336" priority="525" stopIfTrue="1">
      <formula>$D$1&lt;P5</formula>
    </cfRule>
    <cfRule type="expression" dxfId="3335" priority="526" stopIfTrue="1">
      <formula>$D$1&gt;P5</formula>
    </cfRule>
  </conditionalFormatting>
  <conditionalFormatting sqref="P4">
    <cfRule type="expression" dxfId="3334" priority="523" stopIfTrue="1">
      <formula>$D$1&lt;P4</formula>
    </cfRule>
    <cfRule type="expression" dxfId="3333" priority="524" stopIfTrue="1">
      <formula>$D$1&gt;P4</formula>
    </cfRule>
  </conditionalFormatting>
  <conditionalFormatting sqref="P4">
    <cfRule type="expression" dxfId="3332" priority="521" stopIfTrue="1">
      <formula>$D$1&lt;P4</formula>
    </cfRule>
    <cfRule type="expression" dxfId="3331" priority="522" stopIfTrue="1">
      <formula>$D$1&gt;P4</formula>
    </cfRule>
  </conditionalFormatting>
  <conditionalFormatting sqref="P4">
    <cfRule type="expression" dxfId="3330" priority="519" stopIfTrue="1">
      <formula>$D$1&lt;P4</formula>
    </cfRule>
    <cfRule type="expression" dxfId="3329" priority="520" stopIfTrue="1">
      <formula>$D$1&gt;P4</formula>
    </cfRule>
  </conditionalFormatting>
  <conditionalFormatting sqref="P4">
    <cfRule type="expression" dxfId="3328" priority="517" stopIfTrue="1">
      <formula>$D$1&lt;P4</formula>
    </cfRule>
    <cfRule type="expression" dxfId="3327" priority="518" stopIfTrue="1">
      <formula>$D$1&gt;P4</formula>
    </cfRule>
  </conditionalFormatting>
  <conditionalFormatting sqref="P5">
    <cfRule type="cellIs" dxfId="3326" priority="514" stopIfTrue="1" operator="equal">
      <formula>5</formula>
    </cfRule>
    <cfRule type="cellIs" dxfId="3325" priority="515" stopIfTrue="1" operator="equal">
      <formula>4</formula>
    </cfRule>
    <cfRule type="cellIs" dxfId="3324" priority="516" stopIfTrue="1" operator="equal">
      <formula>3</formula>
    </cfRule>
  </conditionalFormatting>
  <conditionalFormatting sqref="P4">
    <cfRule type="expression" dxfId="3323" priority="512" stopIfTrue="1">
      <formula>$D$1&lt;P4</formula>
    </cfRule>
    <cfRule type="expression" dxfId="3322" priority="513" stopIfTrue="1">
      <formula>$D$1&gt;P4</formula>
    </cfRule>
  </conditionalFormatting>
  <conditionalFormatting sqref="P4">
    <cfRule type="expression" dxfId="3321" priority="510" stopIfTrue="1">
      <formula>$D$1&lt;P4</formula>
    </cfRule>
    <cfRule type="expression" dxfId="3320" priority="511" stopIfTrue="1">
      <formula>$D$1&gt;P4</formula>
    </cfRule>
  </conditionalFormatting>
  <conditionalFormatting sqref="P4">
    <cfRule type="expression" dxfId="3319" priority="508" stopIfTrue="1">
      <formula>$D$1&lt;P4</formula>
    </cfRule>
    <cfRule type="expression" dxfId="3318" priority="509" stopIfTrue="1">
      <formula>$D$1&gt;P4</formula>
    </cfRule>
  </conditionalFormatting>
  <conditionalFormatting sqref="P4">
    <cfRule type="expression" dxfId="3317" priority="506" stopIfTrue="1">
      <formula>$D$1&lt;P4</formula>
    </cfRule>
    <cfRule type="expression" dxfId="3316" priority="507" stopIfTrue="1">
      <formula>$D$1&gt;P4</formula>
    </cfRule>
  </conditionalFormatting>
  <conditionalFormatting sqref="P5">
    <cfRule type="cellIs" dxfId="3315" priority="503" stopIfTrue="1" operator="equal">
      <formula>5</formula>
    </cfRule>
    <cfRule type="cellIs" dxfId="3314" priority="504" stopIfTrue="1" operator="equal">
      <formula>4</formula>
    </cfRule>
    <cfRule type="cellIs" dxfId="3313" priority="505" stopIfTrue="1" operator="equal">
      <formula>3</formula>
    </cfRule>
  </conditionalFormatting>
  <conditionalFormatting sqref="P5">
    <cfRule type="cellIs" dxfId="3312" priority="500" stopIfTrue="1" operator="equal">
      <formula>5</formula>
    </cfRule>
    <cfRule type="cellIs" dxfId="3311" priority="501" stopIfTrue="1" operator="equal">
      <formula>4</formula>
    </cfRule>
    <cfRule type="cellIs" dxfId="3310" priority="502" stopIfTrue="1" operator="equal">
      <formula>3</formula>
    </cfRule>
  </conditionalFormatting>
  <conditionalFormatting sqref="P4">
    <cfRule type="expression" dxfId="3309" priority="482" stopIfTrue="1">
      <formula>$D$1&lt;P4</formula>
    </cfRule>
    <cfRule type="expression" dxfId="3308" priority="483" stopIfTrue="1">
      <formula>$D$1&gt;P4</formula>
    </cfRule>
  </conditionalFormatting>
  <conditionalFormatting sqref="P4">
    <cfRule type="expression" dxfId="3307" priority="480" stopIfTrue="1">
      <formula>$D$1&lt;P4</formula>
    </cfRule>
    <cfRule type="expression" dxfId="3306" priority="481" stopIfTrue="1">
      <formula>$D$1&gt;P4</formula>
    </cfRule>
  </conditionalFormatting>
  <conditionalFormatting sqref="P4">
    <cfRule type="expression" dxfId="3305" priority="476" stopIfTrue="1">
      <formula>$D$1&lt;P4</formula>
    </cfRule>
    <cfRule type="expression" dxfId="3304" priority="477" stopIfTrue="1">
      <formula>$D$1&gt;P4</formula>
    </cfRule>
  </conditionalFormatting>
  <conditionalFormatting sqref="P4">
    <cfRule type="expression" dxfId="3303" priority="498" stopIfTrue="1">
      <formula>$D$1&lt;P4</formula>
    </cfRule>
    <cfRule type="expression" dxfId="3302" priority="499" stopIfTrue="1">
      <formula>$D$1&gt;P4</formula>
    </cfRule>
  </conditionalFormatting>
  <conditionalFormatting sqref="P4">
    <cfRule type="expression" dxfId="3301" priority="496" stopIfTrue="1">
      <formula>$D$1&lt;P4</formula>
    </cfRule>
    <cfRule type="expression" dxfId="3300" priority="497" stopIfTrue="1">
      <formula>$D$1&gt;P4</formula>
    </cfRule>
  </conditionalFormatting>
  <conditionalFormatting sqref="P4">
    <cfRule type="expression" dxfId="3299" priority="494" stopIfTrue="1">
      <formula>$D$1&lt;P4</formula>
    </cfRule>
    <cfRule type="expression" dxfId="3298" priority="495" stopIfTrue="1">
      <formula>$D$1&gt;P4</formula>
    </cfRule>
  </conditionalFormatting>
  <conditionalFormatting sqref="P4">
    <cfRule type="expression" dxfId="3297" priority="492" stopIfTrue="1">
      <formula>$D$1&lt;P4</formula>
    </cfRule>
    <cfRule type="expression" dxfId="3296" priority="493" stopIfTrue="1">
      <formula>$D$1&gt;P4</formula>
    </cfRule>
  </conditionalFormatting>
  <conditionalFormatting sqref="P4">
    <cfRule type="expression" dxfId="3295" priority="490" stopIfTrue="1">
      <formula>$D$1&lt;P4</formula>
    </cfRule>
    <cfRule type="expression" dxfId="3294" priority="491" stopIfTrue="1">
      <formula>$D$1&gt;P4</formula>
    </cfRule>
  </conditionalFormatting>
  <conditionalFormatting sqref="P4">
    <cfRule type="expression" dxfId="3293" priority="488" stopIfTrue="1">
      <formula>$D$1&lt;P4</formula>
    </cfRule>
    <cfRule type="expression" dxfId="3292" priority="489" stopIfTrue="1">
      <formula>$D$1&gt;P4</formula>
    </cfRule>
  </conditionalFormatting>
  <conditionalFormatting sqref="P4">
    <cfRule type="expression" dxfId="3291" priority="486" stopIfTrue="1">
      <formula>$D$1&lt;P4</formula>
    </cfRule>
    <cfRule type="expression" dxfId="3290" priority="487" stopIfTrue="1">
      <formula>$D$1&gt;P4</formula>
    </cfRule>
  </conditionalFormatting>
  <conditionalFormatting sqref="P4">
    <cfRule type="expression" dxfId="3289" priority="484" stopIfTrue="1">
      <formula>$D$1&lt;P4</formula>
    </cfRule>
    <cfRule type="expression" dxfId="3288" priority="485" stopIfTrue="1">
      <formula>$D$1&gt;P4</formula>
    </cfRule>
  </conditionalFormatting>
  <conditionalFormatting sqref="P4">
    <cfRule type="expression" dxfId="3287" priority="478" stopIfTrue="1">
      <formula>$D$1&lt;P4</formula>
    </cfRule>
    <cfRule type="expression" dxfId="3286" priority="479" stopIfTrue="1">
      <formula>$D$1&gt;P4</formula>
    </cfRule>
  </conditionalFormatting>
  <conditionalFormatting sqref="P5">
    <cfRule type="cellIs" dxfId="3285" priority="473" stopIfTrue="1" operator="equal">
      <formula>5</formula>
    </cfRule>
    <cfRule type="cellIs" dxfId="3284" priority="474" stopIfTrue="1" operator="equal">
      <formula>4</formula>
    </cfRule>
    <cfRule type="cellIs" dxfId="3283" priority="475" stopIfTrue="1" operator="equal">
      <formula>3</formula>
    </cfRule>
  </conditionalFormatting>
  <conditionalFormatting sqref="P4">
    <cfRule type="expression" dxfId="3282" priority="471" stopIfTrue="1">
      <formula>$D$1&lt;P4</formula>
    </cfRule>
    <cfRule type="expression" dxfId="3281" priority="472" stopIfTrue="1">
      <formula>$D$1&gt;P4</formula>
    </cfRule>
  </conditionalFormatting>
  <conditionalFormatting sqref="P5">
    <cfRule type="cellIs" dxfId="3280" priority="468" stopIfTrue="1" operator="equal">
      <formula>5</formula>
    </cfRule>
    <cfRule type="cellIs" dxfId="3279" priority="469" stopIfTrue="1" operator="equal">
      <formula>4</formula>
    </cfRule>
    <cfRule type="cellIs" dxfId="3278" priority="470" stopIfTrue="1" operator="equal">
      <formula>3</formula>
    </cfRule>
  </conditionalFormatting>
  <conditionalFormatting sqref="H3">
    <cfRule type="expression" dxfId="3277" priority="466" stopIfTrue="1">
      <formula>$D$1&lt;H3</formula>
    </cfRule>
    <cfRule type="expression" dxfId="3276" priority="467" stopIfTrue="1">
      <formula>$D$1&gt;H3</formula>
    </cfRule>
  </conditionalFormatting>
  <conditionalFormatting sqref="H3">
    <cfRule type="expression" dxfId="3275" priority="464" stopIfTrue="1">
      <formula>$D$1&lt;H3</formula>
    </cfRule>
    <cfRule type="expression" dxfId="3274" priority="465" stopIfTrue="1">
      <formula>$D$1&gt;H3</formula>
    </cfRule>
  </conditionalFormatting>
  <conditionalFormatting sqref="H3">
    <cfRule type="expression" dxfId="3273" priority="462" stopIfTrue="1">
      <formula>$D$1&lt;H3</formula>
    </cfRule>
    <cfRule type="expression" dxfId="3272" priority="463" stopIfTrue="1">
      <formula>$D$1&gt;H3</formula>
    </cfRule>
  </conditionalFormatting>
  <conditionalFormatting sqref="H5">
    <cfRule type="cellIs" dxfId="3271" priority="454" stopIfTrue="1" operator="equal">
      <formula>5</formula>
    </cfRule>
    <cfRule type="cellIs" dxfId="3270" priority="455" stopIfTrue="1" operator="equal">
      <formula>4</formula>
    </cfRule>
    <cfRule type="cellIs" dxfId="3269" priority="456" stopIfTrue="1" operator="equal">
      <formula>3</formula>
    </cfRule>
  </conditionalFormatting>
  <conditionalFormatting sqref="H4">
    <cfRule type="expression" dxfId="3268" priority="445" stopIfTrue="1">
      <formula>$D$1&lt;H4</formula>
    </cfRule>
    <cfRule type="expression" dxfId="3267" priority="446" stopIfTrue="1">
      <formula>$D$1&gt;H4</formula>
    </cfRule>
  </conditionalFormatting>
  <conditionalFormatting sqref="H4">
    <cfRule type="expression" dxfId="3266" priority="435" stopIfTrue="1">
      <formula>$D$1&lt;H4</formula>
    </cfRule>
    <cfRule type="expression" dxfId="3265" priority="436" stopIfTrue="1">
      <formula>$D$1&gt;H4</formula>
    </cfRule>
  </conditionalFormatting>
  <conditionalFormatting sqref="H4">
    <cfRule type="expression" dxfId="3264" priority="433" stopIfTrue="1">
      <formula>$D$1&lt;H4</formula>
    </cfRule>
    <cfRule type="expression" dxfId="3263" priority="434" stopIfTrue="1">
      <formula>$D$1&gt;H4</formula>
    </cfRule>
  </conditionalFormatting>
  <conditionalFormatting sqref="H4">
    <cfRule type="expression" dxfId="3262" priority="431" stopIfTrue="1">
      <formula>$D$1&lt;H4</formula>
    </cfRule>
    <cfRule type="expression" dxfId="3261" priority="432" stopIfTrue="1">
      <formula>$D$1&gt;H4</formula>
    </cfRule>
  </conditionalFormatting>
  <conditionalFormatting sqref="H4">
    <cfRule type="expression" dxfId="3260" priority="429" stopIfTrue="1">
      <formula>$D$1&lt;H4</formula>
    </cfRule>
    <cfRule type="expression" dxfId="3259" priority="430" stopIfTrue="1">
      <formula>$D$1&gt;H4</formula>
    </cfRule>
  </conditionalFormatting>
  <conditionalFormatting sqref="H4">
    <cfRule type="expression" dxfId="3258" priority="427" stopIfTrue="1">
      <formula>$D$1&lt;H4</formula>
    </cfRule>
    <cfRule type="expression" dxfId="3257" priority="428" stopIfTrue="1">
      <formula>$D$1&gt;H4</formula>
    </cfRule>
  </conditionalFormatting>
  <conditionalFormatting sqref="H4">
    <cfRule type="expression" dxfId="3256" priority="401" stopIfTrue="1">
      <formula>$D$1&lt;H4</formula>
    </cfRule>
    <cfRule type="expression" dxfId="3255" priority="402" stopIfTrue="1">
      <formula>$D$1&gt;H4</formula>
    </cfRule>
  </conditionalFormatting>
  <conditionalFormatting sqref="H4">
    <cfRule type="expression" dxfId="3254" priority="439" stopIfTrue="1">
      <formula>$D$1&lt;H4</formula>
    </cfRule>
    <cfRule type="expression" dxfId="3253" priority="440" stopIfTrue="1">
      <formula>$D$1&gt;H4</formula>
    </cfRule>
  </conditionalFormatting>
  <conditionalFormatting sqref="H4">
    <cfRule type="expression" dxfId="3252" priority="441" stopIfTrue="1">
      <formula>$D$1&lt;H4</formula>
    </cfRule>
    <cfRule type="expression" dxfId="3251" priority="442" stopIfTrue="1">
      <formula>$D$1&gt;H4</formula>
    </cfRule>
  </conditionalFormatting>
  <conditionalFormatting sqref="H5">
    <cfRule type="cellIs" dxfId="3250" priority="459" stopIfTrue="1" operator="equal">
      <formula>5</formula>
    </cfRule>
    <cfRule type="cellIs" dxfId="3249" priority="460" stopIfTrue="1" operator="equal">
      <formula>4</formula>
    </cfRule>
    <cfRule type="cellIs" dxfId="3248" priority="461" stopIfTrue="1" operator="equal">
      <formula>3</formula>
    </cfRule>
  </conditionalFormatting>
  <conditionalFormatting sqref="H4">
    <cfRule type="expression" dxfId="3247" priority="457" stopIfTrue="1">
      <formula>$D$1&lt;H4</formula>
    </cfRule>
    <cfRule type="expression" dxfId="3246" priority="458" stopIfTrue="1">
      <formula>$D$1&gt;H4</formula>
    </cfRule>
  </conditionalFormatting>
  <conditionalFormatting sqref="H4">
    <cfRule type="expression" dxfId="3245" priority="452" stopIfTrue="1">
      <formula>$D$1&lt;H4</formula>
    </cfRule>
    <cfRule type="expression" dxfId="3244" priority="453" stopIfTrue="1">
      <formula>$D$1&gt;H4</formula>
    </cfRule>
  </conditionalFormatting>
  <conditionalFormatting sqref="H5">
    <cfRule type="cellIs" dxfId="3243" priority="449" stopIfTrue="1" operator="equal">
      <formula>5</formula>
    </cfRule>
    <cfRule type="cellIs" dxfId="3242" priority="450" stopIfTrue="1" operator="equal">
      <formula>4</formula>
    </cfRule>
    <cfRule type="cellIs" dxfId="3241" priority="451" stopIfTrue="1" operator="equal">
      <formula>3</formula>
    </cfRule>
  </conditionalFormatting>
  <conditionalFormatting sqref="H4">
    <cfRule type="expression" dxfId="3240" priority="447" stopIfTrue="1">
      <formula>$D$1&lt;H4</formula>
    </cfRule>
    <cfRule type="expression" dxfId="3239" priority="448" stopIfTrue="1">
      <formula>$D$1&gt;H4</formula>
    </cfRule>
  </conditionalFormatting>
  <conditionalFormatting sqref="H4">
    <cfRule type="expression" dxfId="3238" priority="443" stopIfTrue="1">
      <formula>$D$1&lt;H4</formula>
    </cfRule>
    <cfRule type="expression" dxfId="3237" priority="444" stopIfTrue="1">
      <formula>$D$1&gt;H4</formula>
    </cfRule>
  </conditionalFormatting>
  <conditionalFormatting sqref="H4">
    <cfRule type="expression" dxfId="3236" priority="437" stopIfTrue="1">
      <formula>$D$1&lt;H4</formula>
    </cfRule>
    <cfRule type="expression" dxfId="3235" priority="438" stopIfTrue="1">
      <formula>$D$1&gt;H4</formula>
    </cfRule>
  </conditionalFormatting>
  <conditionalFormatting sqref="H5">
    <cfRule type="cellIs" dxfId="3234" priority="424" stopIfTrue="1" operator="equal">
      <formula>5</formula>
    </cfRule>
    <cfRule type="cellIs" dxfId="3233" priority="425" stopIfTrue="1" operator="equal">
      <formula>4</formula>
    </cfRule>
    <cfRule type="cellIs" dxfId="3232" priority="426" stopIfTrue="1" operator="equal">
      <formula>3</formula>
    </cfRule>
  </conditionalFormatting>
  <conditionalFormatting sqref="H4">
    <cfRule type="expression" dxfId="3231" priority="422" stopIfTrue="1">
      <formula>$D$1&lt;H4</formula>
    </cfRule>
    <cfRule type="expression" dxfId="3230" priority="423" stopIfTrue="1">
      <formula>$D$1&gt;H4</formula>
    </cfRule>
  </conditionalFormatting>
  <conditionalFormatting sqref="H5">
    <cfRule type="cellIs" dxfId="3229" priority="419" stopIfTrue="1" operator="equal">
      <formula>5</formula>
    </cfRule>
    <cfRule type="cellIs" dxfId="3228" priority="420" stopIfTrue="1" operator="equal">
      <formula>4</formula>
    </cfRule>
    <cfRule type="cellIs" dxfId="3227" priority="421" stopIfTrue="1" operator="equal">
      <formula>3</formula>
    </cfRule>
  </conditionalFormatting>
  <conditionalFormatting sqref="H4">
    <cfRule type="expression" dxfId="3226" priority="417" stopIfTrue="1">
      <formula>$D$1&lt;H4</formula>
    </cfRule>
    <cfRule type="expression" dxfId="3225" priority="418" stopIfTrue="1">
      <formula>$D$1&gt;H4</formula>
    </cfRule>
  </conditionalFormatting>
  <conditionalFormatting sqref="H5">
    <cfRule type="cellIs" dxfId="3224" priority="414" stopIfTrue="1" operator="equal">
      <formula>5</formula>
    </cfRule>
    <cfRule type="cellIs" dxfId="3223" priority="415" stopIfTrue="1" operator="equal">
      <formula>4</formula>
    </cfRule>
    <cfRule type="cellIs" dxfId="3222" priority="416" stopIfTrue="1" operator="equal">
      <formula>3</formula>
    </cfRule>
  </conditionalFormatting>
  <conditionalFormatting sqref="H4">
    <cfRule type="expression" dxfId="3221" priority="412" stopIfTrue="1">
      <formula>$D$1&lt;H4</formula>
    </cfRule>
    <cfRule type="expression" dxfId="3220" priority="413" stopIfTrue="1">
      <formula>$D$1&gt;H4</formula>
    </cfRule>
  </conditionalFormatting>
  <conditionalFormatting sqref="H5">
    <cfRule type="cellIs" dxfId="3219" priority="409" stopIfTrue="1" operator="equal">
      <formula>5</formula>
    </cfRule>
    <cfRule type="cellIs" dxfId="3218" priority="410" stopIfTrue="1" operator="equal">
      <formula>4</formula>
    </cfRule>
    <cfRule type="cellIs" dxfId="3217" priority="411" stopIfTrue="1" operator="equal">
      <formula>3</formula>
    </cfRule>
  </conditionalFormatting>
  <conditionalFormatting sqref="H4">
    <cfRule type="expression" dxfId="3216" priority="407" stopIfTrue="1">
      <formula>$D$1&lt;H4</formula>
    </cfRule>
    <cfRule type="expression" dxfId="3215" priority="408" stopIfTrue="1">
      <formula>$D$1&gt;H4</formula>
    </cfRule>
  </conditionalFormatting>
  <conditionalFormatting sqref="H4">
    <cfRule type="expression" dxfId="3214" priority="405" stopIfTrue="1">
      <formula>$D$1&lt;H4</formula>
    </cfRule>
    <cfRule type="expression" dxfId="3213" priority="406" stopIfTrue="1">
      <formula>$D$1&gt;H4</formula>
    </cfRule>
  </conditionalFormatting>
  <conditionalFormatting sqref="H4">
    <cfRule type="expression" dxfId="3212" priority="403" stopIfTrue="1">
      <formula>$D$1&lt;H4</formula>
    </cfRule>
    <cfRule type="expression" dxfId="3211" priority="404" stopIfTrue="1">
      <formula>$D$1&gt;H4</formula>
    </cfRule>
  </conditionalFormatting>
  <conditionalFormatting sqref="H4">
    <cfRule type="expression" dxfId="3210" priority="399" stopIfTrue="1">
      <formula>$D$1&lt;H4</formula>
    </cfRule>
    <cfRule type="expression" dxfId="3209" priority="400" stopIfTrue="1">
      <formula>$D$1&gt;H4</formula>
    </cfRule>
  </conditionalFormatting>
  <conditionalFormatting sqref="H4">
    <cfRule type="expression" dxfId="3208" priority="397" stopIfTrue="1">
      <formula>$D$1&lt;H4</formula>
    </cfRule>
    <cfRule type="expression" dxfId="3207" priority="398" stopIfTrue="1">
      <formula>$D$1&gt;H4</formula>
    </cfRule>
  </conditionalFormatting>
  <conditionalFormatting sqref="H4">
    <cfRule type="expression" dxfId="3206" priority="395" stopIfTrue="1">
      <formula>$D$1&lt;H4</formula>
    </cfRule>
    <cfRule type="expression" dxfId="3205" priority="396" stopIfTrue="1">
      <formula>$D$1&gt;H4</formula>
    </cfRule>
  </conditionalFormatting>
  <conditionalFormatting sqref="H4">
    <cfRule type="expression" dxfId="3204" priority="393" stopIfTrue="1">
      <formula>$D$1&lt;H4</formula>
    </cfRule>
    <cfRule type="expression" dxfId="3203" priority="394" stopIfTrue="1">
      <formula>$D$1&gt;H4</formula>
    </cfRule>
  </conditionalFormatting>
  <conditionalFormatting sqref="H4">
    <cfRule type="expression" dxfId="3202" priority="391" stopIfTrue="1">
      <formula>$D$1&lt;H4</formula>
    </cfRule>
    <cfRule type="expression" dxfId="3201" priority="392" stopIfTrue="1">
      <formula>$D$1&gt;H4</formula>
    </cfRule>
  </conditionalFormatting>
  <conditionalFormatting sqref="H4">
    <cfRule type="expression" dxfId="3200" priority="389" stopIfTrue="1">
      <formula>$D$1&lt;H4</formula>
    </cfRule>
    <cfRule type="expression" dxfId="3199" priority="390" stopIfTrue="1">
      <formula>$D$1&gt;H4</formula>
    </cfRule>
  </conditionalFormatting>
  <conditionalFormatting sqref="H4">
    <cfRule type="expression" dxfId="3198" priority="387" stopIfTrue="1">
      <formula>$D$1&lt;H4</formula>
    </cfRule>
    <cfRule type="expression" dxfId="3197" priority="388" stopIfTrue="1">
      <formula>$D$1&gt;H4</formula>
    </cfRule>
  </conditionalFormatting>
  <conditionalFormatting sqref="I4">
    <cfRule type="expression" dxfId="3196" priority="385" stopIfTrue="1">
      <formula>$D$1&lt;I4</formula>
    </cfRule>
    <cfRule type="expression" dxfId="3195" priority="386" stopIfTrue="1">
      <formula>$D$1&gt;I4</formula>
    </cfRule>
  </conditionalFormatting>
  <conditionalFormatting sqref="I4">
    <cfRule type="expression" dxfId="3194" priority="383" stopIfTrue="1">
      <formula>$D$1&lt;I4</formula>
    </cfRule>
    <cfRule type="expression" dxfId="3193" priority="384" stopIfTrue="1">
      <formula>$D$1&gt;I4</formula>
    </cfRule>
  </conditionalFormatting>
  <conditionalFormatting sqref="I4">
    <cfRule type="expression" dxfId="3192" priority="381" stopIfTrue="1">
      <formula>$D$1&lt;I4</formula>
    </cfRule>
    <cfRule type="expression" dxfId="3191" priority="382" stopIfTrue="1">
      <formula>$D$1&gt;I4</formula>
    </cfRule>
  </conditionalFormatting>
  <conditionalFormatting sqref="I4">
    <cfRule type="expression" dxfId="3190" priority="377" stopIfTrue="1">
      <formula>$D$1&lt;I4</formula>
    </cfRule>
    <cfRule type="expression" dxfId="3189" priority="378" stopIfTrue="1">
      <formula>$D$1&gt;I4</formula>
    </cfRule>
  </conditionalFormatting>
  <conditionalFormatting sqref="I4">
    <cfRule type="expression" dxfId="3188" priority="379" stopIfTrue="1">
      <formula>$D$1&lt;I4</formula>
    </cfRule>
    <cfRule type="expression" dxfId="3187" priority="380" stopIfTrue="1">
      <formula>$D$1&gt;I4</formula>
    </cfRule>
  </conditionalFormatting>
  <conditionalFormatting sqref="I4">
    <cfRule type="expression" dxfId="3186" priority="375" stopIfTrue="1">
      <formula>$D$1&lt;I4</formula>
    </cfRule>
    <cfRule type="expression" dxfId="3185" priority="376" stopIfTrue="1">
      <formula>$D$1&gt;I4</formula>
    </cfRule>
  </conditionalFormatting>
  <conditionalFormatting sqref="I5">
    <cfRule type="expression" dxfId="3184" priority="373" stopIfTrue="1">
      <formula>$D$1&lt;I5</formula>
    </cfRule>
    <cfRule type="expression" dxfId="3183" priority="374" stopIfTrue="1">
      <formula>$D$1&gt;I5</formula>
    </cfRule>
  </conditionalFormatting>
  <conditionalFormatting sqref="I5">
    <cfRule type="expression" dxfId="3182" priority="371" stopIfTrue="1">
      <formula>$D$1&lt;I5</formula>
    </cfRule>
    <cfRule type="expression" dxfId="3181" priority="372" stopIfTrue="1">
      <formula>$D$1&gt;I5</formula>
    </cfRule>
  </conditionalFormatting>
  <conditionalFormatting sqref="I5">
    <cfRule type="expression" dxfId="3180" priority="369" stopIfTrue="1">
      <formula>$D$1&lt;I5</formula>
    </cfRule>
    <cfRule type="expression" dxfId="3179" priority="370" stopIfTrue="1">
      <formula>$D$1&gt;I5</formula>
    </cfRule>
  </conditionalFormatting>
  <conditionalFormatting sqref="I4">
    <cfRule type="expression" dxfId="3178" priority="364" stopIfTrue="1">
      <formula>$D$1&lt;I4</formula>
    </cfRule>
    <cfRule type="expression" dxfId="3177" priority="365" stopIfTrue="1">
      <formula>$D$1&gt;I4</formula>
    </cfRule>
  </conditionalFormatting>
  <conditionalFormatting sqref="I5">
    <cfRule type="cellIs" dxfId="3176" priority="366" stopIfTrue="1" operator="equal">
      <formula>5</formula>
    </cfRule>
    <cfRule type="cellIs" dxfId="3175" priority="367" stopIfTrue="1" operator="equal">
      <formula>4</formula>
    </cfRule>
    <cfRule type="cellIs" dxfId="3174" priority="368" stopIfTrue="1" operator="equal">
      <formula>3</formula>
    </cfRule>
  </conditionalFormatting>
  <conditionalFormatting sqref="I5">
    <cfRule type="cellIs" dxfId="3173" priority="361" stopIfTrue="1" operator="equal">
      <formula>5</formula>
    </cfRule>
    <cfRule type="cellIs" dxfId="3172" priority="362" stopIfTrue="1" operator="equal">
      <formula>4</formula>
    </cfRule>
    <cfRule type="cellIs" dxfId="3171" priority="363" stopIfTrue="1" operator="equal">
      <formula>3</formula>
    </cfRule>
  </conditionalFormatting>
  <conditionalFormatting sqref="I4">
    <cfRule type="expression" dxfId="3170" priority="359" stopIfTrue="1">
      <formula>$D$1&lt;I4</formula>
    </cfRule>
    <cfRule type="expression" dxfId="3169" priority="360" stopIfTrue="1">
      <formula>$D$1&gt;I4</formula>
    </cfRule>
  </conditionalFormatting>
  <conditionalFormatting sqref="I5">
    <cfRule type="cellIs" dxfId="3168" priority="356" stopIfTrue="1" operator="equal">
      <formula>5</formula>
    </cfRule>
    <cfRule type="cellIs" dxfId="3167" priority="357" stopIfTrue="1" operator="equal">
      <formula>4</formula>
    </cfRule>
    <cfRule type="cellIs" dxfId="3166" priority="358" stopIfTrue="1" operator="equal">
      <formula>3</formula>
    </cfRule>
  </conditionalFormatting>
  <conditionalFormatting sqref="I4">
    <cfRule type="expression" dxfId="3165" priority="354" stopIfTrue="1">
      <formula>$D$1&lt;I4</formula>
    </cfRule>
    <cfRule type="expression" dxfId="3164" priority="355" stopIfTrue="1">
      <formula>$D$1&gt;I4</formula>
    </cfRule>
  </conditionalFormatting>
  <conditionalFormatting sqref="J4">
    <cfRule type="expression" dxfId="3163" priority="339" stopIfTrue="1">
      <formula>$D$1&lt;J4</formula>
    </cfRule>
    <cfRule type="expression" dxfId="3162" priority="340" stopIfTrue="1">
      <formula>$D$1&gt;J4</formula>
    </cfRule>
  </conditionalFormatting>
  <conditionalFormatting sqref="J4">
    <cfRule type="expression" dxfId="3161" priority="337" stopIfTrue="1">
      <formula>$D$1&lt;J4</formula>
    </cfRule>
    <cfRule type="expression" dxfId="3160" priority="338" stopIfTrue="1">
      <formula>$D$1&gt;J4</formula>
    </cfRule>
  </conditionalFormatting>
  <conditionalFormatting sqref="J4">
    <cfRule type="expression" dxfId="3159" priority="335" stopIfTrue="1">
      <formula>$D$1&lt;J4</formula>
    </cfRule>
    <cfRule type="expression" dxfId="3158" priority="336" stopIfTrue="1">
      <formula>$D$1&gt;J4</formula>
    </cfRule>
  </conditionalFormatting>
  <conditionalFormatting sqref="J4">
    <cfRule type="expression" dxfId="3157" priority="333" stopIfTrue="1">
      <formula>$D$1&lt;J4</formula>
    </cfRule>
    <cfRule type="expression" dxfId="3156" priority="334" stopIfTrue="1">
      <formula>$D$1&gt;J4</formula>
    </cfRule>
  </conditionalFormatting>
  <conditionalFormatting sqref="J4">
    <cfRule type="expression" dxfId="3155" priority="331" stopIfTrue="1">
      <formula>$D$1&lt;J4</formula>
    </cfRule>
    <cfRule type="expression" dxfId="3154" priority="332" stopIfTrue="1">
      <formula>$D$1&gt;J4</formula>
    </cfRule>
  </conditionalFormatting>
  <conditionalFormatting sqref="J5">
    <cfRule type="cellIs" dxfId="3153" priority="316" stopIfTrue="1" operator="equal">
      <formula>5</formula>
    </cfRule>
    <cfRule type="cellIs" dxfId="3152" priority="317" stopIfTrue="1" operator="equal">
      <formula>4</formula>
    </cfRule>
    <cfRule type="cellIs" dxfId="3151" priority="318" stopIfTrue="1" operator="equal">
      <formula>3</formula>
    </cfRule>
  </conditionalFormatting>
  <conditionalFormatting sqref="J5">
    <cfRule type="cellIs" dxfId="3150" priority="301" stopIfTrue="1" operator="equal">
      <formula>5</formula>
    </cfRule>
    <cfRule type="cellIs" dxfId="3149" priority="302" stopIfTrue="1" operator="equal">
      <formula>4</formula>
    </cfRule>
    <cfRule type="cellIs" dxfId="3148" priority="303" stopIfTrue="1" operator="equal">
      <formula>3</formula>
    </cfRule>
  </conditionalFormatting>
  <conditionalFormatting sqref="J5">
    <cfRule type="cellIs" dxfId="3147" priority="346" stopIfTrue="1" operator="equal">
      <formula>5</formula>
    </cfRule>
    <cfRule type="cellIs" dxfId="3146" priority="347" stopIfTrue="1" operator="equal">
      <formula>4</formula>
    </cfRule>
    <cfRule type="cellIs" dxfId="3145" priority="348" stopIfTrue="1" operator="equal">
      <formula>3</formula>
    </cfRule>
  </conditionalFormatting>
  <conditionalFormatting sqref="J4">
    <cfRule type="expression" dxfId="3144" priority="327" stopIfTrue="1">
      <formula>$D$1&lt;J4</formula>
    </cfRule>
    <cfRule type="expression" dxfId="3143" priority="328" stopIfTrue="1">
      <formula>$D$1&gt;J4</formula>
    </cfRule>
  </conditionalFormatting>
  <conditionalFormatting sqref="J4">
    <cfRule type="expression" dxfId="3142" priority="325" stopIfTrue="1">
      <formula>$D$1&lt;J4</formula>
    </cfRule>
    <cfRule type="expression" dxfId="3141" priority="326" stopIfTrue="1">
      <formula>$D$1&gt;J4</formula>
    </cfRule>
  </conditionalFormatting>
  <conditionalFormatting sqref="J4">
    <cfRule type="expression" dxfId="3140" priority="323" stopIfTrue="1">
      <formula>$D$1&lt;J4</formula>
    </cfRule>
    <cfRule type="expression" dxfId="3139" priority="324" stopIfTrue="1">
      <formula>$D$1&gt;J4</formula>
    </cfRule>
  </conditionalFormatting>
  <conditionalFormatting sqref="J4">
    <cfRule type="expression" dxfId="3138" priority="321" stopIfTrue="1">
      <formula>$D$1&lt;J4</formula>
    </cfRule>
    <cfRule type="expression" dxfId="3137" priority="322" stopIfTrue="1">
      <formula>$D$1&gt;J4</formula>
    </cfRule>
  </conditionalFormatting>
  <conditionalFormatting sqref="J4">
    <cfRule type="expression" dxfId="3136" priority="319" stopIfTrue="1">
      <formula>$D$1&lt;J4</formula>
    </cfRule>
    <cfRule type="expression" dxfId="3135" priority="320" stopIfTrue="1">
      <formula>$D$1&gt;J4</formula>
    </cfRule>
  </conditionalFormatting>
  <conditionalFormatting sqref="J4">
    <cfRule type="expression" dxfId="3134" priority="293" stopIfTrue="1">
      <formula>$D$1&lt;J4</formula>
    </cfRule>
    <cfRule type="expression" dxfId="3133" priority="294" stopIfTrue="1">
      <formula>$D$1&gt;J4</formula>
    </cfRule>
  </conditionalFormatting>
  <conditionalFormatting sqref="J5">
    <cfRule type="cellIs" dxfId="3132" priority="351" stopIfTrue="1" operator="equal">
      <formula>5</formula>
    </cfRule>
    <cfRule type="cellIs" dxfId="3131" priority="352" stopIfTrue="1" operator="equal">
      <formula>4</formula>
    </cfRule>
    <cfRule type="cellIs" dxfId="3130" priority="353" stopIfTrue="1" operator="equal">
      <formula>3</formula>
    </cfRule>
  </conditionalFormatting>
  <conditionalFormatting sqref="J4">
    <cfRule type="expression" dxfId="3129" priority="349" stopIfTrue="1">
      <formula>$D$1&lt;J4</formula>
    </cfRule>
    <cfRule type="expression" dxfId="3128" priority="350" stopIfTrue="1">
      <formula>$D$1&gt;J4</formula>
    </cfRule>
  </conditionalFormatting>
  <conditionalFormatting sqref="J4">
    <cfRule type="expression" dxfId="3127" priority="344" stopIfTrue="1">
      <formula>$D$1&lt;J4</formula>
    </cfRule>
    <cfRule type="expression" dxfId="3126" priority="345" stopIfTrue="1">
      <formula>$D$1&gt;J4</formula>
    </cfRule>
  </conditionalFormatting>
  <conditionalFormatting sqref="J5">
    <cfRule type="cellIs" dxfId="3125" priority="341" stopIfTrue="1" operator="equal">
      <formula>5</formula>
    </cfRule>
    <cfRule type="cellIs" dxfId="3124" priority="342" stopIfTrue="1" operator="equal">
      <formula>4</formula>
    </cfRule>
    <cfRule type="cellIs" dxfId="3123" priority="343" stopIfTrue="1" operator="equal">
      <formula>3</formula>
    </cfRule>
  </conditionalFormatting>
  <conditionalFormatting sqref="J4">
    <cfRule type="expression" dxfId="3122" priority="329" stopIfTrue="1">
      <formula>$D$1&lt;J4</formula>
    </cfRule>
    <cfRule type="expression" dxfId="3121" priority="330" stopIfTrue="1">
      <formula>$D$1&gt;J4</formula>
    </cfRule>
  </conditionalFormatting>
  <conditionalFormatting sqref="J4">
    <cfRule type="expression" dxfId="3120" priority="314" stopIfTrue="1">
      <formula>$D$1&lt;J4</formula>
    </cfRule>
    <cfRule type="expression" dxfId="3119" priority="315" stopIfTrue="1">
      <formula>$D$1&gt;J4</formula>
    </cfRule>
  </conditionalFormatting>
  <conditionalFormatting sqref="J5">
    <cfRule type="cellIs" dxfId="3118" priority="311" stopIfTrue="1" operator="equal">
      <formula>5</formula>
    </cfRule>
    <cfRule type="cellIs" dxfId="3117" priority="312" stopIfTrue="1" operator="equal">
      <formula>4</formula>
    </cfRule>
    <cfRule type="cellIs" dxfId="3116" priority="313" stopIfTrue="1" operator="equal">
      <formula>3</formula>
    </cfRule>
  </conditionalFormatting>
  <conditionalFormatting sqref="J4">
    <cfRule type="expression" dxfId="3115" priority="309" stopIfTrue="1">
      <formula>$D$1&lt;J4</formula>
    </cfRule>
    <cfRule type="expression" dxfId="3114" priority="310" stopIfTrue="1">
      <formula>$D$1&gt;J4</formula>
    </cfRule>
  </conditionalFormatting>
  <conditionalFormatting sqref="J5">
    <cfRule type="cellIs" dxfId="3113" priority="306" stopIfTrue="1" operator="equal">
      <formula>5</formula>
    </cfRule>
    <cfRule type="cellIs" dxfId="3112" priority="307" stopIfTrue="1" operator="equal">
      <formula>4</formula>
    </cfRule>
    <cfRule type="cellIs" dxfId="3111" priority="308" stopIfTrue="1" operator="equal">
      <formula>3</formula>
    </cfRule>
  </conditionalFormatting>
  <conditionalFormatting sqref="J4">
    <cfRule type="expression" dxfId="3110" priority="304" stopIfTrue="1">
      <formula>$D$1&lt;J4</formula>
    </cfRule>
    <cfRule type="expression" dxfId="3109" priority="305" stopIfTrue="1">
      <formula>$D$1&gt;J4</formula>
    </cfRule>
  </conditionalFormatting>
  <conditionalFormatting sqref="J4">
    <cfRule type="expression" dxfId="3108" priority="299" stopIfTrue="1">
      <formula>$D$1&lt;J4</formula>
    </cfRule>
    <cfRule type="expression" dxfId="3107" priority="300" stopIfTrue="1">
      <formula>$D$1&gt;J4</formula>
    </cfRule>
  </conditionalFormatting>
  <conditionalFormatting sqref="J4">
    <cfRule type="expression" dxfId="3106" priority="297" stopIfTrue="1">
      <formula>$D$1&lt;J4</formula>
    </cfRule>
    <cfRule type="expression" dxfId="3105" priority="298" stopIfTrue="1">
      <formula>$D$1&gt;J4</formula>
    </cfRule>
  </conditionalFormatting>
  <conditionalFormatting sqref="J4">
    <cfRule type="expression" dxfId="3104" priority="295" stopIfTrue="1">
      <formula>$D$1&lt;J4</formula>
    </cfRule>
    <cfRule type="expression" dxfId="3103" priority="296" stopIfTrue="1">
      <formula>$D$1&gt;J4</formula>
    </cfRule>
  </conditionalFormatting>
  <conditionalFormatting sqref="J4">
    <cfRule type="expression" dxfId="3102" priority="291" stopIfTrue="1">
      <formula>$D$1&lt;J4</formula>
    </cfRule>
    <cfRule type="expression" dxfId="3101" priority="292" stopIfTrue="1">
      <formula>$D$1&gt;J4</formula>
    </cfRule>
  </conditionalFormatting>
  <conditionalFormatting sqref="J4">
    <cfRule type="expression" dxfId="3100" priority="289" stopIfTrue="1">
      <formula>$D$1&lt;J4</formula>
    </cfRule>
    <cfRule type="expression" dxfId="3099" priority="290" stopIfTrue="1">
      <formula>$D$1&gt;J4</formula>
    </cfRule>
  </conditionalFormatting>
  <conditionalFormatting sqref="J4">
    <cfRule type="expression" dxfId="3098" priority="287" stopIfTrue="1">
      <formula>$D$1&lt;J4</formula>
    </cfRule>
    <cfRule type="expression" dxfId="3097" priority="288" stopIfTrue="1">
      <formula>$D$1&gt;J4</formula>
    </cfRule>
  </conditionalFormatting>
  <conditionalFormatting sqref="J4">
    <cfRule type="expression" dxfId="3096" priority="285" stopIfTrue="1">
      <formula>$D$1&lt;J4</formula>
    </cfRule>
    <cfRule type="expression" dxfId="3095" priority="286" stopIfTrue="1">
      <formula>$D$1&gt;J4</formula>
    </cfRule>
  </conditionalFormatting>
  <conditionalFormatting sqref="J4">
    <cfRule type="expression" dxfId="3094" priority="283" stopIfTrue="1">
      <formula>$D$1&lt;J4</formula>
    </cfRule>
    <cfRule type="expression" dxfId="3093" priority="284" stopIfTrue="1">
      <formula>$D$1&gt;J4</formula>
    </cfRule>
  </conditionalFormatting>
  <conditionalFormatting sqref="J4">
    <cfRule type="expression" dxfId="3092" priority="281" stopIfTrue="1">
      <formula>$D$1&lt;J4</formula>
    </cfRule>
    <cfRule type="expression" dxfId="3091" priority="282" stopIfTrue="1">
      <formula>$D$1&gt;J4</formula>
    </cfRule>
  </conditionalFormatting>
  <conditionalFormatting sqref="J4">
    <cfRule type="expression" dxfId="3090" priority="279" stopIfTrue="1">
      <formula>$D$1&lt;J4</formula>
    </cfRule>
    <cfRule type="expression" dxfId="3089" priority="280" stopIfTrue="1">
      <formula>$D$1&gt;J4</formula>
    </cfRule>
  </conditionalFormatting>
  <conditionalFormatting sqref="L3">
    <cfRule type="expression" dxfId="3088" priority="277" stopIfTrue="1">
      <formula>$D$1&lt;L3</formula>
    </cfRule>
    <cfRule type="expression" dxfId="3087" priority="278" stopIfTrue="1">
      <formula>$D$1&gt;L3</formula>
    </cfRule>
  </conditionalFormatting>
  <conditionalFormatting sqref="L3">
    <cfRule type="expression" dxfId="3086" priority="275" stopIfTrue="1">
      <formula>$D$1&lt;L3</formula>
    </cfRule>
    <cfRule type="expression" dxfId="3085" priority="276" stopIfTrue="1">
      <formula>$D$1&gt;L3</formula>
    </cfRule>
  </conditionalFormatting>
  <conditionalFormatting sqref="L3">
    <cfRule type="expression" dxfId="3084" priority="269" stopIfTrue="1">
      <formula>$D$1&lt;L3</formula>
    </cfRule>
    <cfRule type="expression" dxfId="3083" priority="270" stopIfTrue="1">
      <formula>$D$1&gt;L3</formula>
    </cfRule>
  </conditionalFormatting>
  <conditionalFormatting sqref="L3">
    <cfRule type="expression" dxfId="3082" priority="273" stopIfTrue="1">
      <formula>$D$1&lt;L3</formula>
    </cfRule>
    <cfRule type="expression" dxfId="3081" priority="274" stopIfTrue="1">
      <formula>$D$1&gt;L3</formula>
    </cfRule>
  </conditionalFormatting>
  <conditionalFormatting sqref="L3">
    <cfRule type="expression" dxfId="3080" priority="271" stopIfTrue="1">
      <formula>$D$1&lt;L3</formula>
    </cfRule>
    <cfRule type="expression" dxfId="3079" priority="272" stopIfTrue="1">
      <formula>$D$1&gt;L3</formula>
    </cfRule>
  </conditionalFormatting>
  <conditionalFormatting sqref="L3">
    <cfRule type="expression" dxfId="3078" priority="263" stopIfTrue="1">
      <formula>$D$1&lt;L3</formula>
    </cfRule>
    <cfRule type="expression" dxfId="3077" priority="264" stopIfTrue="1">
      <formula>$D$1&gt;L3</formula>
    </cfRule>
  </conditionalFormatting>
  <conditionalFormatting sqref="L3">
    <cfRule type="expression" dxfId="3076" priority="267" stopIfTrue="1">
      <formula>$D$1&lt;L3</formula>
    </cfRule>
    <cfRule type="expression" dxfId="3075" priority="268" stopIfTrue="1">
      <formula>$D$1&gt;L3</formula>
    </cfRule>
  </conditionalFormatting>
  <conditionalFormatting sqref="L3">
    <cfRule type="expression" dxfId="3074" priority="265" stopIfTrue="1">
      <formula>$D$1&lt;L3</formula>
    </cfRule>
    <cfRule type="expression" dxfId="3073" priority="266" stopIfTrue="1">
      <formula>$D$1&gt;L3</formula>
    </cfRule>
  </conditionalFormatting>
  <conditionalFormatting sqref="L3">
    <cfRule type="expression" dxfId="3072" priority="261" stopIfTrue="1">
      <formula>$D$1&lt;L3</formula>
    </cfRule>
    <cfRule type="expression" dxfId="3071" priority="262" stopIfTrue="1">
      <formula>$D$1&gt;L3</formula>
    </cfRule>
  </conditionalFormatting>
  <conditionalFormatting sqref="L3">
    <cfRule type="expression" dxfId="3070" priority="259" stopIfTrue="1">
      <formula>$D$1&lt;L3</formula>
    </cfRule>
    <cfRule type="expression" dxfId="3069" priority="260" stopIfTrue="1">
      <formula>$D$1&gt;L3</formula>
    </cfRule>
  </conditionalFormatting>
  <conditionalFormatting sqref="L4">
    <cfRule type="expression" dxfId="3068" priority="257" stopIfTrue="1">
      <formula>$D$1&lt;L4</formula>
    </cfRule>
    <cfRule type="expression" dxfId="3067" priority="258" stopIfTrue="1">
      <formula>$D$1&gt;L4</formula>
    </cfRule>
  </conditionalFormatting>
  <conditionalFormatting sqref="L4">
    <cfRule type="expression" dxfId="3066" priority="255" stopIfTrue="1">
      <formula>$D$1&lt;L4</formula>
    </cfRule>
    <cfRule type="expression" dxfId="3065" priority="256" stopIfTrue="1">
      <formula>$D$1&gt;L4</formula>
    </cfRule>
  </conditionalFormatting>
  <conditionalFormatting sqref="L4">
    <cfRule type="expression" dxfId="3064" priority="253" stopIfTrue="1">
      <formula>$D$1&lt;L4</formula>
    </cfRule>
    <cfRule type="expression" dxfId="3063" priority="254" stopIfTrue="1">
      <formula>$D$1&gt;L4</formula>
    </cfRule>
  </conditionalFormatting>
  <conditionalFormatting sqref="L4">
    <cfRule type="expression" dxfId="3062" priority="249" stopIfTrue="1">
      <formula>$D$1&lt;L4</formula>
    </cfRule>
    <cfRule type="expression" dxfId="3061" priority="250" stopIfTrue="1">
      <formula>$D$1&gt;L4</formula>
    </cfRule>
  </conditionalFormatting>
  <conditionalFormatting sqref="L4">
    <cfRule type="expression" dxfId="3060" priority="251" stopIfTrue="1">
      <formula>$D$1&lt;L4</formula>
    </cfRule>
    <cfRule type="expression" dxfId="3059" priority="252" stopIfTrue="1">
      <formula>$D$1&gt;L4</formula>
    </cfRule>
  </conditionalFormatting>
  <conditionalFormatting sqref="L4">
    <cfRule type="expression" dxfId="3058" priority="247" stopIfTrue="1">
      <formula>$D$1&lt;L4</formula>
    </cfRule>
    <cfRule type="expression" dxfId="3057" priority="248" stopIfTrue="1">
      <formula>$D$1&gt;L4</formula>
    </cfRule>
  </conditionalFormatting>
  <conditionalFormatting sqref="L5">
    <cfRule type="expression" dxfId="3056" priority="245" stopIfTrue="1">
      <formula>$D$1&lt;L5</formula>
    </cfRule>
    <cfRule type="expression" dxfId="3055" priority="246" stopIfTrue="1">
      <formula>$D$1&gt;L5</formula>
    </cfRule>
  </conditionalFormatting>
  <conditionalFormatting sqref="L5">
    <cfRule type="expression" dxfId="3054" priority="243" stopIfTrue="1">
      <formula>$D$1&lt;L5</formula>
    </cfRule>
    <cfRule type="expression" dxfId="3053" priority="244" stopIfTrue="1">
      <formula>$D$1&gt;L5</formula>
    </cfRule>
  </conditionalFormatting>
  <conditionalFormatting sqref="L5">
    <cfRule type="expression" dxfId="3052" priority="241" stopIfTrue="1">
      <formula>$D$1&lt;L5</formula>
    </cfRule>
    <cfRule type="expression" dxfId="3051" priority="242" stopIfTrue="1">
      <formula>$D$1&gt;L5</formula>
    </cfRule>
  </conditionalFormatting>
  <conditionalFormatting sqref="L4">
    <cfRule type="expression" dxfId="3050" priority="236" stopIfTrue="1">
      <formula>$D$1&lt;L4</formula>
    </cfRule>
    <cfRule type="expression" dxfId="3049" priority="237" stopIfTrue="1">
      <formula>$D$1&gt;L4</formula>
    </cfRule>
  </conditionalFormatting>
  <conditionalFormatting sqref="L5">
    <cfRule type="cellIs" dxfId="3048" priority="238" stopIfTrue="1" operator="equal">
      <formula>5</formula>
    </cfRule>
    <cfRule type="cellIs" dxfId="3047" priority="239" stopIfTrue="1" operator="equal">
      <formula>4</formula>
    </cfRule>
    <cfRule type="cellIs" dxfId="3046" priority="240" stopIfTrue="1" operator="equal">
      <formula>3</formula>
    </cfRule>
  </conditionalFormatting>
  <conditionalFormatting sqref="L5">
    <cfRule type="cellIs" dxfId="3045" priority="233" stopIfTrue="1" operator="equal">
      <formula>5</formula>
    </cfRule>
    <cfRule type="cellIs" dxfId="3044" priority="234" stopIfTrue="1" operator="equal">
      <formula>4</formula>
    </cfRule>
    <cfRule type="cellIs" dxfId="3043" priority="235" stopIfTrue="1" operator="equal">
      <formula>3</formula>
    </cfRule>
  </conditionalFormatting>
  <conditionalFormatting sqref="L4">
    <cfRule type="expression" dxfId="3042" priority="231" stopIfTrue="1">
      <formula>$D$1&lt;L4</formula>
    </cfRule>
    <cfRule type="expression" dxfId="3041" priority="232" stopIfTrue="1">
      <formula>$D$1&gt;L4</formula>
    </cfRule>
  </conditionalFormatting>
  <conditionalFormatting sqref="L5">
    <cfRule type="cellIs" dxfId="3040" priority="228" stopIfTrue="1" operator="equal">
      <formula>5</formula>
    </cfRule>
    <cfRule type="cellIs" dxfId="3039" priority="229" stopIfTrue="1" operator="equal">
      <formula>4</formula>
    </cfRule>
    <cfRule type="cellIs" dxfId="3038" priority="230" stopIfTrue="1" operator="equal">
      <formula>3</formula>
    </cfRule>
  </conditionalFormatting>
  <conditionalFormatting sqref="L4">
    <cfRule type="expression" dxfId="3037" priority="226" stopIfTrue="1">
      <formula>$D$1&lt;L4</formula>
    </cfRule>
    <cfRule type="expression" dxfId="3036" priority="227" stopIfTrue="1">
      <formula>$D$1&gt;L4</formula>
    </cfRule>
  </conditionalFormatting>
  <conditionalFormatting sqref="Q3">
    <cfRule type="expression" dxfId="3035" priority="224" stopIfTrue="1">
      <formula>$D$1&lt;Q3</formula>
    </cfRule>
    <cfRule type="expression" dxfId="3034" priority="225" stopIfTrue="1">
      <formula>$D$1&gt;Q3</formula>
    </cfRule>
  </conditionalFormatting>
  <conditionalFormatting sqref="Q5">
    <cfRule type="expression" dxfId="3033" priority="222" stopIfTrue="1">
      <formula>$D$1&lt;Q5</formula>
    </cfRule>
    <cfRule type="expression" dxfId="3032" priority="223" stopIfTrue="1">
      <formula>$D$1&gt;Q5</formula>
    </cfRule>
  </conditionalFormatting>
  <conditionalFormatting sqref="Q5">
    <cfRule type="expression" dxfId="3031" priority="194" stopIfTrue="1">
      <formula>$D$1&lt;Q5</formula>
    </cfRule>
    <cfRule type="expression" dxfId="3030" priority="195" stopIfTrue="1">
      <formula>$D$1&gt;Q5</formula>
    </cfRule>
  </conditionalFormatting>
  <conditionalFormatting sqref="Q5">
    <cfRule type="expression" dxfId="3029" priority="202" stopIfTrue="1">
      <formula>$D$1&lt;Q5</formula>
    </cfRule>
    <cfRule type="expression" dxfId="3028" priority="203" stopIfTrue="1">
      <formula>$D$1&gt;Q5</formula>
    </cfRule>
  </conditionalFormatting>
  <conditionalFormatting sqref="Q5">
    <cfRule type="expression" dxfId="3027" priority="200" stopIfTrue="1">
      <formula>$D$1&lt;Q5</formula>
    </cfRule>
    <cfRule type="expression" dxfId="3026" priority="201" stopIfTrue="1">
      <formula>$D$1&gt;Q5</formula>
    </cfRule>
  </conditionalFormatting>
  <conditionalFormatting sqref="Q5">
    <cfRule type="expression" dxfId="3025" priority="198" stopIfTrue="1">
      <formula>$D$1&lt;Q5</formula>
    </cfRule>
    <cfRule type="expression" dxfId="3024" priority="199" stopIfTrue="1">
      <formula>$D$1&gt;Q5</formula>
    </cfRule>
  </conditionalFormatting>
  <conditionalFormatting sqref="Q5">
    <cfRule type="expression" dxfId="3023" priority="196" stopIfTrue="1">
      <formula>$D$1&lt;Q5</formula>
    </cfRule>
    <cfRule type="expression" dxfId="3022" priority="197" stopIfTrue="1">
      <formula>$D$1&gt;Q5</formula>
    </cfRule>
  </conditionalFormatting>
  <conditionalFormatting sqref="Q5">
    <cfRule type="expression" dxfId="3021" priority="220" stopIfTrue="1">
      <formula>$D$1&lt;Q5</formula>
    </cfRule>
    <cfRule type="expression" dxfId="3020" priority="221" stopIfTrue="1">
      <formula>$D$1&gt;Q5</formula>
    </cfRule>
  </conditionalFormatting>
  <conditionalFormatting sqref="Q5">
    <cfRule type="expression" dxfId="3019" priority="218" stopIfTrue="1">
      <formula>$D$1&lt;Q5</formula>
    </cfRule>
    <cfRule type="expression" dxfId="3018" priority="219" stopIfTrue="1">
      <formula>$D$1&gt;Q5</formula>
    </cfRule>
  </conditionalFormatting>
  <conditionalFormatting sqref="Q5">
    <cfRule type="expression" dxfId="3017" priority="216" stopIfTrue="1">
      <formula>$D$1&lt;Q5</formula>
    </cfRule>
    <cfRule type="expression" dxfId="3016" priority="217" stopIfTrue="1">
      <formula>$D$1&gt;Q5</formula>
    </cfRule>
  </conditionalFormatting>
  <conditionalFormatting sqref="Q5">
    <cfRule type="expression" dxfId="3015" priority="214" stopIfTrue="1">
      <formula>$D$1&lt;Q5</formula>
    </cfRule>
    <cfRule type="expression" dxfId="3014" priority="215" stopIfTrue="1">
      <formula>$D$1&gt;Q5</formula>
    </cfRule>
  </conditionalFormatting>
  <conditionalFormatting sqref="Q5">
    <cfRule type="expression" dxfId="3013" priority="212" stopIfTrue="1">
      <formula>$D$1&lt;Q5</formula>
    </cfRule>
    <cfRule type="expression" dxfId="3012" priority="213" stopIfTrue="1">
      <formula>$D$1&gt;Q5</formula>
    </cfRule>
  </conditionalFormatting>
  <conditionalFormatting sqref="Q5">
    <cfRule type="expression" dxfId="3011" priority="210" stopIfTrue="1">
      <formula>$D$1&lt;Q5</formula>
    </cfRule>
    <cfRule type="expression" dxfId="3010" priority="211" stopIfTrue="1">
      <formula>$D$1&gt;Q5</formula>
    </cfRule>
  </conditionalFormatting>
  <conditionalFormatting sqref="Q5">
    <cfRule type="expression" dxfId="3009" priority="208" stopIfTrue="1">
      <formula>$D$1&lt;Q5</formula>
    </cfRule>
    <cfRule type="expression" dxfId="3008" priority="209" stopIfTrue="1">
      <formula>$D$1&gt;Q5</formula>
    </cfRule>
  </conditionalFormatting>
  <conditionalFormatting sqref="Q5">
    <cfRule type="expression" dxfId="3007" priority="206" stopIfTrue="1">
      <formula>$D$1&lt;Q5</formula>
    </cfRule>
    <cfRule type="expression" dxfId="3006" priority="207" stopIfTrue="1">
      <formula>$D$1&gt;Q5</formula>
    </cfRule>
  </conditionalFormatting>
  <conditionalFormatting sqref="Q5">
    <cfRule type="expression" dxfId="3005" priority="204" stopIfTrue="1">
      <formula>$D$1&lt;Q5</formula>
    </cfRule>
    <cfRule type="expression" dxfId="3004" priority="205" stopIfTrue="1">
      <formula>$D$1&gt;Q5</formula>
    </cfRule>
  </conditionalFormatting>
  <conditionalFormatting sqref="Q5">
    <cfRule type="cellIs" dxfId="3003" priority="191" stopIfTrue="1" operator="equal">
      <formula>5</formula>
    </cfRule>
    <cfRule type="cellIs" dxfId="3002" priority="192" stopIfTrue="1" operator="equal">
      <formula>4</formula>
    </cfRule>
    <cfRule type="cellIs" dxfId="3001" priority="193" stopIfTrue="1" operator="equal">
      <formula>3</formula>
    </cfRule>
  </conditionalFormatting>
  <conditionalFormatting sqref="Q5">
    <cfRule type="cellIs" dxfId="3000" priority="188" stopIfTrue="1" operator="equal">
      <formula>5</formula>
    </cfRule>
    <cfRule type="cellIs" dxfId="2999" priority="189" stopIfTrue="1" operator="equal">
      <formula>4</formula>
    </cfRule>
    <cfRule type="cellIs" dxfId="2998" priority="190" stopIfTrue="1" operator="equal">
      <formula>3</formula>
    </cfRule>
  </conditionalFormatting>
  <conditionalFormatting sqref="Q4">
    <cfRule type="expression" dxfId="2997" priority="186" stopIfTrue="1">
      <formula>$D$1&lt;Q4</formula>
    </cfRule>
    <cfRule type="expression" dxfId="2996" priority="187" stopIfTrue="1">
      <formula>$D$1&gt;Q4</formula>
    </cfRule>
  </conditionalFormatting>
  <conditionalFormatting sqref="Q4">
    <cfRule type="expression" dxfId="2995" priority="184" stopIfTrue="1">
      <formula>$D$1&lt;Q4</formula>
    </cfRule>
    <cfRule type="expression" dxfId="2994" priority="185" stopIfTrue="1">
      <formula>$D$1&gt;Q4</formula>
    </cfRule>
  </conditionalFormatting>
  <conditionalFormatting sqref="Q4">
    <cfRule type="expression" dxfId="2993" priority="182" stopIfTrue="1">
      <formula>$D$1&lt;Q4</formula>
    </cfRule>
    <cfRule type="expression" dxfId="2992" priority="183" stopIfTrue="1">
      <formula>$D$1&gt;Q4</formula>
    </cfRule>
  </conditionalFormatting>
  <conditionalFormatting sqref="Q4">
    <cfRule type="expression" dxfId="2991" priority="178" stopIfTrue="1">
      <formula>$D$1&lt;Q4</formula>
    </cfRule>
    <cfRule type="expression" dxfId="2990" priority="179" stopIfTrue="1">
      <formula>$D$1&gt;Q4</formula>
    </cfRule>
  </conditionalFormatting>
  <conditionalFormatting sqref="Q4">
    <cfRule type="expression" dxfId="2989" priority="176" stopIfTrue="1">
      <formula>$D$1&lt;Q4</formula>
    </cfRule>
    <cfRule type="expression" dxfId="2988" priority="177" stopIfTrue="1">
      <formula>$D$1&gt;Q4</formula>
    </cfRule>
  </conditionalFormatting>
  <conditionalFormatting sqref="Q4">
    <cfRule type="expression" dxfId="2987" priority="174" stopIfTrue="1">
      <formula>$D$1&lt;Q4</formula>
    </cfRule>
    <cfRule type="expression" dxfId="2986" priority="175" stopIfTrue="1">
      <formula>$D$1&gt;Q4</formula>
    </cfRule>
  </conditionalFormatting>
  <conditionalFormatting sqref="Q4">
    <cfRule type="expression" dxfId="2985" priority="172" stopIfTrue="1">
      <formula>$D$1&lt;Q4</formula>
    </cfRule>
    <cfRule type="expression" dxfId="2984" priority="173" stopIfTrue="1">
      <formula>$D$1&gt;Q4</formula>
    </cfRule>
  </conditionalFormatting>
  <conditionalFormatting sqref="Q4">
    <cfRule type="expression" dxfId="2983" priority="180" stopIfTrue="1">
      <formula>$D$1&lt;Q4</formula>
    </cfRule>
    <cfRule type="expression" dxfId="2982" priority="181" stopIfTrue="1">
      <formula>$D$1&gt;Q4</formula>
    </cfRule>
  </conditionalFormatting>
  <conditionalFormatting sqref="Q4">
    <cfRule type="expression" dxfId="2981" priority="162" stopIfTrue="1">
      <formula>$D$1&lt;Q4</formula>
    </cfRule>
    <cfRule type="expression" dxfId="2980" priority="163" stopIfTrue="1">
      <formula>$D$1&gt;Q4</formula>
    </cfRule>
  </conditionalFormatting>
  <conditionalFormatting sqref="Q4">
    <cfRule type="expression" dxfId="2979" priority="154" stopIfTrue="1">
      <formula>$D$1&lt;Q4</formula>
    </cfRule>
    <cfRule type="expression" dxfId="2978" priority="155" stopIfTrue="1">
      <formula>$D$1&gt;Q4</formula>
    </cfRule>
  </conditionalFormatting>
  <conditionalFormatting sqref="Q4">
    <cfRule type="expression" dxfId="2977" priority="152" stopIfTrue="1">
      <formula>$D$1&lt;Q4</formula>
    </cfRule>
    <cfRule type="expression" dxfId="2976" priority="153" stopIfTrue="1">
      <formula>$D$1&gt;Q4</formula>
    </cfRule>
  </conditionalFormatting>
  <conditionalFormatting sqref="Q4">
    <cfRule type="expression" dxfId="2975" priority="148" stopIfTrue="1">
      <formula>$D$1&lt;Q4</formula>
    </cfRule>
    <cfRule type="expression" dxfId="2974" priority="149" stopIfTrue="1">
      <formula>$D$1&gt;Q4</formula>
    </cfRule>
  </conditionalFormatting>
  <conditionalFormatting sqref="Q4">
    <cfRule type="expression" dxfId="2973" priority="170" stopIfTrue="1">
      <formula>$D$1&lt;Q4</formula>
    </cfRule>
    <cfRule type="expression" dxfId="2972" priority="171" stopIfTrue="1">
      <formula>$D$1&gt;Q4</formula>
    </cfRule>
  </conditionalFormatting>
  <conditionalFormatting sqref="Q4">
    <cfRule type="expression" dxfId="2971" priority="168" stopIfTrue="1">
      <formula>$D$1&lt;Q4</formula>
    </cfRule>
    <cfRule type="expression" dxfId="2970" priority="169" stopIfTrue="1">
      <formula>$D$1&gt;Q4</formula>
    </cfRule>
  </conditionalFormatting>
  <conditionalFormatting sqref="Q4">
    <cfRule type="expression" dxfId="2969" priority="166" stopIfTrue="1">
      <formula>$D$1&lt;Q4</formula>
    </cfRule>
    <cfRule type="expression" dxfId="2968" priority="167" stopIfTrue="1">
      <formula>$D$1&gt;Q4</formula>
    </cfRule>
  </conditionalFormatting>
  <conditionalFormatting sqref="Q4">
    <cfRule type="expression" dxfId="2967" priority="164" stopIfTrue="1">
      <formula>$D$1&lt;Q4</formula>
    </cfRule>
    <cfRule type="expression" dxfId="2966" priority="165" stopIfTrue="1">
      <formula>$D$1&gt;Q4</formula>
    </cfRule>
  </conditionalFormatting>
  <conditionalFormatting sqref="Q4">
    <cfRule type="expression" dxfId="2965" priority="160" stopIfTrue="1">
      <formula>$D$1&lt;Q4</formula>
    </cfRule>
    <cfRule type="expression" dxfId="2964" priority="161" stopIfTrue="1">
      <formula>$D$1&gt;Q4</formula>
    </cfRule>
  </conditionalFormatting>
  <conditionalFormatting sqref="Q4">
    <cfRule type="expression" dxfId="2963" priority="158" stopIfTrue="1">
      <formula>$D$1&lt;Q4</formula>
    </cfRule>
    <cfRule type="expression" dxfId="2962" priority="159" stopIfTrue="1">
      <formula>$D$1&gt;Q4</formula>
    </cfRule>
  </conditionalFormatting>
  <conditionalFormatting sqref="Q4">
    <cfRule type="expression" dxfId="2961" priority="156" stopIfTrue="1">
      <formula>$D$1&lt;Q4</formula>
    </cfRule>
    <cfRule type="expression" dxfId="2960" priority="157" stopIfTrue="1">
      <formula>$D$1&gt;Q4</formula>
    </cfRule>
  </conditionalFormatting>
  <conditionalFormatting sqref="Q4">
    <cfRule type="expression" dxfId="2959" priority="150" stopIfTrue="1">
      <formula>$D$1&lt;Q4</formula>
    </cfRule>
    <cfRule type="expression" dxfId="2958" priority="151" stopIfTrue="1">
      <formula>$D$1&gt;Q4</formula>
    </cfRule>
  </conditionalFormatting>
  <conditionalFormatting sqref="Q4">
    <cfRule type="expression" dxfId="2957" priority="146" stopIfTrue="1">
      <formula>$D$1&lt;Q4</formula>
    </cfRule>
    <cfRule type="expression" dxfId="2956" priority="147" stopIfTrue="1">
      <formula>$D$1&gt;Q4</formula>
    </cfRule>
  </conditionalFormatting>
  <conditionalFormatting sqref="S4:T4">
    <cfRule type="expression" dxfId="2955" priority="144" stopIfTrue="1">
      <formula>$D$4&lt;S4</formula>
    </cfRule>
    <cfRule type="expression" dxfId="2954" priority="145" stopIfTrue="1">
      <formula>$D$4&gt;S4</formula>
    </cfRule>
  </conditionalFormatting>
  <conditionalFormatting sqref="S4:T4">
    <cfRule type="expression" dxfId="2953" priority="142" stopIfTrue="1">
      <formula>$D$1&lt;S4</formula>
    </cfRule>
    <cfRule type="expression" dxfId="2952" priority="143" stopIfTrue="1">
      <formula>$D$1&gt;S4</formula>
    </cfRule>
  </conditionalFormatting>
  <conditionalFormatting sqref="S5">
    <cfRule type="expression" dxfId="2951" priority="140" stopIfTrue="1">
      <formula>$D$1&lt;S5</formula>
    </cfRule>
    <cfRule type="expression" dxfId="2950" priority="141" stopIfTrue="1">
      <formula>$D$1&gt;S5</formula>
    </cfRule>
  </conditionalFormatting>
  <conditionalFormatting sqref="S5">
    <cfRule type="expression" dxfId="2949" priority="112" stopIfTrue="1">
      <formula>$D$1&lt;S5</formula>
    </cfRule>
    <cfRule type="expression" dxfId="2948" priority="113" stopIfTrue="1">
      <formula>$D$1&gt;S5</formula>
    </cfRule>
  </conditionalFormatting>
  <conditionalFormatting sqref="S5">
    <cfRule type="expression" dxfId="2947" priority="120" stopIfTrue="1">
      <formula>$D$1&lt;S5</formula>
    </cfRule>
    <cfRule type="expression" dxfId="2946" priority="121" stopIfTrue="1">
      <formula>$D$1&gt;S5</formula>
    </cfRule>
  </conditionalFormatting>
  <conditionalFormatting sqref="S5">
    <cfRule type="expression" dxfId="2945" priority="118" stopIfTrue="1">
      <formula>$D$1&lt;S5</formula>
    </cfRule>
    <cfRule type="expression" dxfId="2944" priority="119" stopIfTrue="1">
      <formula>$D$1&gt;S5</formula>
    </cfRule>
  </conditionalFormatting>
  <conditionalFormatting sqref="S5">
    <cfRule type="expression" dxfId="2943" priority="116" stopIfTrue="1">
      <formula>$D$1&lt;S5</formula>
    </cfRule>
    <cfRule type="expression" dxfId="2942" priority="117" stopIfTrue="1">
      <formula>$D$1&gt;S5</formula>
    </cfRule>
  </conditionalFormatting>
  <conditionalFormatting sqref="S5">
    <cfRule type="expression" dxfId="2941" priority="114" stopIfTrue="1">
      <formula>$D$1&lt;S5</formula>
    </cfRule>
    <cfRule type="expression" dxfId="2940" priority="115" stopIfTrue="1">
      <formula>$D$1&gt;S5</formula>
    </cfRule>
  </conditionalFormatting>
  <conditionalFormatting sqref="S5">
    <cfRule type="expression" dxfId="2939" priority="138" stopIfTrue="1">
      <formula>$D$1&lt;S5</formula>
    </cfRule>
    <cfRule type="expression" dxfId="2938" priority="139" stopIfTrue="1">
      <formula>$D$1&gt;S5</formula>
    </cfRule>
  </conditionalFormatting>
  <conditionalFormatting sqref="S5">
    <cfRule type="expression" dxfId="2937" priority="136" stopIfTrue="1">
      <formula>$D$1&lt;S5</formula>
    </cfRule>
    <cfRule type="expression" dxfId="2936" priority="137" stopIfTrue="1">
      <formula>$D$1&gt;S5</formula>
    </cfRule>
  </conditionalFormatting>
  <conditionalFormatting sqref="S5">
    <cfRule type="expression" dxfId="2935" priority="134" stopIfTrue="1">
      <formula>$D$1&lt;S5</formula>
    </cfRule>
    <cfRule type="expression" dxfId="2934" priority="135" stopIfTrue="1">
      <formula>$D$1&gt;S5</formula>
    </cfRule>
  </conditionalFormatting>
  <conditionalFormatting sqref="S5">
    <cfRule type="expression" dxfId="2933" priority="132" stopIfTrue="1">
      <formula>$D$1&lt;S5</formula>
    </cfRule>
    <cfRule type="expression" dxfId="2932" priority="133" stopIfTrue="1">
      <formula>$D$1&gt;S5</formula>
    </cfRule>
  </conditionalFormatting>
  <conditionalFormatting sqref="S5">
    <cfRule type="expression" dxfId="2931" priority="130" stopIfTrue="1">
      <formula>$D$1&lt;S5</formula>
    </cfRule>
    <cfRule type="expression" dxfId="2930" priority="131" stopIfTrue="1">
      <formula>$D$1&gt;S5</formula>
    </cfRule>
  </conditionalFormatting>
  <conditionalFormatting sqref="S5">
    <cfRule type="expression" dxfId="2929" priority="128" stopIfTrue="1">
      <formula>$D$1&lt;S5</formula>
    </cfRule>
    <cfRule type="expression" dxfId="2928" priority="129" stopIfTrue="1">
      <formula>$D$1&gt;S5</formula>
    </cfRule>
  </conditionalFormatting>
  <conditionalFormatting sqref="S5">
    <cfRule type="expression" dxfId="2927" priority="126" stopIfTrue="1">
      <formula>$D$1&lt;S5</formula>
    </cfRule>
    <cfRule type="expression" dxfId="2926" priority="127" stopIfTrue="1">
      <formula>$D$1&gt;S5</formula>
    </cfRule>
  </conditionalFormatting>
  <conditionalFormatting sqref="S5">
    <cfRule type="expression" dxfId="2925" priority="124" stopIfTrue="1">
      <formula>$D$1&lt;S5</formula>
    </cfRule>
    <cfRule type="expression" dxfId="2924" priority="125" stopIfTrue="1">
      <formula>$D$1&gt;S5</formula>
    </cfRule>
  </conditionalFormatting>
  <conditionalFormatting sqref="S5">
    <cfRule type="expression" dxfId="2923" priority="122" stopIfTrue="1">
      <formula>$D$1&lt;S5</formula>
    </cfRule>
    <cfRule type="expression" dxfId="2922" priority="123" stopIfTrue="1">
      <formula>$D$1&gt;S5</formula>
    </cfRule>
  </conditionalFormatting>
  <conditionalFormatting sqref="S4:T4">
    <cfRule type="expression" dxfId="2921" priority="110" stopIfTrue="1">
      <formula>$D$1&lt;S4</formula>
    </cfRule>
    <cfRule type="expression" dxfId="2920" priority="111" stopIfTrue="1">
      <formula>$D$1&gt;S4</formula>
    </cfRule>
  </conditionalFormatting>
  <conditionalFormatting sqref="S5">
    <cfRule type="cellIs" dxfId="2919" priority="107" stopIfTrue="1" operator="equal">
      <formula>5</formula>
    </cfRule>
    <cfRule type="cellIs" dxfId="2918" priority="108" stopIfTrue="1" operator="equal">
      <formula>4</formula>
    </cfRule>
    <cfRule type="cellIs" dxfId="2917" priority="109" stopIfTrue="1" operator="equal">
      <formula>3</formula>
    </cfRule>
  </conditionalFormatting>
  <conditionalFormatting sqref="S4:T4">
    <cfRule type="expression" dxfId="2916" priority="76" stopIfTrue="1">
      <formula>$D$1&lt;S4</formula>
    </cfRule>
    <cfRule type="expression" dxfId="2915" priority="77" stopIfTrue="1">
      <formula>$D$1&gt;S4</formula>
    </cfRule>
  </conditionalFormatting>
  <conditionalFormatting sqref="S4:T4">
    <cfRule type="expression" dxfId="2914" priority="84" stopIfTrue="1">
      <formula>$D$1&lt;S4</formula>
    </cfRule>
    <cfRule type="expression" dxfId="2913" priority="85" stopIfTrue="1">
      <formula>$D$1&gt;S4</formula>
    </cfRule>
  </conditionalFormatting>
  <conditionalFormatting sqref="S4:T4">
    <cfRule type="expression" dxfId="2912" priority="82" stopIfTrue="1">
      <formula>$D$1&lt;S4</formula>
    </cfRule>
    <cfRule type="expression" dxfId="2911" priority="83" stopIfTrue="1">
      <formula>$D$1&gt;S4</formula>
    </cfRule>
  </conditionalFormatting>
  <conditionalFormatting sqref="S4:T4">
    <cfRule type="expression" dxfId="2910" priority="80" stopIfTrue="1">
      <formula>$D$1&lt;S4</formula>
    </cfRule>
    <cfRule type="expression" dxfId="2909" priority="81" stopIfTrue="1">
      <formula>$D$1&gt;S4</formula>
    </cfRule>
  </conditionalFormatting>
  <conditionalFormatting sqref="S4:T4">
    <cfRule type="expression" dxfId="2908" priority="78" stopIfTrue="1">
      <formula>$D$1&lt;S4</formula>
    </cfRule>
    <cfRule type="expression" dxfId="2907" priority="79" stopIfTrue="1">
      <formula>$D$1&gt;S4</formula>
    </cfRule>
  </conditionalFormatting>
  <conditionalFormatting sqref="S5">
    <cfRule type="cellIs" dxfId="2906" priority="104" stopIfTrue="1" operator="equal">
      <formula>5</formula>
    </cfRule>
    <cfRule type="cellIs" dxfId="2905" priority="105" stopIfTrue="1" operator="equal">
      <formula>4</formula>
    </cfRule>
    <cfRule type="cellIs" dxfId="2904" priority="106" stopIfTrue="1" operator="equal">
      <formula>3</formula>
    </cfRule>
  </conditionalFormatting>
  <conditionalFormatting sqref="S4:T4">
    <cfRule type="expression" dxfId="2903" priority="102" stopIfTrue="1">
      <formula>$D$1&lt;S4</formula>
    </cfRule>
    <cfRule type="expression" dxfId="2902" priority="103" stopIfTrue="1">
      <formula>$D$1&gt;S4</formula>
    </cfRule>
  </conditionalFormatting>
  <conditionalFormatting sqref="S4:T4">
    <cfRule type="expression" dxfId="2901" priority="100" stopIfTrue="1">
      <formula>$D$1&lt;S4</formula>
    </cfRule>
    <cfRule type="expression" dxfId="2900" priority="101" stopIfTrue="1">
      <formula>$D$1&gt;S4</formula>
    </cfRule>
  </conditionalFormatting>
  <conditionalFormatting sqref="S4:T4">
    <cfRule type="expression" dxfId="2899" priority="98" stopIfTrue="1">
      <formula>$D$1&lt;S4</formula>
    </cfRule>
    <cfRule type="expression" dxfId="2898" priority="99" stopIfTrue="1">
      <formula>$D$1&gt;S4</formula>
    </cfRule>
  </conditionalFormatting>
  <conditionalFormatting sqref="S4:T4">
    <cfRule type="expression" dxfId="2897" priority="96" stopIfTrue="1">
      <formula>$D$1&lt;S4</formula>
    </cfRule>
    <cfRule type="expression" dxfId="2896" priority="97" stopIfTrue="1">
      <formula>$D$1&gt;S4</formula>
    </cfRule>
  </conditionalFormatting>
  <conditionalFormatting sqref="S4:T4">
    <cfRule type="expression" dxfId="2895" priority="94" stopIfTrue="1">
      <formula>$D$1&lt;S4</formula>
    </cfRule>
    <cfRule type="expression" dxfId="2894" priority="95" stopIfTrue="1">
      <formula>$D$1&gt;S4</formula>
    </cfRule>
  </conditionalFormatting>
  <conditionalFormatting sqref="S4:T4">
    <cfRule type="expression" dxfId="2893" priority="92" stopIfTrue="1">
      <formula>$D$1&lt;S4</formula>
    </cfRule>
    <cfRule type="expression" dxfId="2892" priority="93" stopIfTrue="1">
      <formula>$D$1&gt;S4</formula>
    </cfRule>
  </conditionalFormatting>
  <conditionalFormatting sqref="S4:T4">
    <cfRule type="expression" dxfId="2891" priority="90" stopIfTrue="1">
      <formula>$D$1&lt;S4</formula>
    </cfRule>
    <cfRule type="expression" dxfId="2890" priority="91" stopIfTrue="1">
      <formula>$D$1&gt;S4</formula>
    </cfRule>
  </conditionalFormatting>
  <conditionalFormatting sqref="S4:T4">
    <cfRule type="expression" dxfId="2889" priority="88" stopIfTrue="1">
      <formula>$D$1&lt;S4</formula>
    </cfRule>
    <cfRule type="expression" dxfId="2888" priority="89" stopIfTrue="1">
      <formula>$D$1&gt;S4</formula>
    </cfRule>
  </conditionalFormatting>
  <conditionalFormatting sqref="S4:T4">
    <cfRule type="expression" dxfId="2887" priority="86" stopIfTrue="1">
      <formula>$D$1&lt;S4</formula>
    </cfRule>
    <cfRule type="expression" dxfId="2886" priority="87" stopIfTrue="1">
      <formula>$D$1&gt;S4</formula>
    </cfRule>
  </conditionalFormatting>
  <conditionalFormatting sqref="U6:U28">
    <cfRule type="cellIs" dxfId="2885" priority="73" stopIfTrue="1" operator="equal">
      <formula>5</formula>
    </cfRule>
    <cfRule type="cellIs" dxfId="2884" priority="74" stopIfTrue="1" operator="equal">
      <formula>4</formula>
    </cfRule>
    <cfRule type="cellIs" dxfId="2883" priority="75" stopIfTrue="1" operator="equal">
      <formula>3</formula>
    </cfRule>
  </conditionalFormatting>
  <conditionalFormatting sqref="U3">
    <cfRule type="expression" dxfId="2882" priority="71" stopIfTrue="1">
      <formula>$D$1&lt;U3</formula>
    </cfRule>
    <cfRule type="expression" dxfId="2881" priority="72" stopIfTrue="1">
      <formula>$D$1&gt;U3</formula>
    </cfRule>
  </conditionalFormatting>
  <conditionalFormatting sqref="U4">
    <cfRule type="expression" dxfId="2880" priority="69" stopIfTrue="1">
      <formula>$D$4&lt;U4</formula>
    </cfRule>
    <cfRule type="expression" dxfId="2879" priority="70" stopIfTrue="1">
      <formula>$D$4&gt;U4</formula>
    </cfRule>
  </conditionalFormatting>
  <conditionalFormatting sqref="U4">
    <cfRule type="expression" dxfId="2878" priority="67" stopIfTrue="1">
      <formula>$D$1&lt;U4</formula>
    </cfRule>
    <cfRule type="expression" dxfId="2877" priority="68" stopIfTrue="1">
      <formula>$D$1&gt;U4</formula>
    </cfRule>
  </conditionalFormatting>
  <conditionalFormatting sqref="U5">
    <cfRule type="expression" dxfId="2876" priority="65" stopIfTrue="1">
      <formula>$D$1&lt;U5</formula>
    </cfRule>
    <cfRule type="expression" dxfId="2875" priority="66" stopIfTrue="1">
      <formula>$D$1&gt;U5</formula>
    </cfRule>
  </conditionalFormatting>
  <conditionalFormatting sqref="U5">
    <cfRule type="expression" dxfId="2874" priority="37" stopIfTrue="1">
      <formula>$D$1&lt;U5</formula>
    </cfRule>
    <cfRule type="expression" dxfId="2873" priority="38" stopIfTrue="1">
      <formula>$D$1&gt;U5</formula>
    </cfRule>
  </conditionalFormatting>
  <conditionalFormatting sqref="U5">
    <cfRule type="expression" dxfId="2872" priority="45" stopIfTrue="1">
      <formula>$D$1&lt;U5</formula>
    </cfRule>
    <cfRule type="expression" dxfId="2871" priority="46" stopIfTrue="1">
      <formula>$D$1&gt;U5</formula>
    </cfRule>
  </conditionalFormatting>
  <conditionalFormatting sqref="U5">
    <cfRule type="expression" dxfId="2870" priority="43" stopIfTrue="1">
      <formula>$D$1&lt;U5</formula>
    </cfRule>
    <cfRule type="expression" dxfId="2869" priority="44" stopIfTrue="1">
      <formula>$D$1&gt;U5</formula>
    </cfRule>
  </conditionalFormatting>
  <conditionalFormatting sqref="U5">
    <cfRule type="expression" dxfId="2868" priority="41" stopIfTrue="1">
      <formula>$D$1&lt;U5</formula>
    </cfRule>
    <cfRule type="expression" dxfId="2867" priority="42" stopIfTrue="1">
      <formula>$D$1&gt;U5</formula>
    </cfRule>
  </conditionalFormatting>
  <conditionalFormatting sqref="U5">
    <cfRule type="expression" dxfId="2866" priority="39" stopIfTrue="1">
      <formula>$D$1&lt;U5</formula>
    </cfRule>
    <cfRule type="expression" dxfId="2865" priority="40" stopIfTrue="1">
      <formula>$D$1&gt;U5</formula>
    </cfRule>
  </conditionalFormatting>
  <conditionalFormatting sqref="U5">
    <cfRule type="expression" dxfId="2864" priority="63" stopIfTrue="1">
      <formula>$D$1&lt;U5</formula>
    </cfRule>
    <cfRule type="expression" dxfId="2863" priority="64" stopIfTrue="1">
      <formula>$D$1&gt;U5</formula>
    </cfRule>
  </conditionalFormatting>
  <conditionalFormatting sqref="U5">
    <cfRule type="expression" dxfId="2862" priority="61" stopIfTrue="1">
      <formula>$D$1&lt;U5</formula>
    </cfRule>
    <cfRule type="expression" dxfId="2861" priority="62" stopIfTrue="1">
      <formula>$D$1&gt;U5</formula>
    </cfRule>
  </conditionalFormatting>
  <conditionalFormatting sqref="U5">
    <cfRule type="expression" dxfId="2860" priority="59" stopIfTrue="1">
      <formula>$D$1&lt;U5</formula>
    </cfRule>
    <cfRule type="expression" dxfId="2859" priority="60" stopIfTrue="1">
      <formula>$D$1&gt;U5</formula>
    </cfRule>
  </conditionalFormatting>
  <conditionalFormatting sqref="U5">
    <cfRule type="expression" dxfId="2858" priority="57" stopIfTrue="1">
      <formula>$D$1&lt;U5</formula>
    </cfRule>
    <cfRule type="expression" dxfId="2857" priority="58" stopIfTrue="1">
      <formula>$D$1&gt;U5</formula>
    </cfRule>
  </conditionalFormatting>
  <conditionalFormatting sqref="U5">
    <cfRule type="expression" dxfId="2856" priority="55" stopIfTrue="1">
      <formula>$D$1&lt;U5</formula>
    </cfRule>
    <cfRule type="expression" dxfId="2855" priority="56" stopIfTrue="1">
      <formula>$D$1&gt;U5</formula>
    </cfRule>
  </conditionalFormatting>
  <conditionalFormatting sqref="U5">
    <cfRule type="expression" dxfId="2854" priority="53" stopIfTrue="1">
      <formula>$D$1&lt;U5</formula>
    </cfRule>
    <cfRule type="expression" dxfId="2853" priority="54" stopIfTrue="1">
      <formula>$D$1&gt;U5</formula>
    </cfRule>
  </conditionalFormatting>
  <conditionalFormatting sqref="U5">
    <cfRule type="expression" dxfId="2852" priority="51" stopIfTrue="1">
      <formula>$D$1&lt;U5</formula>
    </cfRule>
    <cfRule type="expression" dxfId="2851" priority="52" stopIfTrue="1">
      <formula>$D$1&gt;U5</formula>
    </cfRule>
  </conditionalFormatting>
  <conditionalFormatting sqref="U5">
    <cfRule type="expression" dxfId="2850" priority="49" stopIfTrue="1">
      <formula>$D$1&lt;U5</formula>
    </cfRule>
    <cfRule type="expression" dxfId="2849" priority="50" stopIfTrue="1">
      <formula>$D$1&gt;U5</formula>
    </cfRule>
  </conditionalFormatting>
  <conditionalFormatting sqref="U5">
    <cfRule type="expression" dxfId="2848" priority="47" stopIfTrue="1">
      <formula>$D$1&lt;U5</formula>
    </cfRule>
    <cfRule type="expression" dxfId="2847" priority="48" stopIfTrue="1">
      <formula>$D$1&gt;U5</formula>
    </cfRule>
  </conditionalFormatting>
  <conditionalFormatting sqref="U4">
    <cfRule type="expression" dxfId="2846" priority="35" stopIfTrue="1">
      <formula>$D$1&lt;U4</formula>
    </cfRule>
    <cfRule type="expression" dxfId="2845" priority="36" stopIfTrue="1">
      <formula>$D$1&gt;U4</formula>
    </cfRule>
  </conditionalFormatting>
  <conditionalFormatting sqref="U5">
    <cfRule type="cellIs" dxfId="2844" priority="32" stopIfTrue="1" operator="equal">
      <formula>5</formula>
    </cfRule>
    <cfRule type="cellIs" dxfId="2843" priority="33" stopIfTrue="1" operator="equal">
      <formula>4</formula>
    </cfRule>
    <cfRule type="cellIs" dxfId="2842" priority="34" stopIfTrue="1" operator="equal">
      <formula>3</formula>
    </cfRule>
  </conditionalFormatting>
  <conditionalFormatting sqref="U4">
    <cfRule type="expression" dxfId="2841" priority="1" stopIfTrue="1">
      <formula>$D$1&lt;U4</formula>
    </cfRule>
    <cfRule type="expression" dxfId="2840" priority="2" stopIfTrue="1">
      <formula>$D$1&gt;U4</formula>
    </cfRule>
  </conditionalFormatting>
  <conditionalFormatting sqref="U4">
    <cfRule type="expression" dxfId="2839" priority="9" stopIfTrue="1">
      <formula>$D$1&lt;U4</formula>
    </cfRule>
    <cfRule type="expression" dxfId="2838" priority="10" stopIfTrue="1">
      <formula>$D$1&gt;U4</formula>
    </cfRule>
  </conditionalFormatting>
  <conditionalFormatting sqref="U4">
    <cfRule type="expression" dxfId="2837" priority="7" stopIfTrue="1">
      <formula>$D$1&lt;U4</formula>
    </cfRule>
    <cfRule type="expression" dxfId="2836" priority="8" stopIfTrue="1">
      <formula>$D$1&gt;U4</formula>
    </cfRule>
  </conditionalFormatting>
  <conditionalFormatting sqref="U4">
    <cfRule type="expression" dxfId="2835" priority="5" stopIfTrue="1">
      <formula>$D$1&lt;U4</formula>
    </cfRule>
    <cfRule type="expression" dxfId="2834" priority="6" stopIfTrue="1">
      <formula>$D$1&gt;U4</formula>
    </cfRule>
  </conditionalFormatting>
  <conditionalFormatting sqref="U4">
    <cfRule type="expression" dxfId="2833" priority="3" stopIfTrue="1">
      <formula>$D$1&lt;U4</formula>
    </cfRule>
    <cfRule type="expression" dxfId="2832" priority="4" stopIfTrue="1">
      <formula>$D$1&gt;U4</formula>
    </cfRule>
  </conditionalFormatting>
  <conditionalFormatting sqref="U5">
    <cfRule type="cellIs" dxfId="2831" priority="29" stopIfTrue="1" operator="equal">
      <formula>5</formula>
    </cfRule>
    <cfRule type="cellIs" dxfId="2830" priority="30" stopIfTrue="1" operator="equal">
      <formula>4</formula>
    </cfRule>
    <cfRule type="cellIs" dxfId="2829" priority="31" stopIfTrue="1" operator="equal">
      <formula>3</formula>
    </cfRule>
  </conditionalFormatting>
  <conditionalFormatting sqref="U4">
    <cfRule type="expression" dxfId="2828" priority="27" stopIfTrue="1">
      <formula>$D$1&lt;U4</formula>
    </cfRule>
    <cfRule type="expression" dxfId="2827" priority="28" stopIfTrue="1">
      <formula>$D$1&gt;U4</formula>
    </cfRule>
  </conditionalFormatting>
  <conditionalFormatting sqref="U4">
    <cfRule type="expression" dxfId="2826" priority="25" stopIfTrue="1">
      <formula>$D$1&lt;U4</formula>
    </cfRule>
    <cfRule type="expression" dxfId="2825" priority="26" stopIfTrue="1">
      <formula>$D$1&gt;U4</formula>
    </cfRule>
  </conditionalFormatting>
  <conditionalFormatting sqref="U4">
    <cfRule type="expression" dxfId="2824" priority="23" stopIfTrue="1">
      <formula>$D$1&lt;U4</formula>
    </cfRule>
    <cfRule type="expression" dxfId="2823" priority="24" stopIfTrue="1">
      <formula>$D$1&gt;U4</formula>
    </cfRule>
  </conditionalFormatting>
  <conditionalFormatting sqref="U4">
    <cfRule type="expression" dxfId="2822" priority="21" stopIfTrue="1">
      <formula>$D$1&lt;U4</formula>
    </cfRule>
    <cfRule type="expression" dxfId="2821" priority="22" stopIfTrue="1">
      <formula>$D$1&gt;U4</formula>
    </cfRule>
  </conditionalFormatting>
  <conditionalFormatting sqref="U4">
    <cfRule type="expression" dxfId="2820" priority="19" stopIfTrue="1">
      <formula>$D$1&lt;U4</formula>
    </cfRule>
    <cfRule type="expression" dxfId="2819" priority="20" stopIfTrue="1">
      <formula>$D$1&gt;U4</formula>
    </cfRule>
  </conditionalFormatting>
  <conditionalFormatting sqref="U4">
    <cfRule type="expression" dxfId="2818" priority="17" stopIfTrue="1">
      <formula>$D$1&lt;U4</formula>
    </cfRule>
    <cfRule type="expression" dxfId="2817" priority="18" stopIfTrue="1">
      <formula>$D$1&gt;U4</formula>
    </cfRule>
  </conditionalFormatting>
  <conditionalFormatting sqref="U4">
    <cfRule type="expression" dxfId="2816" priority="15" stopIfTrue="1">
      <formula>$D$1&lt;U4</formula>
    </cfRule>
    <cfRule type="expression" dxfId="2815" priority="16" stopIfTrue="1">
      <formula>$D$1&gt;U4</formula>
    </cfRule>
  </conditionalFormatting>
  <conditionalFormatting sqref="U4">
    <cfRule type="expression" dxfId="2814" priority="13" stopIfTrue="1">
      <formula>$D$1&lt;U4</formula>
    </cfRule>
    <cfRule type="expression" dxfId="2813" priority="14" stopIfTrue="1">
      <formula>$D$1&gt;U4</formula>
    </cfRule>
  </conditionalFormatting>
  <conditionalFormatting sqref="U4">
    <cfRule type="expression" dxfId="2812" priority="11" stopIfTrue="1">
      <formula>$D$1&lt;U4</formula>
    </cfRule>
    <cfRule type="expression" dxfId="2811" priority="12" stopIfTrue="1">
      <formula>$D$1&gt;U4</formula>
    </cfRule>
  </conditionalFormatting>
  <pageMargins left="0.70866141732283472" right="0.70866141732283472" top="0.74803149606299213" bottom="0.74803149606299213" header="0.31496062992125984" footer="0.31496062992125984"/>
  <pageSetup paperSize="9" scale="48" orientation="portrait" r:id="rId1"/>
  <colBreaks count="1" manualBreakCount="1">
    <brk id="30" max="44" man="1"/>
  </colBreaks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SheetLayoutView="70" workbookViewId="0">
      <selection activeCell="N29" sqref="N29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50.5703125" style="13" customWidth="1"/>
    <col min="5" max="5" width="6.7109375" style="13" customWidth="1"/>
    <col min="6" max="7" width="7.140625" hidden="1" customWidth="1"/>
    <col min="8" max="15" width="7.140625" customWidth="1"/>
    <col min="16" max="17" width="7.42578125" customWidth="1"/>
    <col min="18" max="18" width="6.85546875" customWidth="1"/>
    <col min="19" max="19" width="7.140625" customWidth="1"/>
    <col min="20" max="20" width="7.5703125" customWidth="1"/>
    <col min="21" max="21" width="7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9" width="8" style="30" hidden="1" customWidth="1"/>
    <col min="90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71"/>
      <c r="Z1" s="271"/>
      <c r="AA1" s="271"/>
      <c r="AB1" s="271"/>
      <c r="AC1" s="271"/>
      <c r="AD1" s="27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/>
      <c r="G2" s="341"/>
      <c r="H2" s="734" t="s">
        <v>40</v>
      </c>
      <c r="I2" s="734"/>
      <c r="J2" s="734"/>
      <c r="K2" s="734"/>
      <c r="L2" s="734"/>
      <c r="M2" s="734"/>
      <c r="N2" s="734"/>
      <c r="O2" s="734"/>
      <c r="P2" s="734"/>
      <c r="Q2" s="735" t="s">
        <v>1329</v>
      </c>
      <c r="R2" s="737"/>
      <c r="S2" s="737"/>
      <c r="T2" s="736"/>
      <c r="U2" s="307" t="s">
        <v>42</v>
      </c>
      <c r="V2" s="7"/>
      <c r="W2" s="8"/>
      <c r="X2" s="8"/>
      <c r="Y2" s="271"/>
      <c r="Z2" s="271"/>
      <c r="AA2" s="271"/>
      <c r="AB2" s="271"/>
      <c r="AC2" s="271"/>
      <c r="AD2" s="27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0.25" customHeight="1" x14ac:dyDescent="0.2">
      <c r="A3" s="723">
        <v>2343</v>
      </c>
      <c r="B3" s="723"/>
      <c r="C3" s="723"/>
      <c r="D3" s="196" t="s">
        <v>0</v>
      </c>
      <c r="E3" s="197"/>
      <c r="F3" s="153"/>
      <c r="G3" s="153"/>
      <c r="H3" s="153">
        <v>42976</v>
      </c>
      <c r="I3" s="153">
        <v>43028</v>
      </c>
      <c r="J3" s="153">
        <v>43046</v>
      </c>
      <c r="K3" s="153">
        <v>43056</v>
      </c>
      <c r="L3" s="153">
        <v>43091</v>
      </c>
      <c r="M3" s="153">
        <v>43119</v>
      </c>
      <c r="N3" s="153">
        <v>43125</v>
      </c>
      <c r="O3" s="153">
        <v>43124</v>
      </c>
      <c r="P3" s="153">
        <v>43123</v>
      </c>
      <c r="Q3" s="153">
        <v>43138</v>
      </c>
      <c r="R3" s="673">
        <v>43133</v>
      </c>
      <c r="S3" s="67">
        <v>43148</v>
      </c>
      <c r="T3" s="673">
        <v>43144</v>
      </c>
      <c r="U3" s="673">
        <v>43126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7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6.25" customHeight="1" x14ac:dyDescent="0.2">
      <c r="A4" s="723"/>
      <c r="B4" s="723"/>
      <c r="C4" s="723"/>
      <c r="D4" s="205" t="s">
        <v>1</v>
      </c>
      <c r="E4" s="197"/>
      <c r="F4" s="156"/>
      <c r="G4" s="282"/>
      <c r="H4" s="206"/>
      <c r="I4" s="206" t="s">
        <v>1125</v>
      </c>
      <c r="J4" s="156" t="s">
        <v>1129</v>
      </c>
      <c r="K4" s="206" t="s">
        <v>1123</v>
      </c>
      <c r="L4" s="156" t="s">
        <v>1143</v>
      </c>
      <c r="M4" s="156" t="s">
        <v>1152</v>
      </c>
      <c r="N4" s="243" t="s">
        <v>451</v>
      </c>
      <c r="O4" s="243" t="s">
        <v>1155</v>
      </c>
      <c r="P4" s="206" t="s">
        <v>1157</v>
      </c>
      <c r="Q4" s="206" t="s">
        <v>1163</v>
      </c>
      <c r="R4" s="243" t="s">
        <v>1162</v>
      </c>
      <c r="S4" s="156" t="s">
        <v>1154</v>
      </c>
      <c r="T4" s="206" t="s">
        <v>493</v>
      </c>
      <c r="U4" s="206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71"/>
      <c r="AG4" s="271"/>
      <c r="AH4" s="271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71"/>
      <c r="AW4" s="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11"/>
      <c r="BO4" s="11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93.7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/>
      <c r="H5" s="246" t="s">
        <v>460</v>
      </c>
      <c r="I5" s="246" t="s">
        <v>1124</v>
      </c>
      <c r="J5" s="246" t="s">
        <v>1128</v>
      </c>
      <c r="K5" s="246" t="s">
        <v>1122</v>
      </c>
      <c r="L5" s="246" t="s">
        <v>1147</v>
      </c>
      <c r="M5" s="247" t="s">
        <v>1311</v>
      </c>
      <c r="N5" s="247" t="s">
        <v>1318</v>
      </c>
      <c r="O5" s="247" t="s">
        <v>1156</v>
      </c>
      <c r="P5" s="246" t="s">
        <v>1158</v>
      </c>
      <c r="Q5" s="158" t="s">
        <v>1336</v>
      </c>
      <c r="R5" s="158" t="s">
        <v>1335</v>
      </c>
      <c r="S5" s="349" t="s">
        <v>1153</v>
      </c>
      <c r="T5" s="246" t="s">
        <v>494</v>
      </c>
      <c r="U5" s="246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">
      <c r="A6" s="267">
        <v>1</v>
      </c>
      <c r="B6" s="230" t="s">
        <v>28</v>
      </c>
      <c r="C6" s="273" t="s">
        <v>34</v>
      </c>
      <c r="D6" s="299" t="s">
        <v>376</v>
      </c>
      <c r="E6" s="223">
        <v>2343</v>
      </c>
      <c r="F6" s="91"/>
      <c r="G6" s="91"/>
      <c r="H6" s="91">
        <v>4</v>
      </c>
      <c r="I6" s="91">
        <v>4</v>
      </c>
      <c r="J6" s="91">
        <v>3</v>
      </c>
      <c r="K6" s="91">
        <v>4</v>
      </c>
      <c r="L6" s="91">
        <v>4</v>
      </c>
      <c r="M6" s="91">
        <v>3</v>
      </c>
      <c r="N6" s="91">
        <v>5</v>
      </c>
      <c r="O6" s="91">
        <v>5</v>
      </c>
      <c r="P6" s="91">
        <v>3</v>
      </c>
      <c r="Q6" s="23">
        <v>3</v>
      </c>
      <c r="R6" s="23">
        <v>4</v>
      </c>
      <c r="S6" s="23">
        <v>4</v>
      </c>
      <c r="T6" s="23">
        <v>4</v>
      </c>
      <c r="U6" s="23">
        <v>4</v>
      </c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4</v>
      </c>
      <c r="AA6" s="248">
        <f t="shared" ref="AA6:AA34" si="5">COUNTIF(AG6:AV6,AA$5)</f>
        <v>8</v>
      </c>
      <c r="AB6" s="248">
        <f t="shared" ref="AB6:AB34" si="6">COUNTIF(AG6:AV6,AB$5)</f>
        <v>2</v>
      </c>
      <c r="AC6" s="248">
        <f t="shared" ref="AC6:AC38" si="7">SUM(X6:AB6)</f>
        <v>14</v>
      </c>
      <c r="AD6" s="249">
        <f>IF(ISERROR(((X6+Y6)*2+Z6*3+AA6*4+AB6*5)/SUM(X6,Y6:AB6)),"",((X6+Y6)*2+Z6*3+AA6*4+AB6*5)/SUM(X6,Y6:AB6))</f>
        <v>3.8571428571428572</v>
      </c>
      <c r="AE6" s="250">
        <f t="shared" ref="AE6:AE34" si="8">IF(AX6=5,0.5,IF(AX6=4,0.25,IF(AX6&lt;=3,0)))</f>
        <v>0</v>
      </c>
      <c r="AF6" s="251"/>
      <c r="AG6" s="252" t="str">
        <f t="shared" ref="AG6:AV6" si="9">IF(ISERROR(VALUE(LEFT(F6))),LEFT(F6),VALUE(LEFT(F6)))</f>
        <v/>
      </c>
      <c r="AH6" s="252" t="str">
        <f t="shared" si="9"/>
        <v/>
      </c>
      <c r="AI6" s="252">
        <f t="shared" si="9"/>
        <v>4</v>
      </c>
      <c r="AJ6" s="252">
        <f t="shared" si="9"/>
        <v>4</v>
      </c>
      <c r="AK6" s="252">
        <f t="shared" si="9"/>
        <v>3</v>
      </c>
      <c r="AL6" s="252">
        <f t="shared" si="9"/>
        <v>4</v>
      </c>
      <c r="AM6" s="252">
        <f t="shared" si="9"/>
        <v>4</v>
      </c>
      <c r="AN6" s="252">
        <f t="shared" si="9"/>
        <v>3</v>
      </c>
      <c r="AO6" s="252">
        <f t="shared" si="9"/>
        <v>5</v>
      </c>
      <c r="AP6" s="252">
        <f t="shared" si="9"/>
        <v>5</v>
      </c>
      <c r="AQ6" s="252">
        <f t="shared" si="9"/>
        <v>3</v>
      </c>
      <c r="AR6" s="252">
        <f t="shared" si="9"/>
        <v>3</v>
      </c>
      <c r="AS6" s="252">
        <f t="shared" si="9"/>
        <v>4</v>
      </c>
      <c r="AT6" s="252">
        <f t="shared" si="9"/>
        <v>4</v>
      </c>
      <c r="AU6" s="252">
        <f t="shared" si="9"/>
        <v>4</v>
      </c>
      <c r="AV6" s="252">
        <f t="shared" si="9"/>
        <v>4</v>
      </c>
      <c r="AW6" s="35">
        <f>COUNTIF(AG6:AV6,"з")</f>
        <v>0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">
      <c r="A7" s="267">
        <v>2</v>
      </c>
      <c r="B7" s="230" t="s">
        <v>28</v>
      </c>
      <c r="C7" s="273" t="s">
        <v>35</v>
      </c>
      <c r="D7" s="299" t="s">
        <v>377</v>
      </c>
      <c r="E7" s="223">
        <v>2343</v>
      </c>
      <c r="F7" s="91"/>
      <c r="G7" s="91"/>
      <c r="H7" s="91">
        <v>5</v>
      </c>
      <c r="I7" s="91">
        <v>5</v>
      </c>
      <c r="J7" s="91">
        <v>4</v>
      </c>
      <c r="K7" s="91">
        <v>5</v>
      </c>
      <c r="L7" s="91">
        <v>4</v>
      </c>
      <c r="M7" s="91">
        <v>4</v>
      </c>
      <c r="N7" s="91">
        <v>5</v>
      </c>
      <c r="O7" s="91">
        <v>4</v>
      </c>
      <c r="P7" s="91">
        <v>4</v>
      </c>
      <c r="Q7" s="23">
        <v>4</v>
      </c>
      <c r="R7" s="23">
        <v>3</v>
      </c>
      <c r="S7" s="23">
        <v>4</v>
      </c>
      <c r="T7" s="23">
        <v>5</v>
      </c>
      <c r="U7" s="23">
        <v>4</v>
      </c>
      <c r="V7" s="35">
        <f t="shared" si="0"/>
        <v>3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1</v>
      </c>
      <c r="AA7" s="248">
        <f t="shared" si="5"/>
        <v>8</v>
      </c>
      <c r="AB7" s="248">
        <f t="shared" si="6"/>
        <v>5</v>
      </c>
      <c r="AC7" s="248">
        <f t="shared" si="7"/>
        <v>14</v>
      </c>
      <c r="AD7" s="249">
        <f t="shared" ref="AD7:AD37" si="10">IF(ISERROR(((X7+Y7)*2+Z7*3+AA7*4+AB7*5)/SUM(X7,Y7:AB7)),"",((X7+Y7)*2+Z7*3+AA7*4+AB7*5)/SUM(X7,Y7:AB7))</f>
        <v>4.2857142857142856</v>
      </c>
      <c r="AE7" s="250">
        <f t="shared" si="8"/>
        <v>0</v>
      </c>
      <c r="AF7" s="251"/>
      <c r="AG7" s="252" t="str">
        <f t="shared" ref="AG7:AV22" si="11">IF(ISERROR(VALUE(LEFT(F7))),LEFT(F7),VALUE(LEFT(F7)))</f>
        <v/>
      </c>
      <c r="AH7" s="252" t="str">
        <f t="shared" si="11"/>
        <v/>
      </c>
      <c r="AI7" s="252">
        <f t="shared" si="11"/>
        <v>5</v>
      </c>
      <c r="AJ7" s="252">
        <f t="shared" si="11"/>
        <v>5</v>
      </c>
      <c r="AK7" s="252">
        <f t="shared" si="11"/>
        <v>4</v>
      </c>
      <c r="AL7" s="252">
        <f t="shared" si="11"/>
        <v>5</v>
      </c>
      <c r="AM7" s="252">
        <f t="shared" si="11"/>
        <v>4</v>
      </c>
      <c r="AN7" s="252">
        <f t="shared" si="11"/>
        <v>4</v>
      </c>
      <c r="AO7" s="252">
        <f t="shared" si="11"/>
        <v>5</v>
      </c>
      <c r="AP7" s="252">
        <f t="shared" si="11"/>
        <v>4</v>
      </c>
      <c r="AQ7" s="252">
        <f t="shared" si="11"/>
        <v>4</v>
      </c>
      <c r="AR7" s="252">
        <f t="shared" si="11"/>
        <v>4</v>
      </c>
      <c r="AS7" s="252">
        <f t="shared" si="11"/>
        <v>3</v>
      </c>
      <c r="AT7" s="252">
        <f t="shared" si="11"/>
        <v>4</v>
      </c>
      <c r="AU7" s="252">
        <f t="shared" si="11"/>
        <v>5</v>
      </c>
      <c r="AV7" s="252">
        <f t="shared" si="11"/>
        <v>4</v>
      </c>
      <c r="AW7" s="35">
        <f t="shared" ref="AW7:AW31" si="12">COUNTIF(AG7:AV7,"з")</f>
        <v>0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">
      <c r="A8" s="267">
        <v>3</v>
      </c>
      <c r="B8" s="230" t="s">
        <v>28</v>
      </c>
      <c r="C8" s="273" t="s">
        <v>34</v>
      </c>
      <c r="D8" s="299" t="s">
        <v>378</v>
      </c>
      <c r="E8" s="223">
        <v>2343</v>
      </c>
      <c r="F8" s="91"/>
      <c r="G8" s="91"/>
      <c r="H8" s="91">
        <v>4</v>
      </c>
      <c r="I8" s="91">
        <v>4</v>
      </c>
      <c r="J8" s="91">
        <v>4</v>
      </c>
      <c r="K8" s="91">
        <v>5</v>
      </c>
      <c r="L8" s="91">
        <v>4</v>
      </c>
      <c r="M8" s="91">
        <v>4</v>
      </c>
      <c r="N8" s="91">
        <v>4</v>
      </c>
      <c r="O8" s="91">
        <v>3</v>
      </c>
      <c r="P8" s="91">
        <v>4</v>
      </c>
      <c r="Q8" s="23">
        <v>3</v>
      </c>
      <c r="R8" s="23">
        <v>3</v>
      </c>
      <c r="S8" s="23">
        <v>4</v>
      </c>
      <c r="T8" s="23">
        <v>4</v>
      </c>
      <c r="U8" s="23">
        <v>4</v>
      </c>
      <c r="V8" s="35">
        <f t="shared" si="0"/>
        <v>3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3</v>
      </c>
      <c r="AA8" s="248">
        <f t="shared" si="5"/>
        <v>10</v>
      </c>
      <c r="AB8" s="248">
        <f t="shared" si="6"/>
        <v>1</v>
      </c>
      <c r="AC8" s="248">
        <f t="shared" si="7"/>
        <v>14</v>
      </c>
      <c r="AD8" s="249">
        <f t="shared" si="10"/>
        <v>3.8571428571428572</v>
      </c>
      <c r="AE8" s="250">
        <f t="shared" si="8"/>
        <v>0</v>
      </c>
      <c r="AF8" s="251"/>
      <c r="AG8" s="252" t="str">
        <f t="shared" si="11"/>
        <v/>
      </c>
      <c r="AH8" s="252" t="str">
        <f t="shared" si="11"/>
        <v/>
      </c>
      <c r="AI8" s="252">
        <f t="shared" si="11"/>
        <v>4</v>
      </c>
      <c r="AJ8" s="252">
        <f t="shared" si="11"/>
        <v>4</v>
      </c>
      <c r="AK8" s="252">
        <f t="shared" si="11"/>
        <v>4</v>
      </c>
      <c r="AL8" s="252">
        <f t="shared" si="11"/>
        <v>5</v>
      </c>
      <c r="AM8" s="252">
        <f t="shared" si="11"/>
        <v>4</v>
      </c>
      <c r="AN8" s="252">
        <f t="shared" si="11"/>
        <v>4</v>
      </c>
      <c r="AO8" s="252">
        <f t="shared" si="11"/>
        <v>4</v>
      </c>
      <c r="AP8" s="252">
        <f t="shared" si="11"/>
        <v>3</v>
      </c>
      <c r="AQ8" s="252">
        <f t="shared" si="11"/>
        <v>4</v>
      </c>
      <c r="AR8" s="252">
        <f t="shared" si="11"/>
        <v>3</v>
      </c>
      <c r="AS8" s="252">
        <f t="shared" si="11"/>
        <v>3</v>
      </c>
      <c r="AT8" s="252">
        <f t="shared" si="11"/>
        <v>4</v>
      </c>
      <c r="AU8" s="252">
        <f t="shared" si="11"/>
        <v>4</v>
      </c>
      <c r="AV8" s="252">
        <f t="shared" si="11"/>
        <v>4</v>
      </c>
      <c r="AW8" s="35">
        <f t="shared" si="12"/>
        <v>0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">
      <c r="A9" s="267">
        <v>4</v>
      </c>
      <c r="B9" s="230" t="s">
        <v>28</v>
      </c>
      <c r="C9" s="273" t="s">
        <v>34</v>
      </c>
      <c r="D9" s="299" t="s">
        <v>379</v>
      </c>
      <c r="E9" s="223">
        <v>2343</v>
      </c>
      <c r="F9" s="91"/>
      <c r="G9" s="91"/>
      <c r="H9" s="91">
        <v>4</v>
      </c>
      <c r="I9" s="91">
        <v>5</v>
      </c>
      <c r="J9" s="91">
        <v>4</v>
      </c>
      <c r="K9" s="91">
        <v>5</v>
      </c>
      <c r="L9" s="91">
        <v>4</v>
      </c>
      <c r="M9" s="91">
        <v>4</v>
      </c>
      <c r="N9" s="91">
        <v>5</v>
      </c>
      <c r="O9" s="91">
        <v>3</v>
      </c>
      <c r="P9" s="91">
        <v>4</v>
      </c>
      <c r="Q9" s="23">
        <v>4</v>
      </c>
      <c r="R9" s="23">
        <v>5</v>
      </c>
      <c r="S9" s="23">
        <v>5</v>
      </c>
      <c r="T9" s="23">
        <v>4</v>
      </c>
      <c r="U9" s="23">
        <v>4</v>
      </c>
      <c r="V9" s="35">
        <f t="shared" si="0"/>
        <v>3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1</v>
      </c>
      <c r="AA9" s="248">
        <f t="shared" si="5"/>
        <v>8</v>
      </c>
      <c r="AB9" s="248">
        <f t="shared" si="6"/>
        <v>5</v>
      </c>
      <c r="AC9" s="248">
        <f t="shared" si="7"/>
        <v>14</v>
      </c>
      <c r="AD9" s="249">
        <f t="shared" si="10"/>
        <v>4.2857142857142856</v>
      </c>
      <c r="AE9" s="250">
        <f t="shared" si="8"/>
        <v>0</v>
      </c>
      <c r="AF9" s="251"/>
      <c r="AG9" s="252" t="str">
        <f t="shared" si="11"/>
        <v/>
      </c>
      <c r="AH9" s="252" t="str">
        <f t="shared" si="11"/>
        <v/>
      </c>
      <c r="AI9" s="252">
        <f t="shared" si="11"/>
        <v>4</v>
      </c>
      <c r="AJ9" s="252">
        <f t="shared" si="11"/>
        <v>5</v>
      </c>
      <c r="AK9" s="252">
        <f t="shared" si="11"/>
        <v>4</v>
      </c>
      <c r="AL9" s="252">
        <f t="shared" si="11"/>
        <v>5</v>
      </c>
      <c r="AM9" s="252">
        <f t="shared" si="11"/>
        <v>4</v>
      </c>
      <c r="AN9" s="252">
        <f t="shared" si="11"/>
        <v>4</v>
      </c>
      <c r="AO9" s="252">
        <f t="shared" si="11"/>
        <v>5</v>
      </c>
      <c r="AP9" s="252">
        <f t="shared" si="11"/>
        <v>3</v>
      </c>
      <c r="AQ9" s="252">
        <f t="shared" si="11"/>
        <v>4</v>
      </c>
      <c r="AR9" s="252">
        <f t="shared" si="11"/>
        <v>4</v>
      </c>
      <c r="AS9" s="252">
        <f t="shared" si="11"/>
        <v>5</v>
      </c>
      <c r="AT9" s="252">
        <f t="shared" si="11"/>
        <v>5</v>
      </c>
      <c r="AU9" s="252">
        <f t="shared" si="11"/>
        <v>4</v>
      </c>
      <c r="AV9" s="252">
        <f t="shared" si="11"/>
        <v>4</v>
      </c>
      <c r="AW9" s="35">
        <f t="shared" si="12"/>
        <v>0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">
      <c r="A10" s="267">
        <v>5</v>
      </c>
      <c r="B10" s="230" t="s">
        <v>28</v>
      </c>
      <c r="C10" s="273" t="s">
        <v>34</v>
      </c>
      <c r="D10" s="299" t="s">
        <v>380</v>
      </c>
      <c r="E10" s="223">
        <v>2343</v>
      </c>
      <c r="F10" s="91"/>
      <c r="G10" s="91"/>
      <c r="H10" s="91">
        <v>5</v>
      </c>
      <c r="I10" s="91">
        <v>5</v>
      </c>
      <c r="J10" s="91">
        <v>3</v>
      </c>
      <c r="K10" s="91">
        <v>5</v>
      </c>
      <c r="L10" s="91">
        <v>5</v>
      </c>
      <c r="M10" s="91">
        <v>4</v>
      </c>
      <c r="N10" s="91">
        <v>5</v>
      </c>
      <c r="O10" s="91">
        <v>5</v>
      </c>
      <c r="P10" s="91">
        <v>4</v>
      </c>
      <c r="Q10" s="23">
        <v>4</v>
      </c>
      <c r="R10" s="23">
        <v>4</v>
      </c>
      <c r="S10" s="23">
        <v>4</v>
      </c>
      <c r="T10" s="23">
        <v>4</v>
      </c>
      <c r="U10" s="23">
        <v>4</v>
      </c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1</v>
      </c>
      <c r="AA10" s="248">
        <f t="shared" si="5"/>
        <v>7</v>
      </c>
      <c r="AB10" s="248">
        <f t="shared" si="6"/>
        <v>6</v>
      </c>
      <c r="AC10" s="248">
        <f t="shared" si="7"/>
        <v>14</v>
      </c>
      <c r="AD10" s="249">
        <f t="shared" si="10"/>
        <v>4.3571428571428568</v>
      </c>
      <c r="AE10" s="250">
        <f t="shared" si="8"/>
        <v>0</v>
      </c>
      <c r="AF10" s="251"/>
      <c r="AG10" s="252" t="str">
        <f t="shared" si="11"/>
        <v/>
      </c>
      <c r="AH10" s="252" t="str">
        <f t="shared" si="11"/>
        <v/>
      </c>
      <c r="AI10" s="252">
        <f t="shared" si="11"/>
        <v>5</v>
      </c>
      <c r="AJ10" s="252">
        <f t="shared" si="11"/>
        <v>5</v>
      </c>
      <c r="AK10" s="252">
        <f t="shared" si="11"/>
        <v>3</v>
      </c>
      <c r="AL10" s="252">
        <f t="shared" si="11"/>
        <v>5</v>
      </c>
      <c r="AM10" s="252">
        <f t="shared" si="11"/>
        <v>5</v>
      </c>
      <c r="AN10" s="252">
        <f t="shared" si="11"/>
        <v>4</v>
      </c>
      <c r="AO10" s="252">
        <f t="shared" si="11"/>
        <v>5</v>
      </c>
      <c r="AP10" s="252">
        <f t="shared" si="11"/>
        <v>5</v>
      </c>
      <c r="AQ10" s="252">
        <f t="shared" si="11"/>
        <v>4</v>
      </c>
      <c r="AR10" s="252">
        <f t="shared" si="11"/>
        <v>4</v>
      </c>
      <c r="AS10" s="252">
        <f t="shared" si="11"/>
        <v>4</v>
      </c>
      <c r="AT10" s="252">
        <f t="shared" si="11"/>
        <v>4</v>
      </c>
      <c r="AU10" s="252">
        <f t="shared" si="11"/>
        <v>4</v>
      </c>
      <c r="AV10" s="252">
        <f t="shared" si="11"/>
        <v>4</v>
      </c>
      <c r="AW10" s="35">
        <f t="shared" si="12"/>
        <v>0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">
      <c r="A11" s="267">
        <v>6</v>
      </c>
      <c r="B11" s="230" t="s">
        <v>28</v>
      </c>
      <c r="C11" s="273" t="s">
        <v>34</v>
      </c>
      <c r="D11" s="299" t="s">
        <v>381</v>
      </c>
      <c r="E11" s="223">
        <v>2343</v>
      </c>
      <c r="F11" s="91"/>
      <c r="G11" s="91"/>
      <c r="H11" s="91">
        <v>5</v>
      </c>
      <c r="I11" s="91">
        <v>4</v>
      </c>
      <c r="J11" s="91">
        <v>4</v>
      </c>
      <c r="K11" s="91">
        <v>5</v>
      </c>
      <c r="L11" s="91">
        <v>4</v>
      </c>
      <c r="M11" s="91">
        <v>4</v>
      </c>
      <c r="N11" s="91">
        <v>5</v>
      </c>
      <c r="O11" s="91">
        <v>5</v>
      </c>
      <c r="P11" s="91">
        <v>4</v>
      </c>
      <c r="Q11" s="91">
        <v>4</v>
      </c>
      <c r="R11" s="91">
        <v>5</v>
      </c>
      <c r="S11" s="91">
        <v>4</v>
      </c>
      <c r="T11" s="91">
        <v>4</v>
      </c>
      <c r="U11" s="91">
        <v>4</v>
      </c>
      <c r="V11" s="35">
        <f t="shared" si="0"/>
        <v>4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0</v>
      </c>
      <c r="AA11" s="258">
        <f t="shared" si="5"/>
        <v>9</v>
      </c>
      <c r="AB11" s="258">
        <f t="shared" si="6"/>
        <v>5</v>
      </c>
      <c r="AC11" s="248">
        <f t="shared" si="7"/>
        <v>14</v>
      </c>
      <c r="AD11" s="249">
        <f t="shared" si="10"/>
        <v>4.3571428571428568</v>
      </c>
      <c r="AE11" s="259">
        <f t="shared" si="8"/>
        <v>0</v>
      </c>
      <c r="AG11" s="252" t="str">
        <f t="shared" si="11"/>
        <v/>
      </c>
      <c r="AH11" s="252" t="str">
        <f t="shared" si="11"/>
        <v/>
      </c>
      <c r="AI11" s="252">
        <f t="shared" si="11"/>
        <v>5</v>
      </c>
      <c r="AJ11" s="252">
        <f t="shared" si="11"/>
        <v>4</v>
      </c>
      <c r="AK11" s="252">
        <f t="shared" si="11"/>
        <v>4</v>
      </c>
      <c r="AL11" s="252">
        <f t="shared" si="11"/>
        <v>5</v>
      </c>
      <c r="AM11" s="252">
        <f t="shared" si="11"/>
        <v>4</v>
      </c>
      <c r="AN11" s="252">
        <f t="shared" si="11"/>
        <v>4</v>
      </c>
      <c r="AO11" s="252">
        <f t="shared" si="11"/>
        <v>5</v>
      </c>
      <c r="AP11" s="252">
        <f t="shared" si="11"/>
        <v>5</v>
      </c>
      <c r="AQ11" s="252">
        <f t="shared" si="11"/>
        <v>4</v>
      </c>
      <c r="AR11" s="252">
        <f t="shared" si="11"/>
        <v>4</v>
      </c>
      <c r="AS11" s="252">
        <f t="shared" si="11"/>
        <v>5</v>
      </c>
      <c r="AT11" s="252">
        <f t="shared" si="11"/>
        <v>4</v>
      </c>
      <c r="AU11" s="252">
        <f t="shared" si="11"/>
        <v>4</v>
      </c>
      <c r="AV11" s="252">
        <f t="shared" si="11"/>
        <v>4</v>
      </c>
      <c r="AW11" s="35">
        <f t="shared" si="12"/>
        <v>0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">
      <c r="A12" s="267">
        <v>7</v>
      </c>
      <c r="B12" s="230" t="s">
        <v>28</v>
      </c>
      <c r="C12" s="273" t="s">
        <v>34</v>
      </c>
      <c r="D12" s="299" t="s">
        <v>382</v>
      </c>
      <c r="E12" s="223">
        <v>2343</v>
      </c>
      <c r="F12" s="91"/>
      <c r="G12" s="91"/>
      <c r="H12" s="91">
        <v>5</v>
      </c>
      <c r="I12" s="91">
        <v>4</v>
      </c>
      <c r="J12" s="91">
        <v>3</v>
      </c>
      <c r="K12" s="91">
        <v>4</v>
      </c>
      <c r="L12" s="91">
        <v>4</v>
      </c>
      <c r="M12" s="91">
        <v>4</v>
      </c>
      <c r="N12" s="91">
        <v>3</v>
      </c>
      <c r="O12" s="91">
        <v>3</v>
      </c>
      <c r="P12" s="91">
        <v>4</v>
      </c>
      <c r="Q12" s="23">
        <v>4</v>
      </c>
      <c r="R12" s="23">
        <v>3</v>
      </c>
      <c r="S12" s="23">
        <v>3</v>
      </c>
      <c r="T12" s="23">
        <v>3</v>
      </c>
      <c r="U12" s="23">
        <v>3</v>
      </c>
      <c r="V12" s="35">
        <f t="shared" si="0"/>
        <v>3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7</v>
      </c>
      <c r="AA12" s="248">
        <f t="shared" si="5"/>
        <v>6</v>
      </c>
      <c r="AB12" s="248">
        <f t="shared" si="6"/>
        <v>1</v>
      </c>
      <c r="AC12" s="248">
        <f t="shared" si="7"/>
        <v>14</v>
      </c>
      <c r="AD12" s="249">
        <f t="shared" si="10"/>
        <v>3.5714285714285716</v>
      </c>
      <c r="AE12" s="250">
        <f t="shared" si="8"/>
        <v>0</v>
      </c>
      <c r="AF12" s="251"/>
      <c r="AG12" s="252" t="str">
        <f t="shared" si="11"/>
        <v/>
      </c>
      <c r="AH12" s="252" t="str">
        <f t="shared" si="11"/>
        <v/>
      </c>
      <c r="AI12" s="252">
        <f t="shared" si="11"/>
        <v>5</v>
      </c>
      <c r="AJ12" s="252">
        <f t="shared" si="11"/>
        <v>4</v>
      </c>
      <c r="AK12" s="252">
        <f t="shared" si="11"/>
        <v>3</v>
      </c>
      <c r="AL12" s="252">
        <f t="shared" si="11"/>
        <v>4</v>
      </c>
      <c r="AM12" s="252">
        <f t="shared" si="11"/>
        <v>4</v>
      </c>
      <c r="AN12" s="252">
        <f t="shared" si="11"/>
        <v>4</v>
      </c>
      <c r="AO12" s="252">
        <f t="shared" si="11"/>
        <v>3</v>
      </c>
      <c r="AP12" s="252">
        <f t="shared" si="11"/>
        <v>3</v>
      </c>
      <c r="AQ12" s="252">
        <f t="shared" si="11"/>
        <v>4</v>
      </c>
      <c r="AR12" s="252">
        <f t="shared" si="11"/>
        <v>4</v>
      </c>
      <c r="AS12" s="252">
        <f t="shared" si="11"/>
        <v>3</v>
      </c>
      <c r="AT12" s="252">
        <f t="shared" si="11"/>
        <v>3</v>
      </c>
      <c r="AU12" s="252">
        <f t="shared" si="11"/>
        <v>3</v>
      </c>
      <c r="AV12" s="252">
        <f t="shared" si="11"/>
        <v>3</v>
      </c>
      <c r="AW12" s="35">
        <f t="shared" si="12"/>
        <v>0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">
      <c r="A13" s="267">
        <v>8</v>
      </c>
      <c r="B13" s="230" t="s">
        <v>28</v>
      </c>
      <c r="C13" s="273" t="s">
        <v>34</v>
      </c>
      <c r="D13" s="299" t="s">
        <v>383</v>
      </c>
      <c r="E13" s="223">
        <v>2343</v>
      </c>
      <c r="F13" s="91"/>
      <c r="G13" s="91"/>
      <c r="H13" s="91">
        <v>4</v>
      </c>
      <c r="I13" s="91" t="s">
        <v>1132</v>
      </c>
      <c r="J13" s="91">
        <v>3</v>
      </c>
      <c r="K13" s="91">
        <v>5</v>
      </c>
      <c r="L13" s="91">
        <v>4</v>
      </c>
      <c r="M13" s="91">
        <v>5</v>
      </c>
      <c r="N13" s="91">
        <v>4</v>
      </c>
      <c r="O13" s="91">
        <v>4</v>
      </c>
      <c r="P13" s="91">
        <v>4</v>
      </c>
      <c r="Q13" s="23">
        <v>4</v>
      </c>
      <c r="R13" s="23">
        <v>4</v>
      </c>
      <c r="S13" s="23">
        <v>4</v>
      </c>
      <c r="T13" s="23">
        <v>5</v>
      </c>
      <c r="U13" s="23">
        <v>4</v>
      </c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1</v>
      </c>
      <c r="AA13" s="248">
        <f t="shared" si="5"/>
        <v>9</v>
      </c>
      <c r="AB13" s="248">
        <f t="shared" si="6"/>
        <v>3</v>
      </c>
      <c r="AC13" s="248">
        <f t="shared" si="7"/>
        <v>13</v>
      </c>
      <c r="AD13" s="249">
        <f t="shared" si="10"/>
        <v>4.1538461538461542</v>
      </c>
      <c r="AE13" s="250">
        <f t="shared" si="8"/>
        <v>0</v>
      </c>
      <c r="AF13" s="251"/>
      <c r="AG13" s="252" t="str">
        <f t="shared" si="11"/>
        <v/>
      </c>
      <c r="AH13" s="252" t="str">
        <f t="shared" si="11"/>
        <v/>
      </c>
      <c r="AI13" s="252">
        <f t="shared" si="11"/>
        <v>4</v>
      </c>
      <c r="AJ13" s="252" t="str">
        <f t="shared" si="11"/>
        <v>а</v>
      </c>
      <c r="AK13" s="252">
        <f t="shared" si="11"/>
        <v>3</v>
      </c>
      <c r="AL13" s="252">
        <f t="shared" si="11"/>
        <v>5</v>
      </c>
      <c r="AM13" s="252">
        <f t="shared" si="11"/>
        <v>4</v>
      </c>
      <c r="AN13" s="252">
        <f t="shared" si="11"/>
        <v>5</v>
      </c>
      <c r="AO13" s="252">
        <f t="shared" si="11"/>
        <v>4</v>
      </c>
      <c r="AP13" s="252">
        <f t="shared" si="11"/>
        <v>4</v>
      </c>
      <c r="AQ13" s="252">
        <f t="shared" si="11"/>
        <v>4</v>
      </c>
      <c r="AR13" s="252">
        <f t="shared" si="11"/>
        <v>4</v>
      </c>
      <c r="AS13" s="252">
        <f t="shared" si="11"/>
        <v>4</v>
      </c>
      <c r="AT13" s="252">
        <f t="shared" si="11"/>
        <v>4</v>
      </c>
      <c r="AU13" s="252">
        <f t="shared" si="11"/>
        <v>5</v>
      </c>
      <c r="AV13" s="252">
        <f t="shared" si="11"/>
        <v>4</v>
      </c>
      <c r="AW13" s="35">
        <f t="shared" si="12"/>
        <v>0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">
      <c r="A14" s="267">
        <v>9</v>
      </c>
      <c r="B14" s="228"/>
      <c r="C14" s="273" t="s">
        <v>35</v>
      </c>
      <c r="D14" s="299" t="s">
        <v>384</v>
      </c>
      <c r="E14" s="223">
        <v>2343</v>
      </c>
      <c r="F14" s="91"/>
      <c r="G14" s="91"/>
      <c r="H14" s="91">
        <v>4</v>
      </c>
      <c r="I14" s="91">
        <v>4</v>
      </c>
      <c r="J14" s="91">
        <v>4</v>
      </c>
      <c r="K14" s="91">
        <v>5</v>
      </c>
      <c r="L14" s="91">
        <v>5</v>
      </c>
      <c r="M14" s="91">
        <v>3</v>
      </c>
      <c r="N14" s="91">
        <v>5</v>
      </c>
      <c r="O14" s="91">
        <v>3</v>
      </c>
      <c r="P14" s="91">
        <v>3</v>
      </c>
      <c r="Q14" s="91">
        <v>3</v>
      </c>
      <c r="R14" s="24">
        <v>3</v>
      </c>
      <c r="S14" s="23">
        <v>3</v>
      </c>
      <c r="T14" s="23">
        <v>4</v>
      </c>
      <c r="U14" s="23">
        <v>3</v>
      </c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7</v>
      </c>
      <c r="AA14" s="92">
        <f t="shared" si="5"/>
        <v>4</v>
      </c>
      <c r="AB14" s="92">
        <f t="shared" si="6"/>
        <v>3</v>
      </c>
      <c r="AC14" s="92">
        <f t="shared" si="7"/>
        <v>14</v>
      </c>
      <c r="AD14" s="210">
        <f t="shared" si="10"/>
        <v>3.7142857142857144</v>
      </c>
      <c r="AE14" s="16">
        <f t="shared" si="8"/>
        <v>0</v>
      </c>
      <c r="AF14" s="9"/>
      <c r="AG14" s="252" t="str">
        <f t="shared" si="11"/>
        <v/>
      </c>
      <c r="AH14" s="252" t="str">
        <f t="shared" si="11"/>
        <v/>
      </c>
      <c r="AI14" s="252">
        <f t="shared" si="11"/>
        <v>4</v>
      </c>
      <c r="AJ14" s="252">
        <f t="shared" si="11"/>
        <v>4</v>
      </c>
      <c r="AK14" s="252">
        <f t="shared" si="11"/>
        <v>4</v>
      </c>
      <c r="AL14" s="252">
        <f t="shared" si="11"/>
        <v>5</v>
      </c>
      <c r="AM14" s="252">
        <f t="shared" si="11"/>
        <v>5</v>
      </c>
      <c r="AN14" s="252">
        <f t="shared" si="11"/>
        <v>3</v>
      </c>
      <c r="AO14" s="252">
        <f t="shared" si="11"/>
        <v>5</v>
      </c>
      <c r="AP14" s="252">
        <f t="shared" si="11"/>
        <v>3</v>
      </c>
      <c r="AQ14" s="252">
        <f t="shared" si="11"/>
        <v>3</v>
      </c>
      <c r="AR14" s="252">
        <f t="shared" si="11"/>
        <v>3</v>
      </c>
      <c r="AS14" s="252">
        <f t="shared" si="11"/>
        <v>3</v>
      </c>
      <c r="AT14" s="252">
        <f t="shared" si="11"/>
        <v>3</v>
      </c>
      <c r="AU14" s="252">
        <f t="shared" si="11"/>
        <v>4</v>
      </c>
      <c r="AV14" s="252">
        <f t="shared" si="11"/>
        <v>3</v>
      </c>
      <c r="AW14" s="35">
        <f t="shared" si="12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67">
        <v>10</v>
      </c>
      <c r="B15" s="228"/>
      <c r="C15" s="273" t="s">
        <v>34</v>
      </c>
      <c r="D15" s="299" t="s">
        <v>507</v>
      </c>
      <c r="E15" s="223">
        <v>2343</v>
      </c>
      <c r="F15" s="91"/>
      <c r="G15" s="91"/>
      <c r="H15" s="91">
        <v>3</v>
      </c>
      <c r="I15" s="91">
        <v>4</v>
      </c>
      <c r="J15" s="91">
        <v>3</v>
      </c>
      <c r="K15" s="91">
        <v>4</v>
      </c>
      <c r="L15" s="91" t="s">
        <v>1127</v>
      </c>
      <c r="M15" s="91">
        <v>4</v>
      </c>
      <c r="N15" s="91">
        <v>5</v>
      </c>
      <c r="O15" s="91">
        <v>4</v>
      </c>
      <c r="P15" s="91">
        <v>4</v>
      </c>
      <c r="Q15" s="91">
        <v>4</v>
      </c>
      <c r="R15" s="24">
        <v>3</v>
      </c>
      <c r="S15" s="23">
        <v>3</v>
      </c>
      <c r="T15" s="23">
        <v>3</v>
      </c>
      <c r="U15" s="23">
        <v>3</v>
      </c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6</v>
      </c>
      <c r="AA15" s="92">
        <f t="shared" si="5"/>
        <v>6</v>
      </c>
      <c r="AB15" s="92">
        <f t="shared" si="6"/>
        <v>1</v>
      </c>
      <c r="AC15" s="92">
        <f t="shared" si="7"/>
        <v>13</v>
      </c>
      <c r="AD15" s="210">
        <f t="shared" si="10"/>
        <v>3.6153846153846154</v>
      </c>
      <c r="AE15" s="16">
        <f t="shared" si="8"/>
        <v>0</v>
      </c>
      <c r="AF15" s="9"/>
      <c r="AG15" s="252" t="str">
        <f t="shared" si="11"/>
        <v/>
      </c>
      <c r="AH15" s="252" t="str">
        <f t="shared" si="11"/>
        <v/>
      </c>
      <c r="AI15" s="252">
        <f t="shared" si="11"/>
        <v>3</v>
      </c>
      <c r="AJ15" s="252">
        <f t="shared" si="11"/>
        <v>4</v>
      </c>
      <c r="AK15" s="252">
        <f t="shared" si="11"/>
        <v>3</v>
      </c>
      <c r="AL15" s="252">
        <f t="shared" si="11"/>
        <v>4</v>
      </c>
      <c r="AM15" s="252" t="str">
        <f t="shared" si="11"/>
        <v>а</v>
      </c>
      <c r="AN15" s="252">
        <f t="shared" si="11"/>
        <v>4</v>
      </c>
      <c r="AO15" s="252">
        <f t="shared" si="11"/>
        <v>5</v>
      </c>
      <c r="AP15" s="252">
        <f t="shared" si="11"/>
        <v>4</v>
      </c>
      <c r="AQ15" s="252">
        <f t="shared" si="11"/>
        <v>4</v>
      </c>
      <c r="AR15" s="252">
        <f t="shared" si="11"/>
        <v>4</v>
      </c>
      <c r="AS15" s="252">
        <f t="shared" si="11"/>
        <v>3</v>
      </c>
      <c r="AT15" s="252">
        <f t="shared" si="11"/>
        <v>3</v>
      </c>
      <c r="AU15" s="252">
        <f t="shared" si="11"/>
        <v>3</v>
      </c>
      <c r="AV15" s="252">
        <f t="shared" si="11"/>
        <v>3</v>
      </c>
      <c r="AW15" s="35">
        <f t="shared" si="12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7">
        <v>11</v>
      </c>
      <c r="B16" s="228"/>
      <c r="C16" s="273" t="s">
        <v>34</v>
      </c>
      <c r="D16" s="299" t="s">
        <v>385</v>
      </c>
      <c r="E16" s="223">
        <v>2343</v>
      </c>
      <c r="F16" s="91"/>
      <c r="G16" s="91"/>
      <c r="H16" s="91">
        <v>4</v>
      </c>
      <c r="I16" s="91">
        <v>5</v>
      </c>
      <c r="J16" s="91">
        <v>3</v>
      </c>
      <c r="K16" s="91">
        <v>5</v>
      </c>
      <c r="L16" s="91">
        <v>4</v>
      </c>
      <c r="M16" s="91">
        <v>4</v>
      </c>
      <c r="N16" s="91">
        <v>5</v>
      </c>
      <c r="O16" s="91">
        <v>4</v>
      </c>
      <c r="P16" s="91">
        <v>4</v>
      </c>
      <c r="Q16" s="91">
        <v>5</v>
      </c>
      <c r="R16" s="24">
        <v>4</v>
      </c>
      <c r="S16" s="23">
        <v>5</v>
      </c>
      <c r="T16" s="23">
        <v>5</v>
      </c>
      <c r="U16" s="23">
        <v>4</v>
      </c>
      <c r="V16" s="18">
        <f t="shared" si="0"/>
        <v>3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1</v>
      </c>
      <c r="AA16" s="92">
        <f t="shared" si="5"/>
        <v>7</v>
      </c>
      <c r="AB16" s="92">
        <f t="shared" si="6"/>
        <v>6</v>
      </c>
      <c r="AC16" s="92">
        <f t="shared" si="7"/>
        <v>14</v>
      </c>
      <c r="AD16" s="210">
        <f t="shared" si="10"/>
        <v>4.3571428571428568</v>
      </c>
      <c r="AE16" s="16">
        <f t="shared" si="8"/>
        <v>0</v>
      </c>
      <c r="AF16" s="9"/>
      <c r="AG16" s="252" t="str">
        <f t="shared" si="11"/>
        <v/>
      </c>
      <c r="AH16" s="252" t="str">
        <f t="shared" si="11"/>
        <v/>
      </c>
      <c r="AI16" s="252">
        <f t="shared" si="11"/>
        <v>4</v>
      </c>
      <c r="AJ16" s="252">
        <f t="shared" si="11"/>
        <v>5</v>
      </c>
      <c r="AK16" s="252">
        <f t="shared" si="11"/>
        <v>3</v>
      </c>
      <c r="AL16" s="252">
        <f t="shared" si="11"/>
        <v>5</v>
      </c>
      <c r="AM16" s="252">
        <f t="shared" si="11"/>
        <v>4</v>
      </c>
      <c r="AN16" s="252">
        <f t="shared" si="11"/>
        <v>4</v>
      </c>
      <c r="AO16" s="252">
        <f t="shared" si="11"/>
        <v>5</v>
      </c>
      <c r="AP16" s="252">
        <f t="shared" si="11"/>
        <v>4</v>
      </c>
      <c r="AQ16" s="252">
        <f t="shared" si="11"/>
        <v>4</v>
      </c>
      <c r="AR16" s="252">
        <f t="shared" si="11"/>
        <v>5</v>
      </c>
      <c r="AS16" s="252">
        <f t="shared" si="11"/>
        <v>4</v>
      </c>
      <c r="AT16" s="252">
        <f t="shared" si="11"/>
        <v>5</v>
      </c>
      <c r="AU16" s="252">
        <f t="shared" si="11"/>
        <v>5</v>
      </c>
      <c r="AV16" s="252">
        <f t="shared" si="11"/>
        <v>4</v>
      </c>
      <c r="AW16" s="35">
        <f t="shared" si="12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7">
        <v>12</v>
      </c>
      <c r="B17" s="225"/>
      <c r="C17" s="273" t="s">
        <v>34</v>
      </c>
      <c r="D17" s="299" t="s">
        <v>386</v>
      </c>
      <c r="E17" s="223">
        <v>2343</v>
      </c>
      <c r="F17" s="91"/>
      <c r="G17" s="91"/>
      <c r="H17" s="91">
        <v>5</v>
      </c>
      <c r="I17" s="91">
        <v>5</v>
      </c>
      <c r="J17" s="91">
        <v>5</v>
      </c>
      <c r="K17" s="91">
        <v>5</v>
      </c>
      <c r="L17" s="91">
        <v>4</v>
      </c>
      <c r="M17" s="91">
        <v>5</v>
      </c>
      <c r="N17" s="91">
        <v>5</v>
      </c>
      <c r="O17" s="91">
        <v>4</v>
      </c>
      <c r="P17" s="91">
        <v>5</v>
      </c>
      <c r="Q17" s="91">
        <v>4</v>
      </c>
      <c r="R17" s="24">
        <v>4</v>
      </c>
      <c r="S17" s="23">
        <v>4</v>
      </c>
      <c r="T17" s="23">
        <v>4</v>
      </c>
      <c r="U17" s="23">
        <v>5</v>
      </c>
      <c r="V17" s="18">
        <f t="shared" si="0"/>
        <v>4</v>
      </c>
      <c r="W17" s="92">
        <f t="shared" si="1"/>
        <v>0</v>
      </c>
      <c r="X17" s="92">
        <f t="shared" ref="X17:X34" si="13">COUNTIF(AF17:AU17,"д")</f>
        <v>0</v>
      </c>
      <c r="Y17" s="92">
        <f t="shared" si="3"/>
        <v>0</v>
      </c>
      <c r="Z17" s="92">
        <f t="shared" si="4"/>
        <v>0</v>
      </c>
      <c r="AA17" s="92">
        <f t="shared" si="5"/>
        <v>6</v>
      </c>
      <c r="AB17" s="92">
        <f t="shared" si="6"/>
        <v>8</v>
      </c>
      <c r="AC17" s="92">
        <f t="shared" si="7"/>
        <v>14</v>
      </c>
      <c r="AD17" s="210">
        <f t="shared" si="10"/>
        <v>4.5714285714285712</v>
      </c>
      <c r="AE17" s="16">
        <f t="shared" si="8"/>
        <v>0</v>
      </c>
      <c r="AF17" s="9"/>
      <c r="AG17" s="252" t="str">
        <f t="shared" si="11"/>
        <v/>
      </c>
      <c r="AH17" s="252" t="str">
        <f t="shared" si="11"/>
        <v/>
      </c>
      <c r="AI17" s="252">
        <f t="shared" si="11"/>
        <v>5</v>
      </c>
      <c r="AJ17" s="252">
        <f t="shared" si="11"/>
        <v>5</v>
      </c>
      <c r="AK17" s="252">
        <f t="shared" si="11"/>
        <v>5</v>
      </c>
      <c r="AL17" s="252">
        <f t="shared" si="11"/>
        <v>5</v>
      </c>
      <c r="AM17" s="252">
        <f t="shared" si="11"/>
        <v>4</v>
      </c>
      <c r="AN17" s="252">
        <f t="shared" si="11"/>
        <v>5</v>
      </c>
      <c r="AO17" s="252">
        <f t="shared" si="11"/>
        <v>5</v>
      </c>
      <c r="AP17" s="252">
        <f t="shared" si="11"/>
        <v>4</v>
      </c>
      <c r="AQ17" s="252">
        <f t="shared" si="11"/>
        <v>5</v>
      </c>
      <c r="AR17" s="252">
        <f t="shared" si="11"/>
        <v>4</v>
      </c>
      <c r="AS17" s="252">
        <f t="shared" si="11"/>
        <v>4</v>
      </c>
      <c r="AT17" s="252">
        <f t="shared" si="11"/>
        <v>4</v>
      </c>
      <c r="AU17" s="252">
        <f t="shared" si="11"/>
        <v>4</v>
      </c>
      <c r="AV17" s="252">
        <f t="shared" si="11"/>
        <v>5</v>
      </c>
      <c r="AW17" s="35">
        <f t="shared" si="12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7">
        <v>13</v>
      </c>
      <c r="B18" s="163"/>
      <c r="C18" s="273" t="s">
        <v>34</v>
      </c>
      <c r="D18" s="299" t="s">
        <v>387</v>
      </c>
      <c r="E18" s="223">
        <v>2343</v>
      </c>
      <c r="F18" s="91"/>
      <c r="G18" s="91"/>
      <c r="H18" s="91">
        <v>5</v>
      </c>
      <c r="I18" s="91">
        <v>4</v>
      </c>
      <c r="J18" s="91">
        <v>3</v>
      </c>
      <c r="K18" s="91">
        <v>4</v>
      </c>
      <c r="L18" s="91">
        <v>5</v>
      </c>
      <c r="M18" s="91">
        <v>4</v>
      </c>
      <c r="N18" s="91">
        <v>5</v>
      </c>
      <c r="O18" s="91">
        <v>4</v>
      </c>
      <c r="P18" s="91">
        <v>4</v>
      </c>
      <c r="Q18" s="91">
        <v>5</v>
      </c>
      <c r="R18" s="24">
        <v>4</v>
      </c>
      <c r="S18" s="23">
        <v>5</v>
      </c>
      <c r="T18" s="23">
        <v>5</v>
      </c>
      <c r="U18" s="23">
        <v>5</v>
      </c>
      <c r="V18" s="18">
        <f t="shared" si="0"/>
        <v>3</v>
      </c>
      <c r="W18" s="92">
        <f t="shared" si="1"/>
        <v>0</v>
      </c>
      <c r="X18" s="92">
        <f t="shared" si="13"/>
        <v>0</v>
      </c>
      <c r="Y18" s="92">
        <f t="shared" si="3"/>
        <v>0</v>
      </c>
      <c r="Z18" s="92">
        <f t="shared" si="4"/>
        <v>1</v>
      </c>
      <c r="AA18" s="92">
        <f t="shared" si="5"/>
        <v>6</v>
      </c>
      <c r="AB18" s="92">
        <f t="shared" si="6"/>
        <v>7</v>
      </c>
      <c r="AC18" s="92">
        <f t="shared" si="7"/>
        <v>14</v>
      </c>
      <c r="AD18" s="210">
        <f t="shared" si="10"/>
        <v>4.4285714285714288</v>
      </c>
      <c r="AE18" s="16">
        <f t="shared" si="8"/>
        <v>0</v>
      </c>
      <c r="AF18" s="9"/>
      <c r="AG18" s="252" t="str">
        <f t="shared" si="11"/>
        <v/>
      </c>
      <c r="AH18" s="252" t="str">
        <f t="shared" si="11"/>
        <v/>
      </c>
      <c r="AI18" s="252">
        <f t="shared" si="11"/>
        <v>5</v>
      </c>
      <c r="AJ18" s="252">
        <f t="shared" si="11"/>
        <v>4</v>
      </c>
      <c r="AK18" s="252">
        <f t="shared" si="11"/>
        <v>3</v>
      </c>
      <c r="AL18" s="252">
        <f t="shared" si="11"/>
        <v>4</v>
      </c>
      <c r="AM18" s="252">
        <f t="shared" si="11"/>
        <v>5</v>
      </c>
      <c r="AN18" s="252">
        <f t="shared" si="11"/>
        <v>4</v>
      </c>
      <c r="AO18" s="252">
        <f t="shared" si="11"/>
        <v>5</v>
      </c>
      <c r="AP18" s="252">
        <f t="shared" si="11"/>
        <v>4</v>
      </c>
      <c r="AQ18" s="252">
        <f t="shared" si="11"/>
        <v>4</v>
      </c>
      <c r="AR18" s="252">
        <f t="shared" si="11"/>
        <v>5</v>
      </c>
      <c r="AS18" s="252">
        <f t="shared" si="11"/>
        <v>4</v>
      </c>
      <c r="AT18" s="252">
        <f t="shared" si="11"/>
        <v>5</v>
      </c>
      <c r="AU18" s="252">
        <f t="shared" si="11"/>
        <v>5</v>
      </c>
      <c r="AV18" s="252">
        <f t="shared" si="11"/>
        <v>5</v>
      </c>
      <c r="AW18" s="35">
        <f t="shared" si="12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7">
        <v>14</v>
      </c>
      <c r="B19" s="163"/>
      <c r="C19" s="273" t="s">
        <v>443</v>
      </c>
      <c r="D19" s="299" t="s">
        <v>388</v>
      </c>
      <c r="E19" s="223">
        <v>2343</v>
      </c>
      <c r="F19" s="91"/>
      <c r="G19" s="91"/>
      <c r="H19" s="91">
        <v>4</v>
      </c>
      <c r="I19" s="91">
        <v>5</v>
      </c>
      <c r="J19" s="91">
        <v>4</v>
      </c>
      <c r="K19" s="91">
        <v>5</v>
      </c>
      <c r="L19" s="91">
        <v>4</v>
      </c>
      <c r="M19" s="91">
        <v>5</v>
      </c>
      <c r="N19" s="91">
        <v>5</v>
      </c>
      <c r="O19" s="91">
        <v>5</v>
      </c>
      <c r="P19" s="91">
        <v>5</v>
      </c>
      <c r="Q19" s="91">
        <v>3</v>
      </c>
      <c r="R19" s="23">
        <v>3</v>
      </c>
      <c r="S19" s="23">
        <v>4</v>
      </c>
      <c r="T19" s="23">
        <v>4</v>
      </c>
      <c r="U19" s="23">
        <v>4</v>
      </c>
      <c r="V19" s="18">
        <f t="shared" si="0"/>
        <v>3</v>
      </c>
      <c r="W19" s="92">
        <f t="shared" si="1"/>
        <v>0</v>
      </c>
      <c r="X19" s="92">
        <f t="shared" si="13"/>
        <v>0</v>
      </c>
      <c r="Y19" s="92">
        <f t="shared" si="3"/>
        <v>0</v>
      </c>
      <c r="Z19" s="92">
        <f t="shared" si="4"/>
        <v>2</v>
      </c>
      <c r="AA19" s="92">
        <f t="shared" si="5"/>
        <v>6</v>
      </c>
      <c r="AB19" s="92">
        <f t="shared" si="6"/>
        <v>6</v>
      </c>
      <c r="AC19" s="92">
        <f t="shared" si="7"/>
        <v>14</v>
      </c>
      <c r="AD19" s="210">
        <f t="shared" si="10"/>
        <v>4.2857142857142856</v>
      </c>
      <c r="AE19" s="16">
        <f t="shared" si="8"/>
        <v>0</v>
      </c>
      <c r="AF19" s="9"/>
      <c r="AG19" s="252" t="str">
        <f t="shared" si="11"/>
        <v/>
      </c>
      <c r="AH19" s="252" t="str">
        <f t="shared" si="11"/>
        <v/>
      </c>
      <c r="AI19" s="252">
        <f t="shared" si="11"/>
        <v>4</v>
      </c>
      <c r="AJ19" s="252">
        <f t="shared" si="11"/>
        <v>5</v>
      </c>
      <c r="AK19" s="252">
        <f t="shared" si="11"/>
        <v>4</v>
      </c>
      <c r="AL19" s="252">
        <f t="shared" si="11"/>
        <v>5</v>
      </c>
      <c r="AM19" s="252">
        <f t="shared" si="11"/>
        <v>4</v>
      </c>
      <c r="AN19" s="252">
        <f t="shared" si="11"/>
        <v>5</v>
      </c>
      <c r="AO19" s="252">
        <f t="shared" si="11"/>
        <v>5</v>
      </c>
      <c r="AP19" s="252">
        <f t="shared" si="11"/>
        <v>5</v>
      </c>
      <c r="AQ19" s="252">
        <f t="shared" si="11"/>
        <v>5</v>
      </c>
      <c r="AR19" s="252">
        <f t="shared" si="11"/>
        <v>3</v>
      </c>
      <c r="AS19" s="252">
        <f t="shared" si="11"/>
        <v>3</v>
      </c>
      <c r="AT19" s="252">
        <f t="shared" si="11"/>
        <v>4</v>
      </c>
      <c r="AU19" s="252">
        <f t="shared" si="11"/>
        <v>4</v>
      </c>
      <c r="AV19" s="252">
        <f t="shared" si="11"/>
        <v>4</v>
      </c>
      <c r="AW19" s="35">
        <f t="shared" si="12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7">
        <v>15</v>
      </c>
      <c r="B20" s="163"/>
      <c r="C20" s="308" t="s">
        <v>34</v>
      </c>
      <c r="D20" s="369" t="s">
        <v>389</v>
      </c>
      <c r="E20" s="223">
        <v>2343</v>
      </c>
      <c r="F20" s="91"/>
      <c r="G20" s="91"/>
      <c r="H20" s="91">
        <v>5</v>
      </c>
      <c r="I20" s="91">
        <v>5</v>
      </c>
      <c r="J20" s="91">
        <v>5</v>
      </c>
      <c r="K20" s="91">
        <v>5</v>
      </c>
      <c r="L20" s="91">
        <v>5</v>
      </c>
      <c r="M20" s="91">
        <v>4</v>
      </c>
      <c r="N20" s="91">
        <v>4</v>
      </c>
      <c r="O20" s="91">
        <v>5</v>
      </c>
      <c r="P20" s="91">
        <v>4</v>
      </c>
      <c r="Q20" s="91">
        <v>5</v>
      </c>
      <c r="R20" s="24">
        <v>4</v>
      </c>
      <c r="S20" s="23">
        <v>5</v>
      </c>
      <c r="T20" s="23">
        <v>5</v>
      </c>
      <c r="U20" s="23">
        <v>5</v>
      </c>
      <c r="V20" s="18">
        <f t="shared" si="0"/>
        <v>4</v>
      </c>
      <c r="W20" s="92">
        <f t="shared" si="1"/>
        <v>0</v>
      </c>
      <c r="X20" s="92">
        <f t="shared" si="13"/>
        <v>0</v>
      </c>
      <c r="Y20" s="92">
        <f t="shared" si="3"/>
        <v>0</v>
      </c>
      <c r="Z20" s="92">
        <f t="shared" si="4"/>
        <v>0</v>
      </c>
      <c r="AA20" s="92">
        <f t="shared" si="5"/>
        <v>4</v>
      </c>
      <c r="AB20" s="92">
        <f t="shared" si="6"/>
        <v>10</v>
      </c>
      <c r="AC20" s="92">
        <f t="shared" si="7"/>
        <v>14</v>
      </c>
      <c r="AD20" s="210">
        <f t="shared" si="10"/>
        <v>4.7142857142857144</v>
      </c>
      <c r="AE20" s="16">
        <f t="shared" si="8"/>
        <v>0</v>
      </c>
      <c r="AF20" s="9"/>
      <c r="AG20" s="252" t="str">
        <f t="shared" si="11"/>
        <v/>
      </c>
      <c r="AH20" s="252" t="str">
        <f t="shared" si="11"/>
        <v/>
      </c>
      <c r="AI20" s="252">
        <f t="shared" si="11"/>
        <v>5</v>
      </c>
      <c r="AJ20" s="252">
        <f t="shared" si="11"/>
        <v>5</v>
      </c>
      <c r="AK20" s="252">
        <f t="shared" si="11"/>
        <v>5</v>
      </c>
      <c r="AL20" s="252">
        <f t="shared" si="11"/>
        <v>5</v>
      </c>
      <c r="AM20" s="252">
        <f t="shared" si="11"/>
        <v>5</v>
      </c>
      <c r="AN20" s="252">
        <f t="shared" si="11"/>
        <v>4</v>
      </c>
      <c r="AO20" s="252">
        <f t="shared" si="11"/>
        <v>4</v>
      </c>
      <c r="AP20" s="252">
        <f t="shared" si="11"/>
        <v>5</v>
      </c>
      <c r="AQ20" s="252">
        <f t="shared" si="11"/>
        <v>4</v>
      </c>
      <c r="AR20" s="252">
        <f t="shared" si="11"/>
        <v>5</v>
      </c>
      <c r="AS20" s="252">
        <f t="shared" si="11"/>
        <v>4</v>
      </c>
      <c r="AT20" s="252">
        <f t="shared" si="11"/>
        <v>5</v>
      </c>
      <c r="AU20" s="252">
        <f t="shared" si="11"/>
        <v>5</v>
      </c>
      <c r="AV20" s="252">
        <f t="shared" si="11"/>
        <v>5</v>
      </c>
      <c r="AW20" s="35">
        <f t="shared" si="12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7">
        <v>16</v>
      </c>
      <c r="B21" s="163"/>
      <c r="C21" s="273" t="s">
        <v>443</v>
      </c>
      <c r="D21" s="299" t="s">
        <v>503</v>
      </c>
      <c r="E21" s="223">
        <v>2343</v>
      </c>
      <c r="F21" s="91"/>
      <c r="G21" s="91"/>
      <c r="H21" s="91">
        <v>5</v>
      </c>
      <c r="I21" s="91">
        <v>4</v>
      </c>
      <c r="J21" s="91">
        <v>3</v>
      </c>
      <c r="K21" s="91">
        <v>5</v>
      </c>
      <c r="L21" s="91">
        <v>5</v>
      </c>
      <c r="M21" s="91">
        <v>4</v>
      </c>
      <c r="N21" s="91">
        <v>3</v>
      </c>
      <c r="O21" s="91">
        <v>4</v>
      </c>
      <c r="P21" s="91">
        <v>4</v>
      </c>
      <c r="Q21" s="91">
        <v>4</v>
      </c>
      <c r="R21" s="24">
        <v>3</v>
      </c>
      <c r="S21" s="23">
        <v>5</v>
      </c>
      <c r="T21" s="23">
        <v>5</v>
      </c>
      <c r="U21" s="23">
        <v>4</v>
      </c>
      <c r="V21" s="18">
        <f t="shared" si="0"/>
        <v>3</v>
      </c>
      <c r="W21" s="92">
        <f t="shared" si="1"/>
        <v>0</v>
      </c>
      <c r="X21" s="92">
        <f t="shared" si="13"/>
        <v>0</v>
      </c>
      <c r="Y21" s="92">
        <f t="shared" si="3"/>
        <v>0</v>
      </c>
      <c r="Z21" s="92">
        <f t="shared" si="4"/>
        <v>3</v>
      </c>
      <c r="AA21" s="92">
        <f t="shared" si="5"/>
        <v>6</v>
      </c>
      <c r="AB21" s="92">
        <f t="shared" si="6"/>
        <v>5</v>
      </c>
      <c r="AC21" s="92">
        <f t="shared" si="7"/>
        <v>14</v>
      </c>
      <c r="AD21" s="210">
        <f t="shared" si="10"/>
        <v>4.1428571428571432</v>
      </c>
      <c r="AE21" s="16">
        <f t="shared" si="8"/>
        <v>0</v>
      </c>
      <c r="AF21" s="9"/>
      <c r="AG21" s="252" t="str">
        <f t="shared" si="11"/>
        <v/>
      </c>
      <c r="AH21" s="252" t="str">
        <f t="shared" si="11"/>
        <v/>
      </c>
      <c r="AI21" s="252">
        <f t="shared" si="11"/>
        <v>5</v>
      </c>
      <c r="AJ21" s="252">
        <f t="shared" si="11"/>
        <v>4</v>
      </c>
      <c r="AK21" s="252">
        <f t="shared" si="11"/>
        <v>3</v>
      </c>
      <c r="AL21" s="252">
        <f t="shared" si="11"/>
        <v>5</v>
      </c>
      <c r="AM21" s="252">
        <f t="shared" si="11"/>
        <v>5</v>
      </c>
      <c r="AN21" s="252">
        <f t="shared" si="11"/>
        <v>4</v>
      </c>
      <c r="AO21" s="252">
        <f t="shared" si="11"/>
        <v>3</v>
      </c>
      <c r="AP21" s="252">
        <f t="shared" si="11"/>
        <v>4</v>
      </c>
      <c r="AQ21" s="252">
        <f t="shared" si="11"/>
        <v>4</v>
      </c>
      <c r="AR21" s="252">
        <f t="shared" si="11"/>
        <v>4</v>
      </c>
      <c r="AS21" s="252">
        <f t="shared" si="11"/>
        <v>3</v>
      </c>
      <c r="AT21" s="252">
        <f t="shared" si="11"/>
        <v>5</v>
      </c>
      <c r="AU21" s="252">
        <f t="shared" si="11"/>
        <v>5</v>
      </c>
      <c r="AV21" s="252">
        <f t="shared" si="11"/>
        <v>4</v>
      </c>
      <c r="AW21" s="35">
        <f t="shared" si="12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7">
        <v>17</v>
      </c>
      <c r="B22" s="163"/>
      <c r="C22" s="273" t="s">
        <v>34</v>
      </c>
      <c r="D22" s="299" t="s">
        <v>390</v>
      </c>
      <c r="E22" s="223">
        <v>2343</v>
      </c>
      <c r="F22" s="91"/>
      <c r="G22" s="91"/>
      <c r="H22" s="91">
        <v>4</v>
      </c>
      <c r="I22" s="91">
        <v>4</v>
      </c>
      <c r="J22" s="91">
        <v>4</v>
      </c>
      <c r="K22" s="91">
        <v>5</v>
      </c>
      <c r="L22" s="91">
        <v>5</v>
      </c>
      <c r="M22" s="91">
        <v>5</v>
      </c>
      <c r="N22" s="91">
        <v>5</v>
      </c>
      <c r="O22" s="91">
        <v>3</v>
      </c>
      <c r="P22" s="91">
        <v>4</v>
      </c>
      <c r="Q22" s="91">
        <v>5</v>
      </c>
      <c r="R22" s="24">
        <v>5</v>
      </c>
      <c r="S22" s="23">
        <v>5</v>
      </c>
      <c r="T22" s="23">
        <v>4</v>
      </c>
      <c r="U22" s="23">
        <v>4</v>
      </c>
      <c r="V22" s="18">
        <f t="shared" si="0"/>
        <v>3</v>
      </c>
      <c r="W22" s="92">
        <f t="shared" si="1"/>
        <v>0</v>
      </c>
      <c r="X22" s="92">
        <f t="shared" si="13"/>
        <v>0</v>
      </c>
      <c r="Y22" s="92">
        <f t="shared" si="3"/>
        <v>0</v>
      </c>
      <c r="Z22" s="92">
        <f t="shared" si="4"/>
        <v>1</v>
      </c>
      <c r="AA22" s="92">
        <f t="shared" si="5"/>
        <v>6</v>
      </c>
      <c r="AB22" s="92">
        <f t="shared" si="6"/>
        <v>7</v>
      </c>
      <c r="AC22" s="92">
        <f t="shared" si="7"/>
        <v>14</v>
      </c>
      <c r="AD22" s="210">
        <f t="shared" si="10"/>
        <v>4.4285714285714288</v>
      </c>
      <c r="AE22" s="16">
        <f t="shared" si="8"/>
        <v>0</v>
      </c>
      <c r="AF22" s="9"/>
      <c r="AG22" s="252" t="str">
        <f t="shared" si="11"/>
        <v/>
      </c>
      <c r="AH22" s="252" t="str">
        <f t="shared" si="11"/>
        <v/>
      </c>
      <c r="AI22" s="252">
        <f t="shared" si="11"/>
        <v>4</v>
      </c>
      <c r="AJ22" s="252">
        <f t="shared" si="11"/>
        <v>4</v>
      </c>
      <c r="AK22" s="252">
        <f t="shared" si="11"/>
        <v>4</v>
      </c>
      <c r="AL22" s="252">
        <f t="shared" si="11"/>
        <v>5</v>
      </c>
      <c r="AM22" s="252">
        <f t="shared" si="11"/>
        <v>5</v>
      </c>
      <c r="AN22" s="252">
        <f t="shared" si="11"/>
        <v>5</v>
      </c>
      <c r="AO22" s="252">
        <f t="shared" si="11"/>
        <v>5</v>
      </c>
      <c r="AP22" s="252">
        <f t="shared" si="11"/>
        <v>3</v>
      </c>
      <c r="AQ22" s="252">
        <f t="shared" si="11"/>
        <v>4</v>
      </c>
      <c r="AR22" s="252">
        <f t="shared" si="11"/>
        <v>5</v>
      </c>
      <c r="AS22" s="252">
        <f t="shared" si="11"/>
        <v>5</v>
      </c>
      <c r="AT22" s="252">
        <f t="shared" si="11"/>
        <v>5</v>
      </c>
      <c r="AU22" s="252">
        <f t="shared" si="11"/>
        <v>4</v>
      </c>
      <c r="AV22" s="252">
        <f t="shared" ref="AG22:AV31" si="14">IF(ISERROR(VALUE(LEFT(U22))),LEFT(U22),VALUE(LEFT(U22)))</f>
        <v>4</v>
      </c>
      <c r="AW22" s="35">
        <f t="shared" si="12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7">
        <v>18</v>
      </c>
      <c r="B23" s="163"/>
      <c r="C23" s="273" t="s">
        <v>35</v>
      </c>
      <c r="D23" s="299" t="s">
        <v>391</v>
      </c>
      <c r="E23" s="223">
        <v>2343</v>
      </c>
      <c r="F23" s="91"/>
      <c r="G23" s="91"/>
      <c r="H23" s="91">
        <v>4</v>
      </c>
      <c r="I23" s="91">
        <v>4</v>
      </c>
      <c r="J23" s="91">
        <v>4</v>
      </c>
      <c r="K23" s="91">
        <v>5</v>
      </c>
      <c r="L23" s="91">
        <v>5</v>
      </c>
      <c r="M23" s="91">
        <v>5</v>
      </c>
      <c r="N23" s="91">
        <v>5</v>
      </c>
      <c r="O23" s="91">
        <v>5</v>
      </c>
      <c r="P23" s="91">
        <v>4</v>
      </c>
      <c r="Q23" s="91">
        <v>5</v>
      </c>
      <c r="R23" s="24">
        <v>5</v>
      </c>
      <c r="S23" s="23">
        <v>4</v>
      </c>
      <c r="T23" s="23">
        <v>5</v>
      </c>
      <c r="U23" s="23">
        <v>5</v>
      </c>
      <c r="V23" s="18">
        <f t="shared" si="0"/>
        <v>4</v>
      </c>
      <c r="W23" s="92">
        <f t="shared" si="1"/>
        <v>0</v>
      </c>
      <c r="X23" s="92">
        <f t="shared" si="13"/>
        <v>0</v>
      </c>
      <c r="Y23" s="92">
        <f t="shared" si="3"/>
        <v>0</v>
      </c>
      <c r="Z23" s="92">
        <f t="shared" si="4"/>
        <v>0</v>
      </c>
      <c r="AA23" s="92">
        <f t="shared" si="5"/>
        <v>5</v>
      </c>
      <c r="AB23" s="92">
        <f t="shared" si="6"/>
        <v>9</v>
      </c>
      <c r="AC23" s="92">
        <f t="shared" si="7"/>
        <v>14</v>
      </c>
      <c r="AD23" s="210">
        <f t="shared" si="10"/>
        <v>4.6428571428571432</v>
      </c>
      <c r="AE23" s="16">
        <f t="shared" si="8"/>
        <v>0</v>
      </c>
      <c r="AF23" s="9"/>
      <c r="AG23" s="252" t="str">
        <f t="shared" si="14"/>
        <v/>
      </c>
      <c r="AH23" s="252" t="str">
        <f t="shared" si="14"/>
        <v/>
      </c>
      <c r="AI23" s="252">
        <f t="shared" si="14"/>
        <v>4</v>
      </c>
      <c r="AJ23" s="252">
        <f t="shared" si="14"/>
        <v>4</v>
      </c>
      <c r="AK23" s="252">
        <f t="shared" si="14"/>
        <v>4</v>
      </c>
      <c r="AL23" s="252">
        <f t="shared" si="14"/>
        <v>5</v>
      </c>
      <c r="AM23" s="252">
        <f t="shared" si="14"/>
        <v>5</v>
      </c>
      <c r="AN23" s="252">
        <f t="shared" si="14"/>
        <v>5</v>
      </c>
      <c r="AO23" s="252">
        <f t="shared" si="14"/>
        <v>5</v>
      </c>
      <c r="AP23" s="252">
        <f t="shared" si="14"/>
        <v>5</v>
      </c>
      <c r="AQ23" s="252">
        <f t="shared" si="14"/>
        <v>4</v>
      </c>
      <c r="AR23" s="252">
        <f t="shared" si="14"/>
        <v>5</v>
      </c>
      <c r="AS23" s="252">
        <f t="shared" si="14"/>
        <v>5</v>
      </c>
      <c r="AT23" s="252">
        <f t="shared" si="14"/>
        <v>4</v>
      </c>
      <c r="AU23" s="252">
        <f t="shared" si="14"/>
        <v>5</v>
      </c>
      <c r="AV23" s="252">
        <f t="shared" si="14"/>
        <v>5</v>
      </c>
      <c r="AW23" s="35">
        <f t="shared" si="12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7">
        <v>19</v>
      </c>
      <c r="B24" s="163"/>
      <c r="C24" s="273" t="s">
        <v>443</v>
      </c>
      <c r="D24" s="299" t="s">
        <v>392</v>
      </c>
      <c r="E24" s="223">
        <v>2343</v>
      </c>
      <c r="F24" s="91"/>
      <c r="G24" s="91"/>
      <c r="H24" s="91">
        <v>4</v>
      </c>
      <c r="I24" s="91">
        <v>5</v>
      </c>
      <c r="J24" s="91">
        <v>4</v>
      </c>
      <c r="K24" s="91">
        <v>5</v>
      </c>
      <c r="L24" s="91">
        <v>4</v>
      </c>
      <c r="M24" s="91">
        <v>5</v>
      </c>
      <c r="N24" s="91">
        <v>5</v>
      </c>
      <c r="O24" s="91">
        <v>5</v>
      </c>
      <c r="P24" s="91">
        <v>4</v>
      </c>
      <c r="Q24" s="91">
        <v>4</v>
      </c>
      <c r="R24" s="24">
        <v>4</v>
      </c>
      <c r="S24" s="23">
        <v>5</v>
      </c>
      <c r="T24" s="23">
        <v>4</v>
      </c>
      <c r="U24" s="23">
        <v>4</v>
      </c>
      <c r="V24" s="18">
        <f t="shared" si="0"/>
        <v>4</v>
      </c>
      <c r="W24" s="92">
        <f t="shared" si="1"/>
        <v>0</v>
      </c>
      <c r="X24" s="92">
        <f t="shared" si="13"/>
        <v>0</v>
      </c>
      <c r="Y24" s="92">
        <f t="shared" si="3"/>
        <v>0</v>
      </c>
      <c r="Z24" s="92">
        <f t="shared" si="4"/>
        <v>0</v>
      </c>
      <c r="AA24" s="92">
        <f t="shared" si="5"/>
        <v>8</v>
      </c>
      <c r="AB24" s="92">
        <f t="shared" si="6"/>
        <v>6</v>
      </c>
      <c r="AC24" s="92">
        <f t="shared" si="7"/>
        <v>14</v>
      </c>
      <c r="AD24" s="210">
        <f t="shared" si="10"/>
        <v>4.4285714285714288</v>
      </c>
      <c r="AE24" s="16">
        <f t="shared" si="8"/>
        <v>0</v>
      </c>
      <c r="AF24" s="9"/>
      <c r="AG24" s="252" t="str">
        <f t="shared" si="14"/>
        <v/>
      </c>
      <c r="AH24" s="252" t="str">
        <f t="shared" si="14"/>
        <v/>
      </c>
      <c r="AI24" s="252">
        <f t="shared" si="14"/>
        <v>4</v>
      </c>
      <c r="AJ24" s="252">
        <f t="shared" si="14"/>
        <v>5</v>
      </c>
      <c r="AK24" s="252">
        <f t="shared" si="14"/>
        <v>4</v>
      </c>
      <c r="AL24" s="252">
        <f t="shared" si="14"/>
        <v>5</v>
      </c>
      <c r="AM24" s="252">
        <f t="shared" si="14"/>
        <v>4</v>
      </c>
      <c r="AN24" s="252">
        <f t="shared" si="14"/>
        <v>5</v>
      </c>
      <c r="AO24" s="252">
        <f t="shared" si="14"/>
        <v>5</v>
      </c>
      <c r="AP24" s="252">
        <f t="shared" si="14"/>
        <v>5</v>
      </c>
      <c r="AQ24" s="252">
        <f t="shared" si="14"/>
        <v>4</v>
      </c>
      <c r="AR24" s="252">
        <f t="shared" si="14"/>
        <v>4</v>
      </c>
      <c r="AS24" s="252">
        <f t="shared" si="14"/>
        <v>4</v>
      </c>
      <c r="AT24" s="252">
        <f t="shared" si="14"/>
        <v>5</v>
      </c>
      <c r="AU24" s="252">
        <f t="shared" si="14"/>
        <v>4</v>
      </c>
      <c r="AV24" s="252">
        <f t="shared" si="14"/>
        <v>4</v>
      </c>
      <c r="AW24" s="35">
        <f t="shared" si="12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7">
        <v>20</v>
      </c>
      <c r="B25" s="163"/>
      <c r="C25" s="308" t="s">
        <v>34</v>
      </c>
      <c r="D25" s="309" t="s">
        <v>393</v>
      </c>
      <c r="E25" s="223">
        <v>2343</v>
      </c>
      <c r="F25" s="91"/>
      <c r="G25" s="91"/>
      <c r="H25" s="91">
        <v>5</v>
      </c>
      <c r="I25" s="91">
        <v>5</v>
      </c>
      <c r="J25" s="91">
        <v>5</v>
      </c>
      <c r="K25" s="91">
        <v>5</v>
      </c>
      <c r="L25" s="91">
        <v>5</v>
      </c>
      <c r="M25" s="91">
        <v>5</v>
      </c>
      <c r="N25" s="91">
        <v>5</v>
      </c>
      <c r="O25" s="91">
        <v>5</v>
      </c>
      <c r="P25" s="91">
        <v>5</v>
      </c>
      <c r="Q25" s="91">
        <v>5</v>
      </c>
      <c r="R25" s="24">
        <v>5</v>
      </c>
      <c r="S25" s="23">
        <v>5</v>
      </c>
      <c r="T25" s="23">
        <v>5</v>
      </c>
      <c r="U25" s="23">
        <v>5</v>
      </c>
      <c r="V25" s="18">
        <f t="shared" si="0"/>
        <v>5</v>
      </c>
      <c r="W25" s="92">
        <f t="shared" si="1"/>
        <v>0</v>
      </c>
      <c r="X25" s="92">
        <f t="shared" si="13"/>
        <v>0</v>
      </c>
      <c r="Y25" s="92">
        <f t="shared" si="3"/>
        <v>0</v>
      </c>
      <c r="Z25" s="92">
        <f t="shared" si="4"/>
        <v>0</v>
      </c>
      <c r="AA25" s="92">
        <f t="shared" si="5"/>
        <v>0</v>
      </c>
      <c r="AB25" s="92">
        <f t="shared" si="6"/>
        <v>14</v>
      </c>
      <c r="AC25" s="92">
        <f t="shared" si="7"/>
        <v>14</v>
      </c>
      <c r="AD25" s="210">
        <f t="shared" si="10"/>
        <v>5</v>
      </c>
      <c r="AE25" s="16">
        <f t="shared" si="8"/>
        <v>0</v>
      </c>
      <c r="AF25" s="9"/>
      <c r="AG25" s="252" t="str">
        <f t="shared" si="14"/>
        <v/>
      </c>
      <c r="AH25" s="252" t="str">
        <f t="shared" si="14"/>
        <v/>
      </c>
      <c r="AI25" s="252">
        <f t="shared" si="14"/>
        <v>5</v>
      </c>
      <c r="AJ25" s="252">
        <f t="shared" si="14"/>
        <v>5</v>
      </c>
      <c r="AK25" s="252">
        <f t="shared" si="14"/>
        <v>5</v>
      </c>
      <c r="AL25" s="252">
        <f t="shared" si="14"/>
        <v>5</v>
      </c>
      <c r="AM25" s="252">
        <f t="shared" si="14"/>
        <v>5</v>
      </c>
      <c r="AN25" s="252">
        <f t="shared" si="14"/>
        <v>5</v>
      </c>
      <c r="AO25" s="252">
        <f t="shared" si="14"/>
        <v>5</v>
      </c>
      <c r="AP25" s="252">
        <f t="shared" si="14"/>
        <v>5</v>
      </c>
      <c r="AQ25" s="252">
        <f t="shared" si="14"/>
        <v>5</v>
      </c>
      <c r="AR25" s="252">
        <f t="shared" si="14"/>
        <v>5</v>
      </c>
      <c r="AS25" s="252">
        <f t="shared" si="14"/>
        <v>5</v>
      </c>
      <c r="AT25" s="252">
        <f t="shared" si="14"/>
        <v>5</v>
      </c>
      <c r="AU25" s="252">
        <f t="shared" si="14"/>
        <v>5</v>
      </c>
      <c r="AV25" s="252">
        <f t="shared" si="14"/>
        <v>5</v>
      </c>
      <c r="AW25" s="35">
        <f t="shared" si="12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7">
        <v>21</v>
      </c>
      <c r="B26" s="163"/>
      <c r="C26" s="308" t="s">
        <v>1134</v>
      </c>
      <c r="D26" s="309" t="s">
        <v>394</v>
      </c>
      <c r="E26" s="223">
        <v>2343</v>
      </c>
      <c r="F26" s="91"/>
      <c r="G26" s="91"/>
      <c r="H26" s="91">
        <v>5</v>
      </c>
      <c r="I26" s="91">
        <v>5</v>
      </c>
      <c r="J26" s="91">
        <v>5</v>
      </c>
      <c r="K26" s="91">
        <v>5</v>
      </c>
      <c r="L26" s="91">
        <v>5</v>
      </c>
      <c r="M26" s="91">
        <v>5</v>
      </c>
      <c r="N26" s="91">
        <v>5</v>
      </c>
      <c r="O26" s="91">
        <v>5</v>
      </c>
      <c r="P26" s="91">
        <v>5</v>
      </c>
      <c r="Q26" s="91">
        <v>5</v>
      </c>
      <c r="R26" s="24">
        <v>5</v>
      </c>
      <c r="S26" s="23">
        <v>5</v>
      </c>
      <c r="T26" s="23">
        <v>5</v>
      </c>
      <c r="U26" s="23">
        <v>5</v>
      </c>
      <c r="V26" s="18">
        <f t="shared" si="0"/>
        <v>5</v>
      </c>
      <c r="W26" s="92">
        <f t="shared" si="1"/>
        <v>0</v>
      </c>
      <c r="X26" s="92">
        <f t="shared" si="13"/>
        <v>0</v>
      </c>
      <c r="Y26" s="92">
        <f t="shared" si="3"/>
        <v>0</v>
      </c>
      <c r="Z26" s="92">
        <f t="shared" si="4"/>
        <v>0</v>
      </c>
      <c r="AA26" s="92">
        <f t="shared" si="5"/>
        <v>0</v>
      </c>
      <c r="AB26" s="92">
        <f t="shared" si="6"/>
        <v>14</v>
      </c>
      <c r="AC26" s="92">
        <f t="shared" si="7"/>
        <v>14</v>
      </c>
      <c r="AD26" s="210">
        <f t="shared" si="10"/>
        <v>5</v>
      </c>
      <c r="AE26" s="16">
        <f t="shared" si="8"/>
        <v>0</v>
      </c>
      <c r="AF26" s="9"/>
      <c r="AG26" s="252" t="str">
        <f t="shared" si="14"/>
        <v/>
      </c>
      <c r="AH26" s="252" t="str">
        <f t="shared" si="14"/>
        <v/>
      </c>
      <c r="AI26" s="252">
        <f t="shared" si="14"/>
        <v>5</v>
      </c>
      <c r="AJ26" s="252">
        <f t="shared" si="14"/>
        <v>5</v>
      </c>
      <c r="AK26" s="252">
        <f t="shared" si="14"/>
        <v>5</v>
      </c>
      <c r="AL26" s="252">
        <f t="shared" si="14"/>
        <v>5</v>
      </c>
      <c r="AM26" s="252">
        <f t="shared" si="14"/>
        <v>5</v>
      </c>
      <c r="AN26" s="252">
        <f t="shared" si="14"/>
        <v>5</v>
      </c>
      <c r="AO26" s="252">
        <f t="shared" si="14"/>
        <v>5</v>
      </c>
      <c r="AP26" s="252">
        <f t="shared" si="14"/>
        <v>5</v>
      </c>
      <c r="AQ26" s="252">
        <f t="shared" si="14"/>
        <v>5</v>
      </c>
      <c r="AR26" s="252">
        <f t="shared" si="14"/>
        <v>5</v>
      </c>
      <c r="AS26" s="252">
        <f t="shared" si="14"/>
        <v>5</v>
      </c>
      <c r="AT26" s="252">
        <f t="shared" si="14"/>
        <v>5</v>
      </c>
      <c r="AU26" s="252">
        <f t="shared" si="14"/>
        <v>5</v>
      </c>
      <c r="AV26" s="252">
        <f t="shared" si="14"/>
        <v>5</v>
      </c>
      <c r="AW26" s="35">
        <f t="shared" si="12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7">
        <v>22</v>
      </c>
      <c r="B27" s="163"/>
      <c r="C27" s="273" t="s">
        <v>34</v>
      </c>
      <c r="D27" s="299" t="s">
        <v>395</v>
      </c>
      <c r="E27" s="223">
        <v>2343</v>
      </c>
      <c r="F27" s="91"/>
      <c r="G27" s="91"/>
      <c r="H27" s="91">
        <v>4</v>
      </c>
      <c r="I27" s="91">
        <v>4</v>
      </c>
      <c r="J27" s="91">
        <v>3</v>
      </c>
      <c r="K27" s="91">
        <v>5</v>
      </c>
      <c r="L27" s="91" t="s">
        <v>1126</v>
      </c>
      <c r="M27" s="91">
        <v>4</v>
      </c>
      <c r="N27" s="91">
        <v>5</v>
      </c>
      <c r="O27" s="91">
        <v>3</v>
      </c>
      <c r="P27" s="91">
        <v>4</v>
      </c>
      <c r="Q27" s="91">
        <v>3</v>
      </c>
      <c r="R27" s="24">
        <v>3</v>
      </c>
      <c r="S27" s="23">
        <v>3</v>
      </c>
      <c r="T27" s="23">
        <v>3</v>
      </c>
      <c r="U27" s="23">
        <v>3</v>
      </c>
      <c r="V27" s="18">
        <f t="shared" si="0"/>
        <v>3</v>
      </c>
      <c r="W27" s="92">
        <f t="shared" si="1"/>
        <v>0</v>
      </c>
      <c r="X27" s="92">
        <f t="shared" si="13"/>
        <v>0</v>
      </c>
      <c r="Y27" s="92">
        <f t="shared" si="3"/>
        <v>0</v>
      </c>
      <c r="Z27" s="92">
        <f t="shared" si="4"/>
        <v>7</v>
      </c>
      <c r="AA27" s="92">
        <f t="shared" si="5"/>
        <v>4</v>
      </c>
      <c r="AB27" s="92">
        <f t="shared" si="6"/>
        <v>2</v>
      </c>
      <c r="AC27" s="92">
        <f t="shared" si="7"/>
        <v>13</v>
      </c>
      <c r="AD27" s="210">
        <f t="shared" si="10"/>
        <v>3.6153846153846154</v>
      </c>
      <c r="AE27" s="16">
        <f t="shared" si="8"/>
        <v>0</v>
      </c>
      <c r="AF27" s="9"/>
      <c r="AG27" s="252" t="str">
        <f t="shared" si="14"/>
        <v/>
      </c>
      <c r="AH27" s="252" t="str">
        <f t="shared" si="14"/>
        <v/>
      </c>
      <c r="AI27" s="252">
        <f t="shared" si="14"/>
        <v>4</v>
      </c>
      <c r="AJ27" s="252">
        <f t="shared" si="14"/>
        <v>4</v>
      </c>
      <c r="AK27" s="252">
        <f t="shared" si="14"/>
        <v>3</v>
      </c>
      <c r="AL27" s="252">
        <f t="shared" si="14"/>
        <v>5</v>
      </c>
      <c r="AM27" s="252" t="str">
        <f t="shared" si="14"/>
        <v>а</v>
      </c>
      <c r="AN27" s="252">
        <f t="shared" si="14"/>
        <v>4</v>
      </c>
      <c r="AO27" s="252">
        <f t="shared" si="14"/>
        <v>5</v>
      </c>
      <c r="AP27" s="252">
        <f t="shared" si="14"/>
        <v>3</v>
      </c>
      <c r="AQ27" s="252">
        <f t="shared" si="14"/>
        <v>4</v>
      </c>
      <c r="AR27" s="252">
        <f t="shared" si="14"/>
        <v>3</v>
      </c>
      <c r="AS27" s="252">
        <f t="shared" si="14"/>
        <v>3</v>
      </c>
      <c r="AT27" s="252">
        <f t="shared" si="14"/>
        <v>3</v>
      </c>
      <c r="AU27" s="252">
        <f t="shared" si="14"/>
        <v>3</v>
      </c>
      <c r="AV27" s="252">
        <f t="shared" si="14"/>
        <v>3</v>
      </c>
      <c r="AW27" s="35">
        <f t="shared" si="12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67">
        <v>23</v>
      </c>
      <c r="B28" s="163"/>
      <c r="C28" s="273" t="s">
        <v>34</v>
      </c>
      <c r="D28" s="299" t="s">
        <v>396</v>
      </c>
      <c r="E28" s="223">
        <v>2343</v>
      </c>
      <c r="F28" s="91"/>
      <c r="G28" s="91"/>
      <c r="H28" s="91">
        <v>4</v>
      </c>
      <c r="I28" s="91">
        <v>5</v>
      </c>
      <c r="J28" s="91">
        <v>4</v>
      </c>
      <c r="K28" s="91">
        <v>4</v>
      </c>
      <c r="L28" s="91">
        <v>4</v>
      </c>
      <c r="M28" s="91">
        <v>4</v>
      </c>
      <c r="N28" s="91">
        <v>5</v>
      </c>
      <c r="O28" s="91">
        <v>3</v>
      </c>
      <c r="P28" s="91">
        <v>4</v>
      </c>
      <c r="Q28" s="91">
        <v>3</v>
      </c>
      <c r="R28" s="24">
        <v>4</v>
      </c>
      <c r="S28" s="23">
        <v>3</v>
      </c>
      <c r="T28" s="23">
        <v>3</v>
      </c>
      <c r="U28" s="23">
        <v>3</v>
      </c>
      <c r="V28" s="18">
        <f t="shared" si="0"/>
        <v>3</v>
      </c>
      <c r="W28" s="92">
        <f t="shared" si="1"/>
        <v>0</v>
      </c>
      <c r="X28" s="92">
        <f t="shared" si="13"/>
        <v>0</v>
      </c>
      <c r="Y28" s="92">
        <f t="shared" si="3"/>
        <v>0</v>
      </c>
      <c r="Z28" s="92">
        <f t="shared" si="4"/>
        <v>5</v>
      </c>
      <c r="AA28" s="92">
        <f t="shared" si="5"/>
        <v>7</v>
      </c>
      <c r="AB28" s="92">
        <f t="shared" si="6"/>
        <v>2</v>
      </c>
      <c r="AC28" s="92">
        <f t="shared" si="7"/>
        <v>14</v>
      </c>
      <c r="AD28" s="210">
        <f t="shared" si="10"/>
        <v>3.7857142857142856</v>
      </c>
      <c r="AE28" s="16">
        <f t="shared" si="8"/>
        <v>0</v>
      </c>
      <c r="AF28" s="9"/>
      <c r="AG28" s="252" t="str">
        <f t="shared" si="14"/>
        <v/>
      </c>
      <c r="AH28" s="252" t="str">
        <f t="shared" si="14"/>
        <v/>
      </c>
      <c r="AI28" s="252">
        <f t="shared" si="14"/>
        <v>4</v>
      </c>
      <c r="AJ28" s="252">
        <f t="shared" si="14"/>
        <v>5</v>
      </c>
      <c r="AK28" s="252">
        <f t="shared" si="14"/>
        <v>4</v>
      </c>
      <c r="AL28" s="252">
        <f t="shared" si="14"/>
        <v>4</v>
      </c>
      <c r="AM28" s="252">
        <f t="shared" si="14"/>
        <v>4</v>
      </c>
      <c r="AN28" s="252">
        <f t="shared" si="14"/>
        <v>4</v>
      </c>
      <c r="AO28" s="252">
        <f t="shared" si="14"/>
        <v>5</v>
      </c>
      <c r="AP28" s="252">
        <f t="shared" si="14"/>
        <v>3</v>
      </c>
      <c r="AQ28" s="252">
        <f t="shared" si="14"/>
        <v>4</v>
      </c>
      <c r="AR28" s="252">
        <f t="shared" si="14"/>
        <v>3</v>
      </c>
      <c r="AS28" s="252">
        <f t="shared" si="14"/>
        <v>4</v>
      </c>
      <c r="AT28" s="252">
        <f t="shared" si="14"/>
        <v>3</v>
      </c>
      <c r="AU28" s="252">
        <f t="shared" si="14"/>
        <v>3</v>
      </c>
      <c r="AV28" s="252">
        <f t="shared" si="14"/>
        <v>3</v>
      </c>
      <c r="AW28" s="35">
        <f t="shared" si="12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67">
        <v>24</v>
      </c>
      <c r="B29" s="161"/>
      <c r="C29" s="273" t="s">
        <v>34</v>
      </c>
      <c r="D29" s="299" t="s">
        <v>397</v>
      </c>
      <c r="E29" s="223">
        <v>2343</v>
      </c>
      <c r="F29" s="91"/>
      <c r="G29" s="91"/>
      <c r="H29" s="91">
        <v>4</v>
      </c>
      <c r="I29" s="91">
        <v>4</v>
      </c>
      <c r="J29" s="91">
        <v>4</v>
      </c>
      <c r="K29" s="91" t="s">
        <v>1132</v>
      </c>
      <c r="L29" s="91" t="s">
        <v>1126</v>
      </c>
      <c r="M29" s="91">
        <v>3</v>
      </c>
      <c r="N29" s="91" t="s">
        <v>1132</v>
      </c>
      <c r="O29" s="91">
        <v>3</v>
      </c>
      <c r="P29" s="91">
        <v>4</v>
      </c>
      <c r="Q29" s="91">
        <v>3</v>
      </c>
      <c r="R29" s="24">
        <v>4</v>
      </c>
      <c r="S29" s="23">
        <v>3</v>
      </c>
      <c r="T29" s="23">
        <v>4</v>
      </c>
      <c r="U29" s="23">
        <v>3</v>
      </c>
      <c r="V29" s="18">
        <f t="shared" si="0"/>
        <v>3</v>
      </c>
      <c r="W29" s="92">
        <f t="shared" si="1"/>
        <v>0</v>
      </c>
      <c r="X29" s="92">
        <f t="shared" si="13"/>
        <v>0</v>
      </c>
      <c r="Y29" s="92">
        <f t="shared" si="3"/>
        <v>0</v>
      </c>
      <c r="Z29" s="92">
        <f t="shared" si="4"/>
        <v>5</v>
      </c>
      <c r="AA29" s="92">
        <f t="shared" si="5"/>
        <v>6</v>
      </c>
      <c r="AB29" s="92">
        <f t="shared" si="6"/>
        <v>0</v>
      </c>
      <c r="AC29" s="92">
        <f t="shared" si="7"/>
        <v>11</v>
      </c>
      <c r="AD29" s="210">
        <f t="shared" si="10"/>
        <v>3.5454545454545454</v>
      </c>
      <c r="AE29" s="16">
        <f t="shared" si="8"/>
        <v>0</v>
      </c>
      <c r="AF29" s="9"/>
      <c r="AG29" s="252" t="str">
        <f t="shared" si="14"/>
        <v/>
      </c>
      <c r="AH29" s="252" t="str">
        <f t="shared" si="14"/>
        <v/>
      </c>
      <c r="AI29" s="252">
        <f t="shared" si="14"/>
        <v>4</v>
      </c>
      <c r="AJ29" s="252">
        <f t="shared" si="14"/>
        <v>4</v>
      </c>
      <c r="AK29" s="252">
        <f t="shared" si="14"/>
        <v>4</v>
      </c>
      <c r="AL29" s="252" t="str">
        <f t="shared" si="14"/>
        <v>а</v>
      </c>
      <c r="AM29" s="252" t="str">
        <f t="shared" si="14"/>
        <v>а</v>
      </c>
      <c r="AN29" s="252">
        <f t="shared" si="14"/>
        <v>3</v>
      </c>
      <c r="AO29" s="252" t="str">
        <f t="shared" si="14"/>
        <v>а</v>
      </c>
      <c r="AP29" s="252">
        <f t="shared" si="14"/>
        <v>3</v>
      </c>
      <c r="AQ29" s="252">
        <f t="shared" si="14"/>
        <v>4</v>
      </c>
      <c r="AR29" s="252">
        <f t="shared" si="14"/>
        <v>3</v>
      </c>
      <c r="AS29" s="252">
        <f t="shared" si="14"/>
        <v>4</v>
      </c>
      <c r="AT29" s="252">
        <f t="shared" si="14"/>
        <v>3</v>
      </c>
      <c r="AU29" s="252">
        <f t="shared" si="14"/>
        <v>4</v>
      </c>
      <c r="AV29" s="252">
        <f t="shared" si="14"/>
        <v>3</v>
      </c>
      <c r="AW29" s="35">
        <f t="shared" si="12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67">
        <v>25</v>
      </c>
      <c r="B30" s="161"/>
      <c r="C30" s="273" t="s">
        <v>34</v>
      </c>
      <c r="D30" s="299" t="s">
        <v>398</v>
      </c>
      <c r="E30" s="223">
        <v>2343</v>
      </c>
      <c r="F30" s="91"/>
      <c r="G30" s="91"/>
      <c r="H30" s="91">
        <v>4</v>
      </c>
      <c r="I30" s="91">
        <v>4</v>
      </c>
      <c r="J30" s="91">
        <v>3</v>
      </c>
      <c r="K30" s="91">
        <v>5</v>
      </c>
      <c r="L30" s="91">
        <v>5</v>
      </c>
      <c r="M30" s="91">
        <v>4</v>
      </c>
      <c r="N30" s="91">
        <v>5</v>
      </c>
      <c r="O30" s="91">
        <v>4</v>
      </c>
      <c r="P30" s="91">
        <v>4</v>
      </c>
      <c r="Q30" s="91">
        <v>4</v>
      </c>
      <c r="R30" s="24">
        <v>3</v>
      </c>
      <c r="S30" s="23">
        <v>3</v>
      </c>
      <c r="T30" s="23">
        <v>3</v>
      </c>
      <c r="U30" s="23">
        <v>4</v>
      </c>
      <c r="V30" s="18">
        <f t="shared" si="0"/>
        <v>3</v>
      </c>
      <c r="W30" s="92">
        <f t="shared" si="1"/>
        <v>0</v>
      </c>
      <c r="X30" s="92">
        <f t="shared" si="13"/>
        <v>0</v>
      </c>
      <c r="Y30" s="92">
        <f t="shared" si="3"/>
        <v>0</v>
      </c>
      <c r="Z30" s="92">
        <f t="shared" si="4"/>
        <v>4</v>
      </c>
      <c r="AA30" s="92">
        <f t="shared" si="5"/>
        <v>7</v>
      </c>
      <c r="AB30" s="92">
        <f t="shared" si="6"/>
        <v>3</v>
      </c>
      <c r="AC30" s="92">
        <f t="shared" si="7"/>
        <v>14</v>
      </c>
      <c r="AD30" s="210">
        <f t="shared" si="10"/>
        <v>3.9285714285714284</v>
      </c>
      <c r="AE30" s="16">
        <f t="shared" si="8"/>
        <v>0</v>
      </c>
      <c r="AF30" s="9"/>
      <c r="AG30" s="252" t="str">
        <f t="shared" si="14"/>
        <v/>
      </c>
      <c r="AH30" s="252" t="str">
        <f t="shared" si="14"/>
        <v/>
      </c>
      <c r="AI30" s="252">
        <f t="shared" si="14"/>
        <v>4</v>
      </c>
      <c r="AJ30" s="252">
        <f t="shared" si="14"/>
        <v>4</v>
      </c>
      <c r="AK30" s="252">
        <f t="shared" si="14"/>
        <v>3</v>
      </c>
      <c r="AL30" s="252">
        <f t="shared" si="14"/>
        <v>5</v>
      </c>
      <c r="AM30" s="252">
        <f t="shared" si="14"/>
        <v>5</v>
      </c>
      <c r="AN30" s="252">
        <f t="shared" si="14"/>
        <v>4</v>
      </c>
      <c r="AO30" s="252">
        <f t="shared" si="14"/>
        <v>5</v>
      </c>
      <c r="AP30" s="252">
        <f t="shared" si="14"/>
        <v>4</v>
      </c>
      <c r="AQ30" s="252">
        <f t="shared" si="14"/>
        <v>4</v>
      </c>
      <c r="AR30" s="252">
        <f t="shared" si="14"/>
        <v>4</v>
      </c>
      <c r="AS30" s="252">
        <f t="shared" si="14"/>
        <v>3</v>
      </c>
      <c r="AT30" s="252">
        <f t="shared" si="14"/>
        <v>3</v>
      </c>
      <c r="AU30" s="252">
        <f t="shared" si="14"/>
        <v>3</v>
      </c>
      <c r="AV30" s="252">
        <f t="shared" si="14"/>
        <v>4</v>
      </c>
      <c r="AW30" s="35">
        <f t="shared" si="12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67">
        <v>26</v>
      </c>
      <c r="B31" s="161"/>
      <c r="C31" s="273" t="s">
        <v>34</v>
      </c>
      <c r="D31" s="299" t="s">
        <v>399</v>
      </c>
      <c r="E31" s="223">
        <v>2343</v>
      </c>
      <c r="F31" s="91"/>
      <c r="G31" s="91"/>
      <c r="H31" s="91">
        <v>4</v>
      </c>
      <c r="I31" s="91">
        <v>4</v>
      </c>
      <c r="J31" s="91">
        <v>4</v>
      </c>
      <c r="K31" s="91">
        <v>5</v>
      </c>
      <c r="L31" s="91">
        <v>4</v>
      </c>
      <c r="M31" s="91">
        <v>4</v>
      </c>
      <c r="N31" s="91">
        <v>5</v>
      </c>
      <c r="O31" s="91">
        <v>4</v>
      </c>
      <c r="P31" s="91">
        <v>4</v>
      </c>
      <c r="Q31" s="91">
        <v>4</v>
      </c>
      <c r="R31" s="24">
        <v>5</v>
      </c>
      <c r="S31" s="23">
        <v>4</v>
      </c>
      <c r="T31" s="23">
        <v>4</v>
      </c>
      <c r="U31" s="23">
        <v>4</v>
      </c>
      <c r="V31" s="18">
        <f t="shared" si="0"/>
        <v>4</v>
      </c>
      <c r="W31" s="92">
        <f t="shared" si="1"/>
        <v>0</v>
      </c>
      <c r="X31" s="92">
        <f t="shared" si="13"/>
        <v>0</v>
      </c>
      <c r="Y31" s="92">
        <f t="shared" si="3"/>
        <v>0</v>
      </c>
      <c r="Z31" s="92">
        <f t="shared" si="4"/>
        <v>0</v>
      </c>
      <c r="AA31" s="92">
        <f t="shared" si="5"/>
        <v>11</v>
      </c>
      <c r="AB31" s="92">
        <f t="shared" si="6"/>
        <v>3</v>
      </c>
      <c r="AC31" s="92">
        <f t="shared" si="7"/>
        <v>14</v>
      </c>
      <c r="AD31" s="210">
        <f t="shared" si="10"/>
        <v>4.2142857142857144</v>
      </c>
      <c r="AE31" s="16">
        <f t="shared" si="8"/>
        <v>0</v>
      </c>
      <c r="AF31" s="9"/>
      <c r="AG31" s="252" t="str">
        <f t="shared" si="14"/>
        <v/>
      </c>
      <c r="AH31" s="252" t="str">
        <f t="shared" si="14"/>
        <v/>
      </c>
      <c r="AI31" s="252">
        <f t="shared" si="14"/>
        <v>4</v>
      </c>
      <c r="AJ31" s="252">
        <f t="shared" si="14"/>
        <v>4</v>
      </c>
      <c r="AK31" s="252">
        <f t="shared" si="14"/>
        <v>4</v>
      </c>
      <c r="AL31" s="252">
        <f t="shared" si="14"/>
        <v>5</v>
      </c>
      <c r="AM31" s="252">
        <f t="shared" si="14"/>
        <v>4</v>
      </c>
      <c r="AN31" s="252">
        <f t="shared" si="14"/>
        <v>4</v>
      </c>
      <c r="AO31" s="252">
        <f t="shared" si="14"/>
        <v>5</v>
      </c>
      <c r="AP31" s="252">
        <f t="shared" si="14"/>
        <v>4</v>
      </c>
      <c r="AQ31" s="252">
        <f t="shared" si="14"/>
        <v>4</v>
      </c>
      <c r="AR31" s="252">
        <f t="shared" si="14"/>
        <v>4</v>
      </c>
      <c r="AS31" s="252">
        <f t="shared" si="14"/>
        <v>5</v>
      </c>
      <c r="AT31" s="252">
        <f t="shared" si="14"/>
        <v>4</v>
      </c>
      <c r="AU31" s="252">
        <f t="shared" si="14"/>
        <v>4</v>
      </c>
      <c r="AV31" s="252">
        <f t="shared" si="14"/>
        <v>4</v>
      </c>
      <c r="AW31" s="35">
        <f t="shared" si="12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/>
      <c r="B32" s="211"/>
      <c r="C32" s="211"/>
      <c r="D32" s="211"/>
      <c r="E32" s="223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13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10"/>
        <v/>
      </c>
      <c r="AE32" s="16">
        <f t="shared" si="8"/>
        <v>0</v>
      </c>
      <c r="AF32" s="9"/>
      <c r="AG32" s="17" t="str">
        <f t="shared" ref="AG32:AV37" si="15">IF(ISERROR(VALUE(LEFT(F32))),LEFT(F32),VALUE(LEFT(F32)))</f>
        <v/>
      </c>
      <c r="AH32" s="17" t="str">
        <f t="shared" si="15"/>
        <v/>
      </c>
      <c r="AI32" s="17" t="str">
        <f t="shared" si="15"/>
        <v/>
      </c>
      <c r="AJ32" s="17" t="str">
        <f t="shared" si="15"/>
        <v/>
      </c>
      <c r="AK32" s="17" t="str">
        <f t="shared" si="15"/>
        <v/>
      </c>
      <c r="AL32" s="17" t="str">
        <f t="shared" si="15"/>
        <v/>
      </c>
      <c r="AM32" s="17" t="str">
        <f t="shared" si="15"/>
        <v/>
      </c>
      <c r="AN32" s="17" t="str">
        <f t="shared" si="15"/>
        <v/>
      </c>
      <c r="AO32" s="17" t="str">
        <f t="shared" si="15"/>
        <v/>
      </c>
      <c r="AP32" s="17" t="str">
        <f t="shared" si="15"/>
        <v/>
      </c>
      <c r="AQ32" s="17" t="str">
        <f t="shared" si="15"/>
        <v/>
      </c>
      <c r="AR32" s="17" t="str">
        <f t="shared" si="15"/>
        <v/>
      </c>
      <c r="AS32" s="17" t="str">
        <f t="shared" si="15"/>
        <v/>
      </c>
      <c r="AT32" s="17" t="str">
        <f t="shared" si="15"/>
        <v/>
      </c>
      <c r="AU32" s="17" t="str">
        <f t="shared" si="15"/>
        <v/>
      </c>
      <c r="AV32" s="17" t="str">
        <f t="shared" si="15"/>
        <v/>
      </c>
      <c r="AW32" s="18">
        <f t="shared" ref="AW32:AW37" si="16">COUNTIF(AG32:AV32,"з")</f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/>
      <c r="B33" s="211"/>
      <c r="C33" s="211"/>
      <c r="D33" s="211"/>
      <c r="E33" s="223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13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10"/>
        <v/>
      </c>
      <c r="AE33" s="16">
        <f t="shared" si="8"/>
        <v>0</v>
      </c>
      <c r="AF33" s="9"/>
      <c r="AG33" s="17" t="str">
        <f t="shared" si="15"/>
        <v/>
      </c>
      <c r="AH33" s="17" t="str">
        <f t="shared" si="15"/>
        <v/>
      </c>
      <c r="AI33" s="17" t="str">
        <f t="shared" si="15"/>
        <v/>
      </c>
      <c r="AJ33" s="17" t="str">
        <f t="shared" si="15"/>
        <v/>
      </c>
      <c r="AK33" s="17" t="str">
        <f t="shared" si="15"/>
        <v/>
      </c>
      <c r="AL33" s="17" t="str">
        <f t="shared" si="15"/>
        <v/>
      </c>
      <c r="AM33" s="17" t="str">
        <f t="shared" si="15"/>
        <v/>
      </c>
      <c r="AN33" s="17" t="str">
        <f t="shared" si="15"/>
        <v/>
      </c>
      <c r="AO33" s="17" t="str">
        <f t="shared" si="15"/>
        <v/>
      </c>
      <c r="AP33" s="17" t="str">
        <f t="shared" si="15"/>
        <v/>
      </c>
      <c r="AQ33" s="17" t="str">
        <f t="shared" si="15"/>
        <v/>
      </c>
      <c r="AR33" s="17" t="str">
        <f t="shared" si="15"/>
        <v/>
      </c>
      <c r="AS33" s="17" t="str">
        <f t="shared" si="15"/>
        <v/>
      </c>
      <c r="AT33" s="17" t="str">
        <f t="shared" si="15"/>
        <v/>
      </c>
      <c r="AU33" s="17" t="str">
        <f t="shared" si="15"/>
        <v/>
      </c>
      <c r="AV33" s="17" t="str">
        <f t="shared" si="15"/>
        <v/>
      </c>
      <c r="AW33" s="18">
        <f t="shared" si="16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13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10"/>
        <v/>
      </c>
      <c r="AE34" s="16">
        <f t="shared" si="8"/>
        <v>0</v>
      </c>
      <c r="AF34" s="9"/>
      <c r="AG34" s="17" t="str">
        <f t="shared" si="15"/>
        <v/>
      </c>
      <c r="AH34" s="17" t="str">
        <f t="shared" si="15"/>
        <v/>
      </c>
      <c r="AI34" s="17" t="str">
        <f t="shared" si="15"/>
        <v/>
      </c>
      <c r="AJ34" s="17" t="str">
        <f t="shared" si="15"/>
        <v/>
      </c>
      <c r="AK34" s="17" t="str">
        <f t="shared" si="15"/>
        <v/>
      </c>
      <c r="AL34" s="17" t="str">
        <f t="shared" si="15"/>
        <v/>
      </c>
      <c r="AM34" s="17" t="str">
        <f t="shared" si="15"/>
        <v/>
      </c>
      <c r="AN34" s="17" t="str">
        <f t="shared" si="15"/>
        <v/>
      </c>
      <c r="AO34" s="17" t="str">
        <f t="shared" si="15"/>
        <v/>
      </c>
      <c r="AP34" s="17" t="str">
        <f t="shared" si="15"/>
        <v/>
      </c>
      <c r="AQ34" s="17" t="str">
        <f t="shared" si="15"/>
        <v/>
      </c>
      <c r="AR34" s="17" t="str">
        <f t="shared" si="15"/>
        <v/>
      </c>
      <c r="AS34" s="17" t="str">
        <f t="shared" si="15"/>
        <v/>
      </c>
      <c r="AT34" s="17" t="str">
        <f t="shared" si="15"/>
        <v/>
      </c>
      <c r="AU34" s="17" t="str">
        <f t="shared" si="15"/>
        <v/>
      </c>
      <c r="AV34" s="17" t="str">
        <f t="shared" si="15"/>
        <v/>
      </c>
      <c r="AW34" s="18">
        <f t="shared" si="16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10"/>
        <v/>
      </c>
      <c r="AE35" s="16">
        <f>IF(AX35=5,0.5,IF(AX35=4,0.25,IF(AX35&lt;=3,0)))</f>
        <v>0</v>
      </c>
      <c r="AF35" s="9"/>
      <c r="AG35" s="17" t="str">
        <f t="shared" si="15"/>
        <v/>
      </c>
      <c r="AH35" s="17" t="str">
        <f t="shared" si="15"/>
        <v/>
      </c>
      <c r="AI35" s="17" t="str">
        <f t="shared" si="15"/>
        <v/>
      </c>
      <c r="AJ35" s="17" t="str">
        <f t="shared" si="15"/>
        <v/>
      </c>
      <c r="AK35" s="17" t="str">
        <f t="shared" si="15"/>
        <v/>
      </c>
      <c r="AL35" s="17" t="str">
        <f t="shared" si="15"/>
        <v/>
      </c>
      <c r="AM35" s="17" t="str">
        <f t="shared" si="15"/>
        <v/>
      </c>
      <c r="AN35" s="17" t="str">
        <f t="shared" si="15"/>
        <v/>
      </c>
      <c r="AO35" s="17" t="str">
        <f t="shared" si="15"/>
        <v/>
      </c>
      <c r="AP35" s="17" t="str">
        <f t="shared" si="15"/>
        <v/>
      </c>
      <c r="AQ35" s="17" t="str">
        <f t="shared" si="15"/>
        <v/>
      </c>
      <c r="AR35" s="17" t="str">
        <f t="shared" si="15"/>
        <v/>
      </c>
      <c r="AS35" s="17" t="str">
        <f t="shared" si="15"/>
        <v/>
      </c>
      <c r="AT35" s="17" t="str">
        <f t="shared" si="15"/>
        <v/>
      </c>
      <c r="AU35" s="17" t="str">
        <f t="shared" si="15"/>
        <v/>
      </c>
      <c r="AV35" s="17" t="str">
        <f t="shared" si="15"/>
        <v/>
      </c>
      <c r="AW35" s="18">
        <f t="shared" si="16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10"/>
        <v/>
      </c>
      <c r="AE36" s="16">
        <f>IF(AX36=5,0.5,IF(AX36=4,0.25,IF(AX36&lt;=3,0)))</f>
        <v>0</v>
      </c>
      <c r="AF36" s="9"/>
      <c r="AG36" s="17" t="str">
        <f t="shared" si="15"/>
        <v/>
      </c>
      <c r="AH36" s="17" t="str">
        <f t="shared" si="15"/>
        <v/>
      </c>
      <c r="AI36" s="17" t="str">
        <f t="shared" si="15"/>
        <v/>
      </c>
      <c r="AJ36" s="17" t="str">
        <f t="shared" si="15"/>
        <v/>
      </c>
      <c r="AK36" s="17" t="str">
        <f t="shared" si="15"/>
        <v/>
      </c>
      <c r="AL36" s="17" t="str">
        <f t="shared" si="15"/>
        <v/>
      </c>
      <c r="AM36" s="17" t="str">
        <f t="shared" si="15"/>
        <v/>
      </c>
      <c r="AN36" s="17" t="str">
        <f t="shared" si="15"/>
        <v/>
      </c>
      <c r="AO36" s="17" t="str">
        <f t="shared" si="15"/>
        <v/>
      </c>
      <c r="AP36" s="17" t="str">
        <f t="shared" si="15"/>
        <v/>
      </c>
      <c r="AQ36" s="17" t="str">
        <f t="shared" si="15"/>
        <v/>
      </c>
      <c r="AR36" s="17" t="str">
        <f t="shared" si="15"/>
        <v/>
      </c>
      <c r="AS36" s="17" t="str">
        <f t="shared" si="15"/>
        <v/>
      </c>
      <c r="AT36" s="17" t="str">
        <f t="shared" si="15"/>
        <v/>
      </c>
      <c r="AU36" s="17" t="str">
        <f t="shared" si="15"/>
        <v/>
      </c>
      <c r="AV36" s="17" t="str">
        <f t="shared" si="15"/>
        <v/>
      </c>
      <c r="AW36" s="18">
        <f t="shared" si="16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09"/>
      <c r="B37" s="110"/>
      <c r="C37" s="110"/>
      <c r="D37" s="110"/>
      <c r="E37" s="27">
        <f>COUNTIF(E6:E36,"2343")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10"/>
        <v/>
      </c>
      <c r="AE37" s="31">
        <f>IF(AX37=5,0.5,IF(AX37=4,0.25,IF(AX37&lt;=3,0)))</f>
        <v>0</v>
      </c>
      <c r="AF37" s="9"/>
      <c r="AG37" s="17" t="str">
        <f t="shared" si="15"/>
        <v/>
      </c>
      <c r="AH37" s="17" t="str">
        <f t="shared" si="15"/>
        <v/>
      </c>
      <c r="AI37" s="17" t="str">
        <f t="shared" si="15"/>
        <v/>
      </c>
      <c r="AJ37" s="17" t="str">
        <f t="shared" si="15"/>
        <v/>
      </c>
      <c r="AK37" s="17" t="str">
        <f t="shared" si="15"/>
        <v/>
      </c>
      <c r="AL37" s="17" t="str">
        <f t="shared" si="15"/>
        <v/>
      </c>
      <c r="AM37" s="17" t="str">
        <f t="shared" si="15"/>
        <v/>
      </c>
      <c r="AN37" s="17" t="str">
        <f t="shared" si="15"/>
        <v/>
      </c>
      <c r="AO37" s="17" t="str">
        <f t="shared" si="15"/>
        <v/>
      </c>
      <c r="AP37" s="17" t="str">
        <f t="shared" si="15"/>
        <v/>
      </c>
      <c r="AQ37" s="17" t="str">
        <f t="shared" si="15"/>
        <v/>
      </c>
      <c r="AR37" s="17" t="str">
        <f t="shared" si="15"/>
        <v/>
      </c>
      <c r="AS37" s="17" t="str">
        <f t="shared" si="15"/>
        <v/>
      </c>
      <c r="AT37" s="17" t="str">
        <f t="shared" si="15"/>
        <v/>
      </c>
      <c r="AU37" s="17" t="str">
        <f t="shared" si="15"/>
        <v/>
      </c>
      <c r="AV37" s="17" t="str">
        <f>IF(ISERROR(VALUE(LEFT(U37))),LEFT(U37),VALUE(LEFT(U37)))</f>
        <v/>
      </c>
      <c r="AW37" s="18">
        <f t="shared" si="16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 t="str">
        <v xml:space="preserve"> </v>
      </c>
      <c r="H38" s="181">
        <v>4.3461538461538458</v>
      </c>
      <c r="I38" s="181">
        <v>4.4400000000000004</v>
      </c>
      <c r="J38" s="181">
        <v>3.7692307692307692</v>
      </c>
      <c r="K38" s="181">
        <v>4.8</v>
      </c>
      <c r="L38" s="181">
        <v>4.4347826086956523</v>
      </c>
      <c r="M38" s="181">
        <v>4.1923076923076925</v>
      </c>
      <c r="N38" s="181">
        <v>4.72</v>
      </c>
      <c r="O38" s="216">
        <v>4.0384615384615383</v>
      </c>
      <c r="P38" s="183">
        <v>4.0769230769230766</v>
      </c>
      <c r="Q38" s="183">
        <v>4</v>
      </c>
      <c r="R38" s="183">
        <v>3.9230769230769229</v>
      </c>
      <c r="S38" s="181">
        <v>4.0769230769230766</v>
      </c>
      <c r="T38" s="181">
        <v>4.1538461538461542</v>
      </c>
      <c r="U38" s="181">
        <v>4</v>
      </c>
      <c r="V38" s="18">
        <f>сводн.!T48</f>
        <v>3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60</v>
      </c>
      <c r="AA38" s="92">
        <f>SUM(AA6:AA37)</f>
        <v>164</v>
      </c>
      <c r="AB38" s="92">
        <f>SUM(AB6:AB37)</f>
        <v>134</v>
      </c>
      <c r="AC38" s="92">
        <f t="shared" si="7"/>
        <v>358</v>
      </c>
      <c r="AD38" s="210">
        <f>IF(ISERROR(((X38+Y38)*2+Z38*3+AA38*4+AB38*5)/SUM(X38,Y38:AB38)),"",((X38+Y38)*2+Z38*3+AA38*4+AB38*5)/SUM(X38,Y38:AB38))</f>
        <v>4.2067039106145252</v>
      </c>
      <c r="AE38" s="32"/>
      <c r="AF38" s="9"/>
      <c r="AG38" s="33" t="str">
        <f t="shared" ref="AG38:AV38" si="17">IF(COUNT(AG6:AG37)=0," ",SUM(AG6:AG37)/COUNT(AG6:AG37))</f>
        <v xml:space="preserve"> </v>
      </c>
      <c r="AH38" s="33" t="str">
        <f t="shared" si="17"/>
        <v xml:space="preserve"> </v>
      </c>
      <c r="AI38" s="33">
        <f t="shared" si="17"/>
        <v>4.3461538461538458</v>
      </c>
      <c r="AJ38" s="33">
        <f t="shared" si="17"/>
        <v>4.4400000000000004</v>
      </c>
      <c r="AK38" s="33">
        <f t="shared" si="17"/>
        <v>3.7692307692307692</v>
      </c>
      <c r="AL38" s="33">
        <f t="shared" si="17"/>
        <v>4.8</v>
      </c>
      <c r="AM38" s="33">
        <f t="shared" si="17"/>
        <v>4.4347826086956523</v>
      </c>
      <c r="AN38" s="33">
        <f t="shared" si="17"/>
        <v>4.1923076923076925</v>
      </c>
      <c r="AO38" s="33">
        <f t="shared" si="17"/>
        <v>4.72</v>
      </c>
      <c r="AP38" s="33">
        <f t="shared" si="17"/>
        <v>4.0384615384615383</v>
      </c>
      <c r="AQ38" s="33">
        <f t="shared" si="17"/>
        <v>4.0769230769230766</v>
      </c>
      <c r="AR38" s="33">
        <f t="shared" si="17"/>
        <v>4</v>
      </c>
      <c r="AS38" s="33">
        <f t="shared" si="17"/>
        <v>3.9230769230769229</v>
      </c>
      <c r="AT38" s="33">
        <f t="shared" si="17"/>
        <v>4.0769230769230766</v>
      </c>
      <c r="AU38" s="33">
        <f t="shared" si="17"/>
        <v>4.1538461538461542</v>
      </c>
      <c r="AV38" s="34">
        <f t="shared" si="17"/>
        <v>4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 t="str">
        <v>0</v>
      </c>
      <c r="H39" s="95">
        <v>10</v>
      </c>
      <c r="I39" s="95">
        <v>11</v>
      </c>
      <c r="J39" s="95">
        <v>4</v>
      </c>
      <c r="K39" s="95">
        <v>20</v>
      </c>
      <c r="L39" s="95">
        <v>10</v>
      </c>
      <c r="M39" s="95">
        <v>8</v>
      </c>
      <c r="N39" s="95">
        <v>20</v>
      </c>
      <c r="O39" s="96">
        <v>9</v>
      </c>
      <c r="P39" s="96">
        <v>4</v>
      </c>
      <c r="Q39" s="96">
        <v>7</v>
      </c>
      <c r="R39" s="96">
        <v>7</v>
      </c>
      <c r="S39" s="95">
        <v>9</v>
      </c>
      <c r="T39" s="95">
        <v>9</v>
      </c>
      <c r="U39" s="95">
        <v>6</v>
      </c>
      <c r="V39" s="217">
        <f>IF(COUNTIF(V6:V37,5)=0,"0",COUNTIF(V6:V37,5))</f>
        <v>2</v>
      </c>
      <c r="W39" s="177"/>
      <c r="X39" s="722">
        <f>SUM(X38:AB38)</f>
        <v>358</v>
      </c>
      <c r="Y39" s="722"/>
      <c r="Z39" s="722"/>
      <c r="AA39" s="722"/>
      <c r="AB39" s="722"/>
      <c r="AC39" s="270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8">IF(COUNTIF(AG6:AG37,5)=0,"0",COUNTIF(AG6:AG37,5))</f>
        <v>0</v>
      </c>
      <c r="AH39" s="38" t="str">
        <f t="shared" si="18"/>
        <v>0</v>
      </c>
      <c r="AI39" s="38">
        <f t="shared" si="18"/>
        <v>10</v>
      </c>
      <c r="AJ39" s="38">
        <f t="shared" si="18"/>
        <v>11</v>
      </c>
      <c r="AK39" s="38">
        <f t="shared" si="18"/>
        <v>4</v>
      </c>
      <c r="AL39" s="38">
        <f t="shared" si="18"/>
        <v>20</v>
      </c>
      <c r="AM39" s="38">
        <f t="shared" si="18"/>
        <v>10</v>
      </c>
      <c r="AN39" s="38">
        <f t="shared" si="18"/>
        <v>8</v>
      </c>
      <c r="AO39" s="38">
        <f t="shared" si="18"/>
        <v>20</v>
      </c>
      <c r="AP39" s="38">
        <f t="shared" si="18"/>
        <v>9</v>
      </c>
      <c r="AQ39" s="38">
        <f t="shared" si="18"/>
        <v>4</v>
      </c>
      <c r="AR39" s="38">
        <f t="shared" si="18"/>
        <v>7</v>
      </c>
      <c r="AS39" s="38">
        <f t="shared" si="18"/>
        <v>7</v>
      </c>
      <c r="AT39" s="38">
        <f t="shared" si="18"/>
        <v>9</v>
      </c>
      <c r="AU39" s="38">
        <f t="shared" si="18"/>
        <v>9</v>
      </c>
      <c r="AV39" s="39">
        <f>IF(COUNTIF(AV6:AV37,5)=0," ",COUNTIF(AV6:AV37,5))</f>
        <v>6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 t="str">
        <v>0</v>
      </c>
      <c r="H40" s="97">
        <v>15</v>
      </c>
      <c r="I40" s="97">
        <v>14</v>
      </c>
      <c r="J40" s="97">
        <v>12</v>
      </c>
      <c r="K40" s="97">
        <v>5</v>
      </c>
      <c r="L40" s="97">
        <v>13</v>
      </c>
      <c r="M40" s="97">
        <v>15</v>
      </c>
      <c r="N40" s="97">
        <v>3</v>
      </c>
      <c r="O40" s="98">
        <v>9</v>
      </c>
      <c r="P40" s="98">
        <v>20</v>
      </c>
      <c r="Q40" s="98">
        <v>12</v>
      </c>
      <c r="R40" s="98">
        <v>10</v>
      </c>
      <c r="S40" s="97">
        <v>10</v>
      </c>
      <c r="T40" s="97">
        <v>12</v>
      </c>
      <c r="U40" s="97">
        <v>14</v>
      </c>
      <c r="V40" s="218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3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9">IF(COUNTIF(AG6:AG37,4)=0,"0",COUNTIF(AG6:AG37,4))</f>
        <v>0</v>
      </c>
      <c r="AH40" s="44" t="str">
        <f t="shared" si="19"/>
        <v>0</v>
      </c>
      <c r="AI40" s="44">
        <f t="shared" si="19"/>
        <v>15</v>
      </c>
      <c r="AJ40" s="44">
        <f t="shared" si="19"/>
        <v>14</v>
      </c>
      <c r="AK40" s="44">
        <f t="shared" si="19"/>
        <v>12</v>
      </c>
      <c r="AL40" s="44">
        <f t="shared" si="19"/>
        <v>5</v>
      </c>
      <c r="AM40" s="44">
        <f t="shared" si="19"/>
        <v>13</v>
      </c>
      <c r="AN40" s="44">
        <f t="shared" si="19"/>
        <v>15</v>
      </c>
      <c r="AO40" s="44">
        <f t="shared" si="19"/>
        <v>3</v>
      </c>
      <c r="AP40" s="44">
        <f t="shared" si="19"/>
        <v>9</v>
      </c>
      <c r="AQ40" s="44">
        <f t="shared" si="19"/>
        <v>20</v>
      </c>
      <c r="AR40" s="44">
        <f t="shared" si="19"/>
        <v>12</v>
      </c>
      <c r="AS40" s="44">
        <f t="shared" si="19"/>
        <v>10</v>
      </c>
      <c r="AT40" s="44">
        <f t="shared" si="19"/>
        <v>10</v>
      </c>
      <c r="AU40" s="44">
        <f t="shared" si="19"/>
        <v>12</v>
      </c>
      <c r="AV40" s="46">
        <f>IF(COUNTIF(AV6:AV37,4)=0," ",COUNTIF(AV6:AV37,4))</f>
        <v>14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 t="str">
        <v>0</v>
      </c>
      <c r="H41" s="99">
        <v>1</v>
      </c>
      <c r="I41" s="99" t="str">
        <v>0</v>
      </c>
      <c r="J41" s="99">
        <v>10</v>
      </c>
      <c r="K41" s="99" t="str">
        <v>0</v>
      </c>
      <c r="L41" s="99" t="str">
        <v>0</v>
      </c>
      <c r="M41" s="99">
        <v>3</v>
      </c>
      <c r="N41" s="99">
        <v>2</v>
      </c>
      <c r="O41" s="100">
        <v>8</v>
      </c>
      <c r="P41" s="100">
        <v>2</v>
      </c>
      <c r="Q41" s="100">
        <v>7</v>
      </c>
      <c r="R41" s="100">
        <v>9</v>
      </c>
      <c r="S41" s="99">
        <v>7</v>
      </c>
      <c r="T41" s="99">
        <v>5</v>
      </c>
      <c r="U41" s="99">
        <v>6</v>
      </c>
      <c r="V41" s="219">
        <f>IF(COUNTIF(V6:V37,3)=0,"0",COUNTIF(V6:V37,3))</f>
        <v>18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 t="str">
        <f>IF(COUNTIF(AA6:AA37,3)=0," ",COUNTIF(AA6:AA37,3))</f>
        <v xml:space="preserve"> 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0">IF(COUNTIF(AG6:AG37,3)=0,"0",COUNTIF(AG6:AG37,3))</f>
        <v>0</v>
      </c>
      <c r="AH41" s="52" t="str">
        <f t="shared" si="20"/>
        <v>0</v>
      </c>
      <c r="AI41" s="52">
        <f t="shared" si="20"/>
        <v>1</v>
      </c>
      <c r="AJ41" s="52" t="str">
        <f t="shared" si="20"/>
        <v>0</v>
      </c>
      <c r="AK41" s="52">
        <f t="shared" si="20"/>
        <v>10</v>
      </c>
      <c r="AL41" s="52" t="str">
        <f t="shared" si="20"/>
        <v>0</v>
      </c>
      <c r="AM41" s="52" t="str">
        <f t="shared" si="20"/>
        <v>0</v>
      </c>
      <c r="AN41" s="52">
        <f t="shared" si="20"/>
        <v>3</v>
      </c>
      <c r="AO41" s="52">
        <f t="shared" si="20"/>
        <v>2</v>
      </c>
      <c r="AP41" s="52">
        <f t="shared" si="20"/>
        <v>8</v>
      </c>
      <c r="AQ41" s="52">
        <f t="shared" si="20"/>
        <v>2</v>
      </c>
      <c r="AR41" s="52">
        <f t="shared" si="20"/>
        <v>7</v>
      </c>
      <c r="AS41" s="52">
        <f t="shared" si="20"/>
        <v>9</v>
      </c>
      <c r="AT41" s="52">
        <f t="shared" si="20"/>
        <v>7</v>
      </c>
      <c r="AU41" s="52">
        <f t="shared" si="20"/>
        <v>5</v>
      </c>
      <c r="AV41" s="54">
        <f>IF(COUNTIF(AV6:AV37,3)=0," ",COUNTIF(AV6:AV37,3))</f>
        <v>6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 t="str">
        <f>IF(COUNTIF(AA6:AA37,2)=0," ",COUNTIF(AA6:AA37,2))</f>
        <v xml:space="preserve"> 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1">COUNTIF(AG6:AG36,2)+COUNTIF(AG6:AG36,"д")</f>
        <v>0</v>
      </c>
      <c r="AH42" s="35">
        <f t="shared" si="21"/>
        <v>0</v>
      </c>
      <c r="AI42" s="35">
        <f t="shared" si="21"/>
        <v>0</v>
      </c>
      <c r="AJ42" s="35">
        <f t="shared" si="21"/>
        <v>0</v>
      </c>
      <c r="AK42" s="35">
        <f t="shared" si="21"/>
        <v>0</v>
      </c>
      <c r="AL42" s="35">
        <f t="shared" si="21"/>
        <v>0</v>
      </c>
      <c r="AM42" s="35">
        <f t="shared" si="21"/>
        <v>0</v>
      </c>
      <c r="AN42" s="35">
        <f t="shared" si="21"/>
        <v>0</v>
      </c>
      <c r="AO42" s="35">
        <f t="shared" si="21"/>
        <v>0</v>
      </c>
      <c r="AP42" s="35">
        <f t="shared" si="21"/>
        <v>0</v>
      </c>
      <c r="AQ42" s="35">
        <f t="shared" si="21"/>
        <v>0</v>
      </c>
      <c r="AR42" s="35">
        <f t="shared" si="21"/>
        <v>0</v>
      </c>
      <c r="AS42" s="35">
        <f t="shared" si="21"/>
        <v>0</v>
      </c>
      <c r="AT42" s="35">
        <f t="shared" si="21"/>
        <v>0</v>
      </c>
      <c r="AU42" s="35">
        <f t="shared" si="21"/>
        <v>0</v>
      </c>
      <c r="AV42" s="35">
        <f t="shared" si="21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1</v>
      </c>
      <c r="L43" s="23">
        <v>3</v>
      </c>
      <c r="M43" s="23">
        <v>0</v>
      </c>
      <c r="N43" s="23">
        <v>1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2">COUNTBLANK(V6:V26)</f>
        <v>0</v>
      </c>
      <c r="W43" s="35">
        <f t="shared" si="22"/>
        <v>0</v>
      </c>
      <c r="X43" s="35">
        <f t="shared" si="22"/>
        <v>0</v>
      </c>
      <c r="Y43" s="35">
        <f t="shared" si="22"/>
        <v>0</v>
      </c>
      <c r="Z43" s="35">
        <f t="shared" si="22"/>
        <v>0</v>
      </c>
      <c r="AA43" s="35">
        <f t="shared" si="22"/>
        <v>0</v>
      </c>
      <c r="AB43" s="35">
        <f t="shared" si="22"/>
        <v>0</v>
      </c>
      <c r="AC43" s="35"/>
      <c r="AD43" s="35">
        <f>COUNTBLANK(AD6:AD31)</f>
        <v>0</v>
      </c>
      <c r="AE43" s="61" t="str">
        <f>IF(COUNTIF(AE6:AE37,"б")=0," ",COUNTIF(AE6:AE37,"б"))</f>
        <v xml:space="preserve"> </v>
      </c>
      <c r="AF43" s="60">
        <f t="shared" ref="AF43:CB43" si="23">IF(COUNTIF(AF6:AF37,"б")=0+COUNTIF(AF6:AF37,"а")=0,"0",COUNTIF(AF6:AF37,"б")+COUNTIF(AF6:AF37,"а"))</f>
        <v>0</v>
      </c>
      <c r="AG43" s="60">
        <f t="shared" si="23"/>
        <v>0</v>
      </c>
      <c r="AH43" s="60">
        <f t="shared" si="23"/>
        <v>0</v>
      </c>
      <c r="AI43" s="60">
        <f t="shared" si="23"/>
        <v>0</v>
      </c>
      <c r="AJ43" s="60">
        <f t="shared" si="23"/>
        <v>1</v>
      </c>
      <c r="AK43" s="60">
        <f t="shared" si="23"/>
        <v>0</v>
      </c>
      <c r="AL43" s="60">
        <f t="shared" si="23"/>
        <v>1</v>
      </c>
      <c r="AM43" s="60">
        <f t="shared" si="23"/>
        <v>3</v>
      </c>
      <c r="AN43" s="60">
        <f t="shared" si="23"/>
        <v>0</v>
      </c>
      <c r="AO43" s="60">
        <f t="shared" si="23"/>
        <v>1</v>
      </c>
      <c r="AP43" s="60">
        <f t="shared" si="23"/>
        <v>0</v>
      </c>
      <c r="AQ43" s="60">
        <f t="shared" si="23"/>
        <v>0</v>
      </c>
      <c r="AR43" s="60">
        <f t="shared" si="23"/>
        <v>0</v>
      </c>
      <c r="AS43" s="60">
        <f t="shared" si="23"/>
        <v>0</v>
      </c>
      <c r="AT43" s="60">
        <f t="shared" si="23"/>
        <v>0</v>
      </c>
      <c r="AU43" s="60">
        <f t="shared" si="23"/>
        <v>0</v>
      </c>
      <c r="AV43" s="60">
        <f t="shared" si="23"/>
        <v>0</v>
      </c>
      <c r="AW43" s="60">
        <f t="shared" si="23"/>
        <v>0</v>
      </c>
      <c r="AX43" s="60">
        <f t="shared" si="23"/>
        <v>0</v>
      </c>
      <c r="AY43" s="60">
        <f t="shared" si="23"/>
        <v>0</v>
      </c>
      <c r="AZ43" s="60">
        <f t="shared" si="23"/>
        <v>0</v>
      </c>
      <c r="BA43" s="60">
        <f t="shared" si="23"/>
        <v>0</v>
      </c>
      <c r="BB43" s="60">
        <f t="shared" si="23"/>
        <v>0</v>
      </c>
      <c r="BC43" s="60">
        <f t="shared" si="23"/>
        <v>0</v>
      </c>
      <c r="BD43" s="60">
        <f t="shared" si="23"/>
        <v>0</v>
      </c>
      <c r="BE43" s="60">
        <f t="shared" si="23"/>
        <v>0</v>
      </c>
      <c r="BF43" s="60">
        <f t="shared" si="23"/>
        <v>0</v>
      </c>
      <c r="BG43" s="60">
        <f t="shared" si="23"/>
        <v>0</v>
      </c>
      <c r="BH43" s="60">
        <f t="shared" si="23"/>
        <v>0</v>
      </c>
      <c r="BI43" s="60">
        <f t="shared" si="23"/>
        <v>0</v>
      </c>
      <c r="BJ43" s="60">
        <f t="shared" si="23"/>
        <v>0</v>
      </c>
      <c r="BK43" s="60">
        <f t="shared" si="23"/>
        <v>0</v>
      </c>
      <c r="BL43" s="60">
        <f t="shared" si="23"/>
        <v>0</v>
      </c>
      <c r="BM43" s="60">
        <f t="shared" si="23"/>
        <v>0</v>
      </c>
      <c r="BN43" s="60">
        <f t="shared" si="23"/>
        <v>0</v>
      </c>
      <c r="BO43" s="60">
        <f t="shared" si="23"/>
        <v>0</v>
      </c>
      <c r="BP43" s="60">
        <f t="shared" si="23"/>
        <v>0</v>
      </c>
      <c r="BQ43" s="60">
        <f t="shared" si="23"/>
        <v>0</v>
      </c>
      <c r="BR43" s="60">
        <f t="shared" si="23"/>
        <v>0</v>
      </c>
      <c r="BS43" s="60">
        <f t="shared" si="23"/>
        <v>0</v>
      </c>
      <c r="BT43" s="60">
        <f t="shared" si="23"/>
        <v>0</v>
      </c>
      <c r="BU43" s="60">
        <f t="shared" si="23"/>
        <v>0</v>
      </c>
      <c r="BV43" s="60">
        <f t="shared" si="23"/>
        <v>0</v>
      </c>
      <c r="BW43" s="60">
        <f t="shared" si="23"/>
        <v>0</v>
      </c>
      <c r="BX43" s="60">
        <f t="shared" si="23"/>
        <v>0</v>
      </c>
      <c r="BY43" s="60">
        <f t="shared" si="23"/>
        <v>0</v>
      </c>
      <c r="BZ43" s="60">
        <f t="shared" si="23"/>
        <v>0</v>
      </c>
      <c r="CA43" s="60">
        <f t="shared" si="23"/>
        <v>0</v>
      </c>
      <c r="CB43" s="60">
        <f t="shared" si="23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4">IF(COUNTIF(AG6:AG37,"з")=0,"0",COUNTIF(AG6:AG37,"з"))</f>
        <v>0</v>
      </c>
      <c r="AH44" s="35" t="str">
        <f t="shared" si="24"/>
        <v>0</v>
      </c>
      <c r="AI44" s="35" t="str">
        <f t="shared" si="24"/>
        <v>0</v>
      </c>
      <c r="AJ44" s="35" t="str">
        <f t="shared" si="24"/>
        <v>0</v>
      </c>
      <c r="AK44" s="35" t="str">
        <f t="shared" si="24"/>
        <v>0</v>
      </c>
      <c r="AL44" s="35" t="str">
        <f t="shared" si="24"/>
        <v>0</v>
      </c>
      <c r="AM44" s="35" t="str">
        <f t="shared" si="24"/>
        <v>0</v>
      </c>
      <c r="AN44" s="35" t="str">
        <f t="shared" si="24"/>
        <v>0</v>
      </c>
      <c r="AO44" s="35" t="str">
        <f t="shared" si="24"/>
        <v>0</v>
      </c>
      <c r="AP44" s="35" t="str">
        <f t="shared" si="24"/>
        <v>0</v>
      </c>
      <c r="AQ44" s="35" t="str">
        <f t="shared" si="24"/>
        <v>0</v>
      </c>
      <c r="AR44" s="35" t="str">
        <f t="shared" si="24"/>
        <v>0</v>
      </c>
      <c r="AS44" s="35" t="str">
        <f t="shared" si="24"/>
        <v>0</v>
      </c>
      <c r="AT44" s="35" t="str">
        <f t="shared" si="24"/>
        <v>0</v>
      </c>
      <c r="AU44" s="35" t="str">
        <f t="shared" si="24"/>
        <v>0</v>
      </c>
      <c r="AV44" s="35" t="str">
        <f t="shared" si="24"/>
        <v>0</v>
      </c>
      <c r="AW44" s="35" t="str">
        <f t="shared" si="24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5">IF(COUNTIF(AG6:AG37,"н")=0,"0",COUNTIF(AG6:AG37,"н"))</f>
        <v>0</v>
      </c>
      <c r="AH45" s="35" t="str">
        <f t="shared" si="25"/>
        <v>0</v>
      </c>
      <c r="AI45" s="35" t="str">
        <f t="shared" si="25"/>
        <v>0</v>
      </c>
      <c r="AJ45" s="35" t="str">
        <f t="shared" si="25"/>
        <v>0</v>
      </c>
      <c r="AK45" s="35" t="str">
        <f t="shared" si="25"/>
        <v>0</v>
      </c>
      <c r="AL45" s="35" t="str">
        <f t="shared" si="25"/>
        <v>0</v>
      </c>
      <c r="AM45" s="35" t="str">
        <f t="shared" si="25"/>
        <v>0</v>
      </c>
      <c r="AN45" s="35" t="str">
        <f t="shared" si="25"/>
        <v>0</v>
      </c>
      <c r="AO45" s="35" t="str">
        <f t="shared" si="25"/>
        <v>0</v>
      </c>
      <c r="AP45" s="35" t="str">
        <f t="shared" si="25"/>
        <v>0</v>
      </c>
      <c r="AQ45" s="35" t="str">
        <f t="shared" si="25"/>
        <v>0</v>
      </c>
      <c r="AR45" s="35" t="str">
        <f t="shared" si="25"/>
        <v>0</v>
      </c>
      <c r="AS45" s="35" t="str">
        <f t="shared" si="25"/>
        <v>0</v>
      </c>
      <c r="AT45" s="35" t="str">
        <f t="shared" si="25"/>
        <v>0</v>
      </c>
      <c r="AU45" s="35" t="str">
        <f t="shared" si="25"/>
        <v>0</v>
      </c>
      <c r="AV45" s="35" t="str">
        <f t="shared" si="25"/>
        <v>0</v>
      </c>
      <c r="AW45" s="35" t="str">
        <f t="shared" si="25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71"/>
      <c r="X46" s="271"/>
      <c r="Y46" s="271"/>
      <c r="Z46" s="271"/>
      <c r="AA46" s="271"/>
      <c r="AB46" s="271"/>
      <c r="AC46" s="271"/>
      <c r="AD46" s="27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71"/>
      <c r="X47" s="271"/>
      <c r="Y47" s="271"/>
      <c r="Z47" s="271"/>
      <c r="AA47" s="271"/>
      <c r="AB47" s="271"/>
      <c r="AC47" s="271"/>
      <c r="AD47" s="27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71"/>
      <c r="X48" s="271"/>
      <c r="Y48" s="271"/>
      <c r="Z48" s="271"/>
      <c r="AA48" s="271"/>
      <c r="AB48" s="271"/>
      <c r="AC48" s="271"/>
      <c r="AD48" s="27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71"/>
      <c r="X49" s="271"/>
      <c r="Y49" s="271"/>
      <c r="Z49" s="271"/>
      <c r="AA49" s="271"/>
      <c r="AB49" s="271"/>
      <c r="AC49" s="271"/>
      <c r="AD49" s="27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71"/>
      <c r="X50" s="271"/>
      <c r="Y50" s="271"/>
      <c r="Z50" s="271"/>
      <c r="AA50" s="271"/>
      <c r="AB50" s="271"/>
      <c r="AC50" s="271"/>
      <c r="AD50" s="27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71"/>
      <c r="X51" s="271"/>
      <c r="Y51" s="271"/>
      <c r="Z51" s="271"/>
      <c r="AA51" s="271"/>
      <c r="AB51" s="271"/>
      <c r="AC51" s="271"/>
      <c r="AD51" s="27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71"/>
      <c r="X52" s="271"/>
      <c r="Y52" s="271"/>
      <c r="Z52" s="271"/>
      <c r="AA52" s="271"/>
      <c r="AB52" s="271"/>
      <c r="AC52" s="271"/>
      <c r="AD52" s="27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71"/>
      <c r="X53" s="271"/>
      <c r="Y53" s="271"/>
      <c r="Z53" s="271"/>
      <c r="AA53" s="271"/>
      <c r="AB53" s="271"/>
      <c r="AC53" s="271"/>
      <c r="AD53" s="27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71"/>
      <c r="X54" s="271"/>
      <c r="Y54" s="271"/>
      <c r="Z54" s="271"/>
      <c r="AA54" s="271"/>
      <c r="AB54" s="271"/>
      <c r="AC54" s="271"/>
      <c r="AD54" s="27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H2:P2"/>
    <mergeCell ref="BP3:CE3"/>
    <mergeCell ref="X39:AB39"/>
    <mergeCell ref="A3:C4"/>
    <mergeCell ref="AD3:AD5"/>
    <mergeCell ref="AG3:AW3"/>
    <mergeCell ref="AX3:BM3"/>
    <mergeCell ref="Q2:T2"/>
  </mergeCells>
  <conditionalFormatting sqref="C5 Y5 AI5 AG5">
    <cfRule type="cellIs" dxfId="2810" priority="2903" stopIfTrue="1" operator="equal">
      <formula>5</formula>
    </cfRule>
    <cfRule type="cellIs" dxfId="2809" priority="2904" stopIfTrue="1" operator="equal">
      <formula>4</formula>
    </cfRule>
    <cfRule type="cellIs" dxfId="2808" priority="2905" stopIfTrue="1" operator="equal">
      <formula>3</formula>
    </cfRule>
  </conditionalFormatting>
  <conditionalFormatting sqref="E6:E45">
    <cfRule type="cellIs" dxfId="2807" priority="2901" stopIfTrue="1" operator="equal">
      <formula>4</formula>
    </cfRule>
    <cfRule type="cellIs" dxfId="2806" priority="2902" stopIfTrue="1" operator="equal">
      <formula>3</formula>
    </cfRule>
  </conditionalFormatting>
  <conditionalFormatting sqref="Z5:AC5 W40:AF43 AE6:AE39 W39 R32:V45 F34:Q45 AG43:CB43 W44:AW45 AG6:AW42 G6:H31 J6:T31 V6:V31">
    <cfRule type="cellIs" dxfId="2805" priority="2898" stopIfTrue="1" operator="equal">
      <formula>5</formula>
    </cfRule>
    <cfRule type="cellIs" dxfId="2804" priority="2899" stopIfTrue="1" operator="equal">
      <formula>4</formula>
    </cfRule>
    <cfRule type="cellIs" dxfId="2803" priority="2900" stopIfTrue="1" operator="equal">
      <formula>3</formula>
    </cfRule>
  </conditionalFormatting>
  <conditionalFormatting sqref="AF6:AF37">
    <cfRule type="expression" dxfId="2802" priority="2896" stopIfTrue="1">
      <formula>VALUE(RIGHT(AF6))&gt;AE6</formula>
    </cfRule>
    <cfRule type="expression" dxfId="2801" priority="2897" stopIfTrue="1">
      <formula>EXACT(RIGHT(AF6,3),"зач")</formula>
    </cfRule>
  </conditionalFormatting>
  <conditionalFormatting sqref="AE3:AJ4 V3:AC4">
    <cfRule type="expression" dxfId="2800" priority="2894" stopIfTrue="1">
      <formula>$D$1&lt;V3</formula>
    </cfRule>
    <cfRule type="expression" dxfId="2799" priority="2895" stopIfTrue="1">
      <formula>$D$1&gt;V3</formula>
    </cfRule>
  </conditionalFormatting>
  <conditionalFormatting sqref="I6:J31">
    <cfRule type="cellIs" dxfId="2798" priority="2617" stopIfTrue="1" operator="equal">
      <formula>5</formula>
    </cfRule>
    <cfRule type="cellIs" dxfId="2797" priority="2618" stopIfTrue="1" operator="equal">
      <formula>4</formula>
    </cfRule>
    <cfRule type="cellIs" dxfId="2796" priority="2619" stopIfTrue="1" operator="equal">
      <formula>3</formula>
    </cfRule>
  </conditionalFormatting>
  <conditionalFormatting sqref="R3:S3">
    <cfRule type="expression" dxfId="2795" priority="1264" stopIfTrue="1">
      <formula>$D$1&lt;R3</formula>
    </cfRule>
    <cfRule type="expression" dxfId="2794" priority="1265" stopIfTrue="1">
      <formula>$D$1&gt;R3</formula>
    </cfRule>
  </conditionalFormatting>
  <conditionalFormatting sqref="G3 J3:K3 M3:P3">
    <cfRule type="expression" dxfId="2793" priority="1258" stopIfTrue="1">
      <formula>$D$1&lt;G3</formula>
    </cfRule>
    <cfRule type="expression" dxfId="2792" priority="1259" stopIfTrue="1">
      <formula>$D$1&gt;G3</formula>
    </cfRule>
  </conditionalFormatting>
  <conditionalFormatting sqref="Q3">
    <cfRule type="expression" dxfId="2791" priority="1218" stopIfTrue="1">
      <formula>$D$1&lt;Q3</formula>
    </cfRule>
    <cfRule type="expression" dxfId="2790" priority="1219" stopIfTrue="1">
      <formula>$D$1&gt;Q3</formula>
    </cfRule>
  </conditionalFormatting>
  <conditionalFormatting sqref="Q3">
    <cfRule type="expression" dxfId="2789" priority="1222" stopIfTrue="1">
      <formula>$D$1&lt;Q3</formula>
    </cfRule>
    <cfRule type="expression" dxfId="2788" priority="1223" stopIfTrue="1">
      <formula>$D$1&gt;Q3</formula>
    </cfRule>
  </conditionalFormatting>
  <conditionalFormatting sqref="G3 J3:K3 M3">
    <cfRule type="expression" dxfId="2787" priority="1256" stopIfTrue="1">
      <formula>$D$1&lt;G3</formula>
    </cfRule>
    <cfRule type="expression" dxfId="2786" priority="1257" stopIfTrue="1">
      <formula>$D$1&gt;G3</formula>
    </cfRule>
  </conditionalFormatting>
  <conditionalFormatting sqref="K3">
    <cfRule type="expression" dxfId="2785" priority="1254" stopIfTrue="1">
      <formula>$D$1&lt;K3</formula>
    </cfRule>
    <cfRule type="expression" dxfId="2784" priority="1255" stopIfTrue="1">
      <formula>$D$1&gt;K3</formula>
    </cfRule>
  </conditionalFormatting>
  <conditionalFormatting sqref="M3:N3">
    <cfRule type="expression" dxfId="2783" priority="1252" stopIfTrue="1">
      <formula>$D$1&lt;M3</formula>
    </cfRule>
    <cfRule type="expression" dxfId="2782" priority="1253" stopIfTrue="1">
      <formula>$D$1&gt;M3</formula>
    </cfRule>
  </conditionalFormatting>
  <conditionalFormatting sqref="J3">
    <cfRule type="expression" dxfId="2781" priority="1250" stopIfTrue="1">
      <formula>$D$1&lt;J3</formula>
    </cfRule>
    <cfRule type="expression" dxfId="2780" priority="1251" stopIfTrue="1">
      <formula>$D$1&gt;J3</formula>
    </cfRule>
  </conditionalFormatting>
  <conditionalFormatting sqref="K3">
    <cfRule type="expression" dxfId="2779" priority="1248" stopIfTrue="1">
      <formula>$D$1&lt;K3</formula>
    </cfRule>
    <cfRule type="expression" dxfId="2778" priority="1249" stopIfTrue="1">
      <formula>$D$1&gt;K3</formula>
    </cfRule>
  </conditionalFormatting>
  <conditionalFormatting sqref="G3">
    <cfRule type="expression" dxfId="2777" priority="1246" stopIfTrue="1">
      <formula>$D$1&lt;G3</formula>
    </cfRule>
    <cfRule type="expression" dxfId="2776" priority="1247" stopIfTrue="1">
      <formula>$D$1&gt;G3</formula>
    </cfRule>
  </conditionalFormatting>
  <conditionalFormatting sqref="Q3">
    <cfRule type="expression" dxfId="2775" priority="1226" stopIfTrue="1">
      <formula>$D$1&lt;Q3</formula>
    </cfRule>
    <cfRule type="expression" dxfId="2774" priority="1227" stopIfTrue="1">
      <formula>$D$1&gt;Q3</formula>
    </cfRule>
  </conditionalFormatting>
  <conditionalFormatting sqref="Q4:S4 K4 N4">
    <cfRule type="expression" dxfId="2773" priority="1201" stopIfTrue="1">
      <formula>$D$1&lt;K4</formula>
    </cfRule>
    <cfRule type="expression" dxfId="2772" priority="1202" stopIfTrue="1">
      <formula>$D$1&gt;K4</formula>
    </cfRule>
  </conditionalFormatting>
  <conditionalFormatting sqref="Q3">
    <cfRule type="expression" dxfId="2771" priority="1224" stopIfTrue="1">
      <formula>$D$1&lt;Q3</formula>
    </cfRule>
    <cfRule type="expression" dxfId="2770" priority="1225" stopIfTrue="1">
      <formula>$D$1&gt;Q3</formula>
    </cfRule>
  </conditionalFormatting>
  <conditionalFormatting sqref="K4">
    <cfRule type="expression" dxfId="2769" priority="1129" stopIfTrue="1">
      <formula>$D$1&lt;K4</formula>
    </cfRule>
    <cfRule type="expression" dxfId="2768" priority="1130" stopIfTrue="1">
      <formula>$D$1&gt;K4</formula>
    </cfRule>
  </conditionalFormatting>
  <conditionalFormatting sqref="Q3">
    <cfRule type="expression" dxfId="2767" priority="1220" stopIfTrue="1">
      <formula>$D$1&lt;Q3</formula>
    </cfRule>
    <cfRule type="expression" dxfId="2766" priority="1221" stopIfTrue="1">
      <formula>$D$1&gt;Q3</formula>
    </cfRule>
  </conditionalFormatting>
  <conditionalFormatting sqref="Q3">
    <cfRule type="expression" dxfId="2765" priority="1216" stopIfTrue="1">
      <formula>$D$1&lt;Q3</formula>
    </cfRule>
    <cfRule type="expression" dxfId="2764" priority="1217" stopIfTrue="1">
      <formula>$D$1&gt;Q3</formula>
    </cfRule>
  </conditionalFormatting>
  <conditionalFormatting sqref="J3">
    <cfRule type="expression" dxfId="2763" priority="1214" stopIfTrue="1">
      <formula>$D$1&lt;J3</formula>
    </cfRule>
    <cfRule type="expression" dxfId="2762" priority="1215" stopIfTrue="1">
      <formula>$D$1&gt;J3</formula>
    </cfRule>
  </conditionalFormatting>
  <conditionalFormatting sqref="J3">
    <cfRule type="expression" dxfId="2761" priority="1210" stopIfTrue="1">
      <formula>$D$1&lt;J3</formula>
    </cfRule>
    <cfRule type="expression" dxfId="2760" priority="1211" stopIfTrue="1">
      <formula>$D$1&gt;J3</formula>
    </cfRule>
  </conditionalFormatting>
  <conditionalFormatting sqref="K3">
    <cfRule type="expression" dxfId="2759" priority="1208" stopIfTrue="1">
      <formula>$D$1&lt;K3</formula>
    </cfRule>
    <cfRule type="expression" dxfId="2758" priority="1209" stopIfTrue="1">
      <formula>$D$1&gt;K3</formula>
    </cfRule>
  </conditionalFormatting>
  <conditionalFormatting sqref="K5">
    <cfRule type="cellIs" dxfId="2757" priority="999" stopIfTrue="1" operator="equal">
      <formula>5</formula>
    </cfRule>
    <cfRule type="cellIs" dxfId="2756" priority="1000" stopIfTrue="1" operator="equal">
      <formula>4</formula>
    </cfRule>
    <cfRule type="cellIs" dxfId="2755" priority="1001" stopIfTrue="1" operator="equal">
      <formula>3</formula>
    </cfRule>
  </conditionalFormatting>
  <conditionalFormatting sqref="K3">
    <cfRule type="expression" dxfId="2754" priority="1206" stopIfTrue="1">
      <formula>$D$1&lt;K3</formula>
    </cfRule>
    <cfRule type="expression" dxfId="2753" priority="1207" stopIfTrue="1">
      <formula>$D$1&gt;K3</formula>
    </cfRule>
  </conditionalFormatting>
  <conditionalFormatting sqref="G4">
    <cfRule type="expression" dxfId="2752" priority="979" stopIfTrue="1">
      <formula>$D$4&lt;G4</formula>
    </cfRule>
    <cfRule type="expression" dxfId="2751" priority="980" stopIfTrue="1">
      <formula>$D$4&gt;G4</formula>
    </cfRule>
  </conditionalFormatting>
  <conditionalFormatting sqref="Q5:S5">
    <cfRule type="cellIs" dxfId="2750" priority="1203" stopIfTrue="1" operator="equal">
      <formula>5</formula>
    </cfRule>
    <cfRule type="cellIs" dxfId="2749" priority="1204" stopIfTrue="1" operator="equal">
      <formula>4</formula>
    </cfRule>
    <cfRule type="cellIs" dxfId="2748" priority="1205" stopIfTrue="1" operator="equal">
      <formula>3</formula>
    </cfRule>
  </conditionalFormatting>
  <conditionalFormatting sqref="K4">
    <cfRule type="expression" dxfId="2747" priority="1194" stopIfTrue="1">
      <formula>$D$1&lt;K4</formula>
    </cfRule>
    <cfRule type="expression" dxfId="2746" priority="1195" stopIfTrue="1">
      <formula>$D$1&gt;K4</formula>
    </cfRule>
  </conditionalFormatting>
  <conditionalFormatting sqref="N4">
    <cfRule type="expression" dxfId="2745" priority="1192" stopIfTrue="1">
      <formula>$D$1&lt;N4</formula>
    </cfRule>
    <cfRule type="expression" dxfId="2744" priority="1193" stopIfTrue="1">
      <formula>$D$1&gt;N4</formula>
    </cfRule>
  </conditionalFormatting>
  <conditionalFormatting sqref="N4">
    <cfRule type="expression" dxfId="2743" priority="1190" stopIfTrue="1">
      <formula>$D$1&lt;N4</formula>
    </cfRule>
    <cfRule type="expression" dxfId="2742" priority="1191" stopIfTrue="1">
      <formula>$D$1&gt;N4</formula>
    </cfRule>
  </conditionalFormatting>
  <conditionalFormatting sqref="K4">
    <cfRule type="expression" dxfId="2741" priority="1127" stopIfTrue="1">
      <formula>$D$1&lt;K4</formula>
    </cfRule>
    <cfRule type="expression" dxfId="2740" priority="1128" stopIfTrue="1">
      <formula>$D$1&gt;K4</formula>
    </cfRule>
  </conditionalFormatting>
  <conditionalFormatting sqref="K4">
    <cfRule type="expression" dxfId="2739" priority="1125" stopIfTrue="1">
      <formula>$D$1&lt;K4</formula>
    </cfRule>
    <cfRule type="expression" dxfId="2738" priority="1126" stopIfTrue="1">
      <formula>$D$1&gt;K4</formula>
    </cfRule>
  </conditionalFormatting>
  <conditionalFormatting sqref="R5">
    <cfRule type="cellIs" dxfId="2737" priority="1182" stopIfTrue="1" operator="equal">
      <formula>5</formula>
    </cfRule>
    <cfRule type="cellIs" dxfId="2736" priority="1183" stopIfTrue="1" operator="equal">
      <formula>4</formula>
    </cfRule>
    <cfRule type="cellIs" dxfId="2735" priority="1184" stopIfTrue="1" operator="equal">
      <formula>3</formula>
    </cfRule>
  </conditionalFormatting>
  <conditionalFormatting sqref="S5">
    <cfRule type="cellIs" dxfId="2734" priority="1159" stopIfTrue="1" operator="equal">
      <formula>5</formula>
    </cfRule>
    <cfRule type="cellIs" dxfId="2733" priority="1160" stopIfTrue="1" operator="equal">
      <formula>4</formula>
    </cfRule>
    <cfRule type="cellIs" dxfId="2732" priority="1161" stopIfTrue="1" operator="equal">
      <formula>3</formula>
    </cfRule>
  </conditionalFormatting>
  <conditionalFormatting sqref="R4">
    <cfRule type="expression" dxfId="2731" priority="1157" stopIfTrue="1">
      <formula>$D$1&lt;R4</formula>
    </cfRule>
    <cfRule type="expression" dxfId="2730" priority="1158" stopIfTrue="1">
      <formula>$D$1&gt;R4</formula>
    </cfRule>
  </conditionalFormatting>
  <conditionalFormatting sqref="R4">
    <cfRule type="expression" dxfId="2729" priority="1155" stopIfTrue="1">
      <formula>$D$1&lt;R4</formula>
    </cfRule>
    <cfRule type="expression" dxfId="2728" priority="1156" stopIfTrue="1">
      <formula>$D$1&gt;R4</formula>
    </cfRule>
  </conditionalFormatting>
  <conditionalFormatting sqref="R4">
    <cfRule type="expression" dxfId="2727" priority="1153" stopIfTrue="1">
      <formula>$D$1&lt;R4</formula>
    </cfRule>
    <cfRule type="expression" dxfId="2726" priority="1154" stopIfTrue="1">
      <formula>$D$1&gt;R4</formula>
    </cfRule>
  </conditionalFormatting>
  <conditionalFormatting sqref="R4">
    <cfRule type="expression" dxfId="2725" priority="1151" stopIfTrue="1">
      <formula>$D$1&lt;R4</formula>
    </cfRule>
    <cfRule type="expression" dxfId="2724" priority="1152" stopIfTrue="1">
      <formula>$D$1&gt;R4</formula>
    </cfRule>
  </conditionalFormatting>
  <conditionalFormatting sqref="R4">
    <cfRule type="expression" dxfId="2723" priority="1149" stopIfTrue="1">
      <formula>$D$1&lt;R4</formula>
    </cfRule>
    <cfRule type="expression" dxfId="2722" priority="1150" stopIfTrue="1">
      <formula>$D$1&gt;R4</formula>
    </cfRule>
  </conditionalFormatting>
  <conditionalFormatting sqref="R4">
    <cfRule type="expression" dxfId="2721" priority="1147" stopIfTrue="1">
      <formula>$D$1&lt;R4</formula>
    </cfRule>
    <cfRule type="expression" dxfId="2720" priority="1148" stopIfTrue="1">
      <formula>$D$1&gt;R4</formula>
    </cfRule>
  </conditionalFormatting>
  <conditionalFormatting sqref="K4">
    <cfRule type="expression" dxfId="2719" priority="1145" stopIfTrue="1">
      <formula>$D$1&lt;K4</formula>
    </cfRule>
    <cfRule type="expression" dxfId="2718" priority="1146" stopIfTrue="1">
      <formula>$D$1&gt;K4</formula>
    </cfRule>
  </conditionalFormatting>
  <conditionalFormatting sqref="K4">
    <cfRule type="expression" dxfId="2717" priority="1143" stopIfTrue="1">
      <formula>$D$1&lt;K4</formula>
    </cfRule>
    <cfRule type="expression" dxfId="2716" priority="1144" stopIfTrue="1">
      <formula>$D$1&gt;K4</formula>
    </cfRule>
  </conditionalFormatting>
  <conditionalFormatting sqref="K4">
    <cfRule type="expression" dxfId="2715" priority="1141" stopIfTrue="1">
      <formula>$D$1&lt;K4</formula>
    </cfRule>
    <cfRule type="expression" dxfId="2714" priority="1142" stopIfTrue="1">
      <formula>$D$1&gt;K4</formula>
    </cfRule>
  </conditionalFormatting>
  <conditionalFormatting sqref="K4">
    <cfRule type="expression" dxfId="2713" priority="1139" stopIfTrue="1">
      <formula>$D$1&lt;K4</formula>
    </cfRule>
    <cfRule type="expression" dxfId="2712" priority="1140" stopIfTrue="1">
      <formula>$D$1&gt;K4</formula>
    </cfRule>
  </conditionalFormatting>
  <conditionalFormatting sqref="K4">
    <cfRule type="expression" dxfId="2711" priority="1137" stopIfTrue="1">
      <formula>$D$1&lt;K4</formula>
    </cfRule>
    <cfRule type="expression" dxfId="2710" priority="1138" stopIfTrue="1">
      <formula>$D$1&gt;K4</formula>
    </cfRule>
  </conditionalFormatting>
  <conditionalFormatting sqref="K4">
    <cfRule type="expression" dxfId="2709" priority="1135" stopIfTrue="1">
      <formula>$D$1&lt;K4</formula>
    </cfRule>
    <cfRule type="expression" dxfId="2708" priority="1136" stopIfTrue="1">
      <formula>$D$1&gt;K4</formula>
    </cfRule>
  </conditionalFormatting>
  <conditionalFormatting sqref="K4">
    <cfRule type="expression" dxfId="2707" priority="1133" stopIfTrue="1">
      <formula>$D$1&lt;K4</formula>
    </cfRule>
    <cfRule type="expression" dxfId="2706" priority="1134" stopIfTrue="1">
      <formula>$D$1&gt;K4</formula>
    </cfRule>
  </conditionalFormatting>
  <conditionalFormatting sqref="K4">
    <cfRule type="expression" dxfId="2705" priority="1131" stopIfTrue="1">
      <formula>$D$1&lt;K4</formula>
    </cfRule>
    <cfRule type="expression" dxfId="2704" priority="1132" stopIfTrue="1">
      <formula>$D$1&gt;K4</formula>
    </cfRule>
  </conditionalFormatting>
  <conditionalFormatting sqref="K4">
    <cfRule type="expression" dxfId="2703" priority="1123" stopIfTrue="1">
      <formula>$D$1&lt;K4</formula>
    </cfRule>
    <cfRule type="expression" dxfId="2702" priority="1124" stopIfTrue="1">
      <formula>$D$1&gt;K4</formula>
    </cfRule>
  </conditionalFormatting>
  <conditionalFormatting sqref="K4">
    <cfRule type="expression" dxfId="2701" priority="1121" stopIfTrue="1">
      <formula>$D$1&lt;K4</formula>
    </cfRule>
    <cfRule type="expression" dxfId="2700" priority="1122" stopIfTrue="1">
      <formula>$D$1&gt;K4</formula>
    </cfRule>
  </conditionalFormatting>
  <conditionalFormatting sqref="N4">
    <cfRule type="expression" dxfId="2699" priority="1115" stopIfTrue="1">
      <formula>$D$1&lt;N4</formula>
    </cfRule>
    <cfRule type="expression" dxfId="2698" priority="1116" stopIfTrue="1">
      <formula>$D$1&gt;N4</formula>
    </cfRule>
  </conditionalFormatting>
  <conditionalFormatting sqref="N5">
    <cfRule type="cellIs" dxfId="2697" priority="990" stopIfTrue="1" operator="equal">
      <formula>5</formula>
    </cfRule>
    <cfRule type="cellIs" dxfId="2696" priority="991" stopIfTrue="1" operator="equal">
      <formula>4</formula>
    </cfRule>
    <cfRule type="cellIs" dxfId="2695" priority="992" stopIfTrue="1" operator="equal">
      <formula>3</formula>
    </cfRule>
  </conditionalFormatting>
  <conditionalFormatting sqref="G5">
    <cfRule type="cellIs" dxfId="2694" priority="981" stopIfTrue="1" operator="equal">
      <formula>5</formula>
    </cfRule>
    <cfRule type="cellIs" dxfId="2693" priority="982" stopIfTrue="1" operator="equal">
      <formula>4</formula>
    </cfRule>
    <cfRule type="cellIs" dxfId="2692" priority="983" stopIfTrue="1" operator="equal">
      <formula>3</formula>
    </cfRule>
  </conditionalFormatting>
  <conditionalFormatting sqref="Q5">
    <cfRule type="cellIs" dxfId="2691" priority="976" stopIfTrue="1" operator="equal">
      <formula>5</formula>
    </cfRule>
    <cfRule type="cellIs" dxfId="2690" priority="977" stopIfTrue="1" operator="equal">
      <formula>4</formula>
    </cfRule>
    <cfRule type="cellIs" dxfId="2689" priority="978" stopIfTrue="1" operator="equal">
      <formula>3</formula>
    </cfRule>
  </conditionalFormatting>
  <conditionalFormatting sqref="R5">
    <cfRule type="cellIs" dxfId="2688" priority="973" stopIfTrue="1" operator="equal">
      <formula>5</formula>
    </cfRule>
    <cfRule type="cellIs" dxfId="2687" priority="974" stopIfTrue="1" operator="equal">
      <formula>4</formula>
    </cfRule>
    <cfRule type="cellIs" dxfId="2686" priority="975" stopIfTrue="1" operator="equal">
      <formula>3</formula>
    </cfRule>
  </conditionalFormatting>
  <conditionalFormatting sqref="Q4">
    <cfRule type="expression" dxfId="2685" priority="971" stopIfTrue="1">
      <formula>$D$1&lt;Q4</formula>
    </cfRule>
    <cfRule type="expression" dxfId="2684" priority="972" stopIfTrue="1">
      <formula>$D$1&gt;Q4</formula>
    </cfRule>
  </conditionalFormatting>
  <conditionalFormatting sqref="Q4">
    <cfRule type="expression" dxfId="2683" priority="969" stopIfTrue="1">
      <formula>$D$1&lt;Q4</formula>
    </cfRule>
    <cfRule type="expression" dxfId="2682" priority="970" stopIfTrue="1">
      <formula>$D$1&gt;Q4</formula>
    </cfRule>
  </conditionalFormatting>
  <conditionalFormatting sqref="Q4">
    <cfRule type="expression" dxfId="2681" priority="967" stopIfTrue="1">
      <formula>$D$1&lt;Q4</formula>
    </cfRule>
    <cfRule type="expression" dxfId="2680" priority="968" stopIfTrue="1">
      <formula>$D$1&gt;Q4</formula>
    </cfRule>
  </conditionalFormatting>
  <conditionalFormatting sqref="Q4">
    <cfRule type="expression" dxfId="2679" priority="965" stopIfTrue="1">
      <formula>$D$1&lt;Q4</formula>
    </cfRule>
    <cfRule type="expression" dxfId="2678" priority="966" stopIfTrue="1">
      <formula>$D$1&gt;Q4</formula>
    </cfRule>
  </conditionalFormatting>
  <conditionalFormatting sqref="Q4">
    <cfRule type="expression" dxfId="2677" priority="963" stopIfTrue="1">
      <formula>$D$1&lt;Q4</formula>
    </cfRule>
    <cfRule type="expression" dxfId="2676" priority="964" stopIfTrue="1">
      <formula>$D$1&gt;Q4</formula>
    </cfRule>
  </conditionalFormatting>
  <conditionalFormatting sqref="Q4">
    <cfRule type="expression" dxfId="2675" priority="961" stopIfTrue="1">
      <formula>$D$1&lt;Q4</formula>
    </cfRule>
    <cfRule type="expression" dxfId="2674" priority="962" stopIfTrue="1">
      <formula>$D$1&gt;Q4</formula>
    </cfRule>
  </conditionalFormatting>
  <conditionalFormatting sqref="N4">
    <cfRule type="expression" dxfId="2673" priority="957" stopIfTrue="1">
      <formula>$D$1&lt;N4</formula>
    </cfRule>
    <cfRule type="expression" dxfId="2672" priority="958" stopIfTrue="1">
      <formula>$D$1&gt;N4</formula>
    </cfRule>
  </conditionalFormatting>
  <conditionalFormatting sqref="N4">
    <cfRule type="expression" dxfId="2671" priority="955" stopIfTrue="1">
      <formula>$D$1&lt;N4</formula>
    </cfRule>
    <cfRule type="expression" dxfId="2670" priority="956" stopIfTrue="1">
      <formula>$D$1&gt;N4</formula>
    </cfRule>
  </conditionalFormatting>
  <conditionalFormatting sqref="N4">
    <cfRule type="expression" dxfId="2669" priority="953" stopIfTrue="1">
      <formula>$D$1&lt;N4</formula>
    </cfRule>
    <cfRule type="expression" dxfId="2668" priority="954" stopIfTrue="1">
      <formula>$D$1&gt;N4</formula>
    </cfRule>
  </conditionalFormatting>
  <conditionalFormatting sqref="N4">
    <cfRule type="expression" dxfId="2667" priority="951" stopIfTrue="1">
      <formula>$D$1&lt;N4</formula>
    </cfRule>
    <cfRule type="expression" dxfId="2666" priority="952" stopIfTrue="1">
      <formula>$D$1&gt;N4</formula>
    </cfRule>
  </conditionalFormatting>
  <conditionalFormatting sqref="N5">
    <cfRule type="cellIs" dxfId="2665" priority="942" stopIfTrue="1" operator="equal">
      <formula>5</formula>
    </cfRule>
    <cfRule type="cellIs" dxfId="2664" priority="943" stopIfTrue="1" operator="equal">
      <formula>4</formula>
    </cfRule>
    <cfRule type="cellIs" dxfId="2663" priority="944" stopIfTrue="1" operator="equal">
      <formula>3</formula>
    </cfRule>
  </conditionalFormatting>
  <conditionalFormatting sqref="N5">
    <cfRule type="cellIs" dxfId="2662" priority="939" stopIfTrue="1" operator="equal">
      <formula>5</formula>
    </cfRule>
    <cfRule type="cellIs" dxfId="2661" priority="940" stopIfTrue="1" operator="equal">
      <formula>4</formula>
    </cfRule>
    <cfRule type="cellIs" dxfId="2660" priority="941" stopIfTrue="1" operator="equal">
      <formula>3</formula>
    </cfRule>
  </conditionalFormatting>
  <conditionalFormatting sqref="S5">
    <cfRule type="cellIs" dxfId="2659" priority="905" stopIfTrue="1" operator="equal">
      <formula>5</formula>
    </cfRule>
    <cfRule type="cellIs" dxfId="2658" priority="906" stopIfTrue="1" operator="equal">
      <formula>4</formula>
    </cfRule>
    <cfRule type="cellIs" dxfId="2657" priority="907" stopIfTrue="1" operator="equal">
      <formula>3</formula>
    </cfRule>
  </conditionalFormatting>
  <conditionalFormatting sqref="N4">
    <cfRule type="expression" dxfId="2656" priority="860" stopIfTrue="1">
      <formula>$D$1&lt;N4</formula>
    </cfRule>
    <cfRule type="expression" dxfId="2655" priority="861" stopIfTrue="1">
      <formula>$D$1&gt;N4</formula>
    </cfRule>
  </conditionalFormatting>
  <conditionalFormatting sqref="N4">
    <cfRule type="expression" dxfId="2654" priority="858" stopIfTrue="1">
      <formula>$D$1&lt;N4</formula>
    </cfRule>
    <cfRule type="expression" dxfId="2653" priority="859" stopIfTrue="1">
      <formula>$D$1&gt;N4</formula>
    </cfRule>
  </conditionalFormatting>
  <conditionalFormatting sqref="N4">
    <cfRule type="expression" dxfId="2652" priority="854" stopIfTrue="1">
      <formula>$D$1&lt;N4</formula>
    </cfRule>
    <cfRule type="expression" dxfId="2651" priority="855" stopIfTrue="1">
      <formula>$D$1&gt;N4</formula>
    </cfRule>
  </conditionalFormatting>
  <conditionalFormatting sqref="N4">
    <cfRule type="expression" dxfId="2650" priority="876" stopIfTrue="1">
      <formula>$D$1&lt;N4</formula>
    </cfRule>
    <cfRule type="expression" dxfId="2649" priority="877" stopIfTrue="1">
      <formula>$D$1&gt;N4</formula>
    </cfRule>
  </conditionalFormatting>
  <conditionalFormatting sqref="N4">
    <cfRule type="expression" dxfId="2648" priority="874" stopIfTrue="1">
      <formula>$D$1&lt;N4</formula>
    </cfRule>
    <cfRule type="expression" dxfId="2647" priority="875" stopIfTrue="1">
      <formula>$D$1&gt;N4</formula>
    </cfRule>
  </conditionalFormatting>
  <conditionalFormatting sqref="N4">
    <cfRule type="expression" dxfId="2646" priority="872" stopIfTrue="1">
      <formula>$D$1&lt;N4</formula>
    </cfRule>
    <cfRule type="expression" dxfId="2645" priority="873" stopIfTrue="1">
      <formula>$D$1&gt;N4</formula>
    </cfRule>
  </conditionalFormatting>
  <conditionalFormatting sqref="N4">
    <cfRule type="expression" dxfId="2644" priority="870" stopIfTrue="1">
      <formula>$D$1&lt;N4</formula>
    </cfRule>
    <cfRule type="expression" dxfId="2643" priority="871" stopIfTrue="1">
      <formula>$D$1&gt;N4</formula>
    </cfRule>
  </conditionalFormatting>
  <conditionalFormatting sqref="N4">
    <cfRule type="expression" dxfId="2642" priority="868" stopIfTrue="1">
      <formula>$D$1&lt;N4</formula>
    </cfRule>
    <cfRule type="expression" dxfId="2641" priority="869" stopIfTrue="1">
      <formula>$D$1&gt;N4</formula>
    </cfRule>
  </conditionalFormatting>
  <conditionalFormatting sqref="N4">
    <cfRule type="expression" dxfId="2640" priority="866" stopIfTrue="1">
      <formula>$D$1&lt;N4</formula>
    </cfRule>
    <cfRule type="expression" dxfId="2639" priority="867" stopIfTrue="1">
      <formula>$D$1&gt;N4</formula>
    </cfRule>
  </conditionalFormatting>
  <conditionalFormatting sqref="N4">
    <cfRule type="expression" dxfId="2638" priority="864" stopIfTrue="1">
      <formula>$D$1&lt;N4</formula>
    </cfRule>
    <cfRule type="expression" dxfId="2637" priority="865" stopIfTrue="1">
      <formula>$D$1&gt;N4</formula>
    </cfRule>
  </conditionalFormatting>
  <conditionalFormatting sqref="N4">
    <cfRule type="expression" dxfId="2636" priority="862" stopIfTrue="1">
      <formula>$D$1&lt;N4</formula>
    </cfRule>
    <cfRule type="expression" dxfId="2635" priority="863" stopIfTrue="1">
      <formula>$D$1&gt;N4</formula>
    </cfRule>
  </conditionalFormatting>
  <conditionalFormatting sqref="N4">
    <cfRule type="expression" dxfId="2634" priority="856" stopIfTrue="1">
      <formula>$D$1&lt;N4</formula>
    </cfRule>
    <cfRule type="expression" dxfId="2633" priority="857" stopIfTrue="1">
      <formula>$D$1&gt;N4</formula>
    </cfRule>
  </conditionalFormatting>
  <conditionalFormatting sqref="N5">
    <cfRule type="cellIs" dxfId="2632" priority="851" stopIfTrue="1" operator="equal">
      <formula>5</formula>
    </cfRule>
    <cfRule type="cellIs" dxfId="2631" priority="852" stopIfTrue="1" operator="equal">
      <formula>4</formula>
    </cfRule>
    <cfRule type="cellIs" dxfId="2630" priority="853" stopIfTrue="1" operator="equal">
      <formula>3</formula>
    </cfRule>
  </conditionalFormatting>
  <conditionalFormatting sqref="N4">
    <cfRule type="expression" dxfId="2629" priority="825" stopIfTrue="1">
      <formula>$D$1&lt;N4</formula>
    </cfRule>
    <cfRule type="expression" dxfId="2628" priority="826" stopIfTrue="1">
      <formula>$D$1&gt;N4</formula>
    </cfRule>
  </conditionalFormatting>
  <conditionalFormatting sqref="N5">
    <cfRule type="cellIs" dxfId="2627" priority="822" stopIfTrue="1" operator="equal">
      <formula>5</formula>
    </cfRule>
    <cfRule type="cellIs" dxfId="2626" priority="823" stopIfTrue="1" operator="equal">
      <formula>4</formula>
    </cfRule>
    <cfRule type="cellIs" dxfId="2625" priority="824" stopIfTrue="1" operator="equal">
      <formula>3</formula>
    </cfRule>
  </conditionalFormatting>
  <conditionalFormatting sqref="I4">
    <cfRule type="expression" dxfId="2624" priority="722" stopIfTrue="1">
      <formula>$D$1&lt;I4</formula>
    </cfRule>
    <cfRule type="expression" dxfId="2623" priority="723" stopIfTrue="1">
      <formula>$D$1&gt;I4</formula>
    </cfRule>
  </conditionalFormatting>
  <conditionalFormatting sqref="I4">
    <cfRule type="expression" dxfId="2622" priority="720" stopIfTrue="1">
      <formula>$D$1&lt;I4</formula>
    </cfRule>
    <cfRule type="expression" dxfId="2621" priority="721" stopIfTrue="1">
      <formula>$D$1&gt;I4</formula>
    </cfRule>
  </conditionalFormatting>
  <conditionalFormatting sqref="I4">
    <cfRule type="expression" dxfId="2620" priority="718" stopIfTrue="1">
      <formula>$D$1&lt;I4</formula>
    </cfRule>
    <cfRule type="expression" dxfId="2619" priority="719" stopIfTrue="1">
      <formula>$D$1&gt;I4</formula>
    </cfRule>
  </conditionalFormatting>
  <conditionalFormatting sqref="I4">
    <cfRule type="expression" dxfId="2618" priority="716" stopIfTrue="1">
      <formula>$D$1&lt;I4</formula>
    </cfRule>
    <cfRule type="expression" dxfId="2617" priority="717" stopIfTrue="1">
      <formula>$D$1&gt;I4</formula>
    </cfRule>
  </conditionalFormatting>
  <conditionalFormatting sqref="I4">
    <cfRule type="expression" dxfId="2616" priority="714" stopIfTrue="1">
      <formula>$D$1&lt;I4</formula>
    </cfRule>
    <cfRule type="expression" dxfId="2615" priority="715" stopIfTrue="1">
      <formula>$D$1&gt;I4</formula>
    </cfRule>
  </conditionalFormatting>
  <conditionalFormatting sqref="I5">
    <cfRule type="cellIs" dxfId="2614" priority="699" stopIfTrue="1" operator="equal">
      <formula>5</formula>
    </cfRule>
    <cfRule type="cellIs" dxfId="2613" priority="700" stopIfTrue="1" operator="equal">
      <formula>4</formula>
    </cfRule>
    <cfRule type="cellIs" dxfId="2612" priority="701" stopIfTrue="1" operator="equal">
      <formula>3</formula>
    </cfRule>
  </conditionalFormatting>
  <conditionalFormatting sqref="I5">
    <cfRule type="cellIs" dxfId="2611" priority="684" stopIfTrue="1" operator="equal">
      <formula>5</formula>
    </cfRule>
    <cfRule type="cellIs" dxfId="2610" priority="685" stopIfTrue="1" operator="equal">
      <formula>4</formula>
    </cfRule>
    <cfRule type="cellIs" dxfId="2609" priority="686" stopIfTrue="1" operator="equal">
      <formula>3</formula>
    </cfRule>
  </conditionalFormatting>
  <conditionalFormatting sqref="H6:H30">
    <cfRule type="cellIs" dxfId="2608" priority="743" stopIfTrue="1" operator="equal">
      <formula>5</formula>
    </cfRule>
    <cfRule type="cellIs" dxfId="2607" priority="744" stopIfTrue="1" operator="equal">
      <formula>4</formula>
    </cfRule>
    <cfRule type="cellIs" dxfId="2606" priority="745" stopIfTrue="1" operator="equal">
      <formula>3</formula>
    </cfRule>
  </conditionalFormatting>
  <conditionalFormatting sqref="I3">
    <cfRule type="expression" dxfId="2605" priority="741" stopIfTrue="1">
      <formula>$D$1&lt;I3</formula>
    </cfRule>
    <cfRule type="expression" dxfId="2604" priority="742" stopIfTrue="1">
      <formula>$D$1&gt;I3</formula>
    </cfRule>
  </conditionalFormatting>
  <conditionalFormatting sqref="I3">
    <cfRule type="expression" dxfId="2603" priority="739" stopIfTrue="1">
      <formula>$D$1&lt;I3</formula>
    </cfRule>
    <cfRule type="expression" dxfId="2602" priority="740" stopIfTrue="1">
      <formula>$D$1&gt;I3</formula>
    </cfRule>
  </conditionalFormatting>
  <conditionalFormatting sqref="I3">
    <cfRule type="expression" dxfId="2601" priority="737" stopIfTrue="1">
      <formula>$D$1&lt;I3</formula>
    </cfRule>
    <cfRule type="expression" dxfId="2600" priority="738" stopIfTrue="1">
      <formula>$D$1&gt;I3</formula>
    </cfRule>
  </conditionalFormatting>
  <conditionalFormatting sqref="I5">
    <cfRule type="cellIs" dxfId="2599" priority="729" stopIfTrue="1" operator="equal">
      <formula>5</formula>
    </cfRule>
    <cfRule type="cellIs" dxfId="2598" priority="730" stopIfTrue="1" operator="equal">
      <formula>4</formula>
    </cfRule>
    <cfRule type="cellIs" dxfId="2597" priority="731" stopIfTrue="1" operator="equal">
      <formula>3</formula>
    </cfRule>
  </conditionalFormatting>
  <conditionalFormatting sqref="I4">
    <cfRule type="expression" dxfId="2596" priority="710" stopIfTrue="1">
      <formula>$D$1&lt;I4</formula>
    </cfRule>
    <cfRule type="expression" dxfId="2595" priority="711" stopIfTrue="1">
      <formula>$D$1&gt;I4</formula>
    </cfRule>
  </conditionalFormatting>
  <conditionalFormatting sqref="I4">
    <cfRule type="expression" dxfId="2594" priority="708" stopIfTrue="1">
      <formula>$D$1&lt;I4</formula>
    </cfRule>
    <cfRule type="expression" dxfId="2593" priority="709" stopIfTrue="1">
      <formula>$D$1&gt;I4</formula>
    </cfRule>
  </conditionalFormatting>
  <conditionalFormatting sqref="I4">
    <cfRule type="expression" dxfId="2592" priority="706" stopIfTrue="1">
      <formula>$D$1&lt;I4</formula>
    </cfRule>
    <cfRule type="expression" dxfId="2591" priority="707" stopIfTrue="1">
      <formula>$D$1&gt;I4</formula>
    </cfRule>
  </conditionalFormatting>
  <conditionalFormatting sqref="I4">
    <cfRule type="expression" dxfId="2590" priority="704" stopIfTrue="1">
      <formula>$D$1&lt;I4</formula>
    </cfRule>
    <cfRule type="expression" dxfId="2589" priority="705" stopIfTrue="1">
      <formula>$D$1&gt;I4</formula>
    </cfRule>
  </conditionalFormatting>
  <conditionalFormatting sqref="I4">
    <cfRule type="expression" dxfId="2588" priority="702" stopIfTrue="1">
      <formula>$D$1&lt;I4</formula>
    </cfRule>
    <cfRule type="expression" dxfId="2587" priority="703" stopIfTrue="1">
      <formula>$D$1&gt;I4</formula>
    </cfRule>
  </conditionalFormatting>
  <conditionalFormatting sqref="I4">
    <cfRule type="expression" dxfId="2586" priority="676" stopIfTrue="1">
      <formula>$D$1&lt;I4</formula>
    </cfRule>
    <cfRule type="expression" dxfId="2585" priority="677" stopIfTrue="1">
      <formula>$D$1&gt;I4</formula>
    </cfRule>
  </conditionalFormatting>
  <conditionalFormatting sqref="I5">
    <cfRule type="cellIs" dxfId="2584" priority="734" stopIfTrue="1" operator="equal">
      <formula>5</formula>
    </cfRule>
    <cfRule type="cellIs" dxfId="2583" priority="735" stopIfTrue="1" operator="equal">
      <formula>4</formula>
    </cfRule>
    <cfRule type="cellIs" dxfId="2582" priority="736" stopIfTrue="1" operator="equal">
      <formula>3</formula>
    </cfRule>
  </conditionalFormatting>
  <conditionalFormatting sqref="I4">
    <cfRule type="expression" dxfId="2581" priority="732" stopIfTrue="1">
      <formula>$D$1&lt;I4</formula>
    </cfRule>
    <cfRule type="expression" dxfId="2580" priority="733" stopIfTrue="1">
      <formula>$D$1&gt;I4</formula>
    </cfRule>
  </conditionalFormatting>
  <conditionalFormatting sqref="I4">
    <cfRule type="expression" dxfId="2579" priority="727" stopIfTrue="1">
      <formula>$D$1&lt;I4</formula>
    </cfRule>
    <cfRule type="expression" dxfId="2578" priority="728" stopIfTrue="1">
      <formula>$D$1&gt;I4</formula>
    </cfRule>
  </conditionalFormatting>
  <conditionalFormatting sqref="I5">
    <cfRule type="cellIs" dxfId="2577" priority="724" stopIfTrue="1" operator="equal">
      <formula>5</formula>
    </cfRule>
    <cfRule type="cellIs" dxfId="2576" priority="725" stopIfTrue="1" operator="equal">
      <formula>4</formula>
    </cfRule>
    <cfRule type="cellIs" dxfId="2575" priority="726" stopIfTrue="1" operator="equal">
      <formula>3</formula>
    </cfRule>
  </conditionalFormatting>
  <conditionalFormatting sqref="I4">
    <cfRule type="expression" dxfId="2574" priority="712" stopIfTrue="1">
      <formula>$D$1&lt;I4</formula>
    </cfRule>
    <cfRule type="expression" dxfId="2573" priority="713" stopIfTrue="1">
      <formula>$D$1&gt;I4</formula>
    </cfRule>
  </conditionalFormatting>
  <conditionalFormatting sqref="I4">
    <cfRule type="expression" dxfId="2572" priority="697" stopIfTrue="1">
      <formula>$D$1&lt;I4</formula>
    </cfRule>
    <cfRule type="expression" dxfId="2571" priority="698" stopIfTrue="1">
      <formula>$D$1&gt;I4</formula>
    </cfRule>
  </conditionalFormatting>
  <conditionalFormatting sqref="I5">
    <cfRule type="cellIs" dxfId="2570" priority="694" stopIfTrue="1" operator="equal">
      <formula>5</formula>
    </cfRule>
    <cfRule type="cellIs" dxfId="2569" priority="695" stopIfTrue="1" operator="equal">
      <formula>4</formula>
    </cfRule>
    <cfRule type="cellIs" dxfId="2568" priority="696" stopIfTrue="1" operator="equal">
      <formula>3</formula>
    </cfRule>
  </conditionalFormatting>
  <conditionalFormatting sqref="I4">
    <cfRule type="expression" dxfId="2567" priority="692" stopIfTrue="1">
      <formula>$D$1&lt;I4</formula>
    </cfRule>
    <cfRule type="expression" dxfId="2566" priority="693" stopIfTrue="1">
      <formula>$D$1&gt;I4</formula>
    </cfRule>
  </conditionalFormatting>
  <conditionalFormatting sqref="I5">
    <cfRule type="cellIs" dxfId="2565" priority="689" stopIfTrue="1" operator="equal">
      <formula>5</formula>
    </cfRule>
    <cfRule type="cellIs" dxfId="2564" priority="690" stopIfTrue="1" operator="equal">
      <formula>4</formula>
    </cfRule>
    <cfRule type="cellIs" dxfId="2563" priority="691" stopIfTrue="1" operator="equal">
      <formula>3</formula>
    </cfRule>
  </conditionalFormatting>
  <conditionalFormatting sqref="I4">
    <cfRule type="expression" dxfId="2562" priority="687" stopIfTrue="1">
      <formula>$D$1&lt;I4</formula>
    </cfRule>
    <cfRule type="expression" dxfId="2561" priority="688" stopIfTrue="1">
      <formula>$D$1&gt;I4</formula>
    </cfRule>
  </conditionalFormatting>
  <conditionalFormatting sqref="I4">
    <cfRule type="expression" dxfId="2560" priority="682" stopIfTrue="1">
      <formula>$D$1&lt;I4</formula>
    </cfRule>
    <cfRule type="expression" dxfId="2559" priority="683" stopIfTrue="1">
      <formula>$D$1&gt;I4</formula>
    </cfRule>
  </conditionalFormatting>
  <conditionalFormatting sqref="I4">
    <cfRule type="expression" dxfId="2558" priority="680" stopIfTrue="1">
      <formula>$D$1&lt;I4</formula>
    </cfRule>
    <cfRule type="expression" dxfId="2557" priority="681" stopIfTrue="1">
      <formula>$D$1&gt;I4</formula>
    </cfRule>
  </conditionalFormatting>
  <conditionalFormatting sqref="I4">
    <cfRule type="expression" dxfId="2556" priority="678" stopIfTrue="1">
      <formula>$D$1&lt;I4</formula>
    </cfRule>
    <cfRule type="expression" dxfId="2555" priority="679" stopIfTrue="1">
      <formula>$D$1&gt;I4</formula>
    </cfRule>
  </conditionalFormatting>
  <conditionalFormatting sqref="I4">
    <cfRule type="expression" dxfId="2554" priority="674" stopIfTrue="1">
      <formula>$D$1&lt;I4</formula>
    </cfRule>
    <cfRule type="expression" dxfId="2553" priority="675" stopIfTrue="1">
      <formula>$D$1&gt;I4</formula>
    </cfRule>
  </conditionalFormatting>
  <conditionalFormatting sqref="I4">
    <cfRule type="expression" dxfId="2552" priority="672" stopIfTrue="1">
      <formula>$D$1&lt;I4</formula>
    </cfRule>
    <cfRule type="expression" dxfId="2551" priority="673" stopIfTrue="1">
      <formula>$D$1&gt;I4</formula>
    </cfRule>
  </conditionalFormatting>
  <conditionalFormatting sqref="I4">
    <cfRule type="expression" dxfId="2550" priority="670" stopIfTrue="1">
      <formula>$D$1&lt;I4</formula>
    </cfRule>
    <cfRule type="expression" dxfId="2549" priority="671" stopIfTrue="1">
      <formula>$D$1&gt;I4</formula>
    </cfRule>
  </conditionalFormatting>
  <conditionalFormatting sqref="I4">
    <cfRule type="expression" dxfId="2548" priority="668" stopIfTrue="1">
      <formula>$D$1&lt;I4</formula>
    </cfRule>
    <cfRule type="expression" dxfId="2547" priority="669" stopIfTrue="1">
      <formula>$D$1&gt;I4</formula>
    </cfRule>
  </conditionalFormatting>
  <conditionalFormatting sqref="I4">
    <cfRule type="expression" dxfId="2546" priority="666" stopIfTrue="1">
      <formula>$D$1&lt;I4</formula>
    </cfRule>
    <cfRule type="expression" dxfId="2545" priority="667" stopIfTrue="1">
      <formula>$D$1&gt;I4</formula>
    </cfRule>
  </conditionalFormatting>
  <conditionalFormatting sqref="I4">
    <cfRule type="expression" dxfId="2544" priority="664" stopIfTrue="1">
      <formula>$D$1&lt;I4</formula>
    </cfRule>
    <cfRule type="expression" dxfId="2543" priority="665" stopIfTrue="1">
      <formula>$D$1&gt;I4</formula>
    </cfRule>
  </conditionalFormatting>
  <conditionalFormatting sqref="I4">
    <cfRule type="expression" dxfId="2542" priority="662" stopIfTrue="1">
      <formula>$D$1&lt;I4</formula>
    </cfRule>
    <cfRule type="expression" dxfId="2541" priority="663" stopIfTrue="1">
      <formula>$D$1&gt;I4</formula>
    </cfRule>
  </conditionalFormatting>
  <conditionalFormatting sqref="F6:F31">
    <cfRule type="cellIs" dxfId="2540" priority="601" stopIfTrue="1" operator="equal">
      <formula>5</formula>
    </cfRule>
    <cfRule type="cellIs" dxfId="2539" priority="602" stopIfTrue="1" operator="equal">
      <formula>4</formula>
    </cfRule>
    <cfRule type="cellIs" dxfId="2538" priority="603" stopIfTrue="1" operator="equal">
      <formula>3</formula>
    </cfRule>
  </conditionalFormatting>
  <conditionalFormatting sqref="F3">
    <cfRule type="expression" dxfId="2537" priority="599" stopIfTrue="1">
      <formula>$D$1&lt;F3</formula>
    </cfRule>
    <cfRule type="expression" dxfId="2536" priority="600" stopIfTrue="1">
      <formula>$D$1&gt;F3</formula>
    </cfRule>
  </conditionalFormatting>
  <conditionalFormatting sqref="F4">
    <cfRule type="expression" dxfId="2535" priority="597" stopIfTrue="1">
      <formula>$D$1&lt;F4</formula>
    </cfRule>
    <cfRule type="expression" dxfId="2534" priority="598" stopIfTrue="1">
      <formula>$D$1&gt;F4</formula>
    </cfRule>
  </conditionalFormatting>
  <conditionalFormatting sqref="F5">
    <cfRule type="expression" dxfId="2533" priority="593" stopIfTrue="1">
      <formula>$D$1&lt;F5</formula>
    </cfRule>
    <cfRule type="expression" dxfId="2532" priority="594" stopIfTrue="1">
      <formula>$D$1&gt;F5</formula>
    </cfRule>
  </conditionalFormatting>
  <conditionalFormatting sqref="F5">
    <cfRule type="expression" dxfId="2531" priority="595" stopIfTrue="1">
      <formula>$D$1&lt;F5</formula>
    </cfRule>
    <cfRule type="expression" dxfId="2530" priority="596" stopIfTrue="1">
      <formula>$D$1&gt;F5</formula>
    </cfRule>
  </conditionalFormatting>
  <conditionalFormatting sqref="F5">
    <cfRule type="expression" dxfId="2529" priority="591" stopIfTrue="1">
      <formula>$D$1&lt;F5</formula>
    </cfRule>
    <cfRule type="expression" dxfId="2528" priority="592" stopIfTrue="1">
      <formula>$D$1&gt;F5</formula>
    </cfRule>
  </conditionalFormatting>
  <conditionalFormatting sqref="F4">
    <cfRule type="expression" dxfId="2527" priority="581" stopIfTrue="1">
      <formula>$D$1&lt;F4</formula>
    </cfRule>
    <cfRule type="expression" dxfId="2526" priority="582" stopIfTrue="1">
      <formula>$D$1&gt;F4</formula>
    </cfRule>
  </conditionalFormatting>
  <conditionalFormatting sqref="F5">
    <cfRule type="cellIs" dxfId="2525" priority="588" stopIfTrue="1" operator="equal">
      <formula>5</formula>
    </cfRule>
    <cfRule type="cellIs" dxfId="2524" priority="589" stopIfTrue="1" operator="equal">
      <formula>4</formula>
    </cfRule>
    <cfRule type="cellIs" dxfId="2523" priority="590" stopIfTrue="1" operator="equal">
      <formula>3</formula>
    </cfRule>
  </conditionalFormatting>
  <conditionalFormatting sqref="F4">
    <cfRule type="expression" dxfId="2522" priority="586" stopIfTrue="1">
      <formula>$D$1&lt;F4</formula>
    </cfRule>
    <cfRule type="expression" dxfId="2521" priority="587" stopIfTrue="1">
      <formula>$D$1&gt;F4</formula>
    </cfRule>
  </conditionalFormatting>
  <conditionalFormatting sqref="F5">
    <cfRule type="cellIs" dxfId="2520" priority="583" stopIfTrue="1" operator="equal">
      <formula>5</formula>
    </cfRule>
    <cfRule type="cellIs" dxfId="2519" priority="584" stopIfTrue="1" operator="equal">
      <formula>4</formula>
    </cfRule>
    <cfRule type="cellIs" dxfId="2518" priority="585" stopIfTrue="1" operator="equal">
      <formula>3</formula>
    </cfRule>
  </conditionalFormatting>
  <conditionalFormatting sqref="F5">
    <cfRule type="cellIs" dxfId="2517" priority="578" stopIfTrue="1" operator="equal">
      <formula>5</formula>
    </cfRule>
    <cfRule type="cellIs" dxfId="2516" priority="579" stopIfTrue="1" operator="equal">
      <formula>4</formula>
    </cfRule>
    <cfRule type="cellIs" dxfId="2515" priority="580" stopIfTrue="1" operator="equal">
      <formula>3</formula>
    </cfRule>
  </conditionalFormatting>
  <conditionalFormatting sqref="F4">
    <cfRule type="expression" dxfId="2514" priority="576" stopIfTrue="1">
      <formula>$D$1&lt;F4</formula>
    </cfRule>
    <cfRule type="expression" dxfId="2513" priority="577" stopIfTrue="1">
      <formula>$D$1&gt;F4</formula>
    </cfRule>
  </conditionalFormatting>
  <conditionalFormatting sqref="M4">
    <cfRule type="expression" dxfId="2512" priority="485" stopIfTrue="1">
      <formula>$D$1&lt;M4</formula>
    </cfRule>
    <cfRule type="expression" dxfId="2511" priority="486" stopIfTrue="1">
      <formula>$D$1&gt;M4</formula>
    </cfRule>
  </conditionalFormatting>
  <conditionalFormatting sqref="M4">
    <cfRule type="expression" dxfId="2510" priority="483" stopIfTrue="1">
      <formula>$D$1&lt;M4</formula>
    </cfRule>
    <cfRule type="expression" dxfId="2509" priority="484" stopIfTrue="1">
      <formula>$D$1&gt;M4</formula>
    </cfRule>
  </conditionalFormatting>
  <conditionalFormatting sqref="M4">
    <cfRule type="expression" dxfId="2508" priority="481" stopIfTrue="1">
      <formula>$D$1&lt;M4</formula>
    </cfRule>
    <cfRule type="expression" dxfId="2507" priority="482" stopIfTrue="1">
      <formula>$D$1&gt;M4</formula>
    </cfRule>
  </conditionalFormatting>
  <conditionalFormatting sqref="M4">
    <cfRule type="expression" dxfId="2506" priority="479" stopIfTrue="1">
      <formula>$D$1&lt;M4</formula>
    </cfRule>
    <cfRule type="expression" dxfId="2505" priority="480" stopIfTrue="1">
      <formula>$D$1&gt;M4</formula>
    </cfRule>
  </conditionalFormatting>
  <conditionalFormatting sqref="M4">
    <cfRule type="expression" dxfId="2504" priority="477" stopIfTrue="1">
      <formula>$D$1&lt;M4</formula>
    </cfRule>
    <cfRule type="expression" dxfId="2503" priority="478" stopIfTrue="1">
      <formula>$D$1&gt;M4</formula>
    </cfRule>
  </conditionalFormatting>
  <conditionalFormatting sqref="M4">
    <cfRule type="expression" dxfId="2502" priority="475" stopIfTrue="1">
      <formula>$D$1&lt;M4</formula>
    </cfRule>
    <cfRule type="expression" dxfId="2501" priority="476" stopIfTrue="1">
      <formula>$D$1&gt;M4</formula>
    </cfRule>
  </conditionalFormatting>
  <conditionalFormatting sqref="M4">
    <cfRule type="expression" dxfId="2500" priority="473" stopIfTrue="1">
      <formula>$D$1&lt;M4</formula>
    </cfRule>
    <cfRule type="expression" dxfId="2499" priority="474" stopIfTrue="1">
      <formula>$D$1&gt;M4</formula>
    </cfRule>
  </conditionalFormatting>
  <conditionalFormatting sqref="M4">
    <cfRule type="expression" dxfId="2498" priority="471" stopIfTrue="1">
      <formula>$D$1&lt;M4</formula>
    </cfRule>
    <cfRule type="expression" dxfId="2497" priority="472" stopIfTrue="1">
      <formula>$D$1&gt;M4</formula>
    </cfRule>
  </conditionalFormatting>
  <conditionalFormatting sqref="M5">
    <cfRule type="cellIs" dxfId="2496" priority="468" stopIfTrue="1" operator="equal">
      <formula>5</formula>
    </cfRule>
    <cfRule type="cellIs" dxfId="2495" priority="469" stopIfTrue="1" operator="equal">
      <formula>4</formula>
    </cfRule>
    <cfRule type="cellIs" dxfId="2494" priority="470" stopIfTrue="1" operator="equal">
      <formula>3</formula>
    </cfRule>
  </conditionalFormatting>
  <conditionalFormatting sqref="M5">
    <cfRule type="cellIs" dxfId="2493" priority="465" stopIfTrue="1" operator="equal">
      <formula>5</formula>
    </cfRule>
    <cfRule type="cellIs" dxfId="2492" priority="466" stopIfTrue="1" operator="equal">
      <formula>4</formula>
    </cfRule>
    <cfRule type="cellIs" dxfId="2491" priority="467" stopIfTrue="1" operator="equal">
      <formula>3</formula>
    </cfRule>
  </conditionalFormatting>
  <conditionalFormatting sqref="M5">
    <cfRule type="cellIs" dxfId="2490" priority="462" stopIfTrue="1" operator="equal">
      <formula>5</formula>
    </cfRule>
    <cfRule type="cellIs" dxfId="2489" priority="463" stopIfTrue="1" operator="equal">
      <formula>4</formula>
    </cfRule>
    <cfRule type="cellIs" dxfId="2488" priority="464" stopIfTrue="1" operator="equal">
      <formula>3</formula>
    </cfRule>
  </conditionalFormatting>
  <conditionalFormatting sqref="M5">
    <cfRule type="cellIs" dxfId="2487" priority="459" stopIfTrue="1" operator="equal">
      <formula>5</formula>
    </cfRule>
    <cfRule type="cellIs" dxfId="2486" priority="460" stopIfTrue="1" operator="equal">
      <formula>4</formula>
    </cfRule>
    <cfRule type="cellIs" dxfId="2485" priority="461" stopIfTrue="1" operator="equal">
      <formula>3</formula>
    </cfRule>
  </conditionalFormatting>
  <conditionalFormatting sqref="M5">
    <cfRule type="cellIs" dxfId="2484" priority="456" stopIfTrue="1" operator="equal">
      <formula>5</formula>
    </cfRule>
    <cfRule type="cellIs" dxfId="2483" priority="457" stopIfTrue="1" operator="equal">
      <formula>4</formula>
    </cfRule>
    <cfRule type="cellIs" dxfId="2482" priority="458" stopIfTrue="1" operator="equal">
      <formula>3</formula>
    </cfRule>
  </conditionalFormatting>
  <conditionalFormatting sqref="M5">
    <cfRule type="cellIs" dxfId="2481" priority="453" stopIfTrue="1" operator="equal">
      <formula>5</formula>
    </cfRule>
    <cfRule type="cellIs" dxfId="2480" priority="454" stopIfTrue="1" operator="equal">
      <formula>4</formula>
    </cfRule>
    <cfRule type="cellIs" dxfId="2479" priority="455" stopIfTrue="1" operator="equal">
      <formula>3</formula>
    </cfRule>
  </conditionalFormatting>
  <conditionalFormatting sqref="M5">
    <cfRule type="cellIs" dxfId="2478" priority="450" stopIfTrue="1" operator="equal">
      <formula>5</formula>
    </cfRule>
    <cfRule type="cellIs" dxfId="2477" priority="451" stopIfTrue="1" operator="equal">
      <formula>4</formula>
    </cfRule>
    <cfRule type="cellIs" dxfId="2476" priority="452" stopIfTrue="1" operator="equal">
      <formula>3</formula>
    </cfRule>
  </conditionalFormatting>
  <conditionalFormatting sqref="M5">
    <cfRule type="cellIs" dxfId="2475" priority="447" stopIfTrue="1" operator="equal">
      <formula>5</formula>
    </cfRule>
    <cfRule type="cellIs" dxfId="2474" priority="448" stopIfTrue="1" operator="equal">
      <formula>4</formula>
    </cfRule>
    <cfRule type="cellIs" dxfId="2473" priority="449" stopIfTrue="1" operator="equal">
      <formula>3</formula>
    </cfRule>
  </conditionalFormatting>
  <conditionalFormatting sqref="M5">
    <cfRule type="cellIs" dxfId="2472" priority="444" stopIfTrue="1" operator="equal">
      <formula>5</formula>
    </cfRule>
    <cfRule type="cellIs" dxfId="2471" priority="445" stopIfTrue="1" operator="equal">
      <formula>4</formula>
    </cfRule>
    <cfRule type="cellIs" dxfId="2470" priority="446" stopIfTrue="1" operator="equal">
      <formula>3</formula>
    </cfRule>
  </conditionalFormatting>
  <conditionalFormatting sqref="M5">
    <cfRule type="cellIs" dxfId="2469" priority="441" stopIfTrue="1" operator="equal">
      <formula>5</formula>
    </cfRule>
    <cfRule type="cellIs" dxfId="2468" priority="442" stopIfTrue="1" operator="equal">
      <formula>4</formula>
    </cfRule>
    <cfRule type="cellIs" dxfId="2467" priority="443" stopIfTrue="1" operator="equal">
      <formula>3</formula>
    </cfRule>
  </conditionalFormatting>
  <conditionalFormatting sqref="M5">
    <cfRule type="cellIs" dxfId="2466" priority="438" stopIfTrue="1" operator="equal">
      <formula>5</formula>
    </cfRule>
    <cfRule type="cellIs" dxfId="2465" priority="439" stopIfTrue="1" operator="equal">
      <formula>4</formula>
    </cfRule>
    <cfRule type="cellIs" dxfId="2464" priority="440" stopIfTrue="1" operator="equal">
      <formula>3</formula>
    </cfRule>
  </conditionalFormatting>
  <conditionalFormatting sqref="M5">
    <cfRule type="cellIs" dxfId="2463" priority="435" stopIfTrue="1" operator="equal">
      <formula>5</formula>
    </cfRule>
    <cfRule type="cellIs" dxfId="2462" priority="436" stopIfTrue="1" operator="equal">
      <formula>4</formula>
    </cfRule>
    <cfRule type="cellIs" dxfId="2461" priority="437" stopIfTrue="1" operator="equal">
      <formula>3</formula>
    </cfRule>
  </conditionalFormatting>
  <conditionalFormatting sqref="M5">
    <cfRule type="cellIs" dxfId="2460" priority="432" stopIfTrue="1" operator="equal">
      <formula>5</formula>
    </cfRule>
    <cfRule type="cellIs" dxfId="2459" priority="433" stopIfTrue="1" operator="equal">
      <formula>4</formula>
    </cfRule>
    <cfRule type="cellIs" dxfId="2458" priority="434" stopIfTrue="1" operator="equal">
      <formula>3</formula>
    </cfRule>
  </conditionalFormatting>
  <conditionalFormatting sqref="M5">
    <cfRule type="cellIs" dxfId="2457" priority="429" stopIfTrue="1" operator="equal">
      <formula>5</formula>
    </cfRule>
    <cfRule type="cellIs" dxfId="2456" priority="430" stopIfTrue="1" operator="equal">
      <formula>4</formula>
    </cfRule>
    <cfRule type="cellIs" dxfId="2455" priority="431" stopIfTrue="1" operator="equal">
      <formula>3</formula>
    </cfRule>
  </conditionalFormatting>
  <conditionalFormatting sqref="M5">
    <cfRule type="cellIs" dxfId="2454" priority="426" stopIfTrue="1" operator="equal">
      <formula>5</formula>
    </cfRule>
    <cfRule type="cellIs" dxfId="2453" priority="427" stopIfTrue="1" operator="equal">
      <formula>4</formula>
    </cfRule>
    <cfRule type="cellIs" dxfId="2452" priority="428" stopIfTrue="1" operator="equal">
      <formula>3</formula>
    </cfRule>
  </conditionalFormatting>
  <conditionalFormatting sqref="M5">
    <cfRule type="cellIs" dxfId="2451" priority="423" stopIfTrue="1" operator="equal">
      <formula>5</formula>
    </cfRule>
    <cfRule type="cellIs" dxfId="2450" priority="424" stopIfTrue="1" operator="equal">
      <formula>4</formula>
    </cfRule>
    <cfRule type="cellIs" dxfId="2449" priority="425" stopIfTrue="1" operator="equal">
      <formula>3</formula>
    </cfRule>
  </conditionalFormatting>
  <conditionalFormatting sqref="M5">
    <cfRule type="cellIs" dxfId="2448" priority="420" stopIfTrue="1" operator="equal">
      <formula>5</formula>
    </cfRule>
    <cfRule type="cellIs" dxfId="2447" priority="421" stopIfTrue="1" operator="equal">
      <formula>4</formula>
    </cfRule>
    <cfRule type="cellIs" dxfId="2446" priority="422" stopIfTrue="1" operator="equal">
      <formula>3</formula>
    </cfRule>
  </conditionalFormatting>
  <conditionalFormatting sqref="M5">
    <cfRule type="cellIs" dxfId="2445" priority="417" stopIfTrue="1" operator="equal">
      <formula>5</formula>
    </cfRule>
    <cfRule type="cellIs" dxfId="2444" priority="418" stopIfTrue="1" operator="equal">
      <formula>4</formula>
    </cfRule>
    <cfRule type="cellIs" dxfId="2443" priority="419" stopIfTrue="1" operator="equal">
      <formula>3</formula>
    </cfRule>
  </conditionalFormatting>
  <conditionalFormatting sqref="M5">
    <cfRule type="cellIs" dxfId="2442" priority="414" stopIfTrue="1" operator="equal">
      <formula>5</formula>
    </cfRule>
    <cfRule type="cellIs" dxfId="2441" priority="415" stopIfTrue="1" operator="equal">
      <formula>4</formula>
    </cfRule>
    <cfRule type="cellIs" dxfId="2440" priority="416" stopIfTrue="1" operator="equal">
      <formula>3</formula>
    </cfRule>
  </conditionalFormatting>
  <conditionalFormatting sqref="O4">
    <cfRule type="expression" dxfId="2439" priority="412" stopIfTrue="1">
      <formula>$D$1&lt;O4</formula>
    </cfRule>
    <cfRule type="expression" dxfId="2438" priority="413" stopIfTrue="1">
      <formula>$D$1&gt;O4</formula>
    </cfRule>
  </conditionalFormatting>
  <conditionalFormatting sqref="O4">
    <cfRule type="expression" dxfId="2437" priority="410" stopIfTrue="1">
      <formula>$D$1&lt;O4</formula>
    </cfRule>
    <cfRule type="expression" dxfId="2436" priority="411" stopIfTrue="1">
      <formula>$D$1&gt;O4</formula>
    </cfRule>
  </conditionalFormatting>
  <conditionalFormatting sqref="O5">
    <cfRule type="expression" dxfId="2435" priority="408" stopIfTrue="1">
      <formula>$D$1&lt;O5</formula>
    </cfRule>
    <cfRule type="expression" dxfId="2434" priority="409" stopIfTrue="1">
      <formula>$D$1&gt;O5</formula>
    </cfRule>
  </conditionalFormatting>
  <conditionalFormatting sqref="O5">
    <cfRule type="expression" dxfId="2433" priority="406" stopIfTrue="1">
      <formula>$D$1&lt;O5</formula>
    </cfRule>
    <cfRule type="expression" dxfId="2432" priority="407" stopIfTrue="1">
      <formula>$D$1&gt;O5</formula>
    </cfRule>
  </conditionalFormatting>
  <conditionalFormatting sqref="O5">
    <cfRule type="expression" dxfId="2431" priority="404" stopIfTrue="1">
      <formula>$D$1&lt;O5</formula>
    </cfRule>
    <cfRule type="expression" dxfId="2430" priority="405" stopIfTrue="1">
      <formula>$D$1&gt;O5</formula>
    </cfRule>
  </conditionalFormatting>
  <conditionalFormatting sqref="O5">
    <cfRule type="expression" dxfId="2429" priority="392" stopIfTrue="1">
      <formula>$D$1&lt;O5</formula>
    </cfRule>
    <cfRule type="expression" dxfId="2428" priority="393" stopIfTrue="1">
      <formula>$D$1&gt;O5</formula>
    </cfRule>
  </conditionalFormatting>
  <conditionalFormatting sqref="O5">
    <cfRule type="expression" dxfId="2427" priority="390" stopIfTrue="1">
      <formula>$D$1&lt;O5</formula>
    </cfRule>
    <cfRule type="expression" dxfId="2426" priority="391" stopIfTrue="1">
      <formula>$D$1&gt;O5</formula>
    </cfRule>
  </conditionalFormatting>
  <conditionalFormatting sqref="O5">
    <cfRule type="expression" dxfId="2425" priority="388" stopIfTrue="1">
      <formula>$D$1&lt;O5</formula>
    </cfRule>
    <cfRule type="expression" dxfId="2424" priority="389" stopIfTrue="1">
      <formula>$D$1&gt;O5</formula>
    </cfRule>
  </conditionalFormatting>
  <conditionalFormatting sqref="O5">
    <cfRule type="expression" dxfId="2423" priority="402" stopIfTrue="1">
      <formula>$D$1&lt;O5</formula>
    </cfRule>
    <cfRule type="expression" dxfId="2422" priority="403" stopIfTrue="1">
      <formula>$D$1&gt;O5</formula>
    </cfRule>
  </conditionalFormatting>
  <conditionalFormatting sqref="O5">
    <cfRule type="expression" dxfId="2421" priority="400" stopIfTrue="1">
      <formula>$D$1&lt;O5</formula>
    </cfRule>
    <cfRule type="expression" dxfId="2420" priority="401" stopIfTrue="1">
      <formula>$D$1&gt;O5</formula>
    </cfRule>
  </conditionalFormatting>
  <conditionalFormatting sqref="O5">
    <cfRule type="expression" dxfId="2419" priority="398" stopIfTrue="1">
      <formula>$D$1&lt;O5</formula>
    </cfRule>
    <cfRule type="expression" dxfId="2418" priority="399" stopIfTrue="1">
      <formula>$D$1&gt;O5</formula>
    </cfRule>
  </conditionalFormatting>
  <conditionalFormatting sqref="O5">
    <cfRule type="expression" dxfId="2417" priority="396" stopIfTrue="1">
      <formula>$D$1&lt;O5</formula>
    </cfRule>
    <cfRule type="expression" dxfId="2416" priority="397" stopIfTrue="1">
      <formula>$D$1&gt;O5</formula>
    </cfRule>
  </conditionalFormatting>
  <conditionalFormatting sqref="O5">
    <cfRule type="expression" dxfId="2415" priority="394" stopIfTrue="1">
      <formula>$D$1&lt;O5</formula>
    </cfRule>
    <cfRule type="expression" dxfId="2414" priority="395" stopIfTrue="1">
      <formula>$D$1&gt;O5</formula>
    </cfRule>
  </conditionalFormatting>
  <conditionalFormatting sqref="O5">
    <cfRule type="expression" dxfId="2413" priority="376" stopIfTrue="1">
      <formula>$D$1&lt;O5</formula>
    </cfRule>
    <cfRule type="expression" dxfId="2412" priority="377" stopIfTrue="1">
      <formula>$D$1&gt;O5</formula>
    </cfRule>
  </conditionalFormatting>
  <conditionalFormatting sqref="O5">
    <cfRule type="expression" dxfId="2411" priority="374" stopIfTrue="1">
      <formula>$D$1&lt;O5</formula>
    </cfRule>
    <cfRule type="expression" dxfId="2410" priority="375" stopIfTrue="1">
      <formula>$D$1&gt;O5</formula>
    </cfRule>
  </conditionalFormatting>
  <conditionalFormatting sqref="O5">
    <cfRule type="expression" dxfId="2409" priority="370" stopIfTrue="1">
      <formula>$D$1&lt;O5</formula>
    </cfRule>
    <cfRule type="expression" dxfId="2408" priority="371" stopIfTrue="1">
      <formula>$D$1&gt;O5</formula>
    </cfRule>
  </conditionalFormatting>
  <conditionalFormatting sqref="O5">
    <cfRule type="expression" dxfId="2407" priority="386" stopIfTrue="1">
      <formula>$D$1&lt;O5</formula>
    </cfRule>
    <cfRule type="expression" dxfId="2406" priority="387" stopIfTrue="1">
      <formula>$D$1&gt;O5</formula>
    </cfRule>
  </conditionalFormatting>
  <conditionalFormatting sqref="O5">
    <cfRule type="expression" dxfId="2405" priority="384" stopIfTrue="1">
      <formula>$D$1&lt;O5</formula>
    </cfRule>
    <cfRule type="expression" dxfId="2404" priority="385" stopIfTrue="1">
      <formula>$D$1&gt;O5</formula>
    </cfRule>
  </conditionalFormatting>
  <conditionalFormatting sqref="O5">
    <cfRule type="expression" dxfId="2403" priority="382" stopIfTrue="1">
      <formula>$D$1&lt;O5</formula>
    </cfRule>
    <cfRule type="expression" dxfId="2402" priority="383" stopIfTrue="1">
      <formula>$D$1&gt;O5</formula>
    </cfRule>
  </conditionalFormatting>
  <conditionalFormatting sqref="O5">
    <cfRule type="expression" dxfId="2401" priority="380" stopIfTrue="1">
      <formula>$D$1&lt;O5</formula>
    </cfRule>
    <cfRule type="expression" dxfId="2400" priority="381" stopIfTrue="1">
      <formula>$D$1&gt;O5</formula>
    </cfRule>
  </conditionalFormatting>
  <conditionalFormatting sqref="O5">
    <cfRule type="expression" dxfId="2399" priority="378" stopIfTrue="1">
      <formula>$D$1&lt;O5</formula>
    </cfRule>
    <cfRule type="expression" dxfId="2398" priority="379" stopIfTrue="1">
      <formula>$D$1&gt;O5</formula>
    </cfRule>
  </conditionalFormatting>
  <conditionalFormatting sqref="O5">
    <cfRule type="expression" dxfId="2397" priority="372" stopIfTrue="1">
      <formula>$D$1&lt;O5</formula>
    </cfRule>
    <cfRule type="expression" dxfId="2396" priority="373" stopIfTrue="1">
      <formula>$D$1&gt;O5</formula>
    </cfRule>
  </conditionalFormatting>
  <conditionalFormatting sqref="O5">
    <cfRule type="expression" dxfId="2395" priority="368" stopIfTrue="1">
      <formula>$D$1&lt;O5</formula>
    </cfRule>
    <cfRule type="expression" dxfId="2394" priority="369" stopIfTrue="1">
      <formula>$D$1&gt;O5</formula>
    </cfRule>
  </conditionalFormatting>
  <conditionalFormatting sqref="O4">
    <cfRule type="expression" dxfId="2393" priority="366" stopIfTrue="1">
      <formula>$D$1&lt;O4</formula>
    </cfRule>
    <cfRule type="expression" dxfId="2392" priority="367" stopIfTrue="1">
      <formula>$D$1&gt;O4</formula>
    </cfRule>
  </conditionalFormatting>
  <conditionalFormatting sqref="O4">
    <cfRule type="expression" dxfId="2391" priority="364" stopIfTrue="1">
      <formula>$D$1&lt;O4</formula>
    </cfRule>
    <cfRule type="expression" dxfId="2390" priority="365" stopIfTrue="1">
      <formula>$D$1&gt;O4</formula>
    </cfRule>
  </conditionalFormatting>
  <conditionalFormatting sqref="O4">
    <cfRule type="expression" dxfId="2389" priority="362" stopIfTrue="1">
      <formula>$D$1&lt;O4</formula>
    </cfRule>
    <cfRule type="expression" dxfId="2388" priority="363" stopIfTrue="1">
      <formula>$D$1&gt;O4</formula>
    </cfRule>
  </conditionalFormatting>
  <conditionalFormatting sqref="O4">
    <cfRule type="expression" dxfId="2387" priority="360" stopIfTrue="1">
      <formula>$D$1&lt;O4</formula>
    </cfRule>
    <cfRule type="expression" dxfId="2386" priority="361" stopIfTrue="1">
      <formula>$D$1&gt;O4</formula>
    </cfRule>
  </conditionalFormatting>
  <conditionalFormatting sqref="O5">
    <cfRule type="cellIs" dxfId="2385" priority="357" stopIfTrue="1" operator="equal">
      <formula>5</formula>
    </cfRule>
    <cfRule type="cellIs" dxfId="2384" priority="358" stopIfTrue="1" operator="equal">
      <formula>4</formula>
    </cfRule>
    <cfRule type="cellIs" dxfId="2383" priority="359" stopIfTrue="1" operator="equal">
      <formula>3</formula>
    </cfRule>
  </conditionalFormatting>
  <conditionalFormatting sqref="O4">
    <cfRule type="expression" dxfId="2382" priority="355" stopIfTrue="1">
      <formula>$D$1&lt;O4</formula>
    </cfRule>
    <cfRule type="expression" dxfId="2381" priority="356" stopIfTrue="1">
      <formula>$D$1&gt;O4</formula>
    </cfRule>
  </conditionalFormatting>
  <conditionalFormatting sqref="O4">
    <cfRule type="expression" dxfId="2380" priority="353" stopIfTrue="1">
      <formula>$D$1&lt;O4</formula>
    </cfRule>
    <cfRule type="expression" dxfId="2379" priority="354" stopIfTrue="1">
      <formula>$D$1&gt;O4</formula>
    </cfRule>
  </conditionalFormatting>
  <conditionalFormatting sqref="O4">
    <cfRule type="expression" dxfId="2378" priority="351" stopIfTrue="1">
      <formula>$D$1&lt;O4</formula>
    </cfRule>
    <cfRule type="expression" dxfId="2377" priority="352" stopIfTrue="1">
      <formula>$D$1&gt;O4</formula>
    </cfRule>
  </conditionalFormatting>
  <conditionalFormatting sqref="O4">
    <cfRule type="expression" dxfId="2376" priority="349" stopIfTrue="1">
      <formula>$D$1&lt;O4</formula>
    </cfRule>
    <cfRule type="expression" dxfId="2375" priority="350" stopIfTrue="1">
      <formula>$D$1&gt;O4</formula>
    </cfRule>
  </conditionalFormatting>
  <conditionalFormatting sqref="O5">
    <cfRule type="cellIs" dxfId="2374" priority="346" stopIfTrue="1" operator="equal">
      <formula>5</formula>
    </cfRule>
    <cfRule type="cellIs" dxfId="2373" priority="347" stopIfTrue="1" operator="equal">
      <formula>4</formula>
    </cfRule>
    <cfRule type="cellIs" dxfId="2372" priority="348" stopIfTrue="1" operator="equal">
      <formula>3</formula>
    </cfRule>
  </conditionalFormatting>
  <conditionalFormatting sqref="O5">
    <cfRule type="cellIs" dxfId="2371" priority="343" stopIfTrue="1" operator="equal">
      <formula>5</formula>
    </cfRule>
    <cfRule type="cellIs" dxfId="2370" priority="344" stopIfTrue="1" operator="equal">
      <formula>4</formula>
    </cfRule>
    <cfRule type="cellIs" dxfId="2369" priority="345" stopIfTrue="1" operator="equal">
      <formula>3</formula>
    </cfRule>
  </conditionalFormatting>
  <conditionalFormatting sqref="O4">
    <cfRule type="expression" dxfId="2368" priority="325" stopIfTrue="1">
      <formula>$D$1&lt;O4</formula>
    </cfRule>
    <cfRule type="expression" dxfId="2367" priority="326" stopIfTrue="1">
      <formula>$D$1&gt;O4</formula>
    </cfRule>
  </conditionalFormatting>
  <conditionalFormatting sqref="O4">
    <cfRule type="expression" dxfId="2366" priority="323" stopIfTrue="1">
      <formula>$D$1&lt;O4</formula>
    </cfRule>
    <cfRule type="expression" dxfId="2365" priority="324" stopIfTrue="1">
      <formula>$D$1&gt;O4</formula>
    </cfRule>
  </conditionalFormatting>
  <conditionalFormatting sqref="O4">
    <cfRule type="expression" dxfId="2364" priority="319" stopIfTrue="1">
      <formula>$D$1&lt;O4</formula>
    </cfRule>
    <cfRule type="expression" dxfId="2363" priority="320" stopIfTrue="1">
      <formula>$D$1&gt;O4</formula>
    </cfRule>
  </conditionalFormatting>
  <conditionalFormatting sqref="O4">
    <cfRule type="expression" dxfId="2362" priority="341" stopIfTrue="1">
      <formula>$D$1&lt;O4</formula>
    </cfRule>
    <cfRule type="expression" dxfId="2361" priority="342" stopIfTrue="1">
      <formula>$D$1&gt;O4</formula>
    </cfRule>
  </conditionalFormatting>
  <conditionalFormatting sqref="O4">
    <cfRule type="expression" dxfId="2360" priority="339" stopIfTrue="1">
      <formula>$D$1&lt;O4</formula>
    </cfRule>
    <cfRule type="expression" dxfId="2359" priority="340" stopIfTrue="1">
      <formula>$D$1&gt;O4</formula>
    </cfRule>
  </conditionalFormatting>
  <conditionalFormatting sqref="O4">
    <cfRule type="expression" dxfId="2358" priority="337" stopIfTrue="1">
      <formula>$D$1&lt;O4</formula>
    </cfRule>
    <cfRule type="expression" dxfId="2357" priority="338" stopIfTrue="1">
      <formula>$D$1&gt;O4</formula>
    </cfRule>
  </conditionalFormatting>
  <conditionalFormatting sqref="O4">
    <cfRule type="expression" dxfId="2356" priority="335" stopIfTrue="1">
      <formula>$D$1&lt;O4</formula>
    </cfRule>
    <cfRule type="expression" dxfId="2355" priority="336" stopIfTrue="1">
      <formula>$D$1&gt;O4</formula>
    </cfRule>
  </conditionalFormatting>
  <conditionalFormatting sqref="O4">
    <cfRule type="expression" dxfId="2354" priority="333" stopIfTrue="1">
      <formula>$D$1&lt;O4</formula>
    </cfRule>
    <cfRule type="expression" dxfId="2353" priority="334" stopIfTrue="1">
      <formula>$D$1&gt;O4</formula>
    </cfRule>
  </conditionalFormatting>
  <conditionalFormatting sqref="O4">
    <cfRule type="expression" dxfId="2352" priority="331" stopIfTrue="1">
      <formula>$D$1&lt;O4</formula>
    </cfRule>
    <cfRule type="expression" dxfId="2351" priority="332" stopIfTrue="1">
      <formula>$D$1&gt;O4</formula>
    </cfRule>
  </conditionalFormatting>
  <conditionalFormatting sqref="O4">
    <cfRule type="expression" dxfId="2350" priority="329" stopIfTrue="1">
      <formula>$D$1&lt;O4</formula>
    </cfRule>
    <cfRule type="expression" dxfId="2349" priority="330" stopIfTrue="1">
      <formula>$D$1&gt;O4</formula>
    </cfRule>
  </conditionalFormatting>
  <conditionalFormatting sqref="O4">
    <cfRule type="expression" dxfId="2348" priority="327" stopIfTrue="1">
      <formula>$D$1&lt;O4</formula>
    </cfRule>
    <cfRule type="expression" dxfId="2347" priority="328" stopIfTrue="1">
      <formula>$D$1&gt;O4</formula>
    </cfRule>
  </conditionalFormatting>
  <conditionalFormatting sqref="O4">
    <cfRule type="expression" dxfId="2346" priority="321" stopIfTrue="1">
      <formula>$D$1&lt;O4</formula>
    </cfRule>
    <cfRule type="expression" dxfId="2345" priority="322" stopIfTrue="1">
      <formula>$D$1&gt;O4</formula>
    </cfRule>
  </conditionalFormatting>
  <conditionalFormatting sqref="O5">
    <cfRule type="cellIs" dxfId="2344" priority="316" stopIfTrue="1" operator="equal">
      <formula>5</formula>
    </cfRule>
    <cfRule type="cellIs" dxfId="2343" priority="317" stopIfTrue="1" operator="equal">
      <formula>4</formula>
    </cfRule>
    <cfRule type="cellIs" dxfId="2342" priority="318" stopIfTrue="1" operator="equal">
      <formula>3</formula>
    </cfRule>
  </conditionalFormatting>
  <conditionalFormatting sqref="O4">
    <cfRule type="expression" dxfId="2341" priority="314" stopIfTrue="1">
      <formula>$D$1&lt;O4</formula>
    </cfRule>
    <cfRule type="expression" dxfId="2340" priority="315" stopIfTrue="1">
      <formula>$D$1&gt;O4</formula>
    </cfRule>
  </conditionalFormatting>
  <conditionalFormatting sqref="O5">
    <cfRule type="cellIs" dxfId="2339" priority="311" stopIfTrue="1" operator="equal">
      <formula>5</formula>
    </cfRule>
    <cfRule type="cellIs" dxfId="2338" priority="312" stopIfTrue="1" operator="equal">
      <formula>4</formula>
    </cfRule>
    <cfRule type="cellIs" dxfId="2337" priority="313" stopIfTrue="1" operator="equal">
      <formula>3</formula>
    </cfRule>
  </conditionalFormatting>
  <conditionalFormatting sqref="P4">
    <cfRule type="expression" dxfId="2336" priority="309" stopIfTrue="1">
      <formula>$D$1&lt;P4</formula>
    </cfRule>
    <cfRule type="expression" dxfId="2335" priority="310" stopIfTrue="1">
      <formula>$D$1&gt;P4</formula>
    </cfRule>
  </conditionalFormatting>
  <conditionalFormatting sqref="P4">
    <cfRule type="expression" dxfId="2334" priority="281" stopIfTrue="1">
      <formula>$D$1&lt;P4</formula>
    </cfRule>
    <cfRule type="expression" dxfId="2333" priority="282" stopIfTrue="1">
      <formula>$D$1&gt;P4</formula>
    </cfRule>
  </conditionalFormatting>
  <conditionalFormatting sqref="P4">
    <cfRule type="expression" dxfId="2332" priority="279" stopIfTrue="1">
      <formula>$D$1&lt;P4</formula>
    </cfRule>
    <cfRule type="expression" dxfId="2331" priority="280" stopIfTrue="1">
      <formula>$D$1&gt;P4</formula>
    </cfRule>
  </conditionalFormatting>
  <conditionalFormatting sqref="P4">
    <cfRule type="expression" dxfId="2330" priority="277" stopIfTrue="1">
      <formula>$D$1&lt;P4</formula>
    </cfRule>
    <cfRule type="expression" dxfId="2329" priority="278" stopIfTrue="1">
      <formula>$D$1&gt;P4</formula>
    </cfRule>
  </conditionalFormatting>
  <conditionalFormatting sqref="P5">
    <cfRule type="cellIs" dxfId="2328" priority="306" stopIfTrue="1" operator="equal">
      <formula>5</formula>
    </cfRule>
    <cfRule type="cellIs" dxfId="2327" priority="307" stopIfTrue="1" operator="equal">
      <formula>4</formula>
    </cfRule>
    <cfRule type="cellIs" dxfId="2326" priority="308" stopIfTrue="1" operator="equal">
      <formula>3</formula>
    </cfRule>
  </conditionalFormatting>
  <conditionalFormatting sqref="P4">
    <cfRule type="expression" dxfId="2325" priority="304" stopIfTrue="1">
      <formula>$D$1&lt;P4</formula>
    </cfRule>
    <cfRule type="expression" dxfId="2324" priority="305" stopIfTrue="1">
      <formula>$D$1&gt;P4</formula>
    </cfRule>
  </conditionalFormatting>
  <conditionalFormatting sqref="P4">
    <cfRule type="expression" dxfId="2323" priority="302" stopIfTrue="1">
      <formula>$D$1&lt;P4</formula>
    </cfRule>
    <cfRule type="expression" dxfId="2322" priority="303" stopIfTrue="1">
      <formula>$D$1&gt;P4</formula>
    </cfRule>
  </conditionalFormatting>
  <conditionalFormatting sqref="P4">
    <cfRule type="expression" dxfId="2321" priority="300" stopIfTrue="1">
      <formula>$D$1&lt;P4</formula>
    </cfRule>
    <cfRule type="expression" dxfId="2320" priority="301" stopIfTrue="1">
      <formula>$D$1&gt;P4</formula>
    </cfRule>
  </conditionalFormatting>
  <conditionalFormatting sqref="P4">
    <cfRule type="expression" dxfId="2319" priority="298" stopIfTrue="1">
      <formula>$D$1&lt;P4</formula>
    </cfRule>
    <cfRule type="expression" dxfId="2318" priority="299" stopIfTrue="1">
      <formula>$D$1&gt;P4</formula>
    </cfRule>
  </conditionalFormatting>
  <conditionalFormatting sqref="P4">
    <cfRule type="expression" dxfId="2317" priority="296" stopIfTrue="1">
      <formula>$D$1&lt;P4</formula>
    </cfRule>
    <cfRule type="expression" dxfId="2316" priority="297" stopIfTrue="1">
      <formula>$D$1&gt;P4</formula>
    </cfRule>
  </conditionalFormatting>
  <conditionalFormatting sqref="P5">
    <cfRule type="cellIs" dxfId="2315" priority="293" stopIfTrue="1" operator="equal">
      <formula>5</formula>
    </cfRule>
    <cfRule type="cellIs" dxfId="2314" priority="294" stopIfTrue="1" operator="equal">
      <formula>4</formula>
    </cfRule>
    <cfRule type="cellIs" dxfId="2313" priority="295" stopIfTrue="1" operator="equal">
      <formula>3</formula>
    </cfRule>
  </conditionalFormatting>
  <conditionalFormatting sqref="P4">
    <cfRule type="expression" dxfId="2312" priority="291" stopIfTrue="1">
      <formula>$D$1&lt;P4</formula>
    </cfRule>
    <cfRule type="expression" dxfId="2311" priority="292" stopIfTrue="1">
      <formula>$D$1&gt;P4</formula>
    </cfRule>
  </conditionalFormatting>
  <conditionalFormatting sqref="P5">
    <cfRule type="cellIs" dxfId="2310" priority="288" stopIfTrue="1" operator="equal">
      <formula>5</formula>
    </cfRule>
    <cfRule type="cellIs" dxfId="2309" priority="289" stopIfTrue="1" operator="equal">
      <formula>4</formula>
    </cfRule>
    <cfRule type="cellIs" dxfId="2308" priority="290" stopIfTrue="1" operator="equal">
      <formula>3</formula>
    </cfRule>
  </conditionalFormatting>
  <conditionalFormatting sqref="P4">
    <cfRule type="expression" dxfId="2307" priority="286" stopIfTrue="1">
      <formula>$D$1&lt;P4</formula>
    </cfRule>
    <cfRule type="expression" dxfId="2306" priority="287" stopIfTrue="1">
      <formula>$D$1&gt;P4</formula>
    </cfRule>
  </conditionalFormatting>
  <conditionalFormatting sqref="P5">
    <cfRule type="cellIs" dxfId="2305" priority="283" stopIfTrue="1" operator="equal">
      <formula>5</formula>
    </cfRule>
    <cfRule type="cellIs" dxfId="2304" priority="284" stopIfTrue="1" operator="equal">
      <formula>4</formula>
    </cfRule>
    <cfRule type="cellIs" dxfId="2303" priority="285" stopIfTrue="1" operator="equal">
      <formula>3</formula>
    </cfRule>
  </conditionalFormatting>
  <conditionalFormatting sqref="P4">
    <cfRule type="expression" dxfId="2302" priority="275" stopIfTrue="1">
      <formula>$D$1&lt;P4</formula>
    </cfRule>
    <cfRule type="expression" dxfId="2301" priority="276" stopIfTrue="1">
      <formula>$D$1&gt;P4</formula>
    </cfRule>
  </conditionalFormatting>
  <conditionalFormatting sqref="P4">
    <cfRule type="expression" dxfId="2300" priority="273" stopIfTrue="1">
      <formula>$D$1&lt;P4</formula>
    </cfRule>
    <cfRule type="expression" dxfId="2299" priority="274" stopIfTrue="1">
      <formula>$D$1&gt;P4</formula>
    </cfRule>
  </conditionalFormatting>
  <conditionalFormatting sqref="P4">
    <cfRule type="expression" dxfId="2298" priority="271" stopIfTrue="1">
      <formula>$D$1&lt;P4</formula>
    </cfRule>
    <cfRule type="expression" dxfId="2297" priority="272" stopIfTrue="1">
      <formula>$D$1&gt;P4</formula>
    </cfRule>
  </conditionalFormatting>
  <conditionalFormatting sqref="P4">
    <cfRule type="expression" dxfId="2296" priority="269" stopIfTrue="1">
      <formula>$D$1&lt;P4</formula>
    </cfRule>
    <cfRule type="expression" dxfId="2295" priority="270" stopIfTrue="1">
      <formula>$D$1&gt;P4</formula>
    </cfRule>
  </conditionalFormatting>
  <conditionalFormatting sqref="P4">
    <cfRule type="expression" dxfId="2294" priority="267" stopIfTrue="1">
      <formula>$D$1&lt;P4</formula>
    </cfRule>
    <cfRule type="expression" dxfId="2293" priority="268" stopIfTrue="1">
      <formula>$D$1&gt;P4</formula>
    </cfRule>
  </conditionalFormatting>
  <conditionalFormatting sqref="P4">
    <cfRule type="expression" dxfId="2292" priority="265" stopIfTrue="1">
      <formula>$D$1&lt;P4</formula>
    </cfRule>
    <cfRule type="expression" dxfId="2291" priority="266" stopIfTrue="1">
      <formula>$D$1&gt;P4</formula>
    </cfRule>
  </conditionalFormatting>
  <conditionalFormatting sqref="P4">
    <cfRule type="expression" dxfId="2290" priority="263" stopIfTrue="1">
      <formula>$D$1&lt;P4</formula>
    </cfRule>
    <cfRule type="expression" dxfId="2289" priority="264" stopIfTrue="1">
      <formula>$D$1&gt;P4</formula>
    </cfRule>
  </conditionalFormatting>
  <conditionalFormatting sqref="P4">
    <cfRule type="expression" dxfId="2288" priority="261" stopIfTrue="1">
      <formula>$D$1&lt;P4</formula>
    </cfRule>
    <cfRule type="expression" dxfId="2287" priority="262" stopIfTrue="1">
      <formula>$D$1&gt;P4</formula>
    </cfRule>
  </conditionalFormatting>
  <conditionalFormatting sqref="P4">
    <cfRule type="expression" dxfId="2286" priority="259" stopIfTrue="1">
      <formula>$D$1&lt;P4</formula>
    </cfRule>
    <cfRule type="expression" dxfId="2285" priority="260" stopIfTrue="1">
      <formula>$D$1&gt;P4</formula>
    </cfRule>
  </conditionalFormatting>
  <conditionalFormatting sqref="P4">
    <cfRule type="expression" dxfId="2284" priority="257" stopIfTrue="1">
      <formula>$D$1&lt;P4</formula>
    </cfRule>
    <cfRule type="expression" dxfId="2283" priority="258" stopIfTrue="1">
      <formula>$D$1&gt;P4</formula>
    </cfRule>
  </conditionalFormatting>
  <conditionalFormatting sqref="P4">
    <cfRule type="expression" dxfId="2282" priority="255" stopIfTrue="1">
      <formula>$D$1&lt;P4</formula>
    </cfRule>
    <cfRule type="expression" dxfId="2281" priority="256" stopIfTrue="1">
      <formula>$D$1&gt;P4</formula>
    </cfRule>
  </conditionalFormatting>
  <conditionalFormatting sqref="P4">
    <cfRule type="expression" dxfId="2280" priority="253" stopIfTrue="1">
      <formula>$D$1&lt;P4</formula>
    </cfRule>
    <cfRule type="expression" dxfId="2279" priority="254" stopIfTrue="1">
      <formula>$D$1&gt;P4</formula>
    </cfRule>
  </conditionalFormatting>
  <conditionalFormatting sqref="P4">
    <cfRule type="expression" dxfId="2278" priority="251" stopIfTrue="1">
      <formula>$D$1&lt;P4</formula>
    </cfRule>
    <cfRule type="expression" dxfId="2277" priority="252" stopIfTrue="1">
      <formula>$D$1&gt;P4</formula>
    </cfRule>
  </conditionalFormatting>
  <conditionalFormatting sqref="P4">
    <cfRule type="expression" dxfId="2276" priority="249" stopIfTrue="1">
      <formula>$D$1&lt;P4</formula>
    </cfRule>
    <cfRule type="expression" dxfId="2275" priority="250" stopIfTrue="1">
      <formula>$D$1&gt;P4</formula>
    </cfRule>
  </conditionalFormatting>
  <conditionalFormatting sqref="P4">
    <cfRule type="expression" dxfId="2274" priority="247" stopIfTrue="1">
      <formula>$D$1&lt;P4</formula>
    </cfRule>
    <cfRule type="expression" dxfId="2273" priority="248" stopIfTrue="1">
      <formula>$D$1&gt;P4</formula>
    </cfRule>
  </conditionalFormatting>
  <conditionalFormatting sqref="H3">
    <cfRule type="expression" dxfId="2272" priority="245" stopIfTrue="1">
      <formula>$D$1&lt;H3</formula>
    </cfRule>
    <cfRule type="expression" dxfId="2271" priority="246" stopIfTrue="1">
      <formula>$D$1&gt;H3</formula>
    </cfRule>
  </conditionalFormatting>
  <conditionalFormatting sqref="H3">
    <cfRule type="expression" dxfId="2270" priority="243" stopIfTrue="1">
      <formula>$D$1&lt;H3</formula>
    </cfRule>
    <cfRule type="expression" dxfId="2269" priority="244" stopIfTrue="1">
      <formula>$D$1&gt;H3</formula>
    </cfRule>
  </conditionalFormatting>
  <conditionalFormatting sqref="H3">
    <cfRule type="expression" dxfId="2268" priority="241" stopIfTrue="1">
      <formula>$D$1&lt;H3</formula>
    </cfRule>
    <cfRule type="expression" dxfId="2267" priority="242" stopIfTrue="1">
      <formula>$D$1&gt;H3</formula>
    </cfRule>
  </conditionalFormatting>
  <conditionalFormatting sqref="H5">
    <cfRule type="cellIs" dxfId="2266" priority="233" stopIfTrue="1" operator="equal">
      <formula>5</formula>
    </cfRule>
    <cfRule type="cellIs" dxfId="2265" priority="234" stopIfTrue="1" operator="equal">
      <formula>4</formula>
    </cfRule>
    <cfRule type="cellIs" dxfId="2264" priority="235" stopIfTrue="1" operator="equal">
      <formula>3</formula>
    </cfRule>
  </conditionalFormatting>
  <conditionalFormatting sqref="H4">
    <cfRule type="expression" dxfId="2263" priority="224" stopIfTrue="1">
      <formula>$D$1&lt;H4</formula>
    </cfRule>
    <cfRule type="expression" dxfId="2262" priority="225" stopIfTrue="1">
      <formula>$D$1&gt;H4</formula>
    </cfRule>
  </conditionalFormatting>
  <conditionalFormatting sqref="H4">
    <cfRule type="expression" dxfId="2261" priority="214" stopIfTrue="1">
      <formula>$D$1&lt;H4</formula>
    </cfRule>
    <cfRule type="expression" dxfId="2260" priority="215" stopIfTrue="1">
      <formula>$D$1&gt;H4</formula>
    </cfRule>
  </conditionalFormatting>
  <conditionalFormatting sqref="H4">
    <cfRule type="expression" dxfId="2259" priority="212" stopIfTrue="1">
      <formula>$D$1&lt;H4</formula>
    </cfRule>
    <cfRule type="expression" dxfId="2258" priority="213" stopIfTrue="1">
      <formula>$D$1&gt;H4</formula>
    </cfRule>
  </conditionalFormatting>
  <conditionalFormatting sqref="H4">
    <cfRule type="expression" dxfId="2257" priority="210" stopIfTrue="1">
      <formula>$D$1&lt;H4</formula>
    </cfRule>
    <cfRule type="expression" dxfId="2256" priority="211" stopIfTrue="1">
      <formula>$D$1&gt;H4</formula>
    </cfRule>
  </conditionalFormatting>
  <conditionalFormatting sqref="H4">
    <cfRule type="expression" dxfId="2255" priority="208" stopIfTrue="1">
      <formula>$D$1&lt;H4</formula>
    </cfRule>
    <cfRule type="expression" dxfId="2254" priority="209" stopIfTrue="1">
      <formula>$D$1&gt;H4</formula>
    </cfRule>
  </conditionalFormatting>
  <conditionalFormatting sqref="H4">
    <cfRule type="expression" dxfId="2253" priority="206" stopIfTrue="1">
      <formula>$D$1&lt;H4</formula>
    </cfRule>
    <cfRule type="expression" dxfId="2252" priority="207" stopIfTrue="1">
      <formula>$D$1&gt;H4</formula>
    </cfRule>
  </conditionalFormatting>
  <conditionalFormatting sqref="H4">
    <cfRule type="expression" dxfId="2251" priority="180" stopIfTrue="1">
      <formula>$D$1&lt;H4</formula>
    </cfRule>
    <cfRule type="expression" dxfId="2250" priority="181" stopIfTrue="1">
      <formula>$D$1&gt;H4</formula>
    </cfRule>
  </conditionalFormatting>
  <conditionalFormatting sqref="H4">
    <cfRule type="expression" dxfId="2249" priority="218" stopIfTrue="1">
      <formula>$D$1&lt;H4</formula>
    </cfRule>
    <cfRule type="expression" dxfId="2248" priority="219" stopIfTrue="1">
      <formula>$D$1&gt;H4</formula>
    </cfRule>
  </conditionalFormatting>
  <conditionalFormatting sqref="H4">
    <cfRule type="expression" dxfId="2247" priority="220" stopIfTrue="1">
      <formula>$D$1&lt;H4</formula>
    </cfRule>
    <cfRule type="expression" dxfId="2246" priority="221" stopIfTrue="1">
      <formula>$D$1&gt;H4</formula>
    </cfRule>
  </conditionalFormatting>
  <conditionalFormatting sqref="H5">
    <cfRule type="cellIs" dxfId="2245" priority="238" stopIfTrue="1" operator="equal">
      <formula>5</formula>
    </cfRule>
    <cfRule type="cellIs" dxfId="2244" priority="239" stopIfTrue="1" operator="equal">
      <formula>4</formula>
    </cfRule>
    <cfRule type="cellIs" dxfId="2243" priority="240" stopIfTrue="1" operator="equal">
      <formula>3</formula>
    </cfRule>
  </conditionalFormatting>
  <conditionalFormatting sqref="H4">
    <cfRule type="expression" dxfId="2242" priority="236" stopIfTrue="1">
      <formula>$D$1&lt;H4</formula>
    </cfRule>
    <cfRule type="expression" dxfId="2241" priority="237" stopIfTrue="1">
      <formula>$D$1&gt;H4</formula>
    </cfRule>
  </conditionalFormatting>
  <conditionalFormatting sqref="H4">
    <cfRule type="expression" dxfId="2240" priority="231" stopIfTrue="1">
      <formula>$D$1&lt;H4</formula>
    </cfRule>
    <cfRule type="expression" dxfId="2239" priority="232" stopIfTrue="1">
      <formula>$D$1&gt;H4</formula>
    </cfRule>
  </conditionalFormatting>
  <conditionalFormatting sqref="H5">
    <cfRule type="cellIs" dxfId="2238" priority="228" stopIfTrue="1" operator="equal">
      <formula>5</formula>
    </cfRule>
    <cfRule type="cellIs" dxfId="2237" priority="229" stopIfTrue="1" operator="equal">
      <formula>4</formula>
    </cfRule>
    <cfRule type="cellIs" dxfId="2236" priority="230" stopIfTrue="1" operator="equal">
      <formula>3</formula>
    </cfRule>
  </conditionalFormatting>
  <conditionalFormatting sqref="H4">
    <cfRule type="expression" dxfId="2235" priority="226" stopIfTrue="1">
      <formula>$D$1&lt;H4</formula>
    </cfRule>
    <cfRule type="expression" dxfId="2234" priority="227" stopIfTrue="1">
      <formula>$D$1&gt;H4</formula>
    </cfRule>
  </conditionalFormatting>
  <conditionalFormatting sqref="H4">
    <cfRule type="expression" dxfId="2233" priority="222" stopIfTrue="1">
      <formula>$D$1&lt;H4</formula>
    </cfRule>
    <cfRule type="expression" dxfId="2232" priority="223" stopIfTrue="1">
      <formula>$D$1&gt;H4</formula>
    </cfRule>
  </conditionalFormatting>
  <conditionalFormatting sqref="H4">
    <cfRule type="expression" dxfId="2231" priority="216" stopIfTrue="1">
      <formula>$D$1&lt;H4</formula>
    </cfRule>
    <cfRule type="expression" dxfId="2230" priority="217" stopIfTrue="1">
      <formula>$D$1&gt;H4</formula>
    </cfRule>
  </conditionalFormatting>
  <conditionalFormatting sqref="H5">
    <cfRule type="cellIs" dxfId="2229" priority="203" stopIfTrue="1" operator="equal">
      <formula>5</formula>
    </cfRule>
    <cfRule type="cellIs" dxfId="2228" priority="204" stopIfTrue="1" operator="equal">
      <formula>4</formula>
    </cfRule>
    <cfRule type="cellIs" dxfId="2227" priority="205" stopIfTrue="1" operator="equal">
      <formula>3</formula>
    </cfRule>
  </conditionalFormatting>
  <conditionalFormatting sqref="H4">
    <cfRule type="expression" dxfId="2226" priority="201" stopIfTrue="1">
      <formula>$D$1&lt;H4</formula>
    </cfRule>
    <cfRule type="expression" dxfId="2225" priority="202" stopIfTrue="1">
      <formula>$D$1&gt;H4</formula>
    </cfRule>
  </conditionalFormatting>
  <conditionalFormatting sqref="H5">
    <cfRule type="cellIs" dxfId="2224" priority="198" stopIfTrue="1" operator="equal">
      <formula>5</formula>
    </cfRule>
    <cfRule type="cellIs" dxfId="2223" priority="199" stopIfTrue="1" operator="equal">
      <formula>4</formula>
    </cfRule>
    <cfRule type="cellIs" dxfId="2222" priority="200" stopIfTrue="1" operator="equal">
      <formula>3</formula>
    </cfRule>
  </conditionalFormatting>
  <conditionalFormatting sqref="H4">
    <cfRule type="expression" dxfId="2221" priority="196" stopIfTrue="1">
      <formula>$D$1&lt;H4</formula>
    </cfRule>
    <cfRule type="expression" dxfId="2220" priority="197" stopIfTrue="1">
      <formula>$D$1&gt;H4</formula>
    </cfRule>
  </conditionalFormatting>
  <conditionalFormatting sqref="H5">
    <cfRule type="cellIs" dxfId="2219" priority="193" stopIfTrue="1" operator="equal">
      <formula>5</formula>
    </cfRule>
    <cfRule type="cellIs" dxfId="2218" priority="194" stopIfTrue="1" operator="equal">
      <formula>4</formula>
    </cfRule>
    <cfRule type="cellIs" dxfId="2217" priority="195" stopIfTrue="1" operator="equal">
      <formula>3</formula>
    </cfRule>
  </conditionalFormatting>
  <conditionalFormatting sqref="H4">
    <cfRule type="expression" dxfId="2216" priority="191" stopIfTrue="1">
      <formula>$D$1&lt;H4</formula>
    </cfRule>
    <cfRule type="expression" dxfId="2215" priority="192" stopIfTrue="1">
      <formula>$D$1&gt;H4</formula>
    </cfRule>
  </conditionalFormatting>
  <conditionalFormatting sqref="H5">
    <cfRule type="cellIs" dxfId="2214" priority="188" stopIfTrue="1" operator="equal">
      <formula>5</formula>
    </cfRule>
    <cfRule type="cellIs" dxfId="2213" priority="189" stopIfTrue="1" operator="equal">
      <formula>4</formula>
    </cfRule>
    <cfRule type="cellIs" dxfId="2212" priority="190" stopIfTrue="1" operator="equal">
      <formula>3</formula>
    </cfRule>
  </conditionalFormatting>
  <conditionalFormatting sqref="H4">
    <cfRule type="expression" dxfId="2211" priority="186" stopIfTrue="1">
      <formula>$D$1&lt;H4</formula>
    </cfRule>
    <cfRule type="expression" dxfId="2210" priority="187" stopIfTrue="1">
      <formula>$D$1&gt;H4</formula>
    </cfRule>
  </conditionalFormatting>
  <conditionalFormatting sqref="H4">
    <cfRule type="expression" dxfId="2209" priority="184" stopIfTrue="1">
      <formula>$D$1&lt;H4</formula>
    </cfRule>
    <cfRule type="expression" dxfId="2208" priority="185" stopIfTrue="1">
      <formula>$D$1&gt;H4</formula>
    </cfRule>
  </conditionalFormatting>
  <conditionalFormatting sqref="H4">
    <cfRule type="expression" dxfId="2207" priority="182" stopIfTrue="1">
      <formula>$D$1&lt;H4</formula>
    </cfRule>
    <cfRule type="expression" dxfId="2206" priority="183" stopIfTrue="1">
      <formula>$D$1&gt;H4</formula>
    </cfRule>
  </conditionalFormatting>
  <conditionalFormatting sqref="H4">
    <cfRule type="expression" dxfId="2205" priority="178" stopIfTrue="1">
      <formula>$D$1&lt;H4</formula>
    </cfRule>
    <cfRule type="expression" dxfId="2204" priority="179" stopIfTrue="1">
      <formula>$D$1&gt;H4</formula>
    </cfRule>
  </conditionalFormatting>
  <conditionalFormatting sqref="H4">
    <cfRule type="expression" dxfId="2203" priority="176" stopIfTrue="1">
      <formula>$D$1&lt;H4</formula>
    </cfRule>
    <cfRule type="expression" dxfId="2202" priority="177" stopIfTrue="1">
      <formula>$D$1&gt;H4</formula>
    </cfRule>
  </conditionalFormatting>
  <conditionalFormatting sqref="H4">
    <cfRule type="expression" dxfId="2201" priority="174" stopIfTrue="1">
      <formula>$D$1&lt;H4</formula>
    </cfRule>
    <cfRule type="expression" dxfId="2200" priority="175" stopIfTrue="1">
      <formula>$D$1&gt;H4</formula>
    </cfRule>
  </conditionalFormatting>
  <conditionalFormatting sqref="H4">
    <cfRule type="expression" dxfId="2199" priority="172" stopIfTrue="1">
      <formula>$D$1&lt;H4</formula>
    </cfRule>
    <cfRule type="expression" dxfId="2198" priority="173" stopIfTrue="1">
      <formula>$D$1&gt;H4</formula>
    </cfRule>
  </conditionalFormatting>
  <conditionalFormatting sqref="H4">
    <cfRule type="expression" dxfId="2197" priority="170" stopIfTrue="1">
      <formula>$D$1&lt;H4</formula>
    </cfRule>
    <cfRule type="expression" dxfId="2196" priority="171" stopIfTrue="1">
      <formula>$D$1&gt;H4</formula>
    </cfRule>
  </conditionalFormatting>
  <conditionalFormatting sqref="H4">
    <cfRule type="expression" dxfId="2195" priority="168" stopIfTrue="1">
      <formula>$D$1&lt;H4</formula>
    </cfRule>
    <cfRule type="expression" dxfId="2194" priority="169" stopIfTrue="1">
      <formula>$D$1&gt;H4</formula>
    </cfRule>
  </conditionalFormatting>
  <conditionalFormatting sqref="H4">
    <cfRule type="expression" dxfId="2193" priority="166" stopIfTrue="1">
      <formula>$D$1&lt;H4</formula>
    </cfRule>
    <cfRule type="expression" dxfId="2192" priority="167" stopIfTrue="1">
      <formula>$D$1&gt;H4</formula>
    </cfRule>
  </conditionalFormatting>
  <conditionalFormatting sqref="J4">
    <cfRule type="expression" dxfId="2191" priority="164" stopIfTrue="1">
      <formula>$D$1&lt;J4</formula>
    </cfRule>
    <cfRule type="expression" dxfId="2190" priority="165" stopIfTrue="1">
      <formula>$D$1&gt;J4</formula>
    </cfRule>
  </conditionalFormatting>
  <conditionalFormatting sqref="J4">
    <cfRule type="expression" dxfId="2189" priority="162" stopIfTrue="1">
      <formula>$D$1&lt;J4</formula>
    </cfRule>
    <cfRule type="expression" dxfId="2188" priority="163" stopIfTrue="1">
      <formula>$D$1&gt;J4</formula>
    </cfRule>
  </conditionalFormatting>
  <conditionalFormatting sqref="J4">
    <cfRule type="expression" dxfId="2187" priority="160" stopIfTrue="1">
      <formula>$D$1&lt;J4</formula>
    </cfRule>
    <cfRule type="expression" dxfId="2186" priority="161" stopIfTrue="1">
      <formula>$D$1&gt;J4</formula>
    </cfRule>
  </conditionalFormatting>
  <conditionalFormatting sqref="J4">
    <cfRule type="expression" dxfId="2185" priority="156" stopIfTrue="1">
      <formula>$D$1&lt;J4</formula>
    </cfRule>
    <cfRule type="expression" dxfId="2184" priority="157" stopIfTrue="1">
      <formula>$D$1&gt;J4</formula>
    </cfRule>
  </conditionalFormatting>
  <conditionalFormatting sqref="J4">
    <cfRule type="expression" dxfId="2183" priority="158" stopIfTrue="1">
      <formula>$D$1&lt;J4</formula>
    </cfRule>
    <cfRule type="expression" dxfId="2182" priority="159" stopIfTrue="1">
      <formula>$D$1&gt;J4</formula>
    </cfRule>
  </conditionalFormatting>
  <conditionalFormatting sqref="J4">
    <cfRule type="expression" dxfId="2181" priority="154" stopIfTrue="1">
      <formula>$D$1&lt;J4</formula>
    </cfRule>
    <cfRule type="expression" dxfId="2180" priority="155" stopIfTrue="1">
      <formula>$D$1&gt;J4</formula>
    </cfRule>
  </conditionalFormatting>
  <conditionalFormatting sqref="J5">
    <cfRule type="expression" dxfId="2179" priority="152" stopIfTrue="1">
      <formula>$D$1&lt;J5</formula>
    </cfRule>
    <cfRule type="expression" dxfId="2178" priority="153" stopIfTrue="1">
      <formula>$D$1&gt;J5</formula>
    </cfRule>
  </conditionalFormatting>
  <conditionalFormatting sqref="J5">
    <cfRule type="expression" dxfId="2177" priority="150" stopIfTrue="1">
      <formula>$D$1&lt;J5</formula>
    </cfRule>
    <cfRule type="expression" dxfId="2176" priority="151" stopIfTrue="1">
      <formula>$D$1&gt;J5</formula>
    </cfRule>
  </conditionalFormatting>
  <conditionalFormatting sqref="J5">
    <cfRule type="expression" dxfId="2175" priority="148" stopIfTrue="1">
      <formula>$D$1&lt;J5</formula>
    </cfRule>
    <cfRule type="expression" dxfId="2174" priority="149" stopIfTrue="1">
      <formula>$D$1&gt;J5</formula>
    </cfRule>
  </conditionalFormatting>
  <conditionalFormatting sqref="J4">
    <cfRule type="expression" dxfId="2173" priority="143" stopIfTrue="1">
      <formula>$D$1&lt;J4</formula>
    </cfRule>
    <cfRule type="expression" dxfId="2172" priority="144" stopIfTrue="1">
      <formula>$D$1&gt;J4</formula>
    </cfRule>
  </conditionalFormatting>
  <conditionalFormatting sqref="J5">
    <cfRule type="cellIs" dxfId="2171" priority="145" stopIfTrue="1" operator="equal">
      <formula>5</formula>
    </cfRule>
    <cfRule type="cellIs" dxfId="2170" priority="146" stopIfTrue="1" operator="equal">
      <formula>4</formula>
    </cfRule>
    <cfRule type="cellIs" dxfId="2169" priority="147" stopIfTrue="1" operator="equal">
      <formula>3</formula>
    </cfRule>
  </conditionalFormatting>
  <conditionalFormatting sqref="J5">
    <cfRule type="cellIs" dxfId="2168" priority="140" stopIfTrue="1" operator="equal">
      <formula>5</formula>
    </cfRule>
    <cfRule type="cellIs" dxfId="2167" priority="141" stopIfTrue="1" operator="equal">
      <formula>4</formula>
    </cfRule>
    <cfRule type="cellIs" dxfId="2166" priority="142" stopIfTrue="1" operator="equal">
      <formula>3</formula>
    </cfRule>
  </conditionalFormatting>
  <conditionalFormatting sqref="J4">
    <cfRule type="expression" dxfId="2165" priority="138" stopIfTrue="1">
      <formula>$D$1&lt;J4</formula>
    </cfRule>
    <cfRule type="expression" dxfId="2164" priority="139" stopIfTrue="1">
      <formula>$D$1&gt;J4</formula>
    </cfRule>
  </conditionalFormatting>
  <conditionalFormatting sqref="J5">
    <cfRule type="cellIs" dxfId="2163" priority="135" stopIfTrue="1" operator="equal">
      <formula>5</formula>
    </cfRule>
    <cfRule type="cellIs" dxfId="2162" priority="136" stopIfTrue="1" operator="equal">
      <formula>4</formula>
    </cfRule>
    <cfRule type="cellIs" dxfId="2161" priority="137" stopIfTrue="1" operator="equal">
      <formula>3</formula>
    </cfRule>
  </conditionalFormatting>
  <conditionalFormatting sqref="J4">
    <cfRule type="expression" dxfId="2160" priority="133" stopIfTrue="1">
      <formula>$D$1&lt;J4</formula>
    </cfRule>
    <cfRule type="expression" dxfId="2159" priority="134" stopIfTrue="1">
      <formula>$D$1&gt;J4</formula>
    </cfRule>
  </conditionalFormatting>
  <conditionalFormatting sqref="L3">
    <cfRule type="expression" dxfId="2158" priority="131" stopIfTrue="1">
      <formula>$D$1&lt;L3</formula>
    </cfRule>
    <cfRule type="expression" dxfId="2157" priority="132" stopIfTrue="1">
      <formula>$D$1&gt;L3</formula>
    </cfRule>
  </conditionalFormatting>
  <conditionalFormatting sqref="L3">
    <cfRule type="expression" dxfId="2156" priority="129" stopIfTrue="1">
      <formula>$D$1&lt;L3</formula>
    </cfRule>
    <cfRule type="expression" dxfId="2155" priority="130" stopIfTrue="1">
      <formula>$D$1&gt;L3</formula>
    </cfRule>
  </conditionalFormatting>
  <conditionalFormatting sqref="L3">
    <cfRule type="expression" dxfId="2154" priority="123" stopIfTrue="1">
      <formula>$D$1&lt;L3</formula>
    </cfRule>
    <cfRule type="expression" dxfId="2153" priority="124" stopIfTrue="1">
      <formula>$D$1&gt;L3</formula>
    </cfRule>
  </conditionalFormatting>
  <conditionalFormatting sqref="L3">
    <cfRule type="expression" dxfId="2152" priority="127" stopIfTrue="1">
      <formula>$D$1&lt;L3</formula>
    </cfRule>
    <cfRule type="expression" dxfId="2151" priority="128" stopIfTrue="1">
      <formula>$D$1&gt;L3</formula>
    </cfRule>
  </conditionalFormatting>
  <conditionalFormatting sqref="L3">
    <cfRule type="expression" dxfId="2150" priority="125" stopIfTrue="1">
      <formula>$D$1&lt;L3</formula>
    </cfRule>
    <cfRule type="expression" dxfId="2149" priority="126" stopIfTrue="1">
      <formula>$D$1&gt;L3</formula>
    </cfRule>
  </conditionalFormatting>
  <conditionalFormatting sqref="L3">
    <cfRule type="expression" dxfId="2148" priority="117" stopIfTrue="1">
      <formula>$D$1&lt;L3</formula>
    </cfRule>
    <cfRule type="expression" dxfId="2147" priority="118" stopIfTrue="1">
      <formula>$D$1&gt;L3</formula>
    </cfRule>
  </conditionalFormatting>
  <conditionalFormatting sqref="L3">
    <cfRule type="expression" dxfId="2146" priority="121" stopIfTrue="1">
      <formula>$D$1&lt;L3</formula>
    </cfRule>
    <cfRule type="expression" dxfId="2145" priority="122" stopIfTrue="1">
      <formula>$D$1&gt;L3</formula>
    </cfRule>
  </conditionalFormatting>
  <conditionalFormatting sqref="L3">
    <cfRule type="expression" dxfId="2144" priority="119" stopIfTrue="1">
      <formula>$D$1&lt;L3</formula>
    </cfRule>
    <cfRule type="expression" dxfId="2143" priority="120" stopIfTrue="1">
      <formula>$D$1&gt;L3</formula>
    </cfRule>
  </conditionalFormatting>
  <conditionalFormatting sqref="L3">
    <cfRule type="expression" dxfId="2142" priority="115" stopIfTrue="1">
      <formula>$D$1&lt;L3</formula>
    </cfRule>
    <cfRule type="expression" dxfId="2141" priority="116" stopIfTrue="1">
      <formula>$D$1&gt;L3</formula>
    </cfRule>
  </conditionalFormatting>
  <conditionalFormatting sqref="L3">
    <cfRule type="expression" dxfId="2140" priority="113" stopIfTrue="1">
      <formula>$D$1&lt;L3</formula>
    </cfRule>
    <cfRule type="expression" dxfId="2139" priority="114" stopIfTrue="1">
      <formula>$D$1&gt;L3</formula>
    </cfRule>
  </conditionalFormatting>
  <conditionalFormatting sqref="L4">
    <cfRule type="expression" dxfId="2138" priority="111" stopIfTrue="1">
      <formula>$D$1&lt;L4</formula>
    </cfRule>
    <cfRule type="expression" dxfId="2137" priority="112" stopIfTrue="1">
      <formula>$D$1&gt;L4</formula>
    </cfRule>
  </conditionalFormatting>
  <conditionalFormatting sqref="L4">
    <cfRule type="expression" dxfId="2136" priority="109" stopIfTrue="1">
      <formula>$D$1&lt;L4</formula>
    </cfRule>
    <cfRule type="expression" dxfId="2135" priority="110" stopIfTrue="1">
      <formula>$D$1&gt;L4</formula>
    </cfRule>
  </conditionalFormatting>
  <conditionalFormatting sqref="L4">
    <cfRule type="expression" dxfId="2134" priority="107" stopIfTrue="1">
      <formula>$D$1&lt;L4</formula>
    </cfRule>
    <cfRule type="expression" dxfId="2133" priority="108" stopIfTrue="1">
      <formula>$D$1&gt;L4</formula>
    </cfRule>
  </conditionalFormatting>
  <conditionalFormatting sqref="L4">
    <cfRule type="expression" dxfId="2132" priority="103" stopIfTrue="1">
      <formula>$D$1&lt;L4</formula>
    </cfRule>
    <cfRule type="expression" dxfId="2131" priority="104" stopIfTrue="1">
      <formula>$D$1&gt;L4</formula>
    </cfRule>
  </conditionalFormatting>
  <conditionalFormatting sqref="L4">
    <cfRule type="expression" dxfId="2130" priority="105" stopIfTrue="1">
      <formula>$D$1&lt;L4</formula>
    </cfRule>
    <cfRule type="expression" dxfId="2129" priority="106" stopIfTrue="1">
      <formula>$D$1&gt;L4</formula>
    </cfRule>
  </conditionalFormatting>
  <conditionalFormatting sqref="L4">
    <cfRule type="expression" dxfId="2128" priority="101" stopIfTrue="1">
      <formula>$D$1&lt;L4</formula>
    </cfRule>
    <cfRule type="expression" dxfId="2127" priority="102" stopIfTrue="1">
      <formula>$D$1&gt;L4</formula>
    </cfRule>
  </conditionalFormatting>
  <conditionalFormatting sqref="L5">
    <cfRule type="expression" dxfId="2126" priority="99" stopIfTrue="1">
      <formula>$D$1&lt;L5</formula>
    </cfRule>
    <cfRule type="expression" dxfId="2125" priority="100" stopIfTrue="1">
      <formula>$D$1&gt;L5</formula>
    </cfRule>
  </conditionalFormatting>
  <conditionalFormatting sqref="L5">
    <cfRule type="expression" dxfId="2124" priority="97" stopIfTrue="1">
      <formula>$D$1&lt;L5</formula>
    </cfRule>
    <cfRule type="expression" dxfId="2123" priority="98" stopIfTrue="1">
      <formula>$D$1&gt;L5</formula>
    </cfRule>
  </conditionalFormatting>
  <conditionalFormatting sqref="L5">
    <cfRule type="expression" dxfId="2122" priority="95" stopIfTrue="1">
      <formula>$D$1&lt;L5</formula>
    </cfRule>
    <cfRule type="expression" dxfId="2121" priority="96" stopIfTrue="1">
      <formula>$D$1&gt;L5</formula>
    </cfRule>
  </conditionalFormatting>
  <conditionalFormatting sqref="L4">
    <cfRule type="expression" dxfId="2120" priority="90" stopIfTrue="1">
      <formula>$D$1&lt;L4</formula>
    </cfRule>
    <cfRule type="expression" dxfId="2119" priority="91" stopIfTrue="1">
      <formula>$D$1&gt;L4</formula>
    </cfRule>
  </conditionalFormatting>
  <conditionalFormatting sqref="L5">
    <cfRule type="cellIs" dxfId="2118" priority="92" stopIfTrue="1" operator="equal">
      <formula>5</formula>
    </cfRule>
    <cfRule type="cellIs" dxfId="2117" priority="93" stopIfTrue="1" operator="equal">
      <formula>4</formula>
    </cfRule>
    <cfRule type="cellIs" dxfId="2116" priority="94" stopIfTrue="1" operator="equal">
      <formula>3</formula>
    </cfRule>
  </conditionalFormatting>
  <conditionalFormatting sqref="L5">
    <cfRule type="cellIs" dxfId="2115" priority="87" stopIfTrue="1" operator="equal">
      <formula>5</formula>
    </cfRule>
    <cfRule type="cellIs" dxfId="2114" priority="88" stopIfTrue="1" operator="equal">
      <formula>4</formula>
    </cfRule>
    <cfRule type="cellIs" dxfId="2113" priority="89" stopIfTrue="1" operator="equal">
      <formula>3</formula>
    </cfRule>
  </conditionalFormatting>
  <conditionalFormatting sqref="L4">
    <cfRule type="expression" dxfId="2112" priority="85" stopIfTrue="1">
      <formula>$D$1&lt;L4</formula>
    </cfRule>
    <cfRule type="expression" dxfId="2111" priority="86" stopIfTrue="1">
      <formula>$D$1&gt;L4</formula>
    </cfRule>
  </conditionalFormatting>
  <conditionalFormatting sqref="L5">
    <cfRule type="cellIs" dxfId="2110" priority="82" stopIfTrue="1" operator="equal">
      <formula>5</formula>
    </cfRule>
    <cfRule type="cellIs" dxfId="2109" priority="83" stopIfTrue="1" operator="equal">
      <formula>4</formula>
    </cfRule>
    <cfRule type="cellIs" dxfId="2108" priority="84" stopIfTrue="1" operator="equal">
      <formula>3</formula>
    </cfRule>
  </conditionalFormatting>
  <conditionalFormatting sqref="L4">
    <cfRule type="expression" dxfId="2107" priority="80" stopIfTrue="1">
      <formula>$D$1&lt;L4</formula>
    </cfRule>
    <cfRule type="expression" dxfId="2106" priority="81" stopIfTrue="1">
      <formula>$D$1&gt;L4</formula>
    </cfRule>
  </conditionalFormatting>
  <conditionalFormatting sqref="T3">
    <cfRule type="expression" dxfId="2105" priority="78" stopIfTrue="1">
      <formula>$D$1&lt;T3</formula>
    </cfRule>
    <cfRule type="expression" dxfId="2104" priority="79" stopIfTrue="1">
      <formula>$D$1&gt;T3</formula>
    </cfRule>
  </conditionalFormatting>
  <conditionalFormatting sqref="U6:U31">
    <cfRule type="cellIs" dxfId="2103" priority="75" stopIfTrue="1" operator="equal">
      <formula>5</formula>
    </cfRule>
    <cfRule type="cellIs" dxfId="2102" priority="76" stopIfTrue="1" operator="equal">
      <formula>4</formula>
    </cfRule>
    <cfRule type="cellIs" dxfId="2101" priority="77" stopIfTrue="1" operator="equal">
      <formula>3</formula>
    </cfRule>
  </conditionalFormatting>
  <conditionalFormatting sqref="U4">
    <cfRule type="expression" dxfId="2100" priority="73" stopIfTrue="1">
      <formula>$D$1&lt;U4</formula>
    </cfRule>
    <cfRule type="expression" dxfId="2099" priority="74" stopIfTrue="1">
      <formula>$D$1&gt;U4</formula>
    </cfRule>
  </conditionalFormatting>
  <conditionalFormatting sqref="U5">
    <cfRule type="cellIs" dxfId="2098" priority="70" stopIfTrue="1" operator="equal">
      <formula>5</formula>
    </cfRule>
    <cfRule type="cellIs" dxfId="2097" priority="71" stopIfTrue="1" operator="equal">
      <formula>4</formula>
    </cfRule>
    <cfRule type="cellIs" dxfId="2096" priority="72" stopIfTrue="1" operator="equal">
      <formula>3</formula>
    </cfRule>
  </conditionalFormatting>
  <conditionalFormatting sqref="U4">
    <cfRule type="expression" dxfId="2095" priority="39" stopIfTrue="1">
      <formula>$D$1&lt;U4</formula>
    </cfRule>
    <cfRule type="expression" dxfId="2094" priority="40" stopIfTrue="1">
      <formula>$D$1&gt;U4</formula>
    </cfRule>
  </conditionalFormatting>
  <conditionalFormatting sqref="U4">
    <cfRule type="expression" dxfId="2093" priority="47" stopIfTrue="1">
      <formula>$D$1&lt;U4</formula>
    </cfRule>
    <cfRule type="expression" dxfId="2092" priority="48" stopIfTrue="1">
      <formula>$D$1&gt;U4</formula>
    </cfRule>
  </conditionalFormatting>
  <conditionalFormatting sqref="U4">
    <cfRule type="expression" dxfId="2091" priority="45" stopIfTrue="1">
      <formula>$D$1&lt;U4</formula>
    </cfRule>
    <cfRule type="expression" dxfId="2090" priority="46" stopIfTrue="1">
      <formula>$D$1&gt;U4</formula>
    </cfRule>
  </conditionalFormatting>
  <conditionalFormatting sqref="U4">
    <cfRule type="expression" dxfId="2089" priority="43" stopIfTrue="1">
      <formula>$D$1&lt;U4</formula>
    </cfRule>
    <cfRule type="expression" dxfId="2088" priority="44" stopIfTrue="1">
      <formula>$D$1&gt;U4</formula>
    </cfRule>
  </conditionalFormatting>
  <conditionalFormatting sqref="U4">
    <cfRule type="expression" dxfId="2087" priority="41" stopIfTrue="1">
      <formula>$D$1&lt;U4</formula>
    </cfRule>
    <cfRule type="expression" dxfId="2086" priority="42" stopIfTrue="1">
      <formula>$D$1&gt;U4</formula>
    </cfRule>
  </conditionalFormatting>
  <conditionalFormatting sqref="U5">
    <cfRule type="cellIs" dxfId="2085" priority="67" stopIfTrue="1" operator="equal">
      <formula>5</formula>
    </cfRule>
    <cfRule type="cellIs" dxfId="2084" priority="68" stopIfTrue="1" operator="equal">
      <formula>4</formula>
    </cfRule>
    <cfRule type="cellIs" dxfId="2083" priority="69" stopIfTrue="1" operator="equal">
      <formula>3</formula>
    </cfRule>
  </conditionalFormatting>
  <conditionalFormatting sqref="U4">
    <cfRule type="expression" dxfId="2082" priority="65" stopIfTrue="1">
      <formula>$D$1&lt;U4</formula>
    </cfRule>
    <cfRule type="expression" dxfId="2081" priority="66" stopIfTrue="1">
      <formula>$D$1&gt;U4</formula>
    </cfRule>
  </conditionalFormatting>
  <conditionalFormatting sqref="U4">
    <cfRule type="expression" dxfId="2080" priority="63" stopIfTrue="1">
      <formula>$D$1&lt;U4</formula>
    </cfRule>
    <cfRule type="expression" dxfId="2079" priority="64" stopIfTrue="1">
      <formula>$D$1&gt;U4</formula>
    </cfRule>
  </conditionalFormatting>
  <conditionalFormatting sqref="U4">
    <cfRule type="expression" dxfId="2078" priority="61" stopIfTrue="1">
      <formula>$D$1&lt;U4</formula>
    </cfRule>
    <cfRule type="expression" dxfId="2077" priority="62" stopIfTrue="1">
      <formula>$D$1&gt;U4</formula>
    </cfRule>
  </conditionalFormatting>
  <conditionalFormatting sqref="U4">
    <cfRule type="expression" dxfId="2076" priority="59" stopIfTrue="1">
      <formula>$D$1&lt;U4</formula>
    </cfRule>
    <cfRule type="expression" dxfId="2075" priority="60" stopIfTrue="1">
      <formula>$D$1&gt;U4</formula>
    </cfRule>
  </conditionalFormatting>
  <conditionalFormatting sqref="U4">
    <cfRule type="expression" dxfId="2074" priority="57" stopIfTrue="1">
      <formula>$D$1&lt;U4</formula>
    </cfRule>
    <cfRule type="expression" dxfId="2073" priority="58" stopIfTrue="1">
      <formula>$D$1&gt;U4</formula>
    </cfRule>
  </conditionalFormatting>
  <conditionalFormatting sqref="U4">
    <cfRule type="expression" dxfId="2072" priority="55" stopIfTrue="1">
      <formula>$D$1&lt;U4</formula>
    </cfRule>
    <cfRule type="expression" dxfId="2071" priority="56" stopIfTrue="1">
      <formula>$D$1&gt;U4</formula>
    </cfRule>
  </conditionalFormatting>
  <conditionalFormatting sqref="U4">
    <cfRule type="expression" dxfId="2070" priority="53" stopIfTrue="1">
      <formula>$D$1&lt;U4</formula>
    </cfRule>
    <cfRule type="expression" dxfId="2069" priority="54" stopIfTrue="1">
      <formula>$D$1&gt;U4</formula>
    </cfRule>
  </conditionalFormatting>
  <conditionalFormatting sqref="U4">
    <cfRule type="expression" dxfId="2068" priority="51" stopIfTrue="1">
      <formula>$D$1&lt;U4</formula>
    </cfRule>
    <cfRule type="expression" dxfId="2067" priority="52" stopIfTrue="1">
      <formula>$D$1&gt;U4</formula>
    </cfRule>
  </conditionalFormatting>
  <conditionalFormatting sqref="U4">
    <cfRule type="expression" dxfId="2066" priority="49" stopIfTrue="1">
      <formula>$D$1&lt;U4</formula>
    </cfRule>
    <cfRule type="expression" dxfId="2065" priority="50" stopIfTrue="1">
      <formula>$D$1&gt;U4</formula>
    </cfRule>
  </conditionalFormatting>
  <conditionalFormatting sqref="U3">
    <cfRule type="expression" dxfId="2064" priority="37" stopIfTrue="1">
      <formula>$D$1&lt;U3</formula>
    </cfRule>
    <cfRule type="expression" dxfId="2063" priority="38" stopIfTrue="1">
      <formula>$D$1&gt;U3</formula>
    </cfRule>
  </conditionalFormatting>
  <conditionalFormatting sqref="T4">
    <cfRule type="expression" dxfId="2062" priority="35" stopIfTrue="1">
      <formula>$D$1&lt;T4</formula>
    </cfRule>
    <cfRule type="expression" dxfId="2061" priority="36" stopIfTrue="1">
      <formula>$D$1&gt;T4</formula>
    </cfRule>
  </conditionalFormatting>
  <conditionalFormatting sqref="T5">
    <cfRule type="cellIs" dxfId="2060" priority="32" stopIfTrue="1" operator="equal">
      <formula>5</formula>
    </cfRule>
    <cfRule type="cellIs" dxfId="2059" priority="33" stopIfTrue="1" operator="equal">
      <formula>4</formula>
    </cfRule>
    <cfRule type="cellIs" dxfId="2058" priority="34" stopIfTrue="1" operator="equal">
      <formula>3</formula>
    </cfRule>
  </conditionalFormatting>
  <conditionalFormatting sqref="T4">
    <cfRule type="expression" dxfId="2057" priority="1" stopIfTrue="1">
      <formula>$D$1&lt;T4</formula>
    </cfRule>
    <cfRule type="expression" dxfId="2056" priority="2" stopIfTrue="1">
      <formula>$D$1&gt;T4</formula>
    </cfRule>
  </conditionalFormatting>
  <conditionalFormatting sqref="T4">
    <cfRule type="expression" dxfId="2055" priority="9" stopIfTrue="1">
      <formula>$D$1&lt;T4</formula>
    </cfRule>
    <cfRule type="expression" dxfId="2054" priority="10" stopIfTrue="1">
      <formula>$D$1&gt;T4</formula>
    </cfRule>
  </conditionalFormatting>
  <conditionalFormatting sqref="T4">
    <cfRule type="expression" dxfId="2053" priority="7" stopIfTrue="1">
      <formula>$D$1&lt;T4</formula>
    </cfRule>
    <cfRule type="expression" dxfId="2052" priority="8" stopIfTrue="1">
      <formula>$D$1&gt;T4</formula>
    </cfRule>
  </conditionalFormatting>
  <conditionalFormatting sqref="T4">
    <cfRule type="expression" dxfId="2051" priority="5" stopIfTrue="1">
      <formula>$D$1&lt;T4</formula>
    </cfRule>
    <cfRule type="expression" dxfId="2050" priority="6" stopIfTrue="1">
      <formula>$D$1&gt;T4</formula>
    </cfRule>
  </conditionalFormatting>
  <conditionalFormatting sqref="T4">
    <cfRule type="expression" dxfId="2049" priority="3" stopIfTrue="1">
      <formula>$D$1&lt;T4</formula>
    </cfRule>
    <cfRule type="expression" dxfId="2048" priority="4" stopIfTrue="1">
      <formula>$D$1&gt;T4</formula>
    </cfRule>
  </conditionalFormatting>
  <conditionalFormatting sqref="T5">
    <cfRule type="cellIs" dxfId="2047" priority="29" stopIfTrue="1" operator="equal">
      <formula>5</formula>
    </cfRule>
    <cfRule type="cellIs" dxfId="2046" priority="30" stopIfTrue="1" operator="equal">
      <formula>4</formula>
    </cfRule>
    <cfRule type="cellIs" dxfId="2045" priority="31" stopIfTrue="1" operator="equal">
      <formula>3</formula>
    </cfRule>
  </conditionalFormatting>
  <conditionalFormatting sqref="T4">
    <cfRule type="expression" dxfId="2044" priority="27" stopIfTrue="1">
      <formula>$D$1&lt;T4</formula>
    </cfRule>
    <cfRule type="expression" dxfId="2043" priority="28" stopIfTrue="1">
      <formula>$D$1&gt;T4</formula>
    </cfRule>
  </conditionalFormatting>
  <conditionalFormatting sqref="T4">
    <cfRule type="expression" dxfId="2042" priority="25" stopIfTrue="1">
      <formula>$D$1&lt;T4</formula>
    </cfRule>
    <cfRule type="expression" dxfId="2041" priority="26" stopIfTrue="1">
      <formula>$D$1&gt;T4</formula>
    </cfRule>
  </conditionalFormatting>
  <conditionalFormatting sqref="T4">
    <cfRule type="expression" dxfId="2040" priority="23" stopIfTrue="1">
      <formula>$D$1&lt;T4</formula>
    </cfRule>
    <cfRule type="expression" dxfId="2039" priority="24" stopIfTrue="1">
      <formula>$D$1&gt;T4</formula>
    </cfRule>
  </conditionalFormatting>
  <conditionalFormatting sqref="T4">
    <cfRule type="expression" dxfId="2038" priority="21" stopIfTrue="1">
      <formula>$D$1&lt;T4</formula>
    </cfRule>
    <cfRule type="expression" dxfId="2037" priority="22" stopIfTrue="1">
      <formula>$D$1&gt;T4</formula>
    </cfRule>
  </conditionalFormatting>
  <conditionalFormatting sqref="T4">
    <cfRule type="expression" dxfId="2036" priority="19" stopIfTrue="1">
      <formula>$D$1&lt;T4</formula>
    </cfRule>
    <cfRule type="expression" dxfId="2035" priority="20" stopIfTrue="1">
      <formula>$D$1&gt;T4</formula>
    </cfRule>
  </conditionalFormatting>
  <conditionalFormatting sqref="T4">
    <cfRule type="expression" dxfId="2034" priority="17" stopIfTrue="1">
      <formula>$D$1&lt;T4</formula>
    </cfRule>
    <cfRule type="expression" dxfId="2033" priority="18" stopIfTrue="1">
      <formula>$D$1&gt;T4</formula>
    </cfRule>
  </conditionalFormatting>
  <conditionalFormatting sqref="T4">
    <cfRule type="expression" dxfId="2032" priority="15" stopIfTrue="1">
      <formula>$D$1&lt;T4</formula>
    </cfRule>
    <cfRule type="expression" dxfId="2031" priority="16" stopIfTrue="1">
      <formula>$D$1&gt;T4</formula>
    </cfRule>
  </conditionalFormatting>
  <conditionalFormatting sqref="T4">
    <cfRule type="expression" dxfId="2030" priority="13" stopIfTrue="1">
      <formula>$D$1&lt;T4</formula>
    </cfRule>
    <cfRule type="expression" dxfId="2029" priority="14" stopIfTrue="1">
      <formula>$D$1&gt;T4</formula>
    </cfRule>
  </conditionalFormatting>
  <conditionalFormatting sqref="T4">
    <cfRule type="expression" dxfId="2028" priority="11" stopIfTrue="1">
      <formula>$D$1&lt;T4</formula>
    </cfRule>
    <cfRule type="expression" dxfId="2027" priority="12" stopIfTrue="1">
      <formula>$D$1&gt;T4</formula>
    </cfRule>
  </conditionalFormatting>
  <pageMargins left="0.7" right="0.7" top="0.75" bottom="0.75" header="0.3" footer="0.3"/>
  <pageSetup paperSize="9" scale="47"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selection activeCell="L23" sqref="L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" style="13" customWidth="1"/>
    <col min="4" max="4" width="42.28515625" style="13" customWidth="1"/>
    <col min="5" max="5" width="6.7109375" style="13" customWidth="1"/>
    <col min="6" max="6" width="7.7109375" hidden="1" customWidth="1"/>
    <col min="7" max="15" width="7.7109375" customWidth="1"/>
    <col min="16" max="16" width="7.140625" customWidth="1"/>
    <col min="17" max="17" width="7" hidden="1" customWidth="1"/>
    <col min="18" max="18" width="7" customWidth="1"/>
    <col min="19" max="19" width="7.5703125" customWidth="1"/>
    <col min="20" max="21" width="7.8554687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0" width="3.42578125" style="30" hidden="1" customWidth="1"/>
    <col min="81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271"/>
      <c r="Z1" s="271"/>
      <c r="AA1" s="271"/>
      <c r="AB1" s="271"/>
      <c r="AC1" s="271"/>
      <c r="AD1" s="27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239"/>
      <c r="G2" s="734" t="s">
        <v>40</v>
      </c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18" t="s">
        <v>1150</v>
      </c>
      <c r="S2" s="719"/>
      <c r="T2" s="720"/>
      <c r="U2" s="307" t="s">
        <v>42</v>
      </c>
      <c r="V2" s="7"/>
      <c r="W2" s="8"/>
      <c r="X2" s="8"/>
      <c r="Y2" s="271"/>
      <c r="Z2" s="271"/>
      <c r="AA2" s="271"/>
      <c r="AB2" s="271"/>
      <c r="AC2" s="271"/>
      <c r="AD2" s="27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23">
        <v>2344</v>
      </c>
      <c r="B3" s="723"/>
      <c r="C3" s="723"/>
      <c r="D3" s="196" t="s">
        <v>0</v>
      </c>
      <c r="E3" s="197"/>
      <c r="F3" s="153"/>
      <c r="G3" s="153">
        <v>42976</v>
      </c>
      <c r="H3" s="153">
        <v>43049</v>
      </c>
      <c r="I3" s="153">
        <v>43060</v>
      </c>
      <c r="J3" s="153">
        <v>43041</v>
      </c>
      <c r="K3" s="153">
        <v>43091</v>
      </c>
      <c r="L3" s="153">
        <v>43126</v>
      </c>
      <c r="M3" s="153">
        <v>43133</v>
      </c>
      <c r="N3" s="153">
        <v>43123</v>
      </c>
      <c r="O3" s="198">
        <v>43124</v>
      </c>
      <c r="P3" s="198">
        <v>43125</v>
      </c>
      <c r="Q3" s="198"/>
      <c r="R3" s="198">
        <v>43138</v>
      </c>
      <c r="S3" s="243">
        <v>43143</v>
      </c>
      <c r="T3" s="198">
        <v>43148</v>
      </c>
      <c r="U3" s="198">
        <v>43127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271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723"/>
      <c r="B4" s="723"/>
      <c r="C4" s="723"/>
      <c r="D4" s="205" t="s">
        <v>1</v>
      </c>
      <c r="E4" s="197"/>
      <c r="F4" s="156"/>
      <c r="G4" s="206"/>
      <c r="H4" s="156" t="s">
        <v>1123</v>
      </c>
      <c r="I4" s="206" t="s">
        <v>1125</v>
      </c>
      <c r="J4" s="156" t="s">
        <v>1129</v>
      </c>
      <c r="K4" s="156" t="s">
        <v>1143</v>
      </c>
      <c r="L4" s="206" t="s">
        <v>1152</v>
      </c>
      <c r="M4" s="156" t="s">
        <v>1154</v>
      </c>
      <c r="N4" s="243" t="s">
        <v>1155</v>
      </c>
      <c r="O4" s="243" t="s">
        <v>1157</v>
      </c>
      <c r="P4" s="206" t="s">
        <v>451</v>
      </c>
      <c r="Q4" s="206"/>
      <c r="R4" s="206" t="s">
        <v>1162</v>
      </c>
      <c r="S4" s="156" t="s">
        <v>1163</v>
      </c>
      <c r="T4" s="156" t="s">
        <v>493</v>
      </c>
      <c r="U4" s="156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271"/>
      <c r="AG4" s="271"/>
      <c r="AH4" s="271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71"/>
      <c r="AW4" s="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11"/>
      <c r="BO4" s="11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73.5" customHeight="1" x14ac:dyDescent="0.2">
      <c r="A5" s="264" t="s">
        <v>44</v>
      </c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246" t="s">
        <v>460</v>
      </c>
      <c r="H5" s="246" t="s">
        <v>1122</v>
      </c>
      <c r="I5" s="246" t="s">
        <v>1124</v>
      </c>
      <c r="J5" s="246" t="s">
        <v>1128</v>
      </c>
      <c r="K5" s="246" t="s">
        <v>1147</v>
      </c>
      <c r="L5" s="246" t="s">
        <v>1304</v>
      </c>
      <c r="M5" s="247" t="s">
        <v>1153</v>
      </c>
      <c r="N5" s="247" t="s">
        <v>1156</v>
      </c>
      <c r="O5" s="247" t="s">
        <v>1158</v>
      </c>
      <c r="P5" s="246" t="s">
        <v>456</v>
      </c>
      <c r="Q5" s="246"/>
      <c r="R5" s="246" t="s">
        <v>1335</v>
      </c>
      <c r="S5" s="246" t="s">
        <v>1336</v>
      </c>
      <c r="T5" s="246" t="s">
        <v>494</v>
      </c>
      <c r="U5" s="246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69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s="257" customFormat="1" ht="18.75" x14ac:dyDescent="0.2">
      <c r="A6" s="267">
        <v>1</v>
      </c>
      <c r="B6" s="230" t="s">
        <v>28</v>
      </c>
      <c r="C6" s="273" t="s">
        <v>34</v>
      </c>
      <c r="D6" s="299" t="s">
        <v>400</v>
      </c>
      <c r="E6" s="223">
        <v>2344</v>
      </c>
      <c r="F6" s="91"/>
      <c r="G6" s="91">
        <v>5</v>
      </c>
      <c r="H6" s="91">
        <v>4</v>
      </c>
      <c r="I6" s="91">
        <v>5</v>
      </c>
      <c r="J6" s="91">
        <v>4</v>
      </c>
      <c r="K6" s="91">
        <v>3</v>
      </c>
      <c r="L6" s="91">
        <v>5</v>
      </c>
      <c r="M6" s="91">
        <v>5</v>
      </c>
      <c r="N6" s="23">
        <v>4</v>
      </c>
      <c r="O6" s="23">
        <v>4</v>
      </c>
      <c r="P6" s="23">
        <v>5</v>
      </c>
      <c r="Q6" s="23"/>
      <c r="R6" s="23">
        <v>4</v>
      </c>
      <c r="S6" s="23">
        <v>4</v>
      </c>
      <c r="T6" s="23">
        <v>3</v>
      </c>
      <c r="U6" s="23">
        <v>4</v>
      </c>
      <c r="V6" s="35">
        <f t="shared" ref="V6:V37" si="0">IF(AC6&gt;0,IF(SUM(X6:Y6)/AC6&gt;0,2,IF(AND(SUM(X6:Y6)/AC6=0,Z6/AC6&gt;0),3,IF(AND((AB6/AC6+AA6/AC6)=1,AA6/AC6&gt;0),4,5))),0)</f>
        <v>3</v>
      </c>
      <c r="W6" s="248">
        <f t="shared" ref="W6:W34" si="1">COUNTIF(AG6:AV6,"б")</f>
        <v>0</v>
      </c>
      <c r="X6" s="248">
        <f t="shared" ref="X6:X16" si="2">COUNTIF(AG6:AV6,"д")</f>
        <v>0</v>
      </c>
      <c r="Y6" s="248">
        <f t="shared" ref="Y6:Y34" si="3">COUNTIF(AG6:AV6,2)+COUNTIF(AG6:AV6,"н")+COUNTIF(AG6:AV6,"д")</f>
        <v>0</v>
      </c>
      <c r="Z6" s="248">
        <f t="shared" ref="Z6:Z34" si="4">COUNTIF(AG6:AV6,Z$5)</f>
        <v>2</v>
      </c>
      <c r="AA6" s="248">
        <f t="shared" ref="AA6:AA34" si="5">COUNTIF(AG6:AV6,AA$5)</f>
        <v>6</v>
      </c>
      <c r="AB6" s="248">
        <f t="shared" ref="AB6:AB34" si="6">COUNTIF(AG6:AV6,AB$5)</f>
        <v>5</v>
      </c>
      <c r="AC6" s="248">
        <f t="shared" ref="AC6:AC38" si="7">SUM(X6:AB6)</f>
        <v>13</v>
      </c>
      <c r="AD6" s="249">
        <f>IF(ISERROR(((X6+Y6)*2+Z6*3+AA6*4+AB6*5)/SUM(X6,Y6:AB6)),"",((X6+Y6)*2+Z6*3+AA6*4+AB6*5)/SUM(X6,Y6:AB6))</f>
        <v>4.2307692307692308</v>
      </c>
      <c r="AE6" s="250">
        <f t="shared" ref="AE6:AE34" si="8">IF(AX6=5,0.5,IF(AX6=4,0.25,IF(AX6&lt;=3,0)))</f>
        <v>0</v>
      </c>
      <c r="AF6" s="251"/>
      <c r="AG6" s="252" t="str">
        <f t="shared" ref="AG6:AG27" si="9">IF(ISERROR(VALUE(LEFT(F6))),LEFT(F6),VALUE(LEFT(F6)))</f>
        <v/>
      </c>
      <c r="AH6" s="252" t="e">
        <f>IF(ISERROR(VALUE(LEFT(#REF!))),LEFT(#REF!),VALUE(LEFT(#REF!)))</f>
        <v>#REF!</v>
      </c>
      <c r="AI6" s="252">
        <f t="shared" ref="AI6:AI27" si="10">IF(ISERROR(VALUE(LEFT(G6))),LEFT(G6),VALUE(LEFT(G6)))</f>
        <v>5</v>
      </c>
      <c r="AJ6" s="252">
        <f t="shared" ref="AJ6:AJ27" si="11">IF(ISERROR(VALUE(LEFT(H6))),LEFT(H6),VALUE(LEFT(H6)))</f>
        <v>4</v>
      </c>
      <c r="AK6" s="252">
        <f t="shared" ref="AK6:AK27" si="12">IF(ISERROR(VALUE(LEFT(I6))),LEFT(I6),VALUE(LEFT(I6)))</f>
        <v>5</v>
      </c>
      <c r="AL6" s="252">
        <f t="shared" ref="AL6:AL27" si="13">IF(ISERROR(VALUE(LEFT(J6))),LEFT(J6),VALUE(LEFT(J6)))</f>
        <v>4</v>
      </c>
      <c r="AM6" s="252">
        <f t="shared" ref="AM6:AM27" si="14">IF(ISERROR(VALUE(LEFT(K6))),LEFT(K6),VALUE(LEFT(K6)))</f>
        <v>3</v>
      </c>
      <c r="AN6" s="252">
        <f t="shared" ref="AN6:AN27" si="15">IF(ISERROR(VALUE(LEFT(L6))),LEFT(L6),VALUE(LEFT(L6)))</f>
        <v>5</v>
      </c>
      <c r="AO6" s="252">
        <f t="shared" ref="AO6:AO27" si="16">IF(ISERROR(VALUE(LEFT(M6))),LEFT(M6),VALUE(LEFT(M6)))</f>
        <v>5</v>
      </c>
      <c r="AP6" s="252">
        <f t="shared" ref="AP6:AP27" si="17">IF(ISERROR(VALUE(LEFT(N6))),LEFT(N6),VALUE(LEFT(N6)))</f>
        <v>4</v>
      </c>
      <c r="AQ6" s="252">
        <f t="shared" ref="AQ6:AQ27" si="18">IF(ISERROR(VALUE(LEFT(O6))),LEFT(O6),VALUE(LEFT(O6)))</f>
        <v>4</v>
      </c>
      <c r="AR6" s="252" t="e">
        <f>IF(ISERROR(VALUE(LEFT(#REF!))),LEFT(#REF!),VALUE(LEFT(#REF!)))</f>
        <v>#REF!</v>
      </c>
      <c r="AS6" s="252">
        <f t="shared" ref="AS6:AS27" si="19">IF(ISERROR(VALUE(LEFT(P6))),LEFT(P6),VALUE(LEFT(P6)))</f>
        <v>5</v>
      </c>
      <c r="AT6" s="252">
        <f t="shared" ref="AT6:AT27" si="20">IF(ISERROR(VALUE(LEFT(S6))),LEFT(S6),VALUE(LEFT(S6)))</f>
        <v>4</v>
      </c>
      <c r="AU6" s="252">
        <f t="shared" ref="AU6:AU27" si="21">IF(ISERROR(VALUE(LEFT(T6))),LEFT(T6),VALUE(LEFT(T6)))</f>
        <v>3</v>
      </c>
      <c r="AV6" s="252">
        <f t="shared" ref="AV6" si="22">IF(ISERROR(VALUE(LEFT(U6))),LEFT(U6),VALUE(LEFT(U6)))</f>
        <v>4</v>
      </c>
      <c r="AW6" s="35">
        <f>COUNTIF(AG6:AV6,"з")</f>
        <v>0</v>
      </c>
      <c r="AX6" s="253"/>
      <c r="AY6" s="253"/>
      <c r="AZ6" s="253"/>
      <c r="BA6" s="253"/>
      <c r="BB6" s="253"/>
      <c r="BC6" s="253"/>
      <c r="BD6" s="253"/>
      <c r="BE6" s="253"/>
      <c r="BF6" s="253"/>
      <c r="BG6" s="253"/>
      <c r="BH6" s="253"/>
      <c r="BI6" s="253"/>
      <c r="BJ6" s="253"/>
      <c r="BK6" s="253"/>
      <c r="BL6" s="253"/>
      <c r="BM6" s="253"/>
      <c r="BN6" s="253"/>
      <c r="BO6" s="253"/>
      <c r="BP6" s="254"/>
      <c r="BQ6" s="254"/>
      <c r="BR6" s="254"/>
      <c r="BS6" s="254"/>
      <c r="BT6" s="254"/>
      <c r="BU6" s="254"/>
      <c r="BV6" s="254"/>
      <c r="BW6" s="254"/>
      <c r="BX6" s="254"/>
      <c r="BY6" s="254"/>
      <c r="BZ6" s="254"/>
      <c r="CA6" s="254"/>
      <c r="CB6" s="254"/>
      <c r="CC6" s="254"/>
      <c r="CD6" s="254"/>
      <c r="CE6" s="254"/>
      <c r="CF6" s="254"/>
      <c r="CG6" s="253"/>
      <c r="CH6" s="253"/>
      <c r="CI6" s="253"/>
      <c r="CJ6" s="253"/>
      <c r="CK6" s="253"/>
      <c r="CL6" s="253"/>
      <c r="CM6" s="253"/>
      <c r="CN6" s="255"/>
      <c r="CO6" s="255"/>
      <c r="CP6" s="255"/>
      <c r="CQ6" s="255"/>
      <c r="CR6" s="255"/>
      <c r="CS6" s="255"/>
      <c r="CT6" s="255"/>
      <c r="CU6" s="255"/>
      <c r="CV6" s="255"/>
      <c r="CW6" s="255"/>
      <c r="CX6" s="255"/>
      <c r="CY6" s="255"/>
      <c r="CZ6" s="255"/>
      <c r="DA6" s="255"/>
      <c r="DB6" s="256"/>
      <c r="DC6" s="256"/>
    </row>
    <row r="7" spans="1:107" s="257" customFormat="1" ht="18.75" x14ac:dyDescent="0.2">
      <c r="A7" s="267">
        <v>2</v>
      </c>
      <c r="B7" s="230" t="s">
        <v>28</v>
      </c>
      <c r="C7" s="273" t="s">
        <v>35</v>
      </c>
      <c r="D7" s="299" t="s">
        <v>401</v>
      </c>
      <c r="E7" s="223">
        <v>2344</v>
      </c>
      <c r="F7" s="91"/>
      <c r="G7" s="91">
        <v>5</v>
      </c>
      <c r="H7" s="91">
        <v>5</v>
      </c>
      <c r="I7" s="91">
        <v>5</v>
      </c>
      <c r="J7" s="91">
        <v>4</v>
      </c>
      <c r="K7" s="91">
        <v>4</v>
      </c>
      <c r="L7" s="91">
        <v>4</v>
      </c>
      <c r="M7" s="91">
        <v>5</v>
      </c>
      <c r="N7" s="23">
        <v>5</v>
      </c>
      <c r="O7" s="23">
        <v>5</v>
      </c>
      <c r="P7" s="23">
        <v>5</v>
      </c>
      <c r="Q7" s="23"/>
      <c r="R7" s="23">
        <v>4</v>
      </c>
      <c r="S7" s="23">
        <v>5</v>
      </c>
      <c r="T7" s="23">
        <v>5</v>
      </c>
      <c r="U7" s="23">
        <v>5</v>
      </c>
      <c r="V7" s="35">
        <f t="shared" si="0"/>
        <v>4</v>
      </c>
      <c r="W7" s="248">
        <f t="shared" si="1"/>
        <v>0</v>
      </c>
      <c r="X7" s="248">
        <f t="shared" si="2"/>
        <v>0</v>
      </c>
      <c r="Y7" s="248">
        <f t="shared" si="3"/>
        <v>0</v>
      </c>
      <c r="Z7" s="248">
        <f t="shared" si="4"/>
        <v>0</v>
      </c>
      <c r="AA7" s="248">
        <f t="shared" si="5"/>
        <v>3</v>
      </c>
      <c r="AB7" s="248">
        <f t="shared" si="6"/>
        <v>10</v>
      </c>
      <c r="AC7" s="248">
        <f t="shared" si="7"/>
        <v>13</v>
      </c>
      <c r="AD7" s="249">
        <f t="shared" ref="AD7:AD37" si="23">IF(ISERROR(((X7+Y7)*2+Z7*3+AA7*4+AB7*5)/SUM(X7,Y7:AB7)),"",((X7+Y7)*2+Z7*3+AA7*4+AB7*5)/SUM(X7,Y7:AB7))</f>
        <v>4.7692307692307692</v>
      </c>
      <c r="AE7" s="250">
        <f t="shared" si="8"/>
        <v>0</v>
      </c>
      <c r="AF7" s="251"/>
      <c r="AG7" s="252" t="str">
        <f t="shared" si="9"/>
        <v/>
      </c>
      <c r="AH7" s="252" t="e">
        <f>IF(ISERROR(VALUE(LEFT(#REF!))),LEFT(#REF!),VALUE(LEFT(#REF!)))</f>
        <v>#REF!</v>
      </c>
      <c r="AI7" s="252">
        <f t="shared" si="10"/>
        <v>5</v>
      </c>
      <c r="AJ7" s="252">
        <f t="shared" si="11"/>
        <v>5</v>
      </c>
      <c r="AK7" s="252">
        <f t="shared" si="12"/>
        <v>5</v>
      </c>
      <c r="AL7" s="252">
        <f t="shared" si="13"/>
        <v>4</v>
      </c>
      <c r="AM7" s="252">
        <f t="shared" si="14"/>
        <v>4</v>
      </c>
      <c r="AN7" s="252">
        <f t="shared" si="15"/>
        <v>4</v>
      </c>
      <c r="AO7" s="252">
        <f t="shared" si="16"/>
        <v>5</v>
      </c>
      <c r="AP7" s="252">
        <f t="shared" si="17"/>
        <v>5</v>
      </c>
      <c r="AQ7" s="252">
        <f t="shared" si="18"/>
        <v>5</v>
      </c>
      <c r="AR7" s="252" t="e">
        <f>IF(ISERROR(VALUE(LEFT(#REF!))),LEFT(#REF!),VALUE(LEFT(#REF!)))</f>
        <v>#REF!</v>
      </c>
      <c r="AS7" s="252">
        <f t="shared" si="19"/>
        <v>5</v>
      </c>
      <c r="AT7" s="252">
        <f t="shared" si="20"/>
        <v>5</v>
      </c>
      <c r="AU7" s="252">
        <f t="shared" si="21"/>
        <v>5</v>
      </c>
      <c r="AV7" s="252">
        <f t="shared" ref="AV7:AV21" si="24">IF(ISERROR(VALUE(LEFT(U7))),LEFT(U7),VALUE(LEFT(U7)))</f>
        <v>5</v>
      </c>
      <c r="AW7" s="35">
        <f t="shared" ref="AW7:AW31" si="25">COUNTIF(AG7:AV7,"з")</f>
        <v>0</v>
      </c>
      <c r="AX7" s="253"/>
      <c r="AY7" s="253"/>
      <c r="AZ7" s="253"/>
      <c r="BA7" s="253"/>
      <c r="BB7" s="253"/>
      <c r="BC7" s="253"/>
      <c r="BD7" s="253"/>
      <c r="BE7" s="253"/>
      <c r="BF7" s="253"/>
      <c r="BG7" s="253"/>
      <c r="BH7" s="253"/>
      <c r="BI7" s="253"/>
      <c r="BJ7" s="253"/>
      <c r="BK7" s="253"/>
      <c r="BL7" s="253"/>
      <c r="BM7" s="253"/>
      <c r="BN7" s="253"/>
      <c r="BO7" s="253"/>
      <c r="BP7" s="254"/>
      <c r="BQ7" s="254"/>
      <c r="BR7" s="254"/>
      <c r="BS7" s="254"/>
      <c r="BT7" s="254"/>
      <c r="BU7" s="254"/>
      <c r="BV7" s="254"/>
      <c r="BW7" s="254"/>
      <c r="BX7" s="254"/>
      <c r="BY7" s="254"/>
      <c r="BZ7" s="254"/>
      <c r="CA7" s="254"/>
      <c r="CB7" s="254"/>
      <c r="CC7" s="254"/>
      <c r="CD7" s="254"/>
      <c r="CE7" s="254"/>
      <c r="CF7" s="254"/>
      <c r="CG7" s="253"/>
      <c r="CH7" s="254"/>
      <c r="CI7" s="254"/>
      <c r="CJ7" s="254"/>
      <c r="CK7" s="254"/>
      <c r="CL7" s="254"/>
      <c r="CM7" s="254"/>
      <c r="CN7" s="251"/>
      <c r="CO7" s="251"/>
      <c r="CP7" s="251"/>
      <c r="CQ7" s="251"/>
      <c r="CR7" s="251"/>
      <c r="CS7" s="251"/>
      <c r="CT7" s="251"/>
      <c r="CU7" s="251"/>
      <c r="CV7" s="251"/>
      <c r="CW7" s="251"/>
      <c r="CX7" s="251"/>
      <c r="CY7" s="251"/>
      <c r="CZ7" s="251"/>
      <c r="DA7" s="251"/>
    </row>
    <row r="8" spans="1:107" s="257" customFormat="1" ht="18.75" x14ac:dyDescent="0.2">
      <c r="A8" s="267">
        <v>3</v>
      </c>
      <c r="B8" s="230" t="s">
        <v>28</v>
      </c>
      <c r="C8" s="273" t="s">
        <v>34</v>
      </c>
      <c r="D8" s="299" t="s">
        <v>402</v>
      </c>
      <c r="E8" s="223">
        <v>2344</v>
      </c>
      <c r="F8" s="91"/>
      <c r="G8" s="91">
        <v>4</v>
      </c>
      <c r="H8" s="91">
        <v>5</v>
      </c>
      <c r="I8" s="91">
        <v>5</v>
      </c>
      <c r="J8" s="91">
        <v>4</v>
      </c>
      <c r="K8" s="91">
        <v>4</v>
      </c>
      <c r="L8" s="91">
        <v>4</v>
      </c>
      <c r="M8" s="91">
        <v>4</v>
      </c>
      <c r="N8" s="23">
        <v>4</v>
      </c>
      <c r="O8" s="23">
        <v>5</v>
      </c>
      <c r="P8" s="23">
        <v>5</v>
      </c>
      <c r="Q8" s="23"/>
      <c r="R8" s="23">
        <v>4</v>
      </c>
      <c r="S8" s="23">
        <v>4</v>
      </c>
      <c r="T8" s="23">
        <v>4</v>
      </c>
      <c r="U8" s="23">
        <v>5</v>
      </c>
      <c r="V8" s="35">
        <f t="shared" si="0"/>
        <v>4</v>
      </c>
      <c r="W8" s="248">
        <f t="shared" si="1"/>
        <v>0</v>
      </c>
      <c r="X8" s="248">
        <f t="shared" si="2"/>
        <v>0</v>
      </c>
      <c r="Y8" s="248">
        <f t="shared" si="3"/>
        <v>0</v>
      </c>
      <c r="Z8" s="248">
        <f t="shared" si="4"/>
        <v>0</v>
      </c>
      <c r="AA8" s="248">
        <f t="shared" si="5"/>
        <v>8</v>
      </c>
      <c r="AB8" s="248">
        <f t="shared" si="6"/>
        <v>5</v>
      </c>
      <c r="AC8" s="248">
        <f t="shared" si="7"/>
        <v>13</v>
      </c>
      <c r="AD8" s="249">
        <f t="shared" si="23"/>
        <v>4.384615384615385</v>
      </c>
      <c r="AE8" s="250">
        <f t="shared" si="8"/>
        <v>0</v>
      </c>
      <c r="AF8" s="251"/>
      <c r="AG8" s="252" t="str">
        <f t="shared" si="9"/>
        <v/>
      </c>
      <c r="AH8" s="252" t="e">
        <f>IF(ISERROR(VALUE(LEFT(#REF!))),LEFT(#REF!),VALUE(LEFT(#REF!)))</f>
        <v>#REF!</v>
      </c>
      <c r="AI8" s="252">
        <f t="shared" si="10"/>
        <v>4</v>
      </c>
      <c r="AJ8" s="252">
        <f t="shared" si="11"/>
        <v>5</v>
      </c>
      <c r="AK8" s="252">
        <f t="shared" si="12"/>
        <v>5</v>
      </c>
      <c r="AL8" s="252">
        <f t="shared" si="13"/>
        <v>4</v>
      </c>
      <c r="AM8" s="252">
        <f t="shared" si="14"/>
        <v>4</v>
      </c>
      <c r="AN8" s="252">
        <f t="shared" si="15"/>
        <v>4</v>
      </c>
      <c r="AO8" s="252">
        <f t="shared" si="16"/>
        <v>4</v>
      </c>
      <c r="AP8" s="252">
        <f t="shared" si="17"/>
        <v>4</v>
      </c>
      <c r="AQ8" s="252">
        <f t="shared" si="18"/>
        <v>5</v>
      </c>
      <c r="AR8" s="252" t="e">
        <f>IF(ISERROR(VALUE(LEFT(#REF!))),LEFT(#REF!),VALUE(LEFT(#REF!)))</f>
        <v>#REF!</v>
      </c>
      <c r="AS8" s="252">
        <f t="shared" si="19"/>
        <v>5</v>
      </c>
      <c r="AT8" s="252">
        <f t="shared" si="20"/>
        <v>4</v>
      </c>
      <c r="AU8" s="252">
        <f t="shared" si="21"/>
        <v>4</v>
      </c>
      <c r="AV8" s="252">
        <f t="shared" si="24"/>
        <v>5</v>
      </c>
      <c r="AW8" s="35">
        <f t="shared" si="25"/>
        <v>0</v>
      </c>
      <c r="AX8" s="253"/>
      <c r="AY8" s="253"/>
      <c r="AZ8" s="253"/>
      <c r="BA8" s="253"/>
      <c r="BB8" s="253"/>
      <c r="BC8" s="253"/>
      <c r="BD8" s="253"/>
      <c r="BE8" s="253"/>
      <c r="BF8" s="253"/>
      <c r="BG8" s="253"/>
      <c r="BH8" s="253"/>
      <c r="BI8" s="253"/>
      <c r="BJ8" s="253"/>
      <c r="BK8" s="253"/>
      <c r="BL8" s="253"/>
      <c r="BM8" s="253"/>
      <c r="BN8" s="253"/>
      <c r="BO8" s="253"/>
      <c r="BP8" s="254"/>
      <c r="BQ8" s="254"/>
      <c r="BR8" s="254"/>
      <c r="BS8" s="254"/>
      <c r="BT8" s="254"/>
      <c r="BU8" s="254"/>
      <c r="BV8" s="254"/>
      <c r="BW8" s="254"/>
      <c r="BX8" s="254"/>
      <c r="BY8" s="254"/>
      <c r="BZ8" s="254"/>
      <c r="CA8" s="254"/>
      <c r="CB8" s="254"/>
      <c r="CC8" s="254"/>
      <c r="CD8" s="254"/>
      <c r="CE8" s="254"/>
      <c r="CF8" s="254"/>
      <c r="CG8" s="253"/>
      <c r="CH8" s="254"/>
      <c r="CI8" s="254"/>
      <c r="CJ8" s="254"/>
      <c r="CK8" s="254"/>
      <c r="CL8" s="254"/>
      <c r="CM8" s="254"/>
      <c r="CN8" s="251"/>
      <c r="CO8" s="251"/>
      <c r="CP8" s="251"/>
      <c r="CQ8" s="251"/>
      <c r="CR8" s="251"/>
      <c r="CS8" s="251"/>
      <c r="CT8" s="251"/>
      <c r="CU8" s="251"/>
      <c r="CV8" s="251"/>
      <c r="CW8" s="251"/>
      <c r="CX8" s="251"/>
      <c r="CY8" s="251"/>
      <c r="CZ8" s="251"/>
      <c r="DA8" s="251"/>
    </row>
    <row r="9" spans="1:107" s="257" customFormat="1" ht="18.75" x14ac:dyDescent="0.2">
      <c r="A9" s="267">
        <v>4</v>
      </c>
      <c r="B9" s="230" t="s">
        <v>28</v>
      </c>
      <c r="C9" s="308" t="s">
        <v>34</v>
      </c>
      <c r="D9" s="309" t="s">
        <v>403</v>
      </c>
      <c r="E9" s="223">
        <v>2344</v>
      </c>
      <c r="F9" s="91"/>
      <c r="G9" s="91">
        <v>5</v>
      </c>
      <c r="H9" s="91">
        <v>5</v>
      </c>
      <c r="I9" s="91">
        <v>5</v>
      </c>
      <c r="J9" s="91">
        <v>5</v>
      </c>
      <c r="K9" s="91">
        <v>5</v>
      </c>
      <c r="L9" s="91">
        <v>5</v>
      </c>
      <c r="M9" s="91">
        <v>5</v>
      </c>
      <c r="N9" s="23">
        <v>5</v>
      </c>
      <c r="O9" s="23">
        <v>5</v>
      </c>
      <c r="P9" s="23">
        <v>5</v>
      </c>
      <c r="Q9" s="23"/>
      <c r="R9" s="23">
        <v>5</v>
      </c>
      <c r="S9" s="23">
        <v>5</v>
      </c>
      <c r="T9" s="23">
        <v>5</v>
      </c>
      <c r="U9" s="23">
        <v>5</v>
      </c>
      <c r="V9" s="35">
        <f t="shared" si="0"/>
        <v>5</v>
      </c>
      <c r="W9" s="248">
        <f t="shared" si="1"/>
        <v>0</v>
      </c>
      <c r="X9" s="248">
        <f t="shared" si="2"/>
        <v>0</v>
      </c>
      <c r="Y9" s="248">
        <f t="shared" si="3"/>
        <v>0</v>
      </c>
      <c r="Z9" s="248">
        <f t="shared" si="4"/>
        <v>0</v>
      </c>
      <c r="AA9" s="248">
        <f t="shared" si="5"/>
        <v>0</v>
      </c>
      <c r="AB9" s="248">
        <f t="shared" si="6"/>
        <v>13</v>
      </c>
      <c r="AC9" s="248">
        <f t="shared" si="7"/>
        <v>13</v>
      </c>
      <c r="AD9" s="249">
        <f t="shared" si="23"/>
        <v>5</v>
      </c>
      <c r="AE9" s="250">
        <f t="shared" si="8"/>
        <v>0</v>
      </c>
      <c r="AF9" s="251"/>
      <c r="AG9" s="252" t="str">
        <f t="shared" si="9"/>
        <v/>
      </c>
      <c r="AH9" s="252" t="e">
        <f>IF(ISERROR(VALUE(LEFT(#REF!))),LEFT(#REF!),VALUE(LEFT(#REF!)))</f>
        <v>#REF!</v>
      </c>
      <c r="AI9" s="252">
        <f t="shared" si="10"/>
        <v>5</v>
      </c>
      <c r="AJ9" s="252">
        <f t="shared" si="11"/>
        <v>5</v>
      </c>
      <c r="AK9" s="252">
        <f t="shared" si="12"/>
        <v>5</v>
      </c>
      <c r="AL9" s="252">
        <f t="shared" si="13"/>
        <v>5</v>
      </c>
      <c r="AM9" s="252">
        <f t="shared" si="14"/>
        <v>5</v>
      </c>
      <c r="AN9" s="252">
        <f t="shared" si="15"/>
        <v>5</v>
      </c>
      <c r="AO9" s="252">
        <f t="shared" si="16"/>
        <v>5</v>
      </c>
      <c r="AP9" s="252">
        <f t="shared" si="17"/>
        <v>5</v>
      </c>
      <c r="AQ9" s="252">
        <f t="shared" si="18"/>
        <v>5</v>
      </c>
      <c r="AR9" s="252" t="e">
        <f>IF(ISERROR(VALUE(LEFT(#REF!))),LEFT(#REF!),VALUE(LEFT(#REF!)))</f>
        <v>#REF!</v>
      </c>
      <c r="AS9" s="252">
        <f t="shared" si="19"/>
        <v>5</v>
      </c>
      <c r="AT9" s="252">
        <f t="shared" si="20"/>
        <v>5</v>
      </c>
      <c r="AU9" s="252">
        <f t="shared" si="21"/>
        <v>5</v>
      </c>
      <c r="AV9" s="252">
        <f t="shared" si="24"/>
        <v>5</v>
      </c>
      <c r="AW9" s="35">
        <f t="shared" si="25"/>
        <v>0</v>
      </c>
      <c r="AX9" s="253"/>
      <c r="AY9" s="253"/>
      <c r="AZ9" s="253"/>
      <c r="BA9" s="253"/>
      <c r="BB9" s="253"/>
      <c r="BC9" s="253"/>
      <c r="BD9" s="253"/>
      <c r="BE9" s="253"/>
      <c r="BF9" s="253"/>
      <c r="BG9" s="253"/>
      <c r="BH9" s="253"/>
      <c r="BI9" s="253"/>
      <c r="BJ9" s="253"/>
      <c r="BK9" s="253"/>
      <c r="BL9" s="253"/>
      <c r="BM9" s="253"/>
      <c r="BN9" s="253"/>
      <c r="BO9" s="253"/>
      <c r="BP9" s="254"/>
      <c r="BQ9" s="254"/>
      <c r="BR9" s="254"/>
      <c r="BS9" s="254"/>
      <c r="BT9" s="254"/>
      <c r="BU9" s="254"/>
      <c r="BV9" s="254"/>
      <c r="BW9" s="254"/>
      <c r="BX9" s="254"/>
      <c r="BY9" s="254"/>
      <c r="BZ9" s="254"/>
      <c r="CA9" s="254"/>
      <c r="CB9" s="254"/>
      <c r="CC9" s="254"/>
      <c r="CD9" s="254"/>
      <c r="CE9" s="254"/>
      <c r="CF9" s="254"/>
      <c r="CG9" s="253"/>
      <c r="CH9" s="254"/>
      <c r="CI9" s="254"/>
      <c r="CJ9" s="254"/>
      <c r="CK9" s="254"/>
      <c r="CL9" s="254"/>
      <c r="CM9" s="254"/>
      <c r="CN9" s="251"/>
      <c r="CO9" s="251"/>
      <c r="CP9" s="251"/>
      <c r="CQ9" s="251"/>
      <c r="CR9" s="251"/>
      <c r="CS9" s="251"/>
      <c r="CT9" s="251"/>
      <c r="CU9" s="251"/>
      <c r="CV9" s="251"/>
      <c r="CW9" s="251"/>
      <c r="CX9" s="251"/>
      <c r="CY9" s="251"/>
      <c r="CZ9" s="251"/>
      <c r="DA9" s="251"/>
    </row>
    <row r="10" spans="1:107" s="257" customFormat="1" ht="18.75" x14ac:dyDescent="0.2">
      <c r="A10" s="267">
        <v>5</v>
      </c>
      <c r="B10" s="230" t="s">
        <v>28</v>
      </c>
      <c r="C10" s="273" t="s">
        <v>34</v>
      </c>
      <c r="D10" s="299" t="s">
        <v>404</v>
      </c>
      <c r="E10" s="223">
        <v>2344</v>
      </c>
      <c r="F10" s="91"/>
      <c r="G10" s="91">
        <v>4</v>
      </c>
      <c r="H10" s="91">
        <v>4</v>
      </c>
      <c r="I10" s="91">
        <v>4</v>
      </c>
      <c r="J10" s="91">
        <v>3</v>
      </c>
      <c r="K10" s="91">
        <v>3</v>
      </c>
      <c r="L10" s="91">
        <v>3</v>
      </c>
      <c r="M10" s="91">
        <v>4</v>
      </c>
      <c r="N10" s="23">
        <v>3</v>
      </c>
      <c r="O10" s="23">
        <v>3</v>
      </c>
      <c r="P10" s="23">
        <v>5</v>
      </c>
      <c r="Q10" s="23"/>
      <c r="R10" s="23">
        <v>3</v>
      </c>
      <c r="S10" s="23">
        <v>3</v>
      </c>
      <c r="T10" s="23">
        <v>3</v>
      </c>
      <c r="U10" s="23">
        <v>4</v>
      </c>
      <c r="V10" s="35">
        <f t="shared" si="0"/>
        <v>3</v>
      </c>
      <c r="W10" s="248">
        <f t="shared" si="1"/>
        <v>0</v>
      </c>
      <c r="X10" s="248">
        <f t="shared" si="2"/>
        <v>0</v>
      </c>
      <c r="Y10" s="248">
        <f t="shared" si="3"/>
        <v>0</v>
      </c>
      <c r="Z10" s="248">
        <f t="shared" si="4"/>
        <v>7</v>
      </c>
      <c r="AA10" s="248">
        <f t="shared" si="5"/>
        <v>5</v>
      </c>
      <c r="AB10" s="248">
        <f t="shared" si="6"/>
        <v>1</v>
      </c>
      <c r="AC10" s="248">
        <f t="shared" si="7"/>
        <v>13</v>
      </c>
      <c r="AD10" s="249">
        <f t="shared" si="23"/>
        <v>3.5384615384615383</v>
      </c>
      <c r="AE10" s="250">
        <f t="shared" si="8"/>
        <v>0</v>
      </c>
      <c r="AF10" s="251"/>
      <c r="AG10" s="252" t="str">
        <f t="shared" si="9"/>
        <v/>
      </c>
      <c r="AH10" s="252" t="e">
        <f>IF(ISERROR(VALUE(LEFT(#REF!))),LEFT(#REF!),VALUE(LEFT(#REF!)))</f>
        <v>#REF!</v>
      </c>
      <c r="AI10" s="252">
        <f t="shared" si="10"/>
        <v>4</v>
      </c>
      <c r="AJ10" s="252">
        <f t="shared" si="11"/>
        <v>4</v>
      </c>
      <c r="AK10" s="252">
        <f t="shared" si="12"/>
        <v>4</v>
      </c>
      <c r="AL10" s="252">
        <f t="shared" si="13"/>
        <v>3</v>
      </c>
      <c r="AM10" s="252">
        <f t="shared" si="14"/>
        <v>3</v>
      </c>
      <c r="AN10" s="252">
        <f t="shared" si="15"/>
        <v>3</v>
      </c>
      <c r="AO10" s="252">
        <f t="shared" si="16"/>
        <v>4</v>
      </c>
      <c r="AP10" s="252">
        <f t="shared" si="17"/>
        <v>3</v>
      </c>
      <c r="AQ10" s="252">
        <f t="shared" si="18"/>
        <v>3</v>
      </c>
      <c r="AR10" s="252" t="e">
        <f>IF(ISERROR(VALUE(LEFT(#REF!))),LEFT(#REF!),VALUE(LEFT(#REF!)))</f>
        <v>#REF!</v>
      </c>
      <c r="AS10" s="252">
        <f t="shared" si="19"/>
        <v>5</v>
      </c>
      <c r="AT10" s="252">
        <f t="shared" si="20"/>
        <v>3</v>
      </c>
      <c r="AU10" s="252">
        <f t="shared" si="21"/>
        <v>3</v>
      </c>
      <c r="AV10" s="252">
        <f t="shared" si="24"/>
        <v>4</v>
      </c>
      <c r="AW10" s="35">
        <f t="shared" si="25"/>
        <v>0</v>
      </c>
      <c r="AX10" s="253"/>
      <c r="AY10" s="253"/>
      <c r="AZ10" s="253"/>
      <c r="BA10" s="253"/>
      <c r="BB10" s="253"/>
      <c r="BC10" s="253"/>
      <c r="BD10" s="253"/>
      <c r="BE10" s="253"/>
      <c r="BF10" s="253"/>
      <c r="BG10" s="253"/>
      <c r="BH10" s="253"/>
      <c r="BI10" s="253"/>
      <c r="BJ10" s="253"/>
      <c r="BK10" s="253"/>
      <c r="BL10" s="253"/>
      <c r="BM10" s="253"/>
      <c r="BN10" s="253"/>
      <c r="BO10" s="253"/>
      <c r="BP10" s="254"/>
      <c r="BQ10" s="254"/>
      <c r="BR10" s="254"/>
      <c r="BS10" s="254"/>
      <c r="BT10" s="254"/>
      <c r="BU10" s="254"/>
      <c r="BV10" s="254"/>
      <c r="BW10" s="254"/>
      <c r="BX10" s="254"/>
      <c r="BY10" s="254"/>
      <c r="BZ10" s="254"/>
      <c r="CA10" s="254"/>
      <c r="CB10" s="254"/>
      <c r="CC10" s="254"/>
      <c r="CD10" s="254"/>
      <c r="CE10" s="254"/>
      <c r="CF10" s="254"/>
      <c r="CG10" s="253"/>
      <c r="CH10" s="254"/>
      <c r="CI10" s="254"/>
      <c r="CJ10" s="254"/>
      <c r="CK10" s="254"/>
      <c r="CL10" s="254"/>
      <c r="CM10" s="254"/>
      <c r="CN10" s="251"/>
      <c r="CO10" s="251"/>
      <c r="CP10" s="251"/>
      <c r="CQ10" s="251"/>
      <c r="CR10" s="251"/>
      <c r="CS10" s="251"/>
      <c r="CT10" s="251"/>
      <c r="CU10" s="251"/>
      <c r="CV10" s="251"/>
      <c r="CW10" s="251"/>
      <c r="CX10" s="251"/>
      <c r="CY10" s="251"/>
      <c r="CZ10" s="251"/>
      <c r="DA10" s="251"/>
    </row>
    <row r="11" spans="1:107" s="257" customFormat="1" ht="18.75" x14ac:dyDescent="0.2">
      <c r="A11" s="267">
        <v>6</v>
      </c>
      <c r="B11" s="230" t="s">
        <v>28</v>
      </c>
      <c r="C11" s="273" t="s">
        <v>34</v>
      </c>
      <c r="D11" s="299" t="s">
        <v>405</v>
      </c>
      <c r="E11" s="223">
        <v>2344</v>
      </c>
      <c r="F11" s="91"/>
      <c r="G11" s="91">
        <v>5</v>
      </c>
      <c r="H11" s="91">
        <v>5</v>
      </c>
      <c r="I11" s="91">
        <v>4</v>
      </c>
      <c r="J11" s="91">
        <v>3</v>
      </c>
      <c r="K11" s="91">
        <v>4</v>
      </c>
      <c r="L11" s="91">
        <v>4</v>
      </c>
      <c r="M11" s="91">
        <v>5</v>
      </c>
      <c r="N11" s="91">
        <v>4</v>
      </c>
      <c r="O11" s="91">
        <v>5</v>
      </c>
      <c r="P11" s="91">
        <v>4</v>
      </c>
      <c r="Q11" s="91"/>
      <c r="R11" s="91">
        <v>4</v>
      </c>
      <c r="S11" s="91">
        <v>4</v>
      </c>
      <c r="T11" s="91">
        <v>3</v>
      </c>
      <c r="U11" s="91">
        <v>4</v>
      </c>
      <c r="V11" s="35">
        <f t="shared" si="0"/>
        <v>3</v>
      </c>
      <c r="W11" s="258">
        <f t="shared" si="1"/>
        <v>0</v>
      </c>
      <c r="X11" s="258">
        <f t="shared" si="2"/>
        <v>0</v>
      </c>
      <c r="Y11" s="258">
        <f t="shared" si="3"/>
        <v>0</v>
      </c>
      <c r="Z11" s="258">
        <f t="shared" si="4"/>
        <v>2</v>
      </c>
      <c r="AA11" s="258">
        <f t="shared" si="5"/>
        <v>7</v>
      </c>
      <c r="AB11" s="258">
        <f t="shared" si="6"/>
        <v>4</v>
      </c>
      <c r="AC11" s="248">
        <f t="shared" si="7"/>
        <v>13</v>
      </c>
      <c r="AD11" s="249">
        <f t="shared" si="23"/>
        <v>4.1538461538461542</v>
      </c>
      <c r="AE11" s="259">
        <f t="shared" si="8"/>
        <v>0</v>
      </c>
      <c r="AG11" s="252" t="str">
        <f t="shared" si="9"/>
        <v/>
      </c>
      <c r="AH11" s="252" t="e">
        <f>IF(ISERROR(VALUE(LEFT(#REF!))),LEFT(#REF!),VALUE(LEFT(#REF!)))</f>
        <v>#REF!</v>
      </c>
      <c r="AI11" s="252">
        <f t="shared" si="10"/>
        <v>5</v>
      </c>
      <c r="AJ11" s="252">
        <f t="shared" si="11"/>
        <v>5</v>
      </c>
      <c r="AK11" s="252">
        <f t="shared" si="12"/>
        <v>4</v>
      </c>
      <c r="AL11" s="252">
        <f t="shared" si="13"/>
        <v>3</v>
      </c>
      <c r="AM11" s="252">
        <f t="shared" si="14"/>
        <v>4</v>
      </c>
      <c r="AN11" s="252">
        <f t="shared" si="15"/>
        <v>4</v>
      </c>
      <c r="AO11" s="252">
        <f t="shared" si="16"/>
        <v>5</v>
      </c>
      <c r="AP11" s="252">
        <f t="shared" si="17"/>
        <v>4</v>
      </c>
      <c r="AQ11" s="252">
        <f t="shared" si="18"/>
        <v>5</v>
      </c>
      <c r="AR11" s="252" t="e">
        <f>IF(ISERROR(VALUE(LEFT(#REF!))),LEFT(#REF!),VALUE(LEFT(#REF!)))</f>
        <v>#REF!</v>
      </c>
      <c r="AS11" s="252">
        <f t="shared" si="19"/>
        <v>4</v>
      </c>
      <c r="AT11" s="252">
        <f t="shared" si="20"/>
        <v>4</v>
      </c>
      <c r="AU11" s="252">
        <f t="shared" si="21"/>
        <v>3</v>
      </c>
      <c r="AV11" s="252">
        <f t="shared" si="24"/>
        <v>4</v>
      </c>
      <c r="AW11" s="35">
        <f t="shared" si="25"/>
        <v>0</v>
      </c>
      <c r="AX11" s="260"/>
      <c r="AY11" s="260"/>
      <c r="AZ11" s="260"/>
      <c r="BA11" s="260"/>
      <c r="BB11" s="260"/>
      <c r="BC11" s="260"/>
      <c r="BD11" s="260"/>
      <c r="BE11" s="260"/>
      <c r="BF11" s="260"/>
      <c r="BG11" s="260"/>
      <c r="BH11" s="260"/>
      <c r="BI11" s="260"/>
      <c r="BJ11" s="260"/>
      <c r="BK11" s="260"/>
      <c r="BL11" s="260"/>
      <c r="BM11" s="260"/>
      <c r="BN11" s="260"/>
      <c r="BO11" s="260"/>
      <c r="BP11" s="261"/>
      <c r="BQ11" s="261"/>
      <c r="BR11" s="261"/>
      <c r="BS11" s="261"/>
      <c r="BT11" s="261"/>
      <c r="BU11" s="261"/>
      <c r="BV11" s="261"/>
      <c r="BW11" s="261"/>
      <c r="BX11" s="261"/>
      <c r="BY11" s="261"/>
      <c r="BZ11" s="261"/>
      <c r="CA11" s="261"/>
      <c r="CB11" s="261"/>
      <c r="CC11" s="261"/>
      <c r="CD11" s="261"/>
      <c r="CE11" s="261"/>
      <c r="CF11" s="261"/>
      <c r="CG11" s="260"/>
      <c r="CH11" s="261"/>
      <c r="CI11" s="261"/>
      <c r="CJ11" s="261"/>
      <c r="CK11" s="261"/>
      <c r="CL11" s="261"/>
      <c r="CM11" s="261"/>
    </row>
    <row r="12" spans="1:107" s="257" customFormat="1" ht="18.75" x14ac:dyDescent="0.2">
      <c r="A12" s="267">
        <v>7</v>
      </c>
      <c r="B12" s="230" t="s">
        <v>28</v>
      </c>
      <c r="C12" s="273" t="s">
        <v>1134</v>
      </c>
      <c r="D12" s="299" t="s">
        <v>406</v>
      </c>
      <c r="E12" s="223">
        <v>2344</v>
      </c>
      <c r="F12" s="91"/>
      <c r="G12" s="91">
        <v>5</v>
      </c>
      <c r="H12" s="91">
        <v>5</v>
      </c>
      <c r="I12" s="91">
        <v>5</v>
      </c>
      <c r="J12" s="91">
        <v>5</v>
      </c>
      <c r="K12" s="91">
        <v>5</v>
      </c>
      <c r="L12" s="91">
        <v>5</v>
      </c>
      <c r="M12" s="91">
        <v>5</v>
      </c>
      <c r="N12" s="23">
        <v>5</v>
      </c>
      <c r="O12" s="23">
        <v>5</v>
      </c>
      <c r="P12" s="23">
        <v>5</v>
      </c>
      <c r="Q12" s="23"/>
      <c r="R12" s="23">
        <v>5</v>
      </c>
      <c r="S12" s="23">
        <v>5</v>
      </c>
      <c r="T12" s="23">
        <v>5</v>
      </c>
      <c r="U12" s="23">
        <v>5</v>
      </c>
      <c r="V12" s="35">
        <f t="shared" si="0"/>
        <v>5</v>
      </c>
      <c r="W12" s="248">
        <f t="shared" si="1"/>
        <v>0</v>
      </c>
      <c r="X12" s="248">
        <f t="shared" si="2"/>
        <v>0</v>
      </c>
      <c r="Y12" s="248">
        <f t="shared" si="3"/>
        <v>0</v>
      </c>
      <c r="Z12" s="248">
        <f t="shared" si="4"/>
        <v>0</v>
      </c>
      <c r="AA12" s="248">
        <f t="shared" si="5"/>
        <v>0</v>
      </c>
      <c r="AB12" s="248">
        <f t="shared" si="6"/>
        <v>13</v>
      </c>
      <c r="AC12" s="248">
        <f t="shared" si="7"/>
        <v>13</v>
      </c>
      <c r="AD12" s="249">
        <f t="shared" si="23"/>
        <v>5</v>
      </c>
      <c r="AE12" s="250">
        <f t="shared" si="8"/>
        <v>0</v>
      </c>
      <c r="AF12" s="251"/>
      <c r="AG12" s="252" t="str">
        <f t="shared" si="9"/>
        <v/>
      </c>
      <c r="AH12" s="252" t="e">
        <f>IF(ISERROR(VALUE(LEFT(#REF!))),LEFT(#REF!),VALUE(LEFT(#REF!)))</f>
        <v>#REF!</v>
      </c>
      <c r="AI12" s="252">
        <f t="shared" si="10"/>
        <v>5</v>
      </c>
      <c r="AJ12" s="252">
        <f t="shared" si="11"/>
        <v>5</v>
      </c>
      <c r="AK12" s="252">
        <f t="shared" si="12"/>
        <v>5</v>
      </c>
      <c r="AL12" s="252">
        <f t="shared" si="13"/>
        <v>5</v>
      </c>
      <c r="AM12" s="252">
        <f t="shared" si="14"/>
        <v>5</v>
      </c>
      <c r="AN12" s="252">
        <f t="shared" si="15"/>
        <v>5</v>
      </c>
      <c r="AO12" s="252">
        <f t="shared" si="16"/>
        <v>5</v>
      </c>
      <c r="AP12" s="252">
        <f t="shared" si="17"/>
        <v>5</v>
      </c>
      <c r="AQ12" s="252">
        <f t="shared" si="18"/>
        <v>5</v>
      </c>
      <c r="AR12" s="252" t="e">
        <f>IF(ISERROR(VALUE(LEFT(#REF!))),LEFT(#REF!),VALUE(LEFT(#REF!)))</f>
        <v>#REF!</v>
      </c>
      <c r="AS12" s="252">
        <f t="shared" si="19"/>
        <v>5</v>
      </c>
      <c r="AT12" s="252">
        <f t="shared" si="20"/>
        <v>5</v>
      </c>
      <c r="AU12" s="252">
        <f t="shared" si="21"/>
        <v>5</v>
      </c>
      <c r="AV12" s="252">
        <f t="shared" si="24"/>
        <v>5</v>
      </c>
      <c r="AW12" s="35">
        <f t="shared" si="25"/>
        <v>0</v>
      </c>
      <c r="AX12" s="253"/>
      <c r="AY12" s="253"/>
      <c r="AZ12" s="253"/>
      <c r="BA12" s="253"/>
      <c r="BB12" s="253"/>
      <c r="BC12" s="253"/>
      <c r="BD12" s="253"/>
      <c r="BE12" s="253"/>
      <c r="BF12" s="253"/>
      <c r="BG12" s="253"/>
      <c r="BH12" s="253"/>
      <c r="BI12" s="253"/>
      <c r="BJ12" s="253"/>
      <c r="BK12" s="253"/>
      <c r="BL12" s="253"/>
      <c r="BM12" s="253"/>
      <c r="BN12" s="253"/>
      <c r="BO12" s="253"/>
      <c r="BP12" s="254"/>
      <c r="BQ12" s="254"/>
      <c r="BR12" s="254"/>
      <c r="BS12" s="254"/>
      <c r="BT12" s="254"/>
      <c r="BU12" s="254"/>
      <c r="BV12" s="254"/>
      <c r="BW12" s="254"/>
      <c r="BX12" s="254"/>
      <c r="BY12" s="254"/>
      <c r="BZ12" s="254"/>
      <c r="CA12" s="254"/>
      <c r="CB12" s="254"/>
      <c r="CC12" s="254"/>
      <c r="CD12" s="254"/>
      <c r="CE12" s="254"/>
      <c r="CF12" s="254"/>
      <c r="CG12" s="253"/>
      <c r="CH12" s="254"/>
      <c r="CI12" s="254"/>
      <c r="CJ12" s="254"/>
      <c r="CK12" s="254"/>
      <c r="CL12" s="254"/>
      <c r="CM12" s="254"/>
      <c r="CN12" s="251"/>
      <c r="CO12" s="251"/>
      <c r="CP12" s="251"/>
      <c r="CQ12" s="251"/>
      <c r="CR12" s="251"/>
      <c r="CS12" s="251"/>
      <c r="CT12" s="251"/>
      <c r="CU12" s="251"/>
      <c r="CV12" s="251"/>
      <c r="CW12" s="251"/>
      <c r="CX12" s="251"/>
      <c r="CY12" s="251"/>
      <c r="CZ12" s="251"/>
      <c r="DA12" s="251"/>
    </row>
    <row r="13" spans="1:107" s="257" customFormat="1" ht="18.75" x14ac:dyDescent="0.2">
      <c r="A13" s="267">
        <v>8</v>
      </c>
      <c r="B13" s="230" t="s">
        <v>28</v>
      </c>
      <c r="C13" s="273" t="s">
        <v>34</v>
      </c>
      <c r="D13" s="299" t="s">
        <v>407</v>
      </c>
      <c r="E13" s="223">
        <v>2344</v>
      </c>
      <c r="F13" s="91"/>
      <c r="G13" s="91">
        <v>5</v>
      </c>
      <c r="H13" s="91">
        <v>5</v>
      </c>
      <c r="I13" s="91">
        <v>4</v>
      </c>
      <c r="J13" s="91">
        <v>3</v>
      </c>
      <c r="K13" s="91">
        <v>4</v>
      </c>
      <c r="L13" s="91">
        <v>4</v>
      </c>
      <c r="M13" s="91">
        <v>5</v>
      </c>
      <c r="N13" s="23">
        <v>4</v>
      </c>
      <c r="O13" s="23">
        <v>4</v>
      </c>
      <c r="P13" s="23">
        <v>5</v>
      </c>
      <c r="Q13" s="23"/>
      <c r="R13" s="23">
        <v>4</v>
      </c>
      <c r="S13" s="23">
        <v>4</v>
      </c>
      <c r="T13" s="23">
        <v>4</v>
      </c>
      <c r="U13" s="23">
        <v>4</v>
      </c>
      <c r="V13" s="35">
        <f t="shared" si="0"/>
        <v>3</v>
      </c>
      <c r="W13" s="248">
        <f t="shared" si="1"/>
        <v>0</v>
      </c>
      <c r="X13" s="248">
        <f t="shared" si="2"/>
        <v>0</v>
      </c>
      <c r="Y13" s="248">
        <f t="shared" si="3"/>
        <v>0</v>
      </c>
      <c r="Z13" s="248">
        <f t="shared" si="4"/>
        <v>1</v>
      </c>
      <c r="AA13" s="248">
        <f t="shared" si="5"/>
        <v>8</v>
      </c>
      <c r="AB13" s="248">
        <f t="shared" si="6"/>
        <v>4</v>
      </c>
      <c r="AC13" s="248">
        <f t="shared" si="7"/>
        <v>13</v>
      </c>
      <c r="AD13" s="249">
        <f t="shared" si="23"/>
        <v>4.2307692307692308</v>
      </c>
      <c r="AE13" s="250">
        <f t="shared" si="8"/>
        <v>0</v>
      </c>
      <c r="AF13" s="251"/>
      <c r="AG13" s="252" t="str">
        <f t="shared" si="9"/>
        <v/>
      </c>
      <c r="AH13" s="252" t="e">
        <f>IF(ISERROR(VALUE(LEFT(#REF!))),LEFT(#REF!),VALUE(LEFT(#REF!)))</f>
        <v>#REF!</v>
      </c>
      <c r="AI13" s="252">
        <f t="shared" si="10"/>
        <v>5</v>
      </c>
      <c r="AJ13" s="252">
        <f t="shared" si="11"/>
        <v>5</v>
      </c>
      <c r="AK13" s="252">
        <f t="shared" si="12"/>
        <v>4</v>
      </c>
      <c r="AL13" s="252">
        <f t="shared" si="13"/>
        <v>3</v>
      </c>
      <c r="AM13" s="252">
        <f t="shared" si="14"/>
        <v>4</v>
      </c>
      <c r="AN13" s="252">
        <f t="shared" si="15"/>
        <v>4</v>
      </c>
      <c r="AO13" s="252">
        <f t="shared" si="16"/>
        <v>5</v>
      </c>
      <c r="AP13" s="252">
        <f t="shared" si="17"/>
        <v>4</v>
      </c>
      <c r="AQ13" s="252">
        <f t="shared" si="18"/>
        <v>4</v>
      </c>
      <c r="AR13" s="252" t="e">
        <f>IF(ISERROR(VALUE(LEFT(#REF!))),LEFT(#REF!),VALUE(LEFT(#REF!)))</f>
        <v>#REF!</v>
      </c>
      <c r="AS13" s="252">
        <f t="shared" si="19"/>
        <v>5</v>
      </c>
      <c r="AT13" s="252">
        <f t="shared" si="20"/>
        <v>4</v>
      </c>
      <c r="AU13" s="252">
        <f t="shared" si="21"/>
        <v>4</v>
      </c>
      <c r="AV13" s="252">
        <f t="shared" si="24"/>
        <v>4</v>
      </c>
      <c r="AW13" s="35">
        <f t="shared" si="25"/>
        <v>0</v>
      </c>
      <c r="AX13" s="253"/>
      <c r="AY13" s="253"/>
      <c r="AZ13" s="253"/>
      <c r="BA13" s="253"/>
      <c r="BB13" s="253"/>
      <c r="BC13" s="253"/>
      <c r="BD13" s="253"/>
      <c r="BE13" s="253"/>
      <c r="BF13" s="253"/>
      <c r="BG13" s="253"/>
      <c r="BH13" s="253"/>
      <c r="BI13" s="253"/>
      <c r="BJ13" s="253"/>
      <c r="BK13" s="253"/>
      <c r="BL13" s="253"/>
      <c r="BM13" s="253"/>
      <c r="BN13" s="253"/>
      <c r="BO13" s="253"/>
      <c r="BP13" s="254"/>
      <c r="BQ13" s="254"/>
      <c r="BR13" s="254"/>
      <c r="BS13" s="254"/>
      <c r="BT13" s="254"/>
      <c r="BU13" s="254"/>
      <c r="BV13" s="254"/>
      <c r="BW13" s="254"/>
      <c r="BX13" s="254"/>
      <c r="BY13" s="254"/>
      <c r="BZ13" s="254"/>
      <c r="CA13" s="254"/>
      <c r="CB13" s="254"/>
      <c r="CC13" s="254"/>
      <c r="CD13" s="254"/>
      <c r="CE13" s="254"/>
      <c r="CF13" s="254"/>
      <c r="CG13" s="253"/>
      <c r="CH13" s="254"/>
      <c r="CI13" s="254"/>
      <c r="CJ13" s="254"/>
      <c r="CK13" s="254"/>
      <c r="CL13" s="254"/>
      <c r="CM13" s="254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</row>
    <row r="14" spans="1:107" ht="18.75" x14ac:dyDescent="0.2">
      <c r="A14" s="267">
        <v>9</v>
      </c>
      <c r="B14" s="228"/>
      <c r="C14" s="273" t="s">
        <v>34</v>
      </c>
      <c r="D14" s="299" t="s">
        <v>408</v>
      </c>
      <c r="E14" s="223">
        <v>2344</v>
      </c>
      <c r="F14" s="91"/>
      <c r="G14" s="91">
        <v>4</v>
      </c>
      <c r="H14" s="91">
        <v>5</v>
      </c>
      <c r="I14" s="91">
        <v>5</v>
      </c>
      <c r="J14" s="91">
        <v>3</v>
      </c>
      <c r="K14" s="91">
        <v>3</v>
      </c>
      <c r="L14" s="91">
        <v>4</v>
      </c>
      <c r="M14" s="91">
        <v>4</v>
      </c>
      <c r="N14" s="91">
        <v>4</v>
      </c>
      <c r="O14" s="24">
        <v>4</v>
      </c>
      <c r="P14" s="23">
        <v>5</v>
      </c>
      <c r="Q14" s="23"/>
      <c r="R14" s="23">
        <v>4</v>
      </c>
      <c r="S14" s="23">
        <v>3</v>
      </c>
      <c r="T14" s="23">
        <v>3</v>
      </c>
      <c r="U14" s="23">
        <v>4</v>
      </c>
      <c r="V14" s="18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4</v>
      </c>
      <c r="AA14" s="92">
        <f t="shared" si="5"/>
        <v>6</v>
      </c>
      <c r="AB14" s="92">
        <f t="shared" si="6"/>
        <v>3</v>
      </c>
      <c r="AC14" s="92">
        <f t="shared" si="7"/>
        <v>13</v>
      </c>
      <c r="AD14" s="210">
        <f t="shared" si="23"/>
        <v>3.9230769230769229</v>
      </c>
      <c r="AE14" s="16">
        <f t="shared" si="8"/>
        <v>0</v>
      </c>
      <c r="AF14" s="9"/>
      <c r="AG14" s="252" t="str">
        <f t="shared" si="9"/>
        <v/>
      </c>
      <c r="AH14" s="252" t="e">
        <f>IF(ISERROR(VALUE(LEFT(#REF!))),LEFT(#REF!),VALUE(LEFT(#REF!)))</f>
        <v>#REF!</v>
      </c>
      <c r="AI14" s="252">
        <f t="shared" si="10"/>
        <v>4</v>
      </c>
      <c r="AJ14" s="252">
        <f t="shared" si="11"/>
        <v>5</v>
      </c>
      <c r="AK14" s="252">
        <f t="shared" si="12"/>
        <v>5</v>
      </c>
      <c r="AL14" s="252">
        <f t="shared" si="13"/>
        <v>3</v>
      </c>
      <c r="AM14" s="252">
        <f t="shared" si="14"/>
        <v>3</v>
      </c>
      <c r="AN14" s="252">
        <f t="shared" si="15"/>
        <v>4</v>
      </c>
      <c r="AO14" s="252">
        <f t="shared" si="16"/>
        <v>4</v>
      </c>
      <c r="AP14" s="252">
        <f t="shared" si="17"/>
        <v>4</v>
      </c>
      <c r="AQ14" s="252">
        <f t="shared" si="18"/>
        <v>4</v>
      </c>
      <c r="AR14" s="252" t="e">
        <f>IF(ISERROR(VALUE(LEFT(#REF!))),LEFT(#REF!),VALUE(LEFT(#REF!)))</f>
        <v>#REF!</v>
      </c>
      <c r="AS14" s="252">
        <f t="shared" si="19"/>
        <v>5</v>
      </c>
      <c r="AT14" s="252">
        <f t="shared" si="20"/>
        <v>3</v>
      </c>
      <c r="AU14" s="252">
        <f t="shared" si="21"/>
        <v>3</v>
      </c>
      <c r="AV14" s="252">
        <f t="shared" si="24"/>
        <v>4</v>
      </c>
      <c r="AW14" s="35">
        <f t="shared" si="25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267">
        <v>10</v>
      </c>
      <c r="B15" s="228"/>
      <c r="C15" s="273" t="s">
        <v>34</v>
      </c>
      <c r="D15" s="299" t="s">
        <v>409</v>
      </c>
      <c r="E15" s="223">
        <v>2344</v>
      </c>
      <c r="F15" s="91"/>
      <c r="G15" s="91">
        <v>4</v>
      </c>
      <c r="H15" s="91">
        <v>4</v>
      </c>
      <c r="I15" s="91">
        <v>4</v>
      </c>
      <c r="J15" s="91">
        <v>3</v>
      </c>
      <c r="K15" s="91">
        <v>3</v>
      </c>
      <c r="L15" s="91">
        <v>4</v>
      </c>
      <c r="M15" s="91">
        <v>4</v>
      </c>
      <c r="N15" s="91">
        <v>3</v>
      </c>
      <c r="O15" s="24">
        <v>4</v>
      </c>
      <c r="P15" s="23">
        <v>5</v>
      </c>
      <c r="Q15" s="23"/>
      <c r="R15" s="23">
        <v>3</v>
      </c>
      <c r="S15" s="23">
        <v>3</v>
      </c>
      <c r="T15" s="23">
        <v>3</v>
      </c>
      <c r="U15" s="23">
        <v>4</v>
      </c>
      <c r="V15" s="18">
        <f t="shared" si="0"/>
        <v>3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5</v>
      </c>
      <c r="AA15" s="92">
        <f t="shared" si="5"/>
        <v>7</v>
      </c>
      <c r="AB15" s="92">
        <f t="shared" si="6"/>
        <v>1</v>
      </c>
      <c r="AC15" s="92">
        <f t="shared" si="7"/>
        <v>13</v>
      </c>
      <c r="AD15" s="210">
        <f t="shared" si="23"/>
        <v>3.6923076923076925</v>
      </c>
      <c r="AE15" s="16">
        <f t="shared" si="8"/>
        <v>0</v>
      </c>
      <c r="AF15" s="9"/>
      <c r="AG15" s="252" t="str">
        <f t="shared" si="9"/>
        <v/>
      </c>
      <c r="AH15" s="252" t="e">
        <f>IF(ISERROR(VALUE(LEFT(#REF!))),LEFT(#REF!),VALUE(LEFT(#REF!)))</f>
        <v>#REF!</v>
      </c>
      <c r="AI15" s="252">
        <f t="shared" si="10"/>
        <v>4</v>
      </c>
      <c r="AJ15" s="252">
        <f t="shared" si="11"/>
        <v>4</v>
      </c>
      <c r="AK15" s="252">
        <f t="shared" si="12"/>
        <v>4</v>
      </c>
      <c r="AL15" s="252">
        <f t="shared" si="13"/>
        <v>3</v>
      </c>
      <c r="AM15" s="252">
        <f t="shared" si="14"/>
        <v>3</v>
      </c>
      <c r="AN15" s="252">
        <f t="shared" si="15"/>
        <v>4</v>
      </c>
      <c r="AO15" s="252">
        <f t="shared" si="16"/>
        <v>4</v>
      </c>
      <c r="AP15" s="252">
        <f t="shared" si="17"/>
        <v>3</v>
      </c>
      <c r="AQ15" s="252">
        <f t="shared" si="18"/>
        <v>4</v>
      </c>
      <c r="AR15" s="252" t="e">
        <f>IF(ISERROR(VALUE(LEFT(#REF!))),LEFT(#REF!),VALUE(LEFT(#REF!)))</f>
        <v>#REF!</v>
      </c>
      <c r="AS15" s="252">
        <f t="shared" si="19"/>
        <v>5</v>
      </c>
      <c r="AT15" s="252">
        <f t="shared" si="20"/>
        <v>3</v>
      </c>
      <c r="AU15" s="252">
        <f t="shared" si="21"/>
        <v>3</v>
      </c>
      <c r="AV15" s="252">
        <f t="shared" si="24"/>
        <v>4</v>
      </c>
      <c r="AW15" s="35">
        <f t="shared" si="25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267">
        <v>11</v>
      </c>
      <c r="B16" s="228"/>
      <c r="C16" s="273" t="s">
        <v>34</v>
      </c>
      <c r="D16" s="299" t="s">
        <v>410</v>
      </c>
      <c r="E16" s="223">
        <v>2344</v>
      </c>
      <c r="F16" s="91"/>
      <c r="G16" s="91">
        <v>5</v>
      </c>
      <c r="H16" s="91">
        <v>5</v>
      </c>
      <c r="I16" s="91">
        <v>5</v>
      </c>
      <c r="J16" s="91">
        <v>4</v>
      </c>
      <c r="K16" s="91">
        <v>4</v>
      </c>
      <c r="L16" s="91">
        <v>5</v>
      </c>
      <c r="M16" s="91">
        <v>5</v>
      </c>
      <c r="N16" s="91">
        <v>4</v>
      </c>
      <c r="O16" s="24">
        <v>5</v>
      </c>
      <c r="P16" s="23">
        <v>5</v>
      </c>
      <c r="Q16" s="23"/>
      <c r="R16" s="23">
        <v>4</v>
      </c>
      <c r="S16" s="23">
        <v>4</v>
      </c>
      <c r="T16" s="23">
        <v>5</v>
      </c>
      <c r="U16" s="23">
        <v>5</v>
      </c>
      <c r="V16" s="18">
        <f t="shared" si="0"/>
        <v>4</v>
      </c>
      <c r="W16" s="92">
        <f t="shared" si="1"/>
        <v>0</v>
      </c>
      <c r="X16" s="92">
        <f t="shared" si="2"/>
        <v>0</v>
      </c>
      <c r="Y16" s="92">
        <f t="shared" si="3"/>
        <v>0</v>
      </c>
      <c r="Z16" s="92">
        <f t="shared" si="4"/>
        <v>0</v>
      </c>
      <c r="AA16" s="92">
        <f t="shared" si="5"/>
        <v>4</v>
      </c>
      <c r="AB16" s="92">
        <f t="shared" si="6"/>
        <v>9</v>
      </c>
      <c r="AC16" s="92">
        <f t="shared" si="7"/>
        <v>13</v>
      </c>
      <c r="AD16" s="210">
        <f t="shared" si="23"/>
        <v>4.6923076923076925</v>
      </c>
      <c r="AE16" s="16">
        <f t="shared" si="8"/>
        <v>0</v>
      </c>
      <c r="AF16" s="9"/>
      <c r="AG16" s="252" t="str">
        <f t="shared" si="9"/>
        <v/>
      </c>
      <c r="AH16" s="252" t="e">
        <f>IF(ISERROR(VALUE(LEFT(#REF!))),LEFT(#REF!),VALUE(LEFT(#REF!)))</f>
        <v>#REF!</v>
      </c>
      <c r="AI16" s="252">
        <f t="shared" si="10"/>
        <v>5</v>
      </c>
      <c r="AJ16" s="252">
        <f t="shared" si="11"/>
        <v>5</v>
      </c>
      <c r="AK16" s="252">
        <f t="shared" si="12"/>
        <v>5</v>
      </c>
      <c r="AL16" s="252">
        <f t="shared" si="13"/>
        <v>4</v>
      </c>
      <c r="AM16" s="252">
        <f t="shared" si="14"/>
        <v>4</v>
      </c>
      <c r="AN16" s="252">
        <f t="shared" si="15"/>
        <v>5</v>
      </c>
      <c r="AO16" s="252">
        <f t="shared" si="16"/>
        <v>5</v>
      </c>
      <c r="AP16" s="252">
        <f t="shared" si="17"/>
        <v>4</v>
      </c>
      <c r="AQ16" s="252">
        <f t="shared" si="18"/>
        <v>5</v>
      </c>
      <c r="AR16" s="252" t="e">
        <f>IF(ISERROR(VALUE(LEFT(#REF!))),LEFT(#REF!),VALUE(LEFT(#REF!)))</f>
        <v>#REF!</v>
      </c>
      <c r="AS16" s="252">
        <f t="shared" si="19"/>
        <v>5</v>
      </c>
      <c r="AT16" s="252">
        <f t="shared" si="20"/>
        <v>4</v>
      </c>
      <c r="AU16" s="252">
        <f t="shared" si="21"/>
        <v>5</v>
      </c>
      <c r="AV16" s="252">
        <f t="shared" si="24"/>
        <v>5</v>
      </c>
      <c r="AW16" s="35">
        <f t="shared" si="25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267">
        <v>12</v>
      </c>
      <c r="B17" s="225"/>
      <c r="C17" s="273" t="s">
        <v>34</v>
      </c>
      <c r="D17" s="299" t="s">
        <v>411</v>
      </c>
      <c r="E17" s="223">
        <v>2344</v>
      </c>
      <c r="F17" s="91"/>
      <c r="G17" s="91">
        <v>5</v>
      </c>
      <c r="H17" s="91">
        <v>4</v>
      </c>
      <c r="I17" s="91">
        <v>5</v>
      </c>
      <c r="J17" s="91">
        <v>3</v>
      </c>
      <c r="K17" s="91">
        <v>4</v>
      </c>
      <c r="L17" s="91">
        <v>5</v>
      </c>
      <c r="M17" s="91">
        <v>5</v>
      </c>
      <c r="N17" s="91">
        <v>4</v>
      </c>
      <c r="O17" s="24">
        <v>4</v>
      </c>
      <c r="P17" s="23">
        <v>4</v>
      </c>
      <c r="Q17" s="23"/>
      <c r="R17" s="23">
        <v>5</v>
      </c>
      <c r="S17" s="23">
        <v>5</v>
      </c>
      <c r="T17" s="23">
        <v>5</v>
      </c>
      <c r="U17" s="23">
        <v>5</v>
      </c>
      <c r="V17" s="18">
        <f t="shared" si="0"/>
        <v>3</v>
      </c>
      <c r="W17" s="92">
        <f t="shared" si="1"/>
        <v>0</v>
      </c>
      <c r="X17" s="92">
        <f t="shared" ref="X17:X34" si="26">COUNTIF(AF17:AU17,"д")</f>
        <v>0</v>
      </c>
      <c r="Y17" s="92">
        <f t="shared" si="3"/>
        <v>0</v>
      </c>
      <c r="Z17" s="92">
        <f t="shared" si="4"/>
        <v>1</v>
      </c>
      <c r="AA17" s="92">
        <f t="shared" si="5"/>
        <v>5</v>
      </c>
      <c r="AB17" s="92">
        <f t="shared" si="6"/>
        <v>7</v>
      </c>
      <c r="AC17" s="92">
        <f t="shared" si="7"/>
        <v>13</v>
      </c>
      <c r="AD17" s="210">
        <f t="shared" si="23"/>
        <v>4.4615384615384617</v>
      </c>
      <c r="AE17" s="16">
        <f t="shared" si="8"/>
        <v>0</v>
      </c>
      <c r="AF17" s="9"/>
      <c r="AG17" s="252" t="str">
        <f t="shared" si="9"/>
        <v/>
      </c>
      <c r="AH17" s="252" t="e">
        <f>IF(ISERROR(VALUE(LEFT(#REF!))),LEFT(#REF!),VALUE(LEFT(#REF!)))</f>
        <v>#REF!</v>
      </c>
      <c r="AI17" s="252">
        <f t="shared" si="10"/>
        <v>5</v>
      </c>
      <c r="AJ17" s="252">
        <f t="shared" si="11"/>
        <v>4</v>
      </c>
      <c r="AK17" s="252">
        <f t="shared" si="12"/>
        <v>5</v>
      </c>
      <c r="AL17" s="252">
        <f t="shared" si="13"/>
        <v>3</v>
      </c>
      <c r="AM17" s="252">
        <f t="shared" si="14"/>
        <v>4</v>
      </c>
      <c r="AN17" s="252">
        <f t="shared" si="15"/>
        <v>5</v>
      </c>
      <c r="AO17" s="252">
        <f t="shared" si="16"/>
        <v>5</v>
      </c>
      <c r="AP17" s="252">
        <f t="shared" si="17"/>
        <v>4</v>
      </c>
      <c r="AQ17" s="252">
        <f t="shared" si="18"/>
        <v>4</v>
      </c>
      <c r="AR17" s="252" t="e">
        <f>IF(ISERROR(VALUE(LEFT(#REF!))),LEFT(#REF!),VALUE(LEFT(#REF!)))</f>
        <v>#REF!</v>
      </c>
      <c r="AS17" s="252">
        <f t="shared" si="19"/>
        <v>4</v>
      </c>
      <c r="AT17" s="252">
        <f t="shared" si="20"/>
        <v>5</v>
      </c>
      <c r="AU17" s="252">
        <f t="shared" si="21"/>
        <v>5</v>
      </c>
      <c r="AV17" s="252">
        <f t="shared" si="24"/>
        <v>5</v>
      </c>
      <c r="AW17" s="35">
        <f t="shared" si="25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267">
        <v>13</v>
      </c>
      <c r="B18" s="163"/>
      <c r="C18" s="273" t="s">
        <v>34</v>
      </c>
      <c r="D18" s="299" t="s">
        <v>412</v>
      </c>
      <c r="E18" s="223">
        <v>2344</v>
      </c>
      <c r="F18" s="91"/>
      <c r="G18" s="91">
        <v>4</v>
      </c>
      <c r="H18" s="91">
        <v>5</v>
      </c>
      <c r="I18" s="91">
        <v>4</v>
      </c>
      <c r="J18" s="91">
        <v>5</v>
      </c>
      <c r="K18" s="91">
        <v>3</v>
      </c>
      <c r="L18" s="91">
        <v>4</v>
      </c>
      <c r="M18" s="91">
        <v>5</v>
      </c>
      <c r="N18" s="91">
        <v>3</v>
      </c>
      <c r="O18" s="24">
        <v>3</v>
      </c>
      <c r="P18" s="23">
        <v>5</v>
      </c>
      <c r="Q18" s="23"/>
      <c r="R18" s="23">
        <v>3</v>
      </c>
      <c r="S18" s="23">
        <v>3</v>
      </c>
      <c r="T18" s="23">
        <v>4</v>
      </c>
      <c r="U18" s="23">
        <v>4</v>
      </c>
      <c r="V18" s="18">
        <f t="shared" si="0"/>
        <v>3</v>
      </c>
      <c r="W18" s="92">
        <f t="shared" si="1"/>
        <v>0</v>
      </c>
      <c r="X18" s="92">
        <f t="shared" si="26"/>
        <v>0</v>
      </c>
      <c r="Y18" s="92">
        <f t="shared" si="3"/>
        <v>0</v>
      </c>
      <c r="Z18" s="92">
        <f t="shared" si="4"/>
        <v>4</v>
      </c>
      <c r="AA18" s="92">
        <f t="shared" si="5"/>
        <v>5</v>
      </c>
      <c r="AB18" s="92">
        <f t="shared" si="6"/>
        <v>4</v>
      </c>
      <c r="AC18" s="92">
        <f t="shared" si="7"/>
        <v>13</v>
      </c>
      <c r="AD18" s="210">
        <f t="shared" si="23"/>
        <v>4</v>
      </c>
      <c r="AE18" s="16">
        <f t="shared" si="8"/>
        <v>0</v>
      </c>
      <c r="AF18" s="9"/>
      <c r="AG18" s="252" t="str">
        <f t="shared" si="9"/>
        <v/>
      </c>
      <c r="AH18" s="252" t="e">
        <f>IF(ISERROR(VALUE(LEFT(#REF!))),LEFT(#REF!),VALUE(LEFT(#REF!)))</f>
        <v>#REF!</v>
      </c>
      <c r="AI18" s="252">
        <f t="shared" si="10"/>
        <v>4</v>
      </c>
      <c r="AJ18" s="252">
        <f t="shared" si="11"/>
        <v>5</v>
      </c>
      <c r="AK18" s="252">
        <f t="shared" si="12"/>
        <v>4</v>
      </c>
      <c r="AL18" s="252">
        <f t="shared" si="13"/>
        <v>5</v>
      </c>
      <c r="AM18" s="252">
        <f t="shared" si="14"/>
        <v>3</v>
      </c>
      <c r="AN18" s="252">
        <f t="shared" si="15"/>
        <v>4</v>
      </c>
      <c r="AO18" s="252">
        <f t="shared" si="16"/>
        <v>5</v>
      </c>
      <c r="AP18" s="252">
        <f t="shared" si="17"/>
        <v>3</v>
      </c>
      <c r="AQ18" s="252">
        <f t="shared" si="18"/>
        <v>3</v>
      </c>
      <c r="AR18" s="252" t="e">
        <f>IF(ISERROR(VALUE(LEFT(#REF!))),LEFT(#REF!),VALUE(LEFT(#REF!)))</f>
        <v>#REF!</v>
      </c>
      <c r="AS18" s="252">
        <f t="shared" si="19"/>
        <v>5</v>
      </c>
      <c r="AT18" s="252">
        <f t="shared" si="20"/>
        <v>3</v>
      </c>
      <c r="AU18" s="252">
        <f t="shared" si="21"/>
        <v>4</v>
      </c>
      <c r="AV18" s="252">
        <f t="shared" si="24"/>
        <v>4</v>
      </c>
      <c r="AW18" s="35">
        <f t="shared" si="25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267">
        <v>14</v>
      </c>
      <c r="B19" s="163"/>
      <c r="C19" s="308" t="s">
        <v>34</v>
      </c>
      <c r="D19" s="309" t="s">
        <v>413</v>
      </c>
      <c r="E19" s="223">
        <v>2344</v>
      </c>
      <c r="F19" s="91"/>
      <c r="G19" s="91">
        <v>5</v>
      </c>
      <c r="H19" s="91">
        <v>5</v>
      </c>
      <c r="I19" s="91">
        <v>5</v>
      </c>
      <c r="J19" s="91">
        <v>5</v>
      </c>
      <c r="K19" s="91">
        <v>5</v>
      </c>
      <c r="L19" s="91">
        <v>5</v>
      </c>
      <c r="M19" s="91">
        <v>5</v>
      </c>
      <c r="N19" s="91">
        <v>5</v>
      </c>
      <c r="O19" s="91">
        <v>5</v>
      </c>
      <c r="P19" s="23">
        <v>5</v>
      </c>
      <c r="Q19" s="23"/>
      <c r="R19" s="23">
        <v>5</v>
      </c>
      <c r="S19" s="23">
        <v>5</v>
      </c>
      <c r="T19" s="23">
        <v>5</v>
      </c>
      <c r="U19" s="23">
        <v>5</v>
      </c>
      <c r="V19" s="18">
        <f t="shared" si="0"/>
        <v>5</v>
      </c>
      <c r="W19" s="92">
        <f t="shared" si="1"/>
        <v>0</v>
      </c>
      <c r="X19" s="92">
        <f t="shared" si="26"/>
        <v>0</v>
      </c>
      <c r="Y19" s="92">
        <f t="shared" si="3"/>
        <v>0</v>
      </c>
      <c r="Z19" s="92">
        <f t="shared" si="4"/>
        <v>0</v>
      </c>
      <c r="AA19" s="92">
        <f t="shared" si="5"/>
        <v>0</v>
      </c>
      <c r="AB19" s="92">
        <f t="shared" si="6"/>
        <v>13</v>
      </c>
      <c r="AC19" s="92">
        <f t="shared" si="7"/>
        <v>13</v>
      </c>
      <c r="AD19" s="210">
        <f t="shared" si="23"/>
        <v>5</v>
      </c>
      <c r="AE19" s="16">
        <f t="shared" si="8"/>
        <v>0</v>
      </c>
      <c r="AF19" s="9"/>
      <c r="AG19" s="252" t="str">
        <f t="shared" si="9"/>
        <v/>
      </c>
      <c r="AH19" s="252" t="e">
        <f>IF(ISERROR(VALUE(LEFT(#REF!))),LEFT(#REF!),VALUE(LEFT(#REF!)))</f>
        <v>#REF!</v>
      </c>
      <c r="AI19" s="252">
        <f t="shared" si="10"/>
        <v>5</v>
      </c>
      <c r="AJ19" s="252">
        <f t="shared" si="11"/>
        <v>5</v>
      </c>
      <c r="AK19" s="252">
        <f t="shared" si="12"/>
        <v>5</v>
      </c>
      <c r="AL19" s="252">
        <f t="shared" si="13"/>
        <v>5</v>
      </c>
      <c r="AM19" s="252">
        <f t="shared" si="14"/>
        <v>5</v>
      </c>
      <c r="AN19" s="252">
        <f t="shared" si="15"/>
        <v>5</v>
      </c>
      <c r="AO19" s="252">
        <f t="shared" si="16"/>
        <v>5</v>
      </c>
      <c r="AP19" s="252">
        <f t="shared" si="17"/>
        <v>5</v>
      </c>
      <c r="AQ19" s="252">
        <f t="shared" si="18"/>
        <v>5</v>
      </c>
      <c r="AR19" s="252" t="e">
        <f>IF(ISERROR(VALUE(LEFT(#REF!))),LEFT(#REF!),VALUE(LEFT(#REF!)))</f>
        <v>#REF!</v>
      </c>
      <c r="AS19" s="252">
        <f t="shared" si="19"/>
        <v>5</v>
      </c>
      <c r="AT19" s="252">
        <f t="shared" si="20"/>
        <v>5</v>
      </c>
      <c r="AU19" s="252">
        <f t="shared" si="21"/>
        <v>5</v>
      </c>
      <c r="AV19" s="252">
        <f t="shared" si="24"/>
        <v>5</v>
      </c>
      <c r="AW19" s="35">
        <f t="shared" si="25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267">
        <v>15</v>
      </c>
      <c r="B20" s="163"/>
      <c r="C20" s="273" t="s">
        <v>34</v>
      </c>
      <c r="D20" s="299" t="s">
        <v>414</v>
      </c>
      <c r="E20" s="223">
        <v>2344</v>
      </c>
      <c r="F20" s="91"/>
      <c r="G20" s="91">
        <v>4</v>
      </c>
      <c r="H20" s="91" t="s">
        <v>1126</v>
      </c>
      <c r="I20" s="91" t="s">
        <v>1126</v>
      </c>
      <c r="J20" s="91" t="s">
        <v>1132</v>
      </c>
      <c r="K20" s="697">
        <v>3</v>
      </c>
      <c r="L20" s="91">
        <v>5</v>
      </c>
      <c r="M20" s="91">
        <v>4</v>
      </c>
      <c r="N20" s="91">
        <v>4</v>
      </c>
      <c r="O20" s="94">
        <v>4</v>
      </c>
      <c r="P20" s="23">
        <v>5</v>
      </c>
      <c r="Q20" s="23"/>
      <c r="R20" s="23">
        <v>4</v>
      </c>
      <c r="S20" s="23">
        <v>4</v>
      </c>
      <c r="T20" s="23">
        <v>4</v>
      </c>
      <c r="U20" s="23">
        <v>3</v>
      </c>
      <c r="V20" s="18">
        <f t="shared" si="0"/>
        <v>3</v>
      </c>
      <c r="W20" s="92">
        <f t="shared" si="1"/>
        <v>0</v>
      </c>
      <c r="X20" s="92">
        <f t="shared" si="26"/>
        <v>0</v>
      </c>
      <c r="Y20" s="92">
        <f t="shared" si="3"/>
        <v>0</v>
      </c>
      <c r="Z20" s="92">
        <f t="shared" si="4"/>
        <v>2</v>
      </c>
      <c r="AA20" s="92">
        <f t="shared" si="5"/>
        <v>6</v>
      </c>
      <c r="AB20" s="92">
        <f t="shared" si="6"/>
        <v>2</v>
      </c>
      <c r="AC20" s="92">
        <f t="shared" si="7"/>
        <v>10</v>
      </c>
      <c r="AD20" s="210">
        <f t="shared" si="23"/>
        <v>4</v>
      </c>
      <c r="AE20" s="16">
        <f t="shared" si="8"/>
        <v>0</v>
      </c>
      <c r="AF20" s="9"/>
      <c r="AG20" s="252" t="str">
        <f t="shared" si="9"/>
        <v/>
      </c>
      <c r="AH20" s="252" t="e">
        <f>IF(ISERROR(VALUE(LEFT(#REF!))),LEFT(#REF!),VALUE(LEFT(#REF!)))</f>
        <v>#REF!</v>
      </c>
      <c r="AI20" s="252">
        <f t="shared" si="10"/>
        <v>4</v>
      </c>
      <c r="AJ20" s="252" t="str">
        <f t="shared" si="11"/>
        <v>а</v>
      </c>
      <c r="AK20" s="252" t="str">
        <f t="shared" si="12"/>
        <v>а</v>
      </c>
      <c r="AL20" s="252" t="str">
        <f t="shared" si="13"/>
        <v>а</v>
      </c>
      <c r="AM20" s="252">
        <f t="shared" si="14"/>
        <v>3</v>
      </c>
      <c r="AN20" s="252">
        <f t="shared" si="15"/>
        <v>5</v>
      </c>
      <c r="AO20" s="252">
        <f t="shared" si="16"/>
        <v>4</v>
      </c>
      <c r="AP20" s="252">
        <f t="shared" si="17"/>
        <v>4</v>
      </c>
      <c r="AQ20" s="252">
        <f t="shared" si="18"/>
        <v>4</v>
      </c>
      <c r="AR20" s="252" t="e">
        <f>IF(ISERROR(VALUE(LEFT(#REF!))),LEFT(#REF!),VALUE(LEFT(#REF!)))</f>
        <v>#REF!</v>
      </c>
      <c r="AS20" s="252">
        <f t="shared" si="19"/>
        <v>5</v>
      </c>
      <c r="AT20" s="252">
        <f t="shared" si="20"/>
        <v>4</v>
      </c>
      <c r="AU20" s="252">
        <f t="shared" si="21"/>
        <v>4</v>
      </c>
      <c r="AV20" s="252">
        <f t="shared" si="24"/>
        <v>3</v>
      </c>
      <c r="AW20" s="35">
        <f t="shared" si="25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267">
        <v>16</v>
      </c>
      <c r="B21" s="163"/>
      <c r="C21" s="273" t="s">
        <v>34</v>
      </c>
      <c r="D21" s="299" t="s">
        <v>415</v>
      </c>
      <c r="E21" s="223">
        <v>2344</v>
      </c>
      <c r="F21" s="91"/>
      <c r="G21" s="91">
        <v>5</v>
      </c>
      <c r="H21" s="91">
        <v>4</v>
      </c>
      <c r="I21" s="91">
        <v>5</v>
      </c>
      <c r="J21" s="91">
        <v>4</v>
      </c>
      <c r="K21" s="91">
        <v>5</v>
      </c>
      <c r="L21" s="91">
        <v>4</v>
      </c>
      <c r="M21" s="91">
        <v>5</v>
      </c>
      <c r="N21" s="91">
        <v>4</v>
      </c>
      <c r="O21" s="94">
        <v>5</v>
      </c>
      <c r="P21" s="23">
        <v>5</v>
      </c>
      <c r="Q21" s="23"/>
      <c r="R21" s="23">
        <v>4</v>
      </c>
      <c r="S21" s="23">
        <v>4</v>
      </c>
      <c r="T21" s="23">
        <v>5</v>
      </c>
      <c r="U21" s="23">
        <v>5</v>
      </c>
      <c r="V21" s="18">
        <f t="shared" si="0"/>
        <v>4</v>
      </c>
      <c r="W21" s="92">
        <f t="shared" si="1"/>
        <v>0</v>
      </c>
      <c r="X21" s="92">
        <f t="shared" si="26"/>
        <v>0</v>
      </c>
      <c r="Y21" s="92">
        <f t="shared" si="3"/>
        <v>0</v>
      </c>
      <c r="Z21" s="92">
        <f t="shared" si="4"/>
        <v>0</v>
      </c>
      <c r="AA21" s="92">
        <f t="shared" si="5"/>
        <v>5</v>
      </c>
      <c r="AB21" s="92">
        <f t="shared" si="6"/>
        <v>8</v>
      </c>
      <c r="AC21" s="92">
        <f t="shared" si="7"/>
        <v>13</v>
      </c>
      <c r="AD21" s="210">
        <f t="shared" si="23"/>
        <v>4.615384615384615</v>
      </c>
      <c r="AE21" s="16">
        <f t="shared" si="8"/>
        <v>0</v>
      </c>
      <c r="AF21" s="9"/>
      <c r="AG21" s="252" t="str">
        <f t="shared" si="9"/>
        <v/>
      </c>
      <c r="AH21" s="252" t="e">
        <f>IF(ISERROR(VALUE(LEFT(#REF!))),LEFT(#REF!),VALUE(LEFT(#REF!)))</f>
        <v>#REF!</v>
      </c>
      <c r="AI21" s="252">
        <f t="shared" si="10"/>
        <v>5</v>
      </c>
      <c r="AJ21" s="252">
        <f t="shared" si="11"/>
        <v>4</v>
      </c>
      <c r="AK21" s="252">
        <f t="shared" si="12"/>
        <v>5</v>
      </c>
      <c r="AL21" s="252">
        <f t="shared" si="13"/>
        <v>4</v>
      </c>
      <c r="AM21" s="252">
        <f t="shared" si="14"/>
        <v>5</v>
      </c>
      <c r="AN21" s="252">
        <f t="shared" si="15"/>
        <v>4</v>
      </c>
      <c r="AO21" s="252">
        <f t="shared" si="16"/>
        <v>5</v>
      </c>
      <c r="AP21" s="252">
        <f t="shared" si="17"/>
        <v>4</v>
      </c>
      <c r="AQ21" s="252">
        <f t="shared" si="18"/>
        <v>5</v>
      </c>
      <c r="AR21" s="252" t="e">
        <f>IF(ISERROR(VALUE(LEFT(#REF!))),LEFT(#REF!),VALUE(LEFT(#REF!)))</f>
        <v>#REF!</v>
      </c>
      <c r="AS21" s="252">
        <f t="shared" si="19"/>
        <v>5</v>
      </c>
      <c r="AT21" s="252">
        <f t="shared" si="20"/>
        <v>4</v>
      </c>
      <c r="AU21" s="252">
        <f t="shared" si="21"/>
        <v>5</v>
      </c>
      <c r="AV21" s="252">
        <f t="shared" si="24"/>
        <v>5</v>
      </c>
      <c r="AW21" s="35">
        <f t="shared" si="25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267">
        <v>17</v>
      </c>
      <c r="B22" s="163"/>
      <c r="C22" s="273" t="s">
        <v>34</v>
      </c>
      <c r="D22" s="299" t="s">
        <v>416</v>
      </c>
      <c r="E22" s="223">
        <v>2344</v>
      </c>
      <c r="F22" s="91"/>
      <c r="G22" s="91">
        <v>5</v>
      </c>
      <c r="H22" s="91">
        <v>4</v>
      </c>
      <c r="I22" s="91">
        <v>5</v>
      </c>
      <c r="J22" s="91">
        <v>5</v>
      </c>
      <c r="K22" s="91">
        <v>3</v>
      </c>
      <c r="L22" s="91">
        <v>4</v>
      </c>
      <c r="M22" s="91">
        <v>4</v>
      </c>
      <c r="N22" s="91">
        <v>4</v>
      </c>
      <c r="O22" s="94">
        <v>4</v>
      </c>
      <c r="P22" s="23">
        <v>5</v>
      </c>
      <c r="Q22" s="23"/>
      <c r="R22" s="23">
        <v>4</v>
      </c>
      <c r="S22" s="23">
        <v>4</v>
      </c>
      <c r="T22" s="23">
        <v>4</v>
      </c>
      <c r="U22" s="23">
        <v>4</v>
      </c>
      <c r="V22" s="18">
        <f t="shared" si="0"/>
        <v>3</v>
      </c>
      <c r="W22" s="92">
        <f t="shared" si="1"/>
        <v>0</v>
      </c>
      <c r="X22" s="92">
        <f t="shared" si="26"/>
        <v>0</v>
      </c>
      <c r="Y22" s="92">
        <f t="shared" si="3"/>
        <v>0</v>
      </c>
      <c r="Z22" s="92">
        <f t="shared" si="4"/>
        <v>1</v>
      </c>
      <c r="AA22" s="92">
        <f t="shared" si="5"/>
        <v>8</v>
      </c>
      <c r="AB22" s="92">
        <f t="shared" si="6"/>
        <v>4</v>
      </c>
      <c r="AC22" s="92">
        <f t="shared" si="7"/>
        <v>13</v>
      </c>
      <c r="AD22" s="210">
        <f t="shared" si="23"/>
        <v>4.2307692307692308</v>
      </c>
      <c r="AE22" s="16">
        <f t="shared" si="8"/>
        <v>0</v>
      </c>
      <c r="AF22" s="9"/>
      <c r="AG22" s="252" t="str">
        <f t="shared" si="9"/>
        <v/>
      </c>
      <c r="AH22" s="252" t="e">
        <f>IF(ISERROR(VALUE(LEFT(#REF!))),LEFT(#REF!),VALUE(LEFT(#REF!)))</f>
        <v>#REF!</v>
      </c>
      <c r="AI22" s="252">
        <f t="shared" si="10"/>
        <v>5</v>
      </c>
      <c r="AJ22" s="252">
        <f t="shared" si="11"/>
        <v>4</v>
      </c>
      <c r="AK22" s="252">
        <f t="shared" si="12"/>
        <v>5</v>
      </c>
      <c r="AL22" s="252">
        <f t="shared" si="13"/>
        <v>5</v>
      </c>
      <c r="AM22" s="252">
        <f t="shared" si="14"/>
        <v>3</v>
      </c>
      <c r="AN22" s="252">
        <f t="shared" si="15"/>
        <v>4</v>
      </c>
      <c r="AO22" s="252">
        <f t="shared" si="16"/>
        <v>4</v>
      </c>
      <c r="AP22" s="252">
        <f t="shared" si="17"/>
        <v>4</v>
      </c>
      <c r="AQ22" s="252">
        <f t="shared" si="18"/>
        <v>4</v>
      </c>
      <c r="AR22" s="252" t="e">
        <f>IF(ISERROR(VALUE(LEFT(#REF!))),LEFT(#REF!),VALUE(LEFT(#REF!)))</f>
        <v>#REF!</v>
      </c>
      <c r="AS22" s="252">
        <f t="shared" si="19"/>
        <v>5</v>
      </c>
      <c r="AT22" s="252">
        <f t="shared" si="20"/>
        <v>4</v>
      </c>
      <c r="AU22" s="252">
        <f t="shared" si="21"/>
        <v>4</v>
      </c>
      <c r="AV22" s="252">
        <f t="shared" ref="AG22:AV31" si="27">IF(ISERROR(VALUE(LEFT(U22))),LEFT(U22),VALUE(LEFT(U22)))</f>
        <v>4</v>
      </c>
      <c r="AW22" s="35">
        <f t="shared" si="25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267">
        <v>18</v>
      </c>
      <c r="B23" s="163"/>
      <c r="C23" s="308" t="s">
        <v>35</v>
      </c>
      <c r="D23" s="309" t="s">
        <v>417</v>
      </c>
      <c r="E23" s="223">
        <v>2344</v>
      </c>
      <c r="F23" s="91"/>
      <c r="G23" s="91">
        <v>5</v>
      </c>
      <c r="H23" s="91">
        <v>5</v>
      </c>
      <c r="I23" s="91">
        <v>5</v>
      </c>
      <c r="J23" s="91">
        <v>5</v>
      </c>
      <c r="K23" s="91">
        <v>5</v>
      </c>
      <c r="L23" s="91">
        <v>5</v>
      </c>
      <c r="M23" s="91">
        <v>5</v>
      </c>
      <c r="N23" s="91">
        <v>5</v>
      </c>
      <c r="O23" s="94">
        <v>5</v>
      </c>
      <c r="P23" s="23">
        <v>5</v>
      </c>
      <c r="Q23" s="23"/>
      <c r="R23" s="23">
        <v>4</v>
      </c>
      <c r="S23" s="23">
        <v>5</v>
      </c>
      <c r="T23" s="23">
        <v>5</v>
      </c>
      <c r="U23" s="23">
        <v>5</v>
      </c>
      <c r="V23" s="18">
        <f t="shared" si="0"/>
        <v>5</v>
      </c>
      <c r="W23" s="92">
        <f t="shared" si="1"/>
        <v>0</v>
      </c>
      <c r="X23" s="92">
        <f t="shared" si="26"/>
        <v>0</v>
      </c>
      <c r="Y23" s="92">
        <f t="shared" si="3"/>
        <v>0</v>
      </c>
      <c r="Z23" s="92">
        <f t="shared" si="4"/>
        <v>0</v>
      </c>
      <c r="AA23" s="92">
        <f t="shared" si="5"/>
        <v>0</v>
      </c>
      <c r="AB23" s="92">
        <f t="shared" si="6"/>
        <v>13</v>
      </c>
      <c r="AC23" s="92">
        <f t="shared" si="7"/>
        <v>13</v>
      </c>
      <c r="AD23" s="210">
        <f t="shared" si="23"/>
        <v>5</v>
      </c>
      <c r="AE23" s="16">
        <f t="shared" si="8"/>
        <v>0</v>
      </c>
      <c r="AF23" s="9"/>
      <c r="AG23" s="252" t="str">
        <f t="shared" si="9"/>
        <v/>
      </c>
      <c r="AH23" s="252" t="e">
        <f>IF(ISERROR(VALUE(LEFT(#REF!))),LEFT(#REF!),VALUE(LEFT(#REF!)))</f>
        <v>#REF!</v>
      </c>
      <c r="AI23" s="252">
        <f t="shared" si="10"/>
        <v>5</v>
      </c>
      <c r="AJ23" s="252">
        <f t="shared" si="11"/>
        <v>5</v>
      </c>
      <c r="AK23" s="252">
        <f t="shared" si="12"/>
        <v>5</v>
      </c>
      <c r="AL23" s="252">
        <f t="shared" si="13"/>
        <v>5</v>
      </c>
      <c r="AM23" s="252">
        <f t="shared" si="14"/>
        <v>5</v>
      </c>
      <c r="AN23" s="252">
        <f t="shared" si="15"/>
        <v>5</v>
      </c>
      <c r="AO23" s="252">
        <f t="shared" si="16"/>
        <v>5</v>
      </c>
      <c r="AP23" s="252">
        <f t="shared" si="17"/>
        <v>5</v>
      </c>
      <c r="AQ23" s="252">
        <f t="shared" si="18"/>
        <v>5</v>
      </c>
      <c r="AR23" s="252" t="e">
        <f>IF(ISERROR(VALUE(LEFT(#REF!))),LEFT(#REF!),VALUE(LEFT(#REF!)))</f>
        <v>#REF!</v>
      </c>
      <c r="AS23" s="252">
        <f t="shared" si="19"/>
        <v>5</v>
      </c>
      <c r="AT23" s="252">
        <f t="shared" si="20"/>
        <v>5</v>
      </c>
      <c r="AU23" s="252">
        <f t="shared" si="21"/>
        <v>5</v>
      </c>
      <c r="AV23" s="252">
        <f t="shared" si="27"/>
        <v>5</v>
      </c>
      <c r="AW23" s="35">
        <f t="shared" si="25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267">
        <v>19</v>
      </c>
      <c r="B24" s="163"/>
      <c r="C24" s="273" t="s">
        <v>34</v>
      </c>
      <c r="D24" s="299" t="s">
        <v>418</v>
      </c>
      <c r="E24" s="223">
        <v>2344</v>
      </c>
      <c r="F24" s="91"/>
      <c r="G24" s="91">
        <v>5</v>
      </c>
      <c r="H24" s="91">
        <v>5</v>
      </c>
      <c r="I24" s="91">
        <v>5</v>
      </c>
      <c r="J24" s="91">
        <v>4</v>
      </c>
      <c r="K24" s="91">
        <v>5</v>
      </c>
      <c r="L24" s="91">
        <v>5</v>
      </c>
      <c r="M24" s="91">
        <v>5</v>
      </c>
      <c r="N24" s="91">
        <v>5</v>
      </c>
      <c r="O24" s="94">
        <v>5</v>
      </c>
      <c r="P24" s="23">
        <v>5</v>
      </c>
      <c r="Q24" s="23"/>
      <c r="R24" s="23">
        <v>5</v>
      </c>
      <c r="S24" s="23">
        <v>5</v>
      </c>
      <c r="T24" s="23">
        <v>5</v>
      </c>
      <c r="U24" s="23">
        <v>5</v>
      </c>
      <c r="V24" s="18">
        <f t="shared" si="0"/>
        <v>4</v>
      </c>
      <c r="W24" s="92">
        <f t="shared" si="1"/>
        <v>0</v>
      </c>
      <c r="X24" s="92">
        <f t="shared" si="26"/>
        <v>0</v>
      </c>
      <c r="Y24" s="92">
        <f t="shared" si="3"/>
        <v>0</v>
      </c>
      <c r="Z24" s="92">
        <f t="shared" si="4"/>
        <v>0</v>
      </c>
      <c r="AA24" s="92">
        <f t="shared" si="5"/>
        <v>1</v>
      </c>
      <c r="AB24" s="92">
        <f t="shared" si="6"/>
        <v>12</v>
      </c>
      <c r="AC24" s="92">
        <f t="shared" si="7"/>
        <v>13</v>
      </c>
      <c r="AD24" s="210">
        <f t="shared" si="23"/>
        <v>4.9230769230769234</v>
      </c>
      <c r="AE24" s="16">
        <f t="shared" si="8"/>
        <v>0</v>
      </c>
      <c r="AF24" s="9"/>
      <c r="AG24" s="252" t="str">
        <f t="shared" si="9"/>
        <v/>
      </c>
      <c r="AH24" s="252" t="e">
        <f>IF(ISERROR(VALUE(LEFT(#REF!))),LEFT(#REF!),VALUE(LEFT(#REF!)))</f>
        <v>#REF!</v>
      </c>
      <c r="AI24" s="252">
        <f t="shared" si="10"/>
        <v>5</v>
      </c>
      <c r="AJ24" s="252">
        <f t="shared" si="11"/>
        <v>5</v>
      </c>
      <c r="AK24" s="252">
        <f t="shared" si="12"/>
        <v>5</v>
      </c>
      <c r="AL24" s="252">
        <f t="shared" si="13"/>
        <v>4</v>
      </c>
      <c r="AM24" s="252">
        <f t="shared" si="14"/>
        <v>5</v>
      </c>
      <c r="AN24" s="252">
        <f t="shared" si="15"/>
        <v>5</v>
      </c>
      <c r="AO24" s="252">
        <f t="shared" si="16"/>
        <v>5</v>
      </c>
      <c r="AP24" s="252">
        <f t="shared" si="17"/>
        <v>5</v>
      </c>
      <c r="AQ24" s="252">
        <f t="shared" si="18"/>
        <v>5</v>
      </c>
      <c r="AR24" s="252" t="e">
        <f>IF(ISERROR(VALUE(LEFT(#REF!))),LEFT(#REF!),VALUE(LEFT(#REF!)))</f>
        <v>#REF!</v>
      </c>
      <c r="AS24" s="252">
        <f t="shared" si="19"/>
        <v>5</v>
      </c>
      <c r="AT24" s="252">
        <f t="shared" si="20"/>
        <v>5</v>
      </c>
      <c r="AU24" s="252">
        <f t="shared" si="21"/>
        <v>5</v>
      </c>
      <c r="AV24" s="252">
        <f t="shared" si="27"/>
        <v>5</v>
      </c>
      <c r="AW24" s="35">
        <f t="shared" si="25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267">
        <v>20</v>
      </c>
      <c r="B25" s="163"/>
      <c r="C25" s="273" t="s">
        <v>35</v>
      </c>
      <c r="D25" s="299" t="s">
        <v>419</v>
      </c>
      <c r="E25" s="223">
        <v>2344</v>
      </c>
      <c r="F25" s="91"/>
      <c r="G25" s="91">
        <v>4</v>
      </c>
      <c r="H25" s="91">
        <v>5</v>
      </c>
      <c r="I25" s="91">
        <v>5</v>
      </c>
      <c r="J25" s="91">
        <v>4</v>
      </c>
      <c r="K25" s="91">
        <v>5</v>
      </c>
      <c r="L25" s="91">
        <v>5</v>
      </c>
      <c r="M25" s="91">
        <v>5</v>
      </c>
      <c r="N25" s="91">
        <v>5</v>
      </c>
      <c r="O25" s="94">
        <v>5</v>
      </c>
      <c r="P25" s="23">
        <v>5</v>
      </c>
      <c r="Q25" s="23"/>
      <c r="R25" s="23">
        <v>5</v>
      </c>
      <c r="S25" s="23">
        <v>5</v>
      </c>
      <c r="T25" s="23">
        <v>5</v>
      </c>
      <c r="U25" s="23">
        <v>5</v>
      </c>
      <c r="V25" s="18">
        <f t="shared" si="0"/>
        <v>4</v>
      </c>
      <c r="W25" s="92">
        <f t="shared" si="1"/>
        <v>0</v>
      </c>
      <c r="X25" s="92">
        <f t="shared" si="26"/>
        <v>0</v>
      </c>
      <c r="Y25" s="92">
        <f t="shared" si="3"/>
        <v>0</v>
      </c>
      <c r="Z25" s="92">
        <f t="shared" si="4"/>
        <v>0</v>
      </c>
      <c r="AA25" s="92">
        <f t="shared" si="5"/>
        <v>2</v>
      </c>
      <c r="AB25" s="92">
        <f t="shared" si="6"/>
        <v>11</v>
      </c>
      <c r="AC25" s="92">
        <f t="shared" si="7"/>
        <v>13</v>
      </c>
      <c r="AD25" s="210">
        <f t="shared" si="23"/>
        <v>4.8461538461538458</v>
      </c>
      <c r="AE25" s="16">
        <f t="shared" si="8"/>
        <v>0</v>
      </c>
      <c r="AF25" s="9"/>
      <c r="AG25" s="252" t="str">
        <f t="shared" si="9"/>
        <v/>
      </c>
      <c r="AH25" s="252" t="e">
        <f>IF(ISERROR(VALUE(LEFT(#REF!))),LEFT(#REF!),VALUE(LEFT(#REF!)))</f>
        <v>#REF!</v>
      </c>
      <c r="AI25" s="252">
        <f t="shared" si="10"/>
        <v>4</v>
      </c>
      <c r="AJ25" s="252">
        <f t="shared" si="11"/>
        <v>5</v>
      </c>
      <c r="AK25" s="252">
        <f t="shared" si="12"/>
        <v>5</v>
      </c>
      <c r="AL25" s="252">
        <f t="shared" si="13"/>
        <v>4</v>
      </c>
      <c r="AM25" s="252">
        <f t="shared" si="14"/>
        <v>5</v>
      </c>
      <c r="AN25" s="252">
        <f t="shared" si="15"/>
        <v>5</v>
      </c>
      <c r="AO25" s="252">
        <f t="shared" si="16"/>
        <v>5</v>
      </c>
      <c r="AP25" s="252">
        <f t="shared" si="17"/>
        <v>5</v>
      </c>
      <c r="AQ25" s="252">
        <f t="shared" si="18"/>
        <v>5</v>
      </c>
      <c r="AR25" s="252" t="e">
        <f>IF(ISERROR(VALUE(LEFT(#REF!))),LEFT(#REF!),VALUE(LEFT(#REF!)))</f>
        <v>#REF!</v>
      </c>
      <c r="AS25" s="252">
        <f t="shared" si="19"/>
        <v>5</v>
      </c>
      <c r="AT25" s="252">
        <f t="shared" si="20"/>
        <v>5</v>
      </c>
      <c r="AU25" s="252">
        <f t="shared" si="21"/>
        <v>5</v>
      </c>
      <c r="AV25" s="252">
        <f t="shared" si="27"/>
        <v>5</v>
      </c>
      <c r="AW25" s="35">
        <f t="shared" si="25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267">
        <v>21</v>
      </c>
      <c r="B26" s="163"/>
      <c r="C26" s="273" t="s">
        <v>34</v>
      </c>
      <c r="D26" s="299" t="s">
        <v>420</v>
      </c>
      <c r="E26" s="223">
        <v>2344</v>
      </c>
      <c r="F26" s="91"/>
      <c r="G26" s="91">
        <v>4</v>
      </c>
      <c r="H26" s="91">
        <v>5</v>
      </c>
      <c r="I26" s="91">
        <v>5</v>
      </c>
      <c r="J26" s="91" t="s">
        <v>1132</v>
      </c>
      <c r="K26" s="91">
        <v>4</v>
      </c>
      <c r="L26" s="91">
        <v>4</v>
      </c>
      <c r="M26" s="91">
        <v>4</v>
      </c>
      <c r="N26" s="91">
        <v>4</v>
      </c>
      <c r="O26" s="94">
        <v>4</v>
      </c>
      <c r="P26" s="23">
        <v>5</v>
      </c>
      <c r="Q26" s="23"/>
      <c r="R26" s="23">
        <v>4</v>
      </c>
      <c r="S26" s="23">
        <v>4</v>
      </c>
      <c r="T26" s="23">
        <v>4</v>
      </c>
      <c r="U26" s="23">
        <v>5</v>
      </c>
      <c r="V26" s="18">
        <f t="shared" si="0"/>
        <v>4</v>
      </c>
      <c r="W26" s="92">
        <f t="shared" si="1"/>
        <v>0</v>
      </c>
      <c r="X26" s="92">
        <f t="shared" si="26"/>
        <v>0</v>
      </c>
      <c r="Y26" s="92">
        <f t="shared" si="3"/>
        <v>0</v>
      </c>
      <c r="Z26" s="92">
        <f t="shared" si="4"/>
        <v>0</v>
      </c>
      <c r="AA26" s="92">
        <f t="shared" si="5"/>
        <v>8</v>
      </c>
      <c r="AB26" s="92">
        <f t="shared" si="6"/>
        <v>4</v>
      </c>
      <c r="AC26" s="92">
        <f t="shared" si="7"/>
        <v>12</v>
      </c>
      <c r="AD26" s="210">
        <f t="shared" si="23"/>
        <v>4.333333333333333</v>
      </c>
      <c r="AE26" s="16">
        <f t="shared" si="8"/>
        <v>0</v>
      </c>
      <c r="AF26" s="9"/>
      <c r="AG26" s="252" t="str">
        <f t="shared" si="9"/>
        <v/>
      </c>
      <c r="AH26" s="252" t="e">
        <f>IF(ISERROR(VALUE(LEFT(#REF!))),LEFT(#REF!),VALUE(LEFT(#REF!)))</f>
        <v>#REF!</v>
      </c>
      <c r="AI26" s="252">
        <f t="shared" si="10"/>
        <v>4</v>
      </c>
      <c r="AJ26" s="252">
        <f t="shared" si="11"/>
        <v>5</v>
      </c>
      <c r="AK26" s="252">
        <f t="shared" si="12"/>
        <v>5</v>
      </c>
      <c r="AL26" s="252" t="str">
        <f t="shared" si="13"/>
        <v>а</v>
      </c>
      <c r="AM26" s="252">
        <f t="shared" si="14"/>
        <v>4</v>
      </c>
      <c r="AN26" s="252">
        <f t="shared" si="15"/>
        <v>4</v>
      </c>
      <c r="AO26" s="252">
        <f t="shared" si="16"/>
        <v>4</v>
      </c>
      <c r="AP26" s="252">
        <f t="shared" si="17"/>
        <v>4</v>
      </c>
      <c r="AQ26" s="252">
        <f t="shared" si="18"/>
        <v>4</v>
      </c>
      <c r="AR26" s="252" t="e">
        <f>IF(ISERROR(VALUE(LEFT(#REF!))),LEFT(#REF!),VALUE(LEFT(#REF!)))</f>
        <v>#REF!</v>
      </c>
      <c r="AS26" s="252">
        <f t="shared" si="19"/>
        <v>5</v>
      </c>
      <c r="AT26" s="252">
        <f t="shared" si="20"/>
        <v>4</v>
      </c>
      <c r="AU26" s="252">
        <f t="shared" si="21"/>
        <v>4</v>
      </c>
      <c r="AV26" s="252">
        <f t="shared" si="27"/>
        <v>5</v>
      </c>
      <c r="AW26" s="35">
        <f t="shared" si="25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267">
        <v>22</v>
      </c>
      <c r="B27" s="163"/>
      <c r="C27" s="273" t="s">
        <v>34</v>
      </c>
      <c r="D27" s="299" t="s">
        <v>421</v>
      </c>
      <c r="E27" s="223">
        <v>2344</v>
      </c>
      <c r="F27" s="91"/>
      <c r="G27" s="91">
        <v>4</v>
      </c>
      <c r="H27" s="91">
        <v>4</v>
      </c>
      <c r="I27" s="91">
        <v>5</v>
      </c>
      <c r="J27" s="91" t="s">
        <v>1132</v>
      </c>
      <c r="K27" s="91">
        <v>4</v>
      </c>
      <c r="L27" s="91">
        <v>4</v>
      </c>
      <c r="M27" s="91">
        <v>5</v>
      </c>
      <c r="N27" s="91">
        <v>4</v>
      </c>
      <c r="O27" s="94">
        <v>4</v>
      </c>
      <c r="P27" s="23">
        <v>5</v>
      </c>
      <c r="Q27" s="23"/>
      <c r="R27" s="23">
        <v>4</v>
      </c>
      <c r="S27" s="23">
        <v>4</v>
      </c>
      <c r="T27" s="23">
        <v>4</v>
      </c>
      <c r="U27" s="23">
        <v>5</v>
      </c>
      <c r="V27" s="18">
        <f t="shared" si="0"/>
        <v>4</v>
      </c>
      <c r="W27" s="92">
        <f t="shared" si="1"/>
        <v>0</v>
      </c>
      <c r="X27" s="92">
        <f t="shared" si="26"/>
        <v>0</v>
      </c>
      <c r="Y27" s="92">
        <f t="shared" si="3"/>
        <v>0</v>
      </c>
      <c r="Z27" s="92">
        <f t="shared" si="4"/>
        <v>0</v>
      </c>
      <c r="AA27" s="92">
        <f t="shared" si="5"/>
        <v>8</v>
      </c>
      <c r="AB27" s="92">
        <f t="shared" si="6"/>
        <v>4</v>
      </c>
      <c r="AC27" s="92">
        <f t="shared" si="7"/>
        <v>12</v>
      </c>
      <c r="AD27" s="210">
        <f t="shared" si="23"/>
        <v>4.333333333333333</v>
      </c>
      <c r="AE27" s="16">
        <f t="shared" si="8"/>
        <v>0</v>
      </c>
      <c r="AF27" s="9"/>
      <c r="AG27" s="252" t="str">
        <f t="shared" si="9"/>
        <v/>
      </c>
      <c r="AH27" s="252" t="e">
        <f>IF(ISERROR(VALUE(LEFT(#REF!))),LEFT(#REF!),VALUE(LEFT(#REF!)))</f>
        <v>#REF!</v>
      </c>
      <c r="AI27" s="252">
        <f t="shared" si="10"/>
        <v>4</v>
      </c>
      <c r="AJ27" s="252">
        <f t="shared" si="11"/>
        <v>4</v>
      </c>
      <c r="AK27" s="252">
        <f t="shared" si="12"/>
        <v>5</v>
      </c>
      <c r="AL27" s="252" t="str">
        <f t="shared" si="13"/>
        <v>а</v>
      </c>
      <c r="AM27" s="252">
        <f t="shared" si="14"/>
        <v>4</v>
      </c>
      <c r="AN27" s="252">
        <f t="shared" si="15"/>
        <v>4</v>
      </c>
      <c r="AO27" s="252">
        <f t="shared" si="16"/>
        <v>5</v>
      </c>
      <c r="AP27" s="252">
        <f t="shared" si="17"/>
        <v>4</v>
      </c>
      <c r="AQ27" s="252">
        <f t="shared" si="18"/>
        <v>4</v>
      </c>
      <c r="AR27" s="252" t="e">
        <f>IF(ISERROR(VALUE(LEFT(#REF!))),LEFT(#REF!),VALUE(LEFT(#REF!)))</f>
        <v>#REF!</v>
      </c>
      <c r="AS27" s="252">
        <f t="shared" si="19"/>
        <v>5</v>
      </c>
      <c r="AT27" s="252">
        <f t="shared" si="20"/>
        <v>4</v>
      </c>
      <c r="AU27" s="252">
        <f t="shared" si="21"/>
        <v>4</v>
      </c>
      <c r="AV27" s="252">
        <f t="shared" si="27"/>
        <v>5</v>
      </c>
      <c r="AW27" s="35">
        <f t="shared" si="25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267">
        <v>23</v>
      </c>
      <c r="B28" s="163"/>
      <c r="C28" s="273"/>
      <c r="D28" s="299"/>
      <c r="E28" s="223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4"/>
      <c r="Q28" s="94"/>
      <c r="R28" s="23"/>
      <c r="S28" s="23"/>
      <c r="T28" s="23"/>
      <c r="U28" s="23"/>
      <c r="V28" s="18">
        <f t="shared" si="0"/>
        <v>0</v>
      </c>
      <c r="W28" s="92">
        <f t="shared" si="1"/>
        <v>0</v>
      </c>
      <c r="X28" s="92">
        <f t="shared" si="26"/>
        <v>0</v>
      </c>
      <c r="Y28" s="92">
        <f t="shared" si="3"/>
        <v>0</v>
      </c>
      <c r="Z28" s="92">
        <f t="shared" si="4"/>
        <v>0</v>
      </c>
      <c r="AA28" s="92">
        <f t="shared" si="5"/>
        <v>0</v>
      </c>
      <c r="AB28" s="92">
        <f t="shared" si="6"/>
        <v>0</v>
      </c>
      <c r="AC28" s="92">
        <f t="shared" si="7"/>
        <v>0</v>
      </c>
      <c r="AD28" s="210" t="str">
        <f t="shared" si="23"/>
        <v/>
      </c>
      <c r="AE28" s="16">
        <f t="shared" si="8"/>
        <v>0</v>
      </c>
      <c r="AF28" s="9"/>
      <c r="AG28" s="252" t="str">
        <f t="shared" si="27"/>
        <v/>
      </c>
      <c r="AH28" s="252" t="str">
        <f t="shared" si="27"/>
        <v/>
      </c>
      <c r="AI28" s="252" t="str">
        <f t="shared" si="27"/>
        <v/>
      </c>
      <c r="AJ28" s="252" t="str">
        <f t="shared" si="27"/>
        <v/>
      </c>
      <c r="AK28" s="252" t="str">
        <f t="shared" si="27"/>
        <v/>
      </c>
      <c r="AL28" s="252" t="str">
        <f t="shared" si="27"/>
        <v/>
      </c>
      <c r="AM28" s="252" t="str">
        <f t="shared" si="27"/>
        <v/>
      </c>
      <c r="AN28" s="252" t="str">
        <f t="shared" si="27"/>
        <v/>
      </c>
      <c r="AO28" s="252" t="str">
        <f t="shared" si="27"/>
        <v/>
      </c>
      <c r="AP28" s="252" t="str">
        <f t="shared" si="27"/>
        <v/>
      </c>
      <c r="AQ28" s="252" t="str">
        <f t="shared" si="27"/>
        <v/>
      </c>
      <c r="AR28" s="252" t="str">
        <f t="shared" si="27"/>
        <v/>
      </c>
      <c r="AS28" s="252" t="str">
        <f t="shared" si="27"/>
        <v/>
      </c>
      <c r="AT28" s="252" t="str">
        <f t="shared" si="27"/>
        <v/>
      </c>
      <c r="AU28" s="252" t="str">
        <f t="shared" si="27"/>
        <v/>
      </c>
      <c r="AV28" s="252" t="str">
        <f t="shared" si="27"/>
        <v/>
      </c>
      <c r="AW28" s="35">
        <f t="shared" si="25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267">
        <v>24</v>
      </c>
      <c r="B29" s="161"/>
      <c r="E29" s="223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24"/>
      <c r="S29" s="23"/>
      <c r="T29" s="23"/>
      <c r="U29" s="23"/>
      <c r="V29" s="18">
        <f t="shared" si="0"/>
        <v>0</v>
      </c>
      <c r="W29" s="92">
        <f t="shared" si="1"/>
        <v>0</v>
      </c>
      <c r="X29" s="92">
        <f t="shared" si="26"/>
        <v>0</v>
      </c>
      <c r="Y29" s="92">
        <f t="shared" si="3"/>
        <v>0</v>
      </c>
      <c r="Z29" s="92">
        <f t="shared" si="4"/>
        <v>0</v>
      </c>
      <c r="AA29" s="92">
        <f t="shared" si="5"/>
        <v>0</v>
      </c>
      <c r="AB29" s="92">
        <f t="shared" si="6"/>
        <v>0</v>
      </c>
      <c r="AC29" s="92">
        <f t="shared" si="7"/>
        <v>0</v>
      </c>
      <c r="AD29" s="210" t="str">
        <f t="shared" si="23"/>
        <v/>
      </c>
      <c r="AE29" s="16">
        <f t="shared" si="8"/>
        <v>0</v>
      </c>
      <c r="AF29" s="9"/>
      <c r="AG29" s="252" t="str">
        <f t="shared" si="27"/>
        <v/>
      </c>
      <c r="AH29" s="252" t="str">
        <f t="shared" si="27"/>
        <v/>
      </c>
      <c r="AI29" s="252" t="str">
        <f t="shared" si="27"/>
        <v/>
      </c>
      <c r="AJ29" s="252" t="str">
        <f t="shared" si="27"/>
        <v/>
      </c>
      <c r="AK29" s="252" t="str">
        <f t="shared" si="27"/>
        <v/>
      </c>
      <c r="AL29" s="252" t="str">
        <f t="shared" si="27"/>
        <v/>
      </c>
      <c r="AM29" s="252" t="str">
        <f t="shared" si="27"/>
        <v/>
      </c>
      <c r="AN29" s="252" t="str">
        <f t="shared" si="27"/>
        <v/>
      </c>
      <c r="AO29" s="252" t="str">
        <f t="shared" si="27"/>
        <v/>
      </c>
      <c r="AP29" s="252" t="str">
        <f t="shared" si="27"/>
        <v/>
      </c>
      <c r="AQ29" s="252" t="str">
        <f t="shared" si="27"/>
        <v/>
      </c>
      <c r="AR29" s="252" t="str">
        <f t="shared" si="27"/>
        <v/>
      </c>
      <c r="AS29" s="252" t="str">
        <f t="shared" si="27"/>
        <v/>
      </c>
      <c r="AT29" s="252" t="str">
        <f t="shared" si="27"/>
        <v/>
      </c>
      <c r="AU29" s="252" t="str">
        <f t="shared" si="27"/>
        <v/>
      </c>
      <c r="AV29" s="252" t="str">
        <f t="shared" si="27"/>
        <v/>
      </c>
      <c r="AW29" s="35">
        <f t="shared" si="25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267">
        <v>25</v>
      </c>
      <c r="B30" s="161"/>
      <c r="C30" s="273"/>
      <c r="D30" s="299"/>
      <c r="E30" s="223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24"/>
      <c r="S30" s="23"/>
      <c r="T30" s="23"/>
      <c r="U30" s="23"/>
      <c r="V30" s="18">
        <f t="shared" si="0"/>
        <v>0</v>
      </c>
      <c r="W30" s="92">
        <f t="shared" si="1"/>
        <v>0</v>
      </c>
      <c r="X30" s="92">
        <f t="shared" si="26"/>
        <v>0</v>
      </c>
      <c r="Y30" s="92">
        <f t="shared" si="3"/>
        <v>0</v>
      </c>
      <c r="Z30" s="92">
        <f t="shared" si="4"/>
        <v>0</v>
      </c>
      <c r="AA30" s="92">
        <f t="shared" si="5"/>
        <v>0</v>
      </c>
      <c r="AB30" s="92">
        <f t="shared" si="6"/>
        <v>0</v>
      </c>
      <c r="AC30" s="92">
        <f t="shared" si="7"/>
        <v>0</v>
      </c>
      <c r="AD30" s="210" t="str">
        <f t="shared" si="23"/>
        <v/>
      </c>
      <c r="AE30" s="16">
        <f t="shared" si="8"/>
        <v>0</v>
      </c>
      <c r="AF30" s="9"/>
      <c r="AG30" s="252" t="str">
        <f t="shared" si="27"/>
        <v/>
      </c>
      <c r="AH30" s="252" t="str">
        <f t="shared" si="27"/>
        <v/>
      </c>
      <c r="AI30" s="252" t="str">
        <f t="shared" si="27"/>
        <v/>
      </c>
      <c r="AJ30" s="252" t="str">
        <f t="shared" si="27"/>
        <v/>
      </c>
      <c r="AK30" s="252" t="str">
        <f t="shared" si="27"/>
        <v/>
      </c>
      <c r="AL30" s="252" t="str">
        <f t="shared" si="27"/>
        <v/>
      </c>
      <c r="AM30" s="252" t="str">
        <f t="shared" si="27"/>
        <v/>
      </c>
      <c r="AN30" s="252" t="str">
        <f t="shared" si="27"/>
        <v/>
      </c>
      <c r="AO30" s="252" t="str">
        <f t="shared" si="27"/>
        <v/>
      </c>
      <c r="AP30" s="252" t="str">
        <f t="shared" si="27"/>
        <v/>
      </c>
      <c r="AQ30" s="252" t="str">
        <f t="shared" si="27"/>
        <v/>
      </c>
      <c r="AR30" s="252" t="str">
        <f t="shared" si="27"/>
        <v/>
      </c>
      <c r="AS30" s="252" t="str">
        <f t="shared" si="27"/>
        <v/>
      </c>
      <c r="AT30" s="252" t="str">
        <f t="shared" si="27"/>
        <v/>
      </c>
      <c r="AU30" s="252" t="str">
        <f t="shared" si="27"/>
        <v/>
      </c>
      <c r="AV30" s="252" t="str">
        <f t="shared" si="27"/>
        <v/>
      </c>
      <c r="AW30" s="35">
        <f t="shared" si="25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267"/>
      <c r="B31" s="161"/>
      <c r="C31" s="273"/>
      <c r="D31" s="299"/>
      <c r="E31" s="223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24"/>
      <c r="S31" s="23"/>
      <c r="T31" s="23"/>
      <c r="U31" s="23"/>
      <c r="V31" s="18">
        <f t="shared" si="0"/>
        <v>0</v>
      </c>
      <c r="W31" s="92">
        <f t="shared" si="1"/>
        <v>0</v>
      </c>
      <c r="X31" s="92">
        <f t="shared" si="26"/>
        <v>0</v>
      </c>
      <c r="Y31" s="92">
        <f t="shared" si="3"/>
        <v>0</v>
      </c>
      <c r="Z31" s="92">
        <f t="shared" si="4"/>
        <v>0</v>
      </c>
      <c r="AA31" s="92">
        <f t="shared" si="5"/>
        <v>0</v>
      </c>
      <c r="AB31" s="92">
        <f t="shared" si="6"/>
        <v>0</v>
      </c>
      <c r="AC31" s="92">
        <f t="shared" si="7"/>
        <v>0</v>
      </c>
      <c r="AD31" s="210" t="str">
        <f t="shared" si="23"/>
        <v/>
      </c>
      <c r="AE31" s="16">
        <f t="shared" si="8"/>
        <v>0</v>
      </c>
      <c r="AF31" s="9"/>
      <c r="AG31" s="252" t="str">
        <f t="shared" si="27"/>
        <v/>
      </c>
      <c r="AH31" s="252" t="str">
        <f t="shared" si="27"/>
        <v/>
      </c>
      <c r="AI31" s="252" t="str">
        <f t="shared" si="27"/>
        <v/>
      </c>
      <c r="AJ31" s="252" t="str">
        <f t="shared" si="27"/>
        <v/>
      </c>
      <c r="AK31" s="252" t="str">
        <f t="shared" si="27"/>
        <v/>
      </c>
      <c r="AL31" s="252" t="str">
        <f t="shared" si="27"/>
        <v/>
      </c>
      <c r="AM31" s="252" t="str">
        <f t="shared" si="27"/>
        <v/>
      </c>
      <c r="AN31" s="252" t="str">
        <f t="shared" si="27"/>
        <v/>
      </c>
      <c r="AO31" s="252" t="str">
        <f t="shared" si="27"/>
        <v/>
      </c>
      <c r="AP31" s="252" t="str">
        <f t="shared" si="27"/>
        <v/>
      </c>
      <c r="AQ31" s="252" t="str">
        <f t="shared" si="27"/>
        <v/>
      </c>
      <c r="AR31" s="252" t="str">
        <f t="shared" si="27"/>
        <v/>
      </c>
      <c r="AS31" s="252" t="str">
        <f t="shared" si="27"/>
        <v/>
      </c>
      <c r="AT31" s="252" t="str">
        <f t="shared" si="27"/>
        <v/>
      </c>
      <c r="AU31" s="252" t="str">
        <f t="shared" si="27"/>
        <v/>
      </c>
      <c r="AV31" s="252" t="str">
        <f t="shared" si="27"/>
        <v/>
      </c>
      <c r="AW31" s="35">
        <f t="shared" si="25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267"/>
      <c r="B32" s="211"/>
      <c r="C32" s="211"/>
      <c r="D32" s="211"/>
      <c r="E32" s="223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24"/>
      <c r="S32" s="23"/>
      <c r="T32" s="23"/>
      <c r="U32" s="23"/>
      <c r="V32" s="18">
        <f t="shared" si="0"/>
        <v>0</v>
      </c>
      <c r="W32" s="92">
        <f t="shared" si="1"/>
        <v>0</v>
      </c>
      <c r="X32" s="92">
        <f t="shared" si="26"/>
        <v>0</v>
      </c>
      <c r="Y32" s="92">
        <f t="shared" si="3"/>
        <v>0</v>
      </c>
      <c r="Z32" s="92">
        <f t="shared" si="4"/>
        <v>0</v>
      </c>
      <c r="AA32" s="92">
        <f t="shared" si="5"/>
        <v>0</v>
      </c>
      <c r="AB32" s="92">
        <f t="shared" si="6"/>
        <v>0</v>
      </c>
      <c r="AC32" s="92">
        <f t="shared" si="7"/>
        <v>0</v>
      </c>
      <c r="AD32" s="210" t="str">
        <f t="shared" si="23"/>
        <v/>
      </c>
      <c r="AE32" s="16">
        <f t="shared" si="8"/>
        <v>0</v>
      </c>
      <c r="AF32" s="9"/>
      <c r="AG32" s="17" t="str">
        <f t="shared" ref="AG32:AV37" si="28">IF(ISERROR(VALUE(LEFT(F32))),LEFT(F32),VALUE(LEFT(F32)))</f>
        <v/>
      </c>
      <c r="AH32" s="17" t="str">
        <f t="shared" si="28"/>
        <v/>
      </c>
      <c r="AI32" s="17" t="str">
        <f t="shared" si="28"/>
        <v/>
      </c>
      <c r="AJ32" s="17" t="str">
        <f t="shared" si="28"/>
        <v/>
      </c>
      <c r="AK32" s="17" t="str">
        <f t="shared" si="28"/>
        <v/>
      </c>
      <c r="AL32" s="17" t="str">
        <f t="shared" si="28"/>
        <v/>
      </c>
      <c r="AM32" s="17" t="str">
        <f t="shared" si="28"/>
        <v/>
      </c>
      <c r="AN32" s="17" t="str">
        <f t="shared" si="28"/>
        <v/>
      </c>
      <c r="AO32" s="17" t="str">
        <f t="shared" si="28"/>
        <v/>
      </c>
      <c r="AP32" s="17" t="str">
        <f t="shared" si="28"/>
        <v/>
      </c>
      <c r="AQ32" s="17" t="str">
        <f t="shared" si="28"/>
        <v/>
      </c>
      <c r="AR32" s="17" t="str">
        <f t="shared" si="28"/>
        <v/>
      </c>
      <c r="AS32" s="17" t="str">
        <f t="shared" si="28"/>
        <v/>
      </c>
      <c r="AT32" s="17" t="str">
        <f t="shared" si="28"/>
        <v/>
      </c>
      <c r="AU32" s="17" t="str">
        <f t="shared" si="28"/>
        <v/>
      </c>
      <c r="AV32" s="17" t="str">
        <f t="shared" si="28"/>
        <v/>
      </c>
      <c r="AW32" s="18">
        <f t="shared" ref="AW32:AW37" si="29">COUNTIF(AG32:AV32,"з")</f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267"/>
      <c r="B33" s="211"/>
      <c r="C33" s="211"/>
      <c r="D33" s="211"/>
      <c r="E33" s="223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24"/>
      <c r="S33" s="23"/>
      <c r="T33" s="23"/>
      <c r="U33" s="23"/>
      <c r="V33" s="18">
        <f t="shared" si="0"/>
        <v>0</v>
      </c>
      <c r="W33" s="92">
        <f t="shared" si="1"/>
        <v>0</v>
      </c>
      <c r="X33" s="92">
        <f t="shared" si="26"/>
        <v>0</v>
      </c>
      <c r="Y33" s="92">
        <f t="shared" si="3"/>
        <v>0</v>
      </c>
      <c r="Z33" s="92">
        <f t="shared" si="4"/>
        <v>0</v>
      </c>
      <c r="AA33" s="92">
        <f t="shared" si="5"/>
        <v>0</v>
      </c>
      <c r="AB33" s="92">
        <f t="shared" si="6"/>
        <v>0</v>
      </c>
      <c r="AC33" s="92">
        <f t="shared" si="7"/>
        <v>0</v>
      </c>
      <c r="AD33" s="210" t="str">
        <f t="shared" si="23"/>
        <v/>
      </c>
      <c r="AE33" s="16">
        <f t="shared" si="8"/>
        <v>0</v>
      </c>
      <c r="AF33" s="9"/>
      <c r="AG33" s="17" t="str">
        <f t="shared" si="28"/>
        <v/>
      </c>
      <c r="AH33" s="17" t="str">
        <f t="shared" si="28"/>
        <v/>
      </c>
      <c r="AI33" s="17" t="str">
        <f t="shared" si="28"/>
        <v/>
      </c>
      <c r="AJ33" s="17" t="str">
        <f t="shared" si="28"/>
        <v/>
      </c>
      <c r="AK33" s="17" t="str">
        <f t="shared" si="28"/>
        <v/>
      </c>
      <c r="AL33" s="17" t="str">
        <f t="shared" si="28"/>
        <v/>
      </c>
      <c r="AM33" s="17" t="str">
        <f t="shared" si="28"/>
        <v/>
      </c>
      <c r="AN33" s="17" t="str">
        <f t="shared" si="28"/>
        <v/>
      </c>
      <c r="AO33" s="17" t="str">
        <f t="shared" si="28"/>
        <v/>
      </c>
      <c r="AP33" s="17" t="str">
        <f t="shared" si="28"/>
        <v/>
      </c>
      <c r="AQ33" s="17" t="str">
        <f t="shared" si="28"/>
        <v/>
      </c>
      <c r="AR33" s="17" t="str">
        <f t="shared" si="28"/>
        <v/>
      </c>
      <c r="AS33" s="17" t="str">
        <f t="shared" si="28"/>
        <v/>
      </c>
      <c r="AT33" s="17" t="str">
        <f t="shared" si="28"/>
        <v/>
      </c>
      <c r="AU33" s="17" t="str">
        <f t="shared" si="28"/>
        <v/>
      </c>
      <c r="AV33" s="17" t="str">
        <f t="shared" si="28"/>
        <v/>
      </c>
      <c r="AW33" s="18">
        <f t="shared" si="29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267"/>
      <c r="B34" s="212"/>
      <c r="C34" s="213"/>
      <c r="D34" s="214"/>
      <c r="E34" s="223"/>
      <c r="F34" s="91"/>
      <c r="G34" s="91"/>
      <c r="H34" s="91"/>
      <c r="I34" s="91"/>
      <c r="J34" s="91"/>
      <c r="K34" s="91"/>
      <c r="L34" s="94"/>
      <c r="M34" s="91"/>
      <c r="N34" s="91"/>
      <c r="O34" s="94"/>
      <c r="P34" s="91"/>
      <c r="Q34" s="94"/>
      <c r="R34" s="24"/>
      <c r="S34" s="23"/>
      <c r="T34" s="23"/>
      <c r="U34" s="23"/>
      <c r="V34" s="18">
        <f t="shared" si="0"/>
        <v>0</v>
      </c>
      <c r="W34" s="92">
        <f t="shared" si="1"/>
        <v>0</v>
      </c>
      <c r="X34" s="92">
        <f t="shared" si="26"/>
        <v>0</v>
      </c>
      <c r="Y34" s="92">
        <f t="shared" si="3"/>
        <v>0</v>
      </c>
      <c r="Z34" s="92">
        <f t="shared" si="4"/>
        <v>0</v>
      </c>
      <c r="AA34" s="92">
        <f t="shared" si="5"/>
        <v>0</v>
      </c>
      <c r="AB34" s="92">
        <f t="shared" si="6"/>
        <v>0</v>
      </c>
      <c r="AC34" s="92">
        <f t="shared" si="7"/>
        <v>0</v>
      </c>
      <c r="AD34" s="210" t="str">
        <f t="shared" si="23"/>
        <v/>
      </c>
      <c r="AE34" s="16">
        <f t="shared" si="8"/>
        <v>0</v>
      </c>
      <c r="AF34" s="9"/>
      <c r="AG34" s="17" t="str">
        <f t="shared" si="28"/>
        <v/>
      </c>
      <c r="AH34" s="17" t="str">
        <f t="shared" si="28"/>
        <v/>
      </c>
      <c r="AI34" s="17" t="str">
        <f t="shared" si="28"/>
        <v/>
      </c>
      <c r="AJ34" s="17" t="str">
        <f t="shared" si="28"/>
        <v/>
      </c>
      <c r="AK34" s="17" t="str">
        <f t="shared" si="28"/>
        <v/>
      </c>
      <c r="AL34" s="17" t="str">
        <f t="shared" si="28"/>
        <v/>
      </c>
      <c r="AM34" s="17" t="str">
        <f t="shared" si="28"/>
        <v/>
      </c>
      <c r="AN34" s="17" t="str">
        <f t="shared" si="28"/>
        <v/>
      </c>
      <c r="AO34" s="17" t="str">
        <f t="shared" si="28"/>
        <v/>
      </c>
      <c r="AP34" s="17" t="str">
        <f t="shared" si="28"/>
        <v/>
      </c>
      <c r="AQ34" s="17" t="str">
        <f t="shared" si="28"/>
        <v/>
      </c>
      <c r="AR34" s="17" t="str">
        <f t="shared" si="28"/>
        <v/>
      </c>
      <c r="AS34" s="17" t="str">
        <f t="shared" si="28"/>
        <v/>
      </c>
      <c r="AT34" s="17" t="str">
        <f t="shared" si="28"/>
        <v/>
      </c>
      <c r="AU34" s="17" t="str">
        <f t="shared" si="28"/>
        <v/>
      </c>
      <c r="AV34" s="17" t="str">
        <f t="shared" si="28"/>
        <v/>
      </c>
      <c r="AW34" s="18">
        <f t="shared" si="29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267"/>
      <c r="B35" s="212"/>
      <c r="C35" s="213"/>
      <c r="D35" s="214"/>
      <c r="E35" s="223"/>
      <c r="F35" s="91"/>
      <c r="G35" s="91"/>
      <c r="H35" s="91"/>
      <c r="I35" s="91"/>
      <c r="J35" s="91"/>
      <c r="K35" s="91"/>
      <c r="L35" s="94"/>
      <c r="M35" s="91"/>
      <c r="N35" s="91"/>
      <c r="O35" s="94"/>
      <c r="P35" s="91"/>
      <c r="Q35" s="94"/>
      <c r="R35" s="24"/>
      <c r="S35" s="23"/>
      <c r="T35" s="23"/>
      <c r="U35" s="23"/>
      <c r="V35" s="18">
        <f t="shared" si="0"/>
        <v>0</v>
      </c>
      <c r="W35" s="92">
        <f>COUNTIF(AG35:AV35,"б")</f>
        <v>0</v>
      </c>
      <c r="X35" s="92">
        <f>COUNTIF(AF35:AU35,"д")</f>
        <v>0</v>
      </c>
      <c r="Y35" s="92">
        <f>COUNTIF(AG35:AV35,2)+COUNTIF(AG35:AV35,"н")+COUNTIF(AG35:AV35,"д")</f>
        <v>0</v>
      </c>
      <c r="Z35" s="92">
        <f>COUNTIF(AG35:AV35,Z$5)</f>
        <v>0</v>
      </c>
      <c r="AA35" s="92">
        <f>COUNTIF(AG35:AV35,AA$5)</f>
        <v>0</v>
      </c>
      <c r="AB35" s="92">
        <f>COUNTIF(AG35:AV35,AB$5)</f>
        <v>0</v>
      </c>
      <c r="AC35" s="92">
        <f t="shared" si="7"/>
        <v>0</v>
      </c>
      <c r="AD35" s="210" t="str">
        <f t="shared" si="23"/>
        <v/>
      </c>
      <c r="AE35" s="16">
        <f>IF(AX35=5,0.5,IF(AX35=4,0.25,IF(AX35&lt;=3,0)))</f>
        <v>0</v>
      </c>
      <c r="AF35" s="9"/>
      <c r="AG35" s="17" t="str">
        <f t="shared" si="28"/>
        <v/>
      </c>
      <c r="AH35" s="17" t="str">
        <f t="shared" si="28"/>
        <v/>
      </c>
      <c r="AI35" s="17" t="str">
        <f t="shared" si="28"/>
        <v/>
      </c>
      <c r="AJ35" s="17" t="str">
        <f t="shared" si="28"/>
        <v/>
      </c>
      <c r="AK35" s="17" t="str">
        <f t="shared" si="28"/>
        <v/>
      </c>
      <c r="AL35" s="17" t="str">
        <f t="shared" si="28"/>
        <v/>
      </c>
      <c r="AM35" s="17" t="str">
        <f t="shared" si="28"/>
        <v/>
      </c>
      <c r="AN35" s="17" t="str">
        <f t="shared" si="28"/>
        <v/>
      </c>
      <c r="AO35" s="17" t="str">
        <f t="shared" si="28"/>
        <v/>
      </c>
      <c r="AP35" s="17" t="str">
        <f t="shared" si="28"/>
        <v/>
      </c>
      <c r="AQ35" s="17" t="str">
        <f t="shared" si="28"/>
        <v/>
      </c>
      <c r="AR35" s="17" t="str">
        <f t="shared" si="28"/>
        <v/>
      </c>
      <c r="AS35" s="17" t="str">
        <f t="shared" si="28"/>
        <v/>
      </c>
      <c r="AT35" s="17" t="str">
        <f t="shared" si="28"/>
        <v/>
      </c>
      <c r="AU35" s="17" t="str">
        <f t="shared" si="28"/>
        <v/>
      </c>
      <c r="AV35" s="17" t="str">
        <f t="shared" si="28"/>
        <v/>
      </c>
      <c r="AW35" s="18">
        <f t="shared" si="29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267"/>
      <c r="B36" s="212"/>
      <c r="C36" s="213"/>
      <c r="D36" s="214"/>
      <c r="E36" s="223"/>
      <c r="F36" s="91"/>
      <c r="G36" s="91"/>
      <c r="H36" s="91"/>
      <c r="I36" s="91"/>
      <c r="J36" s="91"/>
      <c r="K36" s="91"/>
      <c r="L36" s="94"/>
      <c r="M36" s="91"/>
      <c r="N36" s="91"/>
      <c r="O36" s="94"/>
      <c r="P36" s="91"/>
      <c r="Q36" s="94"/>
      <c r="R36" s="24"/>
      <c r="S36" s="23"/>
      <c r="T36" s="23"/>
      <c r="U36" s="23"/>
      <c r="V36" s="18">
        <f t="shared" si="0"/>
        <v>0</v>
      </c>
      <c r="W36" s="92">
        <f>COUNTIF(AG36:AV36,"б")</f>
        <v>0</v>
      </c>
      <c r="X36" s="92">
        <f>COUNTIF(AF36:AU36,"д")</f>
        <v>0</v>
      </c>
      <c r="Y36" s="92">
        <f>COUNTIF(AG36:AV36,2)+COUNTIF(AG36:AV36,"н")+COUNTIF(AG36:AV36,"д")</f>
        <v>0</v>
      </c>
      <c r="Z36" s="92">
        <f>COUNTIF(AG36:AV36,Z$5)</f>
        <v>0</v>
      </c>
      <c r="AA36" s="92">
        <f>COUNTIF(AG36:AV36,AA$5)</f>
        <v>0</v>
      </c>
      <c r="AB36" s="92">
        <f>COUNTIF(AG36:AV36,AB$5)</f>
        <v>0</v>
      </c>
      <c r="AC36" s="92">
        <f t="shared" si="7"/>
        <v>0</v>
      </c>
      <c r="AD36" s="210" t="str">
        <f t="shared" si="23"/>
        <v/>
      </c>
      <c r="AE36" s="16">
        <f>IF(AX36=5,0.5,IF(AX36=4,0.25,IF(AX36&lt;=3,0)))</f>
        <v>0</v>
      </c>
      <c r="AF36" s="9"/>
      <c r="AG36" s="17" t="str">
        <f t="shared" si="28"/>
        <v/>
      </c>
      <c r="AH36" s="17" t="str">
        <f t="shared" si="28"/>
        <v/>
      </c>
      <c r="AI36" s="17" t="str">
        <f t="shared" si="28"/>
        <v/>
      </c>
      <c r="AJ36" s="17" t="str">
        <f t="shared" si="28"/>
        <v/>
      </c>
      <c r="AK36" s="17" t="str">
        <f t="shared" si="28"/>
        <v/>
      </c>
      <c r="AL36" s="17" t="str">
        <f t="shared" si="28"/>
        <v/>
      </c>
      <c r="AM36" s="17" t="str">
        <f t="shared" si="28"/>
        <v/>
      </c>
      <c r="AN36" s="17" t="str">
        <f t="shared" si="28"/>
        <v/>
      </c>
      <c r="AO36" s="17" t="str">
        <f t="shared" si="28"/>
        <v/>
      </c>
      <c r="AP36" s="17" t="str">
        <f t="shared" si="28"/>
        <v/>
      </c>
      <c r="AQ36" s="17" t="str">
        <f t="shared" si="28"/>
        <v/>
      </c>
      <c r="AR36" s="17" t="str">
        <f t="shared" si="28"/>
        <v/>
      </c>
      <c r="AS36" s="17" t="str">
        <f t="shared" si="28"/>
        <v/>
      </c>
      <c r="AT36" s="17" t="str">
        <f t="shared" si="28"/>
        <v/>
      </c>
      <c r="AU36" s="17" t="str">
        <f t="shared" si="28"/>
        <v/>
      </c>
      <c r="AV36" s="17" t="str">
        <f t="shared" si="28"/>
        <v/>
      </c>
      <c r="AW36" s="18">
        <f t="shared" si="29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09"/>
      <c r="B37" s="110"/>
      <c r="C37" s="110"/>
      <c r="D37" s="110"/>
      <c r="E37" s="27">
        <f>COUNTIF(E6:E36,"2344")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2">
        <f>COUNTIF(AG37:AV37,"б")</f>
        <v>0</v>
      </c>
      <c r="X37" s="92">
        <f>COUNTIF(AF37:AU37,"д")</f>
        <v>0</v>
      </c>
      <c r="Y37" s="92">
        <f>COUNTIF(AG37:AV37,2)+COUNTIF(AG37:AV37,"н")+COUNTIF(AG37:AV37,"д")</f>
        <v>0</v>
      </c>
      <c r="Z37" s="92">
        <f>COUNTIF(AG37:AV37,Z$5)</f>
        <v>0</v>
      </c>
      <c r="AA37" s="92">
        <f>COUNTIF(AG37:AV37,AA$5)</f>
        <v>0</v>
      </c>
      <c r="AB37" s="92">
        <f>COUNTIF(AG37:AV37,AB$5)</f>
        <v>0</v>
      </c>
      <c r="AC37" s="92">
        <f t="shared" si="7"/>
        <v>0</v>
      </c>
      <c r="AD37" s="210" t="str">
        <f t="shared" si="23"/>
        <v/>
      </c>
      <c r="AE37" s="31">
        <f>IF(AX37=5,0.5,IF(AX37=4,0.25,IF(AX37&lt;=3,0)))</f>
        <v>0</v>
      </c>
      <c r="AF37" s="9"/>
      <c r="AG37" s="17" t="str">
        <f t="shared" si="28"/>
        <v/>
      </c>
      <c r="AH37" s="17" t="str">
        <f t="shared" si="28"/>
        <v/>
      </c>
      <c r="AI37" s="17" t="str">
        <f t="shared" si="28"/>
        <v/>
      </c>
      <c r="AJ37" s="17" t="str">
        <f t="shared" si="28"/>
        <v/>
      </c>
      <c r="AK37" s="17" t="str">
        <f t="shared" si="28"/>
        <v/>
      </c>
      <c r="AL37" s="17" t="str">
        <f t="shared" si="28"/>
        <v/>
      </c>
      <c r="AM37" s="17" t="str">
        <f t="shared" si="28"/>
        <v/>
      </c>
      <c r="AN37" s="17" t="str">
        <f t="shared" si="28"/>
        <v/>
      </c>
      <c r="AO37" s="17" t="str">
        <f t="shared" si="28"/>
        <v/>
      </c>
      <c r="AP37" s="17" t="str">
        <f t="shared" si="28"/>
        <v/>
      </c>
      <c r="AQ37" s="17" t="str">
        <f t="shared" si="28"/>
        <v/>
      </c>
      <c r="AR37" s="17" t="str">
        <f t="shared" si="28"/>
        <v/>
      </c>
      <c r="AS37" s="17" t="str">
        <f t="shared" si="28"/>
        <v/>
      </c>
      <c r="AT37" s="17" t="str">
        <f t="shared" si="28"/>
        <v/>
      </c>
      <c r="AU37" s="17" t="str">
        <f t="shared" si="28"/>
        <v/>
      </c>
      <c r="AV37" s="17" t="str">
        <f>IF(ISERROR(VALUE(LEFT(U37))),LEFT(U37),VALUE(LEFT(U37)))</f>
        <v/>
      </c>
      <c r="AW37" s="18">
        <f t="shared" si="29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15"/>
      <c r="B38" s="215"/>
      <c r="C38" s="82" t="s">
        <v>12</v>
      </c>
      <c r="D38" s="82"/>
      <c r="E38" s="27"/>
      <c r="F38" s="181" t="str">
        <f t="array" ref="F38:U45">AG38:AV45</f>
        <v xml:space="preserve"> </v>
      </c>
      <c r="G38" s="181" t="str">
        <v xml:space="preserve"> </v>
      </c>
      <c r="H38" s="181">
        <v>4.5909090909090908</v>
      </c>
      <c r="I38" s="181">
        <v>4.666666666666667</v>
      </c>
      <c r="J38" s="181">
        <v>4.7619047619047619</v>
      </c>
      <c r="K38" s="181">
        <v>4</v>
      </c>
      <c r="L38" s="181">
        <v>4</v>
      </c>
      <c r="M38" s="181">
        <v>4.4090909090909092</v>
      </c>
      <c r="N38" s="181">
        <v>4.6818181818181817</v>
      </c>
      <c r="O38" s="216">
        <v>4.1818181818181817</v>
      </c>
      <c r="P38" s="183">
        <v>4.4090909090909092</v>
      </c>
      <c r="Q38" s="183" t="str">
        <v xml:space="preserve"> </v>
      </c>
      <c r="R38" s="183">
        <v>4.9090909090909092</v>
      </c>
      <c r="S38" s="181">
        <v>4.1818181818181817</v>
      </c>
      <c r="T38" s="181">
        <v>4.2272727272727275</v>
      </c>
      <c r="U38" s="181">
        <v>4.5454545454545459</v>
      </c>
      <c r="V38" s="18">
        <f>сводн.!T49</f>
        <v>4</v>
      </c>
      <c r="W38" s="92">
        <f>SUM(W6:W37)</f>
        <v>0</v>
      </c>
      <c r="X38" s="92">
        <f>SUM(X6:X37)</f>
        <v>0</v>
      </c>
      <c r="Y38" s="92">
        <f>SUM(Y6:Y37)-X38</f>
        <v>0</v>
      </c>
      <c r="Z38" s="92">
        <f>SUM(Z6:Z37)</f>
        <v>29</v>
      </c>
      <c r="AA38" s="92">
        <f>SUM(AA6:AA37)</f>
        <v>102</v>
      </c>
      <c r="AB38" s="92">
        <f>SUM(AB6:AB37)</f>
        <v>150</v>
      </c>
      <c r="AC38" s="92">
        <f t="shared" si="7"/>
        <v>281</v>
      </c>
      <c r="AD38" s="210">
        <f>IF(ISERROR(((X38+Y38)*2+Z38*3+AA38*4+AB38*5)/SUM(X38,Y38:AB38)),"",((X38+Y38)*2+Z38*3+AA38*4+AB38*5)/SUM(X38,Y38:AB38))</f>
        <v>4.4306049822064058</v>
      </c>
      <c r="AE38" s="32"/>
      <c r="AF38" s="9"/>
      <c r="AG38" s="33" t="str">
        <f t="shared" ref="AG38:AV38" si="30">IF(COUNT(AG6:AG37)=0," ",SUM(AG6:AG37)/COUNT(AG6:AG37))</f>
        <v xml:space="preserve"> </v>
      </c>
      <c r="AH38" s="33" t="str">
        <f t="shared" si="30"/>
        <v xml:space="preserve"> </v>
      </c>
      <c r="AI38" s="33">
        <f t="shared" si="30"/>
        <v>4.5909090909090908</v>
      </c>
      <c r="AJ38" s="33">
        <f t="shared" si="30"/>
        <v>4.666666666666667</v>
      </c>
      <c r="AK38" s="33">
        <f t="shared" si="30"/>
        <v>4.7619047619047619</v>
      </c>
      <c r="AL38" s="33">
        <f t="shared" si="30"/>
        <v>4</v>
      </c>
      <c r="AM38" s="33">
        <f t="shared" si="30"/>
        <v>4</v>
      </c>
      <c r="AN38" s="33">
        <f t="shared" si="30"/>
        <v>4.4090909090909092</v>
      </c>
      <c r="AO38" s="33">
        <f t="shared" si="30"/>
        <v>4.6818181818181817</v>
      </c>
      <c r="AP38" s="33">
        <f t="shared" si="30"/>
        <v>4.1818181818181817</v>
      </c>
      <c r="AQ38" s="33">
        <f t="shared" si="30"/>
        <v>4.4090909090909092</v>
      </c>
      <c r="AR38" s="33" t="str">
        <f t="shared" si="30"/>
        <v xml:space="preserve"> </v>
      </c>
      <c r="AS38" s="33">
        <f t="shared" si="30"/>
        <v>4.9090909090909092</v>
      </c>
      <c r="AT38" s="33">
        <f t="shared" si="30"/>
        <v>4.1818181818181817</v>
      </c>
      <c r="AU38" s="33">
        <f t="shared" si="30"/>
        <v>4.2272727272727275</v>
      </c>
      <c r="AV38" s="34">
        <f t="shared" si="30"/>
        <v>4.5454545454545459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184"/>
      <c r="B39" s="184"/>
      <c r="C39" s="186" t="s">
        <v>13</v>
      </c>
      <c r="D39" s="186"/>
      <c r="E39" s="187"/>
      <c r="F39" s="95" t="str">
        <v>0</v>
      </c>
      <c r="G39" s="95" t="str">
        <v>0</v>
      </c>
      <c r="H39" s="95">
        <v>13</v>
      </c>
      <c r="I39" s="95">
        <v>14</v>
      </c>
      <c r="J39" s="95">
        <v>16</v>
      </c>
      <c r="K39" s="95">
        <v>6</v>
      </c>
      <c r="L39" s="95">
        <v>7</v>
      </c>
      <c r="M39" s="95">
        <v>10</v>
      </c>
      <c r="N39" s="95">
        <v>15</v>
      </c>
      <c r="O39" s="96">
        <v>7</v>
      </c>
      <c r="P39" s="96">
        <v>11</v>
      </c>
      <c r="Q39" s="96" t="str">
        <v>0</v>
      </c>
      <c r="R39" s="96">
        <v>20</v>
      </c>
      <c r="S39" s="95">
        <v>8</v>
      </c>
      <c r="T39" s="95">
        <v>10</v>
      </c>
      <c r="U39" s="95">
        <v>13</v>
      </c>
      <c r="V39" s="217">
        <f>IF(COUNTIF(V6:V37,5)=0,"0",COUNTIF(V6:V37,5))</f>
        <v>4</v>
      </c>
      <c r="W39" s="177"/>
      <c r="X39" s="722">
        <f>SUM(X38:AB38)</f>
        <v>281</v>
      </c>
      <c r="Y39" s="722"/>
      <c r="Z39" s="722"/>
      <c r="AA39" s="722"/>
      <c r="AB39" s="722"/>
      <c r="AC39" s="270"/>
      <c r="AD39" s="210">
        <f>IF(ISERROR(((X39+Y39)*2+Z39*3+AA39*4+AB39*5)/SUM(X39,Y39:AB39)),"",((X39+Y39)*2+Z39*3+AA39*4+AB39*5)/SUM(X39,Y39:AB39))</f>
        <v>2</v>
      </c>
      <c r="AE39" s="36"/>
      <c r="AF39" s="37"/>
      <c r="AG39" s="38" t="str">
        <f t="shared" ref="AG39:AV39" si="31">IF(COUNTIF(AG6:AG37,5)=0,"0",COUNTIF(AG6:AG37,5))</f>
        <v>0</v>
      </c>
      <c r="AH39" s="38" t="str">
        <f t="shared" si="31"/>
        <v>0</v>
      </c>
      <c r="AI39" s="38">
        <f t="shared" si="31"/>
        <v>13</v>
      </c>
      <c r="AJ39" s="38">
        <f t="shared" si="31"/>
        <v>14</v>
      </c>
      <c r="AK39" s="38">
        <f t="shared" si="31"/>
        <v>16</v>
      </c>
      <c r="AL39" s="38">
        <f t="shared" si="31"/>
        <v>6</v>
      </c>
      <c r="AM39" s="38">
        <f t="shared" si="31"/>
        <v>7</v>
      </c>
      <c r="AN39" s="38">
        <f t="shared" si="31"/>
        <v>10</v>
      </c>
      <c r="AO39" s="38">
        <f t="shared" si="31"/>
        <v>15</v>
      </c>
      <c r="AP39" s="38">
        <f t="shared" si="31"/>
        <v>7</v>
      </c>
      <c r="AQ39" s="38">
        <f t="shared" si="31"/>
        <v>11</v>
      </c>
      <c r="AR39" s="38" t="str">
        <f t="shared" si="31"/>
        <v>0</v>
      </c>
      <c r="AS39" s="38">
        <f t="shared" si="31"/>
        <v>20</v>
      </c>
      <c r="AT39" s="38">
        <f t="shared" si="31"/>
        <v>8</v>
      </c>
      <c r="AU39" s="38">
        <f t="shared" si="31"/>
        <v>10</v>
      </c>
      <c r="AV39" s="38">
        <f t="shared" si="31"/>
        <v>13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188"/>
      <c r="B40" s="188"/>
      <c r="C40" s="190" t="s">
        <v>14</v>
      </c>
      <c r="D40" s="190"/>
      <c r="E40" s="191"/>
      <c r="F40" s="97" t="str">
        <v>0</v>
      </c>
      <c r="G40" s="97" t="str">
        <v>0</v>
      </c>
      <c r="H40" s="97">
        <v>9</v>
      </c>
      <c r="I40" s="97">
        <v>7</v>
      </c>
      <c r="J40" s="97">
        <v>5</v>
      </c>
      <c r="K40" s="97">
        <v>7</v>
      </c>
      <c r="L40" s="97">
        <v>8</v>
      </c>
      <c r="M40" s="97">
        <v>11</v>
      </c>
      <c r="N40" s="97">
        <v>7</v>
      </c>
      <c r="O40" s="98">
        <v>12</v>
      </c>
      <c r="P40" s="98">
        <v>9</v>
      </c>
      <c r="Q40" s="98" t="str">
        <v>0</v>
      </c>
      <c r="R40" s="98">
        <v>2</v>
      </c>
      <c r="S40" s="97">
        <v>10</v>
      </c>
      <c r="T40" s="97">
        <v>7</v>
      </c>
      <c r="U40" s="97">
        <v>8</v>
      </c>
      <c r="V40" s="218">
        <f>IF(COUNTIF(V6:V37,4)=0,"0",COUNTIF(V6:V37,4))</f>
        <v>8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1</v>
      </c>
      <c r="AB40" s="44">
        <f>IF(COUNTIF(AB6:AB37,4)=0," ",COUNTIF(AB6:AB37,4))</f>
        <v>6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V40" si="32">IF(COUNTIF(AG6:AG37,4)=0,"0",COUNTIF(AG6:AG37,4))</f>
        <v>0</v>
      </c>
      <c r="AH40" s="44" t="str">
        <f t="shared" si="32"/>
        <v>0</v>
      </c>
      <c r="AI40" s="44">
        <f t="shared" si="32"/>
        <v>9</v>
      </c>
      <c r="AJ40" s="44">
        <f t="shared" si="32"/>
        <v>7</v>
      </c>
      <c r="AK40" s="44">
        <f t="shared" si="32"/>
        <v>5</v>
      </c>
      <c r="AL40" s="44">
        <f t="shared" si="32"/>
        <v>7</v>
      </c>
      <c r="AM40" s="44">
        <f t="shared" si="32"/>
        <v>8</v>
      </c>
      <c r="AN40" s="44">
        <f t="shared" si="32"/>
        <v>11</v>
      </c>
      <c r="AO40" s="44">
        <f t="shared" si="32"/>
        <v>7</v>
      </c>
      <c r="AP40" s="44">
        <f t="shared" si="32"/>
        <v>12</v>
      </c>
      <c r="AQ40" s="44">
        <f t="shared" si="32"/>
        <v>9</v>
      </c>
      <c r="AR40" s="44" t="str">
        <f t="shared" si="32"/>
        <v>0</v>
      </c>
      <c r="AS40" s="44">
        <f t="shared" si="32"/>
        <v>2</v>
      </c>
      <c r="AT40" s="44">
        <f t="shared" si="32"/>
        <v>10</v>
      </c>
      <c r="AU40" s="44">
        <f t="shared" si="32"/>
        <v>7</v>
      </c>
      <c r="AV40" s="44">
        <f t="shared" si="32"/>
        <v>8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4"/>
      <c r="B41" s="84"/>
      <c r="C41" s="193" t="s">
        <v>15</v>
      </c>
      <c r="D41" s="193"/>
      <c r="E41" s="194"/>
      <c r="F41" s="99" t="str">
        <v>0</v>
      </c>
      <c r="G41" s="99" t="str">
        <v>0</v>
      </c>
      <c r="H41" s="99" t="str">
        <v>0</v>
      </c>
      <c r="I41" s="99" t="str">
        <v>0</v>
      </c>
      <c r="J41" s="99" t="str">
        <v>0</v>
      </c>
      <c r="K41" s="99">
        <v>6</v>
      </c>
      <c r="L41" s="99">
        <v>7</v>
      </c>
      <c r="M41" s="99">
        <v>1</v>
      </c>
      <c r="N41" s="99" t="str">
        <v>0</v>
      </c>
      <c r="O41" s="100">
        <v>3</v>
      </c>
      <c r="P41" s="100">
        <v>2</v>
      </c>
      <c r="Q41" s="100" t="str">
        <v>0</v>
      </c>
      <c r="R41" s="100" t="str">
        <v>0</v>
      </c>
      <c r="S41" s="99">
        <v>4</v>
      </c>
      <c r="T41" s="99">
        <v>5</v>
      </c>
      <c r="U41" s="99">
        <v>1</v>
      </c>
      <c r="V41" s="219">
        <f>IF(COUNTIF(V6:V37,3)=0,"0",COUNTIF(V6:V37,3))</f>
        <v>10</v>
      </c>
      <c r="W41" s="52"/>
      <c r="X41" s="52"/>
      <c r="Y41" s="52" t="str">
        <f>IF(COUNTIF(Y6:Y37,3)=0," ",COUNTIF(Y6:Y37,3))</f>
        <v xml:space="preserve"> </v>
      </c>
      <c r="Z41" s="52" t="str">
        <f>IF(COUNTIF(Z6:Z37,3)=0," ",COUNTIF(Z6:Z37,3))</f>
        <v xml:space="preserve"> </v>
      </c>
      <c r="AA41" s="52">
        <f>IF(COUNTIF(AA6:AA37,3)=0," ",COUNTIF(AA6:AA37,3))</f>
        <v>1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33">IF(COUNTIF(AG6:AG37,3)=0,"0",COUNTIF(AG6:AG37,3))</f>
        <v>0</v>
      </c>
      <c r="AH41" s="52" t="str">
        <f t="shared" si="33"/>
        <v>0</v>
      </c>
      <c r="AI41" s="52" t="str">
        <f t="shared" si="33"/>
        <v>0</v>
      </c>
      <c r="AJ41" s="52" t="str">
        <f t="shared" si="33"/>
        <v>0</v>
      </c>
      <c r="AK41" s="52" t="str">
        <f t="shared" si="33"/>
        <v>0</v>
      </c>
      <c r="AL41" s="52">
        <f t="shared" si="33"/>
        <v>6</v>
      </c>
      <c r="AM41" s="52">
        <f t="shared" si="33"/>
        <v>7</v>
      </c>
      <c r="AN41" s="52">
        <f t="shared" si="33"/>
        <v>1</v>
      </c>
      <c r="AO41" s="52" t="str">
        <f t="shared" si="33"/>
        <v>0</v>
      </c>
      <c r="AP41" s="52">
        <f t="shared" si="33"/>
        <v>3</v>
      </c>
      <c r="AQ41" s="52">
        <f t="shared" si="33"/>
        <v>2</v>
      </c>
      <c r="AR41" s="52" t="str">
        <f t="shared" si="33"/>
        <v>0</v>
      </c>
      <c r="AS41" s="52" t="str">
        <f t="shared" si="33"/>
        <v>0</v>
      </c>
      <c r="AT41" s="52">
        <f t="shared" si="33"/>
        <v>4</v>
      </c>
      <c r="AU41" s="52">
        <f t="shared" si="33"/>
        <v>5</v>
      </c>
      <c r="AV41" s="54">
        <f>IF(COUNTIF(AV6:AV37,3)=0," ",COUNTIF(AV6:AV37,3))</f>
        <v>1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15"/>
      <c r="B42" s="215"/>
      <c r="C42" s="82" t="s">
        <v>16</v>
      </c>
      <c r="D42" s="82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1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34">COUNTIF(AG6:AG36,2)+COUNTIF(AG6:AG36,"д")</f>
        <v>0</v>
      </c>
      <c r="AH42" s="35">
        <f t="shared" si="34"/>
        <v>0</v>
      </c>
      <c r="AI42" s="35">
        <f t="shared" si="34"/>
        <v>0</v>
      </c>
      <c r="AJ42" s="35">
        <f t="shared" si="34"/>
        <v>0</v>
      </c>
      <c r="AK42" s="35">
        <f t="shared" si="34"/>
        <v>0</v>
      </c>
      <c r="AL42" s="35">
        <f t="shared" si="34"/>
        <v>0</v>
      </c>
      <c r="AM42" s="35">
        <f t="shared" si="34"/>
        <v>0</v>
      </c>
      <c r="AN42" s="35">
        <f t="shared" si="34"/>
        <v>0</v>
      </c>
      <c r="AO42" s="35">
        <f t="shared" si="34"/>
        <v>0</v>
      </c>
      <c r="AP42" s="35">
        <f t="shared" si="34"/>
        <v>0</v>
      </c>
      <c r="AQ42" s="35">
        <f t="shared" si="34"/>
        <v>0</v>
      </c>
      <c r="AR42" s="35">
        <f t="shared" si="34"/>
        <v>0</v>
      </c>
      <c r="AS42" s="35">
        <f t="shared" si="34"/>
        <v>0</v>
      </c>
      <c r="AT42" s="35">
        <f t="shared" si="34"/>
        <v>0</v>
      </c>
      <c r="AU42" s="35">
        <f t="shared" si="34"/>
        <v>0</v>
      </c>
      <c r="AV42" s="35">
        <f t="shared" si="34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15"/>
      <c r="B43" s="215"/>
      <c r="C43" s="82" t="s">
        <v>17</v>
      </c>
      <c r="D43" s="82"/>
      <c r="E43" s="27"/>
      <c r="F43" s="23">
        <v>0</v>
      </c>
      <c r="G43" s="23">
        <v>0</v>
      </c>
      <c r="H43" s="23">
        <v>0</v>
      </c>
      <c r="I43" s="23">
        <v>1</v>
      </c>
      <c r="J43" s="23">
        <v>1</v>
      </c>
      <c r="K43" s="23">
        <v>3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5">COUNTBLANK(V6:V26)</f>
        <v>0</v>
      </c>
      <c r="W43" s="35">
        <f t="shared" si="35"/>
        <v>0</v>
      </c>
      <c r="X43" s="35">
        <f t="shared" si="35"/>
        <v>0</v>
      </c>
      <c r="Y43" s="35">
        <f t="shared" si="35"/>
        <v>0</v>
      </c>
      <c r="Z43" s="35">
        <f t="shared" si="35"/>
        <v>0</v>
      </c>
      <c r="AA43" s="35">
        <f t="shared" si="35"/>
        <v>0</v>
      </c>
      <c r="AB43" s="35">
        <f t="shared" si="35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36">IF(COUNTIF(AF6:AF37,"б")=0+COUNTIF(AF6:AF37,"а")=0,"0",COUNTIF(AF6:AF37,"б")+COUNTIF(AF6:AF37,"а"))</f>
        <v>0</v>
      </c>
      <c r="AG43" s="60">
        <f t="shared" si="36"/>
        <v>0</v>
      </c>
      <c r="AH43" s="60">
        <f t="shared" si="36"/>
        <v>0</v>
      </c>
      <c r="AI43" s="60">
        <f t="shared" si="36"/>
        <v>0</v>
      </c>
      <c r="AJ43" s="60">
        <f t="shared" si="36"/>
        <v>1</v>
      </c>
      <c r="AK43" s="60">
        <f t="shared" si="36"/>
        <v>1</v>
      </c>
      <c r="AL43" s="60">
        <f t="shared" si="36"/>
        <v>3</v>
      </c>
      <c r="AM43" s="60">
        <f t="shared" si="36"/>
        <v>0</v>
      </c>
      <c r="AN43" s="60">
        <f t="shared" si="36"/>
        <v>0</v>
      </c>
      <c r="AO43" s="60">
        <f t="shared" si="36"/>
        <v>0</v>
      </c>
      <c r="AP43" s="60">
        <f t="shared" si="36"/>
        <v>0</v>
      </c>
      <c r="AQ43" s="60">
        <f t="shared" si="36"/>
        <v>0</v>
      </c>
      <c r="AR43" s="60">
        <f t="shared" si="36"/>
        <v>0</v>
      </c>
      <c r="AS43" s="60">
        <f t="shared" si="36"/>
        <v>0</v>
      </c>
      <c r="AT43" s="60">
        <f t="shared" si="36"/>
        <v>0</v>
      </c>
      <c r="AU43" s="60">
        <f t="shared" si="36"/>
        <v>0</v>
      </c>
      <c r="AV43" s="60">
        <f t="shared" si="36"/>
        <v>0</v>
      </c>
      <c r="AW43" s="60">
        <f t="shared" si="36"/>
        <v>0</v>
      </c>
      <c r="AX43" s="60">
        <f t="shared" si="36"/>
        <v>0</v>
      </c>
      <c r="AY43" s="60">
        <f t="shared" si="36"/>
        <v>0</v>
      </c>
      <c r="AZ43" s="60">
        <f t="shared" si="36"/>
        <v>0</v>
      </c>
      <c r="BA43" s="60">
        <f t="shared" si="36"/>
        <v>0</v>
      </c>
      <c r="BB43" s="60">
        <f t="shared" si="36"/>
        <v>0</v>
      </c>
      <c r="BC43" s="60">
        <f t="shared" si="36"/>
        <v>0</v>
      </c>
      <c r="BD43" s="60">
        <f t="shared" si="36"/>
        <v>0</v>
      </c>
      <c r="BE43" s="60">
        <f t="shared" si="36"/>
        <v>0</v>
      </c>
      <c r="BF43" s="60">
        <f t="shared" si="36"/>
        <v>0</v>
      </c>
      <c r="BG43" s="60">
        <f t="shared" si="36"/>
        <v>0</v>
      </c>
      <c r="BH43" s="60">
        <f t="shared" si="36"/>
        <v>0</v>
      </c>
      <c r="BI43" s="60">
        <f t="shared" si="36"/>
        <v>0</v>
      </c>
      <c r="BJ43" s="60">
        <f t="shared" si="36"/>
        <v>0</v>
      </c>
      <c r="BK43" s="60">
        <f t="shared" si="36"/>
        <v>0</v>
      </c>
      <c r="BL43" s="60">
        <f t="shared" si="36"/>
        <v>0</v>
      </c>
      <c r="BM43" s="60">
        <f t="shared" si="36"/>
        <v>0</v>
      </c>
      <c r="BN43" s="60">
        <f t="shared" si="36"/>
        <v>0</v>
      </c>
      <c r="BO43" s="60">
        <f t="shared" si="36"/>
        <v>0</v>
      </c>
      <c r="BP43" s="60">
        <f t="shared" si="36"/>
        <v>0</v>
      </c>
      <c r="BQ43" s="60">
        <f t="shared" si="36"/>
        <v>0</v>
      </c>
      <c r="BR43" s="60">
        <f t="shared" si="36"/>
        <v>0</v>
      </c>
      <c r="BS43" s="60">
        <f t="shared" si="36"/>
        <v>0</v>
      </c>
      <c r="BT43" s="60">
        <f t="shared" si="36"/>
        <v>0</v>
      </c>
      <c r="BU43" s="60">
        <f t="shared" si="36"/>
        <v>0</v>
      </c>
      <c r="BV43" s="60">
        <f t="shared" si="36"/>
        <v>0</v>
      </c>
      <c r="BW43" s="60">
        <f t="shared" si="36"/>
        <v>0</v>
      </c>
      <c r="BX43" s="60">
        <f t="shared" si="36"/>
        <v>0</v>
      </c>
      <c r="BY43" s="60">
        <f t="shared" si="36"/>
        <v>0</v>
      </c>
      <c r="BZ43" s="60">
        <f t="shared" si="36"/>
        <v>0</v>
      </c>
      <c r="CA43" s="60">
        <f t="shared" si="36"/>
        <v>0</v>
      </c>
      <c r="CB43" s="60">
        <f t="shared" si="36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15"/>
      <c r="B44" s="215"/>
      <c r="C44" s="82" t="s">
        <v>18</v>
      </c>
      <c r="D44" s="82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37">IF(COUNTIF(AG6:AG37,"з")=0,"0",COUNTIF(AG6:AG37,"з"))</f>
        <v>0</v>
      </c>
      <c r="AH44" s="35" t="str">
        <f t="shared" si="37"/>
        <v>0</v>
      </c>
      <c r="AI44" s="35" t="str">
        <f t="shared" si="37"/>
        <v>0</v>
      </c>
      <c r="AJ44" s="35" t="str">
        <f t="shared" si="37"/>
        <v>0</v>
      </c>
      <c r="AK44" s="35" t="str">
        <f t="shared" si="37"/>
        <v>0</v>
      </c>
      <c r="AL44" s="35" t="str">
        <f t="shared" si="37"/>
        <v>0</v>
      </c>
      <c r="AM44" s="35" t="str">
        <f t="shared" si="37"/>
        <v>0</v>
      </c>
      <c r="AN44" s="35" t="str">
        <f t="shared" si="37"/>
        <v>0</v>
      </c>
      <c r="AO44" s="35" t="str">
        <f t="shared" si="37"/>
        <v>0</v>
      </c>
      <c r="AP44" s="35" t="str">
        <f t="shared" si="37"/>
        <v>0</v>
      </c>
      <c r="AQ44" s="35" t="str">
        <f t="shared" si="37"/>
        <v>0</v>
      </c>
      <c r="AR44" s="35" t="str">
        <f t="shared" si="37"/>
        <v>0</v>
      </c>
      <c r="AS44" s="35" t="str">
        <f t="shared" si="37"/>
        <v>0</v>
      </c>
      <c r="AT44" s="35" t="str">
        <f t="shared" si="37"/>
        <v>0</v>
      </c>
      <c r="AU44" s="35" t="str">
        <f t="shared" si="37"/>
        <v>0</v>
      </c>
      <c r="AV44" s="35" t="str">
        <f t="shared" si="37"/>
        <v>0</v>
      </c>
      <c r="AW44" s="35" t="str">
        <f t="shared" si="37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15"/>
      <c r="B45" s="215"/>
      <c r="C45" s="82" t="s">
        <v>19</v>
      </c>
      <c r="D45" s="82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38">IF(COUNTIF(AG6:AG37,"н")=0,"0",COUNTIF(AG6:AG37,"н"))</f>
        <v>0</v>
      </c>
      <c r="AH45" s="35" t="str">
        <f t="shared" si="38"/>
        <v>0</v>
      </c>
      <c r="AI45" s="35" t="str">
        <f t="shared" si="38"/>
        <v>0</v>
      </c>
      <c r="AJ45" s="35" t="str">
        <f t="shared" si="38"/>
        <v>0</v>
      </c>
      <c r="AK45" s="35" t="str">
        <f t="shared" si="38"/>
        <v>0</v>
      </c>
      <c r="AL45" s="35" t="str">
        <f t="shared" si="38"/>
        <v>0</v>
      </c>
      <c r="AM45" s="35" t="str">
        <f t="shared" si="38"/>
        <v>0</v>
      </c>
      <c r="AN45" s="35" t="str">
        <f t="shared" si="38"/>
        <v>0</v>
      </c>
      <c r="AO45" s="35" t="str">
        <f t="shared" si="38"/>
        <v>0</v>
      </c>
      <c r="AP45" s="35" t="str">
        <f t="shared" si="38"/>
        <v>0</v>
      </c>
      <c r="AQ45" s="35" t="str">
        <f t="shared" si="38"/>
        <v>0</v>
      </c>
      <c r="AR45" s="35" t="str">
        <f t="shared" si="38"/>
        <v>0</v>
      </c>
      <c r="AS45" s="35" t="str">
        <f t="shared" si="38"/>
        <v>0</v>
      </c>
      <c r="AT45" s="35" t="str">
        <f t="shared" si="38"/>
        <v>0</v>
      </c>
      <c r="AU45" s="35" t="str">
        <f t="shared" si="38"/>
        <v>0</v>
      </c>
      <c r="AV45" s="35" t="str">
        <f t="shared" si="38"/>
        <v>0</v>
      </c>
      <c r="AW45" s="35" t="str">
        <f t="shared" si="38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271"/>
      <c r="X46" s="271"/>
      <c r="Y46" s="271"/>
      <c r="Z46" s="271"/>
      <c r="AA46" s="271"/>
      <c r="AB46" s="271"/>
      <c r="AC46" s="271"/>
      <c r="AD46" s="27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271"/>
      <c r="X47" s="271"/>
      <c r="Y47" s="271"/>
      <c r="Z47" s="271"/>
      <c r="AA47" s="271"/>
      <c r="AB47" s="271"/>
      <c r="AC47" s="271"/>
      <c r="AD47" s="27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271"/>
      <c r="X48" s="271"/>
      <c r="Y48" s="271"/>
      <c r="Z48" s="271"/>
      <c r="AA48" s="271"/>
      <c r="AB48" s="271"/>
      <c r="AC48" s="271"/>
      <c r="AD48" s="27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271"/>
      <c r="X49" s="271"/>
      <c r="Y49" s="271"/>
      <c r="Z49" s="271"/>
      <c r="AA49" s="271"/>
      <c r="AB49" s="271"/>
      <c r="AC49" s="271"/>
      <c r="AD49" s="27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271"/>
      <c r="X50" s="271"/>
      <c r="Y50" s="271"/>
      <c r="Z50" s="271"/>
      <c r="AA50" s="271"/>
      <c r="AB50" s="271"/>
      <c r="AC50" s="271"/>
      <c r="AD50" s="27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271"/>
      <c r="X51" s="271"/>
      <c r="Y51" s="271"/>
      <c r="Z51" s="271"/>
      <c r="AA51" s="271"/>
      <c r="AB51" s="271"/>
      <c r="AC51" s="271"/>
      <c r="AD51" s="27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271"/>
      <c r="X52" s="271"/>
      <c r="Y52" s="271"/>
      <c r="Z52" s="271"/>
      <c r="AA52" s="271"/>
      <c r="AB52" s="271"/>
      <c r="AC52" s="271"/>
      <c r="AD52" s="27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271"/>
      <c r="X53" s="271"/>
      <c r="Y53" s="271"/>
      <c r="Z53" s="271"/>
      <c r="AA53" s="271"/>
      <c r="AB53" s="271"/>
      <c r="AC53" s="271"/>
      <c r="AD53" s="27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271"/>
      <c r="X54" s="271"/>
      <c r="Y54" s="271"/>
      <c r="Z54" s="271"/>
      <c r="AA54" s="271"/>
      <c r="AB54" s="271"/>
      <c r="AC54" s="271"/>
      <c r="AD54" s="27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R2:T2"/>
    <mergeCell ref="BP3:CE3"/>
    <mergeCell ref="X39:AB39"/>
    <mergeCell ref="A3:C4"/>
    <mergeCell ref="AD3:AD5"/>
    <mergeCell ref="AG3:AW3"/>
    <mergeCell ref="AX3:BM3"/>
    <mergeCell ref="G2:Q2"/>
  </mergeCells>
  <conditionalFormatting sqref="C5 Y5 AI5 AG5">
    <cfRule type="cellIs" dxfId="2026" priority="4029" stopIfTrue="1" operator="equal">
      <formula>5</formula>
    </cfRule>
    <cfRule type="cellIs" dxfId="2025" priority="4030" stopIfTrue="1" operator="equal">
      <formula>4</formula>
    </cfRule>
    <cfRule type="cellIs" dxfId="2024" priority="4031" stopIfTrue="1" operator="equal">
      <formula>3</formula>
    </cfRule>
  </conditionalFormatting>
  <conditionalFormatting sqref="E6:E45">
    <cfRule type="cellIs" dxfId="2023" priority="4027" stopIfTrue="1" operator="equal">
      <formula>4</formula>
    </cfRule>
    <cfRule type="cellIs" dxfId="2022" priority="4028" stopIfTrue="1" operator="equal">
      <formula>3</formula>
    </cfRule>
  </conditionalFormatting>
  <conditionalFormatting sqref="Z5:AC5 W40:AF43 AE6:AE39 W39 F34:Q45 AG43:CB43 W44:AW45 AG6:AW42 R28:V45 S6:V27 F28:Q31 H28:T28 F6:P27">
    <cfRule type="cellIs" dxfId="2021" priority="4024" stopIfTrue="1" operator="equal">
      <formula>5</formula>
    </cfRule>
    <cfRule type="cellIs" dxfId="2020" priority="4025" stopIfTrue="1" operator="equal">
      <formula>4</formula>
    </cfRule>
    <cfRule type="cellIs" dxfId="2019" priority="4026" stopIfTrue="1" operator="equal">
      <formula>3</formula>
    </cfRule>
  </conditionalFormatting>
  <conditionalFormatting sqref="AF6:AF37">
    <cfRule type="expression" dxfId="2018" priority="4022" stopIfTrue="1">
      <formula>VALUE(RIGHT(AF6))&gt;AE6</formula>
    </cfRule>
    <cfRule type="expression" dxfId="2017" priority="4023" stopIfTrue="1">
      <formula>EXACT(RIGHT(AF6,3),"зач")</formula>
    </cfRule>
  </conditionalFormatting>
  <conditionalFormatting sqref="AE3:AJ4 V3:AC4 S3:T3 P3">
    <cfRule type="expression" dxfId="2016" priority="4020" stopIfTrue="1">
      <formula>$D$1&lt;P3</formula>
    </cfRule>
    <cfRule type="expression" dxfId="2015" priority="4021" stopIfTrue="1">
      <formula>$D$1&gt;P3</formula>
    </cfRule>
  </conditionalFormatting>
  <conditionalFormatting sqref="L3">
    <cfRule type="expression" dxfId="2014" priority="3371" stopIfTrue="1">
      <formula>$D$1&lt;L3</formula>
    </cfRule>
    <cfRule type="expression" dxfId="2013" priority="3372" stopIfTrue="1">
      <formula>$D$1&gt;L3</formula>
    </cfRule>
  </conditionalFormatting>
  <conditionalFormatting sqref="L3:O3">
    <cfRule type="expression" dxfId="2012" priority="3659" stopIfTrue="1">
      <formula>$D$1&lt;L3</formula>
    </cfRule>
    <cfRule type="expression" dxfId="2011" priority="3660" stopIfTrue="1">
      <formula>$D$1&gt;L3</formula>
    </cfRule>
  </conditionalFormatting>
  <conditionalFormatting sqref="N3">
    <cfRule type="expression" dxfId="2010" priority="3654" stopIfTrue="1">
      <formula>$D$1&lt;N3</formula>
    </cfRule>
    <cfRule type="expression" dxfId="2009" priority="3655" stopIfTrue="1">
      <formula>$D$1&gt;N3</formula>
    </cfRule>
  </conditionalFormatting>
  <conditionalFormatting sqref="N3">
    <cfRule type="expression" dxfId="2008" priority="3649" stopIfTrue="1">
      <formula>$D$1&lt;N3</formula>
    </cfRule>
    <cfRule type="expression" dxfId="2007" priority="3650" stopIfTrue="1">
      <formula>$D$1&gt;N3</formula>
    </cfRule>
  </conditionalFormatting>
  <conditionalFormatting sqref="O3">
    <cfRule type="expression" dxfId="2006" priority="3642" stopIfTrue="1">
      <formula>$D$1&lt;O3</formula>
    </cfRule>
    <cfRule type="expression" dxfId="2005" priority="3643" stopIfTrue="1">
      <formula>$D$1&gt;O3</formula>
    </cfRule>
  </conditionalFormatting>
  <conditionalFormatting sqref="O3">
    <cfRule type="expression" dxfId="2004" priority="3637" stopIfTrue="1">
      <formula>$D$1&lt;O3</formula>
    </cfRule>
    <cfRule type="expression" dxfId="2003" priority="3638" stopIfTrue="1">
      <formula>$D$1&gt;O3</formula>
    </cfRule>
  </conditionalFormatting>
  <conditionalFormatting sqref="O3">
    <cfRule type="expression" dxfId="2002" priority="3582" stopIfTrue="1">
      <formula>$D$1&lt;O3</formula>
    </cfRule>
    <cfRule type="expression" dxfId="2001" priority="3583" stopIfTrue="1">
      <formula>$D$1&gt;O3</formula>
    </cfRule>
  </conditionalFormatting>
  <conditionalFormatting sqref="O3">
    <cfRule type="expression" dxfId="2000" priority="3587" stopIfTrue="1">
      <formula>$D$1&lt;O3</formula>
    </cfRule>
    <cfRule type="expression" dxfId="1999" priority="3588" stopIfTrue="1">
      <formula>$D$1&gt;O3</formula>
    </cfRule>
  </conditionalFormatting>
  <conditionalFormatting sqref="H3:I3">
    <cfRule type="expression" dxfId="1998" priority="3471" stopIfTrue="1">
      <formula>$D$1&lt;H3</formula>
    </cfRule>
    <cfRule type="expression" dxfId="1997" priority="3472" stopIfTrue="1">
      <formula>$D$1&gt;H3</formula>
    </cfRule>
  </conditionalFormatting>
  <conditionalFormatting sqref="K3">
    <cfRule type="expression" dxfId="1996" priority="3416" stopIfTrue="1">
      <formula>$D$1&lt;K3</formula>
    </cfRule>
    <cfRule type="expression" dxfId="1995" priority="3417" stopIfTrue="1">
      <formula>$D$1&gt;K3</formula>
    </cfRule>
  </conditionalFormatting>
  <conditionalFormatting sqref="K3">
    <cfRule type="expression" dxfId="1994" priority="3411" stopIfTrue="1">
      <formula>$D$1&lt;K3</formula>
    </cfRule>
    <cfRule type="expression" dxfId="1993" priority="3412" stopIfTrue="1">
      <formula>$D$1&gt;K3</formula>
    </cfRule>
  </conditionalFormatting>
  <conditionalFormatting sqref="L3">
    <cfRule type="expression" dxfId="1992" priority="3379" stopIfTrue="1">
      <formula>$D$1&lt;L3</formula>
    </cfRule>
    <cfRule type="expression" dxfId="1991" priority="3380" stopIfTrue="1">
      <formula>$D$1&gt;L3</formula>
    </cfRule>
  </conditionalFormatting>
  <conditionalFormatting sqref="L3">
    <cfRule type="expression" dxfId="1990" priority="3377" stopIfTrue="1">
      <formula>$D$1&lt;L3</formula>
    </cfRule>
    <cfRule type="expression" dxfId="1989" priority="3378" stopIfTrue="1">
      <formula>$D$1&gt;L3</formula>
    </cfRule>
  </conditionalFormatting>
  <conditionalFormatting sqref="M3">
    <cfRule type="expression" dxfId="1988" priority="3334" stopIfTrue="1">
      <formula>$D$1&lt;M3</formula>
    </cfRule>
    <cfRule type="expression" dxfId="1987" priority="3335" stopIfTrue="1">
      <formula>$D$1&gt;M3</formula>
    </cfRule>
  </conditionalFormatting>
  <conditionalFormatting sqref="M3">
    <cfRule type="expression" dxfId="1986" priority="3339" stopIfTrue="1">
      <formula>$D$1&lt;M3</formula>
    </cfRule>
    <cfRule type="expression" dxfId="1985" priority="3340" stopIfTrue="1">
      <formula>$D$1&gt;M3</formula>
    </cfRule>
  </conditionalFormatting>
  <conditionalFormatting sqref="N3">
    <cfRule type="expression" dxfId="1984" priority="3121" stopIfTrue="1">
      <formula>$D$1&lt;N3</formula>
    </cfRule>
    <cfRule type="expression" dxfId="1983" priority="3122" stopIfTrue="1">
      <formula>$D$1&gt;N3</formula>
    </cfRule>
  </conditionalFormatting>
  <conditionalFormatting sqref="K3">
    <cfRule type="expression" dxfId="1982" priority="2949" stopIfTrue="1">
      <formula>$D$1&lt;K3</formula>
    </cfRule>
    <cfRule type="expression" dxfId="1981" priority="2950" stopIfTrue="1">
      <formula>$D$1&gt;K3</formula>
    </cfRule>
  </conditionalFormatting>
  <conditionalFormatting sqref="M3">
    <cfRule type="expression" dxfId="1980" priority="3133" stopIfTrue="1">
      <formula>$D$1&lt;M3</formula>
    </cfRule>
    <cfRule type="expression" dxfId="1979" priority="3134" stopIfTrue="1">
      <formula>$D$1&gt;M3</formula>
    </cfRule>
  </conditionalFormatting>
  <conditionalFormatting sqref="M3">
    <cfRule type="expression" dxfId="1978" priority="3128" stopIfTrue="1">
      <formula>$D$1&lt;M3</formula>
    </cfRule>
    <cfRule type="expression" dxfId="1977" priority="3129" stopIfTrue="1">
      <formula>$D$1&gt;M3</formula>
    </cfRule>
  </conditionalFormatting>
  <conditionalFormatting sqref="N3">
    <cfRule type="expression" dxfId="1976" priority="3116" stopIfTrue="1">
      <formula>$D$1&lt;N3</formula>
    </cfRule>
    <cfRule type="expression" dxfId="1975" priority="3117" stopIfTrue="1">
      <formula>$D$1&gt;N3</formula>
    </cfRule>
  </conditionalFormatting>
  <conditionalFormatting sqref="O3">
    <cfRule type="expression" dxfId="1974" priority="3103" stopIfTrue="1">
      <formula>$D$1&lt;O3</formula>
    </cfRule>
    <cfRule type="expression" dxfId="1973" priority="3104" stopIfTrue="1">
      <formula>$D$1&gt;O3</formula>
    </cfRule>
  </conditionalFormatting>
  <conditionalFormatting sqref="N3">
    <cfRule type="expression" dxfId="1972" priority="3083" stopIfTrue="1">
      <formula>$D$1&lt;N3</formula>
    </cfRule>
    <cfRule type="expression" dxfId="1971" priority="3084" stopIfTrue="1">
      <formula>$D$1&gt;N3</formula>
    </cfRule>
  </conditionalFormatting>
  <conditionalFormatting sqref="N3">
    <cfRule type="expression" dxfId="1970" priority="3088" stopIfTrue="1">
      <formula>$D$1&lt;N3</formula>
    </cfRule>
    <cfRule type="expression" dxfId="1969" priority="3089" stopIfTrue="1">
      <formula>$D$1&gt;N3</formula>
    </cfRule>
  </conditionalFormatting>
  <conditionalFormatting sqref="I3">
    <cfRule type="expression" dxfId="1968" priority="3009" stopIfTrue="1">
      <formula>$D$1&lt;I3</formula>
    </cfRule>
    <cfRule type="expression" dxfId="1967" priority="3010" stopIfTrue="1">
      <formula>$D$1&gt;I3</formula>
    </cfRule>
  </conditionalFormatting>
  <conditionalFormatting sqref="I3">
    <cfRule type="expression" dxfId="1966" priority="3004" stopIfTrue="1">
      <formula>$D$1&lt;I3</formula>
    </cfRule>
    <cfRule type="expression" dxfId="1965" priority="3005" stopIfTrue="1">
      <formula>$D$1&gt;I3</formula>
    </cfRule>
  </conditionalFormatting>
  <conditionalFormatting sqref="I3">
    <cfRule type="expression" dxfId="1964" priority="2999" stopIfTrue="1">
      <formula>$D$1&lt;I3</formula>
    </cfRule>
    <cfRule type="expression" dxfId="1963" priority="3000" stopIfTrue="1">
      <formula>$D$1&gt;I3</formula>
    </cfRule>
  </conditionalFormatting>
  <conditionalFormatting sqref="K3">
    <cfRule type="expression" dxfId="1962" priority="2957" stopIfTrue="1">
      <formula>$D$1&lt;K3</formula>
    </cfRule>
    <cfRule type="expression" dxfId="1961" priority="2958" stopIfTrue="1">
      <formula>$D$1&gt;K3</formula>
    </cfRule>
  </conditionalFormatting>
  <conditionalFormatting sqref="K3">
    <cfRule type="expression" dxfId="1960" priority="2955" stopIfTrue="1">
      <formula>$D$1&lt;K3</formula>
    </cfRule>
    <cfRule type="expression" dxfId="1959" priority="2956" stopIfTrue="1">
      <formula>$D$1&gt;K3</formula>
    </cfRule>
  </conditionalFormatting>
  <conditionalFormatting sqref="L3">
    <cfRule type="expression" dxfId="1958" priority="2917" stopIfTrue="1">
      <formula>$D$1&lt;L3</formula>
    </cfRule>
    <cfRule type="expression" dxfId="1957" priority="2918" stopIfTrue="1">
      <formula>$D$1&gt;L3</formula>
    </cfRule>
  </conditionalFormatting>
  <conditionalFormatting sqref="L3">
    <cfRule type="expression" dxfId="1956" priority="2912" stopIfTrue="1">
      <formula>$D$1&lt;L3</formula>
    </cfRule>
    <cfRule type="expression" dxfId="1955" priority="2913" stopIfTrue="1">
      <formula>$D$1&gt;L3</formula>
    </cfRule>
  </conditionalFormatting>
  <conditionalFormatting sqref="K3">
    <cfRule type="expression" dxfId="1954" priority="2193" stopIfTrue="1">
      <formula>$D$1&lt;K3</formula>
    </cfRule>
    <cfRule type="expression" dxfId="1953" priority="2194" stopIfTrue="1">
      <formula>$D$1&gt;K3</formula>
    </cfRule>
  </conditionalFormatting>
  <conditionalFormatting sqref="M3">
    <cfRule type="expression" dxfId="1952" priority="2299" stopIfTrue="1">
      <formula>$D$1&lt;M3</formula>
    </cfRule>
    <cfRule type="expression" dxfId="1951" priority="2300" stopIfTrue="1">
      <formula>$D$1&gt;M3</formula>
    </cfRule>
  </conditionalFormatting>
  <conditionalFormatting sqref="M3">
    <cfRule type="expression" dxfId="1950" priority="2294" stopIfTrue="1">
      <formula>$D$1&lt;M3</formula>
    </cfRule>
    <cfRule type="expression" dxfId="1949" priority="2295" stopIfTrue="1">
      <formula>$D$1&gt;M3</formula>
    </cfRule>
  </conditionalFormatting>
  <conditionalFormatting sqref="N3">
    <cfRule type="expression" dxfId="1948" priority="2290" stopIfTrue="1">
      <formula>$D$1&lt;N3</formula>
    </cfRule>
    <cfRule type="expression" dxfId="1947" priority="2291" stopIfTrue="1">
      <formula>$D$1&gt;N3</formula>
    </cfRule>
  </conditionalFormatting>
  <conditionalFormatting sqref="N3">
    <cfRule type="expression" dxfId="1946" priority="2288" stopIfTrue="1">
      <formula>$D$1&lt;N3</formula>
    </cfRule>
    <cfRule type="expression" dxfId="1945" priority="2289" stopIfTrue="1">
      <formula>$D$1&gt;N3</formula>
    </cfRule>
  </conditionalFormatting>
  <conditionalFormatting sqref="O3">
    <cfRule type="expression" dxfId="1944" priority="2277" stopIfTrue="1">
      <formula>$D$1&lt;O3</formula>
    </cfRule>
    <cfRule type="expression" dxfId="1943" priority="2278" stopIfTrue="1">
      <formula>$D$1&gt;O3</formula>
    </cfRule>
  </conditionalFormatting>
  <conditionalFormatting sqref="N3">
    <cfRule type="expression" dxfId="1942" priority="2263" stopIfTrue="1">
      <formula>$D$1&lt;N3</formula>
    </cfRule>
    <cfRule type="expression" dxfId="1941" priority="2264" stopIfTrue="1">
      <formula>$D$1&gt;N3</formula>
    </cfRule>
  </conditionalFormatting>
  <conditionalFormatting sqref="N3">
    <cfRule type="expression" dxfId="1940" priority="2265" stopIfTrue="1">
      <formula>$D$1&lt;N3</formula>
    </cfRule>
    <cfRule type="expression" dxfId="1939" priority="2266" stopIfTrue="1">
      <formula>$D$1&gt;N3</formula>
    </cfRule>
  </conditionalFormatting>
  <conditionalFormatting sqref="I3">
    <cfRule type="expression" dxfId="1938" priority="2220" stopIfTrue="1">
      <formula>$D$1&lt;I3</formula>
    </cfRule>
    <cfRule type="expression" dxfId="1937" priority="2221" stopIfTrue="1">
      <formula>$D$1&gt;I3</formula>
    </cfRule>
  </conditionalFormatting>
  <conditionalFormatting sqref="I3">
    <cfRule type="expression" dxfId="1936" priority="2215" stopIfTrue="1">
      <formula>$D$1&lt;I3</formula>
    </cfRule>
    <cfRule type="expression" dxfId="1935" priority="2216" stopIfTrue="1">
      <formula>$D$1&gt;I3</formula>
    </cfRule>
  </conditionalFormatting>
  <conditionalFormatting sqref="I3">
    <cfRule type="expression" dxfId="1934" priority="2210" stopIfTrue="1">
      <formula>$D$1&lt;I3</formula>
    </cfRule>
    <cfRule type="expression" dxfId="1933" priority="2211" stopIfTrue="1">
      <formula>$D$1&gt;I3</formula>
    </cfRule>
  </conditionalFormatting>
  <conditionalFormatting sqref="K3">
    <cfRule type="expression" dxfId="1932" priority="2201" stopIfTrue="1">
      <formula>$D$1&lt;K3</formula>
    </cfRule>
    <cfRule type="expression" dxfId="1931" priority="2202" stopIfTrue="1">
      <formula>$D$1&gt;K3</formula>
    </cfRule>
  </conditionalFormatting>
  <conditionalFormatting sqref="K3">
    <cfRule type="expression" dxfId="1930" priority="2199" stopIfTrue="1">
      <formula>$D$1&lt;K3</formula>
    </cfRule>
    <cfRule type="expression" dxfId="1929" priority="2200" stopIfTrue="1">
      <formula>$D$1&gt;K3</formula>
    </cfRule>
  </conditionalFormatting>
  <conditionalFormatting sqref="L3">
    <cfRule type="expression" dxfId="1928" priority="2164" stopIfTrue="1">
      <formula>$D$1&lt;L3</formula>
    </cfRule>
    <cfRule type="expression" dxfId="1927" priority="2165" stopIfTrue="1">
      <formula>$D$1&gt;L3</formula>
    </cfRule>
  </conditionalFormatting>
  <conditionalFormatting sqref="L3">
    <cfRule type="expression" dxfId="1926" priority="2162" stopIfTrue="1">
      <formula>$D$1&lt;L3</formula>
    </cfRule>
    <cfRule type="expression" dxfId="1925" priority="2163" stopIfTrue="1">
      <formula>$D$1&gt;L3</formula>
    </cfRule>
  </conditionalFormatting>
  <conditionalFormatting sqref="L3">
    <cfRule type="expression" dxfId="1924" priority="2095" stopIfTrue="1">
      <formula>$D$1&lt;L3</formula>
    </cfRule>
    <cfRule type="expression" dxfId="1923" priority="2096" stopIfTrue="1">
      <formula>$D$1&gt;L3</formula>
    </cfRule>
  </conditionalFormatting>
  <conditionalFormatting sqref="M3">
    <cfRule type="expression" dxfId="1922" priority="2090" stopIfTrue="1">
      <formula>$D$1&lt;M3</formula>
    </cfRule>
    <cfRule type="expression" dxfId="1921" priority="2091" stopIfTrue="1">
      <formula>$D$1&gt;M3</formula>
    </cfRule>
  </conditionalFormatting>
  <conditionalFormatting sqref="M3">
    <cfRule type="expression" dxfId="1920" priority="2085" stopIfTrue="1">
      <formula>$D$1&lt;M3</formula>
    </cfRule>
    <cfRule type="expression" dxfId="1919" priority="2086" stopIfTrue="1">
      <formula>$D$1&gt;M3</formula>
    </cfRule>
  </conditionalFormatting>
  <conditionalFormatting sqref="O3">
    <cfRule type="expression" dxfId="1918" priority="2099" stopIfTrue="1">
      <formula>$D$1&lt;O3</formula>
    </cfRule>
    <cfRule type="expression" dxfId="1917" priority="2100" stopIfTrue="1">
      <formula>$D$1&gt;O3</formula>
    </cfRule>
  </conditionalFormatting>
  <conditionalFormatting sqref="L3">
    <cfRule type="expression" dxfId="1916" priority="2097" stopIfTrue="1">
      <formula>$D$1&lt;L3</formula>
    </cfRule>
    <cfRule type="expression" dxfId="1915" priority="2098" stopIfTrue="1">
      <formula>$D$1&gt;L3</formula>
    </cfRule>
  </conditionalFormatting>
  <conditionalFormatting sqref="N3">
    <cfRule type="expression" dxfId="1914" priority="2081" stopIfTrue="1">
      <formula>$D$1&lt;N3</formula>
    </cfRule>
    <cfRule type="expression" dxfId="1913" priority="2082" stopIfTrue="1">
      <formula>$D$1&gt;N3</formula>
    </cfRule>
  </conditionalFormatting>
  <conditionalFormatting sqref="M3">
    <cfRule type="expression" dxfId="1912" priority="2071" stopIfTrue="1">
      <formula>$D$1&lt;M3</formula>
    </cfRule>
    <cfRule type="expression" dxfId="1911" priority="2072" stopIfTrue="1">
      <formula>$D$1&gt;M3</formula>
    </cfRule>
  </conditionalFormatting>
  <conditionalFormatting sqref="M3">
    <cfRule type="expression" dxfId="1910" priority="2076" stopIfTrue="1">
      <formula>$D$1&lt;M3</formula>
    </cfRule>
    <cfRule type="expression" dxfId="1909" priority="2077" stopIfTrue="1">
      <formula>$D$1&gt;M3</formula>
    </cfRule>
  </conditionalFormatting>
  <conditionalFormatting sqref="H3">
    <cfRule type="expression" dxfId="1908" priority="2012" stopIfTrue="1">
      <formula>$D$1&lt;H3</formula>
    </cfRule>
    <cfRule type="expression" dxfId="1907" priority="2013" stopIfTrue="1">
      <formula>$D$1&gt;H3</formula>
    </cfRule>
  </conditionalFormatting>
  <conditionalFormatting sqref="H3">
    <cfRule type="expression" dxfId="1906" priority="2010" stopIfTrue="1">
      <formula>$D$1&lt;H3</formula>
    </cfRule>
    <cfRule type="expression" dxfId="1905" priority="2011" stopIfTrue="1">
      <formula>$D$1&gt;H3</formula>
    </cfRule>
  </conditionalFormatting>
  <conditionalFormatting sqref="H3">
    <cfRule type="expression" dxfId="1904" priority="2008" stopIfTrue="1">
      <formula>$D$1&lt;H3</formula>
    </cfRule>
    <cfRule type="expression" dxfId="1903" priority="2009" stopIfTrue="1">
      <formula>$D$1&gt;H3</formula>
    </cfRule>
  </conditionalFormatting>
  <conditionalFormatting sqref="I3">
    <cfRule type="expression" dxfId="1902" priority="2003" stopIfTrue="1">
      <formula>$D$1&lt;I3</formula>
    </cfRule>
    <cfRule type="expression" dxfId="1901" priority="2004" stopIfTrue="1">
      <formula>$D$1&gt;I3</formula>
    </cfRule>
  </conditionalFormatting>
  <conditionalFormatting sqref="I3">
    <cfRule type="expression" dxfId="1900" priority="1998" stopIfTrue="1">
      <formula>$D$1&lt;I3</formula>
    </cfRule>
    <cfRule type="expression" dxfId="1899" priority="1999" stopIfTrue="1">
      <formula>$D$1&gt;I3</formula>
    </cfRule>
  </conditionalFormatting>
  <conditionalFormatting sqref="K3">
    <cfRule type="expression" dxfId="1898" priority="1960" stopIfTrue="1">
      <formula>$D$1&lt;K3</formula>
    </cfRule>
    <cfRule type="expression" dxfId="1897" priority="1961" stopIfTrue="1">
      <formula>$D$1&gt;K3</formula>
    </cfRule>
  </conditionalFormatting>
  <conditionalFormatting sqref="K3">
    <cfRule type="expression" dxfId="1896" priority="1955" stopIfTrue="1">
      <formula>$D$1&lt;K3</formula>
    </cfRule>
    <cfRule type="expression" dxfId="1895" priority="1956" stopIfTrue="1">
      <formula>$D$1&gt;K3</formula>
    </cfRule>
  </conditionalFormatting>
  <conditionalFormatting sqref="F3">
    <cfRule type="expression" dxfId="1894" priority="1333" stopIfTrue="1">
      <formula>$D$1&lt;F3</formula>
    </cfRule>
    <cfRule type="expression" dxfId="1893" priority="1334" stopIfTrue="1">
      <formula>$D$1&gt;F3</formula>
    </cfRule>
  </conditionalFormatting>
  <conditionalFormatting sqref="F4">
    <cfRule type="expression" dxfId="1892" priority="1331" stopIfTrue="1">
      <formula>$D$1&lt;F4</formula>
    </cfRule>
    <cfRule type="expression" dxfId="1891" priority="1332" stopIfTrue="1">
      <formula>$D$1&gt;F4</formula>
    </cfRule>
  </conditionalFormatting>
  <conditionalFormatting sqref="F5">
    <cfRule type="expression" dxfId="1890" priority="1327" stopIfTrue="1">
      <formula>$D$1&lt;F5</formula>
    </cfRule>
    <cfRule type="expression" dxfId="1889" priority="1328" stopIfTrue="1">
      <formula>$D$1&gt;F5</formula>
    </cfRule>
  </conditionalFormatting>
  <conditionalFormatting sqref="F5">
    <cfRule type="expression" dxfId="1888" priority="1329" stopIfTrue="1">
      <formula>$D$1&lt;F5</formula>
    </cfRule>
    <cfRule type="expression" dxfId="1887" priority="1330" stopIfTrue="1">
      <formula>$D$1&gt;F5</formula>
    </cfRule>
  </conditionalFormatting>
  <conditionalFormatting sqref="F5">
    <cfRule type="expression" dxfId="1886" priority="1325" stopIfTrue="1">
      <formula>$D$1&lt;F5</formula>
    </cfRule>
    <cfRule type="expression" dxfId="1885" priority="1326" stopIfTrue="1">
      <formula>$D$1&gt;F5</formula>
    </cfRule>
  </conditionalFormatting>
  <conditionalFormatting sqref="F4">
    <cfRule type="expression" dxfId="1884" priority="1315" stopIfTrue="1">
      <formula>$D$1&lt;F4</formula>
    </cfRule>
    <cfRule type="expression" dxfId="1883" priority="1316" stopIfTrue="1">
      <formula>$D$1&gt;F4</formula>
    </cfRule>
  </conditionalFormatting>
  <conditionalFormatting sqref="F5">
    <cfRule type="cellIs" dxfId="1882" priority="1322" stopIfTrue="1" operator="equal">
      <formula>5</formula>
    </cfRule>
    <cfRule type="cellIs" dxfId="1881" priority="1323" stopIfTrue="1" operator="equal">
      <formula>4</formula>
    </cfRule>
    <cfRule type="cellIs" dxfId="1880" priority="1324" stopIfTrue="1" operator="equal">
      <formula>3</formula>
    </cfRule>
  </conditionalFormatting>
  <conditionalFormatting sqref="F4">
    <cfRule type="expression" dxfId="1879" priority="1320" stopIfTrue="1">
      <formula>$D$1&lt;F4</formula>
    </cfRule>
    <cfRule type="expression" dxfId="1878" priority="1321" stopIfTrue="1">
      <formula>$D$1&gt;F4</formula>
    </cfRule>
  </conditionalFormatting>
  <conditionalFormatting sqref="F5">
    <cfRule type="cellIs" dxfId="1877" priority="1317" stopIfTrue="1" operator="equal">
      <formula>5</formula>
    </cfRule>
    <cfRule type="cellIs" dxfId="1876" priority="1318" stopIfTrue="1" operator="equal">
      <formula>4</formula>
    </cfRule>
    <cfRule type="cellIs" dxfId="1875" priority="1319" stopIfTrue="1" operator="equal">
      <formula>3</formula>
    </cfRule>
  </conditionalFormatting>
  <conditionalFormatting sqref="F5">
    <cfRule type="cellIs" dxfId="1874" priority="1312" stopIfTrue="1" operator="equal">
      <formula>5</formula>
    </cfRule>
    <cfRule type="cellIs" dxfId="1873" priority="1313" stopIfTrue="1" operator="equal">
      <formula>4</formula>
    </cfRule>
    <cfRule type="cellIs" dxfId="1872" priority="1314" stopIfTrue="1" operator="equal">
      <formula>3</formula>
    </cfRule>
  </conditionalFormatting>
  <conditionalFormatting sqref="F4">
    <cfRule type="expression" dxfId="1871" priority="1310" stopIfTrue="1">
      <formula>$D$1&lt;F4</formula>
    </cfRule>
    <cfRule type="expression" dxfId="1870" priority="1311" stopIfTrue="1">
      <formula>$D$1&gt;F4</formula>
    </cfRule>
  </conditionalFormatting>
  <conditionalFormatting sqref="J3">
    <cfRule type="expression" dxfId="1869" priority="1308" stopIfTrue="1">
      <formula>$D$1&lt;J3</formula>
    </cfRule>
    <cfRule type="expression" dxfId="1868" priority="1309" stopIfTrue="1">
      <formula>$D$1&gt;J3</formula>
    </cfRule>
  </conditionalFormatting>
  <conditionalFormatting sqref="J3">
    <cfRule type="expression" dxfId="1867" priority="1306" stopIfTrue="1">
      <formula>$D$1&lt;J3</formula>
    </cfRule>
    <cfRule type="expression" dxfId="1866" priority="1307" stopIfTrue="1">
      <formula>$D$1&gt;J3</formula>
    </cfRule>
  </conditionalFormatting>
  <conditionalFormatting sqref="J3">
    <cfRule type="expression" dxfId="1865" priority="1304" stopIfTrue="1">
      <formula>$D$1&lt;J3</formula>
    </cfRule>
    <cfRule type="expression" dxfId="1864" priority="1305" stopIfTrue="1">
      <formula>$D$1&gt;J3</formula>
    </cfRule>
  </conditionalFormatting>
  <conditionalFormatting sqref="J3">
    <cfRule type="expression" dxfId="1863" priority="1302" stopIfTrue="1">
      <formula>$D$1&lt;J3</formula>
    </cfRule>
    <cfRule type="expression" dxfId="1862" priority="1303" stopIfTrue="1">
      <formula>$D$1&gt;J3</formula>
    </cfRule>
  </conditionalFormatting>
  <conditionalFormatting sqref="K4">
    <cfRule type="expression" dxfId="1861" priority="1227" stopIfTrue="1">
      <formula>$D$1&lt;K4</formula>
    </cfRule>
    <cfRule type="expression" dxfId="1860" priority="1228" stopIfTrue="1">
      <formula>$D$1&gt;K4</formula>
    </cfRule>
  </conditionalFormatting>
  <conditionalFormatting sqref="K4">
    <cfRule type="expression" dxfId="1859" priority="1225" stopIfTrue="1">
      <formula>$D$1&lt;K4</formula>
    </cfRule>
    <cfRule type="expression" dxfId="1858" priority="1226" stopIfTrue="1">
      <formula>$D$1&gt;K4</formula>
    </cfRule>
  </conditionalFormatting>
  <conditionalFormatting sqref="K4">
    <cfRule type="expression" dxfId="1857" priority="1223" stopIfTrue="1">
      <formula>$D$1&lt;K4</formula>
    </cfRule>
    <cfRule type="expression" dxfId="1856" priority="1224" stopIfTrue="1">
      <formula>$D$1&gt;K4</formula>
    </cfRule>
  </conditionalFormatting>
  <conditionalFormatting sqref="K4">
    <cfRule type="expression" dxfId="1855" priority="1219" stopIfTrue="1">
      <formula>$D$1&lt;K4</formula>
    </cfRule>
    <cfRule type="expression" dxfId="1854" priority="1220" stopIfTrue="1">
      <formula>$D$1&gt;K4</formula>
    </cfRule>
  </conditionalFormatting>
  <conditionalFormatting sqref="K4">
    <cfRule type="expression" dxfId="1853" priority="1221" stopIfTrue="1">
      <formula>$D$1&lt;K4</formula>
    </cfRule>
    <cfRule type="expression" dxfId="1852" priority="1222" stopIfTrue="1">
      <formula>$D$1&gt;K4</formula>
    </cfRule>
  </conditionalFormatting>
  <conditionalFormatting sqref="K4">
    <cfRule type="expression" dxfId="1851" priority="1217" stopIfTrue="1">
      <formula>$D$1&lt;K4</formula>
    </cfRule>
    <cfRule type="expression" dxfId="1850" priority="1218" stopIfTrue="1">
      <formula>$D$1&gt;K4</formula>
    </cfRule>
  </conditionalFormatting>
  <conditionalFormatting sqref="K5">
    <cfRule type="expression" dxfId="1849" priority="1215" stopIfTrue="1">
      <formula>$D$1&lt;K5</formula>
    </cfRule>
    <cfRule type="expression" dxfId="1848" priority="1216" stopIfTrue="1">
      <formula>$D$1&gt;K5</formula>
    </cfRule>
  </conditionalFormatting>
  <conditionalFormatting sqref="K5">
    <cfRule type="expression" dxfId="1847" priority="1213" stopIfTrue="1">
      <formula>$D$1&lt;K5</formula>
    </cfRule>
    <cfRule type="expression" dxfId="1846" priority="1214" stopIfTrue="1">
      <formula>$D$1&gt;K5</formula>
    </cfRule>
  </conditionalFormatting>
  <conditionalFormatting sqref="K5">
    <cfRule type="expression" dxfId="1845" priority="1211" stopIfTrue="1">
      <formula>$D$1&lt;K5</formula>
    </cfRule>
    <cfRule type="expression" dxfId="1844" priority="1212" stopIfTrue="1">
      <formula>$D$1&gt;K5</formula>
    </cfRule>
  </conditionalFormatting>
  <conditionalFormatting sqref="K4">
    <cfRule type="expression" dxfId="1843" priority="1206" stopIfTrue="1">
      <formula>$D$1&lt;K4</formula>
    </cfRule>
    <cfRule type="expression" dxfId="1842" priority="1207" stopIfTrue="1">
      <formula>$D$1&gt;K4</formula>
    </cfRule>
  </conditionalFormatting>
  <conditionalFormatting sqref="K5">
    <cfRule type="cellIs" dxfId="1841" priority="1208" stopIfTrue="1" operator="equal">
      <formula>5</formula>
    </cfRule>
    <cfRule type="cellIs" dxfId="1840" priority="1209" stopIfTrue="1" operator="equal">
      <formula>4</formula>
    </cfRule>
    <cfRule type="cellIs" dxfId="1839" priority="1210" stopIfTrue="1" operator="equal">
      <formula>3</formula>
    </cfRule>
  </conditionalFormatting>
  <conditionalFormatting sqref="K5">
    <cfRule type="cellIs" dxfId="1838" priority="1203" stopIfTrue="1" operator="equal">
      <formula>5</formula>
    </cfRule>
    <cfRule type="cellIs" dxfId="1837" priority="1204" stopIfTrue="1" operator="equal">
      <formula>4</formula>
    </cfRule>
    <cfRule type="cellIs" dxfId="1836" priority="1205" stopIfTrue="1" operator="equal">
      <formula>3</formula>
    </cfRule>
  </conditionalFormatting>
  <conditionalFormatting sqref="K4">
    <cfRule type="expression" dxfId="1835" priority="1201" stopIfTrue="1">
      <formula>$D$1&lt;K4</formula>
    </cfRule>
    <cfRule type="expression" dxfId="1834" priority="1202" stopIfTrue="1">
      <formula>$D$1&gt;K4</formula>
    </cfRule>
  </conditionalFormatting>
  <conditionalFormatting sqref="K5">
    <cfRule type="cellIs" dxfId="1833" priority="1198" stopIfTrue="1" operator="equal">
      <formula>5</formula>
    </cfRule>
    <cfRule type="cellIs" dxfId="1832" priority="1199" stopIfTrue="1" operator="equal">
      <formula>4</formula>
    </cfRule>
    <cfRule type="cellIs" dxfId="1831" priority="1200" stopIfTrue="1" operator="equal">
      <formula>3</formula>
    </cfRule>
  </conditionalFormatting>
  <conditionalFormatting sqref="K4">
    <cfRule type="expression" dxfId="1830" priority="1196" stopIfTrue="1">
      <formula>$D$1&lt;K4</formula>
    </cfRule>
    <cfRule type="expression" dxfId="1829" priority="1197" stopIfTrue="1">
      <formula>$D$1&gt;K4</formula>
    </cfRule>
  </conditionalFormatting>
  <conditionalFormatting sqref="G3">
    <cfRule type="expression" dxfId="1828" priority="810" stopIfTrue="1">
      <formula>$D$1&lt;G3</formula>
    </cfRule>
    <cfRule type="expression" dxfId="1827" priority="811" stopIfTrue="1">
      <formula>$D$1&gt;G3</formula>
    </cfRule>
  </conditionalFormatting>
  <conditionalFormatting sqref="G3">
    <cfRule type="expression" dxfId="1826" priority="808" stopIfTrue="1">
      <formula>$D$1&lt;G3</formula>
    </cfRule>
    <cfRule type="expression" dxfId="1825" priority="809" stopIfTrue="1">
      <formula>$D$1&gt;G3</formula>
    </cfRule>
  </conditionalFormatting>
  <conditionalFormatting sqref="G3">
    <cfRule type="expression" dxfId="1824" priority="806" stopIfTrue="1">
      <formula>$D$1&lt;G3</formula>
    </cfRule>
    <cfRule type="expression" dxfId="1823" priority="807" stopIfTrue="1">
      <formula>$D$1&gt;G3</formula>
    </cfRule>
  </conditionalFormatting>
  <conditionalFormatting sqref="G5">
    <cfRule type="cellIs" dxfId="1822" priority="798" stopIfTrue="1" operator="equal">
      <formula>5</formula>
    </cfRule>
    <cfRule type="cellIs" dxfId="1821" priority="799" stopIfTrue="1" operator="equal">
      <formula>4</formula>
    </cfRule>
    <cfRule type="cellIs" dxfId="1820" priority="800" stopIfTrue="1" operator="equal">
      <formula>3</formula>
    </cfRule>
  </conditionalFormatting>
  <conditionalFormatting sqref="G4">
    <cfRule type="expression" dxfId="1819" priority="789" stopIfTrue="1">
      <formula>$D$1&lt;G4</formula>
    </cfRule>
    <cfRule type="expression" dxfId="1818" priority="790" stopIfTrue="1">
      <formula>$D$1&gt;G4</formula>
    </cfRule>
  </conditionalFormatting>
  <conditionalFormatting sqref="G4">
    <cfRule type="expression" dxfId="1817" priority="779" stopIfTrue="1">
      <formula>$D$1&lt;G4</formula>
    </cfRule>
    <cfRule type="expression" dxfId="1816" priority="780" stopIfTrue="1">
      <formula>$D$1&gt;G4</formula>
    </cfRule>
  </conditionalFormatting>
  <conditionalFormatting sqref="G4">
    <cfRule type="expression" dxfId="1815" priority="777" stopIfTrue="1">
      <formula>$D$1&lt;G4</formula>
    </cfRule>
    <cfRule type="expression" dxfId="1814" priority="778" stopIfTrue="1">
      <formula>$D$1&gt;G4</formula>
    </cfRule>
  </conditionalFormatting>
  <conditionalFormatting sqref="G4">
    <cfRule type="expression" dxfId="1813" priority="775" stopIfTrue="1">
      <formula>$D$1&lt;G4</formula>
    </cfRule>
    <cfRule type="expression" dxfId="1812" priority="776" stopIfTrue="1">
      <formula>$D$1&gt;G4</formula>
    </cfRule>
  </conditionalFormatting>
  <conditionalFormatting sqref="G4">
    <cfRule type="expression" dxfId="1811" priority="773" stopIfTrue="1">
      <formula>$D$1&lt;G4</formula>
    </cfRule>
    <cfRule type="expression" dxfId="1810" priority="774" stopIfTrue="1">
      <formula>$D$1&gt;G4</formula>
    </cfRule>
  </conditionalFormatting>
  <conditionalFormatting sqref="G4">
    <cfRule type="expression" dxfId="1809" priority="771" stopIfTrue="1">
      <formula>$D$1&lt;G4</formula>
    </cfRule>
    <cfRule type="expression" dxfId="1808" priority="772" stopIfTrue="1">
      <formula>$D$1&gt;G4</formula>
    </cfRule>
  </conditionalFormatting>
  <conditionalFormatting sqref="G4">
    <cfRule type="expression" dxfId="1807" priority="745" stopIfTrue="1">
      <formula>$D$1&lt;G4</formula>
    </cfRule>
    <cfRule type="expression" dxfId="1806" priority="746" stopIfTrue="1">
      <formula>$D$1&gt;G4</formula>
    </cfRule>
  </conditionalFormatting>
  <conditionalFormatting sqref="G4">
    <cfRule type="expression" dxfId="1805" priority="783" stopIfTrue="1">
      <formula>$D$1&lt;G4</formula>
    </cfRule>
    <cfRule type="expression" dxfId="1804" priority="784" stopIfTrue="1">
      <formula>$D$1&gt;G4</formula>
    </cfRule>
  </conditionalFormatting>
  <conditionalFormatting sqref="G4">
    <cfRule type="expression" dxfId="1803" priority="785" stopIfTrue="1">
      <formula>$D$1&lt;G4</formula>
    </cfRule>
    <cfRule type="expression" dxfId="1802" priority="786" stopIfTrue="1">
      <formula>$D$1&gt;G4</formula>
    </cfRule>
  </conditionalFormatting>
  <conditionalFormatting sqref="G5">
    <cfRule type="cellIs" dxfId="1801" priority="803" stopIfTrue="1" operator="equal">
      <formula>5</formula>
    </cfRule>
    <cfRule type="cellIs" dxfId="1800" priority="804" stopIfTrue="1" operator="equal">
      <formula>4</formula>
    </cfRule>
    <cfRule type="cellIs" dxfId="1799" priority="805" stopIfTrue="1" operator="equal">
      <formula>3</formula>
    </cfRule>
  </conditionalFormatting>
  <conditionalFormatting sqref="G4">
    <cfRule type="expression" dxfId="1798" priority="801" stopIfTrue="1">
      <formula>$D$1&lt;G4</formula>
    </cfRule>
    <cfRule type="expression" dxfId="1797" priority="802" stopIfTrue="1">
      <formula>$D$1&gt;G4</formula>
    </cfRule>
  </conditionalFormatting>
  <conditionalFormatting sqref="G4">
    <cfRule type="expression" dxfId="1796" priority="796" stopIfTrue="1">
      <formula>$D$1&lt;G4</formula>
    </cfRule>
    <cfRule type="expression" dxfId="1795" priority="797" stopIfTrue="1">
      <formula>$D$1&gt;G4</formula>
    </cfRule>
  </conditionalFormatting>
  <conditionalFormatting sqref="G5">
    <cfRule type="cellIs" dxfId="1794" priority="793" stopIfTrue="1" operator="equal">
      <formula>5</formula>
    </cfRule>
    <cfRule type="cellIs" dxfId="1793" priority="794" stopIfTrue="1" operator="equal">
      <formula>4</formula>
    </cfRule>
    <cfRule type="cellIs" dxfId="1792" priority="795" stopIfTrue="1" operator="equal">
      <formula>3</formula>
    </cfRule>
  </conditionalFormatting>
  <conditionalFormatting sqref="G4">
    <cfRule type="expression" dxfId="1791" priority="791" stopIfTrue="1">
      <formula>$D$1&lt;G4</formula>
    </cfRule>
    <cfRule type="expression" dxfId="1790" priority="792" stopIfTrue="1">
      <formula>$D$1&gt;G4</formula>
    </cfRule>
  </conditionalFormatting>
  <conditionalFormatting sqref="G4">
    <cfRule type="expression" dxfId="1789" priority="787" stopIfTrue="1">
      <formula>$D$1&lt;G4</formula>
    </cfRule>
    <cfRule type="expression" dxfId="1788" priority="788" stopIfTrue="1">
      <formula>$D$1&gt;G4</formula>
    </cfRule>
  </conditionalFormatting>
  <conditionalFormatting sqref="G4">
    <cfRule type="expression" dxfId="1787" priority="781" stopIfTrue="1">
      <formula>$D$1&lt;G4</formula>
    </cfRule>
    <cfRule type="expression" dxfId="1786" priority="782" stopIfTrue="1">
      <formula>$D$1&gt;G4</formula>
    </cfRule>
  </conditionalFormatting>
  <conditionalFormatting sqref="G5">
    <cfRule type="cellIs" dxfId="1785" priority="768" stopIfTrue="1" operator="equal">
      <formula>5</formula>
    </cfRule>
    <cfRule type="cellIs" dxfId="1784" priority="769" stopIfTrue="1" operator="equal">
      <formula>4</formula>
    </cfRule>
    <cfRule type="cellIs" dxfId="1783" priority="770" stopIfTrue="1" operator="equal">
      <formula>3</formula>
    </cfRule>
  </conditionalFormatting>
  <conditionalFormatting sqref="G4">
    <cfRule type="expression" dxfId="1782" priority="766" stopIfTrue="1">
      <formula>$D$1&lt;G4</formula>
    </cfRule>
    <cfRule type="expression" dxfId="1781" priority="767" stopIfTrue="1">
      <formula>$D$1&gt;G4</formula>
    </cfRule>
  </conditionalFormatting>
  <conditionalFormatting sqref="G5">
    <cfRule type="cellIs" dxfId="1780" priority="763" stopIfTrue="1" operator="equal">
      <formula>5</formula>
    </cfRule>
    <cfRule type="cellIs" dxfId="1779" priority="764" stopIfTrue="1" operator="equal">
      <formula>4</formula>
    </cfRule>
    <cfRule type="cellIs" dxfId="1778" priority="765" stopIfTrue="1" operator="equal">
      <formula>3</formula>
    </cfRule>
  </conditionalFormatting>
  <conditionalFormatting sqref="G4">
    <cfRule type="expression" dxfId="1777" priority="761" stopIfTrue="1">
      <formula>$D$1&lt;G4</formula>
    </cfRule>
    <cfRule type="expression" dxfId="1776" priority="762" stopIfTrue="1">
      <formula>$D$1&gt;G4</formula>
    </cfRule>
  </conditionalFormatting>
  <conditionalFormatting sqref="G5">
    <cfRule type="cellIs" dxfId="1775" priority="758" stopIfTrue="1" operator="equal">
      <formula>5</formula>
    </cfRule>
    <cfRule type="cellIs" dxfId="1774" priority="759" stopIfTrue="1" operator="equal">
      <formula>4</formula>
    </cfRule>
    <cfRule type="cellIs" dxfId="1773" priority="760" stopIfTrue="1" operator="equal">
      <formula>3</formula>
    </cfRule>
  </conditionalFormatting>
  <conditionalFormatting sqref="G4">
    <cfRule type="expression" dxfId="1772" priority="756" stopIfTrue="1">
      <formula>$D$1&lt;G4</formula>
    </cfRule>
    <cfRule type="expression" dxfId="1771" priority="757" stopIfTrue="1">
      <formula>$D$1&gt;G4</formula>
    </cfRule>
  </conditionalFormatting>
  <conditionalFormatting sqref="G5">
    <cfRule type="cellIs" dxfId="1770" priority="753" stopIfTrue="1" operator="equal">
      <formula>5</formula>
    </cfRule>
    <cfRule type="cellIs" dxfId="1769" priority="754" stopIfTrue="1" operator="equal">
      <formula>4</formula>
    </cfRule>
    <cfRule type="cellIs" dxfId="1768" priority="755" stopIfTrue="1" operator="equal">
      <formula>3</formula>
    </cfRule>
  </conditionalFormatting>
  <conditionalFormatting sqref="G4">
    <cfRule type="expression" dxfId="1767" priority="751" stopIfTrue="1">
      <formula>$D$1&lt;G4</formula>
    </cfRule>
    <cfRule type="expression" dxfId="1766" priority="752" stopIfTrue="1">
      <formula>$D$1&gt;G4</formula>
    </cfRule>
  </conditionalFormatting>
  <conditionalFormatting sqref="G4">
    <cfRule type="expression" dxfId="1765" priority="749" stopIfTrue="1">
      <formula>$D$1&lt;G4</formula>
    </cfRule>
    <cfRule type="expression" dxfId="1764" priority="750" stopIfTrue="1">
      <formula>$D$1&gt;G4</formula>
    </cfRule>
  </conditionalFormatting>
  <conditionalFormatting sqref="G4">
    <cfRule type="expression" dxfId="1763" priority="747" stopIfTrue="1">
      <formula>$D$1&lt;G4</formula>
    </cfRule>
    <cfRule type="expression" dxfId="1762" priority="748" stopIfTrue="1">
      <formula>$D$1&gt;G4</formula>
    </cfRule>
  </conditionalFormatting>
  <conditionalFormatting sqref="G4">
    <cfRule type="expression" dxfId="1761" priority="743" stopIfTrue="1">
      <formula>$D$1&lt;G4</formula>
    </cfRule>
    <cfRule type="expression" dxfId="1760" priority="744" stopIfTrue="1">
      <formula>$D$1&gt;G4</formula>
    </cfRule>
  </conditionalFormatting>
  <conditionalFormatting sqref="G4">
    <cfRule type="expression" dxfId="1759" priority="741" stopIfTrue="1">
      <formula>$D$1&lt;G4</formula>
    </cfRule>
    <cfRule type="expression" dxfId="1758" priority="742" stopIfTrue="1">
      <formula>$D$1&gt;G4</formula>
    </cfRule>
  </conditionalFormatting>
  <conditionalFormatting sqref="G4">
    <cfRule type="expression" dxfId="1757" priority="739" stopIfTrue="1">
      <formula>$D$1&lt;G4</formula>
    </cfRule>
    <cfRule type="expression" dxfId="1756" priority="740" stopIfTrue="1">
      <formula>$D$1&gt;G4</formula>
    </cfRule>
  </conditionalFormatting>
  <conditionalFormatting sqref="G4">
    <cfRule type="expression" dxfId="1755" priority="737" stopIfTrue="1">
      <formula>$D$1&lt;G4</formula>
    </cfRule>
    <cfRule type="expression" dxfId="1754" priority="738" stopIfTrue="1">
      <formula>$D$1&gt;G4</formula>
    </cfRule>
  </conditionalFormatting>
  <conditionalFormatting sqref="G4">
    <cfRule type="expression" dxfId="1753" priority="735" stopIfTrue="1">
      <formula>$D$1&lt;G4</formula>
    </cfRule>
    <cfRule type="expression" dxfId="1752" priority="736" stopIfTrue="1">
      <formula>$D$1&gt;G4</formula>
    </cfRule>
  </conditionalFormatting>
  <conditionalFormatting sqref="G4">
    <cfRule type="expression" dxfId="1751" priority="733" stopIfTrue="1">
      <formula>$D$1&lt;G4</formula>
    </cfRule>
    <cfRule type="expression" dxfId="1750" priority="734" stopIfTrue="1">
      <formula>$D$1&gt;G4</formula>
    </cfRule>
  </conditionalFormatting>
  <conditionalFormatting sqref="G4">
    <cfRule type="expression" dxfId="1749" priority="731" stopIfTrue="1">
      <formula>$D$1&lt;G4</formula>
    </cfRule>
    <cfRule type="expression" dxfId="1748" priority="732" stopIfTrue="1">
      <formula>$D$1&gt;G4</formula>
    </cfRule>
  </conditionalFormatting>
  <conditionalFormatting sqref="H4">
    <cfRule type="expression" dxfId="1747" priority="729" stopIfTrue="1">
      <formula>$D$1&lt;H4</formula>
    </cfRule>
    <cfRule type="expression" dxfId="1746" priority="730" stopIfTrue="1">
      <formula>$D$1&gt;H4</formula>
    </cfRule>
  </conditionalFormatting>
  <conditionalFormatting sqref="H4">
    <cfRule type="expression" dxfId="1745" priority="727" stopIfTrue="1">
      <formula>$D$1&lt;H4</formula>
    </cfRule>
    <cfRule type="expression" dxfId="1744" priority="728" stopIfTrue="1">
      <formula>$D$1&gt;H4</formula>
    </cfRule>
  </conditionalFormatting>
  <conditionalFormatting sqref="H4">
    <cfRule type="expression" dxfId="1743" priority="725" stopIfTrue="1">
      <formula>$D$1&lt;H4</formula>
    </cfRule>
    <cfRule type="expression" dxfId="1742" priority="726" stopIfTrue="1">
      <formula>$D$1&gt;H4</formula>
    </cfRule>
  </conditionalFormatting>
  <conditionalFormatting sqref="H4">
    <cfRule type="expression" dxfId="1741" priority="721" stopIfTrue="1">
      <formula>$D$1&lt;H4</formula>
    </cfRule>
    <cfRule type="expression" dxfId="1740" priority="722" stopIfTrue="1">
      <formula>$D$1&gt;H4</formula>
    </cfRule>
  </conditionalFormatting>
  <conditionalFormatting sqref="H4">
    <cfRule type="expression" dxfId="1739" priority="723" stopIfTrue="1">
      <formula>$D$1&lt;H4</formula>
    </cfRule>
    <cfRule type="expression" dxfId="1738" priority="724" stopIfTrue="1">
      <formula>$D$1&gt;H4</formula>
    </cfRule>
  </conditionalFormatting>
  <conditionalFormatting sqref="H4">
    <cfRule type="expression" dxfId="1737" priority="719" stopIfTrue="1">
      <formula>$D$1&lt;H4</formula>
    </cfRule>
    <cfRule type="expression" dxfId="1736" priority="720" stopIfTrue="1">
      <formula>$D$1&gt;H4</formula>
    </cfRule>
  </conditionalFormatting>
  <conditionalFormatting sqref="H5">
    <cfRule type="expression" dxfId="1735" priority="717" stopIfTrue="1">
      <formula>$D$1&lt;H5</formula>
    </cfRule>
    <cfRule type="expression" dxfId="1734" priority="718" stopIfTrue="1">
      <formula>$D$1&gt;H5</formula>
    </cfRule>
  </conditionalFormatting>
  <conditionalFormatting sqref="H5">
    <cfRule type="expression" dxfId="1733" priority="715" stopIfTrue="1">
      <formula>$D$1&lt;H5</formula>
    </cfRule>
    <cfRule type="expression" dxfId="1732" priority="716" stopIfTrue="1">
      <formula>$D$1&gt;H5</formula>
    </cfRule>
  </conditionalFormatting>
  <conditionalFormatting sqref="H5">
    <cfRule type="expression" dxfId="1731" priority="713" stopIfTrue="1">
      <formula>$D$1&lt;H5</formula>
    </cfRule>
    <cfRule type="expression" dxfId="1730" priority="714" stopIfTrue="1">
      <formula>$D$1&gt;H5</formula>
    </cfRule>
  </conditionalFormatting>
  <conditionalFormatting sqref="H4">
    <cfRule type="expression" dxfId="1729" priority="708" stopIfTrue="1">
      <formula>$D$1&lt;H4</formula>
    </cfRule>
    <cfRule type="expression" dxfId="1728" priority="709" stopIfTrue="1">
      <formula>$D$1&gt;H4</formula>
    </cfRule>
  </conditionalFormatting>
  <conditionalFormatting sqref="H5">
    <cfRule type="cellIs" dxfId="1727" priority="710" stopIfTrue="1" operator="equal">
      <formula>5</formula>
    </cfRule>
    <cfRule type="cellIs" dxfId="1726" priority="711" stopIfTrue="1" operator="equal">
      <formula>4</formula>
    </cfRule>
    <cfRule type="cellIs" dxfId="1725" priority="712" stopIfTrue="1" operator="equal">
      <formula>3</formula>
    </cfRule>
  </conditionalFormatting>
  <conditionalFormatting sqref="H5">
    <cfRule type="cellIs" dxfId="1724" priority="705" stopIfTrue="1" operator="equal">
      <formula>5</formula>
    </cfRule>
    <cfRule type="cellIs" dxfId="1723" priority="706" stopIfTrue="1" operator="equal">
      <formula>4</formula>
    </cfRule>
    <cfRule type="cellIs" dxfId="1722" priority="707" stopIfTrue="1" operator="equal">
      <formula>3</formula>
    </cfRule>
  </conditionalFormatting>
  <conditionalFormatting sqref="H4">
    <cfRule type="expression" dxfId="1721" priority="703" stopIfTrue="1">
      <formula>$D$1&lt;H4</formula>
    </cfRule>
    <cfRule type="expression" dxfId="1720" priority="704" stopIfTrue="1">
      <formula>$D$1&gt;H4</formula>
    </cfRule>
  </conditionalFormatting>
  <conditionalFormatting sqref="H5">
    <cfRule type="cellIs" dxfId="1719" priority="700" stopIfTrue="1" operator="equal">
      <formula>5</formula>
    </cfRule>
    <cfRule type="cellIs" dxfId="1718" priority="701" stopIfTrue="1" operator="equal">
      <formula>4</formula>
    </cfRule>
    <cfRule type="cellIs" dxfId="1717" priority="702" stopIfTrue="1" operator="equal">
      <formula>3</formula>
    </cfRule>
  </conditionalFormatting>
  <conditionalFormatting sqref="H4">
    <cfRule type="expression" dxfId="1716" priority="698" stopIfTrue="1">
      <formula>$D$1&lt;H4</formula>
    </cfRule>
    <cfRule type="expression" dxfId="1715" priority="699" stopIfTrue="1">
      <formula>$D$1&gt;H4</formula>
    </cfRule>
  </conditionalFormatting>
  <conditionalFormatting sqref="I4">
    <cfRule type="expression" dxfId="1714" priority="683" stopIfTrue="1">
      <formula>$D$1&lt;I4</formula>
    </cfRule>
    <cfRule type="expression" dxfId="1713" priority="684" stopIfTrue="1">
      <formula>$D$1&gt;I4</formula>
    </cfRule>
  </conditionalFormatting>
  <conditionalFormatting sqref="I4">
    <cfRule type="expression" dxfId="1712" priority="681" stopIfTrue="1">
      <formula>$D$1&lt;I4</formula>
    </cfRule>
    <cfRule type="expression" dxfId="1711" priority="682" stopIfTrue="1">
      <formula>$D$1&gt;I4</formula>
    </cfRule>
  </conditionalFormatting>
  <conditionalFormatting sqref="I4">
    <cfRule type="expression" dxfId="1710" priority="679" stopIfTrue="1">
      <formula>$D$1&lt;I4</formula>
    </cfRule>
    <cfRule type="expression" dxfId="1709" priority="680" stopIfTrue="1">
      <formula>$D$1&gt;I4</formula>
    </cfRule>
  </conditionalFormatting>
  <conditionalFormatting sqref="I4">
    <cfRule type="expression" dxfId="1708" priority="677" stopIfTrue="1">
      <formula>$D$1&lt;I4</formula>
    </cfRule>
    <cfRule type="expression" dxfId="1707" priority="678" stopIfTrue="1">
      <formula>$D$1&gt;I4</formula>
    </cfRule>
  </conditionalFormatting>
  <conditionalFormatting sqref="I4">
    <cfRule type="expression" dxfId="1706" priority="675" stopIfTrue="1">
      <formula>$D$1&lt;I4</formula>
    </cfRule>
    <cfRule type="expression" dxfId="1705" priority="676" stopIfTrue="1">
      <formula>$D$1&gt;I4</formula>
    </cfRule>
  </conditionalFormatting>
  <conditionalFormatting sqref="I5">
    <cfRule type="cellIs" dxfId="1704" priority="660" stopIfTrue="1" operator="equal">
      <formula>5</formula>
    </cfRule>
    <cfRule type="cellIs" dxfId="1703" priority="661" stopIfTrue="1" operator="equal">
      <formula>4</formula>
    </cfRule>
    <cfRule type="cellIs" dxfId="1702" priority="662" stopIfTrue="1" operator="equal">
      <formula>3</formula>
    </cfRule>
  </conditionalFormatting>
  <conditionalFormatting sqref="I5">
    <cfRule type="cellIs" dxfId="1701" priority="645" stopIfTrue="1" operator="equal">
      <formula>5</formula>
    </cfRule>
    <cfRule type="cellIs" dxfId="1700" priority="646" stopIfTrue="1" operator="equal">
      <formula>4</formula>
    </cfRule>
    <cfRule type="cellIs" dxfId="1699" priority="647" stopIfTrue="1" operator="equal">
      <formula>3</formula>
    </cfRule>
  </conditionalFormatting>
  <conditionalFormatting sqref="I5">
    <cfRule type="cellIs" dxfId="1698" priority="690" stopIfTrue="1" operator="equal">
      <formula>5</formula>
    </cfRule>
    <cfRule type="cellIs" dxfId="1697" priority="691" stopIfTrue="1" operator="equal">
      <formula>4</formula>
    </cfRule>
    <cfRule type="cellIs" dxfId="1696" priority="692" stopIfTrue="1" operator="equal">
      <formula>3</formula>
    </cfRule>
  </conditionalFormatting>
  <conditionalFormatting sqref="I4">
    <cfRule type="expression" dxfId="1695" priority="671" stopIfTrue="1">
      <formula>$D$1&lt;I4</formula>
    </cfRule>
    <cfRule type="expression" dxfId="1694" priority="672" stopIfTrue="1">
      <formula>$D$1&gt;I4</formula>
    </cfRule>
  </conditionalFormatting>
  <conditionalFormatting sqref="I4">
    <cfRule type="expression" dxfId="1693" priority="669" stopIfTrue="1">
      <formula>$D$1&lt;I4</formula>
    </cfRule>
    <cfRule type="expression" dxfId="1692" priority="670" stopIfTrue="1">
      <formula>$D$1&gt;I4</formula>
    </cfRule>
  </conditionalFormatting>
  <conditionalFormatting sqref="I4">
    <cfRule type="expression" dxfId="1691" priority="667" stopIfTrue="1">
      <formula>$D$1&lt;I4</formula>
    </cfRule>
    <cfRule type="expression" dxfId="1690" priority="668" stopIfTrue="1">
      <formula>$D$1&gt;I4</formula>
    </cfRule>
  </conditionalFormatting>
  <conditionalFormatting sqref="I4">
    <cfRule type="expression" dxfId="1689" priority="665" stopIfTrue="1">
      <formula>$D$1&lt;I4</formula>
    </cfRule>
    <cfRule type="expression" dxfId="1688" priority="666" stopIfTrue="1">
      <formula>$D$1&gt;I4</formula>
    </cfRule>
  </conditionalFormatting>
  <conditionalFormatting sqref="I4">
    <cfRule type="expression" dxfId="1687" priority="663" stopIfTrue="1">
      <formula>$D$1&lt;I4</formula>
    </cfRule>
    <cfRule type="expression" dxfId="1686" priority="664" stopIfTrue="1">
      <formula>$D$1&gt;I4</formula>
    </cfRule>
  </conditionalFormatting>
  <conditionalFormatting sqref="I4">
    <cfRule type="expression" dxfId="1685" priority="637" stopIfTrue="1">
      <formula>$D$1&lt;I4</formula>
    </cfRule>
    <cfRule type="expression" dxfId="1684" priority="638" stopIfTrue="1">
      <formula>$D$1&gt;I4</formula>
    </cfRule>
  </conditionalFormatting>
  <conditionalFormatting sqref="I5">
    <cfRule type="cellIs" dxfId="1683" priority="695" stopIfTrue="1" operator="equal">
      <formula>5</formula>
    </cfRule>
    <cfRule type="cellIs" dxfId="1682" priority="696" stopIfTrue="1" operator="equal">
      <formula>4</formula>
    </cfRule>
    <cfRule type="cellIs" dxfId="1681" priority="697" stopIfTrue="1" operator="equal">
      <formula>3</formula>
    </cfRule>
  </conditionalFormatting>
  <conditionalFormatting sqref="I4">
    <cfRule type="expression" dxfId="1680" priority="693" stopIfTrue="1">
      <formula>$D$1&lt;I4</formula>
    </cfRule>
    <cfRule type="expression" dxfId="1679" priority="694" stopIfTrue="1">
      <formula>$D$1&gt;I4</formula>
    </cfRule>
  </conditionalFormatting>
  <conditionalFormatting sqref="I4">
    <cfRule type="expression" dxfId="1678" priority="688" stopIfTrue="1">
      <formula>$D$1&lt;I4</formula>
    </cfRule>
    <cfRule type="expression" dxfId="1677" priority="689" stopIfTrue="1">
      <formula>$D$1&gt;I4</formula>
    </cfRule>
  </conditionalFormatting>
  <conditionalFormatting sqref="I5">
    <cfRule type="cellIs" dxfId="1676" priority="685" stopIfTrue="1" operator="equal">
      <formula>5</formula>
    </cfRule>
    <cfRule type="cellIs" dxfId="1675" priority="686" stopIfTrue="1" operator="equal">
      <formula>4</formula>
    </cfRule>
    <cfRule type="cellIs" dxfId="1674" priority="687" stopIfTrue="1" operator="equal">
      <formula>3</formula>
    </cfRule>
  </conditionalFormatting>
  <conditionalFormatting sqref="I4">
    <cfRule type="expression" dxfId="1673" priority="673" stopIfTrue="1">
      <formula>$D$1&lt;I4</formula>
    </cfRule>
    <cfRule type="expression" dxfId="1672" priority="674" stopIfTrue="1">
      <formula>$D$1&gt;I4</formula>
    </cfRule>
  </conditionalFormatting>
  <conditionalFormatting sqref="I4">
    <cfRule type="expression" dxfId="1671" priority="658" stopIfTrue="1">
      <formula>$D$1&lt;I4</formula>
    </cfRule>
    <cfRule type="expression" dxfId="1670" priority="659" stopIfTrue="1">
      <formula>$D$1&gt;I4</formula>
    </cfRule>
  </conditionalFormatting>
  <conditionalFormatting sqref="I5">
    <cfRule type="cellIs" dxfId="1669" priority="655" stopIfTrue="1" operator="equal">
      <formula>5</formula>
    </cfRule>
    <cfRule type="cellIs" dxfId="1668" priority="656" stopIfTrue="1" operator="equal">
      <formula>4</formula>
    </cfRule>
    <cfRule type="cellIs" dxfId="1667" priority="657" stopIfTrue="1" operator="equal">
      <formula>3</formula>
    </cfRule>
  </conditionalFormatting>
  <conditionalFormatting sqref="I4">
    <cfRule type="expression" dxfId="1666" priority="653" stopIfTrue="1">
      <formula>$D$1&lt;I4</formula>
    </cfRule>
    <cfRule type="expression" dxfId="1665" priority="654" stopIfTrue="1">
      <formula>$D$1&gt;I4</formula>
    </cfRule>
  </conditionalFormatting>
  <conditionalFormatting sqref="I5">
    <cfRule type="cellIs" dxfId="1664" priority="650" stopIfTrue="1" operator="equal">
      <formula>5</formula>
    </cfRule>
    <cfRule type="cellIs" dxfId="1663" priority="651" stopIfTrue="1" operator="equal">
      <formula>4</formula>
    </cfRule>
    <cfRule type="cellIs" dxfId="1662" priority="652" stopIfTrue="1" operator="equal">
      <formula>3</formula>
    </cfRule>
  </conditionalFormatting>
  <conditionalFormatting sqref="I4">
    <cfRule type="expression" dxfId="1661" priority="648" stopIfTrue="1">
      <formula>$D$1&lt;I4</formula>
    </cfRule>
    <cfRule type="expression" dxfId="1660" priority="649" stopIfTrue="1">
      <formula>$D$1&gt;I4</formula>
    </cfRule>
  </conditionalFormatting>
  <conditionalFormatting sqref="I4">
    <cfRule type="expression" dxfId="1659" priority="643" stopIfTrue="1">
      <formula>$D$1&lt;I4</formula>
    </cfRule>
    <cfRule type="expression" dxfId="1658" priority="644" stopIfTrue="1">
      <formula>$D$1&gt;I4</formula>
    </cfRule>
  </conditionalFormatting>
  <conditionalFormatting sqref="I4">
    <cfRule type="expression" dxfId="1657" priority="641" stopIfTrue="1">
      <formula>$D$1&lt;I4</formula>
    </cfRule>
    <cfRule type="expression" dxfId="1656" priority="642" stopIfTrue="1">
      <formula>$D$1&gt;I4</formula>
    </cfRule>
  </conditionalFormatting>
  <conditionalFormatting sqref="I4">
    <cfRule type="expression" dxfId="1655" priority="639" stopIfTrue="1">
      <formula>$D$1&lt;I4</formula>
    </cfRule>
    <cfRule type="expression" dxfId="1654" priority="640" stopIfTrue="1">
      <formula>$D$1&gt;I4</formula>
    </cfRule>
  </conditionalFormatting>
  <conditionalFormatting sqref="I4">
    <cfRule type="expression" dxfId="1653" priority="635" stopIfTrue="1">
      <formula>$D$1&lt;I4</formula>
    </cfRule>
    <cfRule type="expression" dxfId="1652" priority="636" stopIfTrue="1">
      <formula>$D$1&gt;I4</formula>
    </cfRule>
  </conditionalFormatting>
  <conditionalFormatting sqref="I4">
    <cfRule type="expression" dxfId="1651" priority="633" stopIfTrue="1">
      <formula>$D$1&lt;I4</formula>
    </cfRule>
    <cfRule type="expression" dxfId="1650" priority="634" stopIfTrue="1">
      <formula>$D$1&gt;I4</formula>
    </cfRule>
  </conditionalFormatting>
  <conditionalFormatting sqref="I4">
    <cfRule type="expression" dxfId="1649" priority="631" stopIfTrue="1">
      <formula>$D$1&lt;I4</formula>
    </cfRule>
    <cfRule type="expression" dxfId="1648" priority="632" stopIfTrue="1">
      <formula>$D$1&gt;I4</formula>
    </cfRule>
  </conditionalFormatting>
  <conditionalFormatting sqref="I4">
    <cfRule type="expression" dxfId="1647" priority="629" stopIfTrue="1">
      <formula>$D$1&lt;I4</formula>
    </cfRule>
    <cfRule type="expression" dxfId="1646" priority="630" stopIfTrue="1">
      <formula>$D$1&gt;I4</formula>
    </cfRule>
  </conditionalFormatting>
  <conditionalFormatting sqref="I4">
    <cfRule type="expression" dxfId="1645" priority="627" stopIfTrue="1">
      <formula>$D$1&lt;I4</formula>
    </cfRule>
    <cfRule type="expression" dxfId="1644" priority="628" stopIfTrue="1">
      <formula>$D$1&gt;I4</formula>
    </cfRule>
  </conditionalFormatting>
  <conditionalFormatting sqref="I4">
    <cfRule type="expression" dxfId="1643" priority="625" stopIfTrue="1">
      <formula>$D$1&lt;I4</formula>
    </cfRule>
    <cfRule type="expression" dxfId="1642" priority="626" stopIfTrue="1">
      <formula>$D$1&gt;I4</formula>
    </cfRule>
  </conditionalFormatting>
  <conditionalFormatting sqref="I4">
    <cfRule type="expression" dxfId="1641" priority="623" stopIfTrue="1">
      <formula>$D$1&lt;I4</formula>
    </cfRule>
    <cfRule type="expression" dxfId="1640" priority="624" stopIfTrue="1">
      <formula>$D$1&gt;I4</formula>
    </cfRule>
  </conditionalFormatting>
  <conditionalFormatting sqref="J4">
    <cfRule type="expression" dxfId="1639" priority="621" stopIfTrue="1">
      <formula>$D$1&lt;J4</formula>
    </cfRule>
    <cfRule type="expression" dxfId="1638" priority="622" stopIfTrue="1">
      <formula>$D$1&gt;J4</formula>
    </cfRule>
  </conditionalFormatting>
  <conditionalFormatting sqref="J4">
    <cfRule type="expression" dxfId="1637" priority="619" stopIfTrue="1">
      <formula>$D$1&lt;J4</formula>
    </cfRule>
    <cfRule type="expression" dxfId="1636" priority="620" stopIfTrue="1">
      <formula>$D$1&gt;J4</formula>
    </cfRule>
  </conditionalFormatting>
  <conditionalFormatting sqref="J4">
    <cfRule type="expression" dxfId="1635" priority="617" stopIfTrue="1">
      <formula>$D$1&lt;J4</formula>
    </cfRule>
    <cfRule type="expression" dxfId="1634" priority="618" stopIfTrue="1">
      <formula>$D$1&gt;J4</formula>
    </cfRule>
  </conditionalFormatting>
  <conditionalFormatting sqref="J4">
    <cfRule type="expression" dxfId="1633" priority="613" stopIfTrue="1">
      <formula>$D$1&lt;J4</formula>
    </cfRule>
    <cfRule type="expression" dxfId="1632" priority="614" stopIfTrue="1">
      <formula>$D$1&gt;J4</formula>
    </cfRule>
  </conditionalFormatting>
  <conditionalFormatting sqref="J4">
    <cfRule type="expression" dxfId="1631" priority="615" stopIfTrue="1">
      <formula>$D$1&lt;J4</formula>
    </cfRule>
    <cfRule type="expression" dxfId="1630" priority="616" stopIfTrue="1">
      <formula>$D$1&gt;J4</formula>
    </cfRule>
  </conditionalFormatting>
  <conditionalFormatting sqref="J4">
    <cfRule type="expression" dxfId="1629" priority="611" stopIfTrue="1">
      <formula>$D$1&lt;J4</formula>
    </cfRule>
    <cfRule type="expression" dxfId="1628" priority="612" stopIfTrue="1">
      <formula>$D$1&gt;J4</formula>
    </cfRule>
  </conditionalFormatting>
  <conditionalFormatting sqref="J5">
    <cfRule type="expression" dxfId="1627" priority="609" stopIfTrue="1">
      <formula>$D$1&lt;J5</formula>
    </cfRule>
    <cfRule type="expression" dxfId="1626" priority="610" stopIfTrue="1">
      <formula>$D$1&gt;J5</formula>
    </cfRule>
  </conditionalFormatting>
  <conditionalFormatting sqref="J5">
    <cfRule type="expression" dxfId="1625" priority="607" stopIfTrue="1">
      <formula>$D$1&lt;J5</formula>
    </cfRule>
    <cfRule type="expression" dxfId="1624" priority="608" stopIfTrue="1">
      <formula>$D$1&gt;J5</formula>
    </cfRule>
  </conditionalFormatting>
  <conditionalFormatting sqref="J5">
    <cfRule type="expression" dxfId="1623" priority="605" stopIfTrue="1">
      <formula>$D$1&lt;J5</formula>
    </cfRule>
    <cfRule type="expression" dxfId="1622" priority="606" stopIfTrue="1">
      <formula>$D$1&gt;J5</formula>
    </cfRule>
  </conditionalFormatting>
  <conditionalFormatting sqref="J4">
    <cfRule type="expression" dxfId="1621" priority="600" stopIfTrue="1">
      <formula>$D$1&lt;J4</formula>
    </cfRule>
    <cfRule type="expression" dxfId="1620" priority="601" stopIfTrue="1">
      <formula>$D$1&gt;J4</formula>
    </cfRule>
  </conditionalFormatting>
  <conditionalFormatting sqref="J5">
    <cfRule type="cellIs" dxfId="1619" priority="602" stopIfTrue="1" operator="equal">
      <formula>5</formula>
    </cfRule>
    <cfRule type="cellIs" dxfId="1618" priority="603" stopIfTrue="1" operator="equal">
      <formula>4</formula>
    </cfRule>
    <cfRule type="cellIs" dxfId="1617" priority="604" stopIfTrue="1" operator="equal">
      <formula>3</formula>
    </cfRule>
  </conditionalFormatting>
  <conditionalFormatting sqref="J5">
    <cfRule type="cellIs" dxfId="1616" priority="597" stopIfTrue="1" operator="equal">
      <formula>5</formula>
    </cfRule>
    <cfRule type="cellIs" dxfId="1615" priority="598" stopIfTrue="1" operator="equal">
      <formula>4</formula>
    </cfRule>
    <cfRule type="cellIs" dxfId="1614" priority="599" stopIfTrue="1" operator="equal">
      <formula>3</formula>
    </cfRule>
  </conditionalFormatting>
  <conditionalFormatting sqref="J4">
    <cfRule type="expression" dxfId="1613" priority="595" stopIfTrue="1">
      <formula>$D$1&lt;J4</formula>
    </cfRule>
    <cfRule type="expression" dxfId="1612" priority="596" stopIfTrue="1">
      <formula>$D$1&gt;J4</formula>
    </cfRule>
  </conditionalFormatting>
  <conditionalFormatting sqref="J5">
    <cfRule type="cellIs" dxfId="1611" priority="592" stopIfTrue="1" operator="equal">
      <formula>5</formula>
    </cfRule>
    <cfRule type="cellIs" dxfId="1610" priority="593" stopIfTrue="1" operator="equal">
      <formula>4</formula>
    </cfRule>
    <cfRule type="cellIs" dxfId="1609" priority="594" stopIfTrue="1" operator="equal">
      <formula>3</formula>
    </cfRule>
  </conditionalFormatting>
  <conditionalFormatting sqref="J4">
    <cfRule type="expression" dxfId="1608" priority="590" stopIfTrue="1">
      <formula>$D$1&lt;J4</formula>
    </cfRule>
    <cfRule type="expression" dxfId="1607" priority="591" stopIfTrue="1">
      <formula>$D$1&gt;J4</formula>
    </cfRule>
  </conditionalFormatting>
  <conditionalFormatting sqref="L4">
    <cfRule type="expression" dxfId="1606" priority="588" stopIfTrue="1">
      <formula>$D$1&lt;L4</formula>
    </cfRule>
    <cfRule type="expression" dxfId="1605" priority="589" stopIfTrue="1">
      <formula>$D$1&gt;L4</formula>
    </cfRule>
  </conditionalFormatting>
  <conditionalFormatting sqref="L4">
    <cfRule type="expression" dxfId="1604" priority="568" stopIfTrue="1">
      <formula>$D$1&lt;L4</formula>
    </cfRule>
    <cfRule type="expression" dxfId="1603" priority="569" stopIfTrue="1">
      <formula>$D$1&gt;L4</formula>
    </cfRule>
  </conditionalFormatting>
  <conditionalFormatting sqref="L5">
    <cfRule type="cellIs" dxfId="1602" priority="557" stopIfTrue="1" operator="equal">
      <formula>5</formula>
    </cfRule>
    <cfRule type="cellIs" dxfId="1601" priority="558" stopIfTrue="1" operator="equal">
      <formula>4</formula>
    </cfRule>
    <cfRule type="cellIs" dxfId="1600" priority="559" stopIfTrue="1" operator="equal">
      <formula>3</formula>
    </cfRule>
  </conditionalFormatting>
  <conditionalFormatting sqref="L4">
    <cfRule type="expression" dxfId="1599" priority="586" stopIfTrue="1">
      <formula>$D$1&lt;L4</formula>
    </cfRule>
    <cfRule type="expression" dxfId="1598" priority="587" stopIfTrue="1">
      <formula>$D$1&gt;L4</formula>
    </cfRule>
  </conditionalFormatting>
  <conditionalFormatting sqref="L4">
    <cfRule type="expression" dxfId="1597" priority="566" stopIfTrue="1">
      <formula>$D$1&lt;L4</formula>
    </cfRule>
    <cfRule type="expression" dxfId="1596" priority="567" stopIfTrue="1">
      <formula>$D$1&gt;L4</formula>
    </cfRule>
  </conditionalFormatting>
  <conditionalFormatting sqref="L4">
    <cfRule type="expression" dxfId="1595" priority="564" stopIfTrue="1">
      <formula>$D$1&lt;L4</formula>
    </cfRule>
    <cfRule type="expression" dxfId="1594" priority="565" stopIfTrue="1">
      <formula>$D$1&gt;L4</formula>
    </cfRule>
  </conditionalFormatting>
  <conditionalFormatting sqref="L4">
    <cfRule type="expression" dxfId="1593" priority="584" stopIfTrue="1">
      <formula>$D$1&lt;L4</formula>
    </cfRule>
    <cfRule type="expression" dxfId="1592" priority="585" stopIfTrue="1">
      <formula>$D$1&gt;L4</formula>
    </cfRule>
  </conditionalFormatting>
  <conditionalFormatting sqref="L4">
    <cfRule type="expression" dxfId="1591" priority="582" stopIfTrue="1">
      <formula>$D$1&lt;L4</formula>
    </cfRule>
    <cfRule type="expression" dxfId="1590" priority="583" stopIfTrue="1">
      <formula>$D$1&gt;L4</formula>
    </cfRule>
  </conditionalFormatting>
  <conditionalFormatting sqref="L4">
    <cfRule type="expression" dxfId="1589" priority="580" stopIfTrue="1">
      <formula>$D$1&lt;L4</formula>
    </cfRule>
    <cfRule type="expression" dxfId="1588" priority="581" stopIfTrue="1">
      <formula>$D$1&gt;L4</formula>
    </cfRule>
  </conditionalFormatting>
  <conditionalFormatting sqref="L4">
    <cfRule type="expression" dxfId="1587" priority="578" stopIfTrue="1">
      <formula>$D$1&lt;L4</formula>
    </cfRule>
    <cfRule type="expression" dxfId="1586" priority="579" stopIfTrue="1">
      <formula>$D$1&gt;L4</formula>
    </cfRule>
  </conditionalFormatting>
  <conditionalFormatting sqref="L4">
    <cfRule type="expression" dxfId="1585" priority="576" stopIfTrue="1">
      <formula>$D$1&lt;L4</formula>
    </cfRule>
    <cfRule type="expression" dxfId="1584" priority="577" stopIfTrue="1">
      <formula>$D$1&gt;L4</formula>
    </cfRule>
  </conditionalFormatting>
  <conditionalFormatting sqref="L4">
    <cfRule type="expression" dxfId="1583" priority="574" stopIfTrue="1">
      <formula>$D$1&lt;L4</formula>
    </cfRule>
    <cfRule type="expression" dxfId="1582" priority="575" stopIfTrue="1">
      <formula>$D$1&gt;L4</formula>
    </cfRule>
  </conditionalFormatting>
  <conditionalFormatting sqref="L4">
    <cfRule type="expression" dxfId="1581" priority="572" stopIfTrue="1">
      <formula>$D$1&lt;L4</formula>
    </cfRule>
    <cfRule type="expression" dxfId="1580" priority="573" stopIfTrue="1">
      <formula>$D$1&gt;L4</formula>
    </cfRule>
  </conditionalFormatting>
  <conditionalFormatting sqref="L4">
    <cfRule type="expression" dxfId="1579" priority="570" stopIfTrue="1">
      <formula>$D$1&lt;L4</formula>
    </cfRule>
    <cfRule type="expression" dxfId="1578" priority="571" stopIfTrue="1">
      <formula>$D$1&gt;L4</formula>
    </cfRule>
  </conditionalFormatting>
  <conditionalFormatting sqref="L4">
    <cfRule type="expression" dxfId="1577" priority="562" stopIfTrue="1">
      <formula>$D$1&lt;L4</formula>
    </cfRule>
    <cfRule type="expression" dxfId="1576" priority="563" stopIfTrue="1">
      <formula>$D$1&gt;L4</formula>
    </cfRule>
  </conditionalFormatting>
  <conditionalFormatting sqref="L4">
    <cfRule type="expression" dxfId="1575" priority="560" stopIfTrue="1">
      <formula>$D$1&lt;L4</formula>
    </cfRule>
    <cfRule type="expression" dxfId="1574" priority="561" stopIfTrue="1">
      <formula>$D$1&gt;L4</formula>
    </cfRule>
  </conditionalFormatting>
  <conditionalFormatting sqref="M5">
    <cfRule type="cellIs" dxfId="1573" priority="554" stopIfTrue="1" operator="equal">
      <formula>5</formula>
    </cfRule>
    <cfRule type="cellIs" dxfId="1572" priority="555" stopIfTrue="1" operator="equal">
      <formula>4</formula>
    </cfRule>
    <cfRule type="cellIs" dxfId="1571" priority="556" stopIfTrue="1" operator="equal">
      <formula>3</formula>
    </cfRule>
  </conditionalFormatting>
  <conditionalFormatting sqref="M5">
    <cfRule type="cellIs" dxfId="1570" priority="551" stopIfTrue="1" operator="equal">
      <formula>5</formula>
    </cfRule>
    <cfRule type="cellIs" dxfId="1569" priority="552" stopIfTrue="1" operator="equal">
      <formula>4</formula>
    </cfRule>
    <cfRule type="cellIs" dxfId="1568" priority="553" stopIfTrue="1" operator="equal">
      <formula>3</formula>
    </cfRule>
  </conditionalFormatting>
  <conditionalFormatting sqref="M5">
    <cfRule type="cellIs" dxfId="1567" priority="548" stopIfTrue="1" operator="equal">
      <formula>5</formula>
    </cfRule>
    <cfRule type="cellIs" dxfId="1566" priority="549" stopIfTrue="1" operator="equal">
      <formula>4</formula>
    </cfRule>
    <cfRule type="cellIs" dxfId="1565" priority="550" stopIfTrue="1" operator="equal">
      <formula>3</formula>
    </cfRule>
  </conditionalFormatting>
  <conditionalFormatting sqref="M5">
    <cfRule type="cellIs" dxfId="1564" priority="545" stopIfTrue="1" operator="equal">
      <formula>5</formula>
    </cfRule>
    <cfRule type="cellIs" dxfId="1563" priority="546" stopIfTrue="1" operator="equal">
      <formula>4</formula>
    </cfRule>
    <cfRule type="cellIs" dxfId="1562" priority="547" stopIfTrue="1" operator="equal">
      <formula>3</formula>
    </cfRule>
  </conditionalFormatting>
  <conditionalFormatting sqref="M5">
    <cfRule type="cellIs" dxfId="1561" priority="542" stopIfTrue="1" operator="equal">
      <formula>5</formula>
    </cfRule>
    <cfRule type="cellIs" dxfId="1560" priority="543" stopIfTrue="1" operator="equal">
      <formula>4</formula>
    </cfRule>
    <cfRule type="cellIs" dxfId="1559" priority="544" stopIfTrue="1" operator="equal">
      <formula>3</formula>
    </cfRule>
  </conditionalFormatting>
  <conditionalFormatting sqref="M4">
    <cfRule type="expression" dxfId="1558" priority="540" stopIfTrue="1">
      <formula>$D$1&lt;M4</formula>
    </cfRule>
    <cfRule type="expression" dxfId="1557" priority="541" stopIfTrue="1">
      <formula>$D$1&gt;M4</formula>
    </cfRule>
  </conditionalFormatting>
  <conditionalFormatting sqref="M4">
    <cfRule type="expression" dxfId="1556" priority="538" stopIfTrue="1">
      <formula>$D$1&lt;M4</formula>
    </cfRule>
    <cfRule type="expression" dxfId="1555" priority="539" stopIfTrue="1">
      <formula>$D$1&gt;M4</formula>
    </cfRule>
  </conditionalFormatting>
  <conditionalFormatting sqref="M4">
    <cfRule type="expression" dxfId="1554" priority="536" stopIfTrue="1">
      <formula>$D$1&lt;M4</formula>
    </cfRule>
    <cfRule type="expression" dxfId="1553" priority="537" stopIfTrue="1">
      <formula>$D$1&gt;M4</formula>
    </cfRule>
  </conditionalFormatting>
  <conditionalFormatting sqref="M4">
    <cfRule type="expression" dxfId="1552" priority="534" stopIfTrue="1">
      <formula>$D$1&lt;M4</formula>
    </cfRule>
    <cfRule type="expression" dxfId="1551" priority="535" stopIfTrue="1">
      <formula>$D$1&gt;M4</formula>
    </cfRule>
  </conditionalFormatting>
  <conditionalFormatting sqref="M4">
    <cfRule type="expression" dxfId="1550" priority="532" stopIfTrue="1">
      <formula>$D$1&lt;M4</formula>
    </cfRule>
    <cfRule type="expression" dxfId="1549" priority="533" stopIfTrue="1">
      <formula>$D$1&gt;M4</formula>
    </cfRule>
  </conditionalFormatting>
  <conditionalFormatting sqref="M4">
    <cfRule type="expression" dxfId="1548" priority="530" stopIfTrue="1">
      <formula>$D$1&lt;M4</formula>
    </cfRule>
    <cfRule type="expression" dxfId="1547" priority="531" stopIfTrue="1">
      <formula>$D$1&gt;M4</formula>
    </cfRule>
  </conditionalFormatting>
  <conditionalFormatting sqref="M4">
    <cfRule type="expression" dxfId="1546" priority="528" stopIfTrue="1">
      <formula>$D$1&lt;M4</formula>
    </cfRule>
    <cfRule type="expression" dxfId="1545" priority="529" stopIfTrue="1">
      <formula>$D$1&gt;M4</formula>
    </cfRule>
  </conditionalFormatting>
  <conditionalFormatting sqref="M4">
    <cfRule type="expression" dxfId="1544" priority="526" stopIfTrue="1">
      <formula>$D$1&lt;M4</formula>
    </cfRule>
    <cfRule type="expression" dxfId="1543" priority="527" stopIfTrue="1">
      <formula>$D$1&gt;M4</formula>
    </cfRule>
  </conditionalFormatting>
  <conditionalFormatting sqref="N5">
    <cfRule type="expression" dxfId="1542" priority="524" stopIfTrue="1">
      <formula>$D$1&lt;N5</formula>
    </cfRule>
    <cfRule type="expression" dxfId="1541" priority="525" stopIfTrue="1">
      <formula>$D$1&gt;N5</formula>
    </cfRule>
  </conditionalFormatting>
  <conditionalFormatting sqref="N5">
    <cfRule type="expression" dxfId="1540" priority="522" stopIfTrue="1">
      <formula>$D$1&lt;N5</formula>
    </cfRule>
    <cfRule type="expression" dxfId="1539" priority="523" stopIfTrue="1">
      <formula>$D$1&gt;N5</formula>
    </cfRule>
  </conditionalFormatting>
  <conditionalFormatting sqref="N5">
    <cfRule type="expression" dxfId="1538" priority="520" stopIfTrue="1">
      <formula>$D$1&lt;N5</formula>
    </cfRule>
    <cfRule type="expression" dxfId="1537" priority="521" stopIfTrue="1">
      <formula>$D$1&gt;N5</formula>
    </cfRule>
  </conditionalFormatting>
  <conditionalFormatting sqref="N5">
    <cfRule type="expression" dxfId="1536" priority="508" stopIfTrue="1">
      <formula>$D$1&lt;N5</formula>
    </cfRule>
    <cfRule type="expression" dxfId="1535" priority="509" stopIfTrue="1">
      <formula>$D$1&gt;N5</formula>
    </cfRule>
  </conditionalFormatting>
  <conditionalFormatting sqref="N5">
    <cfRule type="expression" dxfId="1534" priority="506" stopIfTrue="1">
      <formula>$D$1&lt;N5</formula>
    </cfRule>
    <cfRule type="expression" dxfId="1533" priority="507" stopIfTrue="1">
      <formula>$D$1&gt;N5</formula>
    </cfRule>
  </conditionalFormatting>
  <conditionalFormatting sqref="N5">
    <cfRule type="expression" dxfId="1532" priority="504" stopIfTrue="1">
      <formula>$D$1&lt;N5</formula>
    </cfRule>
    <cfRule type="expression" dxfId="1531" priority="505" stopIfTrue="1">
      <formula>$D$1&gt;N5</formula>
    </cfRule>
  </conditionalFormatting>
  <conditionalFormatting sqref="N5">
    <cfRule type="expression" dxfId="1530" priority="518" stopIfTrue="1">
      <formula>$D$1&lt;N5</formula>
    </cfRule>
    <cfRule type="expression" dxfId="1529" priority="519" stopIfTrue="1">
      <formula>$D$1&gt;N5</formula>
    </cfRule>
  </conditionalFormatting>
  <conditionalFormatting sqref="N5">
    <cfRule type="expression" dxfId="1528" priority="516" stopIfTrue="1">
      <formula>$D$1&lt;N5</formula>
    </cfRule>
    <cfRule type="expression" dxfId="1527" priority="517" stopIfTrue="1">
      <formula>$D$1&gt;N5</formula>
    </cfRule>
  </conditionalFormatting>
  <conditionalFormatting sqref="N5">
    <cfRule type="expression" dxfId="1526" priority="514" stopIfTrue="1">
      <formula>$D$1&lt;N5</formula>
    </cfRule>
    <cfRule type="expression" dxfId="1525" priority="515" stopIfTrue="1">
      <formula>$D$1&gt;N5</formula>
    </cfRule>
  </conditionalFormatting>
  <conditionalFormatting sqref="N5">
    <cfRule type="expression" dxfId="1524" priority="512" stopIfTrue="1">
      <formula>$D$1&lt;N5</formula>
    </cfRule>
    <cfRule type="expression" dxfId="1523" priority="513" stopIfTrue="1">
      <formula>$D$1&gt;N5</formula>
    </cfRule>
  </conditionalFormatting>
  <conditionalFormatting sqref="N5">
    <cfRule type="expression" dxfId="1522" priority="510" stopIfTrue="1">
      <formula>$D$1&lt;N5</formula>
    </cfRule>
    <cfRule type="expression" dxfId="1521" priority="511" stopIfTrue="1">
      <formula>$D$1&gt;N5</formula>
    </cfRule>
  </conditionalFormatting>
  <conditionalFormatting sqref="N5">
    <cfRule type="expression" dxfId="1520" priority="492" stopIfTrue="1">
      <formula>$D$1&lt;N5</formula>
    </cfRule>
    <cfRule type="expression" dxfId="1519" priority="493" stopIfTrue="1">
      <formula>$D$1&gt;N5</formula>
    </cfRule>
  </conditionalFormatting>
  <conditionalFormatting sqref="N5">
    <cfRule type="expression" dxfId="1518" priority="490" stopIfTrue="1">
      <formula>$D$1&lt;N5</formula>
    </cfRule>
    <cfRule type="expression" dxfId="1517" priority="491" stopIfTrue="1">
      <formula>$D$1&gt;N5</formula>
    </cfRule>
  </conditionalFormatting>
  <conditionalFormatting sqref="N5">
    <cfRule type="expression" dxfId="1516" priority="486" stopIfTrue="1">
      <formula>$D$1&lt;N5</formula>
    </cfRule>
    <cfRule type="expression" dxfId="1515" priority="487" stopIfTrue="1">
      <formula>$D$1&gt;N5</formula>
    </cfRule>
  </conditionalFormatting>
  <conditionalFormatting sqref="N5">
    <cfRule type="expression" dxfId="1514" priority="502" stopIfTrue="1">
      <formula>$D$1&lt;N5</formula>
    </cfRule>
    <cfRule type="expression" dxfId="1513" priority="503" stopIfTrue="1">
      <formula>$D$1&gt;N5</formula>
    </cfRule>
  </conditionalFormatting>
  <conditionalFormatting sqref="N5">
    <cfRule type="expression" dxfId="1512" priority="500" stopIfTrue="1">
      <formula>$D$1&lt;N5</formula>
    </cfRule>
    <cfRule type="expression" dxfId="1511" priority="501" stopIfTrue="1">
      <formula>$D$1&gt;N5</formula>
    </cfRule>
  </conditionalFormatting>
  <conditionalFormatting sqref="N5">
    <cfRule type="expression" dxfId="1510" priority="498" stopIfTrue="1">
      <formula>$D$1&lt;N5</formula>
    </cfRule>
    <cfRule type="expression" dxfId="1509" priority="499" stopIfTrue="1">
      <formula>$D$1&gt;N5</formula>
    </cfRule>
  </conditionalFormatting>
  <conditionalFormatting sqref="N5">
    <cfRule type="expression" dxfId="1508" priority="496" stopIfTrue="1">
      <formula>$D$1&lt;N5</formula>
    </cfRule>
    <cfRule type="expression" dxfId="1507" priority="497" stopIfTrue="1">
      <formula>$D$1&gt;N5</formula>
    </cfRule>
  </conditionalFormatting>
  <conditionalFormatting sqref="N5">
    <cfRule type="expression" dxfId="1506" priority="494" stopIfTrue="1">
      <formula>$D$1&lt;N5</formula>
    </cfRule>
    <cfRule type="expression" dxfId="1505" priority="495" stopIfTrue="1">
      <formula>$D$1&gt;N5</formula>
    </cfRule>
  </conditionalFormatting>
  <conditionalFormatting sqref="N5">
    <cfRule type="expression" dxfId="1504" priority="488" stopIfTrue="1">
      <formula>$D$1&lt;N5</formula>
    </cfRule>
    <cfRule type="expression" dxfId="1503" priority="489" stopIfTrue="1">
      <formula>$D$1&gt;N5</formula>
    </cfRule>
  </conditionalFormatting>
  <conditionalFormatting sqref="N5">
    <cfRule type="expression" dxfId="1502" priority="484" stopIfTrue="1">
      <formula>$D$1&lt;N5</formula>
    </cfRule>
    <cfRule type="expression" dxfId="1501" priority="485" stopIfTrue="1">
      <formula>$D$1&gt;N5</formula>
    </cfRule>
  </conditionalFormatting>
  <conditionalFormatting sqref="N5">
    <cfRule type="cellIs" dxfId="1500" priority="481" stopIfTrue="1" operator="equal">
      <formula>5</formula>
    </cfRule>
    <cfRule type="cellIs" dxfId="1499" priority="482" stopIfTrue="1" operator="equal">
      <formula>4</formula>
    </cfRule>
    <cfRule type="cellIs" dxfId="1498" priority="483" stopIfTrue="1" operator="equal">
      <formula>3</formula>
    </cfRule>
  </conditionalFormatting>
  <conditionalFormatting sqref="N5">
    <cfRule type="cellIs" dxfId="1497" priority="478" stopIfTrue="1" operator="equal">
      <formula>5</formula>
    </cfRule>
    <cfRule type="cellIs" dxfId="1496" priority="479" stopIfTrue="1" operator="equal">
      <formula>4</formula>
    </cfRule>
    <cfRule type="cellIs" dxfId="1495" priority="480" stopIfTrue="1" operator="equal">
      <formula>3</formula>
    </cfRule>
  </conditionalFormatting>
  <conditionalFormatting sqref="N5">
    <cfRule type="cellIs" dxfId="1494" priority="475" stopIfTrue="1" operator="equal">
      <formula>5</formula>
    </cfRule>
    <cfRule type="cellIs" dxfId="1493" priority="476" stopIfTrue="1" operator="equal">
      <formula>4</formula>
    </cfRule>
    <cfRule type="cellIs" dxfId="1492" priority="477" stopIfTrue="1" operator="equal">
      <formula>3</formula>
    </cfRule>
  </conditionalFormatting>
  <conditionalFormatting sqref="N5">
    <cfRule type="cellIs" dxfId="1491" priority="472" stopIfTrue="1" operator="equal">
      <formula>5</formula>
    </cfRule>
    <cfRule type="cellIs" dxfId="1490" priority="473" stopIfTrue="1" operator="equal">
      <formula>4</formula>
    </cfRule>
    <cfRule type="cellIs" dxfId="1489" priority="474" stopIfTrue="1" operator="equal">
      <formula>3</formula>
    </cfRule>
  </conditionalFormatting>
  <conditionalFormatting sqref="N5">
    <cfRule type="cellIs" dxfId="1488" priority="469" stopIfTrue="1" operator="equal">
      <formula>5</formula>
    </cfRule>
    <cfRule type="cellIs" dxfId="1487" priority="470" stopIfTrue="1" operator="equal">
      <formula>4</formula>
    </cfRule>
    <cfRule type="cellIs" dxfId="1486" priority="471" stopIfTrue="1" operator="equal">
      <formula>3</formula>
    </cfRule>
  </conditionalFormatting>
  <conditionalFormatting sqref="N4">
    <cfRule type="expression" dxfId="1485" priority="467" stopIfTrue="1">
      <formula>$D$1&lt;N4</formula>
    </cfRule>
    <cfRule type="expression" dxfId="1484" priority="468" stopIfTrue="1">
      <formula>$D$1&gt;N4</formula>
    </cfRule>
  </conditionalFormatting>
  <conditionalFormatting sqref="N4">
    <cfRule type="expression" dxfId="1483" priority="465" stopIfTrue="1">
      <formula>$D$1&lt;N4</formula>
    </cfRule>
    <cfRule type="expression" dxfId="1482" priority="466" stopIfTrue="1">
      <formula>$D$1&gt;N4</formula>
    </cfRule>
  </conditionalFormatting>
  <conditionalFormatting sqref="N4">
    <cfRule type="expression" dxfId="1481" priority="463" stopIfTrue="1">
      <formula>$D$1&lt;N4</formula>
    </cfRule>
    <cfRule type="expression" dxfId="1480" priority="464" stopIfTrue="1">
      <formula>$D$1&gt;N4</formula>
    </cfRule>
  </conditionalFormatting>
  <conditionalFormatting sqref="N4">
    <cfRule type="expression" dxfId="1479" priority="459" stopIfTrue="1">
      <formula>$D$1&lt;N4</formula>
    </cfRule>
    <cfRule type="expression" dxfId="1478" priority="460" stopIfTrue="1">
      <formula>$D$1&gt;N4</formula>
    </cfRule>
  </conditionalFormatting>
  <conditionalFormatting sqref="N4">
    <cfRule type="expression" dxfId="1477" priority="457" stopIfTrue="1">
      <formula>$D$1&lt;N4</formula>
    </cfRule>
    <cfRule type="expression" dxfId="1476" priority="458" stopIfTrue="1">
      <formula>$D$1&gt;N4</formula>
    </cfRule>
  </conditionalFormatting>
  <conditionalFormatting sqref="N4">
    <cfRule type="expression" dxfId="1475" priority="455" stopIfTrue="1">
      <formula>$D$1&lt;N4</formula>
    </cfRule>
    <cfRule type="expression" dxfId="1474" priority="456" stopIfTrue="1">
      <formula>$D$1&gt;N4</formula>
    </cfRule>
  </conditionalFormatting>
  <conditionalFormatting sqref="N4">
    <cfRule type="expression" dxfId="1473" priority="453" stopIfTrue="1">
      <formula>$D$1&lt;N4</formula>
    </cfRule>
    <cfRule type="expression" dxfId="1472" priority="454" stopIfTrue="1">
      <formula>$D$1&gt;N4</formula>
    </cfRule>
  </conditionalFormatting>
  <conditionalFormatting sqref="N4">
    <cfRule type="expression" dxfId="1471" priority="461" stopIfTrue="1">
      <formula>$D$1&lt;N4</formula>
    </cfRule>
    <cfRule type="expression" dxfId="1470" priority="462" stopIfTrue="1">
      <formula>$D$1&gt;N4</formula>
    </cfRule>
  </conditionalFormatting>
  <conditionalFormatting sqref="N4">
    <cfRule type="expression" dxfId="1469" priority="443" stopIfTrue="1">
      <formula>$D$1&lt;N4</formula>
    </cfRule>
    <cfRule type="expression" dxfId="1468" priority="444" stopIfTrue="1">
      <formula>$D$1&gt;N4</formula>
    </cfRule>
  </conditionalFormatting>
  <conditionalFormatting sqref="N4">
    <cfRule type="expression" dxfId="1467" priority="435" stopIfTrue="1">
      <formula>$D$1&lt;N4</formula>
    </cfRule>
    <cfRule type="expression" dxfId="1466" priority="436" stopIfTrue="1">
      <formula>$D$1&gt;N4</formula>
    </cfRule>
  </conditionalFormatting>
  <conditionalFormatting sqref="N4">
    <cfRule type="expression" dxfId="1465" priority="433" stopIfTrue="1">
      <formula>$D$1&lt;N4</formula>
    </cfRule>
    <cfRule type="expression" dxfId="1464" priority="434" stopIfTrue="1">
      <formula>$D$1&gt;N4</formula>
    </cfRule>
  </conditionalFormatting>
  <conditionalFormatting sqref="N4">
    <cfRule type="expression" dxfId="1463" priority="429" stopIfTrue="1">
      <formula>$D$1&lt;N4</formula>
    </cfRule>
    <cfRule type="expression" dxfId="1462" priority="430" stopIfTrue="1">
      <formula>$D$1&gt;N4</formula>
    </cfRule>
  </conditionalFormatting>
  <conditionalFormatting sqref="N4">
    <cfRule type="expression" dxfId="1461" priority="451" stopIfTrue="1">
      <formula>$D$1&lt;N4</formula>
    </cfRule>
    <cfRule type="expression" dxfId="1460" priority="452" stopIfTrue="1">
      <formula>$D$1&gt;N4</formula>
    </cfRule>
  </conditionalFormatting>
  <conditionalFormatting sqref="N4">
    <cfRule type="expression" dxfId="1459" priority="449" stopIfTrue="1">
      <formula>$D$1&lt;N4</formula>
    </cfRule>
    <cfRule type="expression" dxfId="1458" priority="450" stopIfTrue="1">
      <formula>$D$1&gt;N4</formula>
    </cfRule>
  </conditionalFormatting>
  <conditionalFormatting sqref="N4">
    <cfRule type="expression" dxfId="1457" priority="447" stopIfTrue="1">
      <formula>$D$1&lt;N4</formula>
    </cfRule>
    <cfRule type="expression" dxfId="1456" priority="448" stopIfTrue="1">
      <formula>$D$1&gt;N4</formula>
    </cfRule>
  </conditionalFormatting>
  <conditionalFormatting sqref="N4">
    <cfRule type="expression" dxfId="1455" priority="445" stopIfTrue="1">
      <formula>$D$1&lt;N4</formula>
    </cfRule>
    <cfRule type="expression" dxfId="1454" priority="446" stopIfTrue="1">
      <formula>$D$1&gt;N4</formula>
    </cfRule>
  </conditionalFormatting>
  <conditionalFormatting sqref="N4">
    <cfRule type="expression" dxfId="1453" priority="441" stopIfTrue="1">
      <formula>$D$1&lt;N4</formula>
    </cfRule>
    <cfRule type="expression" dxfId="1452" priority="442" stopIfTrue="1">
      <formula>$D$1&gt;N4</formula>
    </cfRule>
  </conditionalFormatting>
  <conditionalFormatting sqref="N4">
    <cfRule type="expression" dxfId="1451" priority="439" stopIfTrue="1">
      <formula>$D$1&lt;N4</formula>
    </cfRule>
    <cfRule type="expression" dxfId="1450" priority="440" stopIfTrue="1">
      <formula>$D$1&gt;N4</formula>
    </cfRule>
  </conditionalFormatting>
  <conditionalFormatting sqref="N4">
    <cfRule type="expression" dxfId="1449" priority="437" stopIfTrue="1">
      <formula>$D$1&lt;N4</formula>
    </cfRule>
    <cfRule type="expression" dxfId="1448" priority="438" stopIfTrue="1">
      <formula>$D$1&gt;N4</formula>
    </cfRule>
  </conditionalFormatting>
  <conditionalFormatting sqref="N4">
    <cfRule type="expression" dxfId="1447" priority="431" stopIfTrue="1">
      <formula>$D$1&lt;N4</formula>
    </cfRule>
    <cfRule type="expression" dxfId="1446" priority="432" stopIfTrue="1">
      <formula>$D$1&gt;N4</formula>
    </cfRule>
  </conditionalFormatting>
  <conditionalFormatting sqref="N4">
    <cfRule type="expression" dxfId="1445" priority="427" stopIfTrue="1">
      <formula>$D$1&lt;N4</formula>
    </cfRule>
    <cfRule type="expression" dxfId="1444" priority="428" stopIfTrue="1">
      <formula>$D$1&gt;N4</formula>
    </cfRule>
  </conditionalFormatting>
  <conditionalFormatting sqref="S5">
    <cfRule type="expression" dxfId="1443" priority="371" stopIfTrue="1">
      <formula>$D$1&lt;S5</formula>
    </cfRule>
    <cfRule type="expression" dxfId="1442" priority="372" stopIfTrue="1">
      <formula>$D$1&gt;S5</formula>
    </cfRule>
  </conditionalFormatting>
  <conditionalFormatting sqref="S5">
    <cfRule type="expression" dxfId="1441" priority="343" stopIfTrue="1">
      <formula>$D$1&lt;S5</formula>
    </cfRule>
    <cfRule type="expression" dxfId="1440" priority="344" stopIfTrue="1">
      <formula>$D$1&gt;S5</formula>
    </cfRule>
  </conditionalFormatting>
  <conditionalFormatting sqref="S5">
    <cfRule type="expression" dxfId="1439" priority="351" stopIfTrue="1">
      <formula>$D$1&lt;S5</formula>
    </cfRule>
    <cfRule type="expression" dxfId="1438" priority="352" stopIfTrue="1">
      <formula>$D$1&gt;S5</formula>
    </cfRule>
  </conditionalFormatting>
  <conditionalFormatting sqref="S5">
    <cfRule type="expression" dxfId="1437" priority="349" stopIfTrue="1">
      <formula>$D$1&lt;S5</formula>
    </cfRule>
    <cfRule type="expression" dxfId="1436" priority="350" stopIfTrue="1">
      <formula>$D$1&gt;S5</formula>
    </cfRule>
  </conditionalFormatting>
  <conditionalFormatting sqref="S5">
    <cfRule type="expression" dxfId="1435" priority="347" stopIfTrue="1">
      <formula>$D$1&lt;S5</formula>
    </cfRule>
    <cfRule type="expression" dxfId="1434" priority="348" stopIfTrue="1">
      <formula>$D$1&gt;S5</formula>
    </cfRule>
  </conditionalFormatting>
  <conditionalFormatting sqref="S5">
    <cfRule type="expression" dxfId="1433" priority="345" stopIfTrue="1">
      <formula>$D$1&lt;S5</formula>
    </cfRule>
    <cfRule type="expression" dxfId="1432" priority="346" stopIfTrue="1">
      <formula>$D$1&gt;S5</formula>
    </cfRule>
  </conditionalFormatting>
  <conditionalFormatting sqref="S5">
    <cfRule type="expression" dxfId="1431" priority="369" stopIfTrue="1">
      <formula>$D$1&lt;S5</formula>
    </cfRule>
    <cfRule type="expression" dxfId="1430" priority="370" stopIfTrue="1">
      <formula>$D$1&gt;S5</formula>
    </cfRule>
  </conditionalFormatting>
  <conditionalFormatting sqref="S5">
    <cfRule type="expression" dxfId="1429" priority="367" stopIfTrue="1">
      <formula>$D$1&lt;S5</formula>
    </cfRule>
    <cfRule type="expression" dxfId="1428" priority="368" stopIfTrue="1">
      <formula>$D$1&gt;S5</formula>
    </cfRule>
  </conditionalFormatting>
  <conditionalFormatting sqref="S5">
    <cfRule type="expression" dxfId="1427" priority="365" stopIfTrue="1">
      <formula>$D$1&lt;S5</formula>
    </cfRule>
    <cfRule type="expression" dxfId="1426" priority="366" stopIfTrue="1">
      <formula>$D$1&gt;S5</formula>
    </cfRule>
  </conditionalFormatting>
  <conditionalFormatting sqref="S5">
    <cfRule type="expression" dxfId="1425" priority="363" stopIfTrue="1">
      <formula>$D$1&lt;S5</formula>
    </cfRule>
    <cfRule type="expression" dxfId="1424" priority="364" stopIfTrue="1">
      <formula>$D$1&gt;S5</formula>
    </cfRule>
  </conditionalFormatting>
  <conditionalFormatting sqref="S5">
    <cfRule type="expression" dxfId="1423" priority="361" stopIfTrue="1">
      <formula>$D$1&lt;S5</formula>
    </cfRule>
    <cfRule type="expression" dxfId="1422" priority="362" stopIfTrue="1">
      <formula>$D$1&gt;S5</formula>
    </cfRule>
  </conditionalFormatting>
  <conditionalFormatting sqref="S5">
    <cfRule type="expression" dxfId="1421" priority="359" stopIfTrue="1">
      <formula>$D$1&lt;S5</formula>
    </cfRule>
    <cfRule type="expression" dxfId="1420" priority="360" stopIfTrue="1">
      <formula>$D$1&gt;S5</formula>
    </cfRule>
  </conditionalFormatting>
  <conditionalFormatting sqref="S5">
    <cfRule type="expression" dxfId="1419" priority="357" stopIfTrue="1">
      <formula>$D$1&lt;S5</formula>
    </cfRule>
    <cfRule type="expression" dxfId="1418" priority="358" stopIfTrue="1">
      <formula>$D$1&gt;S5</formula>
    </cfRule>
  </conditionalFormatting>
  <conditionalFormatting sqref="S5">
    <cfRule type="expression" dxfId="1417" priority="355" stopIfTrue="1">
      <formula>$D$1&lt;S5</formula>
    </cfRule>
    <cfRule type="expression" dxfId="1416" priority="356" stopIfTrue="1">
      <formula>$D$1&gt;S5</formula>
    </cfRule>
  </conditionalFormatting>
  <conditionalFormatting sqref="S5">
    <cfRule type="expression" dxfId="1415" priority="353" stopIfTrue="1">
      <formula>$D$1&lt;S5</formula>
    </cfRule>
    <cfRule type="expression" dxfId="1414" priority="354" stopIfTrue="1">
      <formula>$D$1&gt;S5</formula>
    </cfRule>
  </conditionalFormatting>
  <conditionalFormatting sqref="S5">
    <cfRule type="cellIs" dxfId="1413" priority="340" stopIfTrue="1" operator="equal">
      <formula>5</formula>
    </cfRule>
    <cfRule type="cellIs" dxfId="1412" priority="341" stopIfTrue="1" operator="equal">
      <formula>4</formula>
    </cfRule>
    <cfRule type="cellIs" dxfId="1411" priority="342" stopIfTrue="1" operator="equal">
      <formula>3</formula>
    </cfRule>
  </conditionalFormatting>
  <conditionalFormatting sqref="S5">
    <cfRule type="cellIs" dxfId="1410" priority="337" stopIfTrue="1" operator="equal">
      <formula>5</formula>
    </cfRule>
    <cfRule type="cellIs" dxfId="1409" priority="338" stopIfTrue="1" operator="equal">
      <formula>4</formula>
    </cfRule>
    <cfRule type="cellIs" dxfId="1408" priority="339" stopIfTrue="1" operator="equal">
      <formula>3</formula>
    </cfRule>
  </conditionalFormatting>
  <conditionalFormatting sqref="S4">
    <cfRule type="expression" dxfId="1407" priority="335" stopIfTrue="1">
      <formula>$D$1&lt;S4</formula>
    </cfRule>
    <cfRule type="expression" dxfId="1406" priority="336" stopIfTrue="1">
      <formula>$D$1&gt;S4</formula>
    </cfRule>
  </conditionalFormatting>
  <conditionalFormatting sqref="S4">
    <cfRule type="expression" dxfId="1405" priority="333" stopIfTrue="1">
      <formula>$D$1&lt;S4</formula>
    </cfRule>
    <cfRule type="expression" dxfId="1404" priority="334" stopIfTrue="1">
      <formula>$D$1&gt;S4</formula>
    </cfRule>
  </conditionalFormatting>
  <conditionalFormatting sqref="S4">
    <cfRule type="expression" dxfId="1403" priority="331" stopIfTrue="1">
      <formula>$D$1&lt;S4</formula>
    </cfRule>
    <cfRule type="expression" dxfId="1402" priority="332" stopIfTrue="1">
      <formula>$D$1&gt;S4</formula>
    </cfRule>
  </conditionalFormatting>
  <conditionalFormatting sqref="S4">
    <cfRule type="expression" dxfId="1401" priority="327" stopIfTrue="1">
      <formula>$D$1&lt;S4</formula>
    </cfRule>
    <cfRule type="expression" dxfId="1400" priority="328" stopIfTrue="1">
      <formula>$D$1&gt;S4</formula>
    </cfRule>
  </conditionalFormatting>
  <conditionalFormatting sqref="S4">
    <cfRule type="expression" dxfId="1399" priority="329" stopIfTrue="1">
      <formula>$D$1&lt;S4</formula>
    </cfRule>
    <cfRule type="expression" dxfId="1398" priority="330" stopIfTrue="1">
      <formula>$D$1&gt;S4</formula>
    </cfRule>
  </conditionalFormatting>
  <conditionalFormatting sqref="S4">
    <cfRule type="expression" dxfId="1397" priority="325" stopIfTrue="1">
      <formula>$D$1&lt;S4</formula>
    </cfRule>
    <cfRule type="expression" dxfId="1396" priority="326" stopIfTrue="1">
      <formula>$D$1&gt;S4</formula>
    </cfRule>
  </conditionalFormatting>
  <conditionalFormatting sqref="S4">
    <cfRule type="expression" dxfId="1395" priority="323" stopIfTrue="1">
      <formula>$D$1&lt;S4</formula>
    </cfRule>
    <cfRule type="expression" dxfId="1394" priority="324" stopIfTrue="1">
      <formula>$D$1&gt;S4</formula>
    </cfRule>
  </conditionalFormatting>
  <conditionalFormatting sqref="S4">
    <cfRule type="expression" dxfId="1393" priority="321" stopIfTrue="1">
      <formula>$D$1&lt;S4</formula>
    </cfRule>
    <cfRule type="expression" dxfId="1392" priority="322" stopIfTrue="1">
      <formula>$D$1&gt;S4</formula>
    </cfRule>
  </conditionalFormatting>
  <conditionalFormatting sqref="S4">
    <cfRule type="expression" dxfId="1391" priority="319" stopIfTrue="1">
      <formula>$D$1&lt;S4</formula>
    </cfRule>
    <cfRule type="expression" dxfId="1390" priority="320" stopIfTrue="1">
      <formula>$D$1&gt;S4</formula>
    </cfRule>
  </conditionalFormatting>
  <conditionalFormatting sqref="O5">
    <cfRule type="cellIs" dxfId="1389" priority="316" stopIfTrue="1" operator="equal">
      <formula>5</formula>
    </cfRule>
    <cfRule type="cellIs" dxfId="1388" priority="317" stopIfTrue="1" operator="equal">
      <formula>4</formula>
    </cfRule>
    <cfRule type="cellIs" dxfId="1387" priority="318" stopIfTrue="1" operator="equal">
      <formula>3</formula>
    </cfRule>
  </conditionalFormatting>
  <conditionalFormatting sqref="O5">
    <cfRule type="cellIs" dxfId="1386" priority="313" stopIfTrue="1" operator="equal">
      <formula>5</formula>
    </cfRule>
    <cfRule type="cellIs" dxfId="1385" priority="314" stopIfTrue="1" operator="equal">
      <formula>4</formula>
    </cfRule>
    <cfRule type="cellIs" dxfId="1384" priority="315" stopIfTrue="1" operator="equal">
      <formula>3</formula>
    </cfRule>
  </conditionalFormatting>
  <conditionalFormatting sqref="O5">
    <cfRule type="cellIs" dxfId="1383" priority="310" stopIfTrue="1" operator="equal">
      <formula>5</formula>
    </cfRule>
    <cfRule type="cellIs" dxfId="1382" priority="311" stopIfTrue="1" operator="equal">
      <formula>4</formula>
    </cfRule>
    <cfRule type="cellIs" dxfId="1381" priority="312" stopIfTrue="1" operator="equal">
      <formula>3</formula>
    </cfRule>
  </conditionalFormatting>
  <conditionalFormatting sqref="O5">
    <cfRule type="cellIs" dxfId="1380" priority="307" stopIfTrue="1" operator="equal">
      <formula>5</formula>
    </cfRule>
    <cfRule type="cellIs" dxfId="1379" priority="308" stopIfTrue="1" operator="equal">
      <formula>4</formula>
    </cfRule>
    <cfRule type="cellIs" dxfId="1378" priority="309" stopIfTrue="1" operator="equal">
      <formula>3</formula>
    </cfRule>
  </conditionalFormatting>
  <conditionalFormatting sqref="O5">
    <cfRule type="cellIs" dxfId="1377" priority="304" stopIfTrue="1" operator="equal">
      <formula>5</formula>
    </cfRule>
    <cfRule type="cellIs" dxfId="1376" priority="305" stopIfTrue="1" operator="equal">
      <formula>4</formula>
    </cfRule>
    <cfRule type="cellIs" dxfId="1375" priority="306" stopIfTrue="1" operator="equal">
      <formula>3</formula>
    </cfRule>
  </conditionalFormatting>
  <conditionalFormatting sqref="O4">
    <cfRule type="expression" dxfId="1374" priority="302" stopIfTrue="1">
      <formula>$D$1&lt;O4</formula>
    </cfRule>
    <cfRule type="expression" dxfId="1373" priority="303" stopIfTrue="1">
      <formula>$D$1&gt;O4</formula>
    </cfRule>
  </conditionalFormatting>
  <conditionalFormatting sqref="O4">
    <cfRule type="expression" dxfId="1372" priority="300" stopIfTrue="1">
      <formula>$D$1&lt;O4</formula>
    </cfRule>
    <cfRule type="expression" dxfId="1371" priority="301" stopIfTrue="1">
      <formula>$D$1&gt;O4</formula>
    </cfRule>
  </conditionalFormatting>
  <conditionalFormatting sqref="O4">
    <cfRule type="expression" dxfId="1370" priority="298" stopIfTrue="1">
      <formula>$D$1&lt;O4</formula>
    </cfRule>
    <cfRule type="expression" dxfId="1369" priority="299" stopIfTrue="1">
      <formula>$D$1&gt;O4</formula>
    </cfRule>
  </conditionalFormatting>
  <conditionalFormatting sqref="O4">
    <cfRule type="expression" dxfId="1368" priority="294" stopIfTrue="1">
      <formula>$D$1&lt;O4</formula>
    </cfRule>
    <cfRule type="expression" dxfId="1367" priority="295" stopIfTrue="1">
      <formula>$D$1&gt;O4</formula>
    </cfRule>
  </conditionalFormatting>
  <conditionalFormatting sqref="O4">
    <cfRule type="expression" dxfId="1366" priority="292" stopIfTrue="1">
      <formula>$D$1&lt;O4</formula>
    </cfRule>
    <cfRule type="expression" dxfId="1365" priority="293" stopIfTrue="1">
      <formula>$D$1&gt;O4</formula>
    </cfRule>
  </conditionalFormatting>
  <conditionalFormatting sqref="O4">
    <cfRule type="expression" dxfId="1364" priority="290" stopIfTrue="1">
      <formula>$D$1&lt;O4</formula>
    </cfRule>
    <cfRule type="expression" dxfId="1363" priority="291" stopIfTrue="1">
      <formula>$D$1&gt;O4</formula>
    </cfRule>
  </conditionalFormatting>
  <conditionalFormatting sqref="O4">
    <cfRule type="expression" dxfId="1362" priority="288" stopIfTrue="1">
      <formula>$D$1&lt;O4</formula>
    </cfRule>
    <cfRule type="expression" dxfId="1361" priority="289" stopIfTrue="1">
      <formula>$D$1&gt;O4</formula>
    </cfRule>
  </conditionalFormatting>
  <conditionalFormatting sqref="O4">
    <cfRule type="expression" dxfId="1360" priority="296" stopIfTrue="1">
      <formula>$D$1&lt;O4</formula>
    </cfRule>
    <cfRule type="expression" dxfId="1359" priority="297" stopIfTrue="1">
      <formula>$D$1&gt;O4</formula>
    </cfRule>
  </conditionalFormatting>
  <conditionalFormatting sqref="O4">
    <cfRule type="expression" dxfId="1358" priority="278" stopIfTrue="1">
      <formula>$D$1&lt;O4</formula>
    </cfRule>
    <cfRule type="expression" dxfId="1357" priority="279" stopIfTrue="1">
      <formula>$D$1&gt;O4</formula>
    </cfRule>
  </conditionalFormatting>
  <conditionalFormatting sqref="O4">
    <cfRule type="expression" dxfId="1356" priority="270" stopIfTrue="1">
      <formula>$D$1&lt;O4</formula>
    </cfRule>
    <cfRule type="expression" dxfId="1355" priority="271" stopIfTrue="1">
      <formula>$D$1&gt;O4</formula>
    </cfRule>
  </conditionalFormatting>
  <conditionalFormatting sqref="O4">
    <cfRule type="expression" dxfId="1354" priority="268" stopIfTrue="1">
      <formula>$D$1&lt;O4</formula>
    </cfRule>
    <cfRule type="expression" dxfId="1353" priority="269" stopIfTrue="1">
      <formula>$D$1&gt;O4</formula>
    </cfRule>
  </conditionalFormatting>
  <conditionalFormatting sqref="O4">
    <cfRule type="expression" dxfId="1352" priority="264" stopIfTrue="1">
      <formula>$D$1&lt;O4</formula>
    </cfRule>
    <cfRule type="expression" dxfId="1351" priority="265" stopIfTrue="1">
      <formula>$D$1&gt;O4</formula>
    </cfRule>
  </conditionalFormatting>
  <conditionalFormatting sqref="O4">
    <cfRule type="expression" dxfId="1350" priority="286" stopIfTrue="1">
      <formula>$D$1&lt;O4</formula>
    </cfRule>
    <cfRule type="expression" dxfId="1349" priority="287" stopIfTrue="1">
      <formula>$D$1&gt;O4</formula>
    </cfRule>
  </conditionalFormatting>
  <conditionalFormatting sqref="O4">
    <cfRule type="expression" dxfId="1348" priority="284" stopIfTrue="1">
      <formula>$D$1&lt;O4</formula>
    </cfRule>
    <cfRule type="expression" dxfId="1347" priority="285" stopIfTrue="1">
      <formula>$D$1&gt;O4</formula>
    </cfRule>
  </conditionalFormatting>
  <conditionalFormatting sqref="O4">
    <cfRule type="expression" dxfId="1346" priority="282" stopIfTrue="1">
      <formula>$D$1&lt;O4</formula>
    </cfRule>
    <cfRule type="expression" dxfId="1345" priority="283" stopIfTrue="1">
      <formula>$D$1&gt;O4</formula>
    </cfRule>
  </conditionalFormatting>
  <conditionalFormatting sqref="O4">
    <cfRule type="expression" dxfId="1344" priority="280" stopIfTrue="1">
      <formula>$D$1&lt;O4</formula>
    </cfRule>
    <cfRule type="expression" dxfId="1343" priority="281" stopIfTrue="1">
      <formula>$D$1&gt;O4</formula>
    </cfRule>
  </conditionalFormatting>
  <conditionalFormatting sqref="O4">
    <cfRule type="expression" dxfId="1342" priority="276" stopIfTrue="1">
      <formula>$D$1&lt;O4</formula>
    </cfRule>
    <cfRule type="expression" dxfId="1341" priority="277" stopIfTrue="1">
      <formula>$D$1&gt;O4</formula>
    </cfRule>
  </conditionalFormatting>
  <conditionalFormatting sqref="O4">
    <cfRule type="expression" dxfId="1340" priority="274" stopIfTrue="1">
      <formula>$D$1&lt;O4</formula>
    </cfRule>
    <cfRule type="expression" dxfId="1339" priority="275" stopIfTrue="1">
      <formula>$D$1&gt;O4</formula>
    </cfRule>
  </conditionalFormatting>
  <conditionalFormatting sqref="O4">
    <cfRule type="expression" dxfId="1338" priority="272" stopIfTrue="1">
      <formula>$D$1&lt;O4</formula>
    </cfRule>
    <cfRule type="expression" dxfId="1337" priority="273" stopIfTrue="1">
      <formula>$D$1&gt;O4</formula>
    </cfRule>
  </conditionalFormatting>
  <conditionalFormatting sqref="O4">
    <cfRule type="expression" dxfId="1336" priority="266" stopIfTrue="1">
      <formula>$D$1&lt;O4</formula>
    </cfRule>
    <cfRule type="expression" dxfId="1335" priority="267" stopIfTrue="1">
      <formula>$D$1&gt;O4</formula>
    </cfRule>
  </conditionalFormatting>
  <conditionalFormatting sqref="O4">
    <cfRule type="expression" dxfId="1334" priority="262" stopIfTrue="1">
      <formula>$D$1&lt;O4</formula>
    </cfRule>
    <cfRule type="expression" dxfId="1333" priority="263" stopIfTrue="1">
      <formula>$D$1&gt;O4</formula>
    </cfRule>
  </conditionalFormatting>
  <conditionalFormatting sqref="U3">
    <cfRule type="expression" dxfId="1332" priority="260" stopIfTrue="1">
      <formula>$D$1&lt;U3</formula>
    </cfRule>
    <cfRule type="expression" dxfId="1331" priority="261" stopIfTrue="1">
      <formula>$D$1&gt;U3</formula>
    </cfRule>
  </conditionalFormatting>
  <conditionalFormatting sqref="U5">
    <cfRule type="expression" dxfId="1330" priority="258" stopIfTrue="1">
      <formula>$D$1&lt;U5</formula>
    </cfRule>
    <cfRule type="expression" dxfId="1329" priority="259" stopIfTrue="1">
      <formula>$D$1&gt;U5</formula>
    </cfRule>
  </conditionalFormatting>
  <conditionalFormatting sqref="U5">
    <cfRule type="expression" dxfId="1328" priority="230" stopIfTrue="1">
      <formula>$D$1&lt;U5</formula>
    </cfRule>
    <cfRule type="expression" dxfId="1327" priority="231" stopIfTrue="1">
      <formula>$D$1&gt;U5</formula>
    </cfRule>
  </conditionalFormatting>
  <conditionalFormatting sqref="U5">
    <cfRule type="expression" dxfId="1326" priority="238" stopIfTrue="1">
      <formula>$D$1&lt;U5</formula>
    </cfRule>
    <cfRule type="expression" dxfId="1325" priority="239" stopIfTrue="1">
      <formula>$D$1&gt;U5</formula>
    </cfRule>
  </conditionalFormatting>
  <conditionalFormatting sqref="U5">
    <cfRule type="expression" dxfId="1324" priority="236" stopIfTrue="1">
      <formula>$D$1&lt;U5</formula>
    </cfRule>
    <cfRule type="expression" dxfId="1323" priority="237" stopIfTrue="1">
      <formula>$D$1&gt;U5</formula>
    </cfRule>
  </conditionalFormatting>
  <conditionalFormatting sqref="U5">
    <cfRule type="expression" dxfId="1322" priority="234" stopIfTrue="1">
      <formula>$D$1&lt;U5</formula>
    </cfRule>
    <cfRule type="expression" dxfId="1321" priority="235" stopIfTrue="1">
      <formula>$D$1&gt;U5</formula>
    </cfRule>
  </conditionalFormatting>
  <conditionalFormatting sqref="U5">
    <cfRule type="expression" dxfId="1320" priority="232" stopIfTrue="1">
      <formula>$D$1&lt;U5</formula>
    </cfRule>
    <cfRule type="expression" dxfId="1319" priority="233" stopIfTrue="1">
      <formula>$D$1&gt;U5</formula>
    </cfRule>
  </conditionalFormatting>
  <conditionalFormatting sqref="U5">
    <cfRule type="expression" dxfId="1318" priority="256" stopIfTrue="1">
      <formula>$D$1&lt;U5</formula>
    </cfRule>
    <cfRule type="expression" dxfId="1317" priority="257" stopIfTrue="1">
      <formula>$D$1&gt;U5</formula>
    </cfRule>
  </conditionalFormatting>
  <conditionalFormatting sqref="U5">
    <cfRule type="expression" dxfId="1316" priority="254" stopIfTrue="1">
      <formula>$D$1&lt;U5</formula>
    </cfRule>
    <cfRule type="expression" dxfId="1315" priority="255" stopIfTrue="1">
      <formula>$D$1&gt;U5</formula>
    </cfRule>
  </conditionalFormatting>
  <conditionalFormatting sqref="U5">
    <cfRule type="expression" dxfId="1314" priority="252" stopIfTrue="1">
      <formula>$D$1&lt;U5</formula>
    </cfRule>
    <cfRule type="expression" dxfId="1313" priority="253" stopIfTrue="1">
      <formula>$D$1&gt;U5</formula>
    </cfRule>
  </conditionalFormatting>
  <conditionalFormatting sqref="U5">
    <cfRule type="expression" dxfId="1312" priority="250" stopIfTrue="1">
      <formula>$D$1&lt;U5</formula>
    </cfRule>
    <cfRule type="expression" dxfId="1311" priority="251" stopIfTrue="1">
      <formula>$D$1&gt;U5</formula>
    </cfRule>
  </conditionalFormatting>
  <conditionalFormatting sqref="U5">
    <cfRule type="expression" dxfId="1310" priority="248" stopIfTrue="1">
      <formula>$D$1&lt;U5</formula>
    </cfRule>
    <cfRule type="expression" dxfId="1309" priority="249" stopIfTrue="1">
      <formula>$D$1&gt;U5</formula>
    </cfRule>
  </conditionalFormatting>
  <conditionalFormatting sqref="U5">
    <cfRule type="expression" dxfId="1308" priority="246" stopIfTrue="1">
      <formula>$D$1&lt;U5</formula>
    </cfRule>
    <cfRule type="expression" dxfId="1307" priority="247" stopIfTrue="1">
      <formula>$D$1&gt;U5</formula>
    </cfRule>
  </conditionalFormatting>
  <conditionalFormatting sqref="U5">
    <cfRule type="expression" dxfId="1306" priority="244" stopIfTrue="1">
      <formula>$D$1&lt;U5</formula>
    </cfRule>
    <cfRule type="expression" dxfId="1305" priority="245" stopIfTrue="1">
      <formula>$D$1&gt;U5</formula>
    </cfRule>
  </conditionalFormatting>
  <conditionalFormatting sqref="U5">
    <cfRule type="expression" dxfId="1304" priority="242" stopIfTrue="1">
      <formula>$D$1&lt;U5</formula>
    </cfRule>
    <cfRule type="expression" dxfId="1303" priority="243" stopIfTrue="1">
      <formula>$D$1&gt;U5</formula>
    </cfRule>
  </conditionalFormatting>
  <conditionalFormatting sqref="U5">
    <cfRule type="expression" dxfId="1302" priority="240" stopIfTrue="1">
      <formula>$D$1&lt;U5</formula>
    </cfRule>
    <cfRule type="expression" dxfId="1301" priority="241" stopIfTrue="1">
      <formula>$D$1&gt;U5</formula>
    </cfRule>
  </conditionalFormatting>
  <conditionalFormatting sqref="U5">
    <cfRule type="cellIs" dxfId="1300" priority="227" stopIfTrue="1" operator="equal">
      <formula>5</formula>
    </cfRule>
    <cfRule type="cellIs" dxfId="1299" priority="228" stopIfTrue="1" operator="equal">
      <formula>4</formula>
    </cfRule>
    <cfRule type="cellIs" dxfId="1298" priority="229" stopIfTrue="1" operator="equal">
      <formula>3</formula>
    </cfRule>
  </conditionalFormatting>
  <conditionalFormatting sqref="U5">
    <cfRule type="cellIs" dxfId="1297" priority="224" stopIfTrue="1" operator="equal">
      <formula>5</formula>
    </cfRule>
    <cfRule type="cellIs" dxfId="1296" priority="225" stopIfTrue="1" operator="equal">
      <formula>4</formula>
    </cfRule>
    <cfRule type="cellIs" dxfId="1295" priority="226" stopIfTrue="1" operator="equal">
      <formula>3</formula>
    </cfRule>
  </conditionalFormatting>
  <conditionalFormatting sqref="U4">
    <cfRule type="expression" dxfId="1294" priority="222" stopIfTrue="1">
      <formula>$D$1&lt;U4</formula>
    </cfRule>
    <cfRule type="expression" dxfId="1293" priority="223" stopIfTrue="1">
      <formula>$D$1&gt;U4</formula>
    </cfRule>
  </conditionalFormatting>
  <conditionalFormatting sqref="U4">
    <cfRule type="expression" dxfId="1292" priority="220" stopIfTrue="1">
      <formula>$D$1&lt;U4</formula>
    </cfRule>
    <cfRule type="expression" dxfId="1291" priority="221" stopIfTrue="1">
      <formula>$D$1&gt;U4</formula>
    </cfRule>
  </conditionalFormatting>
  <conditionalFormatting sqref="U4">
    <cfRule type="expression" dxfId="1290" priority="218" stopIfTrue="1">
      <formula>$D$1&lt;U4</formula>
    </cfRule>
    <cfRule type="expression" dxfId="1289" priority="219" stopIfTrue="1">
      <formula>$D$1&gt;U4</formula>
    </cfRule>
  </conditionalFormatting>
  <conditionalFormatting sqref="U4">
    <cfRule type="expression" dxfId="1288" priority="214" stopIfTrue="1">
      <formula>$D$1&lt;U4</formula>
    </cfRule>
    <cfRule type="expression" dxfId="1287" priority="215" stopIfTrue="1">
      <formula>$D$1&gt;U4</formula>
    </cfRule>
  </conditionalFormatting>
  <conditionalFormatting sqref="U4">
    <cfRule type="expression" dxfId="1286" priority="216" stopIfTrue="1">
      <formula>$D$1&lt;U4</formula>
    </cfRule>
    <cfRule type="expression" dxfId="1285" priority="217" stopIfTrue="1">
      <formula>$D$1&gt;U4</formula>
    </cfRule>
  </conditionalFormatting>
  <conditionalFormatting sqref="U4">
    <cfRule type="expression" dxfId="1284" priority="212" stopIfTrue="1">
      <formula>$D$1&lt;U4</formula>
    </cfRule>
    <cfRule type="expression" dxfId="1283" priority="213" stopIfTrue="1">
      <formula>$D$1&gt;U4</formula>
    </cfRule>
  </conditionalFormatting>
  <conditionalFormatting sqref="U4">
    <cfRule type="expression" dxfId="1282" priority="210" stopIfTrue="1">
      <formula>$D$1&lt;U4</formula>
    </cfRule>
    <cfRule type="expression" dxfId="1281" priority="211" stopIfTrue="1">
      <formula>$D$1&gt;U4</formula>
    </cfRule>
  </conditionalFormatting>
  <conditionalFormatting sqref="U4">
    <cfRule type="expression" dxfId="1280" priority="208" stopIfTrue="1">
      <formula>$D$1&lt;U4</formula>
    </cfRule>
    <cfRule type="expression" dxfId="1279" priority="209" stopIfTrue="1">
      <formula>$D$1&gt;U4</formula>
    </cfRule>
  </conditionalFormatting>
  <conditionalFormatting sqref="U4">
    <cfRule type="expression" dxfId="1278" priority="206" stopIfTrue="1">
      <formula>$D$1&lt;U4</formula>
    </cfRule>
    <cfRule type="expression" dxfId="1277" priority="207" stopIfTrue="1">
      <formula>$D$1&gt;U4</formula>
    </cfRule>
  </conditionalFormatting>
  <conditionalFormatting sqref="T5">
    <cfRule type="expression" dxfId="1276" priority="204" stopIfTrue="1">
      <formula>$D$1&lt;T5</formula>
    </cfRule>
    <cfRule type="expression" dxfId="1275" priority="205" stopIfTrue="1">
      <formula>$D$1&gt;T5</formula>
    </cfRule>
  </conditionalFormatting>
  <conditionalFormatting sqref="T5">
    <cfRule type="expression" dxfId="1274" priority="176" stopIfTrue="1">
      <formula>$D$1&lt;T5</formula>
    </cfRule>
    <cfRule type="expression" dxfId="1273" priority="177" stopIfTrue="1">
      <formula>$D$1&gt;T5</formula>
    </cfRule>
  </conditionalFormatting>
  <conditionalFormatting sqref="T5">
    <cfRule type="expression" dxfId="1272" priority="184" stopIfTrue="1">
      <formula>$D$1&lt;T5</formula>
    </cfRule>
    <cfRule type="expression" dxfId="1271" priority="185" stopIfTrue="1">
      <formula>$D$1&gt;T5</formula>
    </cfRule>
  </conditionalFormatting>
  <conditionalFormatting sqref="T5">
    <cfRule type="expression" dxfId="1270" priority="182" stopIfTrue="1">
      <formula>$D$1&lt;T5</formula>
    </cfRule>
    <cfRule type="expression" dxfId="1269" priority="183" stopIfTrue="1">
      <formula>$D$1&gt;T5</formula>
    </cfRule>
  </conditionalFormatting>
  <conditionalFormatting sqref="T5">
    <cfRule type="expression" dxfId="1268" priority="180" stopIfTrue="1">
      <formula>$D$1&lt;T5</formula>
    </cfRule>
    <cfRule type="expression" dxfId="1267" priority="181" stopIfTrue="1">
      <formula>$D$1&gt;T5</formula>
    </cfRule>
  </conditionalFormatting>
  <conditionalFormatting sqref="T5">
    <cfRule type="expression" dxfId="1266" priority="178" stopIfTrue="1">
      <formula>$D$1&lt;T5</formula>
    </cfRule>
    <cfRule type="expression" dxfId="1265" priority="179" stopIfTrue="1">
      <formula>$D$1&gt;T5</formula>
    </cfRule>
  </conditionalFormatting>
  <conditionalFormatting sqref="T5">
    <cfRule type="expression" dxfId="1264" priority="202" stopIfTrue="1">
      <formula>$D$1&lt;T5</formula>
    </cfRule>
    <cfRule type="expression" dxfId="1263" priority="203" stopIfTrue="1">
      <formula>$D$1&gt;T5</formula>
    </cfRule>
  </conditionalFormatting>
  <conditionalFormatting sqref="T5">
    <cfRule type="expression" dxfId="1262" priority="200" stopIfTrue="1">
      <formula>$D$1&lt;T5</formula>
    </cfRule>
    <cfRule type="expression" dxfId="1261" priority="201" stopIfTrue="1">
      <formula>$D$1&gt;T5</formula>
    </cfRule>
  </conditionalFormatting>
  <conditionalFormatting sqref="T5">
    <cfRule type="expression" dxfId="1260" priority="198" stopIfTrue="1">
      <formula>$D$1&lt;T5</formula>
    </cfRule>
    <cfRule type="expression" dxfId="1259" priority="199" stopIfTrue="1">
      <formula>$D$1&gt;T5</formula>
    </cfRule>
  </conditionalFormatting>
  <conditionalFormatting sqref="T5">
    <cfRule type="expression" dxfId="1258" priority="196" stopIfTrue="1">
      <formula>$D$1&lt;T5</formula>
    </cfRule>
    <cfRule type="expression" dxfId="1257" priority="197" stopIfTrue="1">
      <formula>$D$1&gt;T5</formula>
    </cfRule>
  </conditionalFormatting>
  <conditionalFormatting sqref="T5">
    <cfRule type="expression" dxfId="1256" priority="194" stopIfTrue="1">
      <formula>$D$1&lt;T5</formula>
    </cfRule>
    <cfRule type="expression" dxfId="1255" priority="195" stopIfTrue="1">
      <formula>$D$1&gt;T5</formula>
    </cfRule>
  </conditionalFormatting>
  <conditionalFormatting sqref="T5">
    <cfRule type="expression" dxfId="1254" priority="192" stopIfTrue="1">
      <formula>$D$1&lt;T5</formula>
    </cfRule>
    <cfRule type="expression" dxfId="1253" priority="193" stopIfTrue="1">
      <formula>$D$1&gt;T5</formula>
    </cfRule>
  </conditionalFormatting>
  <conditionalFormatting sqref="T5">
    <cfRule type="expression" dxfId="1252" priority="190" stopIfTrue="1">
      <formula>$D$1&lt;T5</formula>
    </cfRule>
    <cfRule type="expression" dxfId="1251" priority="191" stopIfTrue="1">
      <formula>$D$1&gt;T5</formula>
    </cfRule>
  </conditionalFormatting>
  <conditionalFormatting sqref="T5">
    <cfRule type="expression" dxfId="1250" priority="188" stopIfTrue="1">
      <formula>$D$1&lt;T5</formula>
    </cfRule>
    <cfRule type="expression" dxfId="1249" priority="189" stopIfTrue="1">
      <formula>$D$1&gt;T5</formula>
    </cfRule>
  </conditionalFormatting>
  <conditionalFormatting sqref="T5">
    <cfRule type="expression" dxfId="1248" priority="186" stopIfTrue="1">
      <formula>$D$1&lt;T5</formula>
    </cfRule>
    <cfRule type="expression" dxfId="1247" priority="187" stopIfTrue="1">
      <formula>$D$1&gt;T5</formula>
    </cfRule>
  </conditionalFormatting>
  <conditionalFormatting sqref="T5">
    <cfRule type="cellIs" dxfId="1246" priority="173" stopIfTrue="1" operator="equal">
      <formula>5</formula>
    </cfRule>
    <cfRule type="cellIs" dxfId="1245" priority="174" stopIfTrue="1" operator="equal">
      <formula>4</formula>
    </cfRule>
    <cfRule type="cellIs" dxfId="1244" priority="175" stopIfTrue="1" operator="equal">
      <formula>3</formula>
    </cfRule>
  </conditionalFormatting>
  <conditionalFormatting sqref="T5">
    <cfRule type="cellIs" dxfId="1243" priority="170" stopIfTrue="1" operator="equal">
      <formula>5</formula>
    </cfRule>
    <cfRule type="cellIs" dxfId="1242" priority="171" stopIfTrue="1" operator="equal">
      <formula>4</formula>
    </cfRule>
    <cfRule type="cellIs" dxfId="1241" priority="172" stopIfTrue="1" operator="equal">
      <formula>3</formula>
    </cfRule>
  </conditionalFormatting>
  <conditionalFormatting sqref="T4">
    <cfRule type="expression" dxfId="1240" priority="168" stopIfTrue="1">
      <formula>$D$1&lt;T4</formula>
    </cfRule>
    <cfRule type="expression" dxfId="1239" priority="169" stopIfTrue="1">
      <formula>$D$1&gt;T4</formula>
    </cfRule>
  </conditionalFormatting>
  <conditionalFormatting sqref="T4">
    <cfRule type="expression" dxfId="1238" priority="166" stopIfTrue="1">
      <formula>$D$1&lt;T4</formula>
    </cfRule>
    <cfRule type="expression" dxfId="1237" priority="167" stopIfTrue="1">
      <formula>$D$1&gt;T4</formula>
    </cfRule>
  </conditionalFormatting>
  <conditionalFormatting sqref="T4">
    <cfRule type="expression" dxfId="1236" priority="164" stopIfTrue="1">
      <formula>$D$1&lt;T4</formula>
    </cfRule>
    <cfRule type="expression" dxfId="1235" priority="165" stopIfTrue="1">
      <formula>$D$1&gt;T4</formula>
    </cfRule>
  </conditionalFormatting>
  <conditionalFormatting sqref="T4">
    <cfRule type="expression" dxfId="1234" priority="160" stopIfTrue="1">
      <formula>$D$1&lt;T4</formula>
    </cfRule>
    <cfRule type="expression" dxfId="1233" priority="161" stopIfTrue="1">
      <formula>$D$1&gt;T4</formula>
    </cfRule>
  </conditionalFormatting>
  <conditionalFormatting sqref="T4">
    <cfRule type="expression" dxfId="1232" priority="162" stopIfTrue="1">
      <formula>$D$1&lt;T4</formula>
    </cfRule>
    <cfRule type="expression" dxfId="1231" priority="163" stopIfTrue="1">
      <formula>$D$1&gt;T4</formula>
    </cfRule>
  </conditionalFormatting>
  <conditionalFormatting sqref="T4">
    <cfRule type="expression" dxfId="1230" priority="158" stopIfTrue="1">
      <formula>$D$1&lt;T4</formula>
    </cfRule>
    <cfRule type="expression" dxfId="1229" priority="159" stopIfTrue="1">
      <formula>$D$1&gt;T4</formula>
    </cfRule>
  </conditionalFormatting>
  <conditionalFormatting sqref="T4">
    <cfRule type="expression" dxfId="1228" priority="156" stopIfTrue="1">
      <formula>$D$1&lt;T4</formula>
    </cfRule>
    <cfRule type="expression" dxfId="1227" priority="157" stopIfTrue="1">
      <formula>$D$1&gt;T4</formula>
    </cfRule>
  </conditionalFormatting>
  <conditionalFormatting sqref="T4">
    <cfRule type="expression" dxfId="1226" priority="154" stopIfTrue="1">
      <formula>$D$1&lt;T4</formula>
    </cfRule>
    <cfRule type="expression" dxfId="1225" priority="155" stopIfTrue="1">
      <formula>$D$1&gt;T4</formula>
    </cfRule>
  </conditionalFormatting>
  <conditionalFormatting sqref="T4">
    <cfRule type="expression" dxfId="1224" priority="152" stopIfTrue="1">
      <formula>$D$1&lt;T4</formula>
    </cfRule>
    <cfRule type="expression" dxfId="1223" priority="153" stopIfTrue="1">
      <formula>$D$1&gt;T4</formula>
    </cfRule>
  </conditionalFormatting>
  <conditionalFormatting sqref="P4">
    <cfRule type="expression" dxfId="1222" priority="142" stopIfTrue="1">
      <formula>$D$1&lt;P4</formula>
    </cfRule>
    <cfRule type="expression" dxfId="1221" priority="143" stopIfTrue="1">
      <formula>$D$1&gt;P4</formula>
    </cfRule>
  </conditionalFormatting>
  <conditionalFormatting sqref="P4">
    <cfRule type="expression" dxfId="1220" priority="146" stopIfTrue="1">
      <formula>$D$1&lt;P4</formula>
    </cfRule>
    <cfRule type="expression" dxfId="1219" priority="147" stopIfTrue="1">
      <formula>$D$1&gt;P4</formula>
    </cfRule>
  </conditionalFormatting>
  <conditionalFormatting sqref="P4">
    <cfRule type="expression" dxfId="1218" priority="150" stopIfTrue="1">
      <formula>$D$1&lt;P4</formula>
    </cfRule>
    <cfRule type="expression" dxfId="1217" priority="151" stopIfTrue="1">
      <formula>$D$1&gt;P4</formula>
    </cfRule>
  </conditionalFormatting>
  <conditionalFormatting sqref="P5">
    <cfRule type="expression" dxfId="1216" priority="138" stopIfTrue="1">
      <formula>$D$1&lt;P5</formula>
    </cfRule>
    <cfRule type="expression" dxfId="1215" priority="139" stopIfTrue="1">
      <formula>$D$1&gt;P5</formula>
    </cfRule>
  </conditionalFormatting>
  <conditionalFormatting sqref="P4">
    <cfRule type="expression" dxfId="1214" priority="148" stopIfTrue="1">
      <formula>$D$1&lt;P4</formula>
    </cfRule>
    <cfRule type="expression" dxfId="1213" priority="149" stopIfTrue="1">
      <formula>$D$1&gt;P4</formula>
    </cfRule>
  </conditionalFormatting>
  <conditionalFormatting sqref="P4">
    <cfRule type="expression" dxfId="1212" priority="144" stopIfTrue="1">
      <formula>$D$1&lt;P4</formula>
    </cfRule>
    <cfRule type="expression" dxfId="1211" priority="145" stopIfTrue="1">
      <formula>$D$1&gt;P4</formula>
    </cfRule>
  </conditionalFormatting>
  <conditionalFormatting sqref="P4">
    <cfRule type="expression" dxfId="1210" priority="140" stopIfTrue="1">
      <formula>$D$1&lt;P4</formula>
    </cfRule>
    <cfRule type="expression" dxfId="1209" priority="141" stopIfTrue="1">
      <formula>$D$1&gt;P4</formula>
    </cfRule>
  </conditionalFormatting>
  <conditionalFormatting sqref="P5">
    <cfRule type="expression" dxfId="1208" priority="136" stopIfTrue="1">
      <formula>$D$1&lt;P5</formula>
    </cfRule>
    <cfRule type="expression" dxfId="1207" priority="137" stopIfTrue="1">
      <formula>$D$1&gt;P5</formula>
    </cfRule>
  </conditionalFormatting>
  <conditionalFormatting sqref="P5">
    <cfRule type="expression" dxfId="1206" priority="134" stopIfTrue="1">
      <formula>$D$1&lt;P5</formula>
    </cfRule>
    <cfRule type="expression" dxfId="1205" priority="135" stopIfTrue="1">
      <formula>$D$1&gt;P5</formula>
    </cfRule>
  </conditionalFormatting>
  <conditionalFormatting sqref="P5">
    <cfRule type="expression" dxfId="1204" priority="132" stopIfTrue="1">
      <formula>$D$1&lt;P5</formula>
    </cfRule>
    <cfRule type="expression" dxfId="1203" priority="133" stopIfTrue="1">
      <formula>$D$1&gt;P5</formula>
    </cfRule>
  </conditionalFormatting>
  <conditionalFormatting sqref="P5">
    <cfRule type="expression" dxfId="1202" priority="130" stopIfTrue="1">
      <formula>$D$1&lt;P5</formula>
    </cfRule>
    <cfRule type="expression" dxfId="1201" priority="131" stopIfTrue="1">
      <formula>$D$1&gt;P5</formula>
    </cfRule>
  </conditionalFormatting>
  <conditionalFormatting sqref="P5">
    <cfRule type="expression" dxfId="1200" priority="128" stopIfTrue="1">
      <formula>$D$1&lt;P5</formula>
    </cfRule>
    <cfRule type="expression" dxfId="1199" priority="129" stopIfTrue="1">
      <formula>$D$1&gt;P5</formula>
    </cfRule>
  </conditionalFormatting>
  <conditionalFormatting sqref="P5">
    <cfRule type="expression" dxfId="1198" priority="126" stopIfTrue="1">
      <formula>$D$1&lt;P5</formula>
    </cfRule>
    <cfRule type="expression" dxfId="1197" priority="127" stopIfTrue="1">
      <formula>$D$1&gt;P5</formula>
    </cfRule>
  </conditionalFormatting>
  <conditionalFormatting sqref="P4">
    <cfRule type="expression" dxfId="1196" priority="121" stopIfTrue="1">
      <formula>$D$1&lt;P4</formula>
    </cfRule>
    <cfRule type="expression" dxfId="1195" priority="122" stopIfTrue="1">
      <formula>$D$1&gt;P4</formula>
    </cfRule>
  </conditionalFormatting>
  <conditionalFormatting sqref="P5">
    <cfRule type="cellIs" dxfId="1194" priority="123" stopIfTrue="1" operator="equal">
      <formula>5</formula>
    </cfRule>
    <cfRule type="cellIs" dxfId="1193" priority="124" stopIfTrue="1" operator="equal">
      <formula>4</formula>
    </cfRule>
    <cfRule type="cellIs" dxfId="1192" priority="125" stopIfTrue="1" operator="equal">
      <formula>3</formula>
    </cfRule>
  </conditionalFormatting>
  <conditionalFormatting sqref="P5">
    <cfRule type="cellIs" dxfId="1191" priority="118" stopIfTrue="1" operator="equal">
      <formula>5</formula>
    </cfRule>
    <cfRule type="cellIs" dxfId="1190" priority="119" stopIfTrue="1" operator="equal">
      <formula>4</formula>
    </cfRule>
    <cfRule type="cellIs" dxfId="1189" priority="120" stopIfTrue="1" operator="equal">
      <formula>3</formula>
    </cfRule>
  </conditionalFormatting>
  <conditionalFormatting sqref="P4">
    <cfRule type="expression" dxfId="1188" priority="116" stopIfTrue="1">
      <formula>$D$1&lt;P4</formula>
    </cfRule>
    <cfRule type="expression" dxfId="1187" priority="117" stopIfTrue="1">
      <formula>$D$1&gt;P4</formula>
    </cfRule>
  </conditionalFormatting>
  <conditionalFormatting sqref="P4">
    <cfRule type="expression" dxfId="1186" priority="114" stopIfTrue="1">
      <formula>$D$1&lt;P4</formula>
    </cfRule>
    <cfRule type="expression" dxfId="1185" priority="115" stopIfTrue="1">
      <formula>$D$1&gt;P4</formula>
    </cfRule>
  </conditionalFormatting>
  <conditionalFormatting sqref="P4">
    <cfRule type="expression" dxfId="1184" priority="112" stopIfTrue="1">
      <formula>$D$1&lt;P4</formula>
    </cfRule>
    <cfRule type="expression" dxfId="1183" priority="113" stopIfTrue="1">
      <formula>$D$1&gt;P4</formula>
    </cfRule>
  </conditionalFormatting>
  <conditionalFormatting sqref="P4">
    <cfRule type="expression" dxfId="1182" priority="110" stopIfTrue="1">
      <formula>$D$1&lt;P4</formula>
    </cfRule>
    <cfRule type="expression" dxfId="1181" priority="111" stopIfTrue="1">
      <formula>$D$1&gt;P4</formula>
    </cfRule>
  </conditionalFormatting>
  <conditionalFormatting sqref="P4">
    <cfRule type="expression" dxfId="1180" priority="108" stopIfTrue="1">
      <formula>$D$1&lt;P4</formula>
    </cfRule>
    <cfRule type="expression" dxfId="1179" priority="109" stopIfTrue="1">
      <formula>$D$1&gt;P4</formula>
    </cfRule>
  </conditionalFormatting>
  <conditionalFormatting sqref="P4">
    <cfRule type="expression" dxfId="1178" priority="106" stopIfTrue="1">
      <formula>$D$1&lt;P4</formula>
    </cfRule>
    <cfRule type="expression" dxfId="1177" priority="107" stopIfTrue="1">
      <formula>$D$1&gt;P4</formula>
    </cfRule>
  </conditionalFormatting>
  <conditionalFormatting sqref="R6:R27">
    <cfRule type="cellIs" dxfId="1176" priority="100" stopIfTrue="1" operator="equal">
      <formula>5</formula>
    </cfRule>
    <cfRule type="cellIs" dxfId="1175" priority="101" stopIfTrue="1" operator="equal">
      <formula>4</formula>
    </cfRule>
    <cfRule type="cellIs" dxfId="1174" priority="102" stopIfTrue="1" operator="equal">
      <formula>3</formula>
    </cfRule>
  </conditionalFormatting>
  <conditionalFormatting sqref="R3">
    <cfRule type="expression" dxfId="1173" priority="98" stopIfTrue="1">
      <formula>$D$1&lt;R3</formula>
    </cfRule>
    <cfRule type="expression" dxfId="1172" priority="99" stopIfTrue="1">
      <formula>$D$1&gt;R3</formula>
    </cfRule>
  </conditionalFormatting>
  <conditionalFormatting sqref="R4">
    <cfRule type="expression" dxfId="1171" priority="88" stopIfTrue="1">
      <formula>$D$1&lt;R4</formula>
    </cfRule>
    <cfRule type="expression" dxfId="1170" priority="89" stopIfTrue="1">
      <formula>$D$1&gt;R4</formula>
    </cfRule>
  </conditionalFormatting>
  <conditionalFormatting sqref="R4">
    <cfRule type="expression" dxfId="1169" priority="92" stopIfTrue="1">
      <formula>$D$1&lt;R4</formula>
    </cfRule>
    <cfRule type="expression" dxfId="1168" priority="93" stopIfTrue="1">
      <formula>$D$1&gt;R4</formula>
    </cfRule>
  </conditionalFormatting>
  <conditionalFormatting sqref="R4">
    <cfRule type="expression" dxfId="1167" priority="96" stopIfTrue="1">
      <formula>$D$1&lt;R4</formula>
    </cfRule>
    <cfRule type="expression" dxfId="1166" priority="97" stopIfTrue="1">
      <formula>$D$1&gt;R4</formula>
    </cfRule>
  </conditionalFormatting>
  <conditionalFormatting sqref="R5">
    <cfRule type="expression" dxfId="1165" priority="84" stopIfTrue="1">
      <formula>$D$1&lt;R5</formula>
    </cfRule>
    <cfRule type="expression" dxfId="1164" priority="85" stopIfTrue="1">
      <formula>$D$1&gt;R5</formula>
    </cfRule>
  </conditionalFormatting>
  <conditionalFormatting sqref="R4">
    <cfRule type="expression" dxfId="1163" priority="94" stopIfTrue="1">
      <formula>$D$1&lt;R4</formula>
    </cfRule>
    <cfRule type="expression" dxfId="1162" priority="95" stopIfTrue="1">
      <formula>$D$1&gt;R4</formula>
    </cfRule>
  </conditionalFormatting>
  <conditionalFormatting sqref="R4">
    <cfRule type="expression" dxfId="1161" priority="90" stopIfTrue="1">
      <formula>$D$1&lt;R4</formula>
    </cfRule>
    <cfRule type="expression" dxfId="1160" priority="91" stopIfTrue="1">
      <formula>$D$1&gt;R4</formula>
    </cfRule>
  </conditionalFormatting>
  <conditionalFormatting sqref="R4">
    <cfRule type="expression" dxfId="1159" priority="86" stopIfTrue="1">
      <formula>$D$1&lt;R4</formula>
    </cfRule>
    <cfRule type="expression" dxfId="1158" priority="87" stopIfTrue="1">
      <formula>$D$1&gt;R4</formula>
    </cfRule>
  </conditionalFormatting>
  <conditionalFormatting sqref="R5">
    <cfRule type="expression" dxfId="1157" priority="82" stopIfTrue="1">
      <formula>$D$1&lt;R5</formula>
    </cfRule>
    <cfRule type="expression" dxfId="1156" priority="83" stopIfTrue="1">
      <formula>$D$1&gt;R5</formula>
    </cfRule>
  </conditionalFormatting>
  <conditionalFormatting sqref="R5">
    <cfRule type="expression" dxfId="1155" priority="80" stopIfTrue="1">
      <formula>$D$1&lt;R5</formula>
    </cfRule>
    <cfRule type="expression" dxfId="1154" priority="81" stopIfTrue="1">
      <formula>$D$1&gt;R5</formula>
    </cfRule>
  </conditionalFormatting>
  <conditionalFormatting sqref="R5">
    <cfRule type="expression" dxfId="1153" priority="78" stopIfTrue="1">
      <formula>$D$1&lt;R5</formula>
    </cfRule>
    <cfRule type="expression" dxfId="1152" priority="79" stopIfTrue="1">
      <formula>$D$1&gt;R5</formula>
    </cfRule>
  </conditionalFormatting>
  <conditionalFormatting sqref="R5">
    <cfRule type="expression" dxfId="1151" priority="76" stopIfTrue="1">
      <formula>$D$1&lt;R5</formula>
    </cfRule>
    <cfRule type="expression" dxfId="1150" priority="77" stopIfTrue="1">
      <formula>$D$1&gt;R5</formula>
    </cfRule>
  </conditionalFormatting>
  <conditionalFormatting sqref="R5">
    <cfRule type="expression" dxfId="1149" priority="74" stopIfTrue="1">
      <formula>$D$1&lt;R5</formula>
    </cfRule>
    <cfRule type="expression" dxfId="1148" priority="75" stopIfTrue="1">
      <formula>$D$1&gt;R5</formula>
    </cfRule>
  </conditionalFormatting>
  <conditionalFormatting sqref="R5">
    <cfRule type="expression" dxfId="1147" priority="72" stopIfTrue="1">
      <formula>$D$1&lt;R5</formula>
    </cfRule>
    <cfRule type="expression" dxfId="1146" priority="73" stopIfTrue="1">
      <formula>$D$1&gt;R5</formula>
    </cfRule>
  </conditionalFormatting>
  <conditionalFormatting sqref="R4">
    <cfRule type="expression" dxfId="1145" priority="67" stopIfTrue="1">
      <formula>$D$1&lt;R4</formula>
    </cfRule>
    <cfRule type="expression" dxfId="1144" priority="68" stopIfTrue="1">
      <formula>$D$1&gt;R4</formula>
    </cfRule>
  </conditionalFormatting>
  <conditionalFormatting sqref="R5">
    <cfRule type="cellIs" dxfId="1143" priority="69" stopIfTrue="1" operator="equal">
      <formula>5</formula>
    </cfRule>
    <cfRule type="cellIs" dxfId="1142" priority="70" stopIfTrue="1" operator="equal">
      <formula>4</formula>
    </cfRule>
    <cfRule type="cellIs" dxfId="1141" priority="71" stopIfTrue="1" operator="equal">
      <formula>3</formula>
    </cfRule>
  </conditionalFormatting>
  <conditionalFormatting sqref="R5">
    <cfRule type="cellIs" dxfId="1140" priority="64" stopIfTrue="1" operator="equal">
      <formula>5</formula>
    </cfRule>
    <cfRule type="cellIs" dxfId="1139" priority="65" stopIfTrue="1" operator="equal">
      <formula>4</formula>
    </cfRule>
    <cfRule type="cellIs" dxfId="1138" priority="66" stopIfTrue="1" operator="equal">
      <formula>3</formula>
    </cfRule>
  </conditionalFormatting>
  <conditionalFormatting sqref="R4">
    <cfRule type="expression" dxfId="1137" priority="62" stopIfTrue="1">
      <formula>$D$1&lt;R4</formula>
    </cfRule>
    <cfRule type="expression" dxfId="1136" priority="63" stopIfTrue="1">
      <formula>$D$1&gt;R4</formula>
    </cfRule>
  </conditionalFormatting>
  <conditionalFormatting sqref="R4">
    <cfRule type="expression" dxfId="1135" priority="60" stopIfTrue="1">
      <formula>$D$1&lt;R4</formula>
    </cfRule>
    <cfRule type="expression" dxfId="1134" priority="61" stopIfTrue="1">
      <formula>$D$1&gt;R4</formula>
    </cfRule>
  </conditionalFormatting>
  <conditionalFormatting sqref="R4">
    <cfRule type="expression" dxfId="1133" priority="58" stopIfTrue="1">
      <formula>$D$1&lt;R4</formula>
    </cfRule>
    <cfRule type="expression" dxfId="1132" priority="59" stopIfTrue="1">
      <formula>$D$1&gt;R4</formula>
    </cfRule>
  </conditionalFormatting>
  <conditionalFormatting sqref="R4">
    <cfRule type="expression" dxfId="1131" priority="56" stopIfTrue="1">
      <formula>$D$1&lt;R4</formula>
    </cfRule>
    <cfRule type="expression" dxfId="1130" priority="57" stopIfTrue="1">
      <formula>$D$1&gt;R4</formula>
    </cfRule>
  </conditionalFormatting>
  <conditionalFormatting sqref="R4">
    <cfRule type="expression" dxfId="1129" priority="54" stopIfTrue="1">
      <formula>$D$1&lt;R4</formula>
    </cfRule>
    <cfRule type="expression" dxfId="1128" priority="55" stopIfTrue="1">
      <formula>$D$1&gt;R4</formula>
    </cfRule>
  </conditionalFormatting>
  <conditionalFormatting sqref="R4">
    <cfRule type="expression" dxfId="1127" priority="52" stopIfTrue="1">
      <formula>$D$1&lt;R4</formula>
    </cfRule>
    <cfRule type="expression" dxfId="1126" priority="53" stopIfTrue="1">
      <formula>$D$1&gt;R4</formula>
    </cfRule>
  </conditionalFormatting>
  <conditionalFormatting sqref="Q6:Q27">
    <cfRule type="cellIs" dxfId="1125" priority="49" stopIfTrue="1" operator="equal">
      <formula>5</formula>
    </cfRule>
    <cfRule type="cellIs" dxfId="1124" priority="50" stopIfTrue="1" operator="equal">
      <formula>4</formula>
    </cfRule>
    <cfRule type="cellIs" dxfId="1123" priority="51" stopIfTrue="1" operator="equal">
      <formula>3</formula>
    </cfRule>
  </conditionalFormatting>
  <conditionalFormatting sqref="Q3">
    <cfRule type="expression" dxfId="1122" priority="47" stopIfTrue="1">
      <formula>$D$1&lt;Q3</formula>
    </cfRule>
    <cfRule type="expression" dxfId="1121" priority="48" stopIfTrue="1">
      <formula>$D$1&gt;Q3</formula>
    </cfRule>
  </conditionalFormatting>
  <conditionalFormatting sqref="Q4">
    <cfRule type="expression" dxfId="1120" priority="37" stopIfTrue="1">
      <formula>$D$1&lt;Q4</formula>
    </cfRule>
    <cfRule type="expression" dxfId="1119" priority="38" stopIfTrue="1">
      <formula>$D$1&gt;Q4</formula>
    </cfRule>
  </conditionalFormatting>
  <conditionalFormatting sqref="Q4">
    <cfRule type="expression" dxfId="1118" priority="41" stopIfTrue="1">
      <formula>$D$1&lt;Q4</formula>
    </cfRule>
    <cfRule type="expression" dxfId="1117" priority="42" stopIfTrue="1">
      <formula>$D$1&gt;Q4</formula>
    </cfRule>
  </conditionalFormatting>
  <conditionalFormatting sqref="Q4">
    <cfRule type="expression" dxfId="1116" priority="45" stopIfTrue="1">
      <formula>$D$1&lt;Q4</formula>
    </cfRule>
    <cfRule type="expression" dxfId="1115" priority="46" stopIfTrue="1">
      <formula>$D$1&gt;Q4</formula>
    </cfRule>
  </conditionalFormatting>
  <conditionalFormatting sqref="Q5">
    <cfRule type="expression" dxfId="1114" priority="33" stopIfTrue="1">
      <formula>$D$1&lt;Q5</formula>
    </cfRule>
    <cfRule type="expression" dxfId="1113" priority="34" stopIfTrue="1">
      <formula>$D$1&gt;Q5</formula>
    </cfRule>
  </conditionalFormatting>
  <conditionalFormatting sqref="Q4">
    <cfRule type="expression" dxfId="1112" priority="43" stopIfTrue="1">
      <formula>$D$1&lt;Q4</formula>
    </cfRule>
    <cfRule type="expression" dxfId="1111" priority="44" stopIfTrue="1">
      <formula>$D$1&gt;Q4</formula>
    </cfRule>
  </conditionalFormatting>
  <conditionalFormatting sqref="Q4">
    <cfRule type="expression" dxfId="1110" priority="39" stopIfTrue="1">
      <formula>$D$1&lt;Q4</formula>
    </cfRule>
    <cfRule type="expression" dxfId="1109" priority="40" stopIfTrue="1">
      <formula>$D$1&gt;Q4</formula>
    </cfRule>
  </conditionalFormatting>
  <conditionalFormatting sqref="Q4">
    <cfRule type="expression" dxfId="1108" priority="35" stopIfTrue="1">
      <formula>$D$1&lt;Q4</formula>
    </cfRule>
    <cfRule type="expression" dxfId="1107" priority="36" stopIfTrue="1">
      <formula>$D$1&gt;Q4</formula>
    </cfRule>
  </conditionalFormatting>
  <conditionalFormatting sqref="Q5">
    <cfRule type="expression" dxfId="1106" priority="31" stopIfTrue="1">
      <formula>$D$1&lt;Q5</formula>
    </cfRule>
    <cfRule type="expression" dxfId="1105" priority="32" stopIfTrue="1">
      <formula>$D$1&gt;Q5</formula>
    </cfRule>
  </conditionalFormatting>
  <conditionalFormatting sqref="Q5">
    <cfRule type="expression" dxfId="1104" priority="29" stopIfTrue="1">
      <formula>$D$1&lt;Q5</formula>
    </cfRule>
    <cfRule type="expression" dxfId="1103" priority="30" stopIfTrue="1">
      <formula>$D$1&gt;Q5</formula>
    </cfRule>
  </conditionalFormatting>
  <conditionalFormatting sqref="Q5">
    <cfRule type="expression" dxfId="1102" priority="27" stopIfTrue="1">
      <formula>$D$1&lt;Q5</formula>
    </cfRule>
    <cfRule type="expression" dxfId="1101" priority="28" stopIfTrue="1">
      <formula>$D$1&gt;Q5</formula>
    </cfRule>
  </conditionalFormatting>
  <conditionalFormatting sqref="Q5">
    <cfRule type="expression" dxfId="1100" priority="25" stopIfTrue="1">
      <formula>$D$1&lt;Q5</formula>
    </cfRule>
    <cfRule type="expression" dxfId="1099" priority="26" stopIfTrue="1">
      <formula>$D$1&gt;Q5</formula>
    </cfRule>
  </conditionalFormatting>
  <conditionalFormatting sqref="Q5">
    <cfRule type="expression" dxfId="1098" priority="23" stopIfTrue="1">
      <formula>$D$1&lt;Q5</formula>
    </cfRule>
    <cfRule type="expression" dxfId="1097" priority="24" stopIfTrue="1">
      <formula>$D$1&gt;Q5</formula>
    </cfRule>
  </conditionalFormatting>
  <conditionalFormatting sqref="Q5">
    <cfRule type="expression" dxfId="1096" priority="21" stopIfTrue="1">
      <formula>$D$1&lt;Q5</formula>
    </cfRule>
    <cfRule type="expression" dxfId="1095" priority="22" stopIfTrue="1">
      <formula>$D$1&gt;Q5</formula>
    </cfRule>
  </conditionalFormatting>
  <conditionalFormatting sqref="Q4">
    <cfRule type="expression" dxfId="1094" priority="16" stopIfTrue="1">
      <formula>$D$1&lt;Q4</formula>
    </cfRule>
    <cfRule type="expression" dxfId="1093" priority="17" stopIfTrue="1">
      <formula>$D$1&gt;Q4</formula>
    </cfRule>
  </conditionalFormatting>
  <conditionalFormatting sqref="Q5">
    <cfRule type="cellIs" dxfId="1092" priority="18" stopIfTrue="1" operator="equal">
      <formula>5</formula>
    </cfRule>
    <cfRule type="cellIs" dxfId="1091" priority="19" stopIfTrue="1" operator="equal">
      <formula>4</formula>
    </cfRule>
    <cfRule type="cellIs" dxfId="1090" priority="20" stopIfTrue="1" operator="equal">
      <formula>3</formula>
    </cfRule>
  </conditionalFormatting>
  <conditionalFormatting sqref="Q5">
    <cfRule type="cellIs" dxfId="1089" priority="13" stopIfTrue="1" operator="equal">
      <formula>5</formula>
    </cfRule>
    <cfRule type="cellIs" dxfId="1088" priority="14" stopIfTrue="1" operator="equal">
      <formula>4</formula>
    </cfRule>
    <cfRule type="cellIs" dxfId="1087" priority="15" stopIfTrue="1" operator="equal">
      <formula>3</formula>
    </cfRule>
  </conditionalFormatting>
  <conditionalFormatting sqref="Q4">
    <cfRule type="expression" dxfId="1086" priority="11" stopIfTrue="1">
      <formula>$D$1&lt;Q4</formula>
    </cfRule>
    <cfRule type="expression" dxfId="1085" priority="12" stopIfTrue="1">
      <formula>$D$1&gt;Q4</formula>
    </cfRule>
  </conditionalFormatting>
  <conditionalFormatting sqref="Q4">
    <cfRule type="expression" dxfId="1084" priority="9" stopIfTrue="1">
      <formula>$D$1&lt;Q4</formula>
    </cfRule>
    <cfRule type="expression" dxfId="1083" priority="10" stopIfTrue="1">
      <formula>$D$1&gt;Q4</formula>
    </cfRule>
  </conditionalFormatting>
  <conditionalFormatting sqref="Q4">
    <cfRule type="expression" dxfId="1082" priority="7" stopIfTrue="1">
      <formula>$D$1&lt;Q4</formula>
    </cfRule>
    <cfRule type="expression" dxfId="1081" priority="8" stopIfTrue="1">
      <formula>$D$1&gt;Q4</formula>
    </cfRule>
  </conditionalFormatting>
  <conditionalFormatting sqref="Q4">
    <cfRule type="expression" dxfId="1080" priority="5" stopIfTrue="1">
      <formula>$D$1&lt;Q4</formula>
    </cfRule>
    <cfRule type="expression" dxfId="1079" priority="6" stopIfTrue="1">
      <formula>$D$1&gt;Q4</formula>
    </cfRule>
  </conditionalFormatting>
  <conditionalFormatting sqref="Q4">
    <cfRule type="expression" dxfId="1078" priority="3" stopIfTrue="1">
      <formula>$D$1&lt;Q4</formula>
    </cfRule>
    <cfRule type="expression" dxfId="1077" priority="4" stopIfTrue="1">
      <formula>$D$1&gt;Q4</formula>
    </cfRule>
  </conditionalFormatting>
  <conditionalFormatting sqref="Q4">
    <cfRule type="expression" dxfId="1076" priority="1" stopIfTrue="1">
      <formula>$D$1&lt;Q4</formula>
    </cfRule>
    <cfRule type="expression" dxfId="1075" priority="2" stopIfTrue="1">
      <formula>$D$1&gt;Q4</formula>
    </cfRule>
  </conditionalFormatting>
  <pageMargins left="0.7" right="0.7" top="0.75" bottom="0.75" header="0.3" footer="0.3"/>
  <pageSetup paperSize="9" scale="48" orientation="portrait" r:id="rId1"/>
  <colBreaks count="1" manualBreakCount="1">
    <brk id="30" max="44" man="1"/>
  </colBreaks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47"/>
  <sheetViews>
    <sheetView view="pageBreakPreview" zoomScale="60" zoomScaleNormal="85" workbookViewId="0">
      <selection activeCell="H2" sqref="H2:U5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41" style="13" customWidth="1"/>
    <col min="5" max="5" width="8" style="13" customWidth="1"/>
    <col min="6" max="6" width="7" hidden="1" customWidth="1"/>
    <col min="7" max="7" width="7.140625" hidden="1" customWidth="1"/>
    <col min="8" max="9" width="7" customWidth="1"/>
    <col min="10" max="10" width="7.28515625" customWidth="1"/>
    <col min="11" max="11" width="7" customWidth="1"/>
    <col min="12" max="12" width="7" bestFit="1" customWidth="1"/>
    <col min="13" max="13" width="8" customWidth="1"/>
    <col min="14" max="15" width="7.28515625" customWidth="1"/>
    <col min="16" max="16" width="7.140625" customWidth="1"/>
    <col min="17" max="17" width="7" customWidth="1"/>
    <col min="18" max="18" width="7.28515625" customWidth="1"/>
    <col min="19" max="19" width="7.140625" customWidth="1"/>
    <col min="20" max="21" width="7.28515625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78" width="3.42578125" style="30" hidden="1" customWidth="1"/>
    <col min="7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43578.632718981484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94"/>
      <c r="Z1" s="494"/>
      <c r="AA1" s="494"/>
      <c r="AB1" s="494"/>
      <c r="AC1" s="494"/>
      <c r="AD1" s="494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341"/>
      <c r="G2" s="341"/>
      <c r="H2" s="734" t="s">
        <v>40</v>
      </c>
      <c r="I2" s="734"/>
      <c r="J2" s="734"/>
      <c r="K2" s="734"/>
      <c r="L2" s="734"/>
      <c r="M2" s="734"/>
      <c r="N2" s="734"/>
      <c r="O2" s="734"/>
      <c r="P2" s="734"/>
      <c r="Q2" s="735" t="s">
        <v>1329</v>
      </c>
      <c r="R2" s="737"/>
      <c r="S2" s="737"/>
      <c r="T2" s="736"/>
      <c r="U2" s="307" t="s">
        <v>42</v>
      </c>
      <c r="V2" s="7"/>
      <c r="W2" s="8"/>
      <c r="X2" s="8"/>
      <c r="Y2" s="494"/>
      <c r="Z2" s="494"/>
      <c r="AA2" s="494"/>
      <c r="AB2" s="494"/>
      <c r="AC2" s="494"/>
      <c r="AD2" s="494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752">
        <v>2391</v>
      </c>
      <c r="B3" s="753"/>
      <c r="C3" s="754"/>
      <c r="D3" s="196" t="s">
        <v>0</v>
      </c>
      <c r="E3" s="197"/>
      <c r="F3" s="153"/>
      <c r="G3" s="153"/>
      <c r="H3" s="153">
        <v>43087</v>
      </c>
      <c r="I3" s="153">
        <v>42976</v>
      </c>
      <c r="J3" s="153">
        <v>43082</v>
      </c>
      <c r="K3" s="153">
        <v>43046</v>
      </c>
      <c r="L3" s="153">
        <v>43077</v>
      </c>
      <c r="M3" s="153">
        <v>43110</v>
      </c>
      <c r="N3" s="153">
        <v>43125</v>
      </c>
      <c r="O3" s="153">
        <v>43127</v>
      </c>
      <c r="P3" s="153">
        <v>43126</v>
      </c>
      <c r="Q3" s="199">
        <v>43148</v>
      </c>
      <c r="R3" s="243">
        <v>43138</v>
      </c>
      <c r="S3" s="243">
        <v>43133</v>
      </c>
      <c r="T3" s="687">
        <v>43144</v>
      </c>
      <c r="U3" s="687">
        <v>43122</v>
      </c>
      <c r="V3" s="201"/>
      <c r="W3" s="202"/>
      <c r="X3" s="202"/>
      <c r="Y3" s="203"/>
      <c r="Z3" s="203"/>
      <c r="AA3" s="203"/>
      <c r="AB3" s="204"/>
      <c r="AC3" s="204"/>
      <c r="AD3" s="724" t="s">
        <v>9</v>
      </c>
      <c r="AE3" s="14"/>
      <c r="AF3" s="494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11"/>
      <c r="BO3" s="11"/>
      <c r="BP3" s="721"/>
      <c r="BQ3" s="721"/>
      <c r="BR3" s="721"/>
      <c r="BS3" s="721"/>
      <c r="BT3" s="721"/>
      <c r="BU3" s="721"/>
      <c r="BV3" s="721"/>
      <c r="BW3" s="721"/>
      <c r="BX3" s="721"/>
      <c r="BY3" s="721"/>
      <c r="BZ3" s="721"/>
      <c r="CA3" s="721"/>
      <c r="CB3" s="721"/>
      <c r="CC3" s="721"/>
      <c r="CD3" s="721"/>
      <c r="CE3" s="721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755"/>
      <c r="B4" s="756"/>
      <c r="C4" s="757"/>
      <c r="D4" s="205" t="s">
        <v>1</v>
      </c>
      <c r="E4" s="197"/>
      <c r="F4" s="156"/>
      <c r="G4" s="351"/>
      <c r="H4" s="206" t="s">
        <v>1123</v>
      </c>
      <c r="I4" s="206"/>
      <c r="J4" s="206" t="s">
        <v>1125</v>
      </c>
      <c r="K4" s="156" t="s">
        <v>1129</v>
      </c>
      <c r="L4" s="206" t="s">
        <v>1143</v>
      </c>
      <c r="M4" s="206" t="s">
        <v>1155</v>
      </c>
      <c r="N4" s="243" t="s">
        <v>451</v>
      </c>
      <c r="O4" s="243" t="s">
        <v>1152</v>
      </c>
      <c r="P4" s="243" t="s">
        <v>1157</v>
      </c>
      <c r="Q4" s="243" t="s">
        <v>1151</v>
      </c>
      <c r="R4" s="243" t="s">
        <v>1241</v>
      </c>
      <c r="S4" s="243" t="s">
        <v>1154</v>
      </c>
      <c r="T4" s="206" t="s">
        <v>493</v>
      </c>
      <c r="U4" s="206" t="s">
        <v>493</v>
      </c>
      <c r="V4" s="200"/>
      <c r="W4" s="200"/>
      <c r="X4" s="200"/>
      <c r="Y4" s="202"/>
      <c r="Z4" s="203"/>
      <c r="AA4" s="203"/>
      <c r="AB4" s="203"/>
      <c r="AC4" s="203"/>
      <c r="AD4" s="724"/>
      <c r="AE4" s="15"/>
      <c r="AF4" s="494"/>
      <c r="AG4" s="494"/>
      <c r="AH4" s="494"/>
      <c r="AI4" s="494"/>
      <c r="AJ4" s="494"/>
      <c r="AK4" s="494"/>
      <c r="AL4" s="494"/>
      <c r="AM4" s="494"/>
      <c r="AN4" s="494"/>
      <c r="AO4" s="494"/>
      <c r="AP4" s="494"/>
      <c r="AQ4" s="494"/>
      <c r="AR4" s="494"/>
      <c r="AS4" s="494"/>
      <c r="AT4" s="494"/>
      <c r="AU4" s="494"/>
      <c r="AV4" s="494"/>
      <c r="AW4" s="9"/>
      <c r="AX4" s="492"/>
      <c r="AY4" s="492"/>
      <c r="AZ4" s="492"/>
      <c r="BA4" s="492"/>
      <c r="BB4" s="492"/>
      <c r="BC4" s="492"/>
      <c r="BD4" s="492"/>
      <c r="BE4" s="492"/>
      <c r="BF4" s="492"/>
      <c r="BG4" s="492"/>
      <c r="BH4" s="492"/>
      <c r="BI4" s="492"/>
      <c r="BJ4" s="492"/>
      <c r="BK4" s="492"/>
      <c r="BL4" s="492"/>
      <c r="BM4" s="492"/>
      <c r="BN4" s="11"/>
      <c r="BO4" s="11"/>
      <c r="BP4" s="492"/>
      <c r="BQ4" s="492"/>
      <c r="BR4" s="492"/>
      <c r="BS4" s="492"/>
      <c r="BT4" s="492"/>
      <c r="BU4" s="492"/>
      <c r="BV4" s="492"/>
      <c r="BW4" s="492"/>
      <c r="BX4" s="492"/>
      <c r="BY4" s="492"/>
      <c r="BZ4" s="492"/>
      <c r="CA4" s="492"/>
      <c r="CB4" s="492"/>
      <c r="CC4" s="492"/>
      <c r="CD4" s="492"/>
      <c r="CE4" s="492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4" customFormat="1" ht="108" customHeight="1" thickBot="1" x14ac:dyDescent="0.25">
      <c r="A5" s="264"/>
      <c r="B5" s="224" t="s">
        <v>2</v>
      </c>
      <c r="C5" s="265" t="s">
        <v>27</v>
      </c>
      <c r="D5" s="266" t="s">
        <v>3</v>
      </c>
      <c r="E5" s="159" t="s">
        <v>4</v>
      </c>
      <c r="F5" s="246"/>
      <c r="G5" s="360"/>
      <c r="H5" s="246" t="s">
        <v>1122</v>
      </c>
      <c r="I5" s="246" t="s">
        <v>460</v>
      </c>
      <c r="J5" s="246" t="s">
        <v>1124</v>
      </c>
      <c r="K5" s="246" t="s">
        <v>1128</v>
      </c>
      <c r="L5" s="279" t="s">
        <v>1144</v>
      </c>
      <c r="M5" s="246" t="s">
        <v>1156</v>
      </c>
      <c r="N5" s="247" t="s">
        <v>1319</v>
      </c>
      <c r="O5" s="247" t="s">
        <v>1304</v>
      </c>
      <c r="P5" s="247" t="s">
        <v>1158</v>
      </c>
      <c r="Q5" s="360" t="s">
        <v>1161</v>
      </c>
      <c r="R5" s="360" t="s">
        <v>1337</v>
      </c>
      <c r="S5" s="658" t="s">
        <v>1153</v>
      </c>
      <c r="T5" s="360" t="s">
        <v>494</v>
      </c>
      <c r="U5" s="360" t="s">
        <v>494</v>
      </c>
      <c r="V5" s="208" t="s">
        <v>5</v>
      </c>
      <c r="W5" s="209" t="s">
        <v>6</v>
      </c>
      <c r="X5" s="209" t="s">
        <v>7</v>
      </c>
      <c r="Y5" s="169" t="s">
        <v>8</v>
      </c>
      <c r="Z5" s="170">
        <v>3</v>
      </c>
      <c r="AA5" s="170">
        <v>4</v>
      </c>
      <c r="AB5" s="170">
        <v>5</v>
      </c>
      <c r="AC5" s="171" t="s">
        <v>25</v>
      </c>
      <c r="AD5" s="724"/>
      <c r="AE5" s="75" t="s">
        <v>10</v>
      </c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1" t="s">
        <v>11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</row>
    <row r="6" spans="1:107" ht="18.75" x14ac:dyDescent="0.25">
      <c r="A6" s="267">
        <v>1</v>
      </c>
      <c r="B6" s="230" t="s">
        <v>28</v>
      </c>
      <c r="C6" s="274" t="s">
        <v>34</v>
      </c>
      <c r="D6" s="299" t="s">
        <v>1201</v>
      </c>
      <c r="E6" s="499">
        <v>2391</v>
      </c>
      <c r="F6" s="91"/>
      <c r="G6" s="361"/>
      <c r="H6" s="137">
        <v>5</v>
      </c>
      <c r="I6" s="137">
        <v>5</v>
      </c>
      <c r="J6" s="137">
        <v>5</v>
      </c>
      <c r="K6" s="137">
        <v>4</v>
      </c>
      <c r="L6" s="137">
        <v>5</v>
      </c>
      <c r="M6" s="137">
        <v>5</v>
      </c>
      <c r="N6" s="137">
        <v>5</v>
      </c>
      <c r="O6" s="137">
        <v>5</v>
      </c>
      <c r="P6" s="137">
        <v>5</v>
      </c>
      <c r="Q6" s="137">
        <v>5</v>
      </c>
      <c r="R6" s="138">
        <v>5</v>
      </c>
      <c r="S6" s="138">
        <v>5</v>
      </c>
      <c r="T6" s="23">
        <v>5</v>
      </c>
      <c r="U6" s="23">
        <v>5</v>
      </c>
      <c r="V6" s="141">
        <f t="shared" ref="V6:V15" si="0">IF(AC6&gt;0,IF(SUM(X6:Y6)/AC6&gt;0,2,IF(AND(SUM(X6:Y6)/AC6=0,Z6/AC6&gt;0),3,IF(AND((AB6/AC6+AA6/AC6)=1,AA6/AC6&gt;0),4,5))),0)</f>
        <v>4</v>
      </c>
      <c r="W6" s="92">
        <f t="shared" ref="W6:W15" si="1">COUNTIF(AG6:AV6,"б")</f>
        <v>0</v>
      </c>
      <c r="X6" s="92">
        <f t="shared" ref="X6:X15" si="2">COUNTIF(AG6:AV6,"д")</f>
        <v>0</v>
      </c>
      <c r="Y6" s="92">
        <f t="shared" ref="Y6:Y15" si="3">COUNTIF(AG6:AV6,2)+COUNTIF(AG6:AV6,"н")+COUNTIF(AG6:AV6,"д")</f>
        <v>0</v>
      </c>
      <c r="Z6" s="92">
        <f t="shared" ref="Z6:Z15" si="4">COUNTIF(AG6:AV6,Z$5)</f>
        <v>0</v>
      </c>
      <c r="AA6" s="92">
        <f t="shared" ref="AA6:AA15" si="5">COUNTIF(AG6:AV6,AA$5)</f>
        <v>1</v>
      </c>
      <c r="AB6" s="92">
        <f t="shared" ref="AB6:AB15" si="6">COUNTIF(AG6:AV6,AB$5)</f>
        <v>13</v>
      </c>
      <c r="AC6" s="92">
        <f t="shared" ref="AC6:AC15" si="7">SUM(X6:AB6)</f>
        <v>14</v>
      </c>
      <c r="AD6" s="210">
        <f t="shared" ref="AD6:AD15" si="8">IF(ISERROR(((X6+Y6)*2+Z6*3+AA6*4+AB6*5)/SUM(X6,Y6:AB6)),"",((X6+Y6)*2+Z6*3+AA6*4+AB6*5)/SUM(X6,Y6:AB6))</f>
        <v>4.9285714285714288</v>
      </c>
      <c r="AE6" s="76">
        <f t="shared" ref="AE6:AE15" si="9">IF(AX6=5,0.5,IF(AX6=4,0.25,IF(AX6&lt;=3,0)))</f>
        <v>0</v>
      </c>
      <c r="AF6" s="9"/>
      <c r="AG6" s="17" t="str">
        <f t="shared" ref="AG6:AV6" si="10">IF(ISERROR(VALUE(LEFT(F6))),LEFT(F6),VALUE(LEFT(F6)))</f>
        <v/>
      </c>
      <c r="AH6" s="17" t="str">
        <f t="shared" si="10"/>
        <v/>
      </c>
      <c r="AI6" s="17">
        <f t="shared" si="10"/>
        <v>5</v>
      </c>
      <c r="AJ6" s="17">
        <f t="shared" si="10"/>
        <v>5</v>
      </c>
      <c r="AK6" s="17">
        <f t="shared" si="10"/>
        <v>5</v>
      </c>
      <c r="AL6" s="17">
        <f t="shared" si="10"/>
        <v>4</v>
      </c>
      <c r="AM6" s="17">
        <f t="shared" si="10"/>
        <v>5</v>
      </c>
      <c r="AN6" s="17">
        <f t="shared" si="10"/>
        <v>5</v>
      </c>
      <c r="AO6" s="17">
        <f t="shared" si="10"/>
        <v>5</v>
      </c>
      <c r="AP6" s="17">
        <f t="shared" si="10"/>
        <v>5</v>
      </c>
      <c r="AQ6" s="17">
        <f t="shared" si="10"/>
        <v>5</v>
      </c>
      <c r="AR6" s="17">
        <f t="shared" si="10"/>
        <v>5</v>
      </c>
      <c r="AS6" s="17">
        <f t="shared" si="10"/>
        <v>5</v>
      </c>
      <c r="AT6" s="17">
        <f t="shared" si="10"/>
        <v>5</v>
      </c>
      <c r="AU6" s="17">
        <f t="shared" si="10"/>
        <v>5</v>
      </c>
      <c r="AV6" s="17">
        <f t="shared" si="10"/>
        <v>5</v>
      </c>
      <c r="AW6" s="18">
        <f>COUNTIF(AG6:AV6,"з")</f>
        <v>0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267">
        <v>2</v>
      </c>
      <c r="B7" s="230" t="s">
        <v>28</v>
      </c>
      <c r="C7" s="274" t="s">
        <v>34</v>
      </c>
      <c r="D7" s="299" t="s">
        <v>1202</v>
      </c>
      <c r="E7" s="499">
        <v>2391</v>
      </c>
      <c r="F7" s="91"/>
      <c r="G7" s="361"/>
      <c r="H7" s="137">
        <v>5</v>
      </c>
      <c r="I7" s="137">
        <v>5</v>
      </c>
      <c r="J7" s="137">
        <v>5</v>
      </c>
      <c r="K7" s="137">
        <v>5</v>
      </c>
      <c r="L7" s="137">
        <v>5</v>
      </c>
      <c r="M7" s="137">
        <v>5</v>
      </c>
      <c r="N7" s="137">
        <v>5</v>
      </c>
      <c r="O7" s="137">
        <v>5</v>
      </c>
      <c r="P7" s="137">
        <v>5</v>
      </c>
      <c r="Q7" s="137">
        <v>5</v>
      </c>
      <c r="R7" s="138">
        <v>5</v>
      </c>
      <c r="S7" s="138">
        <v>5</v>
      </c>
      <c r="T7" s="23">
        <v>5</v>
      </c>
      <c r="U7" s="23">
        <v>5</v>
      </c>
      <c r="V7" s="141">
        <f t="shared" si="0"/>
        <v>5</v>
      </c>
      <c r="W7" s="92">
        <f t="shared" si="1"/>
        <v>0</v>
      </c>
      <c r="X7" s="92">
        <f t="shared" si="2"/>
        <v>0</v>
      </c>
      <c r="Y7" s="92">
        <f t="shared" si="3"/>
        <v>0</v>
      </c>
      <c r="Z7" s="92">
        <f t="shared" si="4"/>
        <v>0</v>
      </c>
      <c r="AA7" s="92">
        <f t="shared" si="5"/>
        <v>0</v>
      </c>
      <c r="AB7" s="92">
        <f t="shared" si="6"/>
        <v>14</v>
      </c>
      <c r="AC7" s="92">
        <f t="shared" si="7"/>
        <v>14</v>
      </c>
      <c r="AD7" s="210">
        <f t="shared" si="8"/>
        <v>5</v>
      </c>
      <c r="AE7" s="16">
        <f t="shared" si="9"/>
        <v>0</v>
      </c>
      <c r="AF7" s="9"/>
      <c r="AG7" s="17" t="str">
        <f t="shared" ref="AG7:AG39" si="11">IF(ISERROR(VALUE(LEFT(F7))),LEFT(F7),VALUE(LEFT(F7)))</f>
        <v/>
      </c>
      <c r="AH7" s="17" t="str">
        <f t="shared" ref="AH7:AH39" si="12">IF(ISERROR(VALUE(LEFT(G7))),LEFT(G7),VALUE(LEFT(G7)))</f>
        <v/>
      </c>
      <c r="AI7" s="17">
        <f t="shared" ref="AI7:AI39" si="13">IF(ISERROR(VALUE(LEFT(H7))),LEFT(H7),VALUE(LEFT(H7)))</f>
        <v>5</v>
      </c>
      <c r="AJ7" s="17">
        <f t="shared" ref="AJ7:AJ39" si="14">IF(ISERROR(VALUE(LEFT(I7))),LEFT(I7),VALUE(LEFT(I7)))</f>
        <v>5</v>
      </c>
      <c r="AK7" s="17">
        <f t="shared" ref="AK7:AK39" si="15">IF(ISERROR(VALUE(LEFT(J7))),LEFT(J7),VALUE(LEFT(J7)))</f>
        <v>5</v>
      </c>
      <c r="AL7" s="17">
        <f t="shared" ref="AL7:AL39" si="16">IF(ISERROR(VALUE(LEFT(K7))),LEFT(K7),VALUE(LEFT(K7)))</f>
        <v>5</v>
      </c>
      <c r="AM7" s="17">
        <f t="shared" ref="AM7:AM39" si="17">IF(ISERROR(VALUE(LEFT(L7))),LEFT(L7),VALUE(LEFT(L7)))</f>
        <v>5</v>
      </c>
      <c r="AN7" s="17">
        <f t="shared" ref="AN7:AN39" si="18">IF(ISERROR(VALUE(LEFT(M7))),LEFT(M7),VALUE(LEFT(M7)))</f>
        <v>5</v>
      </c>
      <c r="AO7" s="17">
        <f t="shared" ref="AO7:AO39" si="19">IF(ISERROR(VALUE(LEFT(N7))),LEFT(N7),VALUE(LEFT(N7)))</f>
        <v>5</v>
      </c>
      <c r="AP7" s="17">
        <f t="shared" ref="AP7:AP39" si="20">IF(ISERROR(VALUE(LEFT(O7))),LEFT(O7),VALUE(LEFT(O7)))</f>
        <v>5</v>
      </c>
      <c r="AQ7" s="17">
        <f t="shared" ref="AQ7:AQ39" si="21">IF(ISERROR(VALUE(LEFT(P7))),LEFT(P7),VALUE(LEFT(P7)))</f>
        <v>5</v>
      </c>
      <c r="AR7" s="17">
        <f t="shared" ref="AR7:AR39" si="22">IF(ISERROR(VALUE(LEFT(Q7))),LEFT(Q7),VALUE(LEFT(Q7)))</f>
        <v>5</v>
      </c>
      <c r="AS7" s="17">
        <f t="shared" ref="AS7:AS39" si="23">IF(ISERROR(VALUE(LEFT(R7))),LEFT(R7),VALUE(LEFT(R7)))</f>
        <v>5</v>
      </c>
      <c r="AT7" s="17">
        <f t="shared" ref="AT7:AT39" si="24">IF(ISERROR(VALUE(LEFT(S7))),LEFT(S7),VALUE(LEFT(S7)))</f>
        <v>5</v>
      </c>
      <c r="AU7" s="17">
        <f t="shared" ref="AU7:AU39" si="25">IF(ISERROR(VALUE(LEFT(T7))),LEFT(T7),VALUE(LEFT(T7)))</f>
        <v>5</v>
      </c>
      <c r="AV7" s="17">
        <f t="shared" ref="AV7:AV39" si="26">IF(ISERROR(VALUE(LEFT(U7))),LEFT(U7),VALUE(LEFT(U7)))</f>
        <v>5</v>
      </c>
      <c r="AW7" s="18">
        <f t="shared" ref="AW7:AW39" si="27">COUNTIF(AG7:AV7,"з")</f>
        <v>0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267">
        <v>3</v>
      </c>
      <c r="B8" s="230" t="s">
        <v>28</v>
      </c>
      <c r="C8" s="274" t="s">
        <v>34</v>
      </c>
      <c r="D8" s="299" t="s">
        <v>1203</v>
      </c>
      <c r="E8" s="499">
        <v>2391</v>
      </c>
      <c r="F8" s="91"/>
      <c r="G8" s="361"/>
      <c r="H8" s="137">
        <v>5</v>
      </c>
      <c r="I8" s="137">
        <v>5</v>
      </c>
      <c r="J8" s="137">
        <v>5</v>
      </c>
      <c r="K8" s="137">
        <v>4</v>
      </c>
      <c r="L8" s="137">
        <v>4</v>
      </c>
      <c r="M8" s="137">
        <v>4</v>
      </c>
      <c r="N8" s="137">
        <v>5</v>
      </c>
      <c r="O8" s="137">
        <v>3</v>
      </c>
      <c r="P8" s="137">
        <v>4</v>
      </c>
      <c r="Q8" s="137">
        <v>4</v>
      </c>
      <c r="R8" s="146">
        <v>4</v>
      </c>
      <c r="S8" s="138">
        <v>5</v>
      </c>
      <c r="T8" s="23">
        <v>4</v>
      </c>
      <c r="U8" s="23">
        <v>4</v>
      </c>
      <c r="V8" s="141">
        <f t="shared" si="0"/>
        <v>3</v>
      </c>
      <c r="W8" s="92">
        <f t="shared" si="1"/>
        <v>0</v>
      </c>
      <c r="X8" s="92">
        <f t="shared" si="2"/>
        <v>0</v>
      </c>
      <c r="Y8" s="92">
        <f t="shared" si="3"/>
        <v>0</v>
      </c>
      <c r="Z8" s="92">
        <f t="shared" si="4"/>
        <v>1</v>
      </c>
      <c r="AA8" s="92">
        <f t="shared" si="5"/>
        <v>8</v>
      </c>
      <c r="AB8" s="92">
        <f t="shared" si="6"/>
        <v>5</v>
      </c>
      <c r="AC8" s="92">
        <f t="shared" si="7"/>
        <v>14</v>
      </c>
      <c r="AD8" s="210">
        <f t="shared" si="8"/>
        <v>4.2857142857142856</v>
      </c>
      <c r="AE8" s="16">
        <f t="shared" si="9"/>
        <v>0</v>
      </c>
      <c r="AF8" s="9"/>
      <c r="AG8" s="17" t="str">
        <f t="shared" si="11"/>
        <v/>
      </c>
      <c r="AH8" s="17" t="str">
        <f t="shared" si="12"/>
        <v/>
      </c>
      <c r="AI8" s="17">
        <f t="shared" si="13"/>
        <v>5</v>
      </c>
      <c r="AJ8" s="17">
        <f t="shared" si="14"/>
        <v>5</v>
      </c>
      <c r="AK8" s="17">
        <f t="shared" si="15"/>
        <v>5</v>
      </c>
      <c r="AL8" s="17">
        <f t="shared" si="16"/>
        <v>4</v>
      </c>
      <c r="AM8" s="17">
        <f t="shared" si="17"/>
        <v>4</v>
      </c>
      <c r="AN8" s="17">
        <f t="shared" si="18"/>
        <v>4</v>
      </c>
      <c r="AO8" s="17">
        <f t="shared" si="19"/>
        <v>5</v>
      </c>
      <c r="AP8" s="17">
        <f t="shared" si="20"/>
        <v>3</v>
      </c>
      <c r="AQ8" s="17">
        <f t="shared" si="21"/>
        <v>4</v>
      </c>
      <c r="AR8" s="17">
        <f t="shared" si="22"/>
        <v>4</v>
      </c>
      <c r="AS8" s="17">
        <f t="shared" si="23"/>
        <v>4</v>
      </c>
      <c r="AT8" s="17">
        <f t="shared" si="24"/>
        <v>5</v>
      </c>
      <c r="AU8" s="17">
        <f t="shared" si="25"/>
        <v>4</v>
      </c>
      <c r="AV8" s="17">
        <f t="shared" si="26"/>
        <v>4</v>
      </c>
      <c r="AW8" s="18">
        <f t="shared" si="27"/>
        <v>0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267">
        <v>4</v>
      </c>
      <c r="B9" s="230" t="s">
        <v>28</v>
      </c>
      <c r="C9" s="274" t="s">
        <v>443</v>
      </c>
      <c r="D9" s="299" t="s">
        <v>1204</v>
      </c>
      <c r="E9" s="499">
        <v>2391</v>
      </c>
      <c r="F9" s="91"/>
      <c r="G9" s="361"/>
      <c r="H9" s="137">
        <v>4</v>
      </c>
      <c r="I9" s="137">
        <v>4</v>
      </c>
      <c r="J9" s="137">
        <v>4</v>
      </c>
      <c r="K9" s="137">
        <v>4</v>
      </c>
      <c r="L9" s="137">
        <v>4</v>
      </c>
      <c r="M9" s="137">
        <v>4</v>
      </c>
      <c r="N9" s="137">
        <v>4</v>
      </c>
      <c r="O9" s="137">
        <v>4</v>
      </c>
      <c r="P9" s="137">
        <v>4</v>
      </c>
      <c r="Q9" s="137">
        <v>4</v>
      </c>
      <c r="R9" s="146">
        <v>4</v>
      </c>
      <c r="S9" s="138">
        <v>4</v>
      </c>
      <c r="T9" s="23">
        <v>3</v>
      </c>
      <c r="U9" s="23">
        <v>4</v>
      </c>
      <c r="V9" s="141">
        <f t="shared" si="0"/>
        <v>3</v>
      </c>
      <c r="W9" s="92">
        <f t="shared" si="1"/>
        <v>0</v>
      </c>
      <c r="X9" s="92">
        <f t="shared" si="2"/>
        <v>0</v>
      </c>
      <c r="Y9" s="92">
        <f t="shared" si="3"/>
        <v>0</v>
      </c>
      <c r="Z9" s="92">
        <f t="shared" si="4"/>
        <v>1</v>
      </c>
      <c r="AA9" s="92">
        <f t="shared" si="5"/>
        <v>13</v>
      </c>
      <c r="AB9" s="92">
        <f t="shared" si="6"/>
        <v>0</v>
      </c>
      <c r="AC9" s="92">
        <f t="shared" si="7"/>
        <v>14</v>
      </c>
      <c r="AD9" s="210">
        <f t="shared" si="8"/>
        <v>3.9285714285714284</v>
      </c>
      <c r="AE9" s="16">
        <f t="shared" si="9"/>
        <v>0</v>
      </c>
      <c r="AF9" s="9"/>
      <c r="AG9" s="17" t="str">
        <f t="shared" si="11"/>
        <v/>
      </c>
      <c r="AH9" s="17" t="str">
        <f t="shared" si="12"/>
        <v/>
      </c>
      <c r="AI9" s="17">
        <f t="shared" si="13"/>
        <v>4</v>
      </c>
      <c r="AJ9" s="17">
        <f t="shared" si="14"/>
        <v>4</v>
      </c>
      <c r="AK9" s="17">
        <f t="shared" si="15"/>
        <v>4</v>
      </c>
      <c r="AL9" s="17">
        <f t="shared" si="16"/>
        <v>4</v>
      </c>
      <c r="AM9" s="17">
        <f t="shared" si="17"/>
        <v>4</v>
      </c>
      <c r="AN9" s="17">
        <f t="shared" si="18"/>
        <v>4</v>
      </c>
      <c r="AO9" s="17">
        <f t="shared" si="19"/>
        <v>4</v>
      </c>
      <c r="AP9" s="17">
        <f t="shared" si="20"/>
        <v>4</v>
      </c>
      <c r="AQ9" s="17">
        <f t="shared" si="21"/>
        <v>4</v>
      </c>
      <c r="AR9" s="17">
        <f t="shared" si="22"/>
        <v>4</v>
      </c>
      <c r="AS9" s="17">
        <f t="shared" si="23"/>
        <v>4</v>
      </c>
      <c r="AT9" s="17">
        <f t="shared" si="24"/>
        <v>4</v>
      </c>
      <c r="AU9" s="17">
        <f t="shared" si="25"/>
        <v>3</v>
      </c>
      <c r="AV9" s="17">
        <f t="shared" si="26"/>
        <v>4</v>
      </c>
      <c r="AW9" s="18">
        <f t="shared" si="27"/>
        <v>0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267">
        <v>5</v>
      </c>
      <c r="B10" s="230" t="s">
        <v>28</v>
      </c>
      <c r="C10" s="274" t="s">
        <v>34</v>
      </c>
      <c r="D10" s="299" t="s">
        <v>1205</v>
      </c>
      <c r="E10" s="499">
        <v>2391</v>
      </c>
      <c r="F10" s="91"/>
      <c r="G10" s="361"/>
      <c r="H10" s="137">
        <v>4</v>
      </c>
      <c r="I10" s="137">
        <v>5</v>
      </c>
      <c r="J10" s="137">
        <v>4</v>
      </c>
      <c r="K10" s="137">
        <v>5</v>
      </c>
      <c r="L10" s="137">
        <v>5</v>
      </c>
      <c r="M10" s="137">
        <v>5</v>
      </c>
      <c r="N10" s="137">
        <v>5</v>
      </c>
      <c r="O10" s="137">
        <v>3</v>
      </c>
      <c r="P10" s="137">
        <v>4</v>
      </c>
      <c r="Q10" s="137">
        <v>5</v>
      </c>
      <c r="R10" s="146">
        <v>5</v>
      </c>
      <c r="S10" s="138">
        <v>4</v>
      </c>
      <c r="T10" s="23">
        <v>4</v>
      </c>
      <c r="U10" s="23">
        <v>5</v>
      </c>
      <c r="V10" s="141">
        <f t="shared" si="0"/>
        <v>3</v>
      </c>
      <c r="W10" s="92">
        <f t="shared" si="1"/>
        <v>0</v>
      </c>
      <c r="X10" s="92">
        <f t="shared" si="2"/>
        <v>0</v>
      </c>
      <c r="Y10" s="92">
        <f t="shared" si="3"/>
        <v>0</v>
      </c>
      <c r="Z10" s="92">
        <f t="shared" si="4"/>
        <v>1</v>
      </c>
      <c r="AA10" s="92">
        <f t="shared" si="5"/>
        <v>5</v>
      </c>
      <c r="AB10" s="92">
        <f t="shared" si="6"/>
        <v>8</v>
      </c>
      <c r="AC10" s="92">
        <f t="shared" si="7"/>
        <v>14</v>
      </c>
      <c r="AD10" s="210">
        <f t="shared" si="8"/>
        <v>4.5</v>
      </c>
      <c r="AE10" s="16">
        <f t="shared" si="9"/>
        <v>0</v>
      </c>
      <c r="AF10" s="9"/>
      <c r="AG10" s="17" t="str">
        <f t="shared" si="11"/>
        <v/>
      </c>
      <c r="AH10" s="17" t="str">
        <f t="shared" si="12"/>
        <v/>
      </c>
      <c r="AI10" s="17">
        <f t="shared" si="13"/>
        <v>4</v>
      </c>
      <c r="AJ10" s="17">
        <f t="shared" si="14"/>
        <v>5</v>
      </c>
      <c r="AK10" s="17">
        <f t="shared" si="15"/>
        <v>4</v>
      </c>
      <c r="AL10" s="17">
        <f t="shared" si="16"/>
        <v>5</v>
      </c>
      <c r="AM10" s="17">
        <f t="shared" si="17"/>
        <v>5</v>
      </c>
      <c r="AN10" s="17">
        <f t="shared" si="18"/>
        <v>5</v>
      </c>
      <c r="AO10" s="17">
        <f t="shared" si="19"/>
        <v>5</v>
      </c>
      <c r="AP10" s="17">
        <f t="shared" si="20"/>
        <v>3</v>
      </c>
      <c r="AQ10" s="17">
        <f t="shared" si="21"/>
        <v>4</v>
      </c>
      <c r="AR10" s="17">
        <f t="shared" si="22"/>
        <v>5</v>
      </c>
      <c r="AS10" s="17">
        <f t="shared" si="23"/>
        <v>5</v>
      </c>
      <c r="AT10" s="17">
        <f t="shared" si="24"/>
        <v>4</v>
      </c>
      <c r="AU10" s="17">
        <f t="shared" si="25"/>
        <v>4</v>
      </c>
      <c r="AV10" s="17">
        <f t="shared" si="26"/>
        <v>5</v>
      </c>
      <c r="AW10" s="18">
        <f t="shared" si="27"/>
        <v>0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267">
        <v>6</v>
      </c>
      <c r="B11" s="230" t="s">
        <v>28</v>
      </c>
      <c r="C11" s="274" t="s">
        <v>34</v>
      </c>
      <c r="D11" s="299" t="s">
        <v>1206</v>
      </c>
      <c r="E11" s="499">
        <v>2391</v>
      </c>
      <c r="F11" s="91"/>
      <c r="G11" s="361"/>
      <c r="H11" s="137">
        <v>5</v>
      </c>
      <c r="I11" s="137">
        <v>5</v>
      </c>
      <c r="J11" s="137">
        <v>4</v>
      </c>
      <c r="K11" s="137">
        <v>4</v>
      </c>
      <c r="L11" s="137">
        <v>4</v>
      </c>
      <c r="M11" s="137">
        <v>5</v>
      </c>
      <c r="N11" s="137">
        <v>5</v>
      </c>
      <c r="O11" s="137">
        <v>5</v>
      </c>
      <c r="P11" s="137">
        <v>5</v>
      </c>
      <c r="Q11" s="137">
        <v>4</v>
      </c>
      <c r="R11" s="146">
        <v>5</v>
      </c>
      <c r="S11" s="138">
        <v>4</v>
      </c>
      <c r="T11" s="23">
        <v>4</v>
      </c>
      <c r="U11" s="23">
        <v>4</v>
      </c>
      <c r="V11" s="141">
        <f t="shared" si="0"/>
        <v>4</v>
      </c>
      <c r="W11" s="92">
        <f t="shared" si="1"/>
        <v>0</v>
      </c>
      <c r="X11" s="92">
        <f t="shared" si="2"/>
        <v>0</v>
      </c>
      <c r="Y11" s="92">
        <f t="shared" si="3"/>
        <v>0</v>
      </c>
      <c r="Z11" s="92">
        <f t="shared" si="4"/>
        <v>0</v>
      </c>
      <c r="AA11" s="92">
        <f t="shared" si="5"/>
        <v>7</v>
      </c>
      <c r="AB11" s="92">
        <f t="shared" si="6"/>
        <v>7</v>
      </c>
      <c r="AC11" s="92">
        <f t="shared" si="7"/>
        <v>14</v>
      </c>
      <c r="AD11" s="210">
        <f t="shared" si="8"/>
        <v>4.5</v>
      </c>
      <c r="AE11" s="16">
        <f t="shared" si="9"/>
        <v>0</v>
      </c>
      <c r="AF11" s="9"/>
      <c r="AG11" s="17" t="str">
        <f t="shared" si="11"/>
        <v/>
      </c>
      <c r="AH11" s="17" t="str">
        <f t="shared" si="12"/>
        <v/>
      </c>
      <c r="AI11" s="17">
        <f t="shared" si="13"/>
        <v>5</v>
      </c>
      <c r="AJ11" s="17">
        <f t="shared" si="14"/>
        <v>5</v>
      </c>
      <c r="AK11" s="17">
        <f t="shared" si="15"/>
        <v>4</v>
      </c>
      <c r="AL11" s="17">
        <f t="shared" si="16"/>
        <v>4</v>
      </c>
      <c r="AM11" s="17">
        <f t="shared" si="17"/>
        <v>4</v>
      </c>
      <c r="AN11" s="17">
        <f t="shared" si="18"/>
        <v>5</v>
      </c>
      <c r="AO11" s="17">
        <f t="shared" si="19"/>
        <v>5</v>
      </c>
      <c r="AP11" s="17">
        <f t="shared" si="20"/>
        <v>5</v>
      </c>
      <c r="AQ11" s="17">
        <f t="shared" si="21"/>
        <v>5</v>
      </c>
      <c r="AR11" s="17">
        <f t="shared" si="22"/>
        <v>4</v>
      </c>
      <c r="AS11" s="17">
        <f t="shared" si="23"/>
        <v>5</v>
      </c>
      <c r="AT11" s="17">
        <f t="shared" si="24"/>
        <v>4</v>
      </c>
      <c r="AU11" s="17">
        <f t="shared" si="25"/>
        <v>4</v>
      </c>
      <c r="AV11" s="17">
        <f t="shared" si="26"/>
        <v>4</v>
      </c>
      <c r="AW11" s="18">
        <f t="shared" si="27"/>
        <v>0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267">
        <v>7</v>
      </c>
      <c r="B12" s="230" t="s">
        <v>28</v>
      </c>
      <c r="C12" s="274" t="s">
        <v>443</v>
      </c>
      <c r="D12" s="299" t="s">
        <v>1207</v>
      </c>
      <c r="E12" s="499">
        <v>2391</v>
      </c>
      <c r="F12" s="91"/>
      <c r="G12" s="361"/>
      <c r="H12" s="137">
        <v>4</v>
      </c>
      <c r="I12" s="137">
        <v>5</v>
      </c>
      <c r="J12" s="137">
        <v>5</v>
      </c>
      <c r="K12" s="137">
        <v>5</v>
      </c>
      <c r="L12" s="137">
        <v>4</v>
      </c>
      <c r="M12" s="137">
        <v>4</v>
      </c>
      <c r="N12" s="137">
        <v>5</v>
      </c>
      <c r="O12" s="137">
        <v>5</v>
      </c>
      <c r="P12" s="137">
        <v>5</v>
      </c>
      <c r="Q12" s="137">
        <v>4</v>
      </c>
      <c r="R12" s="146">
        <v>5</v>
      </c>
      <c r="S12" s="138">
        <v>5</v>
      </c>
      <c r="T12" s="23">
        <v>5</v>
      </c>
      <c r="U12" s="23">
        <v>4</v>
      </c>
      <c r="V12" s="141">
        <f t="shared" si="0"/>
        <v>4</v>
      </c>
      <c r="W12" s="92">
        <f t="shared" si="1"/>
        <v>0</v>
      </c>
      <c r="X12" s="92">
        <f t="shared" si="2"/>
        <v>0</v>
      </c>
      <c r="Y12" s="92">
        <f t="shared" si="3"/>
        <v>0</v>
      </c>
      <c r="Z12" s="92">
        <f t="shared" si="4"/>
        <v>0</v>
      </c>
      <c r="AA12" s="92">
        <f t="shared" si="5"/>
        <v>5</v>
      </c>
      <c r="AB12" s="92">
        <f t="shared" si="6"/>
        <v>9</v>
      </c>
      <c r="AC12" s="92">
        <f t="shared" si="7"/>
        <v>14</v>
      </c>
      <c r="AD12" s="210">
        <f t="shared" si="8"/>
        <v>4.6428571428571432</v>
      </c>
      <c r="AE12" s="16">
        <f t="shared" si="9"/>
        <v>0</v>
      </c>
      <c r="AF12" s="9"/>
      <c r="AG12" s="17" t="str">
        <f t="shared" si="11"/>
        <v/>
      </c>
      <c r="AH12" s="17" t="str">
        <f t="shared" si="12"/>
        <v/>
      </c>
      <c r="AI12" s="17">
        <f t="shared" si="13"/>
        <v>4</v>
      </c>
      <c r="AJ12" s="17">
        <f t="shared" si="14"/>
        <v>5</v>
      </c>
      <c r="AK12" s="17">
        <f t="shared" si="15"/>
        <v>5</v>
      </c>
      <c r="AL12" s="17">
        <f t="shared" si="16"/>
        <v>5</v>
      </c>
      <c r="AM12" s="17">
        <f t="shared" si="17"/>
        <v>4</v>
      </c>
      <c r="AN12" s="17">
        <f t="shared" si="18"/>
        <v>4</v>
      </c>
      <c r="AO12" s="17">
        <f t="shared" si="19"/>
        <v>5</v>
      </c>
      <c r="AP12" s="17">
        <f t="shared" si="20"/>
        <v>5</v>
      </c>
      <c r="AQ12" s="17">
        <f t="shared" si="21"/>
        <v>5</v>
      </c>
      <c r="AR12" s="17">
        <f t="shared" si="22"/>
        <v>4</v>
      </c>
      <c r="AS12" s="17">
        <f t="shared" si="23"/>
        <v>5</v>
      </c>
      <c r="AT12" s="17">
        <f t="shared" si="24"/>
        <v>5</v>
      </c>
      <c r="AU12" s="17">
        <f t="shared" si="25"/>
        <v>5</v>
      </c>
      <c r="AV12" s="17">
        <f t="shared" si="26"/>
        <v>4</v>
      </c>
      <c r="AW12" s="18">
        <f t="shared" si="27"/>
        <v>0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267">
        <v>8</v>
      </c>
      <c r="B13" s="230" t="s">
        <v>28</v>
      </c>
      <c r="C13" s="274" t="s">
        <v>34</v>
      </c>
      <c r="D13" s="299" t="s">
        <v>1208</v>
      </c>
      <c r="E13" s="499">
        <v>2391</v>
      </c>
      <c r="F13" s="91"/>
      <c r="G13" s="361"/>
      <c r="H13" s="137">
        <v>5</v>
      </c>
      <c r="I13" s="137">
        <v>5</v>
      </c>
      <c r="J13" s="137">
        <v>4</v>
      </c>
      <c r="K13" s="137">
        <v>5</v>
      </c>
      <c r="L13" s="137">
        <v>5</v>
      </c>
      <c r="M13" s="137">
        <v>5</v>
      </c>
      <c r="N13" s="137">
        <v>5</v>
      </c>
      <c r="O13" s="137">
        <v>4</v>
      </c>
      <c r="P13" s="137">
        <v>4</v>
      </c>
      <c r="Q13" s="137">
        <v>4</v>
      </c>
      <c r="R13" s="284">
        <v>4</v>
      </c>
      <c r="S13" s="137">
        <v>4</v>
      </c>
      <c r="T13" s="91">
        <v>4</v>
      </c>
      <c r="U13" s="91">
        <v>5</v>
      </c>
      <c r="V13" s="141">
        <f t="shared" si="0"/>
        <v>4</v>
      </c>
      <c r="W13" s="93">
        <f t="shared" si="1"/>
        <v>0</v>
      </c>
      <c r="X13" s="93">
        <f t="shared" si="2"/>
        <v>0</v>
      </c>
      <c r="Y13" s="93">
        <f t="shared" si="3"/>
        <v>0</v>
      </c>
      <c r="Z13" s="93">
        <f t="shared" si="4"/>
        <v>0</v>
      </c>
      <c r="AA13" s="93">
        <f t="shared" si="5"/>
        <v>7</v>
      </c>
      <c r="AB13" s="93">
        <f t="shared" si="6"/>
        <v>7</v>
      </c>
      <c r="AC13" s="92">
        <f t="shared" si="7"/>
        <v>14</v>
      </c>
      <c r="AD13" s="210">
        <f t="shared" si="8"/>
        <v>4.5</v>
      </c>
      <c r="AE13" s="25">
        <f t="shared" si="9"/>
        <v>0</v>
      </c>
      <c r="AF13" s="13"/>
      <c r="AG13" s="17" t="str">
        <f t="shared" si="11"/>
        <v/>
      </c>
      <c r="AH13" s="17" t="str">
        <f t="shared" si="12"/>
        <v/>
      </c>
      <c r="AI13" s="17">
        <f t="shared" si="13"/>
        <v>5</v>
      </c>
      <c r="AJ13" s="17">
        <f t="shared" si="14"/>
        <v>5</v>
      </c>
      <c r="AK13" s="17">
        <f t="shared" si="15"/>
        <v>4</v>
      </c>
      <c r="AL13" s="17">
        <f t="shared" si="16"/>
        <v>5</v>
      </c>
      <c r="AM13" s="17">
        <f t="shared" si="17"/>
        <v>5</v>
      </c>
      <c r="AN13" s="17">
        <f t="shared" si="18"/>
        <v>5</v>
      </c>
      <c r="AO13" s="17">
        <f t="shared" si="19"/>
        <v>5</v>
      </c>
      <c r="AP13" s="17">
        <f t="shared" si="20"/>
        <v>4</v>
      </c>
      <c r="AQ13" s="17">
        <f t="shared" si="21"/>
        <v>4</v>
      </c>
      <c r="AR13" s="17">
        <f t="shared" si="22"/>
        <v>4</v>
      </c>
      <c r="AS13" s="17">
        <f t="shared" si="23"/>
        <v>4</v>
      </c>
      <c r="AT13" s="17">
        <f t="shared" si="24"/>
        <v>4</v>
      </c>
      <c r="AU13" s="17">
        <f t="shared" si="25"/>
        <v>4</v>
      </c>
      <c r="AV13" s="17">
        <f t="shared" si="26"/>
        <v>5</v>
      </c>
      <c r="AW13" s="18">
        <f t="shared" si="27"/>
        <v>0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267">
        <v>9</v>
      </c>
      <c r="B14" s="230" t="s">
        <v>28</v>
      </c>
      <c r="C14" s="274" t="s">
        <v>34</v>
      </c>
      <c r="D14" s="299" t="s">
        <v>1209</v>
      </c>
      <c r="E14" s="499">
        <v>2391</v>
      </c>
      <c r="F14" s="91"/>
      <c r="G14" s="361"/>
      <c r="H14" s="137">
        <v>4</v>
      </c>
      <c r="I14" s="137">
        <v>5</v>
      </c>
      <c r="J14" s="137">
        <v>4</v>
      </c>
      <c r="K14" s="137">
        <v>4</v>
      </c>
      <c r="L14" s="137">
        <v>4</v>
      </c>
      <c r="M14" s="137">
        <v>4</v>
      </c>
      <c r="N14" s="137">
        <v>5</v>
      </c>
      <c r="O14" s="137">
        <v>3</v>
      </c>
      <c r="P14" s="137">
        <v>4</v>
      </c>
      <c r="Q14" s="137">
        <v>3</v>
      </c>
      <c r="R14" s="146">
        <v>4</v>
      </c>
      <c r="S14" s="138">
        <v>4</v>
      </c>
      <c r="T14" s="23">
        <v>4</v>
      </c>
      <c r="U14" s="23">
        <v>4</v>
      </c>
      <c r="V14" s="141">
        <f t="shared" si="0"/>
        <v>3</v>
      </c>
      <c r="W14" s="92">
        <f t="shared" si="1"/>
        <v>0</v>
      </c>
      <c r="X14" s="92">
        <f t="shared" si="2"/>
        <v>0</v>
      </c>
      <c r="Y14" s="92">
        <f t="shared" si="3"/>
        <v>0</v>
      </c>
      <c r="Z14" s="92">
        <f t="shared" si="4"/>
        <v>2</v>
      </c>
      <c r="AA14" s="92">
        <f t="shared" si="5"/>
        <v>10</v>
      </c>
      <c r="AB14" s="92">
        <f t="shared" si="6"/>
        <v>2</v>
      </c>
      <c r="AC14" s="92">
        <f t="shared" si="7"/>
        <v>14</v>
      </c>
      <c r="AD14" s="210">
        <f t="shared" si="8"/>
        <v>4</v>
      </c>
      <c r="AE14" s="16">
        <f t="shared" si="9"/>
        <v>0</v>
      </c>
      <c r="AF14" s="9"/>
      <c r="AG14" s="17" t="str">
        <f t="shared" si="11"/>
        <v/>
      </c>
      <c r="AH14" s="17" t="str">
        <f t="shared" si="12"/>
        <v/>
      </c>
      <c r="AI14" s="17">
        <f t="shared" si="13"/>
        <v>4</v>
      </c>
      <c r="AJ14" s="17">
        <f t="shared" si="14"/>
        <v>5</v>
      </c>
      <c r="AK14" s="17">
        <f t="shared" si="15"/>
        <v>4</v>
      </c>
      <c r="AL14" s="17">
        <f t="shared" si="16"/>
        <v>4</v>
      </c>
      <c r="AM14" s="17">
        <f t="shared" si="17"/>
        <v>4</v>
      </c>
      <c r="AN14" s="17">
        <f t="shared" si="18"/>
        <v>4</v>
      </c>
      <c r="AO14" s="17">
        <f t="shared" si="19"/>
        <v>5</v>
      </c>
      <c r="AP14" s="17">
        <f t="shared" si="20"/>
        <v>3</v>
      </c>
      <c r="AQ14" s="17">
        <f t="shared" si="21"/>
        <v>4</v>
      </c>
      <c r="AR14" s="17">
        <f t="shared" si="22"/>
        <v>3</v>
      </c>
      <c r="AS14" s="17">
        <f t="shared" si="23"/>
        <v>4</v>
      </c>
      <c r="AT14" s="17">
        <f t="shared" si="24"/>
        <v>4</v>
      </c>
      <c r="AU14" s="17">
        <f t="shared" si="25"/>
        <v>4</v>
      </c>
      <c r="AV14" s="17">
        <f t="shared" si="26"/>
        <v>4</v>
      </c>
      <c r="AW14" s="18">
        <f t="shared" si="27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267">
        <v>10</v>
      </c>
      <c r="B15" s="230" t="s">
        <v>28</v>
      </c>
      <c r="C15" s="274" t="s">
        <v>34</v>
      </c>
      <c r="D15" s="299" t="s">
        <v>1210</v>
      </c>
      <c r="E15" s="499">
        <v>2391</v>
      </c>
      <c r="F15" s="91"/>
      <c r="G15" s="361"/>
      <c r="H15" s="137">
        <v>5</v>
      </c>
      <c r="I15" s="137">
        <v>5</v>
      </c>
      <c r="J15" s="137">
        <v>5</v>
      </c>
      <c r="K15" s="137">
        <v>4</v>
      </c>
      <c r="L15" s="137">
        <v>4</v>
      </c>
      <c r="M15" s="137">
        <v>5</v>
      </c>
      <c r="N15" s="137">
        <v>5</v>
      </c>
      <c r="O15" s="137">
        <v>4</v>
      </c>
      <c r="P15" s="137">
        <v>5</v>
      </c>
      <c r="Q15" s="137">
        <v>5</v>
      </c>
      <c r="R15" s="146">
        <v>4</v>
      </c>
      <c r="S15" s="138">
        <v>4</v>
      </c>
      <c r="T15" s="23">
        <v>5</v>
      </c>
      <c r="U15" s="23">
        <v>4</v>
      </c>
      <c r="V15" s="141">
        <f t="shared" si="0"/>
        <v>4</v>
      </c>
      <c r="W15" s="92">
        <f t="shared" si="1"/>
        <v>0</v>
      </c>
      <c r="X15" s="92">
        <f t="shared" si="2"/>
        <v>0</v>
      </c>
      <c r="Y15" s="92">
        <f t="shared" si="3"/>
        <v>0</v>
      </c>
      <c r="Z15" s="92">
        <f t="shared" si="4"/>
        <v>0</v>
      </c>
      <c r="AA15" s="92">
        <f t="shared" si="5"/>
        <v>6</v>
      </c>
      <c r="AB15" s="92">
        <f t="shared" si="6"/>
        <v>8</v>
      </c>
      <c r="AC15" s="92">
        <f t="shared" si="7"/>
        <v>14</v>
      </c>
      <c r="AD15" s="210">
        <f t="shared" si="8"/>
        <v>4.5714285714285712</v>
      </c>
      <c r="AE15" s="16">
        <f t="shared" si="9"/>
        <v>0</v>
      </c>
      <c r="AF15" s="9"/>
      <c r="AG15" s="17" t="str">
        <f t="shared" si="11"/>
        <v/>
      </c>
      <c r="AH15" s="17" t="str">
        <f t="shared" si="12"/>
        <v/>
      </c>
      <c r="AI15" s="17">
        <f t="shared" si="13"/>
        <v>5</v>
      </c>
      <c r="AJ15" s="17">
        <f t="shared" si="14"/>
        <v>5</v>
      </c>
      <c r="AK15" s="17">
        <f t="shared" si="15"/>
        <v>5</v>
      </c>
      <c r="AL15" s="17">
        <f t="shared" si="16"/>
        <v>4</v>
      </c>
      <c r="AM15" s="17">
        <f t="shared" si="17"/>
        <v>4</v>
      </c>
      <c r="AN15" s="17">
        <f t="shared" si="18"/>
        <v>5</v>
      </c>
      <c r="AO15" s="17">
        <f t="shared" si="19"/>
        <v>5</v>
      </c>
      <c r="AP15" s="17">
        <f t="shared" si="20"/>
        <v>4</v>
      </c>
      <c r="AQ15" s="17">
        <f t="shared" si="21"/>
        <v>5</v>
      </c>
      <c r="AR15" s="17">
        <f t="shared" si="22"/>
        <v>5</v>
      </c>
      <c r="AS15" s="17">
        <f t="shared" si="23"/>
        <v>4</v>
      </c>
      <c r="AT15" s="17">
        <f t="shared" si="24"/>
        <v>4</v>
      </c>
      <c r="AU15" s="17">
        <f t="shared" si="25"/>
        <v>5</v>
      </c>
      <c r="AV15" s="17">
        <f t="shared" si="26"/>
        <v>4</v>
      </c>
      <c r="AW15" s="18">
        <f t="shared" si="27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268"/>
      <c r="C16" s="274"/>
      <c r="D16" s="299"/>
      <c r="E16" s="499"/>
      <c r="F16" s="91"/>
      <c r="G16" s="361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46"/>
      <c r="S16" s="138"/>
      <c r="T16" s="23"/>
      <c r="U16" s="138"/>
      <c r="V16" s="141">
        <f t="shared" ref="V16:V38" si="28">IF(AC16&gt;0,IF(SUM(X16:Y16)/AC16&gt;0,2,IF(AND(SUM(X16:Y16)/AC16=0,Z16/AC16&gt;0),3,IF(AND((AB16/AC16+AA16/AC16)=1,AA16/AC16&gt;0),4,5))),0)</f>
        <v>0</v>
      </c>
      <c r="W16" s="92">
        <f t="shared" ref="W16:W38" si="29">COUNTIF(AG16:AV16,"б")</f>
        <v>0</v>
      </c>
      <c r="X16" s="92">
        <f t="shared" ref="X16:X38" si="30">COUNTIF(AG16:AV16,"д")</f>
        <v>0</v>
      </c>
      <c r="Y16" s="92">
        <f t="shared" ref="Y16:Y38" si="31">COUNTIF(AG16:AV16,2)+COUNTIF(AG16:AV16,"н")+COUNTIF(AG16:AV16,"д")</f>
        <v>0</v>
      </c>
      <c r="Z16" s="92">
        <f t="shared" ref="Z16:Z38" si="32">COUNTIF(AG16:AV16,Z$5)</f>
        <v>0</v>
      </c>
      <c r="AA16" s="92">
        <f t="shared" ref="AA16:AA38" si="33">COUNTIF(AG16:AV16,AA$5)</f>
        <v>0</v>
      </c>
      <c r="AB16" s="92">
        <f t="shared" ref="AB16:AB38" si="34">COUNTIF(AG16:AV16,AB$5)</f>
        <v>0</v>
      </c>
      <c r="AC16" s="92">
        <f t="shared" ref="AC16:AC38" si="35">SUM(X16:AB16)</f>
        <v>0</v>
      </c>
      <c r="AD16" s="210" t="str">
        <f t="shared" ref="AD16:AD38" si="36">IF(ISERROR(((X16+Y16)*2+Z16*3+AA16*4+AB16*5)/SUM(X16,Y16:AB16)),"",((X16+Y16)*2+Z16*3+AA16*4+AB16*5)/SUM(X16,Y16:AB16))</f>
        <v/>
      </c>
      <c r="AE16" s="16">
        <f t="shared" ref="AE16:AE38" si="37">IF(AX16=5,0.5,IF(AX16=4,0.25,IF(AX16&lt;=3,0)))</f>
        <v>0</v>
      </c>
      <c r="AF16" s="9"/>
      <c r="AG16" s="17" t="str">
        <f t="shared" si="11"/>
        <v/>
      </c>
      <c r="AH16" s="17" t="str">
        <f t="shared" si="12"/>
        <v/>
      </c>
      <c r="AI16" s="17" t="str">
        <f t="shared" si="13"/>
        <v/>
      </c>
      <c r="AJ16" s="17" t="str">
        <f t="shared" si="14"/>
        <v/>
      </c>
      <c r="AK16" s="17" t="str">
        <f t="shared" si="15"/>
        <v/>
      </c>
      <c r="AL16" s="17" t="str">
        <f t="shared" si="16"/>
        <v/>
      </c>
      <c r="AM16" s="17" t="str">
        <f t="shared" si="17"/>
        <v/>
      </c>
      <c r="AN16" s="17" t="str">
        <f t="shared" si="18"/>
        <v/>
      </c>
      <c r="AO16" s="17" t="str">
        <f t="shared" si="19"/>
        <v/>
      </c>
      <c r="AP16" s="17" t="str">
        <f t="shared" si="20"/>
        <v/>
      </c>
      <c r="AQ16" s="17" t="str">
        <f t="shared" si="21"/>
        <v/>
      </c>
      <c r="AR16" s="17" t="str">
        <f t="shared" si="22"/>
        <v/>
      </c>
      <c r="AS16" s="17" t="str">
        <f t="shared" si="23"/>
        <v/>
      </c>
      <c r="AT16" s="17" t="str">
        <f t="shared" si="24"/>
        <v/>
      </c>
      <c r="AU16" s="17" t="str">
        <f t="shared" si="25"/>
        <v/>
      </c>
      <c r="AV16" s="17" t="str">
        <f t="shared" si="26"/>
        <v/>
      </c>
      <c r="AW16" s="18">
        <f t="shared" si="27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268"/>
      <c r="B17" s="163"/>
      <c r="C17" s="274"/>
      <c r="D17" s="299"/>
      <c r="E17" s="499"/>
      <c r="F17" s="91"/>
      <c r="G17" s="361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46"/>
      <c r="S17" s="138"/>
      <c r="T17" s="23"/>
      <c r="U17" s="138"/>
      <c r="V17" s="141">
        <f t="shared" si="28"/>
        <v>0</v>
      </c>
      <c r="W17" s="92">
        <f t="shared" si="29"/>
        <v>0</v>
      </c>
      <c r="X17" s="92">
        <f t="shared" si="30"/>
        <v>0</v>
      </c>
      <c r="Y17" s="92">
        <f t="shared" si="31"/>
        <v>0</v>
      </c>
      <c r="Z17" s="92">
        <f t="shared" si="32"/>
        <v>0</v>
      </c>
      <c r="AA17" s="92">
        <f t="shared" si="33"/>
        <v>0</v>
      </c>
      <c r="AB17" s="92">
        <f t="shared" si="34"/>
        <v>0</v>
      </c>
      <c r="AC17" s="92">
        <f t="shared" si="35"/>
        <v>0</v>
      </c>
      <c r="AD17" s="210" t="str">
        <f t="shared" si="36"/>
        <v/>
      </c>
      <c r="AE17" s="16">
        <f t="shared" si="37"/>
        <v>0</v>
      </c>
      <c r="AF17" s="9"/>
      <c r="AG17" s="17" t="str">
        <f t="shared" si="11"/>
        <v/>
      </c>
      <c r="AH17" s="17" t="str">
        <f t="shared" si="12"/>
        <v/>
      </c>
      <c r="AI17" s="17" t="str">
        <f t="shared" si="13"/>
        <v/>
      </c>
      <c r="AJ17" s="17" t="str">
        <f t="shared" si="14"/>
        <v/>
      </c>
      <c r="AK17" s="17" t="str">
        <f t="shared" si="15"/>
        <v/>
      </c>
      <c r="AL17" s="17" t="str">
        <f t="shared" si="16"/>
        <v/>
      </c>
      <c r="AM17" s="17" t="str">
        <f t="shared" si="17"/>
        <v/>
      </c>
      <c r="AN17" s="17" t="str">
        <f t="shared" si="18"/>
        <v/>
      </c>
      <c r="AO17" s="17" t="str">
        <f t="shared" si="19"/>
        <v/>
      </c>
      <c r="AP17" s="17" t="str">
        <f t="shared" si="20"/>
        <v/>
      </c>
      <c r="AQ17" s="17" t="str">
        <f t="shared" si="21"/>
        <v/>
      </c>
      <c r="AR17" s="17" t="str">
        <f t="shared" si="22"/>
        <v/>
      </c>
      <c r="AS17" s="17" t="str">
        <f t="shared" si="23"/>
        <v/>
      </c>
      <c r="AT17" s="17" t="str">
        <f t="shared" si="24"/>
        <v/>
      </c>
      <c r="AU17" s="17" t="str">
        <f t="shared" si="25"/>
        <v/>
      </c>
      <c r="AV17" s="17" t="str">
        <f t="shared" si="26"/>
        <v/>
      </c>
      <c r="AW17" s="18">
        <f t="shared" si="27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268"/>
      <c r="B18" s="163"/>
      <c r="C18" s="274"/>
      <c r="D18" s="299"/>
      <c r="E18" s="499"/>
      <c r="F18" s="91"/>
      <c r="G18" s="361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46"/>
      <c r="S18" s="138"/>
      <c r="T18" s="23"/>
      <c r="U18" s="138"/>
      <c r="V18" s="141">
        <f t="shared" si="28"/>
        <v>0</v>
      </c>
      <c r="W18" s="92">
        <f t="shared" si="29"/>
        <v>0</v>
      </c>
      <c r="X18" s="92">
        <f t="shared" si="30"/>
        <v>0</v>
      </c>
      <c r="Y18" s="92">
        <f t="shared" si="31"/>
        <v>0</v>
      </c>
      <c r="Z18" s="92">
        <f t="shared" si="32"/>
        <v>0</v>
      </c>
      <c r="AA18" s="92">
        <f t="shared" si="33"/>
        <v>0</v>
      </c>
      <c r="AB18" s="92">
        <f t="shared" si="34"/>
        <v>0</v>
      </c>
      <c r="AC18" s="92">
        <f t="shared" si="35"/>
        <v>0</v>
      </c>
      <c r="AD18" s="210" t="str">
        <f t="shared" si="36"/>
        <v/>
      </c>
      <c r="AE18" s="16">
        <f t="shared" si="37"/>
        <v>0</v>
      </c>
      <c r="AF18" s="9"/>
      <c r="AG18" s="17" t="str">
        <f t="shared" si="11"/>
        <v/>
      </c>
      <c r="AH18" s="17" t="str">
        <f t="shared" si="12"/>
        <v/>
      </c>
      <c r="AI18" s="17" t="str">
        <f t="shared" si="13"/>
        <v/>
      </c>
      <c r="AJ18" s="17" t="str">
        <f t="shared" si="14"/>
        <v/>
      </c>
      <c r="AK18" s="17" t="str">
        <f t="shared" si="15"/>
        <v/>
      </c>
      <c r="AL18" s="17" t="str">
        <f t="shared" si="16"/>
        <v/>
      </c>
      <c r="AM18" s="17" t="str">
        <f t="shared" si="17"/>
        <v/>
      </c>
      <c r="AN18" s="17" t="str">
        <f t="shared" si="18"/>
        <v/>
      </c>
      <c r="AO18" s="17" t="str">
        <f t="shared" si="19"/>
        <v/>
      </c>
      <c r="AP18" s="17" t="str">
        <f t="shared" si="20"/>
        <v/>
      </c>
      <c r="AQ18" s="17" t="str">
        <f t="shared" si="21"/>
        <v/>
      </c>
      <c r="AR18" s="17" t="str">
        <f t="shared" si="22"/>
        <v/>
      </c>
      <c r="AS18" s="17" t="str">
        <f t="shared" si="23"/>
        <v/>
      </c>
      <c r="AT18" s="17" t="str">
        <f t="shared" si="24"/>
        <v/>
      </c>
      <c r="AU18" s="17" t="str">
        <f t="shared" si="25"/>
        <v/>
      </c>
      <c r="AV18" s="17" t="str">
        <f t="shared" si="26"/>
        <v/>
      </c>
      <c r="AW18" s="18">
        <f t="shared" si="27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268"/>
      <c r="B19" s="163"/>
      <c r="C19" s="274"/>
      <c r="D19" s="299"/>
      <c r="E19" s="499"/>
      <c r="F19" s="91"/>
      <c r="G19" s="361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46"/>
      <c r="S19" s="138"/>
      <c r="T19" s="23"/>
      <c r="U19" s="138"/>
      <c r="V19" s="141">
        <f t="shared" si="28"/>
        <v>0</v>
      </c>
      <c r="W19" s="92">
        <f t="shared" si="29"/>
        <v>0</v>
      </c>
      <c r="X19" s="92">
        <f t="shared" si="30"/>
        <v>0</v>
      </c>
      <c r="Y19" s="92">
        <f t="shared" si="31"/>
        <v>0</v>
      </c>
      <c r="Z19" s="92">
        <f t="shared" si="32"/>
        <v>0</v>
      </c>
      <c r="AA19" s="92">
        <f t="shared" si="33"/>
        <v>0</v>
      </c>
      <c r="AB19" s="92">
        <f t="shared" si="34"/>
        <v>0</v>
      </c>
      <c r="AC19" s="92">
        <f t="shared" si="35"/>
        <v>0</v>
      </c>
      <c r="AD19" s="210" t="str">
        <f t="shared" si="36"/>
        <v/>
      </c>
      <c r="AE19" s="16">
        <f t="shared" si="37"/>
        <v>0</v>
      </c>
      <c r="AF19" s="9"/>
      <c r="AG19" s="17" t="str">
        <f t="shared" si="11"/>
        <v/>
      </c>
      <c r="AH19" s="17" t="str">
        <f t="shared" si="12"/>
        <v/>
      </c>
      <c r="AI19" s="17" t="str">
        <f t="shared" si="13"/>
        <v/>
      </c>
      <c r="AJ19" s="17" t="str">
        <f t="shared" si="14"/>
        <v/>
      </c>
      <c r="AK19" s="17" t="str">
        <f t="shared" si="15"/>
        <v/>
      </c>
      <c r="AL19" s="17" t="str">
        <f t="shared" si="16"/>
        <v/>
      </c>
      <c r="AM19" s="17" t="str">
        <f t="shared" si="17"/>
        <v/>
      </c>
      <c r="AN19" s="17" t="str">
        <f t="shared" si="18"/>
        <v/>
      </c>
      <c r="AO19" s="17" t="str">
        <f t="shared" si="19"/>
        <v/>
      </c>
      <c r="AP19" s="17" t="str">
        <f t="shared" si="20"/>
        <v/>
      </c>
      <c r="AQ19" s="17" t="str">
        <f t="shared" si="21"/>
        <v/>
      </c>
      <c r="AR19" s="17" t="str">
        <f t="shared" si="22"/>
        <v/>
      </c>
      <c r="AS19" s="17" t="str">
        <f t="shared" si="23"/>
        <v/>
      </c>
      <c r="AT19" s="17" t="str">
        <f t="shared" si="24"/>
        <v/>
      </c>
      <c r="AU19" s="17" t="str">
        <f t="shared" si="25"/>
        <v/>
      </c>
      <c r="AV19" s="17" t="str">
        <f t="shared" si="26"/>
        <v/>
      </c>
      <c r="AW19" s="18">
        <f t="shared" si="27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5">
      <c r="A20" s="268"/>
      <c r="B20" s="163"/>
      <c r="C20" s="274"/>
      <c r="D20" s="299"/>
      <c r="E20" s="223"/>
      <c r="F20" s="91"/>
      <c r="G20" s="361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8"/>
      <c r="S20" s="138"/>
      <c r="T20" s="23"/>
      <c r="U20" s="138"/>
      <c r="V20" s="141">
        <f t="shared" si="28"/>
        <v>0</v>
      </c>
      <c r="W20" s="92">
        <f t="shared" si="29"/>
        <v>0</v>
      </c>
      <c r="X20" s="92">
        <f t="shared" si="30"/>
        <v>0</v>
      </c>
      <c r="Y20" s="92">
        <f t="shared" si="31"/>
        <v>0</v>
      </c>
      <c r="Z20" s="92">
        <f t="shared" si="32"/>
        <v>0</v>
      </c>
      <c r="AA20" s="92">
        <f t="shared" si="33"/>
        <v>0</v>
      </c>
      <c r="AB20" s="92">
        <f t="shared" si="34"/>
        <v>0</v>
      </c>
      <c r="AC20" s="92">
        <f t="shared" si="35"/>
        <v>0</v>
      </c>
      <c r="AD20" s="210" t="str">
        <f t="shared" si="36"/>
        <v/>
      </c>
      <c r="AE20" s="16">
        <f t="shared" si="37"/>
        <v>0</v>
      </c>
      <c r="AF20" s="9"/>
      <c r="AG20" s="17" t="str">
        <f t="shared" si="11"/>
        <v/>
      </c>
      <c r="AH20" s="17" t="str">
        <f t="shared" si="12"/>
        <v/>
      </c>
      <c r="AI20" s="17" t="str">
        <f t="shared" si="13"/>
        <v/>
      </c>
      <c r="AJ20" s="17" t="str">
        <f t="shared" si="14"/>
        <v/>
      </c>
      <c r="AK20" s="17" t="str">
        <f t="shared" si="15"/>
        <v/>
      </c>
      <c r="AL20" s="17" t="str">
        <f t="shared" si="16"/>
        <v/>
      </c>
      <c r="AM20" s="17" t="str">
        <f t="shared" si="17"/>
        <v/>
      </c>
      <c r="AN20" s="17" t="str">
        <f t="shared" si="18"/>
        <v/>
      </c>
      <c r="AO20" s="17" t="str">
        <f t="shared" si="19"/>
        <v/>
      </c>
      <c r="AP20" s="17" t="str">
        <f t="shared" si="20"/>
        <v/>
      </c>
      <c r="AQ20" s="17" t="str">
        <f t="shared" si="21"/>
        <v/>
      </c>
      <c r="AR20" s="17" t="str">
        <f t="shared" si="22"/>
        <v/>
      </c>
      <c r="AS20" s="17" t="str">
        <f t="shared" si="23"/>
        <v/>
      </c>
      <c r="AT20" s="17" t="str">
        <f t="shared" si="24"/>
        <v/>
      </c>
      <c r="AU20" s="17" t="str">
        <f t="shared" si="25"/>
        <v/>
      </c>
      <c r="AV20" s="17" t="str">
        <f t="shared" si="26"/>
        <v/>
      </c>
      <c r="AW20" s="18">
        <f t="shared" si="27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268"/>
      <c r="B21" s="163"/>
      <c r="C21" s="274"/>
      <c r="D21" s="299"/>
      <c r="E21" s="223"/>
      <c r="F21" s="91"/>
      <c r="G21" s="361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46"/>
      <c r="S21" s="138"/>
      <c r="T21" s="23"/>
      <c r="U21" s="138"/>
      <c r="V21" s="141">
        <f t="shared" si="28"/>
        <v>0</v>
      </c>
      <c r="W21" s="92">
        <f t="shared" si="29"/>
        <v>0</v>
      </c>
      <c r="X21" s="92">
        <f t="shared" si="30"/>
        <v>0</v>
      </c>
      <c r="Y21" s="92">
        <f t="shared" si="31"/>
        <v>0</v>
      </c>
      <c r="Z21" s="92">
        <f t="shared" si="32"/>
        <v>0</v>
      </c>
      <c r="AA21" s="92">
        <f t="shared" si="33"/>
        <v>0</v>
      </c>
      <c r="AB21" s="92">
        <f t="shared" si="34"/>
        <v>0</v>
      </c>
      <c r="AC21" s="92">
        <f t="shared" si="35"/>
        <v>0</v>
      </c>
      <c r="AD21" s="210" t="str">
        <f t="shared" si="36"/>
        <v/>
      </c>
      <c r="AE21" s="16">
        <f t="shared" si="37"/>
        <v>0</v>
      </c>
      <c r="AF21" s="9"/>
      <c r="AG21" s="17" t="str">
        <f t="shared" si="11"/>
        <v/>
      </c>
      <c r="AH21" s="17" t="str">
        <f t="shared" si="12"/>
        <v/>
      </c>
      <c r="AI21" s="17" t="str">
        <f t="shared" si="13"/>
        <v/>
      </c>
      <c r="AJ21" s="17" t="str">
        <f t="shared" si="14"/>
        <v/>
      </c>
      <c r="AK21" s="17" t="str">
        <f t="shared" si="15"/>
        <v/>
      </c>
      <c r="AL21" s="17" t="str">
        <f t="shared" si="16"/>
        <v/>
      </c>
      <c r="AM21" s="17" t="str">
        <f t="shared" si="17"/>
        <v/>
      </c>
      <c r="AN21" s="17" t="str">
        <f t="shared" si="18"/>
        <v/>
      </c>
      <c r="AO21" s="17" t="str">
        <f t="shared" si="19"/>
        <v/>
      </c>
      <c r="AP21" s="17" t="str">
        <f t="shared" si="20"/>
        <v/>
      </c>
      <c r="AQ21" s="17" t="str">
        <f t="shared" si="21"/>
        <v/>
      </c>
      <c r="AR21" s="17" t="str">
        <f t="shared" si="22"/>
        <v/>
      </c>
      <c r="AS21" s="17" t="str">
        <f t="shared" si="23"/>
        <v/>
      </c>
      <c r="AT21" s="17" t="str">
        <f t="shared" si="24"/>
        <v/>
      </c>
      <c r="AU21" s="17" t="str">
        <f t="shared" si="25"/>
        <v/>
      </c>
      <c r="AV21" s="17" t="str">
        <f t="shared" si="26"/>
        <v/>
      </c>
      <c r="AW21" s="18">
        <f t="shared" si="27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268"/>
      <c r="B22" s="163"/>
      <c r="C22" s="274"/>
      <c r="D22" s="299"/>
      <c r="E22" s="223"/>
      <c r="F22" s="91"/>
      <c r="G22" s="361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46"/>
      <c r="S22" s="138"/>
      <c r="T22" s="23"/>
      <c r="U22" s="138"/>
      <c r="V22" s="141">
        <f t="shared" si="28"/>
        <v>0</v>
      </c>
      <c r="W22" s="92">
        <f t="shared" si="29"/>
        <v>0</v>
      </c>
      <c r="X22" s="92">
        <f t="shared" si="30"/>
        <v>0</v>
      </c>
      <c r="Y22" s="92">
        <f t="shared" si="31"/>
        <v>0</v>
      </c>
      <c r="Z22" s="92">
        <f t="shared" si="32"/>
        <v>0</v>
      </c>
      <c r="AA22" s="92">
        <f t="shared" si="33"/>
        <v>0</v>
      </c>
      <c r="AB22" s="92">
        <f t="shared" si="34"/>
        <v>0</v>
      </c>
      <c r="AC22" s="92">
        <f t="shared" si="35"/>
        <v>0</v>
      </c>
      <c r="AD22" s="210" t="str">
        <f t="shared" si="36"/>
        <v/>
      </c>
      <c r="AE22" s="16">
        <f t="shared" si="37"/>
        <v>0</v>
      </c>
      <c r="AF22" s="9"/>
      <c r="AG22" s="17" t="str">
        <f t="shared" si="11"/>
        <v/>
      </c>
      <c r="AH22" s="17" t="str">
        <f t="shared" si="12"/>
        <v/>
      </c>
      <c r="AI22" s="17" t="str">
        <f t="shared" si="13"/>
        <v/>
      </c>
      <c r="AJ22" s="17" t="str">
        <f t="shared" si="14"/>
        <v/>
      </c>
      <c r="AK22" s="17" t="str">
        <f t="shared" si="15"/>
        <v/>
      </c>
      <c r="AL22" s="17" t="str">
        <f t="shared" si="16"/>
        <v/>
      </c>
      <c r="AM22" s="17" t="str">
        <f t="shared" si="17"/>
        <v/>
      </c>
      <c r="AN22" s="17" t="str">
        <f t="shared" si="18"/>
        <v/>
      </c>
      <c r="AO22" s="17" t="str">
        <f t="shared" si="19"/>
        <v/>
      </c>
      <c r="AP22" s="17" t="str">
        <f t="shared" si="20"/>
        <v/>
      </c>
      <c r="AQ22" s="17" t="str">
        <f t="shared" si="21"/>
        <v/>
      </c>
      <c r="AR22" s="17" t="str">
        <f t="shared" si="22"/>
        <v/>
      </c>
      <c r="AS22" s="17" t="str">
        <f t="shared" si="23"/>
        <v/>
      </c>
      <c r="AT22" s="17" t="str">
        <f t="shared" si="24"/>
        <v/>
      </c>
      <c r="AU22" s="17" t="str">
        <f t="shared" si="25"/>
        <v/>
      </c>
      <c r="AV22" s="17" t="str">
        <f t="shared" si="26"/>
        <v/>
      </c>
      <c r="AW22" s="18">
        <f t="shared" si="27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268"/>
      <c r="B23" s="163"/>
      <c r="C23" s="274"/>
      <c r="D23" s="299"/>
      <c r="E23" s="223"/>
      <c r="F23" s="91"/>
      <c r="G23" s="361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46"/>
      <c r="S23" s="138"/>
      <c r="T23" s="23"/>
      <c r="U23" s="138"/>
      <c r="V23" s="141">
        <f t="shared" si="28"/>
        <v>0</v>
      </c>
      <c r="W23" s="92">
        <f t="shared" si="29"/>
        <v>0</v>
      </c>
      <c r="X23" s="92">
        <f t="shared" si="30"/>
        <v>0</v>
      </c>
      <c r="Y23" s="92">
        <f t="shared" si="31"/>
        <v>0</v>
      </c>
      <c r="Z23" s="92">
        <f t="shared" si="32"/>
        <v>0</v>
      </c>
      <c r="AA23" s="92">
        <f t="shared" si="33"/>
        <v>0</v>
      </c>
      <c r="AB23" s="92">
        <f t="shared" si="34"/>
        <v>0</v>
      </c>
      <c r="AC23" s="92">
        <f t="shared" si="35"/>
        <v>0</v>
      </c>
      <c r="AD23" s="210" t="str">
        <f t="shared" si="36"/>
        <v/>
      </c>
      <c r="AE23" s="16">
        <f t="shared" si="37"/>
        <v>0</v>
      </c>
      <c r="AF23" s="9"/>
      <c r="AG23" s="17" t="str">
        <f t="shared" si="11"/>
        <v/>
      </c>
      <c r="AH23" s="17" t="str">
        <f t="shared" si="12"/>
        <v/>
      </c>
      <c r="AI23" s="17" t="str">
        <f t="shared" si="13"/>
        <v/>
      </c>
      <c r="AJ23" s="17" t="str">
        <f t="shared" si="14"/>
        <v/>
      </c>
      <c r="AK23" s="17" t="str">
        <f t="shared" si="15"/>
        <v/>
      </c>
      <c r="AL23" s="17" t="str">
        <f t="shared" si="16"/>
        <v/>
      </c>
      <c r="AM23" s="17" t="str">
        <f t="shared" si="17"/>
        <v/>
      </c>
      <c r="AN23" s="17" t="str">
        <f t="shared" si="18"/>
        <v/>
      </c>
      <c r="AO23" s="17" t="str">
        <f t="shared" si="19"/>
        <v/>
      </c>
      <c r="AP23" s="17" t="str">
        <f t="shared" si="20"/>
        <v/>
      </c>
      <c r="AQ23" s="17" t="str">
        <f t="shared" si="21"/>
        <v/>
      </c>
      <c r="AR23" s="17" t="str">
        <f t="shared" si="22"/>
        <v/>
      </c>
      <c r="AS23" s="17" t="str">
        <f t="shared" si="23"/>
        <v/>
      </c>
      <c r="AT23" s="17" t="str">
        <f t="shared" si="24"/>
        <v/>
      </c>
      <c r="AU23" s="17" t="str">
        <f t="shared" si="25"/>
        <v/>
      </c>
      <c r="AV23" s="17" t="str">
        <f t="shared" si="26"/>
        <v/>
      </c>
      <c r="AW23" s="18">
        <f t="shared" si="27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268"/>
      <c r="B24" s="163"/>
      <c r="C24" s="274"/>
      <c r="D24" s="299"/>
      <c r="E24" s="223"/>
      <c r="F24" s="91"/>
      <c r="G24" s="361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46"/>
      <c r="S24" s="138"/>
      <c r="T24" s="23"/>
      <c r="U24" s="138"/>
      <c r="V24" s="141">
        <f t="shared" si="28"/>
        <v>0</v>
      </c>
      <c r="W24" s="92">
        <f t="shared" si="29"/>
        <v>0</v>
      </c>
      <c r="X24" s="92">
        <f t="shared" si="30"/>
        <v>0</v>
      </c>
      <c r="Y24" s="92">
        <f t="shared" si="31"/>
        <v>0</v>
      </c>
      <c r="Z24" s="92">
        <f t="shared" si="32"/>
        <v>0</v>
      </c>
      <c r="AA24" s="92">
        <f t="shared" si="33"/>
        <v>0</v>
      </c>
      <c r="AB24" s="92">
        <f t="shared" si="34"/>
        <v>0</v>
      </c>
      <c r="AC24" s="92">
        <f t="shared" si="35"/>
        <v>0</v>
      </c>
      <c r="AD24" s="210" t="str">
        <f t="shared" si="36"/>
        <v/>
      </c>
      <c r="AE24" s="16">
        <f t="shared" si="37"/>
        <v>0</v>
      </c>
      <c r="AF24" s="9"/>
      <c r="AG24" s="17" t="str">
        <f t="shared" si="11"/>
        <v/>
      </c>
      <c r="AH24" s="17" t="str">
        <f t="shared" si="12"/>
        <v/>
      </c>
      <c r="AI24" s="17" t="str">
        <f t="shared" si="13"/>
        <v/>
      </c>
      <c r="AJ24" s="17" t="str">
        <f t="shared" si="14"/>
        <v/>
      </c>
      <c r="AK24" s="17" t="str">
        <f t="shared" si="15"/>
        <v/>
      </c>
      <c r="AL24" s="17" t="str">
        <f t="shared" si="16"/>
        <v/>
      </c>
      <c r="AM24" s="17" t="str">
        <f t="shared" si="17"/>
        <v/>
      </c>
      <c r="AN24" s="17" t="str">
        <f t="shared" si="18"/>
        <v/>
      </c>
      <c r="AO24" s="17" t="str">
        <f t="shared" si="19"/>
        <v/>
      </c>
      <c r="AP24" s="17" t="str">
        <f t="shared" si="20"/>
        <v/>
      </c>
      <c r="AQ24" s="17" t="str">
        <f t="shared" si="21"/>
        <v/>
      </c>
      <c r="AR24" s="17" t="str">
        <f t="shared" si="22"/>
        <v/>
      </c>
      <c r="AS24" s="17" t="str">
        <f t="shared" si="23"/>
        <v/>
      </c>
      <c r="AT24" s="17" t="str">
        <f t="shared" si="24"/>
        <v/>
      </c>
      <c r="AU24" s="17" t="str">
        <f t="shared" si="25"/>
        <v/>
      </c>
      <c r="AV24" s="17" t="str">
        <f t="shared" si="26"/>
        <v/>
      </c>
      <c r="AW24" s="18">
        <f t="shared" si="27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268"/>
      <c r="B25" s="163"/>
      <c r="C25" s="274"/>
      <c r="D25" s="299"/>
      <c r="E25" s="223"/>
      <c r="F25" s="91"/>
      <c r="G25" s="361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46"/>
      <c r="S25" s="138"/>
      <c r="T25" s="23"/>
      <c r="U25" s="138"/>
      <c r="V25" s="141">
        <f t="shared" si="28"/>
        <v>0</v>
      </c>
      <c r="W25" s="92">
        <f t="shared" si="29"/>
        <v>0</v>
      </c>
      <c r="X25" s="92">
        <f t="shared" si="30"/>
        <v>0</v>
      </c>
      <c r="Y25" s="92">
        <f t="shared" si="31"/>
        <v>0</v>
      </c>
      <c r="Z25" s="92">
        <f t="shared" si="32"/>
        <v>0</v>
      </c>
      <c r="AA25" s="92">
        <f t="shared" si="33"/>
        <v>0</v>
      </c>
      <c r="AB25" s="92">
        <f t="shared" si="34"/>
        <v>0</v>
      </c>
      <c r="AC25" s="92">
        <f t="shared" si="35"/>
        <v>0</v>
      </c>
      <c r="AD25" s="210" t="str">
        <f t="shared" si="36"/>
        <v/>
      </c>
      <c r="AE25" s="16">
        <f t="shared" si="37"/>
        <v>0</v>
      </c>
      <c r="AF25" s="9"/>
      <c r="AG25" s="17" t="str">
        <f t="shared" si="11"/>
        <v/>
      </c>
      <c r="AH25" s="17" t="str">
        <f t="shared" si="12"/>
        <v/>
      </c>
      <c r="AI25" s="17" t="str">
        <f t="shared" si="13"/>
        <v/>
      </c>
      <c r="AJ25" s="17" t="str">
        <f t="shared" si="14"/>
        <v/>
      </c>
      <c r="AK25" s="17" t="str">
        <f t="shared" si="15"/>
        <v/>
      </c>
      <c r="AL25" s="17" t="str">
        <f t="shared" si="16"/>
        <v/>
      </c>
      <c r="AM25" s="17" t="str">
        <f t="shared" si="17"/>
        <v/>
      </c>
      <c r="AN25" s="17" t="str">
        <f t="shared" si="18"/>
        <v/>
      </c>
      <c r="AO25" s="17" t="str">
        <f t="shared" si="19"/>
        <v/>
      </c>
      <c r="AP25" s="17" t="str">
        <f t="shared" si="20"/>
        <v/>
      </c>
      <c r="AQ25" s="17" t="str">
        <f t="shared" si="21"/>
        <v/>
      </c>
      <c r="AR25" s="17" t="str">
        <f t="shared" si="22"/>
        <v/>
      </c>
      <c r="AS25" s="17" t="str">
        <f t="shared" si="23"/>
        <v/>
      </c>
      <c r="AT25" s="17" t="str">
        <f t="shared" si="24"/>
        <v/>
      </c>
      <c r="AU25" s="17" t="str">
        <f t="shared" si="25"/>
        <v/>
      </c>
      <c r="AV25" s="17" t="str">
        <f t="shared" si="26"/>
        <v/>
      </c>
      <c r="AW25" s="18">
        <f t="shared" si="27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268"/>
      <c r="B26" s="163"/>
      <c r="C26" s="274"/>
      <c r="D26" s="299"/>
      <c r="E26" s="223"/>
      <c r="F26" s="91"/>
      <c r="G26" s="361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46"/>
      <c r="S26" s="138"/>
      <c r="T26" s="23"/>
      <c r="U26" s="138"/>
      <c r="V26" s="141">
        <f t="shared" si="28"/>
        <v>0</v>
      </c>
      <c r="W26" s="92">
        <f t="shared" si="29"/>
        <v>0</v>
      </c>
      <c r="X26" s="92">
        <f t="shared" si="30"/>
        <v>0</v>
      </c>
      <c r="Y26" s="92">
        <f t="shared" si="31"/>
        <v>0</v>
      </c>
      <c r="Z26" s="92">
        <f t="shared" si="32"/>
        <v>0</v>
      </c>
      <c r="AA26" s="92">
        <f t="shared" si="33"/>
        <v>0</v>
      </c>
      <c r="AB26" s="92">
        <f t="shared" si="34"/>
        <v>0</v>
      </c>
      <c r="AC26" s="92">
        <f t="shared" si="35"/>
        <v>0</v>
      </c>
      <c r="AD26" s="210" t="str">
        <f t="shared" si="36"/>
        <v/>
      </c>
      <c r="AE26" s="16">
        <f t="shared" si="37"/>
        <v>0</v>
      </c>
      <c r="AF26" s="9"/>
      <c r="AG26" s="17" t="str">
        <f t="shared" si="11"/>
        <v/>
      </c>
      <c r="AH26" s="17" t="str">
        <f t="shared" si="12"/>
        <v/>
      </c>
      <c r="AI26" s="17" t="str">
        <f t="shared" si="13"/>
        <v/>
      </c>
      <c r="AJ26" s="17" t="str">
        <f t="shared" si="14"/>
        <v/>
      </c>
      <c r="AK26" s="17" t="str">
        <f t="shared" si="15"/>
        <v/>
      </c>
      <c r="AL26" s="17" t="str">
        <f t="shared" si="16"/>
        <v/>
      </c>
      <c r="AM26" s="17" t="str">
        <f t="shared" si="17"/>
        <v/>
      </c>
      <c r="AN26" s="17" t="str">
        <f t="shared" si="18"/>
        <v/>
      </c>
      <c r="AO26" s="17" t="str">
        <f t="shared" si="19"/>
        <v/>
      </c>
      <c r="AP26" s="17" t="str">
        <f t="shared" si="20"/>
        <v/>
      </c>
      <c r="AQ26" s="17" t="str">
        <f t="shared" si="21"/>
        <v/>
      </c>
      <c r="AR26" s="17" t="str">
        <f t="shared" si="22"/>
        <v/>
      </c>
      <c r="AS26" s="17" t="str">
        <f t="shared" si="23"/>
        <v/>
      </c>
      <c r="AT26" s="17" t="str">
        <f t="shared" si="24"/>
        <v/>
      </c>
      <c r="AU26" s="17" t="str">
        <f t="shared" si="25"/>
        <v/>
      </c>
      <c r="AV26" s="17" t="str">
        <f t="shared" si="26"/>
        <v/>
      </c>
      <c r="AW26" s="18">
        <f t="shared" si="27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268"/>
      <c r="B27" s="163"/>
      <c r="C27" s="274"/>
      <c r="D27" s="299"/>
      <c r="E27" s="223"/>
      <c r="F27" s="91"/>
      <c r="G27" s="361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46"/>
      <c r="S27" s="138"/>
      <c r="T27" s="23"/>
      <c r="U27" s="138"/>
      <c r="V27" s="141">
        <f t="shared" si="28"/>
        <v>0</v>
      </c>
      <c r="W27" s="92">
        <f t="shared" si="29"/>
        <v>0</v>
      </c>
      <c r="X27" s="92">
        <f t="shared" si="30"/>
        <v>0</v>
      </c>
      <c r="Y27" s="92">
        <f t="shared" si="31"/>
        <v>0</v>
      </c>
      <c r="Z27" s="92">
        <f t="shared" si="32"/>
        <v>0</v>
      </c>
      <c r="AA27" s="92">
        <f t="shared" si="33"/>
        <v>0</v>
      </c>
      <c r="AB27" s="92">
        <f t="shared" si="34"/>
        <v>0</v>
      </c>
      <c r="AC27" s="92">
        <f t="shared" si="35"/>
        <v>0</v>
      </c>
      <c r="AD27" s="210" t="str">
        <f t="shared" si="36"/>
        <v/>
      </c>
      <c r="AE27" s="16">
        <f t="shared" si="37"/>
        <v>0</v>
      </c>
      <c r="AF27" s="9"/>
      <c r="AG27" s="17" t="str">
        <f t="shared" si="11"/>
        <v/>
      </c>
      <c r="AH27" s="17" t="str">
        <f t="shared" si="12"/>
        <v/>
      </c>
      <c r="AI27" s="17" t="str">
        <f t="shared" si="13"/>
        <v/>
      </c>
      <c r="AJ27" s="17" t="str">
        <f t="shared" si="14"/>
        <v/>
      </c>
      <c r="AK27" s="17" t="str">
        <f t="shared" si="15"/>
        <v/>
      </c>
      <c r="AL27" s="17" t="str">
        <f t="shared" si="16"/>
        <v/>
      </c>
      <c r="AM27" s="17" t="str">
        <f t="shared" si="17"/>
        <v/>
      </c>
      <c r="AN27" s="17" t="str">
        <f t="shared" si="18"/>
        <v/>
      </c>
      <c r="AO27" s="17" t="str">
        <f t="shared" si="19"/>
        <v/>
      </c>
      <c r="AP27" s="17" t="str">
        <f t="shared" si="20"/>
        <v/>
      </c>
      <c r="AQ27" s="17" t="str">
        <f t="shared" si="21"/>
        <v/>
      </c>
      <c r="AR27" s="17" t="str">
        <f t="shared" si="22"/>
        <v/>
      </c>
      <c r="AS27" s="17" t="str">
        <f t="shared" si="23"/>
        <v/>
      </c>
      <c r="AT27" s="17" t="str">
        <f t="shared" si="24"/>
        <v/>
      </c>
      <c r="AU27" s="17" t="str">
        <f t="shared" si="25"/>
        <v/>
      </c>
      <c r="AV27" s="17" t="str">
        <f t="shared" si="26"/>
        <v/>
      </c>
      <c r="AW27" s="18">
        <f t="shared" si="27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5">
      <c r="A28" s="268"/>
      <c r="B28" s="163"/>
      <c r="C28" s="274"/>
      <c r="D28" s="299"/>
      <c r="E28" s="223"/>
      <c r="F28" s="91"/>
      <c r="G28" s="361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46"/>
      <c r="S28" s="138"/>
      <c r="T28" s="23"/>
      <c r="U28" s="138"/>
      <c r="V28" s="141">
        <f t="shared" si="28"/>
        <v>0</v>
      </c>
      <c r="W28" s="92">
        <f t="shared" si="29"/>
        <v>0</v>
      </c>
      <c r="X28" s="92">
        <f t="shared" si="30"/>
        <v>0</v>
      </c>
      <c r="Y28" s="92">
        <f t="shared" si="31"/>
        <v>0</v>
      </c>
      <c r="Z28" s="92">
        <f t="shared" si="32"/>
        <v>0</v>
      </c>
      <c r="AA28" s="92">
        <f t="shared" si="33"/>
        <v>0</v>
      </c>
      <c r="AB28" s="92">
        <f t="shared" si="34"/>
        <v>0</v>
      </c>
      <c r="AC28" s="92">
        <f t="shared" si="35"/>
        <v>0</v>
      </c>
      <c r="AD28" s="210" t="str">
        <f t="shared" si="36"/>
        <v/>
      </c>
      <c r="AE28" s="16">
        <f t="shared" si="37"/>
        <v>0</v>
      </c>
      <c r="AF28" s="9"/>
      <c r="AG28" s="17" t="str">
        <f t="shared" si="11"/>
        <v/>
      </c>
      <c r="AH28" s="17" t="str">
        <f t="shared" si="12"/>
        <v/>
      </c>
      <c r="AI28" s="17" t="str">
        <f t="shared" si="13"/>
        <v/>
      </c>
      <c r="AJ28" s="17" t="str">
        <f t="shared" si="14"/>
        <v/>
      </c>
      <c r="AK28" s="17" t="str">
        <f t="shared" si="15"/>
        <v/>
      </c>
      <c r="AL28" s="17" t="str">
        <f t="shared" si="16"/>
        <v/>
      </c>
      <c r="AM28" s="17" t="str">
        <f t="shared" si="17"/>
        <v/>
      </c>
      <c r="AN28" s="17" t="str">
        <f t="shared" si="18"/>
        <v/>
      </c>
      <c r="AO28" s="17" t="str">
        <f t="shared" si="19"/>
        <v/>
      </c>
      <c r="AP28" s="17" t="str">
        <f t="shared" si="20"/>
        <v/>
      </c>
      <c r="AQ28" s="17" t="str">
        <f t="shared" si="21"/>
        <v/>
      </c>
      <c r="AR28" s="17" t="str">
        <f t="shared" si="22"/>
        <v/>
      </c>
      <c r="AS28" s="17" t="str">
        <f t="shared" si="23"/>
        <v/>
      </c>
      <c r="AT28" s="17" t="str">
        <f t="shared" si="24"/>
        <v/>
      </c>
      <c r="AU28" s="17" t="str">
        <f t="shared" si="25"/>
        <v/>
      </c>
      <c r="AV28" s="17" t="str">
        <f t="shared" si="26"/>
        <v/>
      </c>
      <c r="AW28" s="18">
        <f t="shared" si="27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5">
      <c r="A29" s="268"/>
      <c r="B29" s="163"/>
      <c r="C29" s="274"/>
      <c r="D29" s="299"/>
      <c r="E29" s="223"/>
      <c r="F29" s="91"/>
      <c r="G29" s="91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46"/>
      <c r="S29" s="138"/>
      <c r="T29" s="23"/>
      <c r="U29" s="138"/>
      <c r="V29" s="141">
        <f t="shared" si="28"/>
        <v>0</v>
      </c>
      <c r="W29" s="92">
        <f t="shared" si="29"/>
        <v>0</v>
      </c>
      <c r="X29" s="92">
        <f t="shared" si="30"/>
        <v>0</v>
      </c>
      <c r="Y29" s="92">
        <f t="shared" si="31"/>
        <v>0</v>
      </c>
      <c r="Z29" s="92">
        <f t="shared" si="32"/>
        <v>0</v>
      </c>
      <c r="AA29" s="92">
        <f t="shared" si="33"/>
        <v>0</v>
      </c>
      <c r="AB29" s="92">
        <f t="shared" si="34"/>
        <v>0</v>
      </c>
      <c r="AC29" s="92">
        <f t="shared" si="35"/>
        <v>0</v>
      </c>
      <c r="AD29" s="210" t="str">
        <f t="shared" si="36"/>
        <v/>
      </c>
      <c r="AE29" s="16">
        <f t="shared" si="37"/>
        <v>0</v>
      </c>
      <c r="AF29" s="9"/>
      <c r="AG29" s="17" t="str">
        <f t="shared" si="11"/>
        <v/>
      </c>
      <c r="AH29" s="17" t="str">
        <f t="shared" si="12"/>
        <v/>
      </c>
      <c r="AI29" s="17" t="str">
        <f t="shared" si="13"/>
        <v/>
      </c>
      <c r="AJ29" s="17" t="str">
        <f t="shared" si="14"/>
        <v/>
      </c>
      <c r="AK29" s="17" t="str">
        <f t="shared" si="15"/>
        <v/>
      </c>
      <c r="AL29" s="17" t="str">
        <f t="shared" si="16"/>
        <v/>
      </c>
      <c r="AM29" s="17" t="str">
        <f t="shared" si="17"/>
        <v/>
      </c>
      <c r="AN29" s="17" t="str">
        <f t="shared" si="18"/>
        <v/>
      </c>
      <c r="AO29" s="17" t="str">
        <f t="shared" si="19"/>
        <v/>
      </c>
      <c r="AP29" s="17" t="str">
        <f t="shared" si="20"/>
        <v/>
      </c>
      <c r="AQ29" s="17" t="str">
        <f t="shared" si="21"/>
        <v/>
      </c>
      <c r="AR29" s="17" t="str">
        <f t="shared" si="22"/>
        <v/>
      </c>
      <c r="AS29" s="17" t="str">
        <f t="shared" si="23"/>
        <v/>
      </c>
      <c r="AT29" s="17" t="str">
        <f t="shared" si="24"/>
        <v/>
      </c>
      <c r="AU29" s="17" t="str">
        <f t="shared" si="25"/>
        <v/>
      </c>
      <c r="AV29" s="17" t="str">
        <f t="shared" si="26"/>
        <v/>
      </c>
      <c r="AW29" s="18">
        <f t="shared" si="27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5">
      <c r="A30" s="268"/>
      <c r="B30" s="163"/>
      <c r="C30" s="274"/>
      <c r="D30" s="211"/>
      <c r="E30" s="223"/>
      <c r="F30" s="91"/>
      <c r="G30" s="91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46"/>
      <c r="S30" s="138"/>
      <c r="T30" s="23"/>
      <c r="U30" s="138"/>
      <c r="V30" s="141">
        <f t="shared" si="28"/>
        <v>0</v>
      </c>
      <c r="W30" s="92">
        <f t="shared" si="29"/>
        <v>0</v>
      </c>
      <c r="X30" s="92">
        <f t="shared" si="30"/>
        <v>0</v>
      </c>
      <c r="Y30" s="92">
        <f t="shared" si="31"/>
        <v>0</v>
      </c>
      <c r="Z30" s="92">
        <f t="shared" si="32"/>
        <v>0</v>
      </c>
      <c r="AA30" s="92">
        <f t="shared" si="33"/>
        <v>0</v>
      </c>
      <c r="AB30" s="92">
        <f t="shared" si="34"/>
        <v>0</v>
      </c>
      <c r="AC30" s="92">
        <f t="shared" si="35"/>
        <v>0</v>
      </c>
      <c r="AD30" s="210" t="str">
        <f t="shared" si="36"/>
        <v/>
      </c>
      <c r="AE30" s="16">
        <f t="shared" si="37"/>
        <v>0</v>
      </c>
      <c r="AF30" s="9"/>
      <c r="AG30" s="17" t="str">
        <f t="shared" si="11"/>
        <v/>
      </c>
      <c r="AH30" s="17" t="str">
        <f t="shared" si="12"/>
        <v/>
      </c>
      <c r="AI30" s="17" t="str">
        <f t="shared" si="13"/>
        <v/>
      </c>
      <c r="AJ30" s="17" t="str">
        <f t="shared" si="14"/>
        <v/>
      </c>
      <c r="AK30" s="17" t="str">
        <f t="shared" si="15"/>
        <v/>
      </c>
      <c r="AL30" s="17" t="str">
        <f t="shared" si="16"/>
        <v/>
      </c>
      <c r="AM30" s="17" t="str">
        <f t="shared" si="17"/>
        <v/>
      </c>
      <c r="AN30" s="17" t="str">
        <f t="shared" si="18"/>
        <v/>
      </c>
      <c r="AO30" s="17" t="str">
        <f t="shared" si="19"/>
        <v/>
      </c>
      <c r="AP30" s="17" t="str">
        <f t="shared" si="20"/>
        <v/>
      </c>
      <c r="AQ30" s="17" t="str">
        <f t="shared" si="21"/>
        <v/>
      </c>
      <c r="AR30" s="17" t="str">
        <f t="shared" si="22"/>
        <v/>
      </c>
      <c r="AS30" s="17" t="str">
        <f t="shared" si="23"/>
        <v/>
      </c>
      <c r="AT30" s="17" t="str">
        <f t="shared" si="24"/>
        <v/>
      </c>
      <c r="AU30" s="17" t="str">
        <f t="shared" si="25"/>
        <v/>
      </c>
      <c r="AV30" s="17" t="str">
        <f t="shared" si="26"/>
        <v/>
      </c>
      <c r="AW30" s="18">
        <f t="shared" si="27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customHeight="1" x14ac:dyDescent="0.25">
      <c r="A31" s="268"/>
      <c r="B31" s="163"/>
      <c r="C31" s="231"/>
      <c r="D31" s="273"/>
      <c r="E31" s="223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24"/>
      <c r="S31" s="23"/>
      <c r="T31" s="23"/>
      <c r="U31" s="23"/>
      <c r="V31" s="141">
        <f t="shared" si="28"/>
        <v>0</v>
      </c>
      <c r="W31" s="92">
        <f t="shared" si="29"/>
        <v>0</v>
      </c>
      <c r="X31" s="92">
        <f t="shared" si="30"/>
        <v>0</v>
      </c>
      <c r="Y31" s="92">
        <f t="shared" si="31"/>
        <v>0</v>
      </c>
      <c r="Z31" s="92">
        <f t="shared" si="32"/>
        <v>0</v>
      </c>
      <c r="AA31" s="92">
        <f t="shared" si="33"/>
        <v>0</v>
      </c>
      <c r="AB31" s="92">
        <f t="shared" si="34"/>
        <v>0</v>
      </c>
      <c r="AC31" s="92">
        <f t="shared" si="35"/>
        <v>0</v>
      </c>
      <c r="AD31" s="210" t="str">
        <f t="shared" si="36"/>
        <v/>
      </c>
      <c r="AE31" s="16">
        <f t="shared" si="37"/>
        <v>0</v>
      </c>
      <c r="AF31" s="9"/>
      <c r="AG31" s="17" t="str">
        <f t="shared" si="11"/>
        <v/>
      </c>
      <c r="AH31" s="17" t="str">
        <f t="shared" si="12"/>
        <v/>
      </c>
      <c r="AI31" s="17" t="str">
        <f t="shared" si="13"/>
        <v/>
      </c>
      <c r="AJ31" s="17" t="str">
        <f t="shared" si="14"/>
        <v/>
      </c>
      <c r="AK31" s="17" t="str">
        <f t="shared" si="15"/>
        <v/>
      </c>
      <c r="AL31" s="17" t="str">
        <f t="shared" si="16"/>
        <v/>
      </c>
      <c r="AM31" s="17" t="str">
        <f t="shared" si="17"/>
        <v/>
      </c>
      <c r="AN31" s="17" t="str">
        <f t="shared" si="18"/>
        <v/>
      </c>
      <c r="AO31" s="17" t="str">
        <f t="shared" si="19"/>
        <v/>
      </c>
      <c r="AP31" s="17" t="str">
        <f t="shared" si="20"/>
        <v/>
      </c>
      <c r="AQ31" s="17" t="str">
        <f t="shared" si="21"/>
        <v/>
      </c>
      <c r="AR31" s="17" t="str">
        <f t="shared" si="22"/>
        <v/>
      </c>
      <c r="AS31" s="17" t="str">
        <f t="shared" si="23"/>
        <v/>
      </c>
      <c r="AT31" s="17" t="str">
        <f t="shared" si="24"/>
        <v/>
      </c>
      <c r="AU31" s="17" t="str">
        <f t="shared" si="25"/>
        <v/>
      </c>
      <c r="AV31" s="17" t="str">
        <f t="shared" si="26"/>
        <v/>
      </c>
      <c r="AW31" s="18">
        <f t="shared" si="27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customHeight="1" x14ac:dyDescent="0.25">
      <c r="A32" s="268"/>
      <c r="B32" s="211"/>
      <c r="C32" s="211"/>
      <c r="D32" s="211"/>
      <c r="E32" s="223"/>
      <c r="F32" s="91"/>
      <c r="G32" s="91"/>
      <c r="H32" s="91"/>
      <c r="I32" s="91"/>
      <c r="J32" s="91"/>
      <c r="K32" s="23"/>
      <c r="L32" s="94"/>
      <c r="M32" s="91"/>
      <c r="N32" s="91"/>
      <c r="O32" s="94"/>
      <c r="P32" s="91"/>
      <c r="Q32" s="91"/>
      <c r="R32" s="24"/>
      <c r="S32" s="23"/>
      <c r="T32" s="23"/>
      <c r="U32" s="23"/>
      <c r="V32" s="141">
        <f t="shared" si="28"/>
        <v>0</v>
      </c>
      <c r="W32" s="92">
        <f t="shared" si="29"/>
        <v>0</v>
      </c>
      <c r="X32" s="92">
        <f t="shared" si="30"/>
        <v>0</v>
      </c>
      <c r="Y32" s="92">
        <f t="shared" si="31"/>
        <v>0</v>
      </c>
      <c r="Z32" s="92">
        <f t="shared" si="32"/>
        <v>0</v>
      </c>
      <c r="AA32" s="92">
        <f t="shared" si="33"/>
        <v>0</v>
      </c>
      <c r="AB32" s="92">
        <f t="shared" si="34"/>
        <v>0</v>
      </c>
      <c r="AC32" s="92">
        <f t="shared" si="35"/>
        <v>0</v>
      </c>
      <c r="AD32" s="210" t="str">
        <f t="shared" si="36"/>
        <v/>
      </c>
      <c r="AE32" s="16">
        <f t="shared" si="37"/>
        <v>0</v>
      </c>
      <c r="AF32" s="9"/>
      <c r="AG32" s="17" t="str">
        <f t="shared" si="11"/>
        <v/>
      </c>
      <c r="AH32" s="17" t="str">
        <f t="shared" si="12"/>
        <v/>
      </c>
      <c r="AI32" s="17" t="str">
        <f t="shared" si="13"/>
        <v/>
      </c>
      <c r="AJ32" s="17" t="str">
        <f t="shared" si="14"/>
        <v/>
      </c>
      <c r="AK32" s="17" t="str">
        <f t="shared" si="15"/>
        <v/>
      </c>
      <c r="AL32" s="17" t="str">
        <f t="shared" si="16"/>
        <v/>
      </c>
      <c r="AM32" s="17" t="str">
        <f t="shared" si="17"/>
        <v/>
      </c>
      <c r="AN32" s="17" t="str">
        <f t="shared" si="18"/>
        <v/>
      </c>
      <c r="AO32" s="17" t="str">
        <f t="shared" si="19"/>
        <v/>
      </c>
      <c r="AP32" s="17" t="str">
        <f t="shared" si="20"/>
        <v/>
      </c>
      <c r="AQ32" s="17" t="str">
        <f t="shared" si="21"/>
        <v/>
      </c>
      <c r="AR32" s="17" t="str">
        <f t="shared" si="22"/>
        <v/>
      </c>
      <c r="AS32" s="17" t="str">
        <f t="shared" si="23"/>
        <v/>
      </c>
      <c r="AT32" s="17" t="str">
        <f t="shared" si="24"/>
        <v/>
      </c>
      <c r="AU32" s="17" t="str">
        <f t="shared" si="25"/>
        <v/>
      </c>
      <c r="AV32" s="17" t="str">
        <f t="shared" si="26"/>
        <v/>
      </c>
      <c r="AW32" s="18">
        <f t="shared" si="27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customHeight="1" x14ac:dyDescent="0.25">
      <c r="A33" s="268"/>
      <c r="B33" s="211"/>
      <c r="C33" s="211"/>
      <c r="D33" s="211"/>
      <c r="E33" s="223"/>
      <c r="F33" s="91"/>
      <c r="G33" s="23"/>
      <c r="H33" s="91"/>
      <c r="I33" s="91"/>
      <c r="J33" s="23"/>
      <c r="K33" s="23"/>
      <c r="L33" s="24"/>
      <c r="M33" s="91"/>
      <c r="N33" s="23"/>
      <c r="O33" s="24"/>
      <c r="P33" s="23"/>
      <c r="Q33" s="91"/>
      <c r="R33" s="24"/>
      <c r="S33" s="23"/>
      <c r="T33" s="23"/>
      <c r="U33" s="23"/>
      <c r="V33" s="141">
        <f t="shared" si="28"/>
        <v>0</v>
      </c>
      <c r="W33" s="92">
        <f t="shared" si="29"/>
        <v>0</v>
      </c>
      <c r="X33" s="92">
        <f t="shared" si="30"/>
        <v>0</v>
      </c>
      <c r="Y33" s="92">
        <f t="shared" si="31"/>
        <v>0</v>
      </c>
      <c r="Z33" s="92">
        <f t="shared" si="32"/>
        <v>0</v>
      </c>
      <c r="AA33" s="92">
        <f t="shared" si="33"/>
        <v>0</v>
      </c>
      <c r="AB33" s="92">
        <f t="shared" si="34"/>
        <v>0</v>
      </c>
      <c r="AC33" s="92">
        <f t="shared" si="35"/>
        <v>0</v>
      </c>
      <c r="AD33" s="210" t="str">
        <f t="shared" si="36"/>
        <v/>
      </c>
      <c r="AE33" s="16">
        <f t="shared" si="37"/>
        <v>0</v>
      </c>
      <c r="AF33" s="9"/>
      <c r="AG33" s="17" t="str">
        <f t="shared" si="11"/>
        <v/>
      </c>
      <c r="AH33" s="17" t="str">
        <f t="shared" si="12"/>
        <v/>
      </c>
      <c r="AI33" s="17" t="str">
        <f t="shared" si="13"/>
        <v/>
      </c>
      <c r="AJ33" s="17" t="str">
        <f t="shared" si="14"/>
        <v/>
      </c>
      <c r="AK33" s="17" t="str">
        <f t="shared" si="15"/>
        <v/>
      </c>
      <c r="AL33" s="17" t="str">
        <f t="shared" si="16"/>
        <v/>
      </c>
      <c r="AM33" s="17" t="str">
        <f t="shared" si="17"/>
        <v/>
      </c>
      <c r="AN33" s="17" t="str">
        <f t="shared" si="18"/>
        <v/>
      </c>
      <c r="AO33" s="17" t="str">
        <f t="shared" si="19"/>
        <v/>
      </c>
      <c r="AP33" s="17" t="str">
        <f t="shared" si="20"/>
        <v/>
      </c>
      <c r="AQ33" s="17" t="str">
        <f t="shared" si="21"/>
        <v/>
      </c>
      <c r="AR33" s="17" t="str">
        <f t="shared" si="22"/>
        <v/>
      </c>
      <c r="AS33" s="17" t="str">
        <f t="shared" si="23"/>
        <v/>
      </c>
      <c r="AT33" s="17" t="str">
        <f t="shared" si="24"/>
        <v/>
      </c>
      <c r="AU33" s="17" t="str">
        <f t="shared" si="25"/>
        <v/>
      </c>
      <c r="AV33" s="17" t="str">
        <f t="shared" si="26"/>
        <v/>
      </c>
      <c r="AW33" s="18">
        <f t="shared" si="27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customHeight="1" x14ac:dyDescent="0.25">
      <c r="A34" s="268"/>
      <c r="B34" s="211"/>
      <c r="C34" s="211"/>
      <c r="D34" s="211"/>
      <c r="E34" s="223"/>
      <c r="F34" s="91"/>
      <c r="G34" s="23"/>
      <c r="H34" s="91"/>
      <c r="I34" s="91"/>
      <c r="J34" s="23"/>
      <c r="K34" s="23"/>
      <c r="L34" s="24"/>
      <c r="M34" s="23"/>
      <c r="N34" s="23"/>
      <c r="O34" s="24"/>
      <c r="P34" s="23"/>
      <c r="Q34" s="91"/>
      <c r="R34" s="24"/>
      <c r="S34" s="23"/>
      <c r="T34" s="23"/>
      <c r="U34" s="23"/>
      <c r="V34" s="141">
        <f t="shared" si="28"/>
        <v>0</v>
      </c>
      <c r="W34" s="92">
        <f t="shared" si="29"/>
        <v>0</v>
      </c>
      <c r="X34" s="92">
        <f t="shared" si="30"/>
        <v>0</v>
      </c>
      <c r="Y34" s="92">
        <f t="shared" si="31"/>
        <v>0</v>
      </c>
      <c r="Z34" s="92">
        <f t="shared" si="32"/>
        <v>0</v>
      </c>
      <c r="AA34" s="92">
        <f t="shared" si="33"/>
        <v>0</v>
      </c>
      <c r="AB34" s="92">
        <f t="shared" si="34"/>
        <v>0</v>
      </c>
      <c r="AC34" s="92">
        <f t="shared" si="35"/>
        <v>0</v>
      </c>
      <c r="AD34" s="210" t="str">
        <f t="shared" si="36"/>
        <v/>
      </c>
      <c r="AE34" s="16">
        <f t="shared" si="37"/>
        <v>0</v>
      </c>
      <c r="AF34" s="9"/>
      <c r="AG34" s="17" t="str">
        <f t="shared" si="11"/>
        <v/>
      </c>
      <c r="AH34" s="17" t="str">
        <f t="shared" si="12"/>
        <v/>
      </c>
      <c r="AI34" s="17" t="str">
        <f t="shared" si="13"/>
        <v/>
      </c>
      <c r="AJ34" s="17" t="str">
        <f t="shared" si="14"/>
        <v/>
      </c>
      <c r="AK34" s="17" t="str">
        <f t="shared" si="15"/>
        <v/>
      </c>
      <c r="AL34" s="17" t="str">
        <f t="shared" si="16"/>
        <v/>
      </c>
      <c r="AM34" s="17" t="str">
        <f t="shared" si="17"/>
        <v/>
      </c>
      <c r="AN34" s="17" t="str">
        <f t="shared" si="18"/>
        <v/>
      </c>
      <c r="AO34" s="17" t="str">
        <f t="shared" si="19"/>
        <v/>
      </c>
      <c r="AP34" s="17" t="str">
        <f t="shared" si="20"/>
        <v/>
      </c>
      <c r="AQ34" s="17" t="str">
        <f t="shared" si="21"/>
        <v/>
      </c>
      <c r="AR34" s="17" t="str">
        <f t="shared" si="22"/>
        <v/>
      </c>
      <c r="AS34" s="17" t="str">
        <f t="shared" si="23"/>
        <v/>
      </c>
      <c r="AT34" s="17" t="str">
        <f t="shared" si="24"/>
        <v/>
      </c>
      <c r="AU34" s="17" t="str">
        <f t="shared" si="25"/>
        <v/>
      </c>
      <c r="AV34" s="17" t="str">
        <f t="shared" si="26"/>
        <v/>
      </c>
      <c r="AW34" s="18">
        <f t="shared" si="27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customHeight="1" x14ac:dyDescent="0.25">
      <c r="A35" s="268"/>
      <c r="B35" s="211"/>
      <c r="C35" s="211"/>
      <c r="D35" s="211"/>
      <c r="E35" s="223"/>
      <c r="F35" s="91"/>
      <c r="G35" s="23"/>
      <c r="H35" s="91"/>
      <c r="I35" s="91"/>
      <c r="J35" s="23"/>
      <c r="K35" s="23"/>
      <c r="L35" s="24"/>
      <c r="M35" s="23"/>
      <c r="N35" s="23"/>
      <c r="O35" s="24"/>
      <c r="P35" s="23"/>
      <c r="Q35" s="91"/>
      <c r="R35" s="24"/>
      <c r="S35" s="23"/>
      <c r="T35" s="23"/>
      <c r="U35" s="23"/>
      <c r="V35" s="141">
        <f t="shared" si="28"/>
        <v>0</v>
      </c>
      <c r="W35" s="92">
        <f t="shared" si="29"/>
        <v>0</v>
      </c>
      <c r="X35" s="92">
        <f t="shared" si="30"/>
        <v>0</v>
      </c>
      <c r="Y35" s="92">
        <f t="shared" si="31"/>
        <v>0</v>
      </c>
      <c r="Z35" s="92">
        <f t="shared" si="32"/>
        <v>0</v>
      </c>
      <c r="AA35" s="92">
        <f t="shared" si="33"/>
        <v>0</v>
      </c>
      <c r="AB35" s="92">
        <f t="shared" si="34"/>
        <v>0</v>
      </c>
      <c r="AC35" s="92">
        <f t="shared" si="35"/>
        <v>0</v>
      </c>
      <c r="AD35" s="210" t="str">
        <f t="shared" si="36"/>
        <v/>
      </c>
      <c r="AE35" s="16">
        <f t="shared" si="37"/>
        <v>0</v>
      </c>
      <c r="AF35" s="9"/>
      <c r="AG35" s="17" t="str">
        <f t="shared" si="11"/>
        <v/>
      </c>
      <c r="AH35" s="17" t="str">
        <f t="shared" si="12"/>
        <v/>
      </c>
      <c r="AI35" s="17" t="str">
        <f t="shared" si="13"/>
        <v/>
      </c>
      <c r="AJ35" s="17" t="str">
        <f t="shared" si="14"/>
        <v/>
      </c>
      <c r="AK35" s="17" t="str">
        <f t="shared" si="15"/>
        <v/>
      </c>
      <c r="AL35" s="17" t="str">
        <f t="shared" si="16"/>
        <v/>
      </c>
      <c r="AM35" s="17" t="str">
        <f t="shared" si="17"/>
        <v/>
      </c>
      <c r="AN35" s="17" t="str">
        <f t="shared" si="18"/>
        <v/>
      </c>
      <c r="AO35" s="17" t="str">
        <f t="shared" si="19"/>
        <v/>
      </c>
      <c r="AP35" s="17" t="str">
        <f t="shared" si="20"/>
        <v/>
      </c>
      <c r="AQ35" s="17" t="str">
        <f t="shared" si="21"/>
        <v/>
      </c>
      <c r="AR35" s="17" t="str">
        <f t="shared" si="22"/>
        <v/>
      </c>
      <c r="AS35" s="17" t="str">
        <f t="shared" si="23"/>
        <v/>
      </c>
      <c r="AT35" s="17" t="str">
        <f t="shared" si="24"/>
        <v/>
      </c>
      <c r="AU35" s="17" t="str">
        <f t="shared" si="25"/>
        <v/>
      </c>
      <c r="AV35" s="17" t="str">
        <f t="shared" si="26"/>
        <v/>
      </c>
      <c r="AW35" s="18">
        <f t="shared" si="27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customHeight="1" x14ac:dyDescent="0.25">
      <c r="A36" s="268"/>
      <c r="B36" s="220"/>
      <c r="C36" s="221"/>
      <c r="D36" s="83"/>
      <c r="E36" s="223"/>
      <c r="F36" s="91"/>
      <c r="G36" s="23"/>
      <c r="H36" s="91"/>
      <c r="I36" s="91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41">
        <f t="shared" si="28"/>
        <v>0</v>
      </c>
      <c r="W36" s="92">
        <f t="shared" si="29"/>
        <v>0</v>
      </c>
      <c r="X36" s="92">
        <f t="shared" si="30"/>
        <v>0</v>
      </c>
      <c r="Y36" s="92">
        <f t="shared" si="31"/>
        <v>0</v>
      </c>
      <c r="Z36" s="92">
        <f t="shared" si="32"/>
        <v>0</v>
      </c>
      <c r="AA36" s="92">
        <f t="shared" si="33"/>
        <v>0</v>
      </c>
      <c r="AB36" s="92">
        <f t="shared" si="34"/>
        <v>0</v>
      </c>
      <c r="AC36" s="92">
        <f t="shared" si="35"/>
        <v>0</v>
      </c>
      <c r="AD36" s="210" t="str">
        <f t="shared" si="36"/>
        <v/>
      </c>
      <c r="AE36" s="16">
        <f t="shared" si="37"/>
        <v>0</v>
      </c>
      <c r="AF36" s="9"/>
      <c r="AG36" s="17" t="str">
        <f t="shared" si="11"/>
        <v/>
      </c>
      <c r="AH36" s="17" t="str">
        <f t="shared" si="12"/>
        <v/>
      </c>
      <c r="AI36" s="17" t="str">
        <f t="shared" si="13"/>
        <v/>
      </c>
      <c r="AJ36" s="17" t="str">
        <f t="shared" si="14"/>
        <v/>
      </c>
      <c r="AK36" s="17" t="str">
        <f t="shared" si="15"/>
        <v/>
      </c>
      <c r="AL36" s="17" t="str">
        <f t="shared" si="16"/>
        <v/>
      </c>
      <c r="AM36" s="17" t="str">
        <f t="shared" si="17"/>
        <v/>
      </c>
      <c r="AN36" s="17" t="str">
        <f t="shared" si="18"/>
        <v/>
      </c>
      <c r="AO36" s="17" t="str">
        <f t="shared" si="19"/>
        <v/>
      </c>
      <c r="AP36" s="17" t="str">
        <f t="shared" si="20"/>
        <v/>
      </c>
      <c r="AQ36" s="17" t="str">
        <f t="shared" si="21"/>
        <v/>
      </c>
      <c r="AR36" s="17" t="str">
        <f t="shared" si="22"/>
        <v/>
      </c>
      <c r="AS36" s="17" t="str">
        <f t="shared" si="23"/>
        <v/>
      </c>
      <c r="AT36" s="17" t="str">
        <f t="shared" si="24"/>
        <v/>
      </c>
      <c r="AU36" s="17" t="str">
        <f t="shared" si="25"/>
        <v/>
      </c>
      <c r="AV36" s="17" t="str">
        <f t="shared" si="26"/>
        <v/>
      </c>
      <c r="AW36" s="18">
        <f t="shared" si="27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customHeight="1" x14ac:dyDescent="0.25">
      <c r="B37" s="220"/>
      <c r="C37" s="221"/>
      <c r="D37" s="83"/>
      <c r="E37" s="223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41">
        <f t="shared" si="28"/>
        <v>0</v>
      </c>
      <c r="W37" s="92">
        <f t="shared" si="29"/>
        <v>0</v>
      </c>
      <c r="X37" s="92">
        <f t="shared" si="30"/>
        <v>0</v>
      </c>
      <c r="Y37" s="92">
        <f t="shared" si="31"/>
        <v>0</v>
      </c>
      <c r="Z37" s="92">
        <f t="shared" si="32"/>
        <v>0</v>
      </c>
      <c r="AA37" s="92">
        <f t="shared" si="33"/>
        <v>0</v>
      </c>
      <c r="AB37" s="92">
        <f t="shared" si="34"/>
        <v>0</v>
      </c>
      <c r="AC37" s="92">
        <f t="shared" si="35"/>
        <v>0</v>
      </c>
      <c r="AD37" s="210" t="str">
        <f t="shared" si="36"/>
        <v/>
      </c>
      <c r="AE37" s="16">
        <f t="shared" si="37"/>
        <v>0</v>
      </c>
      <c r="AF37" s="9"/>
      <c r="AG37" s="17" t="str">
        <f t="shared" si="11"/>
        <v/>
      </c>
      <c r="AH37" s="17" t="str">
        <f t="shared" si="12"/>
        <v/>
      </c>
      <c r="AI37" s="17" t="str">
        <f t="shared" si="13"/>
        <v/>
      </c>
      <c r="AJ37" s="17" t="str">
        <f t="shared" si="14"/>
        <v/>
      </c>
      <c r="AK37" s="17" t="str">
        <f t="shared" si="15"/>
        <v/>
      </c>
      <c r="AL37" s="17" t="str">
        <f t="shared" si="16"/>
        <v/>
      </c>
      <c r="AM37" s="17" t="str">
        <f t="shared" si="17"/>
        <v/>
      </c>
      <c r="AN37" s="17" t="str">
        <f t="shared" si="18"/>
        <v/>
      </c>
      <c r="AO37" s="17" t="str">
        <f t="shared" si="19"/>
        <v/>
      </c>
      <c r="AP37" s="17" t="str">
        <f t="shared" si="20"/>
        <v/>
      </c>
      <c r="AQ37" s="17" t="str">
        <f t="shared" si="21"/>
        <v/>
      </c>
      <c r="AR37" s="17" t="str">
        <f t="shared" si="22"/>
        <v/>
      </c>
      <c r="AS37" s="17" t="str">
        <f t="shared" si="23"/>
        <v/>
      </c>
      <c r="AT37" s="17" t="str">
        <f t="shared" si="24"/>
        <v/>
      </c>
      <c r="AU37" s="17" t="str">
        <f t="shared" si="25"/>
        <v/>
      </c>
      <c r="AV37" s="17" t="str">
        <f t="shared" si="26"/>
        <v/>
      </c>
      <c r="AW37" s="18">
        <f t="shared" si="27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8" customHeight="1" x14ac:dyDescent="0.25">
      <c r="A38" s="109"/>
      <c r="B38" s="110"/>
      <c r="C38" s="110"/>
      <c r="D38" s="110"/>
      <c r="E38" s="223"/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4"/>
      <c r="R38" s="24"/>
      <c r="S38" s="23"/>
      <c r="T38" s="23"/>
      <c r="U38" s="23"/>
      <c r="V38" s="141">
        <f t="shared" si="28"/>
        <v>0</v>
      </c>
      <c r="W38" s="92">
        <f t="shared" si="29"/>
        <v>0</v>
      </c>
      <c r="X38" s="92">
        <f t="shared" si="30"/>
        <v>0</v>
      </c>
      <c r="Y38" s="92">
        <f t="shared" si="31"/>
        <v>0</v>
      </c>
      <c r="Z38" s="92">
        <f t="shared" si="32"/>
        <v>0</v>
      </c>
      <c r="AA38" s="92">
        <f t="shared" si="33"/>
        <v>0</v>
      </c>
      <c r="AB38" s="92">
        <f t="shared" si="34"/>
        <v>0</v>
      </c>
      <c r="AC38" s="92">
        <f t="shared" si="35"/>
        <v>0</v>
      </c>
      <c r="AD38" s="210" t="str">
        <f t="shared" si="36"/>
        <v/>
      </c>
      <c r="AE38" s="16">
        <f t="shared" si="37"/>
        <v>0</v>
      </c>
      <c r="AF38" s="9"/>
      <c r="AG38" s="17" t="str">
        <f t="shared" si="11"/>
        <v/>
      </c>
      <c r="AH38" s="17" t="str">
        <f t="shared" si="12"/>
        <v/>
      </c>
      <c r="AI38" s="17" t="str">
        <f t="shared" si="13"/>
        <v/>
      </c>
      <c r="AJ38" s="17" t="str">
        <f t="shared" si="14"/>
        <v/>
      </c>
      <c r="AK38" s="17" t="str">
        <f t="shared" si="15"/>
        <v/>
      </c>
      <c r="AL38" s="17" t="str">
        <f t="shared" si="16"/>
        <v/>
      </c>
      <c r="AM38" s="17" t="str">
        <f t="shared" si="17"/>
        <v/>
      </c>
      <c r="AN38" s="17" t="str">
        <f t="shared" si="18"/>
        <v/>
      </c>
      <c r="AO38" s="17" t="str">
        <f t="shared" si="19"/>
        <v/>
      </c>
      <c r="AP38" s="17" t="str">
        <f t="shared" si="20"/>
        <v/>
      </c>
      <c r="AQ38" s="17" t="str">
        <f t="shared" si="21"/>
        <v/>
      </c>
      <c r="AR38" s="17" t="str">
        <f t="shared" si="22"/>
        <v/>
      </c>
      <c r="AS38" s="17" t="str">
        <f t="shared" si="23"/>
        <v/>
      </c>
      <c r="AT38" s="17" t="str">
        <f t="shared" si="24"/>
        <v/>
      </c>
      <c r="AU38" s="17" t="str">
        <f t="shared" si="25"/>
        <v/>
      </c>
      <c r="AV38" s="17" t="str">
        <f t="shared" si="26"/>
        <v/>
      </c>
      <c r="AW38" s="18">
        <f t="shared" si="27"/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thickBot="1" x14ac:dyDescent="0.3">
      <c r="A39" s="109"/>
      <c r="B39" s="110"/>
      <c r="C39" s="110"/>
      <c r="D39" s="110"/>
      <c r="E39" s="27">
        <f>COUNTIF(E6:E38,"2332")</f>
        <v>0</v>
      </c>
      <c r="F39" s="23"/>
      <c r="G39" s="23"/>
      <c r="H39" s="23"/>
      <c r="I39" s="23"/>
      <c r="J39" s="23"/>
      <c r="K39" s="23"/>
      <c r="L39" s="24"/>
      <c r="M39" s="23"/>
      <c r="N39" s="23"/>
      <c r="O39" s="24"/>
      <c r="P39" s="23"/>
      <c r="Q39" s="23"/>
      <c r="R39" s="24"/>
      <c r="S39" s="23"/>
      <c r="T39" s="23"/>
      <c r="U39" s="23"/>
      <c r="V39" s="18">
        <f>IF(AC39&gt;0,IF(SUM(X39:Y39)/AC39&gt;0,2,IF(AND(SUM(X39:Y39)/AC39=0,Z39/AC39&gt;0),3,IF(AND((AB39/AC39+AA39/AC39)=1,AA39/AC39&gt;0),4,5))),0)</f>
        <v>0</v>
      </c>
      <c r="W39" s="92">
        <f>COUNTIF(AG39:AV39,"б")</f>
        <v>0</v>
      </c>
      <c r="X39" s="92">
        <f>COUNTIF(AF39:AU39,"д")</f>
        <v>0</v>
      </c>
      <c r="Y39" s="92">
        <f>COUNTIF(AG39:AV39,2)+COUNTIF(AG39:AV39,"н")+COUNTIF(AG39:AV39,"д")</f>
        <v>0</v>
      </c>
      <c r="Z39" s="92">
        <f>COUNTIF(AG39:AV39,Z$5)</f>
        <v>0</v>
      </c>
      <c r="AA39" s="92">
        <f>COUNTIF(AG39:AV39,AA$5)</f>
        <v>0</v>
      </c>
      <c r="AB39" s="92">
        <f>COUNTIF(AG39:AV39,AB$5)</f>
        <v>0</v>
      </c>
      <c r="AC39" s="92">
        <f>SUM(X39:AB39)</f>
        <v>0</v>
      </c>
      <c r="AD39" s="210" t="str">
        <f t="shared" ref="AD39:AD47" si="38">IF(ISERROR(((X39+Y39)*2+Z39*3+AA39*4+AB39*5)/SUM(X39,Y39:AB39)),"",((X39+Y39)*2+Z39*3+AA39*4+AB39*5)/SUM(X39,Y39:AB39))</f>
        <v/>
      </c>
      <c r="AE39" s="31">
        <f>IF(AX39=5,0.5,IF(AX39=4,0.25,IF(AX39&lt;=3,0)))</f>
        <v>0</v>
      </c>
      <c r="AF39" s="9"/>
      <c r="AG39" s="17" t="str">
        <f t="shared" si="11"/>
        <v/>
      </c>
      <c r="AH39" s="17" t="str">
        <f t="shared" si="12"/>
        <v/>
      </c>
      <c r="AI39" s="17" t="str">
        <f t="shared" si="13"/>
        <v/>
      </c>
      <c r="AJ39" s="17" t="str">
        <f t="shared" si="14"/>
        <v/>
      </c>
      <c r="AK39" s="17" t="str">
        <f t="shared" si="15"/>
        <v/>
      </c>
      <c r="AL39" s="17" t="str">
        <f t="shared" si="16"/>
        <v/>
      </c>
      <c r="AM39" s="17" t="str">
        <f t="shared" si="17"/>
        <v/>
      </c>
      <c r="AN39" s="17" t="str">
        <f t="shared" si="18"/>
        <v/>
      </c>
      <c r="AO39" s="17" t="str">
        <f t="shared" si="19"/>
        <v/>
      </c>
      <c r="AP39" s="17" t="str">
        <f t="shared" si="20"/>
        <v/>
      </c>
      <c r="AQ39" s="17" t="str">
        <f t="shared" si="21"/>
        <v/>
      </c>
      <c r="AR39" s="17" t="str">
        <f t="shared" si="22"/>
        <v/>
      </c>
      <c r="AS39" s="17" t="str">
        <f t="shared" si="23"/>
        <v/>
      </c>
      <c r="AT39" s="17" t="str">
        <f t="shared" si="24"/>
        <v/>
      </c>
      <c r="AU39" s="17" t="str">
        <f t="shared" si="25"/>
        <v/>
      </c>
      <c r="AV39" s="17" t="str">
        <f t="shared" si="26"/>
        <v/>
      </c>
      <c r="AW39" s="18">
        <f t="shared" si="27"/>
        <v>0</v>
      </c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9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9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ht="13.5" customHeight="1" x14ac:dyDescent="0.25">
      <c r="A40" s="215"/>
      <c r="B40" s="110"/>
      <c r="C40" s="82" t="s">
        <v>12</v>
      </c>
      <c r="D40" s="110"/>
      <c r="E40" s="27"/>
      <c r="F40" s="181" t="str">
        <f t="array" ref="F40:U47">AG40:AV47</f>
        <v xml:space="preserve"> </v>
      </c>
      <c r="G40" s="181" t="str">
        <v xml:space="preserve"> </v>
      </c>
      <c r="H40" s="181">
        <v>4.5999999999999996</v>
      </c>
      <c r="I40" s="181">
        <v>4.9000000000000004</v>
      </c>
      <c r="J40" s="181">
        <v>4.5</v>
      </c>
      <c r="K40" s="181">
        <v>4.4000000000000004</v>
      </c>
      <c r="L40" s="181">
        <v>4.4000000000000004</v>
      </c>
      <c r="M40" s="181">
        <v>4.5999999999999996</v>
      </c>
      <c r="N40" s="181">
        <v>4.9000000000000004</v>
      </c>
      <c r="O40" s="182">
        <v>4.0999999999999996</v>
      </c>
      <c r="P40" s="183">
        <v>4.5</v>
      </c>
      <c r="Q40" s="183">
        <v>4.3</v>
      </c>
      <c r="R40" s="183">
        <v>4.5</v>
      </c>
      <c r="S40" s="181">
        <v>4.4000000000000004</v>
      </c>
      <c r="T40" s="181">
        <v>4.3</v>
      </c>
      <c r="U40" s="181">
        <v>4.4000000000000004</v>
      </c>
      <c r="V40" s="18">
        <f>сводн.!T44</f>
        <v>4</v>
      </c>
      <c r="W40" s="92">
        <f>SUM(W6:W39)</f>
        <v>0</v>
      </c>
      <c r="X40" s="92">
        <f>SUM(X6:X39)</f>
        <v>0</v>
      </c>
      <c r="Y40" s="92">
        <f>SUM(Y6:Y39)-X40</f>
        <v>0</v>
      </c>
      <c r="Z40" s="92">
        <f>SUM(Z6:Z39)</f>
        <v>5</v>
      </c>
      <c r="AA40" s="92">
        <f>SUM(AA6:AA39)</f>
        <v>62</v>
      </c>
      <c r="AB40" s="92">
        <f>SUM(AB6:AB39)</f>
        <v>73</v>
      </c>
      <c r="AC40" s="92">
        <f>SUM(X40:AB40)</f>
        <v>140</v>
      </c>
      <c r="AD40" s="210">
        <f t="shared" si="38"/>
        <v>4.4857142857142858</v>
      </c>
      <c r="AE40" s="32"/>
      <c r="AF40" s="9"/>
      <c r="AG40" s="33" t="str">
        <f t="shared" ref="AG40:AV40" si="39">IF(COUNT(AG6:AG39)=0," ",SUM(AG6:AG39)/COUNT(AG6:AG39))</f>
        <v xml:space="preserve"> </v>
      </c>
      <c r="AH40" s="33" t="str">
        <f t="shared" si="39"/>
        <v xml:space="preserve"> </v>
      </c>
      <c r="AI40" s="33">
        <f t="shared" si="39"/>
        <v>4.5999999999999996</v>
      </c>
      <c r="AJ40" s="33">
        <f t="shared" si="39"/>
        <v>4.9000000000000004</v>
      </c>
      <c r="AK40" s="33">
        <f t="shared" si="39"/>
        <v>4.5</v>
      </c>
      <c r="AL40" s="33">
        <f t="shared" si="39"/>
        <v>4.4000000000000004</v>
      </c>
      <c r="AM40" s="33">
        <f t="shared" si="39"/>
        <v>4.4000000000000004</v>
      </c>
      <c r="AN40" s="33">
        <f t="shared" si="39"/>
        <v>4.5999999999999996</v>
      </c>
      <c r="AO40" s="33">
        <f t="shared" si="39"/>
        <v>4.9000000000000004</v>
      </c>
      <c r="AP40" s="33">
        <f t="shared" si="39"/>
        <v>4.0999999999999996</v>
      </c>
      <c r="AQ40" s="33">
        <f t="shared" si="39"/>
        <v>4.5</v>
      </c>
      <c r="AR40" s="33">
        <f t="shared" si="39"/>
        <v>4.3</v>
      </c>
      <c r="AS40" s="33">
        <f t="shared" si="39"/>
        <v>4.5</v>
      </c>
      <c r="AT40" s="33">
        <f t="shared" si="39"/>
        <v>4.4000000000000004</v>
      </c>
      <c r="AU40" s="33">
        <f t="shared" si="39"/>
        <v>4.3</v>
      </c>
      <c r="AV40" s="34">
        <f t="shared" si="39"/>
        <v>4.4000000000000004</v>
      </c>
      <c r="AW40" s="35"/>
      <c r="AX40" s="19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</row>
    <row r="41" spans="1:157" s="43" customFormat="1" x14ac:dyDescent="0.2">
      <c r="A41" s="184"/>
      <c r="B41" s="215"/>
      <c r="C41" s="186" t="s">
        <v>13</v>
      </c>
      <c r="D41" s="82"/>
      <c r="E41" s="187"/>
      <c r="F41" s="102" t="str">
        <v>0</v>
      </c>
      <c r="G41" s="102" t="str">
        <v>0</v>
      </c>
      <c r="H41" s="102">
        <v>6</v>
      </c>
      <c r="I41" s="102">
        <v>9</v>
      </c>
      <c r="J41" s="102">
        <v>5</v>
      </c>
      <c r="K41" s="102">
        <v>4</v>
      </c>
      <c r="L41" s="102">
        <v>4</v>
      </c>
      <c r="M41" s="102">
        <v>6</v>
      </c>
      <c r="N41" s="102">
        <v>9</v>
      </c>
      <c r="O41" s="103">
        <v>4</v>
      </c>
      <c r="P41" s="103">
        <v>5</v>
      </c>
      <c r="Q41" s="103">
        <v>4</v>
      </c>
      <c r="R41" s="103">
        <v>5</v>
      </c>
      <c r="S41" s="102">
        <v>4</v>
      </c>
      <c r="T41" s="102">
        <v>4</v>
      </c>
      <c r="U41" s="102">
        <v>4</v>
      </c>
      <c r="V41" s="177">
        <f>IF(COUNTIF(V6:V39,5)=0,"0",COUNTIF(V6:V39,5))</f>
        <v>1</v>
      </c>
      <c r="W41" s="177"/>
      <c r="X41" s="722">
        <f>SUM(X40:AB40)</f>
        <v>140</v>
      </c>
      <c r="Y41" s="722"/>
      <c r="Z41" s="722"/>
      <c r="AA41" s="722"/>
      <c r="AB41" s="722"/>
      <c r="AC41" s="493"/>
      <c r="AD41" s="210">
        <f t="shared" si="38"/>
        <v>2</v>
      </c>
      <c r="AE41" s="36"/>
      <c r="AF41" s="37"/>
      <c r="AG41" s="38" t="str">
        <f t="shared" ref="AG41:AU41" si="40">IF(COUNTIF(AG6:AG39,5)=0,"0",COUNTIF(AG6:AG39,5))</f>
        <v>0</v>
      </c>
      <c r="AH41" s="38" t="str">
        <f t="shared" si="40"/>
        <v>0</v>
      </c>
      <c r="AI41" s="38">
        <f t="shared" si="40"/>
        <v>6</v>
      </c>
      <c r="AJ41" s="38">
        <f t="shared" si="40"/>
        <v>9</v>
      </c>
      <c r="AK41" s="38">
        <f t="shared" si="40"/>
        <v>5</v>
      </c>
      <c r="AL41" s="38">
        <f t="shared" si="40"/>
        <v>4</v>
      </c>
      <c r="AM41" s="38">
        <f t="shared" si="40"/>
        <v>4</v>
      </c>
      <c r="AN41" s="38">
        <f t="shared" si="40"/>
        <v>6</v>
      </c>
      <c r="AO41" s="38">
        <f t="shared" si="40"/>
        <v>9</v>
      </c>
      <c r="AP41" s="38">
        <f t="shared" si="40"/>
        <v>4</v>
      </c>
      <c r="AQ41" s="38">
        <f t="shared" si="40"/>
        <v>5</v>
      </c>
      <c r="AR41" s="38">
        <f t="shared" si="40"/>
        <v>4</v>
      </c>
      <c r="AS41" s="38">
        <f t="shared" si="40"/>
        <v>5</v>
      </c>
      <c r="AT41" s="38">
        <f t="shared" si="40"/>
        <v>4</v>
      </c>
      <c r="AU41" s="38">
        <f t="shared" si="40"/>
        <v>4</v>
      </c>
      <c r="AV41" s="39">
        <f>IF(COUNTIF(AV6:AV39,5)=0," ",COUNTIF(AV6:AV39,5))</f>
        <v>4</v>
      </c>
      <c r="AW41" s="38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x14ac:dyDescent="0.2">
      <c r="A42" s="188"/>
      <c r="B42" s="184"/>
      <c r="C42" s="190" t="s">
        <v>14</v>
      </c>
      <c r="D42" s="186"/>
      <c r="E42" s="191"/>
      <c r="F42" s="104" t="str">
        <v>0</v>
      </c>
      <c r="G42" s="104" t="str">
        <v>0</v>
      </c>
      <c r="H42" s="104">
        <v>4</v>
      </c>
      <c r="I42" s="104">
        <v>1</v>
      </c>
      <c r="J42" s="104">
        <v>5</v>
      </c>
      <c r="K42" s="104">
        <v>6</v>
      </c>
      <c r="L42" s="104">
        <v>6</v>
      </c>
      <c r="M42" s="104">
        <v>4</v>
      </c>
      <c r="N42" s="104">
        <v>1</v>
      </c>
      <c r="O42" s="105">
        <v>3</v>
      </c>
      <c r="P42" s="105">
        <v>5</v>
      </c>
      <c r="Q42" s="105">
        <v>5</v>
      </c>
      <c r="R42" s="105">
        <v>5</v>
      </c>
      <c r="S42" s="104">
        <v>6</v>
      </c>
      <c r="T42" s="104">
        <v>5</v>
      </c>
      <c r="U42" s="104">
        <v>6</v>
      </c>
      <c r="V42" s="44">
        <f>IF(COUNTIF(V6:V39,4)=0,"0",COUNTIF(V6:V39,4))</f>
        <v>5</v>
      </c>
      <c r="W42" s="44"/>
      <c r="X42" s="44"/>
      <c r="Y42" s="44" t="str">
        <f>IF(COUNTIF(Y6:Y39,4)=0," ",COUNTIF(Y6:Y39,4))</f>
        <v xml:space="preserve"> </v>
      </c>
      <c r="Z42" s="44" t="str">
        <f>IF(COUNTIF(Z6:Z39,4)=0," ",COUNTIF(Z6:Z39,4))</f>
        <v xml:space="preserve"> </v>
      </c>
      <c r="AA42" s="44" t="str">
        <f>IF(COUNTIF(AA6:AA39,4)=0," ",COUNTIF(AA6:AA39,4))</f>
        <v xml:space="preserve"> </v>
      </c>
      <c r="AB42" s="44" t="str">
        <f>IF(COUNTIF(AB6:AB39,4)=0," ",COUNTIF(AB6:AB39,4))</f>
        <v xml:space="preserve"> </v>
      </c>
      <c r="AC42" s="44"/>
      <c r="AD42" s="210" t="str">
        <f t="shared" si="38"/>
        <v/>
      </c>
      <c r="AE42" s="45" t="str">
        <f>IF(COUNTIF(AE6:AE39,4)=0," ",COUNTIF(AE6:AE39,4))</f>
        <v xml:space="preserve"> </v>
      </c>
      <c r="AF42" s="44" t="str">
        <f>IF(COUNTIF(AF6:AF39,4)=0," ",COUNTIF(AF6:AF39,4))</f>
        <v xml:space="preserve"> </v>
      </c>
      <c r="AG42" s="44" t="str">
        <f t="shared" ref="AG42:AU42" si="41">IF(COUNTIF(AG6:AG39,4)=0,"0",COUNTIF(AG6:AG39,4))</f>
        <v>0</v>
      </c>
      <c r="AH42" s="44" t="str">
        <f t="shared" si="41"/>
        <v>0</v>
      </c>
      <c r="AI42" s="44">
        <f t="shared" si="41"/>
        <v>4</v>
      </c>
      <c r="AJ42" s="44">
        <f t="shared" si="41"/>
        <v>1</v>
      </c>
      <c r="AK42" s="44">
        <f t="shared" si="41"/>
        <v>5</v>
      </c>
      <c r="AL42" s="44">
        <f t="shared" si="41"/>
        <v>6</v>
      </c>
      <c r="AM42" s="44">
        <f t="shared" si="41"/>
        <v>6</v>
      </c>
      <c r="AN42" s="44">
        <f t="shared" si="41"/>
        <v>4</v>
      </c>
      <c r="AO42" s="44">
        <f t="shared" si="41"/>
        <v>1</v>
      </c>
      <c r="AP42" s="44">
        <f t="shared" si="41"/>
        <v>3</v>
      </c>
      <c r="AQ42" s="44">
        <f t="shared" si="41"/>
        <v>5</v>
      </c>
      <c r="AR42" s="44">
        <f t="shared" si="41"/>
        <v>5</v>
      </c>
      <c r="AS42" s="44">
        <f t="shared" si="41"/>
        <v>5</v>
      </c>
      <c r="AT42" s="44">
        <f t="shared" si="41"/>
        <v>6</v>
      </c>
      <c r="AU42" s="44">
        <f t="shared" si="41"/>
        <v>5</v>
      </c>
      <c r="AV42" s="46">
        <f>IF(COUNTIF(AV6:AV39,4)=0," ",COUNTIF(AV6:AV39,4))</f>
        <v>6</v>
      </c>
      <c r="AW42" s="44"/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x14ac:dyDescent="0.2">
      <c r="A43" s="84"/>
      <c r="B43" s="188"/>
      <c r="C43" s="193" t="s">
        <v>15</v>
      </c>
      <c r="D43" s="190"/>
      <c r="E43" s="194"/>
      <c r="F43" s="106" t="str">
        <v>0</v>
      </c>
      <c r="G43" s="106" t="str">
        <v>0</v>
      </c>
      <c r="H43" s="106" t="str">
        <v>0</v>
      </c>
      <c r="I43" s="106" t="str">
        <v>0</v>
      </c>
      <c r="J43" s="106" t="str">
        <v>0</v>
      </c>
      <c r="K43" s="106" t="str">
        <v>0</v>
      </c>
      <c r="L43" s="106" t="str">
        <v>0</v>
      </c>
      <c r="M43" s="106" t="str">
        <v>0</v>
      </c>
      <c r="N43" s="106" t="str">
        <v>0</v>
      </c>
      <c r="O43" s="107">
        <v>3</v>
      </c>
      <c r="P43" s="107" t="str">
        <v>0</v>
      </c>
      <c r="Q43" s="107">
        <v>1</v>
      </c>
      <c r="R43" s="107" t="str">
        <v>0</v>
      </c>
      <c r="S43" s="106" t="str">
        <v>0</v>
      </c>
      <c r="T43" s="106">
        <v>1</v>
      </c>
      <c r="U43" s="106" t="str">
        <v xml:space="preserve"> </v>
      </c>
      <c r="V43" s="52">
        <f>IF(COUNTIF(V6:V39,3)=0,"0",COUNTIF(V6:V39,3))</f>
        <v>4</v>
      </c>
      <c r="W43" s="52"/>
      <c r="X43" s="52"/>
      <c r="Y43" s="52" t="str">
        <f>IF(COUNTIF(Y6:Y39,3)=0," ",COUNTIF(Y6:Y39,3))</f>
        <v xml:space="preserve"> </v>
      </c>
      <c r="Z43" s="52" t="str">
        <f>IF(COUNTIF(Z6:Z39,3)=0," ",COUNTIF(Z6:Z39,3))</f>
        <v xml:space="preserve"> </v>
      </c>
      <c r="AA43" s="52" t="str">
        <f>IF(COUNTIF(AA6:AA39,3)=0," ",COUNTIF(AA6:AA39,3))</f>
        <v xml:space="preserve"> </v>
      </c>
      <c r="AB43" s="52" t="str">
        <f>IF(COUNTIF(AB6:AB39,3)=0," ",COUNTIF(AB6:AB39,3))</f>
        <v xml:space="preserve"> </v>
      </c>
      <c r="AC43" s="52"/>
      <c r="AD43" s="210" t="str">
        <f t="shared" si="38"/>
        <v/>
      </c>
      <c r="AE43" s="53" t="str">
        <f>IF(COUNTIF(AE6:AE39,3)=0," ",COUNTIF(AE6:AE39,3))</f>
        <v xml:space="preserve"> </v>
      </c>
      <c r="AF43" s="52" t="str">
        <f>IF(COUNTIF(AF6:AF39,3)=0," ",COUNTIF(AF6:AF39,3))</f>
        <v xml:space="preserve"> </v>
      </c>
      <c r="AG43" s="52" t="str">
        <f t="shared" ref="AG43:AU43" si="42">IF(COUNTIF(AG6:AG39,3)=0,"0",COUNTIF(AG6:AG39,3))</f>
        <v>0</v>
      </c>
      <c r="AH43" s="52" t="str">
        <f t="shared" si="42"/>
        <v>0</v>
      </c>
      <c r="AI43" s="52" t="str">
        <f t="shared" si="42"/>
        <v>0</v>
      </c>
      <c r="AJ43" s="52" t="str">
        <f t="shared" si="42"/>
        <v>0</v>
      </c>
      <c r="AK43" s="52" t="str">
        <f t="shared" si="42"/>
        <v>0</v>
      </c>
      <c r="AL43" s="52" t="str">
        <f t="shared" si="42"/>
        <v>0</v>
      </c>
      <c r="AM43" s="52" t="str">
        <f t="shared" si="42"/>
        <v>0</v>
      </c>
      <c r="AN43" s="52" t="str">
        <f t="shared" si="42"/>
        <v>0</v>
      </c>
      <c r="AO43" s="52" t="str">
        <f t="shared" si="42"/>
        <v>0</v>
      </c>
      <c r="AP43" s="52">
        <f t="shared" si="42"/>
        <v>3</v>
      </c>
      <c r="AQ43" s="52" t="str">
        <f t="shared" si="42"/>
        <v>0</v>
      </c>
      <c r="AR43" s="52">
        <f t="shared" si="42"/>
        <v>1</v>
      </c>
      <c r="AS43" s="52" t="str">
        <f t="shared" si="42"/>
        <v>0</v>
      </c>
      <c r="AT43" s="52" t="str">
        <f t="shared" si="42"/>
        <v>0</v>
      </c>
      <c r="AU43" s="52">
        <f t="shared" si="42"/>
        <v>1</v>
      </c>
      <c r="AV43" s="54" t="str">
        <f>IF(COUNTIF(AV6:AV39,3)=0," ",COUNTIF(AV6:AV39,3))</f>
        <v xml:space="preserve"> </v>
      </c>
      <c r="AW43" s="52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x14ac:dyDescent="0.2">
      <c r="A44" s="215"/>
      <c r="B44" s="84"/>
      <c r="C44" s="82" t="s">
        <v>16</v>
      </c>
      <c r="D44" s="19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 t="str">
        <f>IF(COUNTIF(V6:V39,2)=0,"0",COUNTIF(V6:V39,2))</f>
        <v>0</v>
      </c>
      <c r="W44" s="35"/>
      <c r="X44" s="35"/>
      <c r="Y44" s="35" t="str">
        <f>IF(COUNTIF(Y6:Y39,2)=0," ",COUNTIF(Y6:Y39,2))</f>
        <v xml:space="preserve"> </v>
      </c>
      <c r="Z44" s="35">
        <f>IF(COUNTIF(Z6:Z39,2)=0," ",COUNTIF(Z6:Z39,2))</f>
        <v>1</v>
      </c>
      <c r="AA44" s="35" t="str">
        <f>IF(COUNTIF(AA6:AA39,2)=0," ",COUNTIF(AA6:AA39,2))</f>
        <v xml:space="preserve"> </v>
      </c>
      <c r="AB44" s="35">
        <f>IF(COUNTIF(AB6:AB39,2)=0," ",COUNTIF(AB6:AB39,2))</f>
        <v>1</v>
      </c>
      <c r="AC44" s="35"/>
      <c r="AD44" s="210" t="str">
        <f t="shared" si="38"/>
        <v/>
      </c>
      <c r="AE44" s="61" t="str">
        <f>IF(COUNTIF(AE6:AE39,2)=0," ",COUNTIF(AE6:AE39,2))</f>
        <v xml:space="preserve"> </v>
      </c>
      <c r="AF44" s="35" t="str">
        <f>IF(COUNTIF(AF6:AF39,2)=0," ",COUNTIF(AF6:AF39,2))</f>
        <v xml:space="preserve"> </v>
      </c>
      <c r="AG44" s="35">
        <f t="shared" ref="AG44:AV44" si="43">COUNTIF(AG6:AG38,2)+COUNTIF(AG6:AG38,"д")</f>
        <v>0</v>
      </c>
      <c r="AH44" s="35">
        <f t="shared" si="43"/>
        <v>0</v>
      </c>
      <c r="AI44" s="35">
        <f t="shared" si="43"/>
        <v>0</v>
      </c>
      <c r="AJ44" s="35">
        <f t="shared" si="43"/>
        <v>0</v>
      </c>
      <c r="AK44" s="35">
        <f t="shared" si="43"/>
        <v>0</v>
      </c>
      <c r="AL44" s="35">
        <f t="shared" si="43"/>
        <v>0</v>
      </c>
      <c r="AM44" s="35">
        <f t="shared" si="43"/>
        <v>0</v>
      </c>
      <c r="AN44" s="35">
        <f t="shared" si="43"/>
        <v>0</v>
      </c>
      <c r="AO44" s="35">
        <f t="shared" si="43"/>
        <v>0</v>
      </c>
      <c r="AP44" s="35">
        <f t="shared" si="43"/>
        <v>0</v>
      </c>
      <c r="AQ44" s="35">
        <f t="shared" si="43"/>
        <v>0</v>
      </c>
      <c r="AR44" s="35">
        <f t="shared" si="43"/>
        <v>0</v>
      </c>
      <c r="AS44" s="35">
        <f t="shared" si="43"/>
        <v>0</v>
      </c>
      <c r="AT44" s="35">
        <f t="shared" si="43"/>
        <v>0</v>
      </c>
      <c r="AU44" s="35">
        <f t="shared" si="43"/>
        <v>0</v>
      </c>
      <c r="AV44" s="35">
        <f t="shared" si="43"/>
        <v>0</v>
      </c>
      <c r="AW44" s="35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x14ac:dyDescent="0.2">
      <c r="A45" s="215"/>
      <c r="B45" s="215"/>
      <c r="C45" s="82" t="s">
        <v>17</v>
      </c>
      <c r="D45" s="82"/>
      <c r="E45" s="27"/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4">
        <v>0</v>
      </c>
      <c r="P45" s="24">
        <v>0</v>
      </c>
      <c r="Q45" s="24">
        <v>0</v>
      </c>
      <c r="R45" s="24">
        <v>0</v>
      </c>
      <c r="S45" s="23">
        <v>0</v>
      </c>
      <c r="T45" s="23">
        <v>0</v>
      </c>
      <c r="U45" s="23">
        <v>0</v>
      </c>
      <c r="V45" s="35">
        <f t="shared" ref="V45:AB45" si="44">COUNTBLANK(V6:V28)</f>
        <v>0</v>
      </c>
      <c r="W45" s="35">
        <f t="shared" si="44"/>
        <v>0</v>
      </c>
      <c r="X45" s="35">
        <f t="shared" si="44"/>
        <v>0</v>
      </c>
      <c r="Y45" s="35">
        <f t="shared" si="44"/>
        <v>0</v>
      </c>
      <c r="Z45" s="35">
        <f t="shared" si="44"/>
        <v>0</v>
      </c>
      <c r="AA45" s="35">
        <f t="shared" si="44"/>
        <v>0</v>
      </c>
      <c r="AB45" s="35">
        <f t="shared" si="44"/>
        <v>0</v>
      </c>
      <c r="AC45" s="35"/>
      <c r="AD45" s="222">
        <f>COUNTBLANK(AD6:AD28)</f>
        <v>13</v>
      </c>
      <c r="AE45" s="61" t="str">
        <f>IF(COUNTIF(AE6:AE39,"б")=0," ",COUNTIF(AE6:AE39,"б"))</f>
        <v xml:space="preserve"> </v>
      </c>
      <c r="AF45" s="60">
        <f t="shared" ref="AF45:BK45" si="45">IF(COUNTIF(AF6:AF39,"б")=0+COUNTIF(AF6:AF39,"а")=0,"0",COUNTIF(AF6:AF39,"б")+COUNTIF(AF6:AF39,"а"))</f>
        <v>0</v>
      </c>
      <c r="AG45" s="60">
        <f t="shared" si="45"/>
        <v>0</v>
      </c>
      <c r="AH45" s="60">
        <f t="shared" si="45"/>
        <v>0</v>
      </c>
      <c r="AI45" s="60">
        <f t="shared" si="45"/>
        <v>0</v>
      </c>
      <c r="AJ45" s="60">
        <f t="shared" si="45"/>
        <v>0</v>
      </c>
      <c r="AK45" s="60">
        <f t="shared" si="45"/>
        <v>0</v>
      </c>
      <c r="AL45" s="60">
        <f t="shared" si="45"/>
        <v>0</v>
      </c>
      <c r="AM45" s="60">
        <f t="shared" si="45"/>
        <v>0</v>
      </c>
      <c r="AN45" s="60">
        <f t="shared" si="45"/>
        <v>0</v>
      </c>
      <c r="AO45" s="60">
        <f t="shared" si="45"/>
        <v>0</v>
      </c>
      <c r="AP45" s="60">
        <f t="shared" si="45"/>
        <v>0</v>
      </c>
      <c r="AQ45" s="60">
        <f t="shared" si="45"/>
        <v>0</v>
      </c>
      <c r="AR45" s="60">
        <f t="shared" si="45"/>
        <v>0</v>
      </c>
      <c r="AS45" s="60">
        <f t="shared" si="45"/>
        <v>0</v>
      </c>
      <c r="AT45" s="60">
        <f t="shared" si="45"/>
        <v>0</v>
      </c>
      <c r="AU45" s="60">
        <f t="shared" si="45"/>
        <v>0</v>
      </c>
      <c r="AV45" s="60">
        <f t="shared" si="45"/>
        <v>0</v>
      </c>
      <c r="AW45" s="60">
        <f t="shared" si="45"/>
        <v>0</v>
      </c>
      <c r="AX45" s="60">
        <f t="shared" si="45"/>
        <v>0</v>
      </c>
      <c r="AY45" s="60">
        <f t="shared" si="45"/>
        <v>0</v>
      </c>
      <c r="AZ45" s="60">
        <f t="shared" si="45"/>
        <v>0</v>
      </c>
      <c r="BA45" s="60">
        <f t="shared" si="45"/>
        <v>0</v>
      </c>
      <c r="BB45" s="60">
        <f t="shared" si="45"/>
        <v>0</v>
      </c>
      <c r="BC45" s="60">
        <f t="shared" si="45"/>
        <v>0</v>
      </c>
      <c r="BD45" s="60">
        <f t="shared" si="45"/>
        <v>0</v>
      </c>
      <c r="BE45" s="60">
        <f t="shared" si="45"/>
        <v>0</v>
      </c>
      <c r="BF45" s="60">
        <f t="shared" si="45"/>
        <v>0</v>
      </c>
      <c r="BG45" s="60">
        <f t="shared" si="45"/>
        <v>0</v>
      </c>
      <c r="BH45" s="60">
        <f t="shared" si="45"/>
        <v>0</v>
      </c>
      <c r="BI45" s="60">
        <f t="shared" si="45"/>
        <v>0</v>
      </c>
      <c r="BJ45" s="60">
        <f t="shared" si="45"/>
        <v>0</v>
      </c>
      <c r="BK45" s="60">
        <f t="shared" si="45"/>
        <v>0</v>
      </c>
      <c r="BL45" s="60">
        <f t="shared" ref="BL45:CB45" si="46">IF(COUNTIF(BL6:BL39,"б")=0+COUNTIF(BL6:BL39,"а")=0,"0",COUNTIF(BL6:BL39,"б")+COUNTIF(BL6:BL39,"а"))</f>
        <v>0</v>
      </c>
      <c r="BM45" s="60">
        <f t="shared" si="46"/>
        <v>0</v>
      </c>
      <c r="BN45" s="60">
        <f t="shared" si="46"/>
        <v>0</v>
      </c>
      <c r="BO45" s="60">
        <f t="shared" si="46"/>
        <v>0</v>
      </c>
      <c r="BP45" s="60">
        <f t="shared" si="46"/>
        <v>0</v>
      </c>
      <c r="BQ45" s="60">
        <f t="shared" si="46"/>
        <v>0</v>
      </c>
      <c r="BR45" s="60">
        <f t="shared" si="46"/>
        <v>0</v>
      </c>
      <c r="BS45" s="60">
        <f t="shared" si="46"/>
        <v>0</v>
      </c>
      <c r="BT45" s="60">
        <f t="shared" si="46"/>
        <v>0</v>
      </c>
      <c r="BU45" s="60">
        <f t="shared" si="46"/>
        <v>0</v>
      </c>
      <c r="BV45" s="60">
        <f t="shared" si="46"/>
        <v>0</v>
      </c>
      <c r="BW45" s="60">
        <f t="shared" si="46"/>
        <v>0</v>
      </c>
      <c r="BX45" s="60">
        <f t="shared" si="46"/>
        <v>0</v>
      </c>
      <c r="BY45" s="60">
        <f t="shared" si="46"/>
        <v>0</v>
      </c>
      <c r="BZ45" s="60">
        <f t="shared" si="46"/>
        <v>0</v>
      </c>
      <c r="CA45" s="60">
        <f t="shared" si="46"/>
        <v>0</v>
      </c>
      <c r="CB45" s="60">
        <f t="shared" si="46"/>
        <v>0</v>
      </c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</row>
    <row r="46" spans="1:157" x14ac:dyDescent="0.2">
      <c r="A46" s="215"/>
      <c r="B46" s="215"/>
      <c r="C46" s="82" t="s">
        <v>18</v>
      </c>
      <c r="D46" s="82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IF(COUNTIF(V6:V39,"з")=0,"0",COUNTIF(V6:V39,"з"))</f>
        <v>0</v>
      </c>
      <c r="W46" s="35"/>
      <c r="X46" s="35"/>
      <c r="Y46" s="35" t="str">
        <f>IF(COUNTIF(Y6:Y39,"з")=0," ",COUNTIF(Y6:Y39,"з"))</f>
        <v xml:space="preserve"> </v>
      </c>
      <c r="Z46" s="35" t="str">
        <f>IF(COUNTIF(Z6:Z39,"з")=0," ",COUNTIF(Z6:Z39,"з"))</f>
        <v xml:space="preserve"> </v>
      </c>
      <c r="AA46" s="35" t="str">
        <f>IF(COUNTIF(AA6:AA39,"з")=0," ",COUNTIF(AA6:AA39,"з"))</f>
        <v xml:space="preserve"> </v>
      </c>
      <c r="AB46" s="35" t="str">
        <f>IF(COUNTIF(AB6:AB39,"з")=0," ",COUNTIF(AB6:AB39,"з"))</f>
        <v xml:space="preserve"> </v>
      </c>
      <c r="AC46" s="35"/>
      <c r="AD46" s="210" t="str">
        <f t="shared" si="38"/>
        <v/>
      </c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G46" s="35" t="str">
        <f t="shared" ref="AG46:AU46" si="47">IF(COUNTIF(AG6:AG39,"з")=0,"0",COUNTIF(AG6:AG39,"з"))</f>
        <v>0</v>
      </c>
      <c r="AH46" s="35" t="str">
        <f t="shared" si="47"/>
        <v>0</v>
      </c>
      <c r="AI46" s="35" t="str">
        <f t="shared" si="47"/>
        <v>0</v>
      </c>
      <c r="AJ46" s="35" t="str">
        <f t="shared" si="47"/>
        <v>0</v>
      </c>
      <c r="AK46" s="35" t="str">
        <f t="shared" si="47"/>
        <v>0</v>
      </c>
      <c r="AL46" s="35" t="str">
        <f t="shared" si="47"/>
        <v>0</v>
      </c>
      <c r="AM46" s="35" t="str">
        <f t="shared" si="47"/>
        <v>0</v>
      </c>
      <c r="AN46" s="35" t="str">
        <f t="shared" si="47"/>
        <v>0</v>
      </c>
      <c r="AO46" s="35" t="str">
        <f t="shared" si="47"/>
        <v>0</v>
      </c>
      <c r="AP46" s="35" t="str">
        <f t="shared" si="47"/>
        <v>0</v>
      </c>
      <c r="AQ46" s="35" t="str">
        <f t="shared" si="47"/>
        <v>0</v>
      </c>
      <c r="AR46" s="35" t="str">
        <f t="shared" si="47"/>
        <v>0</v>
      </c>
      <c r="AS46" s="35" t="str">
        <f t="shared" si="47"/>
        <v>0</v>
      </c>
      <c r="AT46" s="35" t="str">
        <f t="shared" si="47"/>
        <v>0</v>
      </c>
      <c r="AU46" s="35" t="str">
        <f t="shared" si="47"/>
        <v>0</v>
      </c>
      <c r="AV46" s="35" t="str">
        <f>IF(COUNTIF(AV6:AV39,"з")=0," ",COUNTIF(AV6:AV39,"з"))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G46"/>
    </row>
    <row r="47" spans="1:157" s="30" customFormat="1" x14ac:dyDescent="0.2">
      <c r="A47" s="215"/>
      <c r="B47" s="215"/>
      <c r="C47" s="82" t="s">
        <v>19</v>
      </c>
      <c r="D47" s="82"/>
      <c r="E47" s="27"/>
      <c r="F47" s="23" t="str">
        <v>0</v>
      </c>
      <c r="G47" s="23" t="str">
        <v>0</v>
      </c>
      <c r="H47" s="23" t="str">
        <v>0</v>
      </c>
      <c r="I47" s="23" t="str">
        <v>0</v>
      </c>
      <c r="J47" s="23" t="str">
        <v>0</v>
      </c>
      <c r="K47" s="23" t="str">
        <v>0</v>
      </c>
      <c r="L47" s="23" t="str">
        <v>0</v>
      </c>
      <c r="M47" s="23" t="str">
        <v>0</v>
      </c>
      <c r="N47" s="23" t="str">
        <v>0</v>
      </c>
      <c r="O47" s="24" t="str">
        <v>0</v>
      </c>
      <c r="P47" s="24" t="str">
        <v>0</v>
      </c>
      <c r="Q47" s="24" t="str">
        <v>0</v>
      </c>
      <c r="R47" s="24" t="str">
        <v>0</v>
      </c>
      <c r="S47" s="23" t="str">
        <v>0</v>
      </c>
      <c r="T47" s="23" t="str">
        <v>0</v>
      </c>
      <c r="U47" s="23" t="str">
        <v xml:space="preserve"> </v>
      </c>
      <c r="V47" s="35" t="str">
        <f>IF(COUNTIF(V6:V39,"н")=0,"0",COUNTIF(V6:V39,"н"))</f>
        <v>0</v>
      </c>
      <c r="W47" s="35"/>
      <c r="X47" s="35"/>
      <c r="Y47" s="35" t="str">
        <f>IF(COUNTIF(Y6:Y39,"н")=0," ",COUNTIF(Y6:Y39,"н"))</f>
        <v xml:space="preserve"> </v>
      </c>
      <c r="Z47" s="35" t="str">
        <f>IF(COUNTIF(Z6:Z39,"н")=0," ",COUNTIF(Z6:Z39,"н"))</f>
        <v xml:space="preserve"> </v>
      </c>
      <c r="AA47" s="35" t="str">
        <f>IF(COUNTIF(AA6:AA39,"н")=0," ",COUNTIF(AA6:AA39,"н"))</f>
        <v xml:space="preserve"> </v>
      </c>
      <c r="AB47" s="35" t="str">
        <f>IF(COUNTIF(AB6:AB39,"н")=0," ",COUNTIF(AB6:AB39,"н"))</f>
        <v xml:space="preserve"> </v>
      </c>
      <c r="AC47" s="35"/>
      <c r="AD47" s="210" t="str">
        <f t="shared" si="38"/>
        <v/>
      </c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G47" s="35" t="str">
        <f t="shared" ref="AG47:AU47" si="48">IF(COUNTIF(AG6:AG39,"н")=0,"0",COUNTIF(AG6:AG39,"н"))</f>
        <v>0</v>
      </c>
      <c r="AH47" s="35" t="str">
        <f t="shared" si="48"/>
        <v>0</v>
      </c>
      <c r="AI47" s="35" t="str">
        <f t="shared" si="48"/>
        <v>0</v>
      </c>
      <c r="AJ47" s="35" t="str">
        <f t="shared" si="48"/>
        <v>0</v>
      </c>
      <c r="AK47" s="35" t="str">
        <f t="shared" si="48"/>
        <v>0</v>
      </c>
      <c r="AL47" s="35" t="str">
        <f t="shared" si="48"/>
        <v>0</v>
      </c>
      <c r="AM47" s="35" t="str">
        <f t="shared" si="48"/>
        <v>0</v>
      </c>
      <c r="AN47" s="35" t="str">
        <f t="shared" si="48"/>
        <v>0</v>
      </c>
      <c r="AO47" s="35" t="str">
        <f t="shared" si="48"/>
        <v>0</v>
      </c>
      <c r="AP47" s="35" t="str">
        <f t="shared" si="48"/>
        <v>0</v>
      </c>
      <c r="AQ47" s="35" t="str">
        <f t="shared" si="48"/>
        <v>0</v>
      </c>
      <c r="AR47" s="35" t="str">
        <f t="shared" si="48"/>
        <v>0</v>
      </c>
      <c r="AS47" s="35" t="str">
        <f t="shared" si="48"/>
        <v>0</v>
      </c>
      <c r="AT47" s="35" t="str">
        <f t="shared" si="48"/>
        <v>0</v>
      </c>
      <c r="AU47" s="35" t="str">
        <f t="shared" si="48"/>
        <v>0</v>
      </c>
      <c r="AV47" s="35" t="str">
        <f>IF(COUNTIF(AV6:AV39,"н")=0," ",COUNTIF(AV6:AV39,"н"))</f>
        <v xml:space="preserve"> </v>
      </c>
      <c r="AW47" s="35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</row>
  </sheetData>
  <mergeCells count="8">
    <mergeCell ref="H2:P2"/>
    <mergeCell ref="BP3:CE3"/>
    <mergeCell ref="X41:AB41"/>
    <mergeCell ref="A3:C4"/>
    <mergeCell ref="AD3:AD5"/>
    <mergeCell ref="AG3:AW3"/>
    <mergeCell ref="AX3:BM3"/>
    <mergeCell ref="Q2:T2"/>
  </mergeCells>
  <conditionalFormatting sqref="AF6:AF39">
    <cfRule type="expression" dxfId="1074" priority="1387" stopIfTrue="1">
      <formula>VALUE(RIGHT(AF6))&gt;AE6</formula>
    </cfRule>
    <cfRule type="expression" dxfId="1073" priority="1388" stopIfTrue="1">
      <formula>EXACT(RIGHT(AF6,3),"зач")</formula>
    </cfRule>
  </conditionalFormatting>
  <conditionalFormatting sqref="C5 Y5 AI5 AG5">
    <cfRule type="cellIs" dxfId="1072" priority="1384" stopIfTrue="1" operator="equal">
      <formula>5</formula>
    </cfRule>
    <cfRule type="cellIs" dxfId="1071" priority="1385" stopIfTrue="1" operator="equal">
      <formula>4</formula>
    </cfRule>
    <cfRule type="cellIs" dxfId="1070" priority="1386" stopIfTrue="1" operator="equal">
      <formula>3</formula>
    </cfRule>
  </conditionalFormatting>
  <conditionalFormatting sqref="E6:E47">
    <cfRule type="cellIs" dxfId="1069" priority="1382" stopIfTrue="1" operator="equal">
      <formula>4</formula>
    </cfRule>
    <cfRule type="cellIs" dxfId="1068" priority="1383" stopIfTrue="1" operator="equal">
      <formula>3</formula>
    </cfRule>
  </conditionalFormatting>
  <conditionalFormatting sqref="Z5:AC5 AE46:AW47 W41 AG45:CB45 AE42:AF45 W42:AC47 F39:V47 H7:M28 F6:F28 O7:T15 O16:U28 F29:U38 AE6:AE41 AG6:AW44 V7:V38">
    <cfRule type="cellIs" dxfId="1067" priority="1379" stopIfTrue="1" operator="equal">
      <formula>5</formula>
    </cfRule>
    <cfRule type="cellIs" dxfId="1066" priority="1380" stopIfTrue="1" operator="equal">
      <formula>4</formula>
    </cfRule>
    <cfRule type="cellIs" dxfId="1065" priority="1381" stopIfTrue="1" operator="equal">
      <formula>3</formula>
    </cfRule>
  </conditionalFormatting>
  <conditionalFormatting sqref="AE3:AJ4 V3:AC4 J3:K3 P3:T3">
    <cfRule type="expression" dxfId="1064" priority="1377" stopIfTrue="1">
      <formula>$D$1&lt;J3</formula>
    </cfRule>
    <cfRule type="expression" dxfId="1063" priority="1378" stopIfTrue="1">
      <formula>$D$1&gt;J3</formula>
    </cfRule>
  </conditionalFormatting>
  <conditionalFormatting sqref="G3">
    <cfRule type="expression" dxfId="1062" priority="1362" stopIfTrue="1">
      <formula>$D$1&lt;G3</formula>
    </cfRule>
    <cfRule type="expression" dxfId="1061" priority="1363" stopIfTrue="1">
      <formula>$D$1&gt;G3</formula>
    </cfRule>
  </conditionalFormatting>
  <conditionalFormatting sqref="G3">
    <cfRule type="expression" dxfId="1060" priority="1360" stopIfTrue="1">
      <formula>$D$1&lt;G3</formula>
    </cfRule>
    <cfRule type="expression" dxfId="1059" priority="1361" stopIfTrue="1">
      <formula>$D$1&gt;G3</formula>
    </cfRule>
  </conditionalFormatting>
  <conditionalFormatting sqref="K3">
    <cfRule type="expression" dxfId="1058" priority="1358" stopIfTrue="1">
      <formula>$D$1&lt;K3</formula>
    </cfRule>
    <cfRule type="expression" dxfId="1057" priority="1359" stopIfTrue="1">
      <formula>$D$1&gt;K3</formula>
    </cfRule>
  </conditionalFormatting>
  <conditionalFormatting sqref="K3">
    <cfRule type="expression" dxfId="1056" priority="1356" stopIfTrue="1">
      <formula>$D$1&lt;K3</formula>
    </cfRule>
    <cfRule type="expression" dxfId="1055" priority="1357" stopIfTrue="1">
      <formula>$D$1&gt;K3</formula>
    </cfRule>
  </conditionalFormatting>
  <conditionalFormatting sqref="G3">
    <cfRule type="expression" dxfId="1054" priority="1354" stopIfTrue="1">
      <formula>$D$1&lt;G3</formula>
    </cfRule>
    <cfRule type="expression" dxfId="1053" priority="1355" stopIfTrue="1">
      <formula>$D$1&gt;G3</formula>
    </cfRule>
  </conditionalFormatting>
  <conditionalFormatting sqref="J3">
    <cfRule type="expression" dxfId="1052" priority="1352" stopIfTrue="1">
      <formula>$D$1&lt;J3</formula>
    </cfRule>
    <cfRule type="expression" dxfId="1051" priority="1353" stopIfTrue="1">
      <formula>$D$1&gt;J3</formula>
    </cfRule>
  </conditionalFormatting>
  <conditionalFormatting sqref="J3">
    <cfRule type="expression" dxfId="1050" priority="1350" stopIfTrue="1">
      <formula>$D$1&lt;J3</formula>
    </cfRule>
    <cfRule type="expression" dxfId="1049" priority="1351" stopIfTrue="1">
      <formula>$D$1&gt;J3</formula>
    </cfRule>
  </conditionalFormatting>
  <conditionalFormatting sqref="K3">
    <cfRule type="expression" dxfId="1048" priority="1348" stopIfTrue="1">
      <formula>$D$1&lt;K3</formula>
    </cfRule>
    <cfRule type="expression" dxfId="1047" priority="1349" stopIfTrue="1">
      <formula>$D$1&gt;K3</formula>
    </cfRule>
  </conditionalFormatting>
  <conditionalFormatting sqref="K3">
    <cfRule type="expression" dxfId="1046" priority="1346" stopIfTrue="1">
      <formula>$D$1&lt;K3</formula>
    </cfRule>
    <cfRule type="expression" dxfId="1045" priority="1347" stopIfTrue="1">
      <formula>$D$1&gt;K3</formula>
    </cfRule>
  </conditionalFormatting>
  <conditionalFormatting sqref="G4">
    <cfRule type="expression" dxfId="1044" priority="1338" stopIfTrue="1">
      <formula>$D$1&lt;G4</formula>
    </cfRule>
    <cfRule type="expression" dxfId="1043" priority="1339" stopIfTrue="1">
      <formula>$D$1&gt;G4</formula>
    </cfRule>
  </conditionalFormatting>
  <conditionalFormatting sqref="G4">
    <cfRule type="expression" dxfId="1042" priority="1336" stopIfTrue="1">
      <formula>$D$1&lt;G4</formula>
    </cfRule>
    <cfRule type="expression" dxfId="1041" priority="1337" stopIfTrue="1">
      <formula>$D$1&gt;G4</formula>
    </cfRule>
  </conditionalFormatting>
  <conditionalFormatting sqref="G4">
    <cfRule type="expression" dxfId="1040" priority="1334" stopIfTrue="1">
      <formula>$D$1&lt;G4</formula>
    </cfRule>
    <cfRule type="expression" dxfId="1039" priority="1335" stopIfTrue="1">
      <formula>$D$1&gt;G4</formula>
    </cfRule>
  </conditionalFormatting>
  <conditionalFormatting sqref="Q5:S5">
    <cfRule type="expression" dxfId="1038" priority="1317" stopIfTrue="1">
      <formula>$D$1&lt;Q5</formula>
    </cfRule>
    <cfRule type="expression" dxfId="1037" priority="1318" stopIfTrue="1">
      <formula>$D$1&gt;Q5</formula>
    </cfRule>
  </conditionalFormatting>
  <conditionalFormatting sqref="G5">
    <cfRule type="expression" dxfId="1036" priority="1243" stopIfTrue="1">
      <formula>$D$4&lt;G5</formula>
    </cfRule>
    <cfRule type="expression" dxfId="1035" priority="1244" stopIfTrue="1">
      <formula>$D$4&gt;G5</formula>
    </cfRule>
  </conditionalFormatting>
  <conditionalFormatting sqref="R5">
    <cfRule type="expression" dxfId="1034" priority="1303" stopIfTrue="1">
      <formula>$D$1&lt;R5</formula>
    </cfRule>
    <cfRule type="expression" dxfId="1033" priority="1304" stopIfTrue="1">
      <formula>$D$1&gt;R5</formula>
    </cfRule>
  </conditionalFormatting>
  <conditionalFormatting sqref="R5">
    <cfRule type="expression" dxfId="1032" priority="1301" stopIfTrue="1">
      <formula>$D$1&lt;R5</formula>
    </cfRule>
    <cfRule type="expression" dxfId="1031" priority="1302" stopIfTrue="1">
      <formula>$D$1&gt;R5</formula>
    </cfRule>
  </conditionalFormatting>
  <conditionalFormatting sqref="R5">
    <cfRule type="expression" dxfId="1030" priority="1299" stopIfTrue="1">
      <formula>$D$1&lt;R5</formula>
    </cfRule>
    <cfRule type="expression" dxfId="1029" priority="1300" stopIfTrue="1">
      <formula>$D$1&gt;R5</formula>
    </cfRule>
  </conditionalFormatting>
  <conditionalFormatting sqref="R5">
    <cfRule type="expression" dxfId="1028" priority="1297" stopIfTrue="1">
      <formula>$D$1&lt;R5</formula>
    </cfRule>
    <cfRule type="expression" dxfId="1027" priority="1298" stopIfTrue="1">
      <formula>$D$1&gt;R5</formula>
    </cfRule>
  </conditionalFormatting>
  <conditionalFormatting sqref="R5">
    <cfRule type="expression" dxfId="1026" priority="1295" stopIfTrue="1">
      <formula>$D$1&lt;R5</formula>
    </cfRule>
    <cfRule type="expression" dxfId="1025" priority="1296" stopIfTrue="1">
      <formula>$D$1&gt;R5</formula>
    </cfRule>
  </conditionalFormatting>
  <conditionalFormatting sqref="R5">
    <cfRule type="expression" dxfId="1024" priority="1293" stopIfTrue="1">
      <formula>$D$1&lt;R5</formula>
    </cfRule>
    <cfRule type="expression" dxfId="1023" priority="1294" stopIfTrue="1">
      <formula>$D$1&gt;R5</formula>
    </cfRule>
  </conditionalFormatting>
  <conditionalFormatting sqref="G6:G28">
    <cfRule type="cellIs" dxfId="1022" priority="1245" stopIfTrue="1" operator="equal">
      <formula>5</formula>
    </cfRule>
    <cfRule type="cellIs" dxfId="1021" priority="1246" stopIfTrue="1" operator="equal">
      <formula>4</formula>
    </cfRule>
    <cfRule type="cellIs" dxfId="1020" priority="1247" stopIfTrue="1" operator="equal">
      <formula>3</formula>
    </cfRule>
  </conditionalFormatting>
  <conditionalFormatting sqref="Q5">
    <cfRule type="expression" dxfId="1019" priority="1235" stopIfTrue="1">
      <formula>$D$1&lt;Q5</formula>
    </cfRule>
    <cfRule type="expression" dxfId="1018" priority="1236" stopIfTrue="1">
      <formula>$D$1&gt;Q5</formula>
    </cfRule>
  </conditionalFormatting>
  <conditionalFormatting sqref="Q5">
    <cfRule type="expression" dxfId="1017" priority="1233" stopIfTrue="1">
      <formula>$D$1&lt;Q5</formula>
    </cfRule>
    <cfRule type="expression" dxfId="1016" priority="1234" stopIfTrue="1">
      <formula>$D$1&gt;Q5</formula>
    </cfRule>
  </conditionalFormatting>
  <conditionalFormatting sqref="Q5">
    <cfRule type="expression" dxfId="1015" priority="1231" stopIfTrue="1">
      <formula>$D$1&lt;Q5</formula>
    </cfRule>
    <cfRule type="expression" dxfId="1014" priority="1232" stopIfTrue="1">
      <formula>$D$1&gt;Q5</formula>
    </cfRule>
  </conditionalFormatting>
  <conditionalFormatting sqref="Q5">
    <cfRule type="expression" dxfId="1013" priority="1229" stopIfTrue="1">
      <formula>$D$1&lt;Q5</formula>
    </cfRule>
    <cfRule type="expression" dxfId="1012" priority="1230" stopIfTrue="1">
      <formula>$D$1&gt;Q5</formula>
    </cfRule>
  </conditionalFormatting>
  <conditionalFormatting sqref="Q5">
    <cfRule type="expression" dxfId="1011" priority="1227" stopIfTrue="1">
      <formula>$D$1&lt;Q5</formula>
    </cfRule>
    <cfRule type="expression" dxfId="1010" priority="1228" stopIfTrue="1">
      <formula>$D$1&gt;Q5</formula>
    </cfRule>
  </conditionalFormatting>
  <conditionalFormatting sqref="Q5">
    <cfRule type="expression" dxfId="1009" priority="1225" stopIfTrue="1">
      <formula>$D$1&lt;Q5</formula>
    </cfRule>
    <cfRule type="expression" dxfId="1008" priority="1226" stopIfTrue="1">
      <formula>$D$1&gt;Q5</formula>
    </cfRule>
  </conditionalFormatting>
  <conditionalFormatting sqref="Q5:S5">
    <cfRule type="cellIs" dxfId="1007" priority="1158" stopIfTrue="1" operator="equal">
      <formula>5</formula>
    </cfRule>
    <cfRule type="cellIs" dxfId="1006" priority="1159" stopIfTrue="1" operator="equal">
      <formula>4</formula>
    </cfRule>
    <cfRule type="cellIs" dxfId="1005" priority="1160" stopIfTrue="1" operator="equal">
      <formula>3</formula>
    </cfRule>
  </conditionalFormatting>
  <conditionalFormatting sqref="G4">
    <cfRule type="expression" dxfId="1004" priority="1130" stopIfTrue="1">
      <formula>$D$4&lt;G4</formula>
    </cfRule>
    <cfRule type="expression" dxfId="1003" priority="1131" stopIfTrue="1">
      <formula>$D$4&gt;G4</formula>
    </cfRule>
  </conditionalFormatting>
  <conditionalFormatting sqref="R5">
    <cfRule type="cellIs" dxfId="1002" priority="1153" stopIfTrue="1" operator="equal">
      <formula>5</formula>
    </cfRule>
    <cfRule type="cellIs" dxfId="1001" priority="1154" stopIfTrue="1" operator="equal">
      <formula>4</formula>
    </cfRule>
    <cfRule type="cellIs" dxfId="1000" priority="1155" stopIfTrue="1" operator="equal">
      <formula>3</formula>
    </cfRule>
  </conditionalFormatting>
  <conditionalFormatting sqref="S5">
    <cfRule type="cellIs" dxfId="999" priority="1150" stopIfTrue="1" operator="equal">
      <formula>5</formula>
    </cfRule>
    <cfRule type="cellIs" dxfId="998" priority="1151" stopIfTrue="1" operator="equal">
      <formula>4</formula>
    </cfRule>
    <cfRule type="cellIs" dxfId="997" priority="1152" stopIfTrue="1" operator="equal">
      <formula>3</formula>
    </cfRule>
  </conditionalFormatting>
  <conditionalFormatting sqref="G5">
    <cfRule type="cellIs" dxfId="996" priority="1132" stopIfTrue="1" operator="equal">
      <formula>5</formula>
    </cfRule>
    <cfRule type="cellIs" dxfId="995" priority="1133" stopIfTrue="1" operator="equal">
      <formula>4</formula>
    </cfRule>
    <cfRule type="cellIs" dxfId="994" priority="1134" stopIfTrue="1" operator="equal">
      <formula>3</formula>
    </cfRule>
  </conditionalFormatting>
  <conditionalFormatting sqref="Q5">
    <cfRule type="cellIs" dxfId="993" priority="1127" stopIfTrue="1" operator="equal">
      <formula>5</formula>
    </cfRule>
    <cfRule type="cellIs" dxfId="992" priority="1128" stopIfTrue="1" operator="equal">
      <formula>4</formula>
    </cfRule>
    <cfRule type="cellIs" dxfId="991" priority="1129" stopIfTrue="1" operator="equal">
      <formula>3</formula>
    </cfRule>
  </conditionalFormatting>
  <conditionalFormatting sqref="R5">
    <cfRule type="cellIs" dxfId="990" priority="1124" stopIfTrue="1" operator="equal">
      <formula>5</formula>
    </cfRule>
    <cfRule type="cellIs" dxfId="989" priority="1125" stopIfTrue="1" operator="equal">
      <formula>4</formula>
    </cfRule>
    <cfRule type="cellIs" dxfId="988" priority="1126" stopIfTrue="1" operator="equal">
      <formula>3</formula>
    </cfRule>
  </conditionalFormatting>
  <conditionalFormatting sqref="S5">
    <cfRule type="cellIs" dxfId="987" priority="1078" stopIfTrue="1" operator="equal">
      <formula>5</formula>
    </cfRule>
    <cfRule type="cellIs" dxfId="986" priority="1079" stopIfTrue="1" operator="equal">
      <formula>4</formula>
    </cfRule>
    <cfRule type="cellIs" dxfId="985" priority="1080" stopIfTrue="1" operator="equal">
      <formula>3</formula>
    </cfRule>
  </conditionalFormatting>
  <conditionalFormatting sqref="H4">
    <cfRule type="expression" dxfId="984" priority="1048" stopIfTrue="1">
      <formula>$D$1&lt;H4</formula>
    </cfRule>
    <cfRule type="expression" dxfId="983" priority="1049" stopIfTrue="1">
      <formula>$D$1&gt;H4</formula>
    </cfRule>
  </conditionalFormatting>
  <conditionalFormatting sqref="H4">
    <cfRule type="expression" dxfId="982" priority="1046" stopIfTrue="1">
      <formula>$D$1&lt;H4</formula>
    </cfRule>
    <cfRule type="expression" dxfId="981" priority="1047" stopIfTrue="1">
      <formula>$D$1&gt;H4</formula>
    </cfRule>
  </conditionalFormatting>
  <conditionalFormatting sqref="H4">
    <cfRule type="expression" dxfId="980" priority="1044" stopIfTrue="1">
      <formula>$D$1&lt;H4</formula>
    </cfRule>
    <cfRule type="expression" dxfId="979" priority="1045" stopIfTrue="1">
      <formula>$D$1&gt;H4</formula>
    </cfRule>
  </conditionalFormatting>
  <conditionalFormatting sqref="H4">
    <cfRule type="expression" dxfId="978" priority="1042" stopIfTrue="1">
      <formula>$D$1&lt;H4</formula>
    </cfRule>
    <cfRule type="expression" dxfId="977" priority="1043" stopIfTrue="1">
      <formula>$D$1&gt;H4</formula>
    </cfRule>
  </conditionalFormatting>
  <conditionalFormatting sqref="H4">
    <cfRule type="expression" dxfId="976" priority="1040" stopIfTrue="1">
      <formula>$D$1&lt;H4</formula>
    </cfRule>
    <cfRule type="expression" dxfId="975" priority="1041" stopIfTrue="1">
      <formula>$D$1&gt;H4</formula>
    </cfRule>
  </conditionalFormatting>
  <conditionalFormatting sqref="H4">
    <cfRule type="expression" dxfId="974" priority="1038" stopIfTrue="1">
      <formula>$D$1&lt;H4</formula>
    </cfRule>
    <cfRule type="expression" dxfId="973" priority="1039" stopIfTrue="1">
      <formula>$D$1&gt;H4</formula>
    </cfRule>
  </conditionalFormatting>
  <conditionalFormatting sqref="H4">
    <cfRule type="expression" dxfId="972" priority="1036" stopIfTrue="1">
      <formula>$D$1&lt;H4</formula>
    </cfRule>
    <cfRule type="expression" dxfId="971" priority="1037" stopIfTrue="1">
      <formula>$D$1&gt;H4</formula>
    </cfRule>
  </conditionalFormatting>
  <conditionalFormatting sqref="H4">
    <cfRule type="expression" dxfId="970" priority="1034" stopIfTrue="1">
      <formula>$D$1&lt;H4</formula>
    </cfRule>
    <cfRule type="expression" dxfId="969" priority="1035" stopIfTrue="1">
      <formula>$D$1&gt;H4</formula>
    </cfRule>
  </conditionalFormatting>
  <conditionalFormatting sqref="H5">
    <cfRule type="cellIs" dxfId="968" priority="1031" stopIfTrue="1" operator="equal">
      <formula>5</formula>
    </cfRule>
    <cfRule type="cellIs" dxfId="967" priority="1032" stopIfTrue="1" operator="equal">
      <formula>4</formula>
    </cfRule>
    <cfRule type="cellIs" dxfId="966" priority="1033" stopIfTrue="1" operator="equal">
      <formula>3</formula>
    </cfRule>
  </conditionalFormatting>
  <conditionalFormatting sqref="H5">
    <cfRule type="cellIs" dxfId="965" priority="1016" stopIfTrue="1" operator="equal">
      <formula>5</formula>
    </cfRule>
    <cfRule type="cellIs" dxfId="964" priority="1017" stopIfTrue="1" operator="equal">
      <formula>4</formula>
    </cfRule>
    <cfRule type="cellIs" dxfId="963" priority="1018" stopIfTrue="1" operator="equal">
      <formula>3</formula>
    </cfRule>
  </conditionalFormatting>
  <conditionalFormatting sqref="H3">
    <cfRule type="expression" dxfId="962" priority="1073" stopIfTrue="1">
      <formula>$D$1&lt;H3</formula>
    </cfRule>
    <cfRule type="expression" dxfId="961" priority="1074" stopIfTrue="1">
      <formula>$D$1&gt;H3</formula>
    </cfRule>
  </conditionalFormatting>
  <conditionalFormatting sqref="H3">
    <cfRule type="expression" dxfId="960" priority="1071" stopIfTrue="1">
      <formula>$D$1&lt;H3</formula>
    </cfRule>
    <cfRule type="expression" dxfId="959" priority="1072" stopIfTrue="1">
      <formula>$D$1&gt;H3</formula>
    </cfRule>
  </conditionalFormatting>
  <conditionalFormatting sqref="H3">
    <cfRule type="expression" dxfId="958" priority="1069" stopIfTrue="1">
      <formula>$D$1&lt;H3</formula>
    </cfRule>
    <cfRule type="expression" dxfId="957" priority="1070" stopIfTrue="1">
      <formula>$D$1&gt;H3</formula>
    </cfRule>
  </conditionalFormatting>
  <conditionalFormatting sqref="H5">
    <cfRule type="cellIs" dxfId="956" priority="1061" stopIfTrue="1" operator="equal">
      <formula>5</formula>
    </cfRule>
    <cfRule type="cellIs" dxfId="955" priority="1062" stopIfTrue="1" operator="equal">
      <formula>4</formula>
    </cfRule>
    <cfRule type="cellIs" dxfId="954" priority="1063" stopIfTrue="1" operator="equal">
      <formula>3</formula>
    </cfRule>
  </conditionalFormatting>
  <conditionalFormatting sqref="H4">
    <cfRule type="expression" dxfId="953" priority="1052" stopIfTrue="1">
      <formula>$D$1&lt;H4</formula>
    </cfRule>
    <cfRule type="expression" dxfId="952" priority="1053" stopIfTrue="1">
      <formula>$D$1&gt;H4</formula>
    </cfRule>
  </conditionalFormatting>
  <conditionalFormatting sqref="H4">
    <cfRule type="expression" dxfId="951" priority="1008" stopIfTrue="1">
      <formula>$D$1&lt;H4</formula>
    </cfRule>
    <cfRule type="expression" dxfId="950" priority="1009" stopIfTrue="1">
      <formula>$D$1&gt;H4</formula>
    </cfRule>
  </conditionalFormatting>
  <conditionalFormatting sqref="H5">
    <cfRule type="cellIs" dxfId="949" priority="1066" stopIfTrue="1" operator="equal">
      <formula>5</formula>
    </cfRule>
    <cfRule type="cellIs" dxfId="948" priority="1067" stopIfTrue="1" operator="equal">
      <formula>4</formula>
    </cfRule>
    <cfRule type="cellIs" dxfId="947" priority="1068" stopIfTrue="1" operator="equal">
      <formula>3</formula>
    </cfRule>
  </conditionalFormatting>
  <conditionalFormatting sqref="H4">
    <cfRule type="expression" dxfId="946" priority="1064" stopIfTrue="1">
      <formula>$D$1&lt;H4</formula>
    </cfRule>
    <cfRule type="expression" dxfId="945" priority="1065" stopIfTrue="1">
      <formula>$D$1&gt;H4</formula>
    </cfRule>
  </conditionalFormatting>
  <conditionalFormatting sqref="H4">
    <cfRule type="expression" dxfId="944" priority="1059" stopIfTrue="1">
      <formula>$D$1&lt;H4</formula>
    </cfRule>
    <cfRule type="expression" dxfId="943" priority="1060" stopIfTrue="1">
      <formula>$D$1&gt;H4</formula>
    </cfRule>
  </conditionalFormatting>
  <conditionalFormatting sqref="H5">
    <cfRule type="cellIs" dxfId="942" priority="1056" stopIfTrue="1" operator="equal">
      <formula>5</formula>
    </cfRule>
    <cfRule type="cellIs" dxfId="941" priority="1057" stopIfTrue="1" operator="equal">
      <formula>4</formula>
    </cfRule>
    <cfRule type="cellIs" dxfId="940" priority="1058" stopIfTrue="1" operator="equal">
      <formula>3</formula>
    </cfRule>
  </conditionalFormatting>
  <conditionalFormatting sqref="H4">
    <cfRule type="expression" dxfId="939" priority="1054" stopIfTrue="1">
      <formula>$D$1&lt;H4</formula>
    </cfRule>
    <cfRule type="expression" dxfId="938" priority="1055" stopIfTrue="1">
      <formula>$D$1&gt;H4</formula>
    </cfRule>
  </conditionalFormatting>
  <conditionalFormatting sqref="H4">
    <cfRule type="expression" dxfId="937" priority="1050" stopIfTrue="1">
      <formula>$D$1&lt;H4</formula>
    </cfRule>
    <cfRule type="expression" dxfId="936" priority="1051" stopIfTrue="1">
      <formula>$D$1&gt;H4</formula>
    </cfRule>
  </conditionalFormatting>
  <conditionalFormatting sqref="H4">
    <cfRule type="expression" dxfId="935" priority="1029" stopIfTrue="1">
      <formula>$D$1&lt;H4</formula>
    </cfRule>
    <cfRule type="expression" dxfId="934" priority="1030" stopIfTrue="1">
      <formula>$D$1&gt;H4</formula>
    </cfRule>
  </conditionalFormatting>
  <conditionalFormatting sqref="H5">
    <cfRule type="cellIs" dxfId="933" priority="1026" stopIfTrue="1" operator="equal">
      <formula>5</formula>
    </cfRule>
    <cfRule type="cellIs" dxfId="932" priority="1027" stopIfTrue="1" operator="equal">
      <formula>4</formula>
    </cfRule>
    <cfRule type="cellIs" dxfId="931" priority="1028" stopIfTrue="1" operator="equal">
      <formula>3</formula>
    </cfRule>
  </conditionalFormatting>
  <conditionalFormatting sqref="H4">
    <cfRule type="expression" dxfId="930" priority="1024" stopIfTrue="1">
      <formula>$D$1&lt;H4</formula>
    </cfRule>
    <cfRule type="expression" dxfId="929" priority="1025" stopIfTrue="1">
      <formula>$D$1&gt;H4</formula>
    </cfRule>
  </conditionalFormatting>
  <conditionalFormatting sqref="H5">
    <cfRule type="cellIs" dxfId="928" priority="1021" stopIfTrue="1" operator="equal">
      <formula>5</formula>
    </cfRule>
    <cfRule type="cellIs" dxfId="927" priority="1022" stopIfTrue="1" operator="equal">
      <formula>4</formula>
    </cfRule>
    <cfRule type="cellIs" dxfId="926" priority="1023" stopIfTrue="1" operator="equal">
      <formula>3</formula>
    </cfRule>
  </conditionalFormatting>
  <conditionalFormatting sqref="H4">
    <cfRule type="expression" dxfId="925" priority="1019" stopIfTrue="1">
      <formula>$D$1&lt;H4</formula>
    </cfRule>
    <cfRule type="expression" dxfId="924" priority="1020" stopIfTrue="1">
      <formula>$D$1&gt;H4</formula>
    </cfRule>
  </conditionalFormatting>
  <conditionalFormatting sqref="H4">
    <cfRule type="expression" dxfId="923" priority="1014" stopIfTrue="1">
      <formula>$D$1&lt;H4</formula>
    </cfRule>
    <cfRule type="expression" dxfId="922" priority="1015" stopIfTrue="1">
      <formula>$D$1&gt;H4</formula>
    </cfRule>
  </conditionalFormatting>
  <conditionalFormatting sqref="H4">
    <cfRule type="expression" dxfId="921" priority="1012" stopIfTrue="1">
      <formula>$D$1&lt;H4</formula>
    </cfRule>
    <cfRule type="expression" dxfId="920" priority="1013" stopIfTrue="1">
      <formula>$D$1&gt;H4</formula>
    </cfRule>
  </conditionalFormatting>
  <conditionalFormatting sqref="H4">
    <cfRule type="expression" dxfId="919" priority="1010" stopIfTrue="1">
      <formula>$D$1&lt;H4</formula>
    </cfRule>
    <cfRule type="expression" dxfId="918" priority="1011" stopIfTrue="1">
      <formula>$D$1&gt;H4</formula>
    </cfRule>
  </conditionalFormatting>
  <conditionalFormatting sqref="H4">
    <cfRule type="expression" dxfId="917" priority="1006" stopIfTrue="1">
      <formula>$D$1&lt;H4</formula>
    </cfRule>
    <cfRule type="expression" dxfId="916" priority="1007" stopIfTrue="1">
      <formula>$D$1&gt;H4</formula>
    </cfRule>
  </conditionalFormatting>
  <conditionalFormatting sqref="H4">
    <cfRule type="expression" dxfId="915" priority="1004" stopIfTrue="1">
      <formula>$D$1&lt;H4</formula>
    </cfRule>
    <cfRule type="expression" dxfId="914" priority="1005" stopIfTrue="1">
      <formula>$D$1&gt;H4</formula>
    </cfRule>
  </conditionalFormatting>
  <conditionalFormatting sqref="H4">
    <cfRule type="expression" dxfId="913" priority="1002" stopIfTrue="1">
      <formula>$D$1&lt;H4</formula>
    </cfRule>
    <cfRule type="expression" dxfId="912" priority="1003" stopIfTrue="1">
      <formula>$D$1&gt;H4</formula>
    </cfRule>
  </conditionalFormatting>
  <conditionalFormatting sqref="H4">
    <cfRule type="expression" dxfId="911" priority="1000" stopIfTrue="1">
      <formula>$D$1&lt;H4</formula>
    </cfRule>
    <cfRule type="expression" dxfId="910" priority="1001" stopIfTrue="1">
      <formula>$D$1&gt;H4</formula>
    </cfRule>
  </conditionalFormatting>
  <conditionalFormatting sqref="H4">
    <cfRule type="expression" dxfId="909" priority="998" stopIfTrue="1">
      <formula>$D$1&lt;H4</formula>
    </cfRule>
    <cfRule type="expression" dxfId="908" priority="999" stopIfTrue="1">
      <formula>$D$1&gt;H4</formula>
    </cfRule>
  </conditionalFormatting>
  <conditionalFormatting sqref="H4">
    <cfRule type="expression" dxfId="907" priority="996" stopIfTrue="1">
      <formula>$D$1&lt;H4</formula>
    </cfRule>
    <cfRule type="expression" dxfId="906" priority="997" stopIfTrue="1">
      <formula>$D$1&gt;H4</formula>
    </cfRule>
  </conditionalFormatting>
  <conditionalFormatting sqref="H4">
    <cfRule type="expression" dxfId="905" priority="994" stopIfTrue="1">
      <formula>$D$1&lt;H4</formula>
    </cfRule>
    <cfRule type="expression" dxfId="904" priority="995" stopIfTrue="1">
      <formula>$D$1&gt;H4</formula>
    </cfRule>
  </conditionalFormatting>
  <conditionalFormatting sqref="F3">
    <cfRule type="expression" dxfId="903" priority="992" stopIfTrue="1">
      <formula>$D$1&lt;F3</formula>
    </cfRule>
    <cfRule type="expression" dxfId="902" priority="993" stopIfTrue="1">
      <formula>$D$1&gt;F3</formula>
    </cfRule>
  </conditionalFormatting>
  <conditionalFormatting sqref="F4">
    <cfRule type="expression" dxfId="901" priority="990" stopIfTrue="1">
      <formula>$D$1&lt;F4</formula>
    </cfRule>
    <cfRule type="expression" dxfId="900" priority="991" stopIfTrue="1">
      <formula>$D$1&gt;F4</formula>
    </cfRule>
  </conditionalFormatting>
  <conditionalFormatting sqref="F5">
    <cfRule type="expression" dxfId="899" priority="986" stopIfTrue="1">
      <formula>$D$1&lt;F5</formula>
    </cfRule>
    <cfRule type="expression" dxfId="898" priority="987" stopIfTrue="1">
      <formula>$D$1&gt;F5</formula>
    </cfRule>
  </conditionalFormatting>
  <conditionalFormatting sqref="F5">
    <cfRule type="expression" dxfId="897" priority="988" stopIfTrue="1">
      <formula>$D$1&lt;F5</formula>
    </cfRule>
    <cfRule type="expression" dxfId="896" priority="989" stopIfTrue="1">
      <formula>$D$1&gt;F5</formula>
    </cfRule>
  </conditionalFormatting>
  <conditionalFormatting sqref="F5">
    <cfRule type="expression" dxfId="895" priority="984" stopIfTrue="1">
      <formula>$D$1&lt;F5</formula>
    </cfRule>
    <cfRule type="expression" dxfId="894" priority="985" stopIfTrue="1">
      <formula>$D$1&gt;F5</formula>
    </cfRule>
  </conditionalFormatting>
  <conditionalFormatting sqref="F4">
    <cfRule type="expression" dxfId="893" priority="974" stopIfTrue="1">
      <formula>$D$1&lt;F4</formula>
    </cfRule>
    <cfRule type="expression" dxfId="892" priority="975" stopIfTrue="1">
      <formula>$D$1&gt;F4</formula>
    </cfRule>
  </conditionalFormatting>
  <conditionalFormatting sqref="F5">
    <cfRule type="cellIs" dxfId="891" priority="981" stopIfTrue="1" operator="equal">
      <formula>5</formula>
    </cfRule>
    <cfRule type="cellIs" dxfId="890" priority="982" stopIfTrue="1" operator="equal">
      <formula>4</formula>
    </cfRule>
    <cfRule type="cellIs" dxfId="889" priority="983" stopIfTrue="1" operator="equal">
      <formula>3</formula>
    </cfRule>
  </conditionalFormatting>
  <conditionalFormatting sqref="F4">
    <cfRule type="expression" dxfId="888" priority="979" stopIfTrue="1">
      <formula>$D$1&lt;F4</formula>
    </cfRule>
    <cfRule type="expression" dxfId="887" priority="980" stopIfTrue="1">
      <formula>$D$1&gt;F4</formula>
    </cfRule>
  </conditionalFormatting>
  <conditionalFormatting sqref="F5">
    <cfRule type="cellIs" dxfId="886" priority="976" stopIfTrue="1" operator="equal">
      <formula>5</formula>
    </cfRule>
    <cfRule type="cellIs" dxfId="885" priority="977" stopIfTrue="1" operator="equal">
      <formula>4</formula>
    </cfRule>
    <cfRule type="cellIs" dxfId="884" priority="978" stopIfTrue="1" operator="equal">
      <formula>3</formula>
    </cfRule>
  </conditionalFormatting>
  <conditionalFormatting sqref="F5">
    <cfRule type="cellIs" dxfId="883" priority="971" stopIfTrue="1" operator="equal">
      <formula>5</formula>
    </cfRule>
    <cfRule type="cellIs" dxfId="882" priority="972" stopIfTrue="1" operator="equal">
      <formula>4</formula>
    </cfRule>
    <cfRule type="cellIs" dxfId="881" priority="973" stopIfTrue="1" operator="equal">
      <formula>3</formula>
    </cfRule>
  </conditionalFormatting>
  <conditionalFormatting sqref="F4">
    <cfRule type="expression" dxfId="880" priority="969" stopIfTrue="1">
      <formula>$D$1&lt;F4</formula>
    </cfRule>
    <cfRule type="expression" dxfId="879" priority="970" stopIfTrue="1">
      <formula>$D$1&gt;F4</formula>
    </cfRule>
  </conditionalFormatting>
  <conditionalFormatting sqref="J4">
    <cfRule type="expression" dxfId="878" priority="967" stopIfTrue="1">
      <formula>$D$1&lt;J4</formula>
    </cfRule>
    <cfRule type="expression" dxfId="877" priority="968" stopIfTrue="1">
      <formula>$D$1&gt;J4</formula>
    </cfRule>
  </conditionalFormatting>
  <conditionalFormatting sqref="J4">
    <cfRule type="expression" dxfId="876" priority="965" stopIfTrue="1">
      <formula>$D$1&lt;J4</formula>
    </cfRule>
    <cfRule type="expression" dxfId="875" priority="966" stopIfTrue="1">
      <formula>$D$1&gt;J4</formula>
    </cfRule>
  </conditionalFormatting>
  <conditionalFormatting sqref="J4">
    <cfRule type="expression" dxfId="874" priority="963" stopIfTrue="1">
      <formula>$D$1&lt;J4</formula>
    </cfRule>
    <cfRule type="expression" dxfId="873" priority="964" stopIfTrue="1">
      <formula>$D$1&gt;J4</formula>
    </cfRule>
  </conditionalFormatting>
  <conditionalFormatting sqref="J4">
    <cfRule type="expression" dxfId="872" priority="961" stopIfTrue="1">
      <formula>$D$1&lt;J4</formula>
    </cfRule>
    <cfRule type="expression" dxfId="871" priority="962" stopIfTrue="1">
      <formula>$D$1&gt;J4</formula>
    </cfRule>
  </conditionalFormatting>
  <conditionalFormatting sqref="J5">
    <cfRule type="expression" dxfId="870" priority="955" stopIfTrue="1">
      <formula>$D$1&lt;J5</formula>
    </cfRule>
    <cfRule type="expression" dxfId="869" priority="956" stopIfTrue="1">
      <formula>$D$1&gt;J5</formula>
    </cfRule>
  </conditionalFormatting>
  <conditionalFormatting sqref="J5">
    <cfRule type="expression" dxfId="868" priority="935" stopIfTrue="1">
      <formula>$D$1&lt;J5</formula>
    </cfRule>
    <cfRule type="expression" dxfId="867" priority="936" stopIfTrue="1">
      <formula>$D$1&gt;J5</formula>
    </cfRule>
  </conditionalFormatting>
  <conditionalFormatting sqref="J4">
    <cfRule type="expression" dxfId="866" priority="959" stopIfTrue="1">
      <formula>$D$1&lt;J4</formula>
    </cfRule>
    <cfRule type="expression" dxfId="865" priority="960" stopIfTrue="1">
      <formula>$D$1&gt;J4</formula>
    </cfRule>
  </conditionalFormatting>
  <conditionalFormatting sqref="J4">
    <cfRule type="expression" dxfId="864" priority="957" stopIfTrue="1">
      <formula>$D$1&lt;J4</formula>
    </cfRule>
    <cfRule type="expression" dxfId="863" priority="958" stopIfTrue="1">
      <formula>$D$1&gt;J4</formula>
    </cfRule>
  </conditionalFormatting>
  <conditionalFormatting sqref="J5">
    <cfRule type="expression" dxfId="862" priority="953" stopIfTrue="1">
      <formula>$D$1&lt;J5</formula>
    </cfRule>
    <cfRule type="expression" dxfId="861" priority="954" stopIfTrue="1">
      <formula>$D$1&gt;J5</formula>
    </cfRule>
  </conditionalFormatting>
  <conditionalFormatting sqref="J5">
    <cfRule type="expression" dxfId="860" priority="933" stopIfTrue="1">
      <formula>$D$1&lt;J5</formula>
    </cfRule>
    <cfRule type="expression" dxfId="859" priority="934" stopIfTrue="1">
      <formula>$D$1&gt;J5</formula>
    </cfRule>
  </conditionalFormatting>
  <conditionalFormatting sqref="J5">
    <cfRule type="expression" dxfId="858" priority="931" stopIfTrue="1">
      <formula>$D$1&lt;J5</formula>
    </cfRule>
    <cfRule type="expression" dxfId="857" priority="932" stopIfTrue="1">
      <formula>$D$1&gt;J5</formula>
    </cfRule>
  </conditionalFormatting>
  <conditionalFormatting sqref="J5">
    <cfRule type="expression" dxfId="856" priority="951" stopIfTrue="1">
      <formula>$D$1&lt;J5</formula>
    </cfRule>
    <cfRule type="expression" dxfId="855" priority="952" stopIfTrue="1">
      <formula>$D$1&gt;J5</formula>
    </cfRule>
  </conditionalFormatting>
  <conditionalFormatting sqref="J5">
    <cfRule type="expression" dxfId="854" priority="949" stopIfTrue="1">
      <formula>$D$1&lt;J5</formula>
    </cfRule>
    <cfRule type="expression" dxfId="853" priority="950" stopIfTrue="1">
      <formula>$D$1&gt;J5</formula>
    </cfRule>
  </conditionalFormatting>
  <conditionalFormatting sqref="J5">
    <cfRule type="expression" dxfId="852" priority="947" stopIfTrue="1">
      <formula>$D$1&lt;J5</formula>
    </cfRule>
    <cfRule type="expression" dxfId="851" priority="948" stopIfTrue="1">
      <formula>$D$1&gt;J5</formula>
    </cfRule>
  </conditionalFormatting>
  <conditionalFormatting sqref="J5">
    <cfRule type="expression" dxfId="850" priority="945" stopIfTrue="1">
      <formula>$D$1&lt;J5</formula>
    </cfRule>
    <cfRule type="expression" dxfId="849" priority="946" stopIfTrue="1">
      <formula>$D$1&gt;J5</formula>
    </cfRule>
  </conditionalFormatting>
  <conditionalFormatting sqref="J5">
    <cfRule type="expression" dxfId="848" priority="943" stopIfTrue="1">
      <formula>$D$1&lt;J5</formula>
    </cfRule>
    <cfRule type="expression" dxfId="847" priority="944" stopIfTrue="1">
      <formula>$D$1&gt;J5</formula>
    </cfRule>
  </conditionalFormatting>
  <conditionalFormatting sqref="J5">
    <cfRule type="expression" dxfId="846" priority="941" stopIfTrue="1">
      <formula>$D$1&lt;J5</formula>
    </cfRule>
    <cfRule type="expression" dxfId="845" priority="942" stopIfTrue="1">
      <formula>$D$1&gt;J5</formula>
    </cfRule>
  </conditionalFormatting>
  <conditionalFormatting sqref="J5">
    <cfRule type="expression" dxfId="844" priority="939" stopIfTrue="1">
      <formula>$D$1&lt;J5</formula>
    </cfRule>
    <cfRule type="expression" dxfId="843" priority="940" stopIfTrue="1">
      <formula>$D$1&gt;J5</formula>
    </cfRule>
  </conditionalFormatting>
  <conditionalFormatting sqref="J5">
    <cfRule type="expression" dxfId="842" priority="937" stopIfTrue="1">
      <formula>$D$1&lt;J5</formula>
    </cfRule>
    <cfRule type="expression" dxfId="841" priority="938" stopIfTrue="1">
      <formula>$D$1&gt;J5</formula>
    </cfRule>
  </conditionalFormatting>
  <conditionalFormatting sqref="J5">
    <cfRule type="expression" dxfId="840" priority="929" stopIfTrue="1">
      <formula>$D$1&lt;J5</formula>
    </cfRule>
    <cfRule type="expression" dxfId="839" priority="930" stopIfTrue="1">
      <formula>$D$1&gt;J5</formula>
    </cfRule>
  </conditionalFormatting>
  <conditionalFormatting sqref="J5">
    <cfRule type="expression" dxfId="838" priority="927" stopIfTrue="1">
      <formula>$D$1&lt;J5</formula>
    </cfRule>
    <cfRule type="expression" dxfId="837" priority="928" stopIfTrue="1">
      <formula>$D$1&gt;J5</formula>
    </cfRule>
  </conditionalFormatting>
  <conditionalFormatting sqref="J4">
    <cfRule type="expression" dxfId="836" priority="925" stopIfTrue="1">
      <formula>$D$1&lt;J4</formula>
    </cfRule>
    <cfRule type="expression" dxfId="835" priority="926" stopIfTrue="1">
      <formula>$D$1&gt;J4</formula>
    </cfRule>
  </conditionalFormatting>
  <conditionalFormatting sqref="J4">
    <cfRule type="expression" dxfId="834" priority="905" stopIfTrue="1">
      <formula>$D$1&lt;J4</formula>
    </cfRule>
    <cfRule type="expression" dxfId="833" priority="906" stopIfTrue="1">
      <formula>$D$1&gt;J4</formula>
    </cfRule>
  </conditionalFormatting>
  <conditionalFormatting sqref="J5">
    <cfRule type="cellIs" dxfId="832" priority="894" stopIfTrue="1" operator="equal">
      <formula>5</formula>
    </cfRule>
    <cfRule type="cellIs" dxfId="831" priority="895" stopIfTrue="1" operator="equal">
      <formula>4</formula>
    </cfRule>
    <cfRule type="cellIs" dxfId="830" priority="896" stopIfTrue="1" operator="equal">
      <formula>3</formula>
    </cfRule>
  </conditionalFormatting>
  <conditionalFormatting sqref="J4">
    <cfRule type="expression" dxfId="829" priority="923" stopIfTrue="1">
      <formula>$D$1&lt;J4</formula>
    </cfRule>
    <cfRule type="expression" dxfId="828" priority="924" stopIfTrue="1">
      <formula>$D$1&gt;J4</formula>
    </cfRule>
  </conditionalFormatting>
  <conditionalFormatting sqref="J4">
    <cfRule type="expression" dxfId="827" priority="903" stopIfTrue="1">
      <formula>$D$1&lt;J4</formula>
    </cfRule>
    <cfRule type="expression" dxfId="826" priority="904" stopIfTrue="1">
      <formula>$D$1&gt;J4</formula>
    </cfRule>
  </conditionalFormatting>
  <conditionalFormatting sqref="J4">
    <cfRule type="expression" dxfId="825" priority="901" stopIfTrue="1">
      <formula>$D$1&lt;J4</formula>
    </cfRule>
    <cfRule type="expression" dxfId="824" priority="902" stopIfTrue="1">
      <formula>$D$1&gt;J4</formula>
    </cfRule>
  </conditionalFormatting>
  <conditionalFormatting sqref="J4">
    <cfRule type="expression" dxfId="823" priority="921" stopIfTrue="1">
      <formula>$D$1&lt;J4</formula>
    </cfRule>
    <cfRule type="expression" dxfId="822" priority="922" stopIfTrue="1">
      <formula>$D$1&gt;J4</formula>
    </cfRule>
  </conditionalFormatting>
  <conditionalFormatting sqref="J4">
    <cfRule type="expression" dxfId="821" priority="919" stopIfTrue="1">
      <formula>$D$1&lt;J4</formula>
    </cfRule>
    <cfRule type="expression" dxfId="820" priority="920" stopIfTrue="1">
      <formula>$D$1&gt;J4</formula>
    </cfRule>
  </conditionalFormatting>
  <conditionalFormatting sqref="J4">
    <cfRule type="expression" dxfId="819" priority="917" stopIfTrue="1">
      <formula>$D$1&lt;J4</formula>
    </cfRule>
    <cfRule type="expression" dxfId="818" priority="918" stopIfTrue="1">
      <formula>$D$1&gt;J4</formula>
    </cfRule>
  </conditionalFormatting>
  <conditionalFormatting sqref="J4">
    <cfRule type="expression" dxfId="817" priority="915" stopIfTrue="1">
      <formula>$D$1&lt;J4</formula>
    </cfRule>
    <cfRule type="expression" dxfId="816" priority="916" stopIfTrue="1">
      <formula>$D$1&gt;J4</formula>
    </cfRule>
  </conditionalFormatting>
  <conditionalFormatting sqref="J4">
    <cfRule type="expression" dxfId="815" priority="913" stopIfTrue="1">
      <formula>$D$1&lt;J4</formula>
    </cfRule>
    <cfRule type="expression" dxfId="814" priority="914" stopIfTrue="1">
      <formula>$D$1&gt;J4</formula>
    </cfRule>
  </conditionalFormatting>
  <conditionalFormatting sqref="J4">
    <cfRule type="expression" dxfId="813" priority="911" stopIfTrue="1">
      <formula>$D$1&lt;J4</formula>
    </cfRule>
    <cfRule type="expression" dxfId="812" priority="912" stopIfTrue="1">
      <formula>$D$1&gt;J4</formula>
    </cfRule>
  </conditionalFormatting>
  <conditionalFormatting sqref="J4">
    <cfRule type="expression" dxfId="811" priority="909" stopIfTrue="1">
      <formula>$D$1&lt;J4</formula>
    </cfRule>
    <cfRule type="expression" dxfId="810" priority="910" stopIfTrue="1">
      <formula>$D$1&gt;J4</formula>
    </cfRule>
  </conditionalFormatting>
  <conditionalFormatting sqref="J4">
    <cfRule type="expression" dxfId="809" priority="907" stopIfTrue="1">
      <formula>$D$1&lt;J4</formula>
    </cfRule>
    <cfRule type="expression" dxfId="808" priority="908" stopIfTrue="1">
      <formula>$D$1&gt;J4</formula>
    </cfRule>
  </conditionalFormatting>
  <conditionalFormatting sqref="J4">
    <cfRule type="expression" dxfId="807" priority="899" stopIfTrue="1">
      <formula>$D$1&lt;J4</formula>
    </cfRule>
    <cfRule type="expression" dxfId="806" priority="900" stopIfTrue="1">
      <formula>$D$1&gt;J4</formula>
    </cfRule>
  </conditionalFormatting>
  <conditionalFormatting sqref="J4">
    <cfRule type="expression" dxfId="805" priority="897" stopIfTrue="1">
      <formula>$D$1&lt;J4</formula>
    </cfRule>
    <cfRule type="expression" dxfId="804" priority="898" stopIfTrue="1">
      <formula>$D$1&gt;J4</formula>
    </cfRule>
  </conditionalFormatting>
  <conditionalFormatting sqref="N3">
    <cfRule type="expression" dxfId="803" priority="892" stopIfTrue="1">
      <formula>$D$1&lt;N3</formula>
    </cfRule>
    <cfRule type="expression" dxfId="802" priority="893" stopIfTrue="1">
      <formula>$D$1&gt;N3</formula>
    </cfRule>
  </conditionalFormatting>
  <conditionalFormatting sqref="N3">
    <cfRule type="expression" dxfId="801" priority="890" stopIfTrue="1">
      <formula>$D$1&lt;N3</formula>
    </cfRule>
    <cfRule type="expression" dxfId="800" priority="891" stopIfTrue="1">
      <formula>$D$1&gt;N3</formula>
    </cfRule>
  </conditionalFormatting>
  <conditionalFormatting sqref="N4">
    <cfRule type="expression" dxfId="799" priority="888" stopIfTrue="1">
      <formula>$D$1&lt;N4</formula>
    </cfRule>
    <cfRule type="expression" dxfId="798" priority="889" stopIfTrue="1">
      <formula>$D$1&gt;N4</formula>
    </cfRule>
  </conditionalFormatting>
  <conditionalFormatting sqref="N4">
    <cfRule type="expression" dxfId="797" priority="886" stopIfTrue="1">
      <formula>$D$1&lt;N4</formula>
    </cfRule>
    <cfRule type="expression" dxfId="796" priority="887" stopIfTrue="1">
      <formula>$D$1&gt;N4</formula>
    </cfRule>
  </conditionalFormatting>
  <conditionalFormatting sqref="N4">
    <cfRule type="expression" dxfId="795" priority="884" stopIfTrue="1">
      <formula>$D$1&lt;N4</formula>
    </cfRule>
    <cfRule type="expression" dxfId="794" priority="885" stopIfTrue="1">
      <formula>$D$1&gt;N4</formula>
    </cfRule>
  </conditionalFormatting>
  <conditionalFormatting sqref="N4">
    <cfRule type="expression" dxfId="793" priority="882" stopIfTrue="1">
      <formula>$D$1&lt;N4</formula>
    </cfRule>
    <cfRule type="expression" dxfId="792" priority="883" stopIfTrue="1">
      <formula>$D$1&gt;N4</formula>
    </cfRule>
  </conditionalFormatting>
  <conditionalFormatting sqref="N5">
    <cfRule type="cellIs" dxfId="791" priority="879" stopIfTrue="1" operator="equal">
      <formula>5</formula>
    </cfRule>
    <cfRule type="cellIs" dxfId="790" priority="880" stopIfTrue="1" operator="equal">
      <formula>4</formula>
    </cfRule>
    <cfRule type="cellIs" dxfId="789" priority="881" stopIfTrue="1" operator="equal">
      <formula>3</formula>
    </cfRule>
  </conditionalFormatting>
  <conditionalFormatting sqref="N4">
    <cfRule type="expression" dxfId="788" priority="877" stopIfTrue="1">
      <formula>$D$1&lt;N4</formula>
    </cfRule>
    <cfRule type="expression" dxfId="787" priority="878" stopIfTrue="1">
      <formula>$D$1&gt;N4</formula>
    </cfRule>
  </conditionalFormatting>
  <conditionalFormatting sqref="N4">
    <cfRule type="expression" dxfId="786" priority="875" stopIfTrue="1">
      <formula>$D$1&lt;N4</formula>
    </cfRule>
    <cfRule type="expression" dxfId="785" priority="876" stopIfTrue="1">
      <formula>$D$1&gt;N4</formula>
    </cfRule>
  </conditionalFormatting>
  <conditionalFormatting sqref="N4">
    <cfRule type="expression" dxfId="784" priority="873" stopIfTrue="1">
      <formula>$D$1&lt;N4</formula>
    </cfRule>
    <cfRule type="expression" dxfId="783" priority="874" stopIfTrue="1">
      <formula>$D$1&gt;N4</formula>
    </cfRule>
  </conditionalFormatting>
  <conditionalFormatting sqref="N4">
    <cfRule type="expression" dxfId="782" priority="871" stopIfTrue="1">
      <formula>$D$1&lt;N4</formula>
    </cfRule>
    <cfRule type="expression" dxfId="781" priority="872" stopIfTrue="1">
      <formula>$D$1&gt;N4</formula>
    </cfRule>
  </conditionalFormatting>
  <conditionalFormatting sqref="N5">
    <cfRule type="cellIs" dxfId="780" priority="868" stopIfTrue="1" operator="equal">
      <formula>5</formula>
    </cfRule>
    <cfRule type="cellIs" dxfId="779" priority="869" stopIfTrue="1" operator="equal">
      <formula>4</formula>
    </cfRule>
    <cfRule type="cellIs" dxfId="778" priority="870" stopIfTrue="1" operator="equal">
      <formula>3</formula>
    </cfRule>
  </conditionalFormatting>
  <conditionalFormatting sqref="N5">
    <cfRule type="cellIs" dxfId="777" priority="865" stopIfTrue="1" operator="equal">
      <formula>5</formula>
    </cfRule>
    <cfRule type="cellIs" dxfId="776" priority="866" stopIfTrue="1" operator="equal">
      <formula>4</formula>
    </cfRule>
    <cfRule type="cellIs" dxfId="775" priority="867" stopIfTrue="1" operator="equal">
      <formula>3</formula>
    </cfRule>
  </conditionalFormatting>
  <conditionalFormatting sqref="N4">
    <cfRule type="expression" dxfId="774" priority="847" stopIfTrue="1">
      <formula>$D$1&lt;N4</formula>
    </cfRule>
    <cfRule type="expression" dxfId="773" priority="848" stopIfTrue="1">
      <formula>$D$1&gt;N4</formula>
    </cfRule>
  </conditionalFormatting>
  <conditionalFormatting sqref="N4">
    <cfRule type="expression" dxfId="772" priority="845" stopIfTrue="1">
      <formula>$D$1&lt;N4</formula>
    </cfRule>
    <cfRule type="expression" dxfId="771" priority="846" stopIfTrue="1">
      <formula>$D$1&gt;N4</formula>
    </cfRule>
  </conditionalFormatting>
  <conditionalFormatting sqref="N4">
    <cfRule type="expression" dxfId="770" priority="841" stopIfTrue="1">
      <formula>$D$1&lt;N4</formula>
    </cfRule>
    <cfRule type="expression" dxfId="769" priority="842" stopIfTrue="1">
      <formula>$D$1&gt;N4</formula>
    </cfRule>
  </conditionalFormatting>
  <conditionalFormatting sqref="N4">
    <cfRule type="expression" dxfId="768" priority="863" stopIfTrue="1">
      <formula>$D$1&lt;N4</formula>
    </cfRule>
    <cfRule type="expression" dxfId="767" priority="864" stopIfTrue="1">
      <formula>$D$1&gt;N4</formula>
    </cfRule>
  </conditionalFormatting>
  <conditionalFormatting sqref="N4">
    <cfRule type="expression" dxfId="766" priority="861" stopIfTrue="1">
      <formula>$D$1&lt;N4</formula>
    </cfRule>
    <cfRule type="expression" dxfId="765" priority="862" stopIfTrue="1">
      <formula>$D$1&gt;N4</formula>
    </cfRule>
  </conditionalFormatting>
  <conditionalFormatting sqref="N4">
    <cfRule type="expression" dxfId="764" priority="859" stopIfTrue="1">
      <formula>$D$1&lt;N4</formula>
    </cfRule>
    <cfRule type="expression" dxfId="763" priority="860" stopIfTrue="1">
      <formula>$D$1&gt;N4</formula>
    </cfRule>
  </conditionalFormatting>
  <conditionalFormatting sqref="N4">
    <cfRule type="expression" dxfId="762" priority="857" stopIfTrue="1">
      <formula>$D$1&lt;N4</formula>
    </cfRule>
    <cfRule type="expression" dxfId="761" priority="858" stopIfTrue="1">
      <formula>$D$1&gt;N4</formula>
    </cfRule>
  </conditionalFormatting>
  <conditionalFormatting sqref="N4">
    <cfRule type="expression" dxfId="760" priority="855" stopIfTrue="1">
      <formula>$D$1&lt;N4</formula>
    </cfRule>
    <cfRule type="expression" dxfId="759" priority="856" stopIfTrue="1">
      <formula>$D$1&gt;N4</formula>
    </cfRule>
  </conditionalFormatting>
  <conditionalFormatting sqref="N4">
    <cfRule type="expression" dxfId="758" priority="853" stopIfTrue="1">
      <formula>$D$1&lt;N4</formula>
    </cfRule>
    <cfRule type="expression" dxfId="757" priority="854" stopIfTrue="1">
      <formula>$D$1&gt;N4</formula>
    </cfRule>
  </conditionalFormatting>
  <conditionalFormatting sqref="N4">
    <cfRule type="expression" dxfId="756" priority="851" stopIfTrue="1">
      <formula>$D$1&lt;N4</formula>
    </cfRule>
    <cfRule type="expression" dxfId="755" priority="852" stopIfTrue="1">
      <formula>$D$1&gt;N4</formula>
    </cfRule>
  </conditionalFormatting>
  <conditionalFormatting sqref="N4">
    <cfRule type="expression" dxfId="754" priority="849" stopIfTrue="1">
      <formula>$D$1&lt;N4</formula>
    </cfRule>
    <cfRule type="expression" dxfId="753" priority="850" stopIfTrue="1">
      <formula>$D$1&gt;N4</formula>
    </cfRule>
  </conditionalFormatting>
  <conditionalFormatting sqref="N4">
    <cfRule type="expression" dxfId="752" priority="843" stopIfTrue="1">
      <formula>$D$1&lt;N4</formula>
    </cfRule>
    <cfRule type="expression" dxfId="751" priority="844" stopIfTrue="1">
      <formula>$D$1&gt;N4</formula>
    </cfRule>
  </conditionalFormatting>
  <conditionalFormatting sqref="N5">
    <cfRule type="cellIs" dxfId="750" priority="838" stopIfTrue="1" operator="equal">
      <formula>5</formula>
    </cfRule>
    <cfRule type="cellIs" dxfId="749" priority="839" stopIfTrue="1" operator="equal">
      <formula>4</formula>
    </cfRule>
    <cfRule type="cellIs" dxfId="748" priority="840" stopIfTrue="1" operator="equal">
      <formula>3</formula>
    </cfRule>
  </conditionalFormatting>
  <conditionalFormatting sqref="N4">
    <cfRule type="expression" dxfId="747" priority="836" stopIfTrue="1">
      <formula>$D$1&lt;N4</formula>
    </cfRule>
    <cfRule type="expression" dxfId="746" priority="837" stopIfTrue="1">
      <formula>$D$1&gt;N4</formula>
    </cfRule>
  </conditionalFormatting>
  <conditionalFormatting sqref="N5">
    <cfRule type="cellIs" dxfId="745" priority="833" stopIfTrue="1" operator="equal">
      <formula>5</formula>
    </cfRule>
    <cfRule type="cellIs" dxfId="744" priority="834" stopIfTrue="1" operator="equal">
      <formula>4</formula>
    </cfRule>
    <cfRule type="cellIs" dxfId="743" priority="835" stopIfTrue="1" operator="equal">
      <formula>3</formula>
    </cfRule>
  </conditionalFormatting>
  <conditionalFormatting sqref="N7:N28">
    <cfRule type="cellIs" dxfId="742" priority="830" stopIfTrue="1" operator="equal">
      <formula>5</formula>
    </cfRule>
    <cfRule type="cellIs" dxfId="741" priority="831" stopIfTrue="1" operator="equal">
      <formula>4</formula>
    </cfRule>
    <cfRule type="cellIs" dxfId="740" priority="832" stopIfTrue="1" operator="equal">
      <formula>3</formula>
    </cfRule>
  </conditionalFormatting>
  <conditionalFormatting sqref="M3">
    <cfRule type="expression" dxfId="739" priority="813" stopIfTrue="1">
      <formula>$D$1&lt;M3</formula>
    </cfRule>
    <cfRule type="expression" dxfId="738" priority="814" stopIfTrue="1">
      <formula>$D$1&gt;M3</formula>
    </cfRule>
  </conditionalFormatting>
  <conditionalFormatting sqref="M3">
    <cfRule type="expression" dxfId="737" priority="811" stopIfTrue="1">
      <formula>$D$1&lt;M3</formula>
    </cfRule>
    <cfRule type="expression" dxfId="736" priority="812" stopIfTrue="1">
      <formula>$D$1&gt;M3</formula>
    </cfRule>
  </conditionalFormatting>
  <conditionalFormatting sqref="M3">
    <cfRule type="expression" dxfId="735" priority="809" stopIfTrue="1">
      <formula>$D$1&lt;M3</formula>
    </cfRule>
    <cfRule type="expression" dxfId="734" priority="810" stopIfTrue="1">
      <formula>$D$1&gt;M3</formula>
    </cfRule>
  </conditionalFormatting>
  <conditionalFormatting sqref="M3">
    <cfRule type="expression" dxfId="733" priority="807" stopIfTrue="1">
      <formula>$D$1&lt;M3</formula>
    </cfRule>
    <cfRule type="expression" dxfId="732" priority="808" stopIfTrue="1">
      <formula>$D$1&gt;M3</formula>
    </cfRule>
  </conditionalFormatting>
  <conditionalFormatting sqref="M3">
    <cfRule type="expression" dxfId="731" priority="805" stopIfTrue="1">
      <formula>$D$1&lt;M3</formula>
    </cfRule>
    <cfRule type="expression" dxfId="730" priority="806" stopIfTrue="1">
      <formula>$D$1&gt;M3</formula>
    </cfRule>
  </conditionalFormatting>
  <conditionalFormatting sqref="M5">
    <cfRule type="cellIs" dxfId="729" priority="772" stopIfTrue="1" operator="equal">
      <formula>5</formula>
    </cfRule>
    <cfRule type="cellIs" dxfId="728" priority="773" stopIfTrue="1" operator="equal">
      <formula>4</formula>
    </cfRule>
    <cfRule type="cellIs" dxfId="727" priority="774" stopIfTrue="1" operator="equal">
      <formula>3</formula>
    </cfRule>
  </conditionalFormatting>
  <conditionalFormatting sqref="O3">
    <cfRule type="expression" dxfId="726" priority="770" stopIfTrue="1">
      <formula>$D$1&lt;O3</formula>
    </cfRule>
    <cfRule type="expression" dxfId="725" priority="771" stopIfTrue="1">
      <formula>$D$1&gt;O3</formula>
    </cfRule>
  </conditionalFormatting>
  <conditionalFormatting sqref="O3">
    <cfRule type="expression" dxfId="724" priority="768" stopIfTrue="1">
      <formula>$D$1&lt;O3</formula>
    </cfRule>
    <cfRule type="expression" dxfId="723" priority="769" stopIfTrue="1">
      <formula>$D$1&gt;O3</formula>
    </cfRule>
  </conditionalFormatting>
  <conditionalFormatting sqref="O4">
    <cfRule type="expression" dxfId="722" priority="766" stopIfTrue="1">
      <formula>$D$1&lt;O4</formula>
    </cfRule>
    <cfRule type="expression" dxfId="721" priority="767" stopIfTrue="1">
      <formula>$D$1&gt;O4</formula>
    </cfRule>
  </conditionalFormatting>
  <conditionalFormatting sqref="O4">
    <cfRule type="expression" dxfId="720" priority="764" stopIfTrue="1">
      <formula>$D$1&lt;O4</formula>
    </cfRule>
    <cfRule type="expression" dxfId="719" priority="765" stopIfTrue="1">
      <formula>$D$1&gt;O4</formula>
    </cfRule>
  </conditionalFormatting>
  <conditionalFormatting sqref="O5">
    <cfRule type="expression" dxfId="718" priority="762" stopIfTrue="1">
      <formula>$D$1&lt;O5</formula>
    </cfRule>
    <cfRule type="expression" dxfId="717" priority="763" stopIfTrue="1">
      <formula>$D$1&gt;O5</formula>
    </cfRule>
  </conditionalFormatting>
  <conditionalFormatting sqref="O5">
    <cfRule type="expression" dxfId="716" priority="760" stopIfTrue="1">
      <formula>$D$1&lt;O5</formula>
    </cfRule>
    <cfRule type="expression" dxfId="715" priority="761" stopIfTrue="1">
      <formula>$D$1&gt;O5</formula>
    </cfRule>
  </conditionalFormatting>
  <conditionalFormatting sqref="O5">
    <cfRule type="expression" dxfId="714" priority="758" stopIfTrue="1">
      <formula>$D$1&lt;O5</formula>
    </cfRule>
    <cfRule type="expression" dxfId="713" priority="759" stopIfTrue="1">
      <formula>$D$1&gt;O5</formula>
    </cfRule>
  </conditionalFormatting>
  <conditionalFormatting sqref="O5">
    <cfRule type="expression" dxfId="712" priority="746" stopIfTrue="1">
      <formula>$D$1&lt;O5</formula>
    </cfRule>
    <cfRule type="expression" dxfId="711" priority="747" stopIfTrue="1">
      <formula>$D$1&gt;O5</formula>
    </cfRule>
  </conditionalFormatting>
  <conditionalFormatting sqref="O5">
    <cfRule type="expression" dxfId="710" priority="744" stopIfTrue="1">
      <formula>$D$1&lt;O5</formula>
    </cfRule>
    <cfRule type="expression" dxfId="709" priority="745" stopIfTrue="1">
      <formula>$D$1&gt;O5</formula>
    </cfRule>
  </conditionalFormatting>
  <conditionalFormatting sqref="O5">
    <cfRule type="expression" dxfId="708" priority="742" stopIfTrue="1">
      <formula>$D$1&lt;O5</formula>
    </cfRule>
    <cfRule type="expression" dxfId="707" priority="743" stopIfTrue="1">
      <formula>$D$1&gt;O5</formula>
    </cfRule>
  </conditionalFormatting>
  <conditionalFormatting sqref="O5">
    <cfRule type="expression" dxfId="706" priority="756" stopIfTrue="1">
      <formula>$D$1&lt;O5</formula>
    </cfRule>
    <cfRule type="expression" dxfId="705" priority="757" stopIfTrue="1">
      <formula>$D$1&gt;O5</formula>
    </cfRule>
  </conditionalFormatting>
  <conditionalFormatting sqref="O5">
    <cfRule type="expression" dxfId="704" priority="754" stopIfTrue="1">
      <formula>$D$1&lt;O5</formula>
    </cfRule>
    <cfRule type="expression" dxfId="703" priority="755" stopIfTrue="1">
      <formula>$D$1&gt;O5</formula>
    </cfRule>
  </conditionalFormatting>
  <conditionalFormatting sqref="O5">
    <cfRule type="expression" dxfId="702" priority="752" stopIfTrue="1">
      <formula>$D$1&lt;O5</formula>
    </cfRule>
    <cfRule type="expression" dxfId="701" priority="753" stopIfTrue="1">
      <formula>$D$1&gt;O5</formula>
    </cfRule>
  </conditionalFormatting>
  <conditionalFormatting sqref="O5">
    <cfRule type="expression" dxfId="700" priority="750" stopIfTrue="1">
      <formula>$D$1&lt;O5</formula>
    </cfRule>
    <cfRule type="expression" dxfId="699" priority="751" stopIfTrue="1">
      <formula>$D$1&gt;O5</formula>
    </cfRule>
  </conditionalFormatting>
  <conditionalFormatting sqref="O5">
    <cfRule type="expression" dxfId="698" priority="748" stopIfTrue="1">
      <formula>$D$1&lt;O5</formula>
    </cfRule>
    <cfRule type="expression" dxfId="697" priority="749" stopIfTrue="1">
      <formula>$D$1&gt;O5</formula>
    </cfRule>
  </conditionalFormatting>
  <conditionalFormatting sqref="O5">
    <cfRule type="expression" dxfId="696" priority="730" stopIfTrue="1">
      <formula>$D$1&lt;O5</formula>
    </cfRule>
    <cfRule type="expression" dxfId="695" priority="731" stopIfTrue="1">
      <formula>$D$1&gt;O5</formula>
    </cfRule>
  </conditionalFormatting>
  <conditionalFormatting sqref="O5">
    <cfRule type="expression" dxfId="694" priority="728" stopIfTrue="1">
      <formula>$D$1&lt;O5</formula>
    </cfRule>
    <cfRule type="expression" dxfId="693" priority="729" stopIfTrue="1">
      <formula>$D$1&gt;O5</formula>
    </cfRule>
  </conditionalFormatting>
  <conditionalFormatting sqref="O5">
    <cfRule type="expression" dxfId="692" priority="724" stopIfTrue="1">
      <formula>$D$1&lt;O5</formula>
    </cfRule>
    <cfRule type="expression" dxfId="691" priority="725" stopIfTrue="1">
      <formula>$D$1&gt;O5</formula>
    </cfRule>
  </conditionalFormatting>
  <conditionalFormatting sqref="O5">
    <cfRule type="expression" dxfId="690" priority="740" stopIfTrue="1">
      <formula>$D$1&lt;O5</formula>
    </cfRule>
    <cfRule type="expression" dxfId="689" priority="741" stopIfTrue="1">
      <formula>$D$1&gt;O5</formula>
    </cfRule>
  </conditionalFormatting>
  <conditionalFormatting sqref="O5">
    <cfRule type="expression" dxfId="688" priority="738" stopIfTrue="1">
      <formula>$D$1&lt;O5</formula>
    </cfRule>
    <cfRule type="expression" dxfId="687" priority="739" stopIfTrue="1">
      <formula>$D$1&gt;O5</formula>
    </cfRule>
  </conditionalFormatting>
  <conditionalFormatting sqref="O5">
    <cfRule type="expression" dxfId="686" priority="736" stopIfTrue="1">
      <formula>$D$1&lt;O5</formula>
    </cfRule>
    <cfRule type="expression" dxfId="685" priority="737" stopIfTrue="1">
      <formula>$D$1&gt;O5</formula>
    </cfRule>
  </conditionalFormatting>
  <conditionalFormatting sqref="O5">
    <cfRule type="expression" dxfId="684" priority="734" stopIfTrue="1">
      <formula>$D$1&lt;O5</formula>
    </cfRule>
    <cfRule type="expression" dxfId="683" priority="735" stopIfTrue="1">
      <formula>$D$1&gt;O5</formula>
    </cfRule>
  </conditionalFormatting>
  <conditionalFormatting sqref="O5">
    <cfRule type="expression" dxfId="682" priority="732" stopIfTrue="1">
      <formula>$D$1&lt;O5</formula>
    </cfRule>
    <cfRule type="expression" dxfId="681" priority="733" stopIfTrue="1">
      <formula>$D$1&gt;O5</formula>
    </cfRule>
  </conditionalFormatting>
  <conditionalFormatting sqref="O5">
    <cfRule type="expression" dxfId="680" priority="726" stopIfTrue="1">
      <formula>$D$1&lt;O5</formula>
    </cfRule>
    <cfRule type="expression" dxfId="679" priority="727" stopIfTrue="1">
      <formula>$D$1&gt;O5</formula>
    </cfRule>
  </conditionalFormatting>
  <conditionalFormatting sqref="O5">
    <cfRule type="expression" dxfId="678" priority="722" stopIfTrue="1">
      <formula>$D$1&lt;O5</formula>
    </cfRule>
    <cfRule type="expression" dxfId="677" priority="723" stopIfTrue="1">
      <formula>$D$1&gt;O5</formula>
    </cfRule>
  </conditionalFormatting>
  <conditionalFormatting sqref="O4">
    <cfRule type="expression" dxfId="676" priority="720" stopIfTrue="1">
      <formula>$D$1&lt;O4</formula>
    </cfRule>
    <cfRule type="expression" dxfId="675" priority="721" stopIfTrue="1">
      <formula>$D$1&gt;O4</formula>
    </cfRule>
  </conditionalFormatting>
  <conditionalFormatting sqref="O4">
    <cfRule type="expression" dxfId="674" priority="718" stopIfTrue="1">
      <formula>$D$1&lt;O4</formula>
    </cfRule>
    <cfRule type="expression" dxfId="673" priority="719" stopIfTrue="1">
      <formula>$D$1&gt;O4</formula>
    </cfRule>
  </conditionalFormatting>
  <conditionalFormatting sqref="O4">
    <cfRule type="expression" dxfId="672" priority="716" stopIfTrue="1">
      <formula>$D$1&lt;O4</formula>
    </cfRule>
    <cfRule type="expression" dxfId="671" priority="717" stopIfTrue="1">
      <formula>$D$1&gt;O4</formula>
    </cfRule>
  </conditionalFormatting>
  <conditionalFormatting sqref="O4">
    <cfRule type="expression" dxfId="670" priority="714" stopIfTrue="1">
      <formula>$D$1&lt;O4</formula>
    </cfRule>
    <cfRule type="expression" dxfId="669" priority="715" stopIfTrue="1">
      <formula>$D$1&gt;O4</formula>
    </cfRule>
  </conditionalFormatting>
  <conditionalFormatting sqref="O5">
    <cfRule type="cellIs" dxfId="668" priority="711" stopIfTrue="1" operator="equal">
      <formula>5</formula>
    </cfRule>
    <cfRule type="cellIs" dxfId="667" priority="712" stopIfTrue="1" operator="equal">
      <formula>4</formula>
    </cfRule>
    <cfRule type="cellIs" dxfId="666" priority="713" stopIfTrue="1" operator="equal">
      <formula>3</formula>
    </cfRule>
  </conditionalFormatting>
  <conditionalFormatting sqref="O4">
    <cfRule type="expression" dxfId="665" priority="709" stopIfTrue="1">
      <formula>$D$1&lt;O4</formula>
    </cfRule>
    <cfRule type="expression" dxfId="664" priority="710" stopIfTrue="1">
      <formula>$D$1&gt;O4</formula>
    </cfRule>
  </conditionalFormatting>
  <conditionalFormatting sqref="O4">
    <cfRule type="expression" dxfId="663" priority="707" stopIfTrue="1">
      <formula>$D$1&lt;O4</formula>
    </cfRule>
    <cfRule type="expression" dxfId="662" priority="708" stopIfTrue="1">
      <formula>$D$1&gt;O4</formula>
    </cfRule>
  </conditionalFormatting>
  <conditionalFormatting sqref="O4">
    <cfRule type="expression" dxfId="661" priority="705" stopIfTrue="1">
      <formula>$D$1&lt;O4</formula>
    </cfRule>
    <cfRule type="expression" dxfId="660" priority="706" stopIfTrue="1">
      <formula>$D$1&gt;O4</formula>
    </cfRule>
  </conditionalFormatting>
  <conditionalFormatting sqref="O4">
    <cfRule type="expression" dxfId="659" priority="703" stopIfTrue="1">
      <formula>$D$1&lt;O4</formula>
    </cfRule>
    <cfRule type="expression" dxfId="658" priority="704" stopIfTrue="1">
      <formula>$D$1&gt;O4</formula>
    </cfRule>
  </conditionalFormatting>
  <conditionalFormatting sqref="O5">
    <cfRule type="cellIs" dxfId="657" priority="700" stopIfTrue="1" operator="equal">
      <formula>5</formula>
    </cfRule>
    <cfRule type="cellIs" dxfId="656" priority="701" stopIfTrue="1" operator="equal">
      <formula>4</formula>
    </cfRule>
    <cfRule type="cellIs" dxfId="655" priority="702" stopIfTrue="1" operator="equal">
      <formula>3</formula>
    </cfRule>
  </conditionalFormatting>
  <conditionalFormatting sqref="O5">
    <cfRule type="cellIs" dxfId="654" priority="697" stopIfTrue="1" operator="equal">
      <formula>5</formula>
    </cfRule>
    <cfRule type="cellIs" dxfId="653" priority="698" stopIfTrue="1" operator="equal">
      <formula>4</formula>
    </cfRule>
    <cfRule type="cellIs" dxfId="652" priority="699" stopIfTrue="1" operator="equal">
      <formula>3</formula>
    </cfRule>
  </conditionalFormatting>
  <conditionalFormatting sqref="O4">
    <cfRule type="expression" dxfId="651" priority="679" stopIfTrue="1">
      <formula>$D$1&lt;O4</formula>
    </cfRule>
    <cfRule type="expression" dxfId="650" priority="680" stopIfTrue="1">
      <formula>$D$1&gt;O4</formula>
    </cfRule>
  </conditionalFormatting>
  <conditionalFormatting sqref="O4">
    <cfRule type="expression" dxfId="649" priority="677" stopIfTrue="1">
      <formula>$D$1&lt;O4</formula>
    </cfRule>
    <cfRule type="expression" dxfId="648" priority="678" stopIfTrue="1">
      <formula>$D$1&gt;O4</formula>
    </cfRule>
  </conditionalFormatting>
  <conditionalFormatting sqref="O4">
    <cfRule type="expression" dxfId="647" priority="673" stopIfTrue="1">
      <formula>$D$1&lt;O4</formula>
    </cfRule>
    <cfRule type="expression" dxfId="646" priority="674" stopIfTrue="1">
      <formula>$D$1&gt;O4</formula>
    </cfRule>
  </conditionalFormatting>
  <conditionalFormatting sqref="O4">
    <cfRule type="expression" dxfId="645" priority="695" stopIfTrue="1">
      <formula>$D$1&lt;O4</formula>
    </cfRule>
    <cfRule type="expression" dxfId="644" priority="696" stopIfTrue="1">
      <formula>$D$1&gt;O4</formula>
    </cfRule>
  </conditionalFormatting>
  <conditionalFormatting sqref="O4">
    <cfRule type="expression" dxfId="643" priority="693" stopIfTrue="1">
      <formula>$D$1&lt;O4</formula>
    </cfRule>
    <cfRule type="expression" dxfId="642" priority="694" stopIfTrue="1">
      <formula>$D$1&gt;O4</formula>
    </cfRule>
  </conditionalFormatting>
  <conditionalFormatting sqref="O4">
    <cfRule type="expression" dxfId="641" priority="691" stopIfTrue="1">
      <formula>$D$1&lt;O4</formula>
    </cfRule>
    <cfRule type="expression" dxfId="640" priority="692" stopIfTrue="1">
      <formula>$D$1&gt;O4</formula>
    </cfRule>
  </conditionalFormatting>
  <conditionalFormatting sqref="O4">
    <cfRule type="expression" dxfId="639" priority="689" stopIfTrue="1">
      <formula>$D$1&lt;O4</formula>
    </cfRule>
    <cfRule type="expression" dxfId="638" priority="690" stopIfTrue="1">
      <formula>$D$1&gt;O4</formula>
    </cfRule>
  </conditionalFormatting>
  <conditionalFormatting sqref="O4">
    <cfRule type="expression" dxfId="637" priority="687" stopIfTrue="1">
      <formula>$D$1&lt;O4</formula>
    </cfRule>
    <cfRule type="expression" dxfId="636" priority="688" stopIfTrue="1">
      <formula>$D$1&gt;O4</formula>
    </cfRule>
  </conditionalFormatting>
  <conditionalFormatting sqref="O4">
    <cfRule type="expression" dxfId="635" priority="685" stopIfTrue="1">
      <formula>$D$1&lt;O4</formula>
    </cfRule>
    <cfRule type="expression" dxfId="634" priority="686" stopIfTrue="1">
      <formula>$D$1&gt;O4</formula>
    </cfRule>
  </conditionalFormatting>
  <conditionalFormatting sqref="O4">
    <cfRule type="expression" dxfId="633" priority="683" stopIfTrue="1">
      <formula>$D$1&lt;O4</formula>
    </cfRule>
    <cfRule type="expression" dxfId="632" priority="684" stopIfTrue="1">
      <formula>$D$1&gt;O4</formula>
    </cfRule>
  </conditionalFormatting>
  <conditionalFormatting sqref="O4">
    <cfRule type="expression" dxfId="631" priority="681" stopIfTrue="1">
      <formula>$D$1&lt;O4</formula>
    </cfRule>
    <cfRule type="expression" dxfId="630" priority="682" stopIfTrue="1">
      <formula>$D$1&gt;O4</formula>
    </cfRule>
  </conditionalFormatting>
  <conditionalFormatting sqref="O4">
    <cfRule type="expression" dxfId="629" priority="675" stopIfTrue="1">
      <formula>$D$1&lt;O4</formula>
    </cfRule>
    <cfRule type="expression" dxfId="628" priority="676" stopIfTrue="1">
      <formula>$D$1&gt;O4</formula>
    </cfRule>
  </conditionalFormatting>
  <conditionalFormatting sqref="O5">
    <cfRule type="cellIs" dxfId="627" priority="670" stopIfTrue="1" operator="equal">
      <formula>5</formula>
    </cfRule>
    <cfRule type="cellIs" dxfId="626" priority="671" stopIfTrue="1" operator="equal">
      <formula>4</formula>
    </cfRule>
    <cfRule type="cellIs" dxfId="625" priority="672" stopIfTrue="1" operator="equal">
      <formula>3</formula>
    </cfRule>
  </conditionalFormatting>
  <conditionalFormatting sqref="O4">
    <cfRule type="expression" dxfId="624" priority="668" stopIfTrue="1">
      <formula>$D$1&lt;O4</formula>
    </cfRule>
    <cfRule type="expression" dxfId="623" priority="669" stopIfTrue="1">
      <formula>$D$1&gt;O4</formula>
    </cfRule>
  </conditionalFormatting>
  <conditionalFormatting sqref="O5">
    <cfRule type="cellIs" dxfId="622" priority="665" stopIfTrue="1" operator="equal">
      <formula>5</formula>
    </cfRule>
    <cfRule type="cellIs" dxfId="621" priority="666" stopIfTrue="1" operator="equal">
      <formula>4</formula>
    </cfRule>
    <cfRule type="cellIs" dxfId="620" priority="667" stopIfTrue="1" operator="equal">
      <formula>3</formula>
    </cfRule>
  </conditionalFormatting>
  <conditionalFormatting sqref="P4">
    <cfRule type="expression" dxfId="619" priority="663" stopIfTrue="1">
      <formula>$D$1&lt;P4</formula>
    </cfRule>
    <cfRule type="expression" dxfId="618" priority="664" stopIfTrue="1">
      <formula>$D$1&gt;P4</formula>
    </cfRule>
  </conditionalFormatting>
  <conditionalFormatting sqref="P4">
    <cfRule type="expression" dxfId="617" priority="661" stopIfTrue="1">
      <formula>$D$1&lt;P4</formula>
    </cfRule>
    <cfRule type="expression" dxfId="616" priority="662" stopIfTrue="1">
      <formula>$D$1&gt;P4</formula>
    </cfRule>
  </conditionalFormatting>
  <conditionalFormatting sqref="P4">
    <cfRule type="expression" dxfId="615" priority="659" stopIfTrue="1">
      <formula>$D$1&lt;P4</formula>
    </cfRule>
    <cfRule type="expression" dxfId="614" priority="660" stopIfTrue="1">
      <formula>$D$1&gt;P4</formula>
    </cfRule>
  </conditionalFormatting>
  <conditionalFormatting sqref="P4">
    <cfRule type="expression" dxfId="613" priority="652" stopIfTrue="1">
      <formula>$D$1&lt;P4</formula>
    </cfRule>
    <cfRule type="expression" dxfId="612" priority="653" stopIfTrue="1">
      <formula>$D$1&gt;P4</formula>
    </cfRule>
  </conditionalFormatting>
  <conditionalFormatting sqref="P4">
    <cfRule type="expression" dxfId="611" priority="650" stopIfTrue="1">
      <formula>$D$1&lt;P4</formula>
    </cfRule>
    <cfRule type="expression" dxfId="610" priority="651" stopIfTrue="1">
      <formula>$D$1&gt;P4</formula>
    </cfRule>
  </conditionalFormatting>
  <conditionalFormatting sqref="P4">
    <cfRule type="expression" dxfId="609" priority="648" stopIfTrue="1">
      <formula>$D$1&lt;P4</formula>
    </cfRule>
    <cfRule type="expression" dxfId="608" priority="649" stopIfTrue="1">
      <formula>$D$1&gt;P4</formula>
    </cfRule>
  </conditionalFormatting>
  <conditionalFormatting sqref="P4">
    <cfRule type="expression" dxfId="607" priority="646" stopIfTrue="1">
      <formula>$D$1&lt;P4</formula>
    </cfRule>
    <cfRule type="expression" dxfId="606" priority="647" stopIfTrue="1">
      <formula>$D$1&gt;P4</formula>
    </cfRule>
  </conditionalFormatting>
  <conditionalFormatting sqref="P4">
    <cfRule type="expression" dxfId="605" priority="657" stopIfTrue="1">
      <formula>$D$1&lt;P4</formula>
    </cfRule>
    <cfRule type="expression" dxfId="604" priority="658" stopIfTrue="1">
      <formula>$D$1&gt;P4</formula>
    </cfRule>
  </conditionalFormatting>
  <conditionalFormatting sqref="P4">
    <cfRule type="expression" dxfId="603" priority="630" stopIfTrue="1">
      <formula>$D$1&lt;P4</formula>
    </cfRule>
    <cfRule type="expression" dxfId="602" priority="631" stopIfTrue="1">
      <formula>$D$1&gt;P4</formula>
    </cfRule>
  </conditionalFormatting>
  <conditionalFormatting sqref="P5">
    <cfRule type="cellIs" dxfId="601" priority="654" stopIfTrue="1" operator="equal">
      <formula>5</formula>
    </cfRule>
    <cfRule type="cellIs" dxfId="600" priority="655" stopIfTrue="1" operator="equal">
      <formula>4</formula>
    </cfRule>
    <cfRule type="cellIs" dxfId="599" priority="656" stopIfTrue="1" operator="equal">
      <formula>3</formula>
    </cfRule>
  </conditionalFormatting>
  <conditionalFormatting sqref="P5">
    <cfRule type="cellIs" dxfId="598" priority="643" stopIfTrue="1" operator="equal">
      <formula>5</formula>
    </cfRule>
    <cfRule type="cellIs" dxfId="597" priority="644" stopIfTrue="1" operator="equal">
      <formula>4</formula>
    </cfRule>
    <cfRule type="cellIs" dxfId="596" priority="645" stopIfTrue="1" operator="equal">
      <formula>3</formula>
    </cfRule>
  </conditionalFormatting>
  <conditionalFormatting sqref="P5">
    <cfRule type="cellIs" dxfId="595" priority="640" stopIfTrue="1" operator="equal">
      <formula>5</formula>
    </cfRule>
    <cfRule type="cellIs" dxfId="594" priority="641" stopIfTrue="1" operator="equal">
      <formula>4</formula>
    </cfRule>
    <cfRule type="cellIs" dxfId="593" priority="642" stopIfTrue="1" operator="equal">
      <formula>3</formula>
    </cfRule>
  </conditionalFormatting>
  <conditionalFormatting sqref="P4">
    <cfRule type="expression" dxfId="592" priority="622" stopIfTrue="1">
      <formula>$D$1&lt;P4</formula>
    </cfRule>
    <cfRule type="expression" dxfId="591" priority="623" stopIfTrue="1">
      <formula>$D$1&gt;P4</formula>
    </cfRule>
  </conditionalFormatting>
  <conditionalFormatting sqref="P4">
    <cfRule type="expression" dxfId="590" priority="620" stopIfTrue="1">
      <formula>$D$1&lt;P4</formula>
    </cfRule>
    <cfRule type="expression" dxfId="589" priority="621" stopIfTrue="1">
      <formula>$D$1&gt;P4</formula>
    </cfRule>
  </conditionalFormatting>
  <conditionalFormatting sqref="P4">
    <cfRule type="expression" dxfId="588" priority="616" stopIfTrue="1">
      <formula>$D$1&lt;P4</formula>
    </cfRule>
    <cfRule type="expression" dxfId="587" priority="617" stopIfTrue="1">
      <formula>$D$1&gt;P4</formula>
    </cfRule>
  </conditionalFormatting>
  <conditionalFormatting sqref="P4">
    <cfRule type="expression" dxfId="586" priority="638" stopIfTrue="1">
      <formula>$D$1&lt;P4</formula>
    </cfRule>
    <cfRule type="expression" dxfId="585" priority="639" stopIfTrue="1">
      <formula>$D$1&gt;P4</formula>
    </cfRule>
  </conditionalFormatting>
  <conditionalFormatting sqref="P4">
    <cfRule type="expression" dxfId="584" priority="636" stopIfTrue="1">
      <formula>$D$1&lt;P4</formula>
    </cfRule>
    <cfRule type="expression" dxfId="583" priority="637" stopIfTrue="1">
      <formula>$D$1&gt;P4</formula>
    </cfRule>
  </conditionalFormatting>
  <conditionalFormatting sqref="P4">
    <cfRule type="expression" dxfId="582" priority="634" stopIfTrue="1">
      <formula>$D$1&lt;P4</formula>
    </cfRule>
    <cfRule type="expression" dxfId="581" priority="635" stopIfTrue="1">
      <formula>$D$1&gt;P4</formula>
    </cfRule>
  </conditionalFormatting>
  <conditionalFormatting sqref="P4">
    <cfRule type="expression" dxfId="580" priority="632" stopIfTrue="1">
      <formula>$D$1&lt;P4</formula>
    </cfRule>
    <cfRule type="expression" dxfId="579" priority="633" stopIfTrue="1">
      <formula>$D$1&gt;P4</formula>
    </cfRule>
  </conditionalFormatting>
  <conditionalFormatting sqref="P4">
    <cfRule type="expression" dxfId="578" priority="628" stopIfTrue="1">
      <formula>$D$1&lt;P4</formula>
    </cfRule>
    <cfRule type="expression" dxfId="577" priority="629" stopIfTrue="1">
      <formula>$D$1&gt;P4</formula>
    </cfRule>
  </conditionalFormatting>
  <conditionalFormatting sqref="P4">
    <cfRule type="expression" dxfId="576" priority="626" stopIfTrue="1">
      <formula>$D$1&lt;P4</formula>
    </cfRule>
    <cfRule type="expression" dxfId="575" priority="627" stopIfTrue="1">
      <formula>$D$1&gt;P4</formula>
    </cfRule>
  </conditionalFormatting>
  <conditionalFormatting sqref="P4">
    <cfRule type="expression" dxfId="574" priority="624" stopIfTrue="1">
      <formula>$D$1&lt;P4</formula>
    </cfRule>
    <cfRule type="expression" dxfId="573" priority="625" stopIfTrue="1">
      <formula>$D$1&gt;P4</formula>
    </cfRule>
  </conditionalFormatting>
  <conditionalFormatting sqref="P4">
    <cfRule type="expression" dxfId="572" priority="618" stopIfTrue="1">
      <formula>$D$1&lt;P4</formula>
    </cfRule>
    <cfRule type="expression" dxfId="571" priority="619" stopIfTrue="1">
      <formula>$D$1&gt;P4</formula>
    </cfRule>
  </conditionalFormatting>
  <conditionalFormatting sqref="P5">
    <cfRule type="cellIs" dxfId="570" priority="613" stopIfTrue="1" operator="equal">
      <formula>5</formula>
    </cfRule>
    <cfRule type="cellIs" dxfId="569" priority="614" stopIfTrue="1" operator="equal">
      <formula>4</formula>
    </cfRule>
    <cfRule type="cellIs" dxfId="568" priority="615" stopIfTrue="1" operator="equal">
      <formula>3</formula>
    </cfRule>
  </conditionalFormatting>
  <conditionalFormatting sqref="P4">
    <cfRule type="expression" dxfId="567" priority="611" stopIfTrue="1">
      <formula>$D$1&lt;P4</formula>
    </cfRule>
    <cfRule type="expression" dxfId="566" priority="612" stopIfTrue="1">
      <formula>$D$1&gt;P4</formula>
    </cfRule>
  </conditionalFormatting>
  <conditionalFormatting sqref="P5">
    <cfRule type="cellIs" dxfId="565" priority="608" stopIfTrue="1" operator="equal">
      <formula>5</formula>
    </cfRule>
    <cfRule type="cellIs" dxfId="564" priority="609" stopIfTrue="1" operator="equal">
      <formula>4</formula>
    </cfRule>
    <cfRule type="cellIs" dxfId="563" priority="610" stopIfTrue="1" operator="equal">
      <formula>3</formula>
    </cfRule>
  </conditionalFormatting>
  <conditionalFormatting sqref="I3">
    <cfRule type="expression" dxfId="562" priority="606" stopIfTrue="1">
      <formula>$D$1&lt;I3</formula>
    </cfRule>
    <cfRule type="expression" dxfId="561" priority="607" stopIfTrue="1">
      <formula>$D$1&gt;I3</formula>
    </cfRule>
  </conditionalFormatting>
  <conditionalFormatting sqref="I3">
    <cfRule type="expression" dxfId="560" priority="604" stopIfTrue="1">
      <formula>$D$1&lt;I3</formula>
    </cfRule>
    <cfRule type="expression" dxfId="559" priority="605" stopIfTrue="1">
      <formula>$D$1&gt;I3</formula>
    </cfRule>
  </conditionalFormatting>
  <conditionalFormatting sqref="I3">
    <cfRule type="expression" dxfId="558" priority="602" stopIfTrue="1">
      <formula>$D$1&lt;I3</formula>
    </cfRule>
    <cfRule type="expression" dxfId="557" priority="603" stopIfTrue="1">
      <formula>$D$1&gt;I3</formula>
    </cfRule>
  </conditionalFormatting>
  <conditionalFormatting sqref="I5">
    <cfRule type="cellIs" dxfId="556" priority="594" stopIfTrue="1" operator="equal">
      <formula>5</formula>
    </cfRule>
    <cfRule type="cellIs" dxfId="555" priority="595" stopIfTrue="1" operator="equal">
      <formula>4</formula>
    </cfRule>
    <cfRule type="cellIs" dxfId="554" priority="596" stopIfTrue="1" operator="equal">
      <formula>3</formula>
    </cfRule>
  </conditionalFormatting>
  <conditionalFormatting sqref="I4">
    <cfRule type="expression" dxfId="553" priority="585" stopIfTrue="1">
      <formula>$D$1&lt;I4</formula>
    </cfRule>
    <cfRule type="expression" dxfId="552" priority="586" stopIfTrue="1">
      <formula>$D$1&gt;I4</formula>
    </cfRule>
  </conditionalFormatting>
  <conditionalFormatting sqref="I4">
    <cfRule type="expression" dxfId="551" priority="575" stopIfTrue="1">
      <formula>$D$1&lt;I4</formula>
    </cfRule>
    <cfRule type="expression" dxfId="550" priority="576" stopIfTrue="1">
      <formula>$D$1&gt;I4</formula>
    </cfRule>
  </conditionalFormatting>
  <conditionalFormatting sqref="I4">
    <cfRule type="expression" dxfId="549" priority="573" stopIfTrue="1">
      <formula>$D$1&lt;I4</formula>
    </cfRule>
    <cfRule type="expression" dxfId="548" priority="574" stopIfTrue="1">
      <formula>$D$1&gt;I4</formula>
    </cfRule>
  </conditionalFormatting>
  <conditionalFormatting sqref="I4">
    <cfRule type="expression" dxfId="547" priority="571" stopIfTrue="1">
      <formula>$D$1&lt;I4</formula>
    </cfRule>
    <cfRule type="expression" dxfId="546" priority="572" stopIfTrue="1">
      <formula>$D$1&gt;I4</formula>
    </cfRule>
  </conditionalFormatting>
  <conditionalFormatting sqref="I4">
    <cfRule type="expression" dxfId="545" priority="569" stopIfTrue="1">
      <formula>$D$1&lt;I4</formula>
    </cfRule>
    <cfRule type="expression" dxfId="544" priority="570" stopIfTrue="1">
      <formula>$D$1&gt;I4</formula>
    </cfRule>
  </conditionalFormatting>
  <conditionalFormatting sqref="I4">
    <cfRule type="expression" dxfId="543" priority="567" stopIfTrue="1">
      <formula>$D$1&lt;I4</formula>
    </cfRule>
    <cfRule type="expression" dxfId="542" priority="568" stopIfTrue="1">
      <formula>$D$1&gt;I4</formula>
    </cfRule>
  </conditionalFormatting>
  <conditionalFormatting sqref="I4">
    <cfRule type="expression" dxfId="541" priority="541" stopIfTrue="1">
      <formula>$D$1&lt;I4</formula>
    </cfRule>
    <cfRule type="expression" dxfId="540" priority="542" stopIfTrue="1">
      <formula>$D$1&gt;I4</formula>
    </cfRule>
  </conditionalFormatting>
  <conditionalFormatting sqref="I4">
    <cfRule type="expression" dxfId="539" priority="579" stopIfTrue="1">
      <formula>$D$1&lt;I4</formula>
    </cfRule>
    <cfRule type="expression" dxfId="538" priority="580" stopIfTrue="1">
      <formula>$D$1&gt;I4</formula>
    </cfRule>
  </conditionalFormatting>
  <conditionalFormatting sqref="I4">
    <cfRule type="expression" dxfId="537" priority="581" stopIfTrue="1">
      <formula>$D$1&lt;I4</formula>
    </cfRule>
    <cfRule type="expression" dxfId="536" priority="582" stopIfTrue="1">
      <formula>$D$1&gt;I4</formula>
    </cfRule>
  </conditionalFormatting>
  <conditionalFormatting sqref="I5">
    <cfRule type="cellIs" dxfId="535" priority="599" stopIfTrue="1" operator="equal">
      <formula>5</formula>
    </cfRule>
    <cfRule type="cellIs" dxfId="534" priority="600" stopIfTrue="1" operator="equal">
      <formula>4</formula>
    </cfRule>
    <cfRule type="cellIs" dxfId="533" priority="601" stopIfTrue="1" operator="equal">
      <formula>3</formula>
    </cfRule>
  </conditionalFormatting>
  <conditionalFormatting sqref="I4">
    <cfRule type="expression" dxfId="532" priority="597" stopIfTrue="1">
      <formula>$D$1&lt;I4</formula>
    </cfRule>
    <cfRule type="expression" dxfId="531" priority="598" stopIfTrue="1">
      <formula>$D$1&gt;I4</formula>
    </cfRule>
  </conditionalFormatting>
  <conditionalFormatting sqref="I4">
    <cfRule type="expression" dxfId="530" priority="592" stopIfTrue="1">
      <formula>$D$1&lt;I4</formula>
    </cfRule>
    <cfRule type="expression" dxfId="529" priority="593" stopIfTrue="1">
      <formula>$D$1&gt;I4</formula>
    </cfRule>
  </conditionalFormatting>
  <conditionalFormatting sqref="I5">
    <cfRule type="cellIs" dxfId="528" priority="589" stopIfTrue="1" operator="equal">
      <formula>5</formula>
    </cfRule>
    <cfRule type="cellIs" dxfId="527" priority="590" stopIfTrue="1" operator="equal">
      <formula>4</formula>
    </cfRule>
    <cfRule type="cellIs" dxfId="526" priority="591" stopIfTrue="1" operator="equal">
      <formula>3</formula>
    </cfRule>
  </conditionalFormatting>
  <conditionalFormatting sqref="I4">
    <cfRule type="expression" dxfId="525" priority="587" stopIfTrue="1">
      <formula>$D$1&lt;I4</formula>
    </cfRule>
    <cfRule type="expression" dxfId="524" priority="588" stopIfTrue="1">
      <formula>$D$1&gt;I4</formula>
    </cfRule>
  </conditionalFormatting>
  <conditionalFormatting sqref="I4">
    <cfRule type="expression" dxfId="523" priority="583" stopIfTrue="1">
      <formula>$D$1&lt;I4</formula>
    </cfRule>
    <cfRule type="expression" dxfId="522" priority="584" stopIfTrue="1">
      <formula>$D$1&gt;I4</formula>
    </cfRule>
  </conditionalFormatting>
  <conditionalFormatting sqref="I4">
    <cfRule type="expression" dxfId="521" priority="577" stopIfTrue="1">
      <formula>$D$1&lt;I4</formula>
    </cfRule>
    <cfRule type="expression" dxfId="520" priority="578" stopIfTrue="1">
      <formula>$D$1&gt;I4</formula>
    </cfRule>
  </conditionalFormatting>
  <conditionalFormatting sqref="I5">
    <cfRule type="cellIs" dxfId="519" priority="564" stopIfTrue="1" operator="equal">
      <formula>5</formula>
    </cfRule>
    <cfRule type="cellIs" dxfId="518" priority="565" stopIfTrue="1" operator="equal">
      <formula>4</formula>
    </cfRule>
    <cfRule type="cellIs" dxfId="517" priority="566" stopIfTrue="1" operator="equal">
      <formula>3</formula>
    </cfRule>
  </conditionalFormatting>
  <conditionalFormatting sqref="I4">
    <cfRule type="expression" dxfId="516" priority="562" stopIfTrue="1">
      <formula>$D$1&lt;I4</formula>
    </cfRule>
    <cfRule type="expression" dxfId="515" priority="563" stopIfTrue="1">
      <formula>$D$1&gt;I4</formula>
    </cfRule>
  </conditionalFormatting>
  <conditionalFormatting sqref="I5">
    <cfRule type="cellIs" dxfId="514" priority="559" stopIfTrue="1" operator="equal">
      <formula>5</formula>
    </cfRule>
    <cfRule type="cellIs" dxfId="513" priority="560" stopIfTrue="1" operator="equal">
      <formula>4</formula>
    </cfRule>
    <cfRule type="cellIs" dxfId="512" priority="561" stopIfTrue="1" operator="equal">
      <formula>3</formula>
    </cfRule>
  </conditionalFormatting>
  <conditionalFormatting sqref="I4">
    <cfRule type="expression" dxfId="511" priority="557" stopIfTrue="1">
      <formula>$D$1&lt;I4</formula>
    </cfRule>
    <cfRule type="expression" dxfId="510" priority="558" stopIfTrue="1">
      <formula>$D$1&gt;I4</formula>
    </cfRule>
  </conditionalFormatting>
  <conditionalFormatting sqref="I5">
    <cfRule type="cellIs" dxfId="509" priority="554" stopIfTrue="1" operator="equal">
      <formula>5</formula>
    </cfRule>
    <cfRule type="cellIs" dxfId="508" priority="555" stopIfTrue="1" operator="equal">
      <formula>4</formula>
    </cfRule>
    <cfRule type="cellIs" dxfId="507" priority="556" stopIfTrue="1" operator="equal">
      <formula>3</formula>
    </cfRule>
  </conditionalFormatting>
  <conditionalFormatting sqref="I4">
    <cfRule type="expression" dxfId="506" priority="552" stopIfTrue="1">
      <formula>$D$1&lt;I4</formula>
    </cfRule>
    <cfRule type="expression" dxfId="505" priority="553" stopIfTrue="1">
      <formula>$D$1&gt;I4</formula>
    </cfRule>
  </conditionalFormatting>
  <conditionalFormatting sqref="I5">
    <cfRule type="cellIs" dxfId="504" priority="549" stopIfTrue="1" operator="equal">
      <formula>5</formula>
    </cfRule>
    <cfRule type="cellIs" dxfId="503" priority="550" stopIfTrue="1" operator="equal">
      <formula>4</formula>
    </cfRule>
    <cfRule type="cellIs" dxfId="502" priority="551" stopIfTrue="1" operator="equal">
      <formula>3</formula>
    </cfRule>
  </conditionalFormatting>
  <conditionalFormatting sqref="I4">
    <cfRule type="expression" dxfId="501" priority="547" stopIfTrue="1">
      <formula>$D$1&lt;I4</formula>
    </cfRule>
    <cfRule type="expression" dxfId="500" priority="548" stopIfTrue="1">
      <formula>$D$1&gt;I4</formula>
    </cfRule>
  </conditionalFormatting>
  <conditionalFormatting sqref="I4">
    <cfRule type="expression" dxfId="499" priority="545" stopIfTrue="1">
      <formula>$D$1&lt;I4</formula>
    </cfRule>
    <cfRule type="expression" dxfId="498" priority="546" stopIfTrue="1">
      <formula>$D$1&gt;I4</formula>
    </cfRule>
  </conditionalFormatting>
  <conditionalFormatting sqref="I4">
    <cfRule type="expression" dxfId="497" priority="543" stopIfTrue="1">
      <formula>$D$1&lt;I4</formula>
    </cfRule>
    <cfRule type="expression" dxfId="496" priority="544" stopIfTrue="1">
      <formula>$D$1&gt;I4</formula>
    </cfRule>
  </conditionalFormatting>
  <conditionalFormatting sqref="I4">
    <cfRule type="expression" dxfId="495" priority="539" stopIfTrue="1">
      <formula>$D$1&lt;I4</formula>
    </cfRule>
    <cfRule type="expression" dxfId="494" priority="540" stopIfTrue="1">
      <formula>$D$1&gt;I4</formula>
    </cfRule>
  </conditionalFormatting>
  <conditionalFormatting sqref="I4">
    <cfRule type="expression" dxfId="493" priority="537" stopIfTrue="1">
      <formula>$D$1&lt;I4</formula>
    </cfRule>
    <cfRule type="expression" dxfId="492" priority="538" stopIfTrue="1">
      <formula>$D$1&gt;I4</formula>
    </cfRule>
  </conditionalFormatting>
  <conditionalFormatting sqref="I4">
    <cfRule type="expression" dxfId="491" priority="535" stopIfTrue="1">
      <formula>$D$1&lt;I4</formula>
    </cfRule>
    <cfRule type="expression" dxfId="490" priority="536" stopIfTrue="1">
      <formula>$D$1&gt;I4</formula>
    </cfRule>
  </conditionalFormatting>
  <conditionalFormatting sqref="I4">
    <cfRule type="expression" dxfId="489" priority="533" stopIfTrue="1">
      <formula>$D$1&lt;I4</formula>
    </cfRule>
    <cfRule type="expression" dxfId="488" priority="534" stopIfTrue="1">
      <formula>$D$1&gt;I4</formula>
    </cfRule>
  </conditionalFormatting>
  <conditionalFormatting sqref="I4">
    <cfRule type="expression" dxfId="487" priority="531" stopIfTrue="1">
      <formula>$D$1&lt;I4</formula>
    </cfRule>
    <cfRule type="expression" dxfId="486" priority="532" stopIfTrue="1">
      <formula>$D$1&gt;I4</formula>
    </cfRule>
  </conditionalFormatting>
  <conditionalFormatting sqref="I4">
    <cfRule type="expression" dxfId="485" priority="529" stopIfTrue="1">
      <formula>$D$1&lt;I4</formula>
    </cfRule>
    <cfRule type="expression" dxfId="484" priority="530" stopIfTrue="1">
      <formula>$D$1&gt;I4</formula>
    </cfRule>
  </conditionalFormatting>
  <conditionalFormatting sqref="I4">
    <cfRule type="expression" dxfId="483" priority="527" stopIfTrue="1">
      <formula>$D$1&lt;I4</formula>
    </cfRule>
    <cfRule type="expression" dxfId="482" priority="528" stopIfTrue="1">
      <formula>$D$1&gt;I4</formula>
    </cfRule>
  </conditionalFormatting>
  <conditionalFormatting sqref="K4">
    <cfRule type="expression" dxfId="481" priority="525" stopIfTrue="1">
      <formula>$D$1&lt;K4</formula>
    </cfRule>
    <cfRule type="expression" dxfId="480" priority="526" stopIfTrue="1">
      <formula>$D$1&gt;K4</formula>
    </cfRule>
  </conditionalFormatting>
  <conditionalFormatting sqref="K4">
    <cfRule type="expression" dxfId="479" priority="523" stopIfTrue="1">
      <formula>$D$1&lt;K4</formula>
    </cfRule>
    <cfRule type="expression" dxfId="478" priority="524" stopIfTrue="1">
      <formula>$D$1&gt;K4</formula>
    </cfRule>
  </conditionalFormatting>
  <conditionalFormatting sqref="K4">
    <cfRule type="expression" dxfId="477" priority="521" stopIfTrue="1">
      <formula>$D$1&lt;K4</formula>
    </cfRule>
    <cfRule type="expression" dxfId="476" priority="522" stopIfTrue="1">
      <formula>$D$1&gt;K4</formula>
    </cfRule>
  </conditionalFormatting>
  <conditionalFormatting sqref="K4">
    <cfRule type="expression" dxfId="475" priority="517" stopIfTrue="1">
      <formula>$D$1&lt;K4</formula>
    </cfRule>
    <cfRule type="expression" dxfId="474" priority="518" stopIfTrue="1">
      <formula>$D$1&gt;K4</formula>
    </cfRule>
  </conditionalFormatting>
  <conditionalFormatting sqref="K4">
    <cfRule type="expression" dxfId="473" priority="519" stopIfTrue="1">
      <formula>$D$1&lt;K4</formula>
    </cfRule>
    <cfRule type="expression" dxfId="472" priority="520" stopIfTrue="1">
      <formula>$D$1&gt;K4</formula>
    </cfRule>
  </conditionalFormatting>
  <conditionalFormatting sqref="K4">
    <cfRule type="expression" dxfId="471" priority="515" stopIfTrue="1">
      <formula>$D$1&lt;K4</formula>
    </cfRule>
    <cfRule type="expression" dxfId="470" priority="516" stopIfTrue="1">
      <formula>$D$1&gt;K4</formula>
    </cfRule>
  </conditionalFormatting>
  <conditionalFormatting sqref="K5">
    <cfRule type="expression" dxfId="469" priority="513" stopIfTrue="1">
      <formula>$D$1&lt;K5</formula>
    </cfRule>
    <cfRule type="expression" dxfId="468" priority="514" stopIfTrue="1">
      <formula>$D$1&gt;K5</formula>
    </cfRule>
  </conditionalFormatting>
  <conditionalFormatting sqref="K5">
    <cfRule type="expression" dxfId="467" priority="511" stopIfTrue="1">
      <formula>$D$1&lt;K5</formula>
    </cfRule>
    <cfRule type="expression" dxfId="466" priority="512" stopIfTrue="1">
      <formula>$D$1&gt;K5</formula>
    </cfRule>
  </conditionalFormatting>
  <conditionalFormatting sqref="K5">
    <cfRule type="expression" dxfId="465" priority="509" stopIfTrue="1">
      <formula>$D$1&lt;K5</formula>
    </cfRule>
    <cfRule type="expression" dxfId="464" priority="510" stopIfTrue="1">
      <formula>$D$1&gt;K5</formula>
    </cfRule>
  </conditionalFormatting>
  <conditionalFormatting sqref="K4">
    <cfRule type="expression" dxfId="463" priority="504" stopIfTrue="1">
      <formula>$D$1&lt;K4</formula>
    </cfRule>
    <cfRule type="expression" dxfId="462" priority="505" stopIfTrue="1">
      <formula>$D$1&gt;K4</formula>
    </cfRule>
  </conditionalFormatting>
  <conditionalFormatting sqref="K5">
    <cfRule type="cellIs" dxfId="461" priority="506" stopIfTrue="1" operator="equal">
      <formula>5</formula>
    </cfRule>
    <cfRule type="cellIs" dxfId="460" priority="507" stopIfTrue="1" operator="equal">
      <formula>4</formula>
    </cfRule>
    <cfRule type="cellIs" dxfId="459" priority="508" stopIfTrue="1" operator="equal">
      <formula>3</formula>
    </cfRule>
  </conditionalFormatting>
  <conditionalFormatting sqref="K5">
    <cfRule type="cellIs" dxfId="458" priority="501" stopIfTrue="1" operator="equal">
      <formula>5</formula>
    </cfRule>
    <cfRule type="cellIs" dxfId="457" priority="502" stopIfTrue="1" operator="equal">
      <formula>4</formula>
    </cfRule>
    <cfRule type="cellIs" dxfId="456" priority="503" stopIfTrue="1" operator="equal">
      <formula>3</formula>
    </cfRule>
  </conditionalFormatting>
  <conditionalFormatting sqref="K4">
    <cfRule type="expression" dxfId="455" priority="499" stopIfTrue="1">
      <formula>$D$1&lt;K4</formula>
    </cfRule>
    <cfRule type="expression" dxfId="454" priority="500" stopIfTrue="1">
      <formula>$D$1&gt;K4</formula>
    </cfRule>
  </conditionalFormatting>
  <conditionalFormatting sqref="K5">
    <cfRule type="cellIs" dxfId="453" priority="496" stopIfTrue="1" operator="equal">
      <formula>5</formula>
    </cfRule>
    <cfRule type="cellIs" dxfId="452" priority="497" stopIfTrue="1" operator="equal">
      <formula>4</formula>
    </cfRule>
    <cfRule type="cellIs" dxfId="451" priority="498" stopIfTrue="1" operator="equal">
      <formula>3</formula>
    </cfRule>
  </conditionalFormatting>
  <conditionalFormatting sqref="K4">
    <cfRule type="expression" dxfId="450" priority="494" stopIfTrue="1">
      <formula>$D$1&lt;K4</formula>
    </cfRule>
    <cfRule type="expression" dxfId="449" priority="495" stopIfTrue="1">
      <formula>$D$1&gt;K4</formula>
    </cfRule>
  </conditionalFormatting>
  <conditionalFormatting sqref="L3">
    <cfRule type="expression" dxfId="448" priority="492" stopIfTrue="1">
      <formula>$D$1&lt;L3</formula>
    </cfRule>
    <cfRule type="expression" dxfId="447" priority="493" stopIfTrue="1">
      <formula>$D$1&gt;L3</formula>
    </cfRule>
  </conditionalFormatting>
  <conditionalFormatting sqref="L3">
    <cfRule type="expression" dxfId="446" priority="490" stopIfTrue="1">
      <formula>$D$1&lt;L3</formula>
    </cfRule>
    <cfRule type="expression" dxfId="445" priority="491" stopIfTrue="1">
      <formula>$D$1&gt;L3</formula>
    </cfRule>
  </conditionalFormatting>
  <conditionalFormatting sqref="L3">
    <cfRule type="expression" dxfId="444" priority="488" stopIfTrue="1">
      <formula>$D$1&lt;L3</formula>
    </cfRule>
    <cfRule type="expression" dxfId="443" priority="489" stopIfTrue="1">
      <formula>$D$1&gt;L3</formula>
    </cfRule>
  </conditionalFormatting>
  <conditionalFormatting sqref="L3">
    <cfRule type="expression" dxfId="442" priority="486" stopIfTrue="1">
      <formula>$D$1&lt;L3</formula>
    </cfRule>
    <cfRule type="expression" dxfId="441" priority="487" stopIfTrue="1">
      <formula>$D$1&gt;L3</formula>
    </cfRule>
  </conditionalFormatting>
  <conditionalFormatting sqref="L3">
    <cfRule type="expression" dxfId="440" priority="484" stopIfTrue="1">
      <formula>$D$1&lt;L3</formula>
    </cfRule>
    <cfRule type="expression" dxfId="439" priority="485" stopIfTrue="1">
      <formula>$D$1&gt;L3</formula>
    </cfRule>
  </conditionalFormatting>
  <conditionalFormatting sqref="L3">
    <cfRule type="expression" dxfId="438" priority="482" stopIfTrue="1">
      <formula>$D$1&lt;L3</formula>
    </cfRule>
    <cfRule type="expression" dxfId="437" priority="483" stopIfTrue="1">
      <formula>$D$1&gt;L3</formula>
    </cfRule>
  </conditionalFormatting>
  <conditionalFormatting sqref="L4">
    <cfRule type="expression" dxfId="436" priority="480" stopIfTrue="1">
      <formula>$D$1&lt;L4</formula>
    </cfRule>
    <cfRule type="expression" dxfId="435" priority="481" stopIfTrue="1">
      <formula>$D$1&gt;L4</formula>
    </cfRule>
  </conditionalFormatting>
  <conditionalFormatting sqref="L4">
    <cfRule type="expression" dxfId="434" priority="478" stopIfTrue="1">
      <formula>$D$1&lt;L4</formula>
    </cfRule>
    <cfRule type="expression" dxfId="433" priority="479" stopIfTrue="1">
      <formula>$D$1&gt;L4</formula>
    </cfRule>
  </conditionalFormatting>
  <conditionalFormatting sqref="L4">
    <cfRule type="expression" dxfId="432" priority="476" stopIfTrue="1">
      <formula>$D$1&lt;L4</formula>
    </cfRule>
    <cfRule type="expression" dxfId="431" priority="477" stopIfTrue="1">
      <formula>$D$1&gt;L4</formula>
    </cfRule>
  </conditionalFormatting>
  <conditionalFormatting sqref="L4">
    <cfRule type="expression" dxfId="430" priority="474" stopIfTrue="1">
      <formula>$D$1&lt;L4</formula>
    </cfRule>
    <cfRule type="expression" dxfId="429" priority="475" stopIfTrue="1">
      <formula>$D$1&gt;L4</formula>
    </cfRule>
  </conditionalFormatting>
  <conditionalFormatting sqref="L4">
    <cfRule type="expression" dxfId="428" priority="472" stopIfTrue="1">
      <formula>$D$1&lt;L4</formula>
    </cfRule>
    <cfRule type="expression" dxfId="427" priority="473" stopIfTrue="1">
      <formula>$D$1&gt;L4</formula>
    </cfRule>
  </conditionalFormatting>
  <conditionalFormatting sqref="L4">
    <cfRule type="expression" dxfId="426" priority="470" stopIfTrue="1">
      <formula>$D$1&lt;L4</formula>
    </cfRule>
    <cfRule type="expression" dxfId="425" priority="471" stopIfTrue="1">
      <formula>$D$1&gt;L4</formula>
    </cfRule>
  </conditionalFormatting>
  <conditionalFormatting sqref="L4">
    <cfRule type="expression" dxfId="424" priority="468" stopIfTrue="1">
      <formula>$D$1&lt;L4</formula>
    </cfRule>
    <cfRule type="expression" dxfId="423" priority="469" stopIfTrue="1">
      <formula>$D$1&gt;L4</formula>
    </cfRule>
  </conditionalFormatting>
  <conditionalFormatting sqref="L4">
    <cfRule type="expression" dxfId="422" priority="466" stopIfTrue="1">
      <formula>$D$1&lt;L4</formula>
    </cfRule>
    <cfRule type="expression" dxfId="421" priority="467" stopIfTrue="1">
      <formula>$D$1&gt;L4</formula>
    </cfRule>
  </conditionalFormatting>
  <conditionalFormatting sqref="L4">
    <cfRule type="expression" dxfId="420" priority="464" stopIfTrue="1">
      <formula>$D$1&lt;L4</formula>
    </cfRule>
    <cfRule type="expression" dxfId="419" priority="465" stopIfTrue="1">
      <formula>$D$1&gt;L4</formula>
    </cfRule>
  </conditionalFormatting>
  <conditionalFormatting sqref="L4">
    <cfRule type="expression" dxfId="418" priority="462" stopIfTrue="1">
      <formula>$D$1&lt;L4</formula>
    </cfRule>
    <cfRule type="expression" dxfId="417" priority="463" stopIfTrue="1">
      <formula>$D$1&gt;L4</formula>
    </cfRule>
  </conditionalFormatting>
  <conditionalFormatting sqref="L4">
    <cfRule type="expression" dxfId="416" priority="460" stopIfTrue="1">
      <formula>$D$1&lt;L4</formula>
    </cfRule>
    <cfRule type="expression" dxfId="415" priority="461" stopIfTrue="1">
      <formula>$D$1&gt;L4</formula>
    </cfRule>
  </conditionalFormatting>
  <conditionalFormatting sqref="L4">
    <cfRule type="expression" dxfId="414" priority="458" stopIfTrue="1">
      <formula>$D$1&lt;L4</formula>
    </cfRule>
    <cfRule type="expression" dxfId="413" priority="459" stopIfTrue="1">
      <formula>$D$1&gt;L4</formula>
    </cfRule>
  </conditionalFormatting>
  <conditionalFormatting sqref="L4">
    <cfRule type="expression" dxfId="412" priority="456" stopIfTrue="1">
      <formula>$D$1&lt;L4</formula>
    </cfRule>
    <cfRule type="expression" dxfId="411" priority="457" stopIfTrue="1">
      <formula>$D$1&gt;L4</formula>
    </cfRule>
  </conditionalFormatting>
  <conditionalFormatting sqref="L4">
    <cfRule type="expression" dxfId="410" priority="454" stopIfTrue="1">
      <formula>$D$1&lt;L4</formula>
    </cfRule>
    <cfRule type="expression" dxfId="409" priority="455" stopIfTrue="1">
      <formula>$D$1&gt;L4</formula>
    </cfRule>
  </conditionalFormatting>
  <conditionalFormatting sqref="L5">
    <cfRule type="cellIs" dxfId="408" priority="451" stopIfTrue="1" operator="equal">
      <formula>5</formula>
    </cfRule>
    <cfRule type="cellIs" dxfId="407" priority="452" stopIfTrue="1" operator="equal">
      <formula>4</formula>
    </cfRule>
    <cfRule type="cellIs" dxfId="406" priority="453" stopIfTrue="1" operator="equal">
      <formula>3</formula>
    </cfRule>
  </conditionalFormatting>
  <conditionalFormatting sqref="L5">
    <cfRule type="cellIs" dxfId="405" priority="448" stopIfTrue="1" operator="equal">
      <formula>5</formula>
    </cfRule>
    <cfRule type="cellIs" dxfId="404" priority="449" stopIfTrue="1" operator="equal">
      <formula>4</formula>
    </cfRule>
    <cfRule type="cellIs" dxfId="403" priority="450" stopIfTrue="1" operator="equal">
      <formula>3</formula>
    </cfRule>
  </conditionalFormatting>
  <conditionalFormatting sqref="L5">
    <cfRule type="cellIs" dxfId="402" priority="445" stopIfTrue="1" operator="equal">
      <formula>5</formula>
    </cfRule>
    <cfRule type="cellIs" dxfId="401" priority="446" stopIfTrue="1" operator="equal">
      <formula>4</formula>
    </cfRule>
    <cfRule type="cellIs" dxfId="400" priority="447" stopIfTrue="1" operator="equal">
      <formula>3</formula>
    </cfRule>
  </conditionalFormatting>
  <conditionalFormatting sqref="L5">
    <cfRule type="cellIs" dxfId="399" priority="442" stopIfTrue="1" operator="equal">
      <formula>5</formula>
    </cfRule>
    <cfRule type="cellIs" dxfId="398" priority="443" stopIfTrue="1" operator="equal">
      <formula>4</formula>
    </cfRule>
    <cfRule type="cellIs" dxfId="397" priority="444" stopIfTrue="1" operator="equal">
      <formula>3</formula>
    </cfRule>
  </conditionalFormatting>
  <conditionalFormatting sqref="L5">
    <cfRule type="cellIs" dxfId="396" priority="439" stopIfTrue="1" operator="equal">
      <formula>5</formula>
    </cfRule>
    <cfRule type="cellIs" dxfId="395" priority="440" stopIfTrue="1" operator="equal">
      <formula>4</formula>
    </cfRule>
    <cfRule type="cellIs" dxfId="394" priority="441" stopIfTrue="1" operator="equal">
      <formula>3</formula>
    </cfRule>
  </conditionalFormatting>
  <conditionalFormatting sqref="L5">
    <cfRule type="cellIs" dxfId="393" priority="436" stopIfTrue="1" operator="equal">
      <formula>5</formula>
    </cfRule>
    <cfRule type="cellIs" dxfId="392" priority="437" stopIfTrue="1" operator="equal">
      <formula>4</formula>
    </cfRule>
    <cfRule type="cellIs" dxfId="391" priority="438" stopIfTrue="1" operator="equal">
      <formula>3</formula>
    </cfRule>
  </conditionalFormatting>
  <conditionalFormatting sqref="L5">
    <cfRule type="cellIs" dxfId="390" priority="433" stopIfTrue="1" operator="equal">
      <formula>5</formula>
    </cfRule>
    <cfRule type="cellIs" dxfId="389" priority="434" stopIfTrue="1" operator="equal">
      <formula>4</formula>
    </cfRule>
    <cfRule type="cellIs" dxfId="388" priority="435" stopIfTrue="1" operator="equal">
      <formula>3</formula>
    </cfRule>
  </conditionalFormatting>
  <conditionalFormatting sqref="L5">
    <cfRule type="cellIs" dxfId="387" priority="430" stopIfTrue="1" operator="equal">
      <formula>5</formula>
    </cfRule>
    <cfRule type="cellIs" dxfId="386" priority="431" stopIfTrue="1" operator="equal">
      <formula>4</formula>
    </cfRule>
    <cfRule type="cellIs" dxfId="385" priority="432" stopIfTrue="1" operator="equal">
      <formula>3</formula>
    </cfRule>
  </conditionalFormatting>
  <conditionalFormatting sqref="L5">
    <cfRule type="cellIs" dxfId="384" priority="427" stopIfTrue="1" operator="equal">
      <formula>5</formula>
    </cfRule>
    <cfRule type="cellIs" dxfId="383" priority="428" stopIfTrue="1" operator="equal">
      <formula>4</formula>
    </cfRule>
    <cfRule type="cellIs" dxfId="382" priority="429" stopIfTrue="1" operator="equal">
      <formula>3</formula>
    </cfRule>
  </conditionalFormatting>
  <conditionalFormatting sqref="L4">
    <cfRule type="expression" dxfId="381" priority="425" stopIfTrue="1">
      <formula>$D$1&lt;L4</formula>
    </cfRule>
    <cfRule type="expression" dxfId="380" priority="426" stopIfTrue="1">
      <formula>$D$1&gt;L4</formula>
    </cfRule>
  </conditionalFormatting>
  <conditionalFormatting sqref="L5">
    <cfRule type="cellIs" dxfId="379" priority="422" stopIfTrue="1" operator="equal">
      <formula>5</formula>
    </cfRule>
    <cfRule type="cellIs" dxfId="378" priority="423" stopIfTrue="1" operator="equal">
      <formula>4</formula>
    </cfRule>
    <cfRule type="cellIs" dxfId="377" priority="424" stopIfTrue="1" operator="equal">
      <formula>3</formula>
    </cfRule>
  </conditionalFormatting>
  <conditionalFormatting sqref="L4">
    <cfRule type="expression" dxfId="376" priority="420" stopIfTrue="1">
      <formula>$D$1&lt;L4</formula>
    </cfRule>
    <cfRule type="expression" dxfId="375" priority="421" stopIfTrue="1">
      <formula>$D$1&gt;L4</formula>
    </cfRule>
  </conditionalFormatting>
  <conditionalFormatting sqref="L5">
    <cfRule type="cellIs" dxfId="374" priority="417" stopIfTrue="1" operator="equal">
      <formula>5</formula>
    </cfRule>
    <cfRule type="cellIs" dxfId="373" priority="418" stopIfTrue="1" operator="equal">
      <formula>4</formula>
    </cfRule>
    <cfRule type="cellIs" dxfId="372" priority="419" stopIfTrue="1" operator="equal">
      <formula>3</formula>
    </cfRule>
  </conditionalFormatting>
  <conditionalFormatting sqref="L4">
    <cfRule type="expression" dxfId="371" priority="415" stopIfTrue="1">
      <formula>$D$1&lt;L4</formula>
    </cfRule>
    <cfRule type="expression" dxfId="370" priority="416" stopIfTrue="1">
      <formula>$D$1&gt;L4</formula>
    </cfRule>
  </conditionalFormatting>
  <conditionalFormatting sqref="L5">
    <cfRule type="cellIs" dxfId="369" priority="412" stopIfTrue="1" operator="equal">
      <formula>5</formula>
    </cfRule>
    <cfRule type="cellIs" dxfId="368" priority="413" stopIfTrue="1" operator="equal">
      <formula>4</formula>
    </cfRule>
    <cfRule type="cellIs" dxfId="367" priority="414" stopIfTrue="1" operator="equal">
      <formula>3</formula>
    </cfRule>
  </conditionalFormatting>
  <conditionalFormatting sqref="L4">
    <cfRule type="expression" dxfId="366" priority="410" stopIfTrue="1">
      <formula>$D$1&lt;L4</formula>
    </cfRule>
    <cfRule type="expression" dxfId="365" priority="411" stopIfTrue="1">
      <formula>$D$1&gt;L4</formula>
    </cfRule>
  </conditionalFormatting>
  <conditionalFormatting sqref="L5">
    <cfRule type="cellIs" dxfId="364" priority="407" stopIfTrue="1" operator="equal">
      <formula>5</formula>
    </cfRule>
    <cfRule type="cellIs" dxfId="363" priority="408" stopIfTrue="1" operator="equal">
      <formula>4</formula>
    </cfRule>
    <cfRule type="cellIs" dxfId="362" priority="409" stopIfTrue="1" operator="equal">
      <formula>3</formula>
    </cfRule>
  </conditionalFormatting>
  <conditionalFormatting sqref="L4">
    <cfRule type="expression" dxfId="361" priority="405" stopIfTrue="1">
      <formula>$D$1&lt;L4</formula>
    </cfRule>
    <cfRule type="expression" dxfId="360" priority="406" stopIfTrue="1">
      <formula>$D$1&gt;L4</formula>
    </cfRule>
  </conditionalFormatting>
  <conditionalFormatting sqref="L4">
    <cfRule type="expression" dxfId="359" priority="403" stopIfTrue="1">
      <formula>$D$1&lt;L4</formula>
    </cfRule>
    <cfRule type="expression" dxfId="358" priority="404" stopIfTrue="1">
      <formula>$D$1&gt;L4</formula>
    </cfRule>
  </conditionalFormatting>
  <conditionalFormatting sqref="L5">
    <cfRule type="cellIs" dxfId="357" priority="400" stopIfTrue="1" operator="equal">
      <formula>5</formula>
    </cfRule>
    <cfRule type="cellIs" dxfId="356" priority="401" stopIfTrue="1" operator="equal">
      <formula>4</formula>
    </cfRule>
    <cfRule type="cellIs" dxfId="355" priority="402" stopIfTrue="1" operator="equal">
      <formula>3</formula>
    </cfRule>
  </conditionalFormatting>
  <conditionalFormatting sqref="L4">
    <cfRule type="expression" dxfId="354" priority="398" stopIfTrue="1">
      <formula>$D$1&lt;L4</formula>
    </cfRule>
    <cfRule type="expression" dxfId="353" priority="399" stopIfTrue="1">
      <formula>$D$1&gt;L4</formula>
    </cfRule>
  </conditionalFormatting>
  <conditionalFormatting sqref="L5">
    <cfRule type="cellIs" dxfId="352" priority="395" stopIfTrue="1" operator="equal">
      <formula>5</formula>
    </cfRule>
    <cfRule type="cellIs" dxfId="351" priority="396" stopIfTrue="1" operator="equal">
      <formula>4</formula>
    </cfRule>
    <cfRule type="cellIs" dxfId="350" priority="397" stopIfTrue="1" operator="equal">
      <formula>3</formula>
    </cfRule>
  </conditionalFormatting>
  <conditionalFormatting sqref="L4">
    <cfRule type="expression" dxfId="349" priority="393" stopIfTrue="1">
      <formula>$D$1&lt;L4</formula>
    </cfRule>
    <cfRule type="expression" dxfId="348" priority="394" stopIfTrue="1">
      <formula>$D$1&gt;L4</formula>
    </cfRule>
  </conditionalFormatting>
  <conditionalFormatting sqref="M4">
    <cfRule type="expression" dxfId="347" priority="391" stopIfTrue="1">
      <formula>$D$1&lt;M4</formula>
    </cfRule>
    <cfRule type="expression" dxfId="346" priority="392" stopIfTrue="1">
      <formula>$D$1&gt;M4</formula>
    </cfRule>
  </conditionalFormatting>
  <conditionalFormatting sqref="M4">
    <cfRule type="expression" dxfId="345" priority="389" stopIfTrue="1">
      <formula>$D$1&lt;M4</formula>
    </cfRule>
    <cfRule type="expression" dxfId="344" priority="390" stopIfTrue="1">
      <formula>$D$1&gt;M4</formula>
    </cfRule>
  </conditionalFormatting>
  <conditionalFormatting sqref="M4">
    <cfRule type="expression" dxfId="343" priority="387" stopIfTrue="1">
      <formula>$D$1&lt;M4</formula>
    </cfRule>
    <cfRule type="expression" dxfId="342" priority="388" stopIfTrue="1">
      <formula>$D$1&gt;M4</formula>
    </cfRule>
  </conditionalFormatting>
  <conditionalFormatting sqref="M4">
    <cfRule type="expression" dxfId="341" priority="385" stopIfTrue="1">
      <formula>$D$1&lt;M4</formula>
    </cfRule>
    <cfRule type="expression" dxfId="340" priority="386" stopIfTrue="1">
      <formula>$D$1&gt;M4</formula>
    </cfRule>
  </conditionalFormatting>
  <conditionalFormatting sqref="M4">
    <cfRule type="expression" dxfId="339" priority="383" stopIfTrue="1">
      <formula>$D$1&lt;M4</formula>
    </cfRule>
    <cfRule type="expression" dxfId="338" priority="384" stopIfTrue="1">
      <formula>$D$1&gt;M4</formula>
    </cfRule>
  </conditionalFormatting>
  <conditionalFormatting sqref="M4">
    <cfRule type="expression" dxfId="337" priority="381" stopIfTrue="1">
      <formula>$D$1&lt;M4</formula>
    </cfRule>
    <cfRule type="expression" dxfId="336" priority="382" stopIfTrue="1">
      <formula>$D$1&gt;M4</formula>
    </cfRule>
  </conditionalFormatting>
  <conditionalFormatting sqref="M4">
    <cfRule type="expression" dxfId="335" priority="379" stopIfTrue="1">
      <formula>$D$1&lt;M4</formula>
    </cfRule>
    <cfRule type="expression" dxfId="334" priority="380" stopIfTrue="1">
      <formula>$D$1&gt;M4</formula>
    </cfRule>
  </conditionalFormatting>
  <conditionalFormatting sqref="M4">
    <cfRule type="expression" dxfId="333" priority="377" stopIfTrue="1">
      <formula>$D$1&lt;M4</formula>
    </cfRule>
    <cfRule type="expression" dxfId="332" priority="378" stopIfTrue="1">
      <formula>$D$1&gt;M4</formula>
    </cfRule>
  </conditionalFormatting>
  <conditionalFormatting sqref="M4">
    <cfRule type="expression" dxfId="331" priority="375" stopIfTrue="1">
      <formula>$D$1&lt;M4</formula>
    </cfRule>
    <cfRule type="expression" dxfId="330" priority="376" stopIfTrue="1">
      <formula>$D$1&gt;M4</formula>
    </cfRule>
  </conditionalFormatting>
  <conditionalFormatting sqref="M4">
    <cfRule type="expression" dxfId="329" priority="373" stopIfTrue="1">
      <formula>$D$1&lt;M4</formula>
    </cfRule>
    <cfRule type="expression" dxfId="328" priority="374" stopIfTrue="1">
      <formula>$D$1&gt;M4</formula>
    </cfRule>
  </conditionalFormatting>
  <conditionalFormatting sqref="M4">
    <cfRule type="expression" dxfId="327" priority="371" stopIfTrue="1">
      <formula>$D$1&lt;M4</formula>
    </cfRule>
    <cfRule type="expression" dxfId="326" priority="372" stopIfTrue="1">
      <formula>$D$1&gt;M4</formula>
    </cfRule>
  </conditionalFormatting>
  <conditionalFormatting sqref="M4">
    <cfRule type="expression" dxfId="325" priority="369" stopIfTrue="1">
      <formula>$D$1&lt;M4</formula>
    </cfRule>
    <cfRule type="expression" dxfId="324" priority="370" stopIfTrue="1">
      <formula>$D$1&gt;M4</formula>
    </cfRule>
  </conditionalFormatting>
  <conditionalFormatting sqref="M4">
    <cfRule type="expression" dxfId="323" priority="367" stopIfTrue="1">
      <formula>$D$1&lt;M4</formula>
    </cfRule>
    <cfRule type="expression" dxfId="322" priority="368" stopIfTrue="1">
      <formula>$D$1&gt;M4</formula>
    </cfRule>
  </conditionalFormatting>
  <conditionalFormatting sqref="M4">
    <cfRule type="expression" dxfId="321" priority="365" stopIfTrue="1">
      <formula>$D$1&lt;M4</formula>
    </cfRule>
    <cfRule type="expression" dxfId="320" priority="366" stopIfTrue="1">
      <formula>$D$1&gt;M4</formula>
    </cfRule>
  </conditionalFormatting>
  <conditionalFormatting sqref="M4">
    <cfRule type="expression" dxfId="319" priority="363" stopIfTrue="1">
      <formula>$D$1&lt;M4</formula>
    </cfRule>
    <cfRule type="expression" dxfId="318" priority="364" stopIfTrue="1">
      <formula>$D$1&gt;M4</formula>
    </cfRule>
  </conditionalFormatting>
  <conditionalFormatting sqref="M4">
    <cfRule type="expression" dxfId="317" priority="361" stopIfTrue="1">
      <formula>$D$1&lt;M4</formula>
    </cfRule>
    <cfRule type="expression" dxfId="316" priority="362" stopIfTrue="1">
      <formula>$D$1&gt;M4</formula>
    </cfRule>
  </conditionalFormatting>
  <conditionalFormatting sqref="M4">
    <cfRule type="expression" dxfId="315" priority="359" stopIfTrue="1">
      <formula>$D$1&lt;M4</formula>
    </cfRule>
    <cfRule type="expression" dxfId="314" priority="360" stopIfTrue="1">
      <formula>$D$1&gt;M4</formula>
    </cfRule>
  </conditionalFormatting>
  <conditionalFormatting sqref="M4">
    <cfRule type="expression" dxfId="313" priority="357" stopIfTrue="1">
      <formula>$D$1&lt;M4</formula>
    </cfRule>
    <cfRule type="expression" dxfId="312" priority="358" stopIfTrue="1">
      <formula>$D$1&gt;M4</formula>
    </cfRule>
  </conditionalFormatting>
  <conditionalFormatting sqref="M4">
    <cfRule type="expression" dxfId="311" priority="355" stopIfTrue="1">
      <formula>$D$1&lt;M4</formula>
    </cfRule>
    <cfRule type="expression" dxfId="310" priority="356" stopIfTrue="1">
      <formula>$D$1&gt;M4</formula>
    </cfRule>
  </conditionalFormatting>
  <conditionalFormatting sqref="M4">
    <cfRule type="expression" dxfId="309" priority="353" stopIfTrue="1">
      <formula>$D$1&lt;M4</formula>
    </cfRule>
    <cfRule type="expression" dxfId="308" priority="354" stopIfTrue="1">
      <formula>$D$1&gt;M4</formula>
    </cfRule>
  </conditionalFormatting>
  <conditionalFormatting sqref="M4">
    <cfRule type="expression" dxfId="307" priority="351" stopIfTrue="1">
      <formula>$D$1&lt;M4</formula>
    </cfRule>
    <cfRule type="expression" dxfId="306" priority="352" stopIfTrue="1">
      <formula>$D$1&gt;M4</formula>
    </cfRule>
  </conditionalFormatting>
  <conditionalFormatting sqref="M4">
    <cfRule type="expression" dxfId="305" priority="349" stopIfTrue="1">
      <formula>$D$1&lt;M4</formula>
    </cfRule>
    <cfRule type="expression" dxfId="304" priority="350" stopIfTrue="1">
      <formula>$D$1&gt;M4</formula>
    </cfRule>
  </conditionalFormatting>
  <conditionalFormatting sqref="S4">
    <cfRule type="expression" dxfId="303" priority="303" stopIfTrue="1">
      <formula>$D$1&lt;S4</formula>
    </cfRule>
    <cfRule type="expression" dxfId="302" priority="304" stopIfTrue="1">
      <formula>$D$1&gt;S4</formula>
    </cfRule>
  </conditionalFormatting>
  <conditionalFormatting sqref="S4">
    <cfRule type="expression" dxfId="301" priority="301" stopIfTrue="1">
      <formula>$D$1&lt;S4</formula>
    </cfRule>
    <cfRule type="expression" dxfId="300" priority="302" stopIfTrue="1">
      <formula>$D$1&gt;S4</formula>
    </cfRule>
  </conditionalFormatting>
  <conditionalFormatting sqref="S4">
    <cfRule type="expression" dxfId="299" priority="299" stopIfTrue="1">
      <formula>$D$1&lt;S4</formula>
    </cfRule>
    <cfRule type="expression" dxfId="298" priority="300" stopIfTrue="1">
      <formula>$D$1&gt;S4</formula>
    </cfRule>
  </conditionalFormatting>
  <conditionalFormatting sqref="S4">
    <cfRule type="expression" dxfId="297" priority="297" stopIfTrue="1">
      <formula>$D$1&lt;S4</formula>
    </cfRule>
    <cfRule type="expression" dxfId="296" priority="298" stopIfTrue="1">
      <formula>$D$1&gt;S4</formula>
    </cfRule>
  </conditionalFormatting>
  <conditionalFormatting sqref="S4">
    <cfRule type="expression" dxfId="295" priority="295" stopIfTrue="1">
      <formula>$D$1&lt;S4</formula>
    </cfRule>
    <cfRule type="expression" dxfId="294" priority="296" stopIfTrue="1">
      <formula>$D$1&gt;S4</formula>
    </cfRule>
  </conditionalFormatting>
  <conditionalFormatting sqref="S4">
    <cfRule type="expression" dxfId="293" priority="293" stopIfTrue="1">
      <formula>$D$1&lt;S4</formula>
    </cfRule>
    <cfRule type="expression" dxfId="292" priority="294" stopIfTrue="1">
      <formula>$D$1&gt;S4</formula>
    </cfRule>
  </conditionalFormatting>
  <conditionalFormatting sqref="S4">
    <cfRule type="expression" dxfId="291" priority="291" stopIfTrue="1">
      <formula>$D$1&lt;S4</formula>
    </cfRule>
    <cfRule type="expression" dxfId="290" priority="292" stopIfTrue="1">
      <formula>$D$1&gt;S4</formula>
    </cfRule>
  </conditionalFormatting>
  <conditionalFormatting sqref="S4">
    <cfRule type="expression" dxfId="289" priority="289" stopIfTrue="1">
      <formula>$D$1&lt;S4</formula>
    </cfRule>
    <cfRule type="expression" dxfId="288" priority="290" stopIfTrue="1">
      <formula>$D$1&gt;S4</formula>
    </cfRule>
  </conditionalFormatting>
  <conditionalFormatting sqref="S4">
    <cfRule type="expression" dxfId="287" priority="287" stopIfTrue="1">
      <formula>$D$1&lt;S4</formula>
    </cfRule>
    <cfRule type="expression" dxfId="286" priority="288" stopIfTrue="1">
      <formula>$D$1&gt;S4</formula>
    </cfRule>
  </conditionalFormatting>
  <conditionalFormatting sqref="S4">
    <cfRule type="expression" dxfId="285" priority="285" stopIfTrue="1">
      <formula>$D$1&lt;S4</formula>
    </cfRule>
    <cfRule type="expression" dxfId="284" priority="286" stopIfTrue="1">
      <formula>$D$1&gt;S4</formula>
    </cfRule>
  </conditionalFormatting>
  <conditionalFormatting sqref="S4">
    <cfRule type="expression" dxfId="283" priority="267" stopIfTrue="1">
      <formula>$D$1&lt;S4</formula>
    </cfRule>
    <cfRule type="expression" dxfId="282" priority="268" stopIfTrue="1">
      <formula>$D$1&gt;S4</formula>
    </cfRule>
  </conditionalFormatting>
  <conditionalFormatting sqref="S4">
    <cfRule type="expression" dxfId="281" priority="265" stopIfTrue="1">
      <formula>$D$1&lt;S4</formula>
    </cfRule>
    <cfRule type="expression" dxfId="280" priority="266" stopIfTrue="1">
      <formula>$D$1&gt;S4</formula>
    </cfRule>
  </conditionalFormatting>
  <conditionalFormatting sqref="S4">
    <cfRule type="expression" dxfId="279" priority="261" stopIfTrue="1">
      <formula>$D$1&lt;S4</formula>
    </cfRule>
    <cfRule type="expression" dxfId="278" priority="262" stopIfTrue="1">
      <formula>$D$1&gt;S4</formula>
    </cfRule>
  </conditionalFormatting>
  <conditionalFormatting sqref="S4">
    <cfRule type="expression" dxfId="277" priority="283" stopIfTrue="1">
      <formula>$D$1&lt;S4</formula>
    </cfRule>
    <cfRule type="expression" dxfId="276" priority="284" stopIfTrue="1">
      <formula>$D$1&gt;S4</formula>
    </cfRule>
  </conditionalFormatting>
  <conditionalFormatting sqref="S4">
    <cfRule type="expression" dxfId="275" priority="281" stopIfTrue="1">
      <formula>$D$1&lt;S4</formula>
    </cfRule>
    <cfRule type="expression" dxfId="274" priority="282" stopIfTrue="1">
      <formula>$D$1&gt;S4</formula>
    </cfRule>
  </conditionalFormatting>
  <conditionalFormatting sqref="S4">
    <cfRule type="expression" dxfId="273" priority="279" stopIfTrue="1">
      <formula>$D$1&lt;S4</formula>
    </cfRule>
    <cfRule type="expression" dxfId="272" priority="280" stopIfTrue="1">
      <formula>$D$1&gt;S4</formula>
    </cfRule>
  </conditionalFormatting>
  <conditionalFormatting sqref="S4">
    <cfRule type="expression" dxfId="271" priority="277" stopIfTrue="1">
      <formula>$D$1&lt;S4</formula>
    </cfRule>
    <cfRule type="expression" dxfId="270" priority="278" stopIfTrue="1">
      <formula>$D$1&gt;S4</formula>
    </cfRule>
  </conditionalFormatting>
  <conditionalFormatting sqref="S4">
    <cfRule type="expression" dxfId="269" priority="275" stopIfTrue="1">
      <formula>$D$1&lt;S4</formula>
    </cfRule>
    <cfRule type="expression" dxfId="268" priority="276" stopIfTrue="1">
      <formula>$D$1&gt;S4</formula>
    </cfRule>
  </conditionalFormatting>
  <conditionalFormatting sqref="S4">
    <cfRule type="expression" dxfId="267" priority="273" stopIfTrue="1">
      <formula>$D$1&lt;S4</formula>
    </cfRule>
    <cfRule type="expression" dxfId="266" priority="274" stopIfTrue="1">
      <formula>$D$1&gt;S4</formula>
    </cfRule>
  </conditionalFormatting>
  <conditionalFormatting sqref="S4">
    <cfRule type="expression" dxfId="265" priority="271" stopIfTrue="1">
      <formula>$D$1&lt;S4</formula>
    </cfRule>
    <cfRule type="expression" dxfId="264" priority="272" stopIfTrue="1">
      <formula>$D$1&gt;S4</formula>
    </cfRule>
  </conditionalFormatting>
  <conditionalFormatting sqref="S4">
    <cfRule type="expression" dxfId="263" priority="269" stopIfTrue="1">
      <formula>$D$1&lt;S4</formula>
    </cfRule>
    <cfRule type="expression" dxfId="262" priority="270" stopIfTrue="1">
      <formula>$D$1&gt;S4</formula>
    </cfRule>
  </conditionalFormatting>
  <conditionalFormatting sqref="S4">
    <cfRule type="expression" dxfId="261" priority="263" stopIfTrue="1">
      <formula>$D$1&lt;S4</formula>
    </cfRule>
    <cfRule type="expression" dxfId="260" priority="264" stopIfTrue="1">
      <formula>$D$1&gt;S4</formula>
    </cfRule>
  </conditionalFormatting>
  <conditionalFormatting sqref="S4">
    <cfRule type="expression" dxfId="259" priority="259" stopIfTrue="1">
      <formula>$D$1&lt;S4</formula>
    </cfRule>
    <cfRule type="expression" dxfId="258" priority="260" stopIfTrue="1">
      <formula>$D$1&gt;S4</formula>
    </cfRule>
  </conditionalFormatting>
  <conditionalFormatting sqref="R4">
    <cfRule type="expression" dxfId="257" priority="257" stopIfTrue="1">
      <formula>$D$1&lt;R4</formula>
    </cfRule>
    <cfRule type="expression" dxfId="256" priority="258" stopIfTrue="1">
      <formula>$D$1&gt;R4</formula>
    </cfRule>
  </conditionalFormatting>
  <conditionalFormatting sqref="R4">
    <cfRule type="expression" dxfId="255" priority="255" stopIfTrue="1">
      <formula>$D$1&lt;R4</formula>
    </cfRule>
    <cfRule type="expression" dxfId="254" priority="256" stopIfTrue="1">
      <formula>$D$1&gt;R4</formula>
    </cfRule>
  </conditionalFormatting>
  <conditionalFormatting sqref="R4">
    <cfRule type="expression" dxfId="253" priority="253" stopIfTrue="1">
      <formula>$D$1&lt;R4</formula>
    </cfRule>
    <cfRule type="expression" dxfId="252" priority="254" stopIfTrue="1">
      <formula>$D$1&gt;R4</formula>
    </cfRule>
  </conditionalFormatting>
  <conditionalFormatting sqref="R4">
    <cfRule type="expression" dxfId="251" priority="249" stopIfTrue="1">
      <formula>$D$1&lt;R4</formula>
    </cfRule>
    <cfRule type="expression" dxfId="250" priority="250" stopIfTrue="1">
      <formula>$D$1&gt;R4</formula>
    </cfRule>
  </conditionalFormatting>
  <conditionalFormatting sqref="R4">
    <cfRule type="expression" dxfId="249" priority="247" stopIfTrue="1">
      <formula>$D$1&lt;R4</formula>
    </cfRule>
    <cfRule type="expression" dxfId="248" priority="248" stopIfTrue="1">
      <formula>$D$1&gt;R4</formula>
    </cfRule>
  </conditionalFormatting>
  <conditionalFormatting sqref="R4">
    <cfRule type="expression" dxfId="247" priority="245" stopIfTrue="1">
      <formula>$D$1&lt;R4</formula>
    </cfRule>
    <cfRule type="expression" dxfId="246" priority="246" stopIfTrue="1">
      <formula>$D$1&gt;R4</formula>
    </cfRule>
  </conditionalFormatting>
  <conditionalFormatting sqref="R4">
    <cfRule type="expression" dxfId="245" priority="243" stopIfTrue="1">
      <formula>$D$1&lt;R4</formula>
    </cfRule>
    <cfRule type="expression" dxfId="244" priority="244" stopIfTrue="1">
      <formula>$D$1&gt;R4</formula>
    </cfRule>
  </conditionalFormatting>
  <conditionalFormatting sqref="R4">
    <cfRule type="expression" dxfId="243" priority="251" stopIfTrue="1">
      <formula>$D$1&lt;R4</formula>
    </cfRule>
    <cfRule type="expression" dxfId="242" priority="252" stopIfTrue="1">
      <formula>$D$1&gt;R4</formula>
    </cfRule>
  </conditionalFormatting>
  <conditionalFormatting sqref="R4">
    <cfRule type="expression" dxfId="241" priority="233" stopIfTrue="1">
      <formula>$D$1&lt;R4</formula>
    </cfRule>
    <cfRule type="expression" dxfId="240" priority="234" stopIfTrue="1">
      <formula>$D$1&gt;R4</formula>
    </cfRule>
  </conditionalFormatting>
  <conditionalFormatting sqref="R4">
    <cfRule type="expression" dxfId="239" priority="225" stopIfTrue="1">
      <formula>$D$1&lt;R4</formula>
    </cfRule>
    <cfRule type="expression" dxfId="238" priority="226" stopIfTrue="1">
      <formula>$D$1&gt;R4</formula>
    </cfRule>
  </conditionalFormatting>
  <conditionalFormatting sqref="R4">
    <cfRule type="expression" dxfId="237" priority="223" stopIfTrue="1">
      <formula>$D$1&lt;R4</formula>
    </cfRule>
    <cfRule type="expression" dxfId="236" priority="224" stopIfTrue="1">
      <formula>$D$1&gt;R4</formula>
    </cfRule>
  </conditionalFormatting>
  <conditionalFormatting sqref="R4">
    <cfRule type="expression" dxfId="235" priority="219" stopIfTrue="1">
      <formula>$D$1&lt;R4</formula>
    </cfRule>
    <cfRule type="expression" dxfId="234" priority="220" stopIfTrue="1">
      <formula>$D$1&gt;R4</formula>
    </cfRule>
  </conditionalFormatting>
  <conditionalFormatting sqref="R4">
    <cfRule type="expression" dxfId="233" priority="241" stopIfTrue="1">
      <formula>$D$1&lt;R4</formula>
    </cfRule>
    <cfRule type="expression" dxfId="232" priority="242" stopIfTrue="1">
      <formula>$D$1&gt;R4</formula>
    </cfRule>
  </conditionalFormatting>
  <conditionalFormatting sqref="R4">
    <cfRule type="expression" dxfId="231" priority="239" stopIfTrue="1">
      <formula>$D$1&lt;R4</formula>
    </cfRule>
    <cfRule type="expression" dxfId="230" priority="240" stopIfTrue="1">
      <formula>$D$1&gt;R4</formula>
    </cfRule>
  </conditionalFormatting>
  <conditionalFormatting sqref="R4">
    <cfRule type="expression" dxfId="229" priority="237" stopIfTrue="1">
      <formula>$D$1&lt;R4</formula>
    </cfRule>
    <cfRule type="expression" dxfId="228" priority="238" stopIfTrue="1">
      <formula>$D$1&gt;R4</formula>
    </cfRule>
  </conditionalFormatting>
  <conditionalFormatting sqref="R4">
    <cfRule type="expression" dxfId="227" priority="235" stopIfTrue="1">
      <formula>$D$1&lt;R4</formula>
    </cfRule>
    <cfRule type="expression" dxfId="226" priority="236" stopIfTrue="1">
      <formula>$D$1&gt;R4</formula>
    </cfRule>
  </conditionalFormatting>
  <conditionalFormatting sqref="R4">
    <cfRule type="expression" dxfId="225" priority="231" stopIfTrue="1">
      <formula>$D$1&lt;R4</formula>
    </cfRule>
    <cfRule type="expression" dxfId="224" priority="232" stopIfTrue="1">
      <formula>$D$1&gt;R4</formula>
    </cfRule>
  </conditionalFormatting>
  <conditionalFormatting sqref="R4">
    <cfRule type="expression" dxfId="223" priority="229" stopIfTrue="1">
      <formula>$D$1&lt;R4</formula>
    </cfRule>
    <cfRule type="expression" dxfId="222" priority="230" stopIfTrue="1">
      <formula>$D$1&gt;R4</formula>
    </cfRule>
  </conditionalFormatting>
  <conditionalFormatting sqref="R4">
    <cfRule type="expression" dxfId="221" priority="227" stopIfTrue="1">
      <formula>$D$1&lt;R4</formula>
    </cfRule>
    <cfRule type="expression" dxfId="220" priority="228" stopIfTrue="1">
      <formula>$D$1&gt;R4</formula>
    </cfRule>
  </conditionalFormatting>
  <conditionalFormatting sqref="R4">
    <cfRule type="expression" dxfId="219" priority="221" stopIfTrue="1">
      <formula>$D$1&lt;R4</formula>
    </cfRule>
    <cfRule type="expression" dxfId="218" priority="222" stopIfTrue="1">
      <formula>$D$1&gt;R4</formula>
    </cfRule>
  </conditionalFormatting>
  <conditionalFormatting sqref="R4">
    <cfRule type="expression" dxfId="217" priority="217" stopIfTrue="1">
      <formula>$D$1&lt;R4</formula>
    </cfRule>
    <cfRule type="expression" dxfId="216" priority="218" stopIfTrue="1">
      <formula>$D$1&gt;R4</formula>
    </cfRule>
  </conditionalFormatting>
  <conditionalFormatting sqref="H6:M6 O6:T6 V6">
    <cfRule type="cellIs" dxfId="215" priority="214" stopIfTrue="1" operator="equal">
      <formula>5</formula>
    </cfRule>
    <cfRule type="cellIs" dxfId="214" priority="215" stopIfTrue="1" operator="equal">
      <formula>4</formula>
    </cfRule>
    <cfRule type="cellIs" dxfId="213" priority="216" stopIfTrue="1" operator="equal">
      <formula>3</formula>
    </cfRule>
  </conditionalFormatting>
  <conditionalFormatting sqref="N6">
    <cfRule type="cellIs" dxfId="212" priority="211" stopIfTrue="1" operator="equal">
      <formula>5</formula>
    </cfRule>
    <cfRule type="cellIs" dxfId="211" priority="212" stopIfTrue="1" operator="equal">
      <formula>4</formula>
    </cfRule>
    <cfRule type="cellIs" dxfId="210" priority="213" stopIfTrue="1" operator="equal">
      <formula>3</formula>
    </cfRule>
  </conditionalFormatting>
  <conditionalFormatting sqref="Q4">
    <cfRule type="expression" dxfId="209" priority="209" stopIfTrue="1">
      <formula>$D$1&lt;Q4</formula>
    </cfRule>
    <cfRule type="expression" dxfId="208" priority="210" stopIfTrue="1">
      <formula>$D$1&gt;Q4</formula>
    </cfRule>
  </conditionalFormatting>
  <conditionalFormatting sqref="Q4">
    <cfRule type="expression" dxfId="207" priority="207" stopIfTrue="1">
      <formula>$D$1&lt;Q4</formula>
    </cfRule>
    <cfRule type="expression" dxfId="206" priority="208" stopIfTrue="1">
      <formula>$D$1&gt;Q4</formula>
    </cfRule>
  </conditionalFormatting>
  <conditionalFormatting sqref="Q4">
    <cfRule type="expression" dxfId="205" priority="205" stopIfTrue="1">
      <formula>$D$1&lt;Q4</formula>
    </cfRule>
    <cfRule type="expression" dxfId="204" priority="206" stopIfTrue="1">
      <formula>$D$1&gt;Q4</formula>
    </cfRule>
  </conditionalFormatting>
  <conditionalFormatting sqref="Q4">
    <cfRule type="expression" dxfId="203" priority="201" stopIfTrue="1">
      <formula>$D$1&lt;Q4</formula>
    </cfRule>
    <cfRule type="expression" dxfId="202" priority="202" stopIfTrue="1">
      <formula>$D$1&gt;Q4</formula>
    </cfRule>
  </conditionalFormatting>
  <conditionalFormatting sqref="Q4">
    <cfRule type="expression" dxfId="201" priority="199" stopIfTrue="1">
      <formula>$D$1&lt;Q4</formula>
    </cfRule>
    <cfRule type="expression" dxfId="200" priority="200" stopIfTrue="1">
      <formula>$D$1&gt;Q4</formula>
    </cfRule>
  </conditionalFormatting>
  <conditionalFormatting sqref="Q4">
    <cfRule type="expression" dxfId="199" priority="197" stopIfTrue="1">
      <formula>$D$1&lt;Q4</formula>
    </cfRule>
    <cfRule type="expression" dxfId="198" priority="198" stopIfTrue="1">
      <formula>$D$1&gt;Q4</formula>
    </cfRule>
  </conditionalFormatting>
  <conditionalFormatting sqref="Q4">
    <cfRule type="expression" dxfId="197" priority="195" stopIfTrue="1">
      <formula>$D$1&lt;Q4</formula>
    </cfRule>
    <cfRule type="expression" dxfId="196" priority="196" stopIfTrue="1">
      <formula>$D$1&gt;Q4</formula>
    </cfRule>
  </conditionalFormatting>
  <conditionalFormatting sqref="Q4">
    <cfRule type="expression" dxfId="195" priority="203" stopIfTrue="1">
      <formula>$D$1&lt;Q4</formula>
    </cfRule>
    <cfRule type="expression" dxfId="194" priority="204" stopIfTrue="1">
      <formula>$D$1&gt;Q4</formula>
    </cfRule>
  </conditionalFormatting>
  <conditionalFormatting sqref="Q4">
    <cfRule type="expression" dxfId="193" priority="185" stopIfTrue="1">
      <formula>$D$1&lt;Q4</formula>
    </cfRule>
    <cfRule type="expression" dxfId="192" priority="186" stopIfTrue="1">
      <formula>$D$1&gt;Q4</formula>
    </cfRule>
  </conditionalFormatting>
  <conditionalFormatting sqref="Q4">
    <cfRule type="expression" dxfId="191" priority="177" stopIfTrue="1">
      <formula>$D$1&lt;Q4</formula>
    </cfRule>
    <cfRule type="expression" dxfId="190" priority="178" stopIfTrue="1">
      <formula>$D$1&gt;Q4</formula>
    </cfRule>
  </conditionalFormatting>
  <conditionalFormatting sqref="Q4">
    <cfRule type="expression" dxfId="189" priority="175" stopIfTrue="1">
      <formula>$D$1&lt;Q4</formula>
    </cfRule>
    <cfRule type="expression" dxfId="188" priority="176" stopIfTrue="1">
      <formula>$D$1&gt;Q4</formula>
    </cfRule>
  </conditionalFormatting>
  <conditionalFormatting sqref="Q4">
    <cfRule type="expression" dxfId="187" priority="171" stopIfTrue="1">
      <formula>$D$1&lt;Q4</formula>
    </cfRule>
    <cfRule type="expression" dxfId="186" priority="172" stopIfTrue="1">
      <formula>$D$1&gt;Q4</formula>
    </cfRule>
  </conditionalFormatting>
  <conditionalFormatting sqref="Q4">
    <cfRule type="expression" dxfId="185" priority="193" stopIfTrue="1">
      <formula>$D$1&lt;Q4</formula>
    </cfRule>
    <cfRule type="expression" dxfId="184" priority="194" stopIfTrue="1">
      <formula>$D$1&gt;Q4</formula>
    </cfRule>
  </conditionalFormatting>
  <conditionalFormatting sqref="Q4">
    <cfRule type="expression" dxfId="183" priority="191" stopIfTrue="1">
      <formula>$D$1&lt;Q4</formula>
    </cfRule>
    <cfRule type="expression" dxfId="182" priority="192" stopIfTrue="1">
      <formula>$D$1&gt;Q4</formula>
    </cfRule>
  </conditionalFormatting>
  <conditionalFormatting sqref="Q4">
    <cfRule type="expression" dxfId="181" priority="189" stopIfTrue="1">
      <formula>$D$1&lt;Q4</formula>
    </cfRule>
    <cfRule type="expression" dxfId="180" priority="190" stopIfTrue="1">
      <formula>$D$1&gt;Q4</formula>
    </cfRule>
  </conditionalFormatting>
  <conditionalFormatting sqref="Q4">
    <cfRule type="expression" dxfId="179" priority="187" stopIfTrue="1">
      <formula>$D$1&lt;Q4</formula>
    </cfRule>
    <cfRule type="expression" dxfId="178" priority="188" stopIfTrue="1">
      <formula>$D$1&gt;Q4</formula>
    </cfRule>
  </conditionalFormatting>
  <conditionalFormatting sqref="Q4">
    <cfRule type="expression" dxfId="177" priority="183" stopIfTrue="1">
      <formula>$D$1&lt;Q4</formula>
    </cfRule>
    <cfRule type="expression" dxfId="176" priority="184" stopIfTrue="1">
      <formula>$D$1&gt;Q4</formula>
    </cfRule>
  </conditionalFormatting>
  <conditionalFormatting sqref="Q4">
    <cfRule type="expression" dxfId="175" priority="181" stopIfTrue="1">
      <formula>$D$1&lt;Q4</formula>
    </cfRule>
    <cfRule type="expression" dxfId="174" priority="182" stopIfTrue="1">
      <formula>$D$1&gt;Q4</formula>
    </cfRule>
  </conditionalFormatting>
  <conditionalFormatting sqref="Q4">
    <cfRule type="expression" dxfId="173" priority="179" stopIfTrue="1">
      <formula>$D$1&lt;Q4</formula>
    </cfRule>
    <cfRule type="expression" dxfId="172" priority="180" stopIfTrue="1">
      <formula>$D$1&gt;Q4</formula>
    </cfRule>
  </conditionalFormatting>
  <conditionalFormatting sqref="Q4">
    <cfRule type="expression" dxfId="171" priority="173" stopIfTrue="1">
      <formula>$D$1&lt;Q4</formula>
    </cfRule>
    <cfRule type="expression" dxfId="170" priority="174" stopIfTrue="1">
      <formula>$D$1&gt;Q4</formula>
    </cfRule>
  </conditionalFormatting>
  <conditionalFormatting sqref="Q4">
    <cfRule type="expression" dxfId="169" priority="169" stopIfTrue="1">
      <formula>$D$1&lt;Q4</formula>
    </cfRule>
    <cfRule type="expression" dxfId="168" priority="170" stopIfTrue="1">
      <formula>$D$1&gt;Q4</formula>
    </cfRule>
  </conditionalFormatting>
  <conditionalFormatting sqref="U7:U15">
    <cfRule type="cellIs" dxfId="167" priority="166" stopIfTrue="1" operator="equal">
      <formula>5</formula>
    </cfRule>
    <cfRule type="cellIs" dxfId="166" priority="167" stopIfTrue="1" operator="equal">
      <formula>4</formula>
    </cfRule>
    <cfRule type="cellIs" dxfId="165" priority="168" stopIfTrue="1" operator="equal">
      <formula>3</formula>
    </cfRule>
  </conditionalFormatting>
  <conditionalFormatting sqref="U3">
    <cfRule type="expression" dxfId="164" priority="164" stopIfTrue="1">
      <formula>$D$1&lt;U3</formula>
    </cfRule>
    <cfRule type="expression" dxfId="163" priority="165" stopIfTrue="1">
      <formula>$D$1&gt;U3</formula>
    </cfRule>
  </conditionalFormatting>
  <conditionalFormatting sqref="U5">
    <cfRule type="expression" dxfId="162" priority="162" stopIfTrue="1">
      <formula>$D$1&lt;U5</formula>
    </cfRule>
    <cfRule type="expression" dxfId="161" priority="163" stopIfTrue="1">
      <formula>$D$1&gt;U5</formula>
    </cfRule>
  </conditionalFormatting>
  <conditionalFormatting sqref="U5">
    <cfRule type="expression" dxfId="160" priority="134" stopIfTrue="1">
      <formula>$D$1&lt;U5</formula>
    </cfRule>
    <cfRule type="expression" dxfId="159" priority="135" stopIfTrue="1">
      <formula>$D$1&gt;U5</formula>
    </cfRule>
  </conditionalFormatting>
  <conditionalFormatting sqref="U5">
    <cfRule type="expression" dxfId="158" priority="142" stopIfTrue="1">
      <formula>$D$1&lt;U5</formula>
    </cfRule>
    <cfRule type="expression" dxfId="157" priority="143" stopIfTrue="1">
      <formula>$D$1&gt;U5</formula>
    </cfRule>
  </conditionalFormatting>
  <conditionalFormatting sqref="U5">
    <cfRule type="expression" dxfId="156" priority="140" stopIfTrue="1">
      <formula>$D$1&lt;U5</formula>
    </cfRule>
    <cfRule type="expression" dxfId="155" priority="141" stopIfTrue="1">
      <formula>$D$1&gt;U5</formula>
    </cfRule>
  </conditionalFormatting>
  <conditionalFormatting sqref="U5">
    <cfRule type="expression" dxfId="154" priority="138" stopIfTrue="1">
      <formula>$D$1&lt;U5</formula>
    </cfRule>
    <cfRule type="expression" dxfId="153" priority="139" stopIfTrue="1">
      <formula>$D$1&gt;U5</formula>
    </cfRule>
  </conditionalFormatting>
  <conditionalFormatting sqref="U5">
    <cfRule type="expression" dxfId="152" priority="136" stopIfTrue="1">
      <formula>$D$1&lt;U5</formula>
    </cfRule>
    <cfRule type="expression" dxfId="151" priority="137" stopIfTrue="1">
      <formula>$D$1&gt;U5</formula>
    </cfRule>
  </conditionalFormatting>
  <conditionalFormatting sqref="U5">
    <cfRule type="expression" dxfId="150" priority="160" stopIfTrue="1">
      <formula>$D$1&lt;U5</formula>
    </cfRule>
    <cfRule type="expression" dxfId="149" priority="161" stopIfTrue="1">
      <formula>$D$1&gt;U5</formula>
    </cfRule>
  </conditionalFormatting>
  <conditionalFormatting sqref="U5">
    <cfRule type="expression" dxfId="148" priority="158" stopIfTrue="1">
      <formula>$D$1&lt;U5</formula>
    </cfRule>
    <cfRule type="expression" dxfId="147" priority="159" stopIfTrue="1">
      <formula>$D$1&gt;U5</formula>
    </cfRule>
  </conditionalFormatting>
  <conditionalFormatting sqref="U5">
    <cfRule type="expression" dxfId="146" priority="156" stopIfTrue="1">
      <formula>$D$1&lt;U5</formula>
    </cfRule>
    <cfRule type="expression" dxfId="145" priority="157" stopIfTrue="1">
      <formula>$D$1&gt;U5</formula>
    </cfRule>
  </conditionalFormatting>
  <conditionalFormatting sqref="U5">
    <cfRule type="expression" dxfId="144" priority="154" stopIfTrue="1">
      <formula>$D$1&lt;U5</formula>
    </cfRule>
    <cfRule type="expression" dxfId="143" priority="155" stopIfTrue="1">
      <formula>$D$1&gt;U5</formula>
    </cfRule>
  </conditionalFormatting>
  <conditionalFormatting sqref="U5">
    <cfRule type="expression" dxfId="142" priority="152" stopIfTrue="1">
      <formula>$D$1&lt;U5</formula>
    </cfRule>
    <cfRule type="expression" dxfId="141" priority="153" stopIfTrue="1">
      <formula>$D$1&gt;U5</formula>
    </cfRule>
  </conditionalFormatting>
  <conditionalFormatting sqref="U5">
    <cfRule type="expression" dxfId="140" priority="150" stopIfTrue="1">
      <formula>$D$1&lt;U5</formula>
    </cfRule>
    <cfRule type="expression" dxfId="139" priority="151" stopIfTrue="1">
      <formula>$D$1&gt;U5</formula>
    </cfRule>
  </conditionalFormatting>
  <conditionalFormatting sqref="U5">
    <cfRule type="expression" dxfId="138" priority="148" stopIfTrue="1">
      <formula>$D$1&lt;U5</formula>
    </cfRule>
    <cfRule type="expression" dxfId="137" priority="149" stopIfTrue="1">
      <formula>$D$1&gt;U5</formula>
    </cfRule>
  </conditionalFormatting>
  <conditionalFormatting sqref="U5">
    <cfRule type="expression" dxfId="136" priority="146" stopIfTrue="1">
      <formula>$D$1&lt;U5</formula>
    </cfRule>
    <cfRule type="expression" dxfId="135" priority="147" stopIfTrue="1">
      <formula>$D$1&gt;U5</formula>
    </cfRule>
  </conditionalFormatting>
  <conditionalFormatting sqref="U5">
    <cfRule type="expression" dxfId="134" priority="144" stopIfTrue="1">
      <formula>$D$1&lt;U5</formula>
    </cfRule>
    <cfRule type="expression" dxfId="133" priority="145" stopIfTrue="1">
      <formula>$D$1&gt;U5</formula>
    </cfRule>
  </conditionalFormatting>
  <conditionalFormatting sqref="U5">
    <cfRule type="cellIs" dxfId="132" priority="131" stopIfTrue="1" operator="equal">
      <formula>5</formula>
    </cfRule>
    <cfRule type="cellIs" dxfId="131" priority="132" stopIfTrue="1" operator="equal">
      <formula>4</formula>
    </cfRule>
    <cfRule type="cellIs" dxfId="130" priority="133" stopIfTrue="1" operator="equal">
      <formula>3</formula>
    </cfRule>
  </conditionalFormatting>
  <conditionalFormatting sqref="U5">
    <cfRule type="cellIs" dxfId="129" priority="128" stopIfTrue="1" operator="equal">
      <formula>5</formula>
    </cfRule>
    <cfRule type="cellIs" dxfId="128" priority="129" stopIfTrue="1" operator="equal">
      <formula>4</formula>
    </cfRule>
    <cfRule type="cellIs" dxfId="127" priority="130" stopIfTrue="1" operator="equal">
      <formula>3</formula>
    </cfRule>
  </conditionalFormatting>
  <conditionalFormatting sqref="U4">
    <cfRule type="expression" dxfId="126" priority="126" stopIfTrue="1">
      <formula>$D$1&lt;U4</formula>
    </cfRule>
    <cfRule type="expression" dxfId="125" priority="127" stopIfTrue="1">
      <formula>$D$1&gt;U4</formula>
    </cfRule>
  </conditionalFormatting>
  <conditionalFormatting sqref="U4">
    <cfRule type="expression" dxfId="124" priority="124" stopIfTrue="1">
      <formula>$D$1&lt;U4</formula>
    </cfRule>
    <cfRule type="expression" dxfId="123" priority="125" stopIfTrue="1">
      <formula>$D$1&gt;U4</formula>
    </cfRule>
  </conditionalFormatting>
  <conditionalFormatting sqref="U4">
    <cfRule type="expression" dxfId="122" priority="122" stopIfTrue="1">
      <formula>$D$1&lt;U4</formula>
    </cfRule>
    <cfRule type="expression" dxfId="121" priority="123" stopIfTrue="1">
      <formula>$D$1&gt;U4</formula>
    </cfRule>
  </conditionalFormatting>
  <conditionalFormatting sqref="U4">
    <cfRule type="expression" dxfId="120" priority="120" stopIfTrue="1">
      <formula>$D$1&lt;U4</formula>
    </cfRule>
    <cfRule type="expression" dxfId="119" priority="121" stopIfTrue="1">
      <formula>$D$1&gt;U4</formula>
    </cfRule>
  </conditionalFormatting>
  <conditionalFormatting sqref="U4">
    <cfRule type="expression" dxfId="118" priority="118" stopIfTrue="1">
      <formula>$D$1&lt;U4</formula>
    </cfRule>
    <cfRule type="expression" dxfId="117" priority="119" stopIfTrue="1">
      <formula>$D$1&gt;U4</formula>
    </cfRule>
  </conditionalFormatting>
  <conditionalFormatting sqref="U4">
    <cfRule type="expression" dxfId="116" priority="116" stopIfTrue="1">
      <formula>$D$1&lt;U4</formula>
    </cfRule>
    <cfRule type="expression" dxfId="115" priority="117" stopIfTrue="1">
      <formula>$D$1&gt;U4</formula>
    </cfRule>
  </conditionalFormatting>
  <conditionalFormatting sqref="U4">
    <cfRule type="expression" dxfId="114" priority="114" stopIfTrue="1">
      <formula>$D$1&lt;U4</formula>
    </cfRule>
    <cfRule type="expression" dxfId="113" priority="115" stopIfTrue="1">
      <formula>$D$1&gt;U4</formula>
    </cfRule>
  </conditionalFormatting>
  <conditionalFormatting sqref="U4">
    <cfRule type="expression" dxfId="112" priority="112" stopIfTrue="1">
      <formula>$D$1&lt;U4</formula>
    </cfRule>
    <cfRule type="expression" dxfId="111" priority="113" stopIfTrue="1">
      <formula>$D$1&gt;U4</formula>
    </cfRule>
  </conditionalFormatting>
  <conditionalFormatting sqref="U4">
    <cfRule type="expression" dxfId="110" priority="110" stopIfTrue="1">
      <formula>$D$1&lt;U4</formula>
    </cfRule>
    <cfRule type="expression" dxfId="109" priority="111" stopIfTrue="1">
      <formula>$D$1&gt;U4</formula>
    </cfRule>
  </conditionalFormatting>
  <conditionalFormatting sqref="U4">
    <cfRule type="expression" dxfId="108" priority="108" stopIfTrue="1">
      <formula>$D$1&lt;U4</formula>
    </cfRule>
    <cfRule type="expression" dxfId="107" priority="109" stopIfTrue="1">
      <formula>$D$1&gt;U4</formula>
    </cfRule>
  </conditionalFormatting>
  <conditionalFormatting sqref="U4">
    <cfRule type="expression" dxfId="106" priority="106" stopIfTrue="1">
      <formula>$D$1&lt;U4</formula>
    </cfRule>
    <cfRule type="expression" dxfId="105" priority="107" stopIfTrue="1">
      <formula>$D$1&gt;U4</formula>
    </cfRule>
  </conditionalFormatting>
  <conditionalFormatting sqref="U4">
    <cfRule type="expression" dxfId="104" priority="104" stopIfTrue="1">
      <formula>$D$1&lt;U4</formula>
    </cfRule>
    <cfRule type="expression" dxfId="103" priority="105" stopIfTrue="1">
      <formula>$D$1&gt;U4</formula>
    </cfRule>
  </conditionalFormatting>
  <conditionalFormatting sqref="U4">
    <cfRule type="expression" dxfId="102" priority="102" stopIfTrue="1">
      <formula>$D$1&lt;U4</formula>
    </cfRule>
    <cfRule type="expression" dxfId="101" priority="103" stopIfTrue="1">
      <formula>$D$1&gt;U4</formula>
    </cfRule>
  </conditionalFormatting>
  <conditionalFormatting sqref="U4">
    <cfRule type="expression" dxfId="100" priority="100" stopIfTrue="1">
      <formula>$D$1&lt;U4</formula>
    </cfRule>
    <cfRule type="expression" dxfId="99" priority="101" stopIfTrue="1">
      <formula>$D$1&gt;U4</formula>
    </cfRule>
  </conditionalFormatting>
  <conditionalFormatting sqref="U4">
    <cfRule type="expression" dxfId="98" priority="98" stopIfTrue="1">
      <formula>$D$1&lt;U4</formula>
    </cfRule>
    <cfRule type="expression" dxfId="97" priority="99" stopIfTrue="1">
      <formula>$D$1&gt;U4</formula>
    </cfRule>
  </conditionalFormatting>
  <conditionalFormatting sqref="U4">
    <cfRule type="expression" dxfId="96" priority="96" stopIfTrue="1">
      <formula>$D$1&lt;U4</formula>
    </cfRule>
    <cfRule type="expression" dxfId="95" priority="97" stopIfTrue="1">
      <formula>$D$1&gt;U4</formula>
    </cfRule>
  </conditionalFormatting>
  <conditionalFormatting sqref="U4">
    <cfRule type="expression" dxfId="94" priority="94" stopIfTrue="1">
      <formula>$D$1&lt;U4</formula>
    </cfRule>
    <cfRule type="expression" dxfId="93" priority="95" stopIfTrue="1">
      <formula>$D$1&gt;U4</formula>
    </cfRule>
  </conditionalFormatting>
  <conditionalFormatting sqref="U4">
    <cfRule type="expression" dxfId="92" priority="92" stopIfTrue="1">
      <formula>$D$1&lt;U4</formula>
    </cfRule>
    <cfRule type="expression" dxfId="91" priority="93" stopIfTrue="1">
      <formula>$D$1&gt;U4</formula>
    </cfRule>
  </conditionalFormatting>
  <conditionalFormatting sqref="U4">
    <cfRule type="expression" dxfId="90" priority="90" stopIfTrue="1">
      <formula>$D$1&lt;U4</formula>
    </cfRule>
    <cfRule type="expression" dxfId="89" priority="91" stopIfTrue="1">
      <formula>$D$1&gt;U4</formula>
    </cfRule>
  </conditionalFormatting>
  <conditionalFormatting sqref="U4">
    <cfRule type="expression" dxfId="88" priority="88" stopIfTrue="1">
      <formula>$D$1&lt;U4</formula>
    </cfRule>
    <cfRule type="expression" dxfId="87" priority="89" stopIfTrue="1">
      <formula>$D$1&gt;U4</formula>
    </cfRule>
  </conditionalFormatting>
  <conditionalFormatting sqref="U4">
    <cfRule type="expression" dxfId="86" priority="86" stopIfTrue="1">
      <formula>$D$1&lt;U4</formula>
    </cfRule>
    <cfRule type="expression" dxfId="85" priority="87" stopIfTrue="1">
      <formula>$D$1&gt;U4</formula>
    </cfRule>
  </conditionalFormatting>
  <conditionalFormatting sqref="U4">
    <cfRule type="expression" dxfId="84" priority="84" stopIfTrue="1">
      <formula>$D$1&lt;U4</formula>
    </cfRule>
    <cfRule type="expression" dxfId="83" priority="85" stopIfTrue="1">
      <formula>$D$1&gt;U4</formula>
    </cfRule>
  </conditionalFormatting>
  <conditionalFormatting sqref="U6">
    <cfRule type="cellIs" dxfId="82" priority="81" stopIfTrue="1" operator="equal">
      <formula>5</formula>
    </cfRule>
    <cfRule type="cellIs" dxfId="81" priority="82" stopIfTrue="1" operator="equal">
      <formula>4</formula>
    </cfRule>
    <cfRule type="cellIs" dxfId="80" priority="83" stopIfTrue="1" operator="equal">
      <formula>3</formula>
    </cfRule>
  </conditionalFormatting>
  <conditionalFormatting sqref="T5">
    <cfRule type="expression" dxfId="79" priority="79" stopIfTrue="1">
      <formula>$D$1&lt;T5</formula>
    </cfRule>
    <cfRule type="expression" dxfId="78" priority="80" stopIfTrue="1">
      <formula>$D$1&gt;T5</formula>
    </cfRule>
  </conditionalFormatting>
  <conditionalFormatting sqref="T5">
    <cfRule type="expression" dxfId="77" priority="51" stopIfTrue="1">
      <formula>$D$1&lt;T5</formula>
    </cfRule>
    <cfRule type="expression" dxfId="76" priority="52" stopIfTrue="1">
      <formula>$D$1&gt;T5</formula>
    </cfRule>
  </conditionalFormatting>
  <conditionalFormatting sqref="T5">
    <cfRule type="expression" dxfId="75" priority="59" stopIfTrue="1">
      <formula>$D$1&lt;T5</formula>
    </cfRule>
    <cfRule type="expression" dxfId="74" priority="60" stopIfTrue="1">
      <formula>$D$1&gt;T5</formula>
    </cfRule>
  </conditionalFormatting>
  <conditionalFormatting sqref="T5">
    <cfRule type="expression" dxfId="73" priority="57" stopIfTrue="1">
      <formula>$D$1&lt;T5</formula>
    </cfRule>
    <cfRule type="expression" dxfId="72" priority="58" stopIfTrue="1">
      <formula>$D$1&gt;T5</formula>
    </cfRule>
  </conditionalFormatting>
  <conditionalFormatting sqref="T5">
    <cfRule type="expression" dxfId="71" priority="55" stopIfTrue="1">
      <formula>$D$1&lt;T5</formula>
    </cfRule>
    <cfRule type="expression" dxfId="70" priority="56" stopIfTrue="1">
      <formula>$D$1&gt;T5</formula>
    </cfRule>
  </conditionalFormatting>
  <conditionalFormatting sqref="T5">
    <cfRule type="expression" dxfId="69" priority="53" stopIfTrue="1">
      <formula>$D$1&lt;T5</formula>
    </cfRule>
    <cfRule type="expression" dxfId="68" priority="54" stopIfTrue="1">
      <formula>$D$1&gt;T5</formula>
    </cfRule>
  </conditionalFormatting>
  <conditionalFormatting sqref="T5">
    <cfRule type="expression" dxfId="67" priority="77" stopIfTrue="1">
      <formula>$D$1&lt;T5</formula>
    </cfRule>
    <cfRule type="expression" dxfId="66" priority="78" stopIfTrue="1">
      <formula>$D$1&gt;T5</formula>
    </cfRule>
  </conditionalFormatting>
  <conditionalFormatting sqref="T5">
    <cfRule type="expression" dxfId="65" priority="75" stopIfTrue="1">
      <formula>$D$1&lt;T5</formula>
    </cfRule>
    <cfRule type="expression" dxfId="64" priority="76" stopIfTrue="1">
      <formula>$D$1&gt;T5</formula>
    </cfRule>
  </conditionalFormatting>
  <conditionalFormatting sqref="T5">
    <cfRule type="expression" dxfId="63" priority="73" stopIfTrue="1">
      <formula>$D$1&lt;T5</formula>
    </cfRule>
    <cfRule type="expression" dxfId="62" priority="74" stopIfTrue="1">
      <formula>$D$1&gt;T5</formula>
    </cfRule>
  </conditionalFormatting>
  <conditionalFormatting sqref="T5">
    <cfRule type="expression" dxfId="61" priority="71" stopIfTrue="1">
      <formula>$D$1&lt;T5</formula>
    </cfRule>
    <cfRule type="expression" dxfId="60" priority="72" stopIfTrue="1">
      <formula>$D$1&gt;T5</formula>
    </cfRule>
  </conditionalFormatting>
  <conditionalFormatting sqref="T5">
    <cfRule type="expression" dxfId="59" priority="69" stopIfTrue="1">
      <formula>$D$1&lt;T5</formula>
    </cfRule>
    <cfRule type="expression" dxfId="58" priority="70" stopIfTrue="1">
      <formula>$D$1&gt;T5</formula>
    </cfRule>
  </conditionalFormatting>
  <conditionalFormatting sqref="T5">
    <cfRule type="expression" dxfId="57" priority="67" stopIfTrue="1">
      <formula>$D$1&lt;T5</formula>
    </cfRule>
    <cfRule type="expression" dxfId="56" priority="68" stopIfTrue="1">
      <formula>$D$1&gt;T5</formula>
    </cfRule>
  </conditionalFormatting>
  <conditionalFormatting sqref="T5">
    <cfRule type="expression" dxfId="55" priority="65" stopIfTrue="1">
      <formula>$D$1&lt;T5</formula>
    </cfRule>
    <cfRule type="expression" dxfId="54" priority="66" stopIfTrue="1">
      <formula>$D$1&gt;T5</formula>
    </cfRule>
  </conditionalFormatting>
  <conditionalFormatting sqref="T5">
    <cfRule type="expression" dxfId="53" priority="63" stopIfTrue="1">
      <formula>$D$1&lt;T5</formula>
    </cfRule>
    <cfRule type="expression" dxfId="52" priority="64" stopIfTrue="1">
      <formula>$D$1&gt;T5</formula>
    </cfRule>
  </conditionalFormatting>
  <conditionalFormatting sqref="T5">
    <cfRule type="expression" dxfId="51" priority="61" stopIfTrue="1">
      <formula>$D$1&lt;T5</formula>
    </cfRule>
    <cfRule type="expression" dxfId="50" priority="62" stopIfTrue="1">
      <formula>$D$1&gt;T5</formula>
    </cfRule>
  </conditionalFormatting>
  <conditionalFormatting sqref="T5">
    <cfRule type="cellIs" dxfId="49" priority="48" stopIfTrue="1" operator="equal">
      <formula>5</formula>
    </cfRule>
    <cfRule type="cellIs" dxfId="48" priority="49" stopIfTrue="1" operator="equal">
      <formula>4</formula>
    </cfRule>
    <cfRule type="cellIs" dxfId="47" priority="50" stopIfTrue="1" operator="equal">
      <formula>3</formula>
    </cfRule>
  </conditionalFormatting>
  <conditionalFormatting sqref="T5">
    <cfRule type="cellIs" dxfId="46" priority="45" stopIfTrue="1" operator="equal">
      <formula>5</formula>
    </cfRule>
    <cfRule type="cellIs" dxfId="45" priority="46" stopIfTrue="1" operator="equal">
      <formula>4</formula>
    </cfRule>
    <cfRule type="cellIs" dxfId="44" priority="47" stopIfTrue="1" operator="equal">
      <formula>3</formula>
    </cfRule>
  </conditionalFormatting>
  <conditionalFormatting sqref="T4">
    <cfRule type="expression" dxfId="43" priority="43" stopIfTrue="1">
      <formula>$D$1&lt;T4</formula>
    </cfRule>
    <cfRule type="expression" dxfId="42" priority="44" stopIfTrue="1">
      <formula>$D$1&gt;T4</formula>
    </cfRule>
  </conditionalFormatting>
  <conditionalFormatting sqref="T4">
    <cfRule type="expression" dxfId="41" priority="41" stopIfTrue="1">
      <formula>$D$1&lt;T4</formula>
    </cfRule>
    <cfRule type="expression" dxfId="40" priority="42" stopIfTrue="1">
      <formula>$D$1&gt;T4</formula>
    </cfRule>
  </conditionalFormatting>
  <conditionalFormatting sqref="T4">
    <cfRule type="expression" dxfId="39" priority="39" stopIfTrue="1">
      <formula>$D$1&lt;T4</formula>
    </cfRule>
    <cfRule type="expression" dxfId="38" priority="40" stopIfTrue="1">
      <formula>$D$1&gt;T4</formula>
    </cfRule>
  </conditionalFormatting>
  <conditionalFormatting sqref="T4">
    <cfRule type="expression" dxfId="37" priority="37" stopIfTrue="1">
      <formula>$D$1&lt;T4</formula>
    </cfRule>
    <cfRule type="expression" dxfId="36" priority="38" stopIfTrue="1">
      <formula>$D$1&gt;T4</formula>
    </cfRule>
  </conditionalFormatting>
  <conditionalFormatting sqref="T4">
    <cfRule type="expression" dxfId="35" priority="35" stopIfTrue="1">
      <formula>$D$1&lt;T4</formula>
    </cfRule>
    <cfRule type="expression" dxfId="34" priority="36" stopIfTrue="1">
      <formula>$D$1&gt;T4</formula>
    </cfRule>
  </conditionalFormatting>
  <conditionalFormatting sqref="T4">
    <cfRule type="expression" dxfId="33" priority="33" stopIfTrue="1">
      <formula>$D$1&lt;T4</formula>
    </cfRule>
    <cfRule type="expression" dxfId="32" priority="34" stopIfTrue="1">
      <formula>$D$1&gt;T4</formula>
    </cfRule>
  </conditionalFormatting>
  <conditionalFormatting sqref="T4">
    <cfRule type="expression" dxfId="31" priority="31" stopIfTrue="1">
      <formula>$D$1&lt;T4</formula>
    </cfRule>
    <cfRule type="expression" dxfId="30" priority="32" stopIfTrue="1">
      <formula>$D$1&gt;T4</formula>
    </cfRule>
  </conditionalFormatting>
  <conditionalFormatting sqref="T4">
    <cfRule type="expression" dxfId="29" priority="29" stopIfTrue="1">
      <formula>$D$1&lt;T4</formula>
    </cfRule>
    <cfRule type="expression" dxfId="28" priority="30" stopIfTrue="1">
      <formula>$D$1&gt;T4</formula>
    </cfRule>
  </conditionalFormatting>
  <conditionalFormatting sqref="T4">
    <cfRule type="expression" dxfId="27" priority="27" stopIfTrue="1">
      <formula>$D$1&lt;T4</formula>
    </cfRule>
    <cfRule type="expression" dxfId="26" priority="28" stopIfTrue="1">
      <formula>$D$1&gt;T4</formula>
    </cfRule>
  </conditionalFormatting>
  <conditionalFormatting sqref="T4">
    <cfRule type="expression" dxfId="25" priority="25" stopIfTrue="1">
      <formula>$D$1&lt;T4</formula>
    </cfRule>
    <cfRule type="expression" dxfId="24" priority="26" stopIfTrue="1">
      <formula>$D$1&gt;T4</formula>
    </cfRule>
  </conditionalFormatting>
  <conditionalFormatting sqref="T4">
    <cfRule type="expression" dxfId="23" priority="23" stopIfTrue="1">
      <formula>$D$1&lt;T4</formula>
    </cfRule>
    <cfRule type="expression" dxfId="22" priority="24" stopIfTrue="1">
      <formula>$D$1&gt;T4</formula>
    </cfRule>
  </conditionalFormatting>
  <conditionalFormatting sqref="T4">
    <cfRule type="expression" dxfId="21" priority="21" stopIfTrue="1">
      <formula>$D$1&lt;T4</formula>
    </cfRule>
    <cfRule type="expression" dxfId="20" priority="22" stopIfTrue="1">
      <formula>$D$1&gt;T4</formula>
    </cfRule>
  </conditionalFormatting>
  <conditionalFormatting sqref="T4">
    <cfRule type="expression" dxfId="19" priority="19" stopIfTrue="1">
      <formula>$D$1&lt;T4</formula>
    </cfRule>
    <cfRule type="expression" dxfId="18" priority="20" stopIfTrue="1">
      <formula>$D$1&gt;T4</formula>
    </cfRule>
  </conditionalFormatting>
  <conditionalFormatting sqref="T4">
    <cfRule type="expression" dxfId="17" priority="17" stopIfTrue="1">
      <formula>$D$1&lt;T4</formula>
    </cfRule>
    <cfRule type="expression" dxfId="16" priority="18" stopIfTrue="1">
      <formula>$D$1&gt;T4</formula>
    </cfRule>
  </conditionalFormatting>
  <conditionalFormatting sqref="T4">
    <cfRule type="expression" dxfId="15" priority="15" stopIfTrue="1">
      <formula>$D$1&lt;T4</formula>
    </cfRule>
    <cfRule type="expression" dxfId="14" priority="16" stopIfTrue="1">
      <formula>$D$1&gt;T4</formula>
    </cfRule>
  </conditionalFormatting>
  <conditionalFormatting sqref="T4">
    <cfRule type="expression" dxfId="13" priority="13" stopIfTrue="1">
      <formula>$D$1&lt;T4</formula>
    </cfRule>
    <cfRule type="expression" dxfId="12" priority="14" stopIfTrue="1">
      <formula>$D$1&gt;T4</formula>
    </cfRule>
  </conditionalFormatting>
  <conditionalFormatting sqref="T4">
    <cfRule type="expression" dxfId="11" priority="11" stopIfTrue="1">
      <formula>$D$1&lt;T4</formula>
    </cfRule>
    <cfRule type="expression" dxfId="10" priority="12" stopIfTrue="1">
      <formula>$D$1&gt;T4</formula>
    </cfRule>
  </conditionalFormatting>
  <conditionalFormatting sqref="T4">
    <cfRule type="expression" dxfId="9" priority="9" stopIfTrue="1">
      <formula>$D$1&lt;T4</formula>
    </cfRule>
    <cfRule type="expression" dxfId="8" priority="10" stopIfTrue="1">
      <formula>$D$1&gt;T4</formula>
    </cfRule>
  </conditionalFormatting>
  <conditionalFormatting sqref="T4">
    <cfRule type="expression" dxfId="7" priority="7" stopIfTrue="1">
      <formula>$D$1&lt;T4</formula>
    </cfRule>
    <cfRule type="expression" dxfId="6" priority="8" stopIfTrue="1">
      <formula>$D$1&gt;T4</formula>
    </cfRule>
  </conditionalFormatting>
  <conditionalFormatting sqref="T4">
    <cfRule type="expression" dxfId="5" priority="5" stopIfTrue="1">
      <formula>$D$1&lt;T4</formula>
    </cfRule>
    <cfRule type="expression" dxfId="4" priority="6" stopIfTrue="1">
      <formula>$D$1&gt;T4</formula>
    </cfRule>
  </conditionalFormatting>
  <conditionalFormatting sqref="T4">
    <cfRule type="expression" dxfId="3" priority="3" stopIfTrue="1">
      <formula>$D$1&lt;T4</formula>
    </cfRule>
    <cfRule type="expression" dxfId="2" priority="4" stopIfTrue="1">
      <formula>$D$1&gt;T4</formula>
    </cfRule>
  </conditionalFormatting>
  <conditionalFormatting sqref="T4">
    <cfRule type="expression" dxfId="1" priority="1" stopIfTrue="1">
      <formula>$D$1&lt;T4</formula>
    </cfRule>
    <cfRule type="expression" dxfId="0" priority="2" stopIfTrue="1">
      <formula>$D$1&gt;T4</formula>
    </cfRule>
  </conditionalFormatting>
  <pageMargins left="0.7" right="0.7" top="0.75" bottom="0.75" header="0.3" footer="0.3"/>
  <pageSetup paperSize="9" scale="4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>
    <pageSetUpPr fitToPage="1"/>
  </sheetPr>
  <dimension ref="A1:U66"/>
  <sheetViews>
    <sheetView view="pageBreakPreview" zoomScale="40" zoomScaleNormal="75" zoomScaleSheetLayoutView="40" workbookViewId="0">
      <pane xSplit="2" ySplit="6" topLeftCell="C7" activePane="bottomRight" state="frozenSplit"/>
      <selection activeCell="BD8" sqref="BD8"/>
      <selection pane="topRight" activeCell="BD8" sqref="BD8"/>
      <selection pane="bottomLeft" activeCell="BD8" sqref="BD8"/>
      <selection pane="bottomRight" activeCell="M27" sqref="M27"/>
    </sheetView>
  </sheetViews>
  <sheetFormatPr defaultRowHeight="18" x14ac:dyDescent="0.25"/>
  <cols>
    <col min="1" max="1" width="18.140625" style="77" customWidth="1"/>
    <col min="2" max="21" width="14.7109375" style="77" customWidth="1"/>
    <col min="22" max="16384" width="9.140625" style="77"/>
  </cols>
  <sheetData>
    <row r="1" spans="1:21" ht="18.75" customHeight="1" x14ac:dyDescent="0.25">
      <c r="A1" s="766" t="s">
        <v>20</v>
      </c>
      <c r="B1" s="766"/>
      <c r="C1" s="766"/>
      <c r="D1" s="766"/>
      <c r="E1" s="766"/>
      <c r="F1" s="766"/>
      <c r="G1" s="766"/>
      <c r="H1" s="766"/>
      <c r="I1" s="766"/>
      <c r="J1" s="766"/>
      <c r="K1" s="766"/>
      <c r="L1" s="766"/>
      <c r="M1" s="766"/>
      <c r="N1" s="766"/>
      <c r="O1" s="766"/>
      <c r="P1" s="766"/>
      <c r="Q1" s="766"/>
      <c r="R1" s="766"/>
      <c r="S1" s="766"/>
      <c r="T1" s="766"/>
    </row>
    <row r="2" spans="1:21" ht="18.75" customHeight="1" x14ac:dyDescent="0.25">
      <c r="A2" s="766" t="s">
        <v>50</v>
      </c>
      <c r="B2" s="766"/>
      <c r="C2" s="766"/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</row>
    <row r="3" spans="1:21" ht="18" customHeight="1" x14ac:dyDescent="0.25">
      <c r="A3" s="767" t="s">
        <v>1139</v>
      </c>
      <c r="B3" s="767"/>
      <c r="C3" s="767"/>
      <c r="D3" s="767"/>
      <c r="E3" s="767"/>
      <c r="F3" s="767"/>
      <c r="G3" s="767"/>
      <c r="H3" s="767"/>
      <c r="I3" s="767"/>
      <c r="J3" s="767"/>
      <c r="K3" s="767"/>
      <c r="L3" s="767"/>
      <c r="M3" s="767"/>
      <c r="N3" s="767"/>
      <c r="O3" s="767"/>
      <c r="P3" s="767"/>
      <c r="Q3" s="767"/>
      <c r="R3" s="767"/>
      <c r="S3" s="767"/>
      <c r="T3" s="767"/>
    </row>
    <row r="4" spans="1:21" hidden="1" x14ac:dyDescent="0.25">
      <c r="A4" s="78"/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</row>
    <row r="5" spans="1:21" ht="26.25" customHeight="1" x14ac:dyDescent="0.25">
      <c r="A5" s="765" t="s">
        <v>29</v>
      </c>
      <c r="B5" s="765" t="s">
        <v>30</v>
      </c>
      <c r="C5" s="765" t="s">
        <v>36</v>
      </c>
      <c r="D5" s="765"/>
      <c r="E5" s="765"/>
      <c r="F5" s="765"/>
      <c r="G5" s="765"/>
      <c r="H5" s="765"/>
      <c r="I5" s="765" t="s">
        <v>33</v>
      </c>
      <c r="J5" s="765" t="s">
        <v>21</v>
      </c>
      <c r="K5" s="765"/>
      <c r="L5" s="765"/>
      <c r="M5" s="765"/>
      <c r="N5" s="765"/>
      <c r="O5" s="765"/>
      <c r="P5" s="765"/>
      <c r="Q5" s="765"/>
      <c r="R5" s="765"/>
      <c r="S5" s="765" t="s">
        <v>31</v>
      </c>
      <c r="T5" s="765" t="s">
        <v>32</v>
      </c>
      <c r="U5" s="764" t="s">
        <v>52</v>
      </c>
    </row>
    <row r="6" spans="1:21" ht="27" customHeight="1" x14ac:dyDescent="0.25">
      <c r="A6" s="765"/>
      <c r="B6" s="765"/>
      <c r="C6" s="236" t="s">
        <v>24</v>
      </c>
      <c r="D6" s="277" t="s">
        <v>51</v>
      </c>
      <c r="E6" s="236">
        <v>2</v>
      </c>
      <c r="F6" s="236">
        <v>3</v>
      </c>
      <c r="G6" s="236">
        <v>4</v>
      </c>
      <c r="H6" s="236">
        <v>5</v>
      </c>
      <c r="I6" s="765"/>
      <c r="J6" s="448">
        <v>5</v>
      </c>
      <c r="K6" s="314" t="s">
        <v>22</v>
      </c>
      <c r="L6" s="448">
        <v>4</v>
      </c>
      <c r="M6" s="314" t="s">
        <v>22</v>
      </c>
      <c r="N6" s="448">
        <v>3</v>
      </c>
      <c r="O6" s="314" t="s">
        <v>22</v>
      </c>
      <c r="P6" s="448">
        <v>2</v>
      </c>
      <c r="Q6" s="236" t="s">
        <v>22</v>
      </c>
      <c r="R6" s="236" t="s">
        <v>23</v>
      </c>
      <c r="S6" s="765"/>
      <c r="T6" s="765"/>
      <c r="U6" s="764"/>
    </row>
    <row r="7" spans="1:21" ht="21.75" customHeight="1" x14ac:dyDescent="0.25">
      <c r="A7" s="464">
        <v>2731</v>
      </c>
      <c r="B7" s="698">
        <f>'2731'!E37</f>
        <v>25</v>
      </c>
      <c r="C7" s="699">
        <f>'2731'!W38</f>
        <v>0</v>
      </c>
      <c r="D7" s="699">
        <f>'2731'!X38</f>
        <v>0</v>
      </c>
      <c r="E7" s="699">
        <f>'2731'!Y38</f>
        <v>11</v>
      </c>
      <c r="F7" s="699">
        <f>'2731'!Z38</f>
        <v>65</v>
      </c>
      <c r="G7" s="699">
        <f>'2731'!AA38</f>
        <v>23</v>
      </c>
      <c r="H7" s="699">
        <f>'2731'!AB38</f>
        <v>23</v>
      </c>
      <c r="I7" s="700">
        <f t="shared" ref="I7:I14" si="0">SUM(D7:H7)</f>
        <v>122</v>
      </c>
      <c r="J7" s="698" t="str">
        <f>'2731'!V39</f>
        <v>0</v>
      </c>
      <c r="K7" s="701">
        <f t="shared" ref="K7:K15" si="1">IF(R7=0,0,J7/R7*100)</f>
        <v>0</v>
      </c>
      <c r="L7" s="698" t="str">
        <f>'2731'!V40</f>
        <v>0</v>
      </c>
      <c r="M7" s="701">
        <f t="shared" ref="M7:M16" si="2">IF(R7=0,0,L7/R7*100)</f>
        <v>0</v>
      </c>
      <c r="N7" s="698">
        <f>'2731'!V41</f>
        <v>15</v>
      </c>
      <c r="O7" s="701">
        <f t="shared" ref="O7:O16" si="3">IF(R7=0,0,N7/R7*100)</f>
        <v>60</v>
      </c>
      <c r="P7" s="698">
        <f>'2731'!V42</f>
        <v>10</v>
      </c>
      <c r="Q7" s="701">
        <f t="shared" ref="Q7:Q16" si="4">IF(R7=0,0,P7/R7*100)</f>
        <v>40</v>
      </c>
      <c r="R7" s="698">
        <f t="shared" ref="R7:R14" si="5">SUM(J7,L7,N7,P7)</f>
        <v>25</v>
      </c>
      <c r="S7" s="702">
        <f>'2731'!AD38</f>
        <v>3.4754098360655736</v>
      </c>
      <c r="T7" s="703">
        <f>IF(I7=0,0,IF(Q7&gt;30,2,IF(AND(Q7&lt;10,K7&gt;=50),5,IF(AND(SUM(K7,M7)&gt;=50,Q7&lt;=20),4,3))))</f>
        <v>2</v>
      </c>
      <c r="U7" s="704">
        <v>37</v>
      </c>
    </row>
    <row r="8" spans="1:21" ht="21.75" customHeight="1" x14ac:dyDescent="0.25">
      <c r="A8" s="464">
        <v>2732</v>
      </c>
      <c r="B8" s="698">
        <f>'2732'!E37</f>
        <v>25</v>
      </c>
      <c r="C8" s="699">
        <f>'2732'!W38</f>
        <v>0</v>
      </c>
      <c r="D8" s="699">
        <f>'2732'!X38</f>
        <v>0</v>
      </c>
      <c r="E8" s="699">
        <f>'2732'!Y38</f>
        <v>10</v>
      </c>
      <c r="F8" s="699">
        <f>'2732'!Z38</f>
        <v>56</v>
      </c>
      <c r="G8" s="699">
        <f>'2732'!AA38</f>
        <v>34</v>
      </c>
      <c r="H8" s="699">
        <f>'2732'!AB38</f>
        <v>19</v>
      </c>
      <c r="I8" s="700">
        <f t="shared" si="0"/>
        <v>119</v>
      </c>
      <c r="J8" s="698" t="str">
        <f>'2732'!V39</f>
        <v>0</v>
      </c>
      <c r="K8" s="701">
        <f t="shared" si="1"/>
        <v>0</v>
      </c>
      <c r="L8" s="698">
        <f>'2732'!V40</f>
        <v>3</v>
      </c>
      <c r="M8" s="701">
        <f t="shared" si="2"/>
        <v>12</v>
      </c>
      <c r="N8" s="698">
        <f>'2732'!V41</f>
        <v>13</v>
      </c>
      <c r="O8" s="701">
        <f t="shared" si="3"/>
        <v>52</v>
      </c>
      <c r="P8" s="698">
        <f>'2732'!V42</f>
        <v>9</v>
      </c>
      <c r="Q8" s="701">
        <f t="shared" si="4"/>
        <v>36</v>
      </c>
      <c r="R8" s="698">
        <f t="shared" si="5"/>
        <v>25</v>
      </c>
      <c r="S8" s="702">
        <f>'2732'!AD38</f>
        <v>3.5210084033613445</v>
      </c>
      <c r="T8" s="703">
        <f t="shared" ref="T8:T14" si="6">IF(I8=0,0,IF(Q8&gt;30,2,IF(AND(Q8&lt;10,K8&gt;=50),5,IF(AND(SUM(K8,M8)&gt;=50,Q8&lt;=20),4,3))))</f>
        <v>2</v>
      </c>
      <c r="U8" s="704">
        <v>36</v>
      </c>
    </row>
    <row r="9" spans="1:21" ht="21.75" customHeight="1" x14ac:dyDescent="0.25">
      <c r="A9" s="464">
        <v>2733</v>
      </c>
      <c r="B9" s="698">
        <f>'2733'!E37</f>
        <v>25</v>
      </c>
      <c r="C9" s="699">
        <f>'2733'!W38</f>
        <v>0</v>
      </c>
      <c r="D9" s="699">
        <f>'2733'!X38</f>
        <v>0</v>
      </c>
      <c r="E9" s="699">
        <f>'2733'!Y38</f>
        <v>6</v>
      </c>
      <c r="F9" s="699">
        <f>'2733'!Z38</f>
        <v>47</v>
      </c>
      <c r="G9" s="699">
        <f>'2733'!AA38</f>
        <v>36</v>
      </c>
      <c r="H9" s="699">
        <f>'2733'!AB38</f>
        <v>30</v>
      </c>
      <c r="I9" s="700">
        <f t="shared" si="0"/>
        <v>119</v>
      </c>
      <c r="J9" s="698" t="str">
        <f>'2733'!V39</f>
        <v>0</v>
      </c>
      <c r="K9" s="701">
        <f t="shared" si="1"/>
        <v>0</v>
      </c>
      <c r="L9" s="698">
        <f>'2733'!V40</f>
        <v>3</v>
      </c>
      <c r="M9" s="701">
        <f t="shared" si="2"/>
        <v>12</v>
      </c>
      <c r="N9" s="698">
        <f>'2733'!V41</f>
        <v>16</v>
      </c>
      <c r="O9" s="701">
        <f t="shared" si="3"/>
        <v>64</v>
      </c>
      <c r="P9" s="698">
        <f>'2733'!V42</f>
        <v>6</v>
      </c>
      <c r="Q9" s="701">
        <f t="shared" si="4"/>
        <v>24</v>
      </c>
      <c r="R9" s="698">
        <f t="shared" si="5"/>
        <v>25</v>
      </c>
      <c r="S9" s="702">
        <f>'2733'!AD38</f>
        <v>3.7563025210084033</v>
      </c>
      <c r="T9" s="703">
        <f t="shared" si="6"/>
        <v>3</v>
      </c>
      <c r="U9" s="704">
        <v>32</v>
      </c>
    </row>
    <row r="10" spans="1:21" ht="21.75" customHeight="1" x14ac:dyDescent="0.25">
      <c r="A10" s="464">
        <v>2734</v>
      </c>
      <c r="B10" s="698">
        <f>'2734'!E37</f>
        <v>25</v>
      </c>
      <c r="C10" s="699">
        <f>'2734'!W38</f>
        <v>0</v>
      </c>
      <c r="D10" s="699">
        <f>'2734'!X38</f>
        <v>0</v>
      </c>
      <c r="E10" s="699">
        <f>'2734'!Y38</f>
        <v>3</v>
      </c>
      <c r="F10" s="699">
        <f>'2734'!Z38</f>
        <v>62</v>
      </c>
      <c r="G10" s="699">
        <f>'2734'!AA38</f>
        <v>34</v>
      </c>
      <c r="H10" s="699">
        <f>'2734'!AB38</f>
        <v>24</v>
      </c>
      <c r="I10" s="700">
        <f t="shared" si="0"/>
        <v>123</v>
      </c>
      <c r="J10" s="698" t="str">
        <f>'2734'!V39</f>
        <v>0</v>
      </c>
      <c r="K10" s="701">
        <f t="shared" si="1"/>
        <v>0</v>
      </c>
      <c r="L10" s="698">
        <f>'2734'!V40</f>
        <v>1</v>
      </c>
      <c r="M10" s="701">
        <f t="shared" si="2"/>
        <v>4</v>
      </c>
      <c r="N10" s="698">
        <f>'2734'!V41</f>
        <v>22</v>
      </c>
      <c r="O10" s="701">
        <f t="shared" si="3"/>
        <v>88</v>
      </c>
      <c r="P10" s="698">
        <f>'2734'!V42</f>
        <v>2</v>
      </c>
      <c r="Q10" s="701">
        <f t="shared" si="4"/>
        <v>8</v>
      </c>
      <c r="R10" s="698">
        <f t="shared" si="5"/>
        <v>25</v>
      </c>
      <c r="S10" s="702">
        <f>'2734'!AD38</f>
        <v>3.6422764227642275</v>
      </c>
      <c r="T10" s="703">
        <f t="shared" si="6"/>
        <v>3</v>
      </c>
      <c r="U10" s="704">
        <v>35</v>
      </c>
    </row>
    <row r="11" spans="1:21" ht="21.75" customHeight="1" x14ac:dyDescent="0.25">
      <c r="A11" s="464">
        <v>2735</v>
      </c>
      <c r="B11" s="698">
        <f>'2735'!E37</f>
        <v>26</v>
      </c>
      <c r="C11" s="699">
        <f>'2735'!W38</f>
        <v>0</v>
      </c>
      <c r="D11" s="699">
        <f>'2735'!X38</f>
        <v>0</v>
      </c>
      <c r="E11" s="699">
        <f>'2735'!Y38</f>
        <v>5</v>
      </c>
      <c r="F11" s="699">
        <f>'2735'!Z38</f>
        <v>38</v>
      </c>
      <c r="G11" s="699">
        <f>'2735'!AA38</f>
        <v>49</v>
      </c>
      <c r="H11" s="699">
        <f>'2735'!AB38</f>
        <v>38</v>
      </c>
      <c r="I11" s="700">
        <f t="shared" si="0"/>
        <v>130</v>
      </c>
      <c r="J11" s="698" t="str">
        <f>'2735'!V39</f>
        <v>0</v>
      </c>
      <c r="K11" s="701">
        <f t="shared" si="1"/>
        <v>0</v>
      </c>
      <c r="L11" s="698">
        <f>'2735'!V40</f>
        <v>2</v>
      </c>
      <c r="M11" s="701">
        <f t="shared" si="2"/>
        <v>7.6923076923076925</v>
      </c>
      <c r="N11" s="698">
        <f>'2735'!V41</f>
        <v>19</v>
      </c>
      <c r="O11" s="701">
        <f t="shared" si="3"/>
        <v>73.076923076923066</v>
      </c>
      <c r="P11" s="698">
        <f>'2735'!V42</f>
        <v>5</v>
      </c>
      <c r="Q11" s="701">
        <f t="shared" si="4"/>
        <v>19.230769230769234</v>
      </c>
      <c r="R11" s="698">
        <f t="shared" si="5"/>
        <v>26</v>
      </c>
      <c r="S11" s="702">
        <f>'2735'!AD38</f>
        <v>3.9230769230769229</v>
      </c>
      <c r="T11" s="703">
        <f t="shared" si="6"/>
        <v>3</v>
      </c>
      <c r="U11" s="704">
        <v>28</v>
      </c>
    </row>
    <row r="12" spans="1:21" ht="21.75" customHeight="1" x14ac:dyDescent="0.25">
      <c r="A12" s="464">
        <v>2751</v>
      </c>
      <c r="B12" s="698">
        <f>'2751'!E37</f>
        <v>24</v>
      </c>
      <c r="C12" s="699">
        <f>'2751'!W38</f>
        <v>0</v>
      </c>
      <c r="D12" s="699">
        <f>'2751'!X38</f>
        <v>0</v>
      </c>
      <c r="E12" s="699">
        <f>'2751'!Y38</f>
        <v>0</v>
      </c>
      <c r="F12" s="699">
        <f>'2751'!Z38</f>
        <v>27</v>
      </c>
      <c r="G12" s="699">
        <f>'2751'!AA38</f>
        <v>46</v>
      </c>
      <c r="H12" s="699">
        <f>'2751'!AB38</f>
        <v>46</v>
      </c>
      <c r="I12" s="700">
        <f t="shared" si="0"/>
        <v>119</v>
      </c>
      <c r="J12" s="698">
        <f>'2751'!V39</f>
        <v>1</v>
      </c>
      <c r="K12" s="701">
        <f t="shared" si="1"/>
        <v>4.1666666666666661</v>
      </c>
      <c r="L12" s="698">
        <f>'2751'!V40</f>
        <v>8</v>
      </c>
      <c r="M12" s="701">
        <f t="shared" si="2"/>
        <v>33.333333333333329</v>
      </c>
      <c r="N12" s="698">
        <f>'2751'!V41</f>
        <v>15</v>
      </c>
      <c r="O12" s="701">
        <f t="shared" si="3"/>
        <v>62.5</v>
      </c>
      <c r="P12" s="698" t="str">
        <f>'2751'!V42</f>
        <v>0</v>
      </c>
      <c r="Q12" s="701">
        <f t="shared" si="4"/>
        <v>0</v>
      </c>
      <c r="R12" s="698">
        <f t="shared" si="5"/>
        <v>24</v>
      </c>
      <c r="S12" s="702">
        <f>'2751'!AD38</f>
        <v>4.1596638655462188</v>
      </c>
      <c r="T12" s="703">
        <f t="shared" si="6"/>
        <v>3</v>
      </c>
      <c r="U12" s="704">
        <v>18</v>
      </c>
    </row>
    <row r="13" spans="1:21" ht="21.75" customHeight="1" x14ac:dyDescent="0.25">
      <c r="A13" s="464">
        <v>2741</v>
      </c>
      <c r="B13" s="698">
        <f>'2741'!E37</f>
        <v>30</v>
      </c>
      <c r="C13" s="699">
        <f>'2741'!W38</f>
        <v>0</v>
      </c>
      <c r="D13" s="699">
        <f>'2741'!X38</f>
        <v>0</v>
      </c>
      <c r="E13" s="699">
        <f>'2741'!Y38</f>
        <v>8</v>
      </c>
      <c r="F13" s="699">
        <f>'2741'!Z38</f>
        <v>36</v>
      </c>
      <c r="G13" s="699">
        <f>'2741'!AA38</f>
        <v>63</v>
      </c>
      <c r="H13" s="699">
        <f>'2741'!AB38</f>
        <v>38</v>
      </c>
      <c r="I13" s="700">
        <f t="shared" si="0"/>
        <v>145</v>
      </c>
      <c r="J13" s="698">
        <f>'2741'!V39</f>
        <v>1</v>
      </c>
      <c r="K13" s="701">
        <f t="shared" si="1"/>
        <v>3.3333333333333335</v>
      </c>
      <c r="L13" s="698">
        <f>'2741'!V40</f>
        <v>6</v>
      </c>
      <c r="M13" s="701">
        <f t="shared" si="2"/>
        <v>20</v>
      </c>
      <c r="N13" s="698">
        <f>'2741'!V41</f>
        <v>16</v>
      </c>
      <c r="O13" s="701">
        <f t="shared" si="3"/>
        <v>53.333333333333336</v>
      </c>
      <c r="P13" s="698">
        <f>'2741'!V42</f>
        <v>7</v>
      </c>
      <c r="Q13" s="701">
        <f t="shared" si="4"/>
        <v>23.333333333333332</v>
      </c>
      <c r="R13" s="698">
        <f t="shared" si="5"/>
        <v>30</v>
      </c>
      <c r="S13" s="702">
        <f>'2741'!AD38</f>
        <v>3.9034482758620688</v>
      </c>
      <c r="T13" s="703">
        <f t="shared" si="6"/>
        <v>3</v>
      </c>
      <c r="U13" s="704">
        <v>29</v>
      </c>
    </row>
    <row r="14" spans="1:21" ht="21.75" customHeight="1" x14ac:dyDescent="0.25">
      <c r="A14" s="464">
        <v>2742</v>
      </c>
      <c r="B14" s="698">
        <f>'2742'!E37</f>
        <v>30</v>
      </c>
      <c r="C14" s="699">
        <f>'2742'!W38</f>
        <v>0</v>
      </c>
      <c r="D14" s="699">
        <f>'2742'!X38</f>
        <v>0</v>
      </c>
      <c r="E14" s="699">
        <f>'2742'!Y38</f>
        <v>6</v>
      </c>
      <c r="F14" s="699">
        <f>'2742'!Z38</f>
        <v>60</v>
      </c>
      <c r="G14" s="699">
        <f>'2742'!AA38</f>
        <v>46</v>
      </c>
      <c r="H14" s="699">
        <f>'2742'!AB38</f>
        <v>34</v>
      </c>
      <c r="I14" s="700">
        <f t="shared" si="0"/>
        <v>146</v>
      </c>
      <c r="J14" s="698">
        <f>'2742'!V39</f>
        <v>1</v>
      </c>
      <c r="K14" s="701">
        <f t="shared" si="1"/>
        <v>3.3333333333333335</v>
      </c>
      <c r="L14" s="698">
        <f>'2742'!V40</f>
        <v>1</v>
      </c>
      <c r="M14" s="701">
        <f t="shared" si="2"/>
        <v>3.3333333333333335</v>
      </c>
      <c r="N14" s="698">
        <f>'2742'!V41</f>
        <v>23</v>
      </c>
      <c r="O14" s="701">
        <f t="shared" si="3"/>
        <v>76.666666666666671</v>
      </c>
      <c r="P14" s="698">
        <f>'2742'!V42</f>
        <v>5</v>
      </c>
      <c r="Q14" s="701">
        <f t="shared" si="4"/>
        <v>16.666666666666664</v>
      </c>
      <c r="R14" s="698">
        <f t="shared" si="5"/>
        <v>30</v>
      </c>
      <c r="S14" s="702">
        <f>'2742'!AD38</f>
        <v>3.7397260273972601</v>
      </c>
      <c r="T14" s="703">
        <f t="shared" si="6"/>
        <v>3</v>
      </c>
      <c r="U14" s="704">
        <v>33</v>
      </c>
    </row>
    <row r="15" spans="1:21" ht="27" customHeight="1" x14ac:dyDescent="0.25">
      <c r="A15" s="234" t="s">
        <v>448</v>
      </c>
      <c r="B15" s="705">
        <f t="shared" ref="B15:J15" si="7">SUM(B7:B14)</f>
        <v>210</v>
      </c>
      <c r="C15" s="705">
        <f t="shared" si="7"/>
        <v>0</v>
      </c>
      <c r="D15" s="705">
        <f t="shared" si="7"/>
        <v>0</v>
      </c>
      <c r="E15" s="705">
        <f t="shared" si="7"/>
        <v>49</v>
      </c>
      <c r="F15" s="705">
        <f t="shared" si="7"/>
        <v>391</v>
      </c>
      <c r="G15" s="705">
        <f t="shared" si="7"/>
        <v>331</v>
      </c>
      <c r="H15" s="705">
        <f t="shared" si="7"/>
        <v>252</v>
      </c>
      <c r="I15" s="705">
        <f t="shared" si="7"/>
        <v>1023</v>
      </c>
      <c r="J15" s="706">
        <f t="shared" si="7"/>
        <v>3</v>
      </c>
      <c r="K15" s="707">
        <f t="shared" si="1"/>
        <v>1.4285714285714286</v>
      </c>
      <c r="L15" s="706">
        <f>SUM(L7:L14)</f>
        <v>24</v>
      </c>
      <c r="M15" s="707">
        <f t="shared" si="2"/>
        <v>11.428571428571429</v>
      </c>
      <c r="N15" s="706">
        <f>SUM(N7:N14)</f>
        <v>139</v>
      </c>
      <c r="O15" s="707">
        <f t="shared" si="3"/>
        <v>66.19047619047619</v>
      </c>
      <c r="P15" s="706">
        <f>SUM(P7:P14)</f>
        <v>44</v>
      </c>
      <c r="Q15" s="707">
        <f t="shared" si="4"/>
        <v>20.952380952380953</v>
      </c>
      <c r="R15" s="706">
        <f>SUM(R7:R14)</f>
        <v>210</v>
      </c>
      <c r="S15" s="708">
        <f>IF(ISERROR(((D15+E15)*2+F15*3+G15*4+H15*5)/SUM(D15,E15:H15)),"",((D15+E15)*2+F15*3+G15*4+H15*5)/SUM(D15,E15:H15))</f>
        <v>3.7683284457478008</v>
      </c>
      <c r="T15" s="709">
        <f>IF(I15=0,0,IF(Q15&gt;30,2,IF(AND(Q15&lt;10,K15&gt;=50),5,IF(AND(SUM(K15,M15)&gt;=50,Q15&lt;=20),4,3))))</f>
        <v>3</v>
      </c>
      <c r="U15" s="710">
        <v>9</v>
      </c>
    </row>
    <row r="16" spans="1:21" ht="21" customHeight="1" x14ac:dyDescent="0.25">
      <c r="A16" s="371">
        <v>2631</v>
      </c>
      <c r="B16" s="698">
        <f>'2631'!E38</f>
        <v>28</v>
      </c>
      <c r="C16" s="699">
        <f>'2631'!W38</f>
        <v>0</v>
      </c>
      <c r="D16" s="699">
        <f>'2631'!X38</f>
        <v>0</v>
      </c>
      <c r="E16" s="699">
        <f>'2631'!Y38</f>
        <v>2</v>
      </c>
      <c r="F16" s="699">
        <f>'2631'!Z38</f>
        <v>91</v>
      </c>
      <c r="G16" s="699">
        <f>'2631'!AA38</f>
        <v>44</v>
      </c>
      <c r="H16" s="699">
        <f>'2631'!AB38</f>
        <v>78</v>
      </c>
      <c r="I16" s="700">
        <f>SUM(D16:H16)</f>
        <v>215</v>
      </c>
      <c r="J16" s="698">
        <f>'2631'!V40</f>
        <v>1</v>
      </c>
      <c r="K16" s="701">
        <f t="shared" ref="K16:K22" si="8">IF(R16=0,0,J16/R16*100)</f>
        <v>3.7037037037037033</v>
      </c>
      <c r="L16" s="698">
        <f>'2631'!V41</f>
        <v>7</v>
      </c>
      <c r="M16" s="701">
        <f t="shared" si="2"/>
        <v>25.925925925925924</v>
      </c>
      <c r="N16" s="698">
        <f>'2631'!V42</f>
        <v>17</v>
      </c>
      <c r="O16" s="701">
        <f t="shared" si="3"/>
        <v>62.962962962962962</v>
      </c>
      <c r="P16" s="698">
        <f>'2631'!V43</f>
        <v>2</v>
      </c>
      <c r="Q16" s="701">
        <f t="shared" si="4"/>
        <v>7.4074074074074066</v>
      </c>
      <c r="R16" s="698">
        <f>SUM(J16,L16,N16,P16)</f>
        <v>27</v>
      </c>
      <c r="S16" s="702">
        <f>'2631'!AD39</f>
        <v>3.9209302325581397</v>
      </c>
      <c r="T16" s="703">
        <f>IF(I16=0,0,IF(Q16&gt;30,2,IF(AND(Q16&lt;10,K16&gt;=50),5,IF(AND(SUM(K16,M16)&gt;=50,Q16&lt;=20),4,3))))</f>
        <v>3</v>
      </c>
      <c r="U16" s="704">
        <v>28</v>
      </c>
    </row>
    <row r="17" spans="1:21" ht="21" customHeight="1" x14ac:dyDescent="0.25">
      <c r="A17" s="371">
        <v>2632</v>
      </c>
      <c r="B17" s="698">
        <f>'2632'!E33</f>
        <v>27</v>
      </c>
      <c r="C17" s="699">
        <f>'2632'!W33</f>
        <v>0</v>
      </c>
      <c r="D17" s="699">
        <f>'2632'!X33</f>
        <v>0</v>
      </c>
      <c r="E17" s="699">
        <f>'2632'!Y33</f>
        <v>0</v>
      </c>
      <c r="F17" s="699">
        <f>'2632'!Z33</f>
        <v>101</v>
      </c>
      <c r="G17" s="699">
        <f>'2632'!AA33</f>
        <v>36</v>
      </c>
      <c r="H17" s="699">
        <f>'2632'!AB33</f>
        <v>79</v>
      </c>
      <c r="I17" s="700">
        <f t="shared" ref="I17:I22" si="9">SUM(D17:H17)</f>
        <v>216</v>
      </c>
      <c r="J17" s="698">
        <f>'2632'!V35</f>
        <v>2</v>
      </c>
      <c r="K17" s="701">
        <f t="shared" si="8"/>
        <v>7.4074074074074066</v>
      </c>
      <c r="L17" s="698">
        <f>'2632'!V36</f>
        <v>3</v>
      </c>
      <c r="M17" s="701">
        <f t="shared" ref="M17:M22" si="10">IF(R17=0,0,L17/R17*100)</f>
        <v>11.111111111111111</v>
      </c>
      <c r="N17" s="698">
        <f>'2632'!V37</f>
        <v>22</v>
      </c>
      <c r="O17" s="701">
        <f t="shared" ref="O17:O22" si="11">IF(R17=0,0,N17/R17*100)</f>
        <v>81.481481481481481</v>
      </c>
      <c r="P17" s="698" t="str">
        <f>'2632'!V38</f>
        <v>0</v>
      </c>
      <c r="Q17" s="701">
        <f t="shared" ref="Q17:Q22" si="12">IF(R17=0,0,P17/R17*100)</f>
        <v>0</v>
      </c>
      <c r="R17" s="698">
        <f t="shared" ref="R17:R22" si="13">SUM(J17,L17,N17,P17)</f>
        <v>27</v>
      </c>
      <c r="S17" s="702">
        <f>'2632'!AD34</f>
        <v>3.8981481481481484</v>
      </c>
      <c r="T17" s="703">
        <f t="shared" ref="T17:T22" si="14">IF(I17=0,0,IF(Q17&gt;30,2,IF(AND(Q17&lt;10,K17&gt;=50),5,IF(AND(SUM(K17,M17)&gt;=50,Q17&lt;=20),4,3))))</f>
        <v>3</v>
      </c>
      <c r="U17" s="704">
        <v>29</v>
      </c>
    </row>
    <row r="18" spans="1:21" ht="21" customHeight="1" x14ac:dyDescent="0.25">
      <c r="A18" s="371">
        <v>2633</v>
      </c>
      <c r="B18" s="698">
        <f>'2633'!E38</f>
        <v>28</v>
      </c>
      <c r="C18" s="699">
        <f>'2633'!W38</f>
        <v>0</v>
      </c>
      <c r="D18" s="699">
        <f>'2633'!X38</f>
        <v>0</v>
      </c>
      <c r="E18" s="699">
        <f>'2633'!Y38</f>
        <v>2</v>
      </c>
      <c r="F18" s="699">
        <f>'2633'!Z38</f>
        <v>103</v>
      </c>
      <c r="G18" s="699">
        <f>'2633'!AA38</f>
        <v>69</v>
      </c>
      <c r="H18" s="699">
        <f>'2633'!AB38</f>
        <v>41</v>
      </c>
      <c r="I18" s="700">
        <f t="shared" si="9"/>
        <v>215</v>
      </c>
      <c r="J18" s="698" t="str">
        <f>'2633'!V40</f>
        <v>0</v>
      </c>
      <c r="K18" s="701">
        <f t="shared" si="8"/>
        <v>0</v>
      </c>
      <c r="L18" s="698">
        <f>'2633'!V41</f>
        <v>2</v>
      </c>
      <c r="M18" s="701">
        <f t="shared" si="10"/>
        <v>7.4074074074074066</v>
      </c>
      <c r="N18" s="698">
        <f>'2633'!V42</f>
        <v>23</v>
      </c>
      <c r="O18" s="701">
        <f t="shared" si="11"/>
        <v>85.18518518518519</v>
      </c>
      <c r="P18" s="698">
        <f>'2633'!V43</f>
        <v>2</v>
      </c>
      <c r="Q18" s="701">
        <f t="shared" si="12"/>
        <v>7.4074074074074066</v>
      </c>
      <c r="R18" s="698">
        <f t="shared" si="13"/>
        <v>27</v>
      </c>
      <c r="S18" s="702">
        <f>'2633'!AD39</f>
        <v>3.6930232558139533</v>
      </c>
      <c r="T18" s="703">
        <f t="shared" si="14"/>
        <v>3</v>
      </c>
      <c r="U18" s="704">
        <v>34</v>
      </c>
    </row>
    <row r="19" spans="1:21" ht="21" customHeight="1" x14ac:dyDescent="0.25">
      <c r="A19" s="371">
        <v>2634</v>
      </c>
      <c r="B19" s="698">
        <f>'2634'!E33</f>
        <v>27</v>
      </c>
      <c r="C19" s="699">
        <f>'2634'!W33</f>
        <v>0</v>
      </c>
      <c r="D19" s="699">
        <f>'2634'!X33</f>
        <v>0</v>
      </c>
      <c r="E19" s="699">
        <f>'2634'!Y33</f>
        <v>8</v>
      </c>
      <c r="F19" s="699">
        <f>'2634'!Z33</f>
        <v>83</v>
      </c>
      <c r="G19" s="699">
        <f>'2634'!AA33</f>
        <v>68</v>
      </c>
      <c r="H19" s="699">
        <f>'2634'!AB33</f>
        <v>50</v>
      </c>
      <c r="I19" s="700">
        <f t="shared" si="9"/>
        <v>209</v>
      </c>
      <c r="J19" s="698">
        <f>'2634'!V35</f>
        <v>1</v>
      </c>
      <c r="K19" s="701">
        <f t="shared" si="8"/>
        <v>3.7037037037037033</v>
      </c>
      <c r="L19" s="698" t="str">
        <f>'2634'!V36</f>
        <v>0</v>
      </c>
      <c r="M19" s="701">
        <f t="shared" si="10"/>
        <v>0</v>
      </c>
      <c r="N19" s="698">
        <f>'2634'!V37</f>
        <v>20</v>
      </c>
      <c r="O19" s="701">
        <f t="shared" si="11"/>
        <v>74.074074074074076</v>
      </c>
      <c r="P19" s="698">
        <f>'2634'!V38</f>
        <v>6</v>
      </c>
      <c r="Q19" s="701">
        <f t="shared" si="12"/>
        <v>22.222222222222221</v>
      </c>
      <c r="R19" s="698">
        <f t="shared" si="13"/>
        <v>27</v>
      </c>
      <c r="S19" s="702">
        <f>'2634'!AD34</f>
        <v>3.7655502392344498</v>
      </c>
      <c r="T19" s="703">
        <f t="shared" si="14"/>
        <v>3</v>
      </c>
      <c r="U19" s="704">
        <v>31</v>
      </c>
    </row>
    <row r="20" spans="1:21" ht="21" customHeight="1" x14ac:dyDescent="0.25">
      <c r="A20" s="371">
        <v>2651</v>
      </c>
      <c r="B20" s="698">
        <f>'2651'!E37</f>
        <v>25</v>
      </c>
      <c r="C20" s="699">
        <f>'2651'!W38</f>
        <v>0</v>
      </c>
      <c r="D20" s="699">
        <f>'2651'!X38</f>
        <v>0</v>
      </c>
      <c r="E20" s="699">
        <f>'2651'!Y38</f>
        <v>3</v>
      </c>
      <c r="F20" s="699">
        <f>'2651'!Z38</f>
        <v>46</v>
      </c>
      <c r="G20" s="699">
        <f>'2651'!AA38</f>
        <v>55</v>
      </c>
      <c r="H20" s="699">
        <f>'2651'!AB38</f>
        <v>69</v>
      </c>
      <c r="I20" s="700">
        <f t="shared" si="9"/>
        <v>173</v>
      </c>
      <c r="J20" s="698">
        <f>'2651'!V39</f>
        <v>4</v>
      </c>
      <c r="K20" s="701">
        <f t="shared" si="8"/>
        <v>16</v>
      </c>
      <c r="L20" s="698">
        <f>'2651'!V40</f>
        <v>4</v>
      </c>
      <c r="M20" s="701">
        <f t="shared" si="10"/>
        <v>16</v>
      </c>
      <c r="N20" s="698">
        <f>'2651'!V41</f>
        <v>14</v>
      </c>
      <c r="O20" s="701">
        <f t="shared" si="11"/>
        <v>56.000000000000007</v>
      </c>
      <c r="P20" s="698">
        <f>'2651'!V42</f>
        <v>3</v>
      </c>
      <c r="Q20" s="701">
        <f t="shared" si="12"/>
        <v>12</v>
      </c>
      <c r="R20" s="698">
        <f t="shared" si="13"/>
        <v>25</v>
      </c>
      <c r="S20" s="702">
        <f>'2651'!AD38</f>
        <v>4.098265895953757</v>
      </c>
      <c r="T20" s="703">
        <f t="shared" si="14"/>
        <v>3</v>
      </c>
      <c r="U20" s="704">
        <v>24</v>
      </c>
    </row>
    <row r="21" spans="1:21" ht="21" customHeight="1" x14ac:dyDescent="0.25">
      <c r="A21" s="371">
        <v>2641</v>
      </c>
      <c r="B21" s="698">
        <f>'2641'!E37</f>
        <v>30</v>
      </c>
      <c r="C21" s="699">
        <f>'2641'!W38</f>
        <v>0</v>
      </c>
      <c r="D21" s="699">
        <f>'2641'!X38</f>
        <v>0</v>
      </c>
      <c r="E21" s="699">
        <f>'2641'!Y38</f>
        <v>8</v>
      </c>
      <c r="F21" s="699">
        <f>'2641'!Z38</f>
        <v>85</v>
      </c>
      <c r="G21" s="699">
        <f>'2641'!AA38</f>
        <v>77</v>
      </c>
      <c r="H21" s="699">
        <f>'2641'!AB38</f>
        <v>70</v>
      </c>
      <c r="I21" s="700">
        <f t="shared" si="9"/>
        <v>240</v>
      </c>
      <c r="J21" s="698">
        <f>'2641'!V39</f>
        <v>2</v>
      </c>
      <c r="K21" s="701">
        <f t="shared" si="8"/>
        <v>6.666666666666667</v>
      </c>
      <c r="L21" s="698">
        <f>'2641'!V40</f>
        <v>5</v>
      </c>
      <c r="M21" s="701">
        <f t="shared" si="10"/>
        <v>16.666666666666664</v>
      </c>
      <c r="N21" s="698">
        <f>'2641'!V41</f>
        <v>18</v>
      </c>
      <c r="O21" s="701">
        <f t="shared" si="11"/>
        <v>60</v>
      </c>
      <c r="P21" s="698">
        <f>'2641'!V42</f>
        <v>5</v>
      </c>
      <c r="Q21" s="701">
        <f t="shared" si="12"/>
        <v>16.666666666666664</v>
      </c>
      <c r="R21" s="698">
        <f t="shared" si="13"/>
        <v>30</v>
      </c>
      <c r="S21" s="702">
        <f>'2641'!AD38</f>
        <v>3.8708333333333331</v>
      </c>
      <c r="T21" s="703">
        <f t="shared" si="14"/>
        <v>3</v>
      </c>
      <c r="U21" s="704">
        <v>30</v>
      </c>
    </row>
    <row r="22" spans="1:21" ht="21" customHeight="1" x14ac:dyDescent="0.25">
      <c r="A22" s="371">
        <v>2642</v>
      </c>
      <c r="B22" s="698">
        <f>'2642'!E37</f>
        <v>29</v>
      </c>
      <c r="C22" s="699">
        <f>'2642'!W38</f>
        <v>0</v>
      </c>
      <c r="D22" s="699">
        <f>'2642'!X38</f>
        <v>0</v>
      </c>
      <c r="E22" s="699">
        <f>'2642'!Y38</f>
        <v>1</v>
      </c>
      <c r="F22" s="699">
        <f>'2642'!Z38</f>
        <v>75</v>
      </c>
      <c r="G22" s="699">
        <f>'2642'!AA38</f>
        <v>73</v>
      </c>
      <c r="H22" s="699">
        <f>'2642'!AB38</f>
        <v>82</v>
      </c>
      <c r="I22" s="700">
        <f t="shared" si="9"/>
        <v>231</v>
      </c>
      <c r="J22" s="698">
        <f>'2642'!V39</f>
        <v>1</v>
      </c>
      <c r="K22" s="701">
        <f t="shared" si="8"/>
        <v>3.4482758620689653</v>
      </c>
      <c r="L22" s="698">
        <f>'2642'!V40</f>
        <v>4</v>
      </c>
      <c r="M22" s="701">
        <f t="shared" si="10"/>
        <v>13.793103448275861</v>
      </c>
      <c r="N22" s="698">
        <f>'2642'!V41</f>
        <v>23</v>
      </c>
      <c r="O22" s="701">
        <f t="shared" si="11"/>
        <v>79.310344827586206</v>
      </c>
      <c r="P22" s="698">
        <f>'2642'!V42</f>
        <v>1</v>
      </c>
      <c r="Q22" s="701">
        <f t="shared" si="12"/>
        <v>3.4482758620689653</v>
      </c>
      <c r="R22" s="698">
        <f t="shared" si="13"/>
        <v>29</v>
      </c>
      <c r="S22" s="702">
        <f>'2642'!AD38</f>
        <v>4.0216450216450212</v>
      </c>
      <c r="T22" s="703">
        <f t="shared" si="14"/>
        <v>3</v>
      </c>
      <c r="U22" s="704">
        <v>26</v>
      </c>
    </row>
    <row r="23" spans="1:21" ht="27" customHeight="1" x14ac:dyDescent="0.25">
      <c r="A23" s="234" t="s">
        <v>448</v>
      </c>
      <c r="B23" s="705">
        <f>SUM(B16:B22)</f>
        <v>194</v>
      </c>
      <c r="C23" s="705">
        <f>SUM(C16:C22)</f>
        <v>0</v>
      </c>
      <c r="D23" s="705">
        <f t="shared" ref="D23:I23" si="15">SUM(D16:D22)</f>
        <v>0</v>
      </c>
      <c r="E23" s="705">
        <f t="shared" si="15"/>
        <v>24</v>
      </c>
      <c r="F23" s="705">
        <f t="shared" si="15"/>
        <v>584</v>
      </c>
      <c r="G23" s="705">
        <f t="shared" si="15"/>
        <v>422</v>
      </c>
      <c r="H23" s="705">
        <f t="shared" si="15"/>
        <v>469</v>
      </c>
      <c r="I23" s="705">
        <f t="shared" si="15"/>
        <v>1499</v>
      </c>
      <c r="J23" s="706">
        <f>SUM(J16:J22)</f>
        <v>11</v>
      </c>
      <c r="K23" s="707">
        <f>IF(R23=0,0,J23/R23*100)</f>
        <v>5.7291666666666661</v>
      </c>
      <c r="L23" s="706">
        <f>SUM(L16:L22)</f>
        <v>25</v>
      </c>
      <c r="M23" s="707">
        <f>IF(R23=0,0,L23/R23*100)</f>
        <v>13.020833333333334</v>
      </c>
      <c r="N23" s="706">
        <f>SUM(N16:N22)</f>
        <v>137</v>
      </c>
      <c r="O23" s="707">
        <f>IF(R23=0,0,N23/R23*100)</f>
        <v>71.354166666666657</v>
      </c>
      <c r="P23" s="706">
        <f>SUM(P16:P22)</f>
        <v>19</v>
      </c>
      <c r="Q23" s="707">
        <f>IF(R23=0,0,P23/R23*100)</f>
        <v>9.8958333333333321</v>
      </c>
      <c r="R23" s="706">
        <f>SUM(R16:R22)</f>
        <v>192</v>
      </c>
      <c r="S23" s="708">
        <f>IF(ISERROR(((D23+E23)*2+F23*3+G23*4+H23*5)/SUM(D23,E23:H23)),"",((D23+E23)*2+F23*3+G23*4+H23*5)/SUM(D23,E23:H23))</f>
        <v>3.8912608405603737</v>
      </c>
      <c r="T23" s="709">
        <f>IF(I23=0,0,IF(Q23&gt;30,2,IF(AND(Q23&lt;10,K23&gt;=50),5,IF(AND(SUM(K23,M23)&gt;=50,Q23&lt;=20),4,3))))</f>
        <v>3</v>
      </c>
      <c r="U23" s="710">
        <v>8</v>
      </c>
    </row>
    <row r="24" spans="1:21" ht="20.25" customHeight="1" x14ac:dyDescent="0.25">
      <c r="A24" s="314">
        <v>2531</v>
      </c>
      <c r="B24" s="698">
        <f>'2531'!E37</f>
        <v>31</v>
      </c>
      <c r="C24" s="699">
        <f>'2531'!W38</f>
        <v>0</v>
      </c>
      <c r="D24" s="699">
        <f>'2531'!X38</f>
        <v>0</v>
      </c>
      <c r="E24" s="699">
        <f>'2531'!Y38</f>
        <v>12</v>
      </c>
      <c r="F24" s="699">
        <f>'2531'!Z38</f>
        <v>43</v>
      </c>
      <c r="G24" s="699">
        <f>'2531'!AA38</f>
        <v>83</v>
      </c>
      <c r="H24" s="699">
        <f>'2531'!AB38</f>
        <v>77</v>
      </c>
      <c r="I24" s="700">
        <f>SUM(D24:H24)</f>
        <v>215</v>
      </c>
      <c r="J24" s="698">
        <f>'2531'!V39</f>
        <v>1</v>
      </c>
      <c r="K24" s="701">
        <f t="shared" ref="K24:K31" si="16">IF(R24=0,0,J24/R24*100)</f>
        <v>3.225806451612903</v>
      </c>
      <c r="L24" s="698">
        <f>'2531'!V40</f>
        <v>7</v>
      </c>
      <c r="M24" s="701">
        <f>IF(R24=0,0,L24/R24*100)</f>
        <v>22.58064516129032</v>
      </c>
      <c r="N24" s="698">
        <f>'2531'!V41</f>
        <v>14</v>
      </c>
      <c r="O24" s="701">
        <f>IF(R24=0,0,N24/R24*100)</f>
        <v>45.161290322580641</v>
      </c>
      <c r="P24" s="698">
        <f>'2531'!V42</f>
        <v>9</v>
      </c>
      <c r="Q24" s="701">
        <f>IF(R24=0,0,P24/R24*100)</f>
        <v>29.032258064516132</v>
      </c>
      <c r="R24" s="698">
        <f>SUM(J24,L24,N24,P24)</f>
        <v>31</v>
      </c>
      <c r="S24" s="702">
        <f>'2531'!AD38</f>
        <v>4.0465116279069768</v>
      </c>
      <c r="T24" s="703">
        <f>IF(I24=0,0,IF(Q24&gt;30,2,IF(AND(Q24&lt;10,K24&gt;=50),5,IF(AND(SUM(K24,M24)&gt;=50,Q24&lt;=20),4,3))))</f>
        <v>3</v>
      </c>
      <c r="U24" s="704">
        <v>23</v>
      </c>
    </row>
    <row r="25" spans="1:21" ht="20.25" customHeight="1" x14ac:dyDescent="0.25">
      <c r="A25" s="314">
        <v>2532</v>
      </c>
      <c r="B25" s="698">
        <f>'2532'!E37</f>
        <v>31</v>
      </c>
      <c r="C25" s="699">
        <f>'2532'!W38</f>
        <v>0</v>
      </c>
      <c r="D25" s="699">
        <f>'2532'!X38</f>
        <v>0</v>
      </c>
      <c r="E25" s="699">
        <f>'2532'!Y38</f>
        <v>4</v>
      </c>
      <c r="F25" s="699">
        <f>'2532'!Z38</f>
        <v>40</v>
      </c>
      <c r="G25" s="699">
        <f>'2532'!AA38</f>
        <v>82</v>
      </c>
      <c r="H25" s="699">
        <f>'2532'!AB38</f>
        <v>89</v>
      </c>
      <c r="I25" s="700">
        <f t="shared" ref="I25:I31" si="17">SUM(D25:H25)</f>
        <v>215</v>
      </c>
      <c r="J25" s="698" t="str">
        <f>'2532'!V39</f>
        <v>0</v>
      </c>
      <c r="K25" s="701">
        <f t="shared" si="16"/>
        <v>0</v>
      </c>
      <c r="L25" s="698">
        <f>'2532'!V40</f>
        <v>11</v>
      </c>
      <c r="M25" s="701">
        <f t="shared" ref="M25:M31" si="18">IF(R25=0,0,L25/R25*100)</f>
        <v>35.483870967741936</v>
      </c>
      <c r="N25" s="698">
        <f>'2532'!V41</f>
        <v>16</v>
      </c>
      <c r="O25" s="701">
        <f t="shared" ref="O25:O31" si="19">IF(R25=0,0,N25/R25*100)</f>
        <v>51.612903225806448</v>
      </c>
      <c r="P25" s="698">
        <f>'2532'!V42</f>
        <v>4</v>
      </c>
      <c r="Q25" s="701">
        <f t="shared" ref="Q25:Q31" si="20">IF(R25=0,0,P25/R25*100)</f>
        <v>12.903225806451612</v>
      </c>
      <c r="R25" s="698">
        <f t="shared" ref="R25:R31" si="21">SUM(J25,L25,N25,P25)</f>
        <v>31</v>
      </c>
      <c r="S25" s="702">
        <f>'2532'!AD38</f>
        <v>4.1906976744186046</v>
      </c>
      <c r="T25" s="703">
        <f t="shared" ref="T25:T31" si="22">IF(I25=0,0,IF(Q25&gt;30,2,IF(AND(Q25&lt;10,K25&gt;=50),5,IF(AND(SUM(K25,M25)&gt;=50,Q25&lt;=20),4,3))))</f>
        <v>3</v>
      </c>
      <c r="U25" s="704">
        <v>15</v>
      </c>
    </row>
    <row r="26" spans="1:21" ht="20.25" customHeight="1" x14ac:dyDescent="0.25">
      <c r="A26" s="314">
        <v>2533</v>
      </c>
      <c r="B26" s="698">
        <f>'2533'!E38</f>
        <v>32</v>
      </c>
      <c r="C26" s="699">
        <f>'2533'!W39</f>
        <v>0</v>
      </c>
      <c r="D26" s="699">
        <f>'2533'!X39</f>
        <v>0</v>
      </c>
      <c r="E26" s="699">
        <f>'2533'!Y39</f>
        <v>4</v>
      </c>
      <c r="F26" s="699">
        <f>'2533'!Z39</f>
        <v>64</v>
      </c>
      <c r="G26" s="699">
        <f>'2533'!AA39</f>
        <v>88</v>
      </c>
      <c r="H26" s="699">
        <f>'2533'!AB39</f>
        <v>66</v>
      </c>
      <c r="I26" s="700">
        <f t="shared" si="17"/>
        <v>222</v>
      </c>
      <c r="J26" s="698" t="str">
        <f>'2533'!V40</f>
        <v>0</v>
      </c>
      <c r="K26" s="701">
        <f t="shared" si="16"/>
        <v>0</v>
      </c>
      <c r="L26" s="698">
        <f>'2533'!V41</f>
        <v>4</v>
      </c>
      <c r="M26" s="701">
        <f t="shared" si="18"/>
        <v>12.5</v>
      </c>
      <c r="N26" s="698">
        <f>'2533'!V42</f>
        <v>24</v>
      </c>
      <c r="O26" s="701">
        <f t="shared" si="19"/>
        <v>75</v>
      </c>
      <c r="P26" s="698">
        <f>'2533'!V43</f>
        <v>4</v>
      </c>
      <c r="Q26" s="701">
        <f t="shared" si="20"/>
        <v>12.5</v>
      </c>
      <c r="R26" s="698">
        <f t="shared" si="21"/>
        <v>32</v>
      </c>
      <c r="S26" s="702">
        <f>'2533'!AD39</f>
        <v>3.9729729729729728</v>
      </c>
      <c r="T26" s="703">
        <f t="shared" si="22"/>
        <v>3</v>
      </c>
      <c r="U26" s="704">
        <v>27</v>
      </c>
    </row>
    <row r="27" spans="1:21" ht="20.25" customHeight="1" x14ac:dyDescent="0.25">
      <c r="A27" s="314">
        <v>2534</v>
      </c>
      <c r="B27" s="698">
        <f>'2534'!E37</f>
        <v>31</v>
      </c>
      <c r="C27" s="699">
        <f>'2534'!W38</f>
        <v>0</v>
      </c>
      <c r="D27" s="699">
        <f>'2534'!X38</f>
        <v>0</v>
      </c>
      <c r="E27" s="699">
        <f>'2534'!Y38</f>
        <v>0</v>
      </c>
      <c r="F27" s="699">
        <f>'2534'!Z38</f>
        <v>40</v>
      </c>
      <c r="G27" s="699">
        <f>'2534'!AA38</f>
        <v>73</v>
      </c>
      <c r="H27" s="699">
        <f>'2534'!AB38</f>
        <v>104</v>
      </c>
      <c r="I27" s="700">
        <f t="shared" si="17"/>
        <v>217</v>
      </c>
      <c r="J27" s="698">
        <f>'2534'!V39</f>
        <v>3</v>
      </c>
      <c r="K27" s="701">
        <f t="shared" si="16"/>
        <v>9.67741935483871</v>
      </c>
      <c r="L27" s="698">
        <f>'2534'!V40</f>
        <v>4</v>
      </c>
      <c r="M27" s="701">
        <v>4.24</v>
      </c>
      <c r="N27" s="698">
        <f>'2534'!V41</f>
        <v>24</v>
      </c>
      <c r="O27" s="701">
        <f t="shared" si="19"/>
        <v>77.41935483870968</v>
      </c>
      <c r="P27" s="698" t="str">
        <f>'2534'!V42</f>
        <v>0</v>
      </c>
      <c r="Q27" s="701">
        <f t="shared" si="20"/>
        <v>0</v>
      </c>
      <c r="R27" s="698">
        <f t="shared" si="21"/>
        <v>31</v>
      </c>
      <c r="S27" s="702">
        <f>'2534'!AD38</f>
        <v>4.2949308755760365</v>
      </c>
      <c r="T27" s="703">
        <f t="shared" si="22"/>
        <v>3</v>
      </c>
      <c r="U27" s="704">
        <v>12</v>
      </c>
    </row>
    <row r="28" spans="1:21" ht="20.25" customHeight="1" x14ac:dyDescent="0.25">
      <c r="A28" s="314">
        <v>2551</v>
      </c>
      <c r="B28" s="698">
        <f>'2551'!E37</f>
        <v>27</v>
      </c>
      <c r="C28" s="699">
        <f>'2551'!W38</f>
        <v>0</v>
      </c>
      <c r="D28" s="699">
        <f>'2551'!X38</f>
        <v>0</v>
      </c>
      <c r="E28" s="699">
        <f>'2551'!Y38</f>
        <v>3</v>
      </c>
      <c r="F28" s="699">
        <f>'2551'!Z38</f>
        <v>46</v>
      </c>
      <c r="G28" s="699">
        <f>'2551'!AA38</f>
        <v>60</v>
      </c>
      <c r="H28" s="699">
        <f>'2551'!AB38</f>
        <v>76</v>
      </c>
      <c r="I28" s="700">
        <f t="shared" si="17"/>
        <v>185</v>
      </c>
      <c r="J28" s="698">
        <f>'2551'!V39</f>
        <v>1</v>
      </c>
      <c r="K28" s="701">
        <f t="shared" si="16"/>
        <v>3.7037037037037033</v>
      </c>
      <c r="L28" s="698">
        <f>'2551'!V40</f>
        <v>3</v>
      </c>
      <c r="M28" s="701">
        <f t="shared" si="18"/>
        <v>11.111111111111111</v>
      </c>
      <c r="N28" s="698">
        <f>'2551'!V41</f>
        <v>20</v>
      </c>
      <c r="O28" s="701">
        <f t="shared" si="19"/>
        <v>74.074074074074076</v>
      </c>
      <c r="P28" s="698">
        <f>'2551'!V42</f>
        <v>3</v>
      </c>
      <c r="Q28" s="701">
        <f t="shared" si="20"/>
        <v>11.111111111111111</v>
      </c>
      <c r="R28" s="698">
        <f t="shared" si="21"/>
        <v>27</v>
      </c>
      <c r="S28" s="702">
        <f>'2551'!AD38</f>
        <v>4.1297297297297293</v>
      </c>
      <c r="T28" s="703">
        <f t="shared" si="22"/>
        <v>3</v>
      </c>
      <c r="U28" s="704">
        <v>19</v>
      </c>
    </row>
    <row r="29" spans="1:21" ht="20.25" customHeight="1" x14ac:dyDescent="0.25">
      <c r="A29" s="314">
        <v>2541</v>
      </c>
      <c r="B29" s="698">
        <f>'2541'!E37</f>
        <v>21</v>
      </c>
      <c r="C29" s="699">
        <f>'2541'!W38</f>
        <v>0</v>
      </c>
      <c r="D29" s="699">
        <f>'2541'!X38</f>
        <v>0</v>
      </c>
      <c r="E29" s="699">
        <f>'2541'!Y38</f>
        <v>9</v>
      </c>
      <c r="F29" s="699">
        <f>'2541'!Z38</f>
        <v>27</v>
      </c>
      <c r="G29" s="699">
        <f>'2541'!AA38</f>
        <v>47</v>
      </c>
      <c r="H29" s="699">
        <f>'2541'!AB38</f>
        <v>63</v>
      </c>
      <c r="I29" s="700">
        <f t="shared" si="17"/>
        <v>146</v>
      </c>
      <c r="J29" s="698">
        <f>'2541'!V39</f>
        <v>2</v>
      </c>
      <c r="K29" s="701">
        <f t="shared" si="16"/>
        <v>9.5238095238095237</v>
      </c>
      <c r="L29" s="698">
        <f>'2541'!V40</f>
        <v>3</v>
      </c>
      <c r="M29" s="701">
        <f t="shared" si="18"/>
        <v>14.285714285714285</v>
      </c>
      <c r="N29" s="698">
        <f>'2541'!V41</f>
        <v>7</v>
      </c>
      <c r="O29" s="701">
        <f t="shared" si="19"/>
        <v>33.333333333333329</v>
      </c>
      <c r="P29" s="698">
        <f>'2541'!V42</f>
        <v>9</v>
      </c>
      <c r="Q29" s="701">
        <f t="shared" si="20"/>
        <v>42.857142857142854</v>
      </c>
      <c r="R29" s="698">
        <f t="shared" si="21"/>
        <v>21</v>
      </c>
      <c r="S29" s="702">
        <f>'2541'!AD38</f>
        <v>4.1232876712328768</v>
      </c>
      <c r="T29" s="703">
        <f t="shared" si="22"/>
        <v>2</v>
      </c>
      <c r="U29" s="704">
        <v>20</v>
      </c>
    </row>
    <row r="30" spans="1:21" ht="20.25" customHeight="1" x14ac:dyDescent="0.25">
      <c r="A30" s="314">
        <v>2542</v>
      </c>
      <c r="B30" s="698">
        <f>'2542'!E37</f>
        <v>22</v>
      </c>
      <c r="C30" s="699">
        <f>'2542'!W38</f>
        <v>0</v>
      </c>
      <c r="D30" s="699">
        <f>'2542'!X38</f>
        <v>0</v>
      </c>
      <c r="E30" s="699">
        <f>'2542'!Y38</f>
        <v>9</v>
      </c>
      <c r="F30" s="699">
        <f>'2542'!Z38</f>
        <v>28</v>
      </c>
      <c r="G30" s="699">
        <f>'2542'!AA38</f>
        <v>50</v>
      </c>
      <c r="H30" s="699">
        <f>'2542'!AB38</f>
        <v>64</v>
      </c>
      <c r="I30" s="700">
        <f t="shared" si="17"/>
        <v>151</v>
      </c>
      <c r="J30" s="698">
        <f>'2542'!V39</f>
        <v>1</v>
      </c>
      <c r="K30" s="701">
        <f t="shared" si="16"/>
        <v>4.5454545454545459</v>
      </c>
      <c r="L30" s="698">
        <f>'2542'!V40</f>
        <v>2</v>
      </c>
      <c r="M30" s="701">
        <f t="shared" si="18"/>
        <v>9.0909090909090917</v>
      </c>
      <c r="N30" s="698">
        <f>'2542'!V41</f>
        <v>10</v>
      </c>
      <c r="O30" s="701">
        <f t="shared" si="19"/>
        <v>45.454545454545453</v>
      </c>
      <c r="P30" s="698">
        <f>'2542'!V42</f>
        <v>9</v>
      </c>
      <c r="Q30" s="701">
        <f t="shared" si="20"/>
        <v>40.909090909090914</v>
      </c>
      <c r="R30" s="698">
        <f t="shared" si="21"/>
        <v>22</v>
      </c>
      <c r="S30" s="702">
        <f>'2542'!AD38</f>
        <v>4.1192052980132452</v>
      </c>
      <c r="T30" s="703">
        <f t="shared" si="22"/>
        <v>2</v>
      </c>
      <c r="U30" s="704">
        <v>20</v>
      </c>
    </row>
    <row r="31" spans="1:21" ht="20.25" customHeight="1" x14ac:dyDescent="0.25">
      <c r="A31" s="490">
        <v>2543</v>
      </c>
      <c r="B31" s="698">
        <f>'2543'!E37</f>
        <v>22</v>
      </c>
      <c r="C31" s="699">
        <f>'2543'!W38</f>
        <v>0</v>
      </c>
      <c r="D31" s="699">
        <f>'2543'!X38</f>
        <v>0</v>
      </c>
      <c r="E31" s="699">
        <f>'2543'!Y38</f>
        <v>5</v>
      </c>
      <c r="F31" s="699">
        <f>'2543'!Z38</f>
        <v>43</v>
      </c>
      <c r="G31" s="699">
        <f>'2543'!AA38</f>
        <v>41</v>
      </c>
      <c r="H31" s="699">
        <f>'2543'!AB38</f>
        <v>58</v>
      </c>
      <c r="I31" s="700">
        <f t="shared" si="17"/>
        <v>147</v>
      </c>
      <c r="J31" s="698" t="str">
        <f>'2543'!V39</f>
        <v>0</v>
      </c>
      <c r="K31" s="701">
        <f t="shared" si="16"/>
        <v>0</v>
      </c>
      <c r="L31" s="698">
        <f>'2543'!V40</f>
        <v>3</v>
      </c>
      <c r="M31" s="701">
        <f t="shared" si="18"/>
        <v>14.285714285714285</v>
      </c>
      <c r="N31" s="698">
        <f>'2543'!V41</f>
        <v>13</v>
      </c>
      <c r="O31" s="701">
        <f t="shared" si="19"/>
        <v>61.904761904761905</v>
      </c>
      <c r="P31" s="698">
        <f>'2543'!V42</f>
        <v>5</v>
      </c>
      <c r="Q31" s="701">
        <f t="shared" si="20"/>
        <v>23.809523809523807</v>
      </c>
      <c r="R31" s="698">
        <f t="shared" si="21"/>
        <v>21</v>
      </c>
      <c r="S31" s="702">
        <f>'2543'!AD38</f>
        <v>4.0340136054421771</v>
      </c>
      <c r="T31" s="703">
        <f t="shared" si="22"/>
        <v>3</v>
      </c>
      <c r="U31" s="704">
        <v>25</v>
      </c>
    </row>
    <row r="32" spans="1:21" ht="27" customHeight="1" x14ac:dyDescent="0.25">
      <c r="A32" s="234" t="s">
        <v>446</v>
      </c>
      <c r="B32" s="705">
        <f>SUM(B24:B31)</f>
        <v>217</v>
      </c>
      <c r="C32" s="705">
        <f t="shared" ref="C32:J32" si="23">SUM(C24:C30)</f>
        <v>0</v>
      </c>
      <c r="D32" s="705">
        <f t="shared" si="23"/>
        <v>0</v>
      </c>
      <c r="E32" s="705">
        <f t="shared" si="23"/>
        <v>41</v>
      </c>
      <c r="F32" s="705">
        <f t="shared" si="23"/>
        <v>288</v>
      </c>
      <c r="G32" s="705">
        <f t="shared" si="23"/>
        <v>483</v>
      </c>
      <c r="H32" s="705">
        <f t="shared" si="23"/>
        <v>539</v>
      </c>
      <c r="I32" s="705">
        <f>SUM(I24:I31)</f>
        <v>1498</v>
      </c>
      <c r="J32" s="706">
        <f t="shared" si="23"/>
        <v>8</v>
      </c>
      <c r="K32" s="707">
        <f>IF(R32=0,0,J32/R32*100)</f>
        <v>4.1025641025641022</v>
      </c>
      <c r="L32" s="706">
        <f>SUM(L24:L30)</f>
        <v>34</v>
      </c>
      <c r="M32" s="707">
        <f>IF(R32=0,0,L32/R32*100)</f>
        <v>17.435897435897434</v>
      </c>
      <c r="N32" s="706">
        <f>SUM(N24:N30)</f>
        <v>115</v>
      </c>
      <c r="O32" s="707">
        <f>IF(R32=0,0,N32/R32*100)</f>
        <v>58.974358974358978</v>
      </c>
      <c r="P32" s="706">
        <f>SUM(P24:P30)</f>
        <v>38</v>
      </c>
      <c r="Q32" s="707">
        <f>IF(R32=0,0,P32/R32*100)</f>
        <v>19.487179487179489</v>
      </c>
      <c r="R32" s="706">
        <f>SUM(R24:R30)</f>
        <v>195</v>
      </c>
      <c r="S32" s="708">
        <f>IF(ISERROR(((D32+E32)*2+F32*3+G32*4+H32*5)/SUM(D32,E32:H32)),"",((D32+E32)*2+F32*3+G32*4+H32*5)/SUM(D32,E32:H32))</f>
        <v>4.1250925240562548</v>
      </c>
      <c r="T32" s="709">
        <f>IF(I32=0,0,IF(Q32&gt;30,2,IF(AND(Q32&lt;10,K32&gt;=50),5,IF(AND(SUM(K32,M32)&gt;=50,Q32&lt;=20),4,3))))</f>
        <v>3</v>
      </c>
      <c r="U32" s="710">
        <v>7</v>
      </c>
    </row>
    <row r="33" spans="1:21" ht="20.25" x14ac:dyDescent="0.25">
      <c r="A33" s="288">
        <v>2431</v>
      </c>
      <c r="B33" s="698">
        <f>'2431'!E37</f>
        <v>24</v>
      </c>
      <c r="C33" s="699">
        <f>'2431'!W38</f>
        <v>0</v>
      </c>
      <c r="D33" s="699">
        <f>'2431'!X38</f>
        <v>0</v>
      </c>
      <c r="E33" s="699">
        <f>'2431'!Y38</f>
        <v>0</v>
      </c>
      <c r="F33" s="699">
        <f>'2431'!Z38</f>
        <v>23</v>
      </c>
      <c r="G33" s="699">
        <f>'2431'!AA38</f>
        <v>77</v>
      </c>
      <c r="H33" s="699">
        <f>'2431'!AB38</f>
        <v>91</v>
      </c>
      <c r="I33" s="700">
        <f>SUM(D33:H33)</f>
        <v>191</v>
      </c>
      <c r="J33" s="698">
        <f>'2431'!V39</f>
        <v>4</v>
      </c>
      <c r="K33" s="701">
        <f t="shared" ref="K33:K41" si="24">IF(R33=0,0,J33/R33*100)</f>
        <v>16.666666666666664</v>
      </c>
      <c r="L33" s="698">
        <f>'2431'!V40</f>
        <v>8</v>
      </c>
      <c r="M33" s="701">
        <f t="shared" ref="M33:M41" si="25">IF(R33=0,0,L33/R33*100)</f>
        <v>33.333333333333329</v>
      </c>
      <c r="N33" s="698">
        <f>'2431'!V41</f>
        <v>12</v>
      </c>
      <c r="O33" s="701">
        <f t="shared" ref="O33:O41" si="26">IF(R33=0,0,N33/R33*100)</f>
        <v>50</v>
      </c>
      <c r="P33" s="698" t="str">
        <f>'2431'!V42</f>
        <v>0</v>
      </c>
      <c r="Q33" s="701">
        <f t="shared" ref="Q33:Q41" si="27">IF(R33=0,0,P33/R33*100)</f>
        <v>0</v>
      </c>
      <c r="R33" s="698">
        <f>SUM(J33,L33,N33,P33)</f>
        <v>24</v>
      </c>
      <c r="S33" s="702">
        <f>'2431'!AD38</f>
        <v>4.3560209424083771</v>
      </c>
      <c r="T33" s="703">
        <f>IF(I33=0,0,IF(Q33&gt;30,2,IF(AND(Q33&lt;10,K33&gt;=50),5,IF(AND(SUM(K33,M33)&gt;=50,Q33&lt;=20),4,3))))</f>
        <v>4</v>
      </c>
      <c r="U33" s="704">
        <v>8</v>
      </c>
    </row>
    <row r="34" spans="1:21" ht="20.25" x14ac:dyDescent="0.25">
      <c r="A34" s="288">
        <v>2432</v>
      </c>
      <c r="B34" s="698">
        <f>'2432'!E37</f>
        <v>26</v>
      </c>
      <c r="C34" s="699">
        <f>'2432'!W38</f>
        <v>0</v>
      </c>
      <c r="D34" s="699">
        <f>'2432'!X38</f>
        <v>0</v>
      </c>
      <c r="E34" s="699">
        <f>'2432'!Y38</f>
        <v>2</v>
      </c>
      <c r="F34" s="699">
        <f>'2432'!Z38</f>
        <v>35</v>
      </c>
      <c r="G34" s="699">
        <f>'2432'!AA38</f>
        <v>73</v>
      </c>
      <c r="H34" s="699">
        <f>'2432'!AB38</f>
        <v>98</v>
      </c>
      <c r="I34" s="700">
        <f t="shared" ref="I34:I41" si="28">SUM(D34:H34)</f>
        <v>208</v>
      </c>
      <c r="J34" s="698">
        <f>'2432'!V39</f>
        <v>2</v>
      </c>
      <c r="K34" s="701">
        <f t="shared" si="24"/>
        <v>7.6923076923076925</v>
      </c>
      <c r="L34" s="698">
        <f>'2432'!V40</f>
        <v>9</v>
      </c>
      <c r="M34" s="701">
        <f t="shared" si="25"/>
        <v>34.615384615384613</v>
      </c>
      <c r="N34" s="698">
        <f>'2432'!V41</f>
        <v>13</v>
      </c>
      <c r="O34" s="701">
        <f t="shared" si="26"/>
        <v>50</v>
      </c>
      <c r="P34" s="698">
        <f>'2432'!V42</f>
        <v>2</v>
      </c>
      <c r="Q34" s="701">
        <f t="shared" si="27"/>
        <v>7.6923076923076925</v>
      </c>
      <c r="R34" s="698">
        <f t="shared" ref="R34:R41" si="29">SUM(J34,L34,N34,P34)</f>
        <v>26</v>
      </c>
      <c r="S34" s="702">
        <f>'2432'!AD38</f>
        <v>4.2836538461538458</v>
      </c>
      <c r="T34" s="703">
        <f t="shared" ref="T34:T41" si="30">IF(I34=0,0,IF(Q34&gt;30,2,IF(AND(Q34&lt;10,K34&gt;=50),5,IF(AND(SUM(K34,M34)&gt;=50,Q34&lt;=20),4,3))))</f>
        <v>3</v>
      </c>
      <c r="U34" s="704">
        <v>13</v>
      </c>
    </row>
    <row r="35" spans="1:21" ht="20.25" x14ac:dyDescent="0.25">
      <c r="A35" s="288">
        <v>2433</v>
      </c>
      <c r="B35" s="698">
        <f>'2433'!E34</f>
        <v>23</v>
      </c>
      <c r="C35" s="699">
        <f>'2433'!W35</f>
        <v>0</v>
      </c>
      <c r="D35" s="699">
        <f>'2433'!X35</f>
        <v>0</v>
      </c>
      <c r="E35" s="699">
        <f>'2433'!Y35</f>
        <v>0</v>
      </c>
      <c r="F35" s="699">
        <f>'2433'!Z35</f>
        <v>38</v>
      </c>
      <c r="G35" s="699">
        <f>'2433'!AA35</f>
        <v>72</v>
      </c>
      <c r="H35" s="699">
        <f>'2433'!AB35</f>
        <v>74</v>
      </c>
      <c r="I35" s="700">
        <f t="shared" si="28"/>
        <v>184</v>
      </c>
      <c r="J35" s="698">
        <f>'2433'!V36</f>
        <v>1</v>
      </c>
      <c r="K35" s="701">
        <f t="shared" si="24"/>
        <v>4.3478260869565215</v>
      </c>
      <c r="L35" s="698">
        <f>'2433'!V37</f>
        <v>4</v>
      </c>
      <c r="M35" s="701">
        <f t="shared" si="25"/>
        <v>17.391304347826086</v>
      </c>
      <c r="N35" s="698">
        <f>'2433'!V38</f>
        <v>18</v>
      </c>
      <c r="O35" s="701">
        <f t="shared" si="26"/>
        <v>78.260869565217391</v>
      </c>
      <c r="P35" s="698" t="str">
        <f>'2433'!V39</f>
        <v>0</v>
      </c>
      <c r="Q35" s="701">
        <f t="shared" si="27"/>
        <v>0</v>
      </c>
      <c r="R35" s="698">
        <f t="shared" si="29"/>
        <v>23</v>
      </c>
      <c r="S35" s="702">
        <f>'2433'!AD35</f>
        <v>4.1956521739130439</v>
      </c>
      <c r="T35" s="703">
        <f t="shared" si="30"/>
        <v>3</v>
      </c>
      <c r="U35" s="704">
        <v>14</v>
      </c>
    </row>
    <row r="36" spans="1:21" ht="20.25" x14ac:dyDescent="0.25">
      <c r="A36" s="288">
        <v>2434</v>
      </c>
      <c r="B36" s="698">
        <f>'2434'!E37</f>
        <v>23</v>
      </c>
      <c r="C36" s="699">
        <f>'2434'!W38</f>
        <v>0</v>
      </c>
      <c r="D36" s="699">
        <f>'2434'!X38</f>
        <v>0</v>
      </c>
      <c r="E36" s="699">
        <f>'2434'!Y38</f>
        <v>0</v>
      </c>
      <c r="F36" s="699">
        <f>'2434'!Z38</f>
        <v>39</v>
      </c>
      <c r="G36" s="699">
        <f>'2434'!AA38</f>
        <v>68</v>
      </c>
      <c r="H36" s="699">
        <f>'2434'!AB38</f>
        <v>75</v>
      </c>
      <c r="I36" s="700">
        <f t="shared" si="28"/>
        <v>182</v>
      </c>
      <c r="J36" s="698">
        <f>'2434'!V39</f>
        <v>2</v>
      </c>
      <c r="K36" s="701">
        <f t="shared" si="24"/>
        <v>8.695652173913043</v>
      </c>
      <c r="L36" s="698">
        <f>'2434'!V40</f>
        <v>4</v>
      </c>
      <c r="M36" s="701">
        <f t="shared" si="25"/>
        <v>17.391304347826086</v>
      </c>
      <c r="N36" s="698">
        <f>'2434'!V41</f>
        <v>17</v>
      </c>
      <c r="O36" s="701">
        <f t="shared" si="26"/>
        <v>73.91304347826086</v>
      </c>
      <c r="P36" s="698" t="str">
        <f>'2434'!V42</f>
        <v>0</v>
      </c>
      <c r="Q36" s="701">
        <f t="shared" si="27"/>
        <v>0</v>
      </c>
      <c r="R36" s="698">
        <f t="shared" si="29"/>
        <v>23</v>
      </c>
      <c r="S36" s="702">
        <f>'2434'!AD38</f>
        <v>4.197802197802198</v>
      </c>
      <c r="T36" s="703">
        <f t="shared" si="30"/>
        <v>3</v>
      </c>
      <c r="U36" s="704">
        <v>14</v>
      </c>
    </row>
    <row r="37" spans="1:21" ht="20.25" x14ac:dyDescent="0.25">
      <c r="A37" s="288">
        <v>2435</v>
      </c>
      <c r="B37" s="698">
        <f>'2435'!E37</f>
        <v>25</v>
      </c>
      <c r="C37" s="699">
        <f>'2435'!W38</f>
        <v>0</v>
      </c>
      <c r="D37" s="699">
        <f>'2435'!X38</f>
        <v>0</v>
      </c>
      <c r="E37" s="699">
        <f>'2435'!Y38</f>
        <v>0</v>
      </c>
      <c r="F37" s="699">
        <f>'2435'!Z38</f>
        <v>32</v>
      </c>
      <c r="G37" s="699">
        <f>'2435'!AA38</f>
        <v>71</v>
      </c>
      <c r="H37" s="699">
        <f>'2435'!AB38</f>
        <v>97</v>
      </c>
      <c r="I37" s="700">
        <f t="shared" si="28"/>
        <v>200</v>
      </c>
      <c r="J37" s="698">
        <f>'2435'!V39</f>
        <v>4</v>
      </c>
      <c r="K37" s="701">
        <f t="shared" si="24"/>
        <v>16</v>
      </c>
      <c r="L37" s="698">
        <f>'2435'!V40</f>
        <v>8</v>
      </c>
      <c r="M37" s="701">
        <f t="shared" si="25"/>
        <v>32</v>
      </c>
      <c r="N37" s="698">
        <f>'2435'!V41</f>
        <v>13</v>
      </c>
      <c r="O37" s="701">
        <f t="shared" si="26"/>
        <v>52</v>
      </c>
      <c r="P37" s="698" t="str">
        <f>'2435'!V42</f>
        <v>0</v>
      </c>
      <c r="Q37" s="701">
        <f t="shared" si="27"/>
        <v>0</v>
      </c>
      <c r="R37" s="698">
        <f t="shared" si="29"/>
        <v>25</v>
      </c>
      <c r="S37" s="702">
        <f>'2435'!AD38</f>
        <v>4.3250000000000002</v>
      </c>
      <c r="T37" s="703">
        <f>IF(I37=0,0,IF(Q37&gt;30,2,IF(AND(Q37&lt;10,K37&gt;=50),5,IF(AND(SUM(K37,M37)&gt;=50,Q37&lt;=20),4,3))))</f>
        <v>3</v>
      </c>
      <c r="U37" s="704">
        <v>10</v>
      </c>
    </row>
    <row r="38" spans="1:21" ht="20.25" x14ac:dyDescent="0.25">
      <c r="A38" s="289">
        <v>2451</v>
      </c>
      <c r="B38" s="698">
        <f>'2451'!E36</f>
        <v>27</v>
      </c>
      <c r="C38" s="699">
        <f>'2451'!W37</f>
        <v>0</v>
      </c>
      <c r="D38" s="699">
        <f>'2451'!X37</f>
        <v>0</v>
      </c>
      <c r="E38" s="699">
        <f>'2451'!Y37</f>
        <v>1</v>
      </c>
      <c r="F38" s="699">
        <f>'2451'!Z37</f>
        <v>32</v>
      </c>
      <c r="G38" s="699">
        <f>'2451'!AA37</f>
        <v>77</v>
      </c>
      <c r="H38" s="699">
        <f>'2451'!AB37</f>
        <v>106</v>
      </c>
      <c r="I38" s="700">
        <f t="shared" si="28"/>
        <v>216</v>
      </c>
      <c r="J38" s="698">
        <f>'2451'!V38</f>
        <v>5</v>
      </c>
      <c r="K38" s="701">
        <f t="shared" si="24"/>
        <v>18.518518518518519</v>
      </c>
      <c r="L38" s="698">
        <f>'2451'!V39</f>
        <v>7</v>
      </c>
      <c r="M38" s="701">
        <f>IF(R38=0,0,L38/R38*100)</f>
        <v>25.925925925925924</v>
      </c>
      <c r="N38" s="698">
        <f>'2451'!V40</f>
        <v>14</v>
      </c>
      <c r="O38" s="701">
        <f t="shared" si="26"/>
        <v>51.851851851851848</v>
      </c>
      <c r="P38" s="698">
        <f>'2451'!V41</f>
        <v>1</v>
      </c>
      <c r="Q38" s="701">
        <f t="shared" si="27"/>
        <v>3.7037037037037033</v>
      </c>
      <c r="R38" s="698">
        <f t="shared" si="29"/>
        <v>27</v>
      </c>
      <c r="S38" s="702">
        <f>'2451'!AD37</f>
        <v>4.333333333333333</v>
      </c>
      <c r="T38" s="703">
        <f t="shared" si="30"/>
        <v>3</v>
      </c>
      <c r="U38" s="704">
        <v>10</v>
      </c>
    </row>
    <row r="39" spans="1:21" ht="20.25" x14ac:dyDescent="0.25">
      <c r="A39" s="288">
        <v>2441</v>
      </c>
      <c r="B39" s="698">
        <f>'2441'!E37</f>
        <v>25</v>
      </c>
      <c r="C39" s="699">
        <f>'2441'!W38</f>
        <v>0</v>
      </c>
      <c r="D39" s="699">
        <f>'2441'!X38</f>
        <v>0</v>
      </c>
      <c r="E39" s="699">
        <f>'2441'!Y38</f>
        <v>1</v>
      </c>
      <c r="F39" s="699">
        <f>'2441'!Z38</f>
        <v>50</v>
      </c>
      <c r="G39" s="699">
        <f>'2441'!AA38</f>
        <v>61</v>
      </c>
      <c r="H39" s="699">
        <f>'2441'!AB38</f>
        <v>88</v>
      </c>
      <c r="I39" s="700">
        <f t="shared" si="28"/>
        <v>200</v>
      </c>
      <c r="J39" s="698">
        <f>'2441'!V39</f>
        <v>3</v>
      </c>
      <c r="K39" s="701">
        <f t="shared" si="24"/>
        <v>12</v>
      </c>
      <c r="L39" s="698">
        <f>'2441'!V40</f>
        <v>6</v>
      </c>
      <c r="M39" s="701">
        <f t="shared" si="25"/>
        <v>24</v>
      </c>
      <c r="N39" s="698">
        <f>'2441'!V41</f>
        <v>15</v>
      </c>
      <c r="O39" s="701">
        <f t="shared" si="26"/>
        <v>60</v>
      </c>
      <c r="P39" s="698">
        <f>'2441'!V42</f>
        <v>1</v>
      </c>
      <c r="Q39" s="701">
        <f t="shared" si="27"/>
        <v>4</v>
      </c>
      <c r="R39" s="698">
        <f t="shared" si="29"/>
        <v>25</v>
      </c>
      <c r="S39" s="702">
        <f>'2441'!AD38</f>
        <v>4.18</v>
      </c>
      <c r="T39" s="703">
        <f t="shared" si="30"/>
        <v>3</v>
      </c>
      <c r="U39" s="704">
        <v>16</v>
      </c>
    </row>
    <row r="40" spans="1:21" ht="20.25" x14ac:dyDescent="0.25">
      <c r="A40" s="288">
        <v>2442</v>
      </c>
      <c r="B40" s="698">
        <f>'2442'!E37</f>
        <v>21</v>
      </c>
      <c r="C40" s="699">
        <f>'2442'!W38</f>
        <v>0</v>
      </c>
      <c r="D40" s="699">
        <f>'2442'!X38</f>
        <v>0</v>
      </c>
      <c r="E40" s="699">
        <f>'2442'!Y38</f>
        <v>2</v>
      </c>
      <c r="F40" s="699">
        <f>'2442'!Z38</f>
        <v>50</v>
      </c>
      <c r="G40" s="699">
        <f>'2442'!AA38</f>
        <v>49</v>
      </c>
      <c r="H40" s="699">
        <f>'2442'!AB38</f>
        <v>66</v>
      </c>
      <c r="I40" s="700">
        <f t="shared" si="28"/>
        <v>167</v>
      </c>
      <c r="J40" s="698">
        <f>'2442'!V39</f>
        <v>1</v>
      </c>
      <c r="K40" s="701">
        <f t="shared" si="24"/>
        <v>4.7619047619047619</v>
      </c>
      <c r="L40" s="698">
        <f>'2442'!V40</f>
        <v>4</v>
      </c>
      <c r="M40" s="701">
        <f t="shared" si="25"/>
        <v>19.047619047619047</v>
      </c>
      <c r="N40" s="698">
        <f>'2442'!V41</f>
        <v>14</v>
      </c>
      <c r="O40" s="701">
        <f t="shared" si="26"/>
        <v>66.666666666666657</v>
      </c>
      <c r="P40" s="698">
        <f>'2442'!V42</f>
        <v>2</v>
      </c>
      <c r="Q40" s="701">
        <f t="shared" si="27"/>
        <v>9.5238095238095237</v>
      </c>
      <c r="R40" s="698">
        <f t="shared" si="29"/>
        <v>21</v>
      </c>
      <c r="S40" s="702">
        <f>'2442'!AD38</f>
        <v>4.0718562874251498</v>
      </c>
      <c r="T40" s="703">
        <f t="shared" si="30"/>
        <v>3</v>
      </c>
      <c r="U40" s="704">
        <v>22</v>
      </c>
    </row>
    <row r="41" spans="1:21" ht="20.25" x14ac:dyDescent="0.25">
      <c r="A41" s="288">
        <v>2443</v>
      </c>
      <c r="B41" s="698">
        <f>'2443'!E37</f>
        <v>24</v>
      </c>
      <c r="C41" s="699">
        <f>'2443'!W38</f>
        <v>0</v>
      </c>
      <c r="D41" s="699">
        <f>'2443'!X38</f>
        <v>0</v>
      </c>
      <c r="E41" s="699">
        <f>'2443'!Y38</f>
        <v>0</v>
      </c>
      <c r="F41" s="699">
        <f>'2443'!Z38</f>
        <v>48</v>
      </c>
      <c r="G41" s="699">
        <f>'2443'!AA38</f>
        <v>62</v>
      </c>
      <c r="H41" s="699">
        <f>'2443'!AB38</f>
        <v>80</v>
      </c>
      <c r="I41" s="700">
        <f t="shared" si="28"/>
        <v>190</v>
      </c>
      <c r="J41" s="698">
        <f>'2443'!V39</f>
        <v>3</v>
      </c>
      <c r="K41" s="701">
        <f t="shared" si="24"/>
        <v>12.5</v>
      </c>
      <c r="L41" s="698">
        <f>'2443'!V40</f>
        <v>1</v>
      </c>
      <c r="M41" s="701">
        <f t="shared" si="25"/>
        <v>4.1666666666666661</v>
      </c>
      <c r="N41" s="698">
        <f>'2443'!V41</f>
        <v>20</v>
      </c>
      <c r="O41" s="701">
        <f t="shared" si="26"/>
        <v>83.333333333333343</v>
      </c>
      <c r="P41" s="698" t="str">
        <f>'2443'!V42</f>
        <v>0</v>
      </c>
      <c r="Q41" s="701">
        <f t="shared" si="27"/>
        <v>0</v>
      </c>
      <c r="R41" s="698">
        <f t="shared" si="29"/>
        <v>24</v>
      </c>
      <c r="S41" s="702">
        <f>'2443'!AD38</f>
        <v>4.1684210526315786</v>
      </c>
      <c r="T41" s="703">
        <f t="shared" si="30"/>
        <v>3</v>
      </c>
      <c r="U41" s="704">
        <v>16</v>
      </c>
    </row>
    <row r="42" spans="1:21" ht="20.25" x14ac:dyDescent="0.25">
      <c r="A42" s="234" t="s">
        <v>53</v>
      </c>
      <c r="B42" s="705">
        <f>SUM(B33:B41)</f>
        <v>218</v>
      </c>
      <c r="C42" s="705">
        <f t="shared" ref="C42:I42" si="31">SUM(C33:C41)</f>
        <v>0</v>
      </c>
      <c r="D42" s="705">
        <f t="shared" si="31"/>
        <v>0</v>
      </c>
      <c r="E42" s="705">
        <f t="shared" si="31"/>
        <v>6</v>
      </c>
      <c r="F42" s="705">
        <f t="shared" si="31"/>
        <v>347</v>
      </c>
      <c r="G42" s="705">
        <f t="shared" si="31"/>
        <v>610</v>
      </c>
      <c r="H42" s="705">
        <f t="shared" si="31"/>
        <v>775</v>
      </c>
      <c r="I42" s="705">
        <f t="shared" si="31"/>
        <v>1738</v>
      </c>
      <c r="J42" s="706">
        <f>SUM(J33:J41)</f>
        <v>25</v>
      </c>
      <c r="K42" s="707">
        <f t="shared" ref="K42:K51" si="32">IF(R42=0,0,J42/R42*100)</f>
        <v>11.467889908256881</v>
      </c>
      <c r="L42" s="706">
        <f>SUM(L33:L41)</f>
        <v>51</v>
      </c>
      <c r="M42" s="707">
        <f t="shared" ref="M42:M50" si="33">IF(R42=0,0,L42/R42*100)</f>
        <v>23.394495412844037</v>
      </c>
      <c r="N42" s="706">
        <f>SUM(N33:N41)</f>
        <v>136</v>
      </c>
      <c r="O42" s="707">
        <f t="shared" ref="O42:O49" si="34">IF(R42=0,0,N42/R42*100)</f>
        <v>62.385321100917437</v>
      </c>
      <c r="P42" s="706">
        <f>SUM(P33:P41)</f>
        <v>6</v>
      </c>
      <c r="Q42" s="707">
        <f t="shared" ref="Q42:Q49" si="35">IF(R42=0,0,P42/R42*100)</f>
        <v>2.7522935779816518</v>
      </c>
      <c r="R42" s="706">
        <f>SUM(R33:R41)</f>
        <v>218</v>
      </c>
      <c r="S42" s="708">
        <f>IF(ISERROR(((D42+E42)*2+F42*3+G42*4+H42*5)/SUM(D42,E42:H42)),"",((D42+E42)*2+F42*3+G42*4+H42*5)/SUM(D42,E42:H42))</f>
        <v>4.2393555811277333</v>
      </c>
      <c r="T42" s="709">
        <f t="shared" ref="T42:T52" si="36">IF(I42=0,0,IF(Q42&gt;30,2,IF(AND(Q42&lt;10,K42&gt;=50),5,IF(AND(SUM(K42,M42)&gt;=50,Q42&lt;=20),4,3))))</f>
        <v>3</v>
      </c>
      <c r="U42" s="710">
        <v>6</v>
      </c>
    </row>
    <row r="43" spans="1:21" ht="20.25" x14ac:dyDescent="0.3">
      <c r="A43" s="272">
        <v>2331</v>
      </c>
      <c r="B43" s="698">
        <f>'2331'!E38</f>
        <v>20</v>
      </c>
      <c r="C43" s="699">
        <f>'2331'!W39</f>
        <v>0</v>
      </c>
      <c r="D43" s="699">
        <f>'2331'!X39</f>
        <v>0</v>
      </c>
      <c r="E43" s="699">
        <f>'2331'!Y39</f>
        <v>0</v>
      </c>
      <c r="F43" s="699">
        <f>'2331'!Z39</f>
        <v>48</v>
      </c>
      <c r="G43" s="699">
        <f>'2331'!AA39</f>
        <v>132</v>
      </c>
      <c r="H43" s="699">
        <f>'2331'!AB39</f>
        <v>100</v>
      </c>
      <c r="I43" s="700">
        <f>SUM(D43:H43)</f>
        <v>280</v>
      </c>
      <c r="J43" s="698" t="str">
        <f>'2331'!V40</f>
        <v>0</v>
      </c>
      <c r="K43" s="701">
        <f t="shared" si="32"/>
        <v>0</v>
      </c>
      <c r="L43" s="699">
        <f>'2331'!V41</f>
        <v>7</v>
      </c>
      <c r="M43" s="701">
        <f t="shared" si="33"/>
        <v>35</v>
      </c>
      <c r="N43" s="699">
        <f>'2331'!V42</f>
        <v>13</v>
      </c>
      <c r="O43" s="701">
        <f t="shared" si="34"/>
        <v>65</v>
      </c>
      <c r="P43" s="699" t="str">
        <f>'2331'!V43</f>
        <v>0</v>
      </c>
      <c r="Q43" s="701">
        <f t="shared" si="35"/>
        <v>0</v>
      </c>
      <c r="R43" s="698">
        <f t="shared" ref="R43:R50" si="37">SUM(J43,L43,N43,P43)</f>
        <v>20</v>
      </c>
      <c r="S43" s="702">
        <f>'2331'!AD39</f>
        <v>4.1857142857142859</v>
      </c>
      <c r="T43" s="703">
        <f t="shared" si="36"/>
        <v>3</v>
      </c>
      <c r="U43" s="711">
        <v>15</v>
      </c>
    </row>
    <row r="44" spans="1:21" ht="20.25" x14ac:dyDescent="0.3">
      <c r="A44" s="272">
        <v>2332</v>
      </c>
      <c r="B44" s="698">
        <f>'2332'!E38</f>
        <v>22</v>
      </c>
      <c r="C44" s="699">
        <f>'2332'!W39</f>
        <v>0</v>
      </c>
      <c r="D44" s="699">
        <f>'2332'!X39</f>
        <v>0</v>
      </c>
      <c r="E44" s="699">
        <f>'2332'!Y39</f>
        <v>0</v>
      </c>
      <c r="F44" s="699">
        <f>'2332'!Z39</f>
        <v>28</v>
      </c>
      <c r="G44" s="699">
        <f>'2332'!AA39</f>
        <v>98</v>
      </c>
      <c r="H44" s="699">
        <f>'2332'!AB39</f>
        <v>112</v>
      </c>
      <c r="I44" s="700">
        <f>SUM(D44:H44)</f>
        <v>238</v>
      </c>
      <c r="J44" s="698">
        <f>'2332'!V40</f>
        <v>1</v>
      </c>
      <c r="K44" s="701">
        <f t="shared" si="32"/>
        <v>4.5454545454545459</v>
      </c>
      <c r="L44" s="698">
        <f>'2332'!V41</f>
        <v>10</v>
      </c>
      <c r="M44" s="701">
        <f t="shared" si="33"/>
        <v>45.454545454545453</v>
      </c>
      <c r="N44" s="698">
        <f>'2332'!V42</f>
        <v>11</v>
      </c>
      <c r="O44" s="701">
        <f t="shared" si="34"/>
        <v>50</v>
      </c>
      <c r="P44" s="698" t="str">
        <f>'2332'!V43</f>
        <v>0</v>
      </c>
      <c r="Q44" s="701">
        <f t="shared" si="35"/>
        <v>0</v>
      </c>
      <c r="R44" s="698">
        <f t="shared" si="37"/>
        <v>22</v>
      </c>
      <c r="S44" s="702">
        <f>'2332'!AD39</f>
        <v>4.3529411764705879</v>
      </c>
      <c r="T44" s="703">
        <f t="shared" si="36"/>
        <v>4</v>
      </c>
      <c r="U44" s="711">
        <v>9</v>
      </c>
    </row>
    <row r="45" spans="1:21" ht="20.25" x14ac:dyDescent="0.3">
      <c r="A45" s="272">
        <v>2334</v>
      </c>
      <c r="B45" s="698">
        <f>'2334'!E38</f>
        <v>18</v>
      </c>
      <c r="C45" s="699">
        <f>'2334'!W39</f>
        <v>0</v>
      </c>
      <c r="D45" s="699">
        <f>'2334'!X39</f>
        <v>0</v>
      </c>
      <c r="E45" s="699">
        <f>'2334'!Y39</f>
        <v>1</v>
      </c>
      <c r="F45" s="699">
        <f>'2334'!Z39</f>
        <v>52</v>
      </c>
      <c r="G45" s="699">
        <f>'2334'!AA39</f>
        <v>118</v>
      </c>
      <c r="H45" s="699">
        <f>'2334'!AB39</f>
        <v>79</v>
      </c>
      <c r="I45" s="700">
        <f>SUM(D45:H45)</f>
        <v>250</v>
      </c>
      <c r="J45" s="698" t="str">
        <f>'2334'!V40</f>
        <v>0</v>
      </c>
      <c r="K45" s="701">
        <f t="shared" si="32"/>
        <v>0</v>
      </c>
      <c r="L45" s="698">
        <f>'2334'!V41</f>
        <v>2</v>
      </c>
      <c r="M45" s="701">
        <f t="shared" si="33"/>
        <v>11.111111111111111</v>
      </c>
      <c r="N45" s="698">
        <f>'2334'!V42</f>
        <v>15</v>
      </c>
      <c r="O45" s="701">
        <f t="shared" si="34"/>
        <v>83.333333333333343</v>
      </c>
      <c r="P45" s="698">
        <f>'2334'!V43</f>
        <v>1</v>
      </c>
      <c r="Q45" s="701">
        <f t="shared" si="35"/>
        <v>5.5555555555555554</v>
      </c>
      <c r="R45" s="698">
        <f t="shared" si="37"/>
        <v>18</v>
      </c>
      <c r="S45" s="702">
        <f>'2334'!AD39</f>
        <v>4.0999999999999996</v>
      </c>
      <c r="T45" s="703">
        <f t="shared" si="36"/>
        <v>3</v>
      </c>
      <c r="U45" s="711">
        <v>21</v>
      </c>
    </row>
    <row r="46" spans="1:21" ht="20.25" x14ac:dyDescent="0.3">
      <c r="A46" s="272">
        <v>2341</v>
      </c>
      <c r="B46" s="698">
        <f>'2341'!E37</f>
        <v>23</v>
      </c>
      <c r="C46" s="699">
        <f>'2341'!W38</f>
        <v>0</v>
      </c>
      <c r="D46" s="699">
        <f>'2341'!X38</f>
        <v>0</v>
      </c>
      <c r="E46" s="699">
        <f>'2341'!Y38</f>
        <v>0</v>
      </c>
      <c r="F46" s="699">
        <f>'2341'!Z38</f>
        <v>47</v>
      </c>
      <c r="G46" s="699">
        <f>'2341'!AA38</f>
        <v>136</v>
      </c>
      <c r="H46" s="699">
        <f>'2341'!AB38</f>
        <v>137</v>
      </c>
      <c r="I46" s="700">
        <f>SUM(D46:H46)</f>
        <v>320</v>
      </c>
      <c r="J46" s="698">
        <f>'2341'!V39</f>
        <v>2</v>
      </c>
      <c r="K46" s="701">
        <f t="shared" si="32"/>
        <v>8.695652173913043</v>
      </c>
      <c r="L46" s="698">
        <f>'2341'!V40</f>
        <v>8</v>
      </c>
      <c r="M46" s="701">
        <f t="shared" si="33"/>
        <v>34.782608695652172</v>
      </c>
      <c r="N46" s="698">
        <f>'2341'!V41</f>
        <v>13</v>
      </c>
      <c r="O46" s="701">
        <f t="shared" si="34"/>
        <v>56.521739130434781</v>
      </c>
      <c r="P46" s="698" t="str">
        <f>'2341'!V42</f>
        <v>0</v>
      </c>
      <c r="Q46" s="701">
        <f t="shared" si="35"/>
        <v>0</v>
      </c>
      <c r="R46" s="698">
        <f t="shared" si="37"/>
        <v>23</v>
      </c>
      <c r="S46" s="702">
        <f>'2341'!AD38</f>
        <v>4.28125</v>
      </c>
      <c r="T46" s="703">
        <f t="shared" si="36"/>
        <v>3</v>
      </c>
      <c r="U46" s="711">
        <v>13</v>
      </c>
    </row>
    <row r="47" spans="1:21" ht="20.25" x14ac:dyDescent="0.3">
      <c r="A47" s="272">
        <v>2342</v>
      </c>
      <c r="B47" s="698">
        <f>'2342'!E37</f>
        <v>23</v>
      </c>
      <c r="C47" s="699">
        <f>'2342'!W38</f>
        <v>0</v>
      </c>
      <c r="D47" s="699">
        <f>'2342'!X38</f>
        <v>0</v>
      </c>
      <c r="E47" s="699">
        <f>'2342'!Y38</f>
        <v>1</v>
      </c>
      <c r="F47" s="699">
        <f>'2342'!Z38</f>
        <v>77</v>
      </c>
      <c r="G47" s="699">
        <f>'2342'!AA38</f>
        <v>121</v>
      </c>
      <c r="H47" s="699">
        <f>'2342'!AB38</f>
        <v>117</v>
      </c>
      <c r="I47" s="699">
        <f>'2342'!AC38</f>
        <v>316</v>
      </c>
      <c r="J47" s="698" t="str">
        <f>'2342'!V39</f>
        <v>0</v>
      </c>
      <c r="K47" s="701">
        <f t="shared" si="32"/>
        <v>0</v>
      </c>
      <c r="L47" s="698">
        <f>'2342'!V40</f>
        <v>4</v>
      </c>
      <c r="M47" s="701">
        <f t="shared" si="33"/>
        <v>17.391304347826086</v>
      </c>
      <c r="N47" s="698">
        <f>'2342'!V41</f>
        <v>18</v>
      </c>
      <c r="O47" s="701">
        <f t="shared" si="34"/>
        <v>78.260869565217391</v>
      </c>
      <c r="P47" s="698">
        <f>'2342'!V42</f>
        <v>1</v>
      </c>
      <c r="Q47" s="701">
        <f t="shared" si="35"/>
        <v>4.3478260869565215</v>
      </c>
      <c r="R47" s="698">
        <f t="shared" si="37"/>
        <v>23</v>
      </c>
      <c r="S47" s="702">
        <f>'2342'!AD38</f>
        <v>4.1202531645569618</v>
      </c>
      <c r="T47" s="703">
        <f t="shared" si="36"/>
        <v>3</v>
      </c>
      <c r="U47" s="711">
        <v>20</v>
      </c>
    </row>
    <row r="48" spans="1:21" ht="20.25" x14ac:dyDescent="0.3">
      <c r="A48" s="238">
        <v>2343</v>
      </c>
      <c r="B48" s="698">
        <f>'2343'!E37</f>
        <v>26</v>
      </c>
      <c r="C48" s="699">
        <f>'2343'!W38</f>
        <v>0</v>
      </c>
      <c r="D48" s="699">
        <f>'2343'!X38</f>
        <v>0</v>
      </c>
      <c r="E48" s="699">
        <f>'2343'!Y38</f>
        <v>0</v>
      </c>
      <c r="F48" s="699">
        <f>'2343'!Z38</f>
        <v>60</v>
      </c>
      <c r="G48" s="699">
        <f>'2343'!AA38</f>
        <v>164</v>
      </c>
      <c r="H48" s="699">
        <f>'2343'!AB38</f>
        <v>134</v>
      </c>
      <c r="I48" s="699">
        <f>'2343'!AC38</f>
        <v>358</v>
      </c>
      <c r="J48" s="698">
        <f>'2343'!V39</f>
        <v>2</v>
      </c>
      <c r="K48" s="701">
        <f t="shared" si="32"/>
        <v>7.6923076923076925</v>
      </c>
      <c r="L48" s="698">
        <f>'2343'!V40</f>
        <v>6</v>
      </c>
      <c r="M48" s="701">
        <f t="shared" si="33"/>
        <v>23.076923076923077</v>
      </c>
      <c r="N48" s="698">
        <f>'2343'!V41</f>
        <v>18</v>
      </c>
      <c r="O48" s="701">
        <f t="shared" si="34"/>
        <v>69.230769230769226</v>
      </c>
      <c r="P48" s="698" t="str">
        <f>'2343'!V42</f>
        <v>0</v>
      </c>
      <c r="Q48" s="701">
        <f t="shared" si="35"/>
        <v>0</v>
      </c>
      <c r="R48" s="698">
        <f t="shared" si="37"/>
        <v>26</v>
      </c>
      <c r="S48" s="702">
        <f>'2343'!AD38</f>
        <v>4.2067039106145252</v>
      </c>
      <c r="T48" s="703">
        <f t="shared" si="36"/>
        <v>3</v>
      </c>
      <c r="U48" s="711">
        <v>13</v>
      </c>
    </row>
    <row r="49" spans="1:21" ht="20.25" x14ac:dyDescent="0.3">
      <c r="A49" s="238">
        <v>2344</v>
      </c>
      <c r="B49" s="698">
        <f>'2344'!E37</f>
        <v>22</v>
      </c>
      <c r="C49" s="699">
        <f>'2344'!W38</f>
        <v>0</v>
      </c>
      <c r="D49" s="699">
        <f>'2344'!X38</f>
        <v>0</v>
      </c>
      <c r="E49" s="699">
        <f>'2344'!Y38</f>
        <v>0</v>
      </c>
      <c r="F49" s="699">
        <f>'2344'!Z38</f>
        <v>29</v>
      </c>
      <c r="G49" s="699">
        <f>'2344'!AA38</f>
        <v>102</v>
      </c>
      <c r="H49" s="699">
        <f>'2344'!AB38</f>
        <v>150</v>
      </c>
      <c r="I49" s="699">
        <f>'2344'!AC38</f>
        <v>281</v>
      </c>
      <c r="J49" s="698">
        <f>'2344'!V39</f>
        <v>4</v>
      </c>
      <c r="K49" s="701">
        <f t="shared" si="32"/>
        <v>18.181818181818183</v>
      </c>
      <c r="L49" s="698">
        <f>'2344'!V40</f>
        <v>8</v>
      </c>
      <c r="M49" s="701">
        <f t="shared" si="33"/>
        <v>36.363636363636367</v>
      </c>
      <c r="N49" s="698">
        <f>'2344'!V41</f>
        <v>10</v>
      </c>
      <c r="O49" s="701">
        <f t="shared" si="34"/>
        <v>45.454545454545453</v>
      </c>
      <c r="P49" s="698" t="str">
        <f>'2344'!V42</f>
        <v>0</v>
      </c>
      <c r="Q49" s="701">
        <f t="shared" si="35"/>
        <v>0</v>
      </c>
      <c r="R49" s="698">
        <f t="shared" si="37"/>
        <v>22</v>
      </c>
      <c r="S49" s="702">
        <f>'2344'!AD38</f>
        <v>4.4306049822064058</v>
      </c>
      <c r="T49" s="703">
        <f t="shared" si="36"/>
        <v>4</v>
      </c>
      <c r="U49" s="711">
        <v>5</v>
      </c>
    </row>
    <row r="50" spans="1:21" ht="20.25" x14ac:dyDescent="0.3">
      <c r="A50" s="236">
        <v>2351</v>
      </c>
      <c r="B50" s="698">
        <f>'2351'!E40</f>
        <v>22</v>
      </c>
      <c r="C50" s="699">
        <f>'2351'!W41</f>
        <v>0</v>
      </c>
      <c r="D50" s="699">
        <f>'2351'!X41</f>
        <v>0</v>
      </c>
      <c r="E50" s="699">
        <f>'2351'!Y41</f>
        <v>0</v>
      </c>
      <c r="F50" s="699">
        <f>'2351'!Z41</f>
        <v>58</v>
      </c>
      <c r="G50" s="699">
        <f>'2351'!AA41</f>
        <v>75</v>
      </c>
      <c r="H50" s="699">
        <f>'2351'!AB41</f>
        <v>195</v>
      </c>
      <c r="I50" s="699">
        <f>'2351'!AC41</f>
        <v>328</v>
      </c>
      <c r="J50" s="698">
        <f>'2351'!V42</f>
        <v>7</v>
      </c>
      <c r="K50" s="701">
        <f t="shared" si="32"/>
        <v>31.818181818181817</v>
      </c>
      <c r="L50" s="698">
        <f>'2351'!V43</f>
        <v>3</v>
      </c>
      <c r="M50" s="701">
        <f t="shared" si="33"/>
        <v>13.636363636363635</v>
      </c>
      <c r="N50" s="698">
        <f>'2351'!V44</f>
        <v>12</v>
      </c>
      <c r="O50" s="701">
        <f t="shared" ref="O50:O62" si="38">IF(R50=0,0,N50/R50*100)</f>
        <v>54.54545454545454</v>
      </c>
      <c r="P50" s="698" t="str">
        <f>'2351'!V45</f>
        <v>0</v>
      </c>
      <c r="Q50" s="701">
        <f t="shared" ref="Q50:Q62" si="39">IF(R50=0,0,P50/R50*100)</f>
        <v>0</v>
      </c>
      <c r="R50" s="698">
        <f t="shared" si="37"/>
        <v>22</v>
      </c>
      <c r="S50" s="702">
        <f>'2351'!AD41</f>
        <v>4.4176829268292686</v>
      </c>
      <c r="T50" s="703">
        <f t="shared" si="36"/>
        <v>3</v>
      </c>
      <c r="U50" s="711">
        <v>6</v>
      </c>
    </row>
    <row r="51" spans="1:21" ht="20.25" x14ac:dyDescent="0.3">
      <c r="A51" s="234" t="s">
        <v>48</v>
      </c>
      <c r="B51" s="705">
        <f>SUM(B43:B50)</f>
        <v>176</v>
      </c>
      <c r="C51" s="705">
        <f t="shared" ref="C51:I51" si="40">SUM(C43:C50)</f>
        <v>0</v>
      </c>
      <c r="D51" s="705">
        <f t="shared" si="40"/>
        <v>0</v>
      </c>
      <c r="E51" s="705">
        <f t="shared" si="40"/>
        <v>2</v>
      </c>
      <c r="F51" s="705">
        <f t="shared" si="40"/>
        <v>399</v>
      </c>
      <c r="G51" s="705">
        <f t="shared" si="40"/>
        <v>946</v>
      </c>
      <c r="H51" s="705">
        <f t="shared" si="40"/>
        <v>1024</v>
      </c>
      <c r="I51" s="705">
        <f t="shared" si="40"/>
        <v>2371</v>
      </c>
      <c r="J51" s="706">
        <f>SUM(J43:J50)</f>
        <v>16</v>
      </c>
      <c r="K51" s="707">
        <f t="shared" si="32"/>
        <v>9.0909090909090917</v>
      </c>
      <c r="L51" s="705">
        <f>SUM(L43:L50)</f>
        <v>48</v>
      </c>
      <c r="M51" s="707">
        <f t="shared" ref="M51:M62" si="41">IF(R51=0,0,L51/R51*100)</f>
        <v>27.27272727272727</v>
      </c>
      <c r="N51" s="705">
        <f>SUM(N43:N50)</f>
        <v>110</v>
      </c>
      <c r="O51" s="707">
        <f>IF(R51=0,0,N51/R51*100)</f>
        <v>62.5</v>
      </c>
      <c r="P51" s="705">
        <f>SUM(P43:P50)</f>
        <v>2</v>
      </c>
      <c r="Q51" s="707">
        <f>IF(R51=0,0,P51/R51*100)</f>
        <v>1.1363636363636365</v>
      </c>
      <c r="R51" s="706">
        <f>SUM(R43:R50)</f>
        <v>176</v>
      </c>
      <c r="S51" s="708">
        <f>IF(ISERROR(((D51+E51)*2+F51*3+G51*4+H51*5)/SUM(D51,E51:H51)),"",((D51+E51)*2+F51*3+G51*4+H51*5)/SUM(D51,E51:H51))</f>
        <v>4.2619148038802193</v>
      </c>
      <c r="T51" s="709">
        <f t="shared" si="36"/>
        <v>3</v>
      </c>
      <c r="U51" s="712">
        <v>5</v>
      </c>
    </row>
    <row r="52" spans="1:21" ht="20.25" customHeight="1" x14ac:dyDescent="0.3">
      <c r="A52" s="664">
        <v>2333</v>
      </c>
      <c r="B52" s="699">
        <v>24</v>
      </c>
      <c r="C52" s="699">
        <f>'2333д'!W40</f>
        <v>0</v>
      </c>
      <c r="D52" s="699">
        <f>'2333д'!X40</f>
        <v>0</v>
      </c>
      <c r="E52" s="699">
        <f>'2333д'!Y40</f>
        <v>0</v>
      </c>
      <c r="F52" s="699">
        <f>'2333д'!Z40</f>
        <v>3</v>
      </c>
      <c r="G52" s="699">
        <f>'2333д'!AA40</f>
        <v>115</v>
      </c>
      <c r="H52" s="699">
        <f>'2333д'!AB40</f>
        <v>217</v>
      </c>
      <c r="I52" s="700">
        <f>SUM(D52:H52)</f>
        <v>335</v>
      </c>
      <c r="J52" s="698">
        <f>'2333д'!V41</f>
        <v>3</v>
      </c>
      <c r="K52" s="701">
        <f t="shared" ref="K52:K62" si="42">IF(R52=0,0,J52/R52*100)</f>
        <v>12.5</v>
      </c>
      <c r="L52" s="698">
        <f>'2333д'!V42</f>
        <v>19</v>
      </c>
      <c r="M52" s="701">
        <f t="shared" si="41"/>
        <v>79.166666666666657</v>
      </c>
      <c r="N52" s="698">
        <f>'2333д'!V43</f>
        <v>2</v>
      </c>
      <c r="O52" s="701">
        <f t="shared" si="38"/>
        <v>8.3333333333333321</v>
      </c>
      <c r="P52" s="698" t="str">
        <f>'2333д'!V44</f>
        <v>0</v>
      </c>
      <c r="Q52" s="701">
        <f t="shared" si="39"/>
        <v>0</v>
      </c>
      <c r="R52" s="698">
        <f t="shared" ref="R52:R62" si="43">SUM(J52,L52,N52,P52)</f>
        <v>24</v>
      </c>
      <c r="S52" s="702">
        <f>'2333д'!AD40</f>
        <v>4.6388059701492539</v>
      </c>
      <c r="T52" s="703">
        <f t="shared" si="36"/>
        <v>4</v>
      </c>
      <c r="U52" s="711">
        <v>1</v>
      </c>
    </row>
    <row r="53" spans="1:21" ht="20.25" customHeight="1" x14ac:dyDescent="0.3">
      <c r="A53" s="664">
        <v>2335</v>
      </c>
      <c r="B53" s="699">
        <v>14</v>
      </c>
      <c r="C53" s="699">
        <f>'2335д'!W40</f>
        <v>0</v>
      </c>
      <c r="D53" s="699">
        <f>'2335д'!X40</f>
        <v>0</v>
      </c>
      <c r="E53" s="699">
        <f>'2335д'!Y40</f>
        <v>0</v>
      </c>
      <c r="F53" s="699">
        <f>'2335д'!Z40</f>
        <v>13</v>
      </c>
      <c r="G53" s="699">
        <f>'2335д'!AA40</f>
        <v>82</v>
      </c>
      <c r="H53" s="699">
        <f>'2335д'!AB40</f>
        <v>87</v>
      </c>
      <c r="I53" s="700">
        <f t="shared" ref="I53:I62" si="44">SUM(D53:H53)</f>
        <v>182</v>
      </c>
      <c r="J53" s="698">
        <f>'2335д'!V41</f>
        <v>1</v>
      </c>
      <c r="K53" s="701">
        <f t="shared" si="42"/>
        <v>7.1428571428571423</v>
      </c>
      <c r="L53" s="698">
        <f>'2335д'!V42</f>
        <v>6</v>
      </c>
      <c r="M53" s="701">
        <f t="shared" si="41"/>
        <v>42.857142857142854</v>
      </c>
      <c r="N53" s="698">
        <f>'2335д'!V43</f>
        <v>7</v>
      </c>
      <c r="O53" s="701">
        <f t="shared" si="38"/>
        <v>50</v>
      </c>
      <c r="P53" s="698" t="str">
        <f>'2335д'!V44</f>
        <v>0</v>
      </c>
      <c r="Q53" s="701">
        <f t="shared" si="39"/>
        <v>0</v>
      </c>
      <c r="R53" s="698">
        <f t="shared" si="43"/>
        <v>14</v>
      </c>
      <c r="S53" s="702">
        <f>'2335д'!AD40</f>
        <v>4.4065934065934069</v>
      </c>
      <c r="T53" s="703">
        <f t="shared" ref="T53:T62" si="45">IF(I53=0,0,IF(Q53&gt;30,2,IF(AND(Q53&lt;10,K53&gt;=50),5,IF(AND(SUM(K53,M53)&gt;=50,Q53&lt;=20),4,3))))</f>
        <v>4</v>
      </c>
      <c r="U53" s="711">
        <v>7</v>
      </c>
    </row>
    <row r="54" spans="1:21" ht="20.25" customHeight="1" x14ac:dyDescent="0.3">
      <c r="A54" s="664">
        <v>2391</v>
      </c>
      <c r="B54" s="699">
        <v>10</v>
      </c>
      <c r="C54" s="699">
        <f>'2391д'!W40</f>
        <v>0</v>
      </c>
      <c r="D54" s="699">
        <f>'2391д'!X40</f>
        <v>0</v>
      </c>
      <c r="E54" s="699">
        <f>'2391д'!Y40</f>
        <v>0</v>
      </c>
      <c r="F54" s="699">
        <f>'2391д'!Z40</f>
        <v>5</v>
      </c>
      <c r="G54" s="699">
        <f>'2391д'!AA40</f>
        <v>62</v>
      </c>
      <c r="H54" s="699">
        <f>'2391д'!AB40</f>
        <v>73</v>
      </c>
      <c r="I54" s="700">
        <f t="shared" si="44"/>
        <v>140</v>
      </c>
      <c r="J54" s="698">
        <f>'2391д'!V41</f>
        <v>1</v>
      </c>
      <c r="K54" s="701">
        <f t="shared" si="42"/>
        <v>10</v>
      </c>
      <c r="L54" s="698">
        <f>'2391д'!V42</f>
        <v>5</v>
      </c>
      <c r="M54" s="701">
        <f t="shared" si="41"/>
        <v>50</v>
      </c>
      <c r="N54" s="698">
        <f>'2391д'!V43</f>
        <v>4</v>
      </c>
      <c r="O54" s="701">
        <f t="shared" si="38"/>
        <v>40</v>
      </c>
      <c r="P54" s="698" t="str">
        <f>'2391д'!V44</f>
        <v>0</v>
      </c>
      <c r="Q54" s="701">
        <f t="shared" si="39"/>
        <v>0</v>
      </c>
      <c r="R54" s="698">
        <f t="shared" si="43"/>
        <v>10</v>
      </c>
      <c r="S54" s="702">
        <f>'2391д'!AD40</f>
        <v>4.4857142857142858</v>
      </c>
      <c r="T54" s="703">
        <f t="shared" si="45"/>
        <v>4</v>
      </c>
      <c r="U54" s="711">
        <v>4</v>
      </c>
    </row>
    <row r="55" spans="1:21" ht="36" x14ac:dyDescent="0.3">
      <c r="A55" s="234" t="s">
        <v>1324</v>
      </c>
      <c r="B55" s="705">
        <f>SUM(B52:B54)</f>
        <v>48</v>
      </c>
      <c r="C55" s="705">
        <f>SUM(C52:C54)</f>
        <v>0</v>
      </c>
      <c r="D55" s="705">
        <f t="shared" ref="D55:R55" si="46">SUM(D52:D54)</f>
        <v>0</v>
      </c>
      <c r="E55" s="705">
        <f t="shared" si="46"/>
        <v>0</v>
      </c>
      <c r="F55" s="705">
        <f t="shared" si="46"/>
        <v>21</v>
      </c>
      <c r="G55" s="705">
        <f t="shared" si="46"/>
        <v>259</v>
      </c>
      <c r="H55" s="705">
        <f t="shared" si="46"/>
        <v>377</v>
      </c>
      <c r="I55" s="705">
        <f t="shared" si="46"/>
        <v>657</v>
      </c>
      <c r="J55" s="705">
        <f t="shared" si="46"/>
        <v>5</v>
      </c>
      <c r="K55" s="707">
        <f>IF(R55=0,0,J55/R55*100)</f>
        <v>10.416666666666668</v>
      </c>
      <c r="L55" s="705">
        <f t="shared" si="46"/>
        <v>30</v>
      </c>
      <c r="M55" s="707">
        <f>IF(R55=0,0,L55/R55*100)</f>
        <v>62.5</v>
      </c>
      <c r="N55" s="705">
        <f t="shared" si="46"/>
        <v>13</v>
      </c>
      <c r="O55" s="707">
        <f>IF(R55=0,0,N55/R55*100)</f>
        <v>27.083333333333332</v>
      </c>
      <c r="P55" s="705">
        <f t="shared" si="46"/>
        <v>0</v>
      </c>
      <c r="Q55" s="707">
        <f>IF(R55=0,0,P55/R55*100)</f>
        <v>0</v>
      </c>
      <c r="R55" s="705">
        <f t="shared" si="46"/>
        <v>48</v>
      </c>
      <c r="S55" s="708">
        <f>IF(ISERROR(((D55+E55)*2+F55*3+G55*4+H55*5)/SUM(D55,E55:H55)),"",((D55+E55)*2+F55*3+G55*4+H55*5)/SUM(D55,E55:H55))</f>
        <v>4.5418569254185694</v>
      </c>
      <c r="T55" s="709">
        <f>IF(I55=0,0,IF(Q55&gt;30,2,IF(AND(Q55&lt;10,K55&gt;=50),5,IF(AND(SUM(K55,M55)&gt;=50,Q55&lt;=20),4,3))))</f>
        <v>4</v>
      </c>
      <c r="U55" s="712">
        <v>1</v>
      </c>
    </row>
    <row r="56" spans="1:21" ht="20.25" customHeight="1" x14ac:dyDescent="0.3">
      <c r="A56" s="664">
        <v>2436</v>
      </c>
      <c r="B56" s="699">
        <v>24</v>
      </c>
      <c r="C56" s="699">
        <f>'2436д'!W37</f>
        <v>0</v>
      </c>
      <c r="D56" s="699">
        <f>'2436д'!X37</f>
        <v>0</v>
      </c>
      <c r="E56" s="699">
        <f>'2436д'!Y37</f>
        <v>0</v>
      </c>
      <c r="F56" s="699">
        <f>'2436д'!Z37</f>
        <v>6</v>
      </c>
      <c r="G56" s="699">
        <f>'2436д'!AA37</f>
        <v>67</v>
      </c>
      <c r="H56" s="699">
        <f>'2436д'!AB37</f>
        <v>119</v>
      </c>
      <c r="I56" s="700">
        <f t="shared" si="44"/>
        <v>192</v>
      </c>
      <c r="J56" s="698">
        <f>'2436д'!V38</f>
        <v>5</v>
      </c>
      <c r="K56" s="701">
        <f t="shared" si="42"/>
        <v>20.833333333333336</v>
      </c>
      <c r="L56" s="698">
        <f>'2436д'!V39</f>
        <v>13</v>
      </c>
      <c r="M56" s="701">
        <f t="shared" si="41"/>
        <v>54.166666666666664</v>
      </c>
      <c r="N56" s="698">
        <f>'2436д'!V40</f>
        <v>6</v>
      </c>
      <c r="O56" s="701">
        <f t="shared" si="38"/>
        <v>25</v>
      </c>
      <c r="P56" s="698" t="str">
        <f>'2436д'!V41</f>
        <v>0</v>
      </c>
      <c r="Q56" s="701">
        <f t="shared" si="39"/>
        <v>0</v>
      </c>
      <c r="R56" s="698">
        <f t="shared" si="43"/>
        <v>24</v>
      </c>
      <c r="S56" s="702">
        <f>'2436д'!AD37</f>
        <v>4.588541666666667</v>
      </c>
      <c r="T56" s="703">
        <f t="shared" si="45"/>
        <v>4</v>
      </c>
      <c r="U56" s="711">
        <v>2</v>
      </c>
    </row>
    <row r="57" spans="1:21" ht="20.25" customHeight="1" x14ac:dyDescent="0.3">
      <c r="A57" s="664">
        <v>2492</v>
      </c>
      <c r="B57" s="699">
        <v>9</v>
      </c>
      <c r="C57" s="699">
        <f>'2492д'!X22</f>
        <v>0</v>
      </c>
      <c r="D57" s="699">
        <f>'2492д'!Y22</f>
        <v>0</v>
      </c>
      <c r="E57" s="699">
        <f>'2492д'!Z22</f>
        <v>0</v>
      </c>
      <c r="F57" s="699">
        <f>'2492д'!AA22</f>
        <v>19</v>
      </c>
      <c r="G57" s="699">
        <f>'2492д'!AB22</f>
        <v>42</v>
      </c>
      <c r="H57" s="699">
        <f>'2492д'!AC22</f>
        <v>13</v>
      </c>
      <c r="I57" s="700">
        <f t="shared" si="44"/>
        <v>74</v>
      </c>
      <c r="J57" s="698" t="str">
        <f>'2492д'!W23</f>
        <v>0</v>
      </c>
      <c r="K57" s="701">
        <f t="shared" si="42"/>
        <v>0</v>
      </c>
      <c r="L57" s="698">
        <f>'2492д'!W24</f>
        <v>2</v>
      </c>
      <c r="M57" s="701">
        <f t="shared" si="41"/>
        <v>22.222222222222221</v>
      </c>
      <c r="N57" s="698">
        <f>'2492д'!W25</f>
        <v>7</v>
      </c>
      <c r="O57" s="701">
        <f t="shared" si="38"/>
        <v>77.777777777777786</v>
      </c>
      <c r="P57" s="698" t="str">
        <f>'2492д'!W26</f>
        <v>0</v>
      </c>
      <c r="Q57" s="701">
        <f t="shared" si="39"/>
        <v>0</v>
      </c>
      <c r="R57" s="698">
        <f t="shared" si="43"/>
        <v>9</v>
      </c>
      <c r="S57" s="702">
        <f>'2492д'!AE22</f>
        <v>3.9189189189189189</v>
      </c>
      <c r="T57" s="703">
        <f t="shared" si="45"/>
        <v>3</v>
      </c>
      <c r="U57" s="711">
        <v>28</v>
      </c>
    </row>
    <row r="58" spans="1:21" ht="36" x14ac:dyDescent="0.3">
      <c r="A58" s="234" t="s">
        <v>1325</v>
      </c>
      <c r="B58" s="705">
        <f>SUM(B56:B57)</f>
        <v>33</v>
      </c>
      <c r="C58" s="705">
        <f>SUM(C56:C57)</f>
        <v>0</v>
      </c>
      <c r="D58" s="705">
        <f t="shared" ref="D58:J58" si="47">SUM(D56:D57)</f>
        <v>0</v>
      </c>
      <c r="E58" s="705">
        <f t="shared" si="47"/>
        <v>0</v>
      </c>
      <c r="F58" s="705">
        <f t="shared" si="47"/>
        <v>25</v>
      </c>
      <c r="G58" s="705">
        <f t="shared" si="47"/>
        <v>109</v>
      </c>
      <c r="H58" s="705">
        <f t="shared" si="47"/>
        <v>132</v>
      </c>
      <c r="I58" s="705">
        <f t="shared" si="47"/>
        <v>266</v>
      </c>
      <c r="J58" s="705">
        <f t="shared" si="47"/>
        <v>5</v>
      </c>
      <c r="K58" s="707">
        <f>IF(R58=0,0,J58/R58*100)</f>
        <v>15.151515151515152</v>
      </c>
      <c r="L58" s="705">
        <f>SUM(L56:L57)</f>
        <v>15</v>
      </c>
      <c r="M58" s="707">
        <f>IF(R58=0,0,L58/R58*100)</f>
        <v>45.454545454545453</v>
      </c>
      <c r="N58" s="705">
        <f>SUM(N56:N57)</f>
        <v>13</v>
      </c>
      <c r="O58" s="707">
        <f>IF(R58=0,0,N58/R58*100)</f>
        <v>39.393939393939391</v>
      </c>
      <c r="P58" s="705">
        <f>SUM(P56:P57)</f>
        <v>0</v>
      </c>
      <c r="Q58" s="707">
        <f>IF(R58=0,0,P58/R58*100)</f>
        <v>0</v>
      </c>
      <c r="R58" s="705">
        <f>SUM(R56:R57)</f>
        <v>33</v>
      </c>
      <c r="S58" s="708">
        <f>IF(ISERROR(((D58+E58)*2+F58*3+G58*4+H58*5)/SUM(D58,E58:H58)),"",((D58+E58)*2+F58*3+G58*4+H58*5)/SUM(D58,E58:H58))</f>
        <v>4.4022556390977448</v>
      </c>
      <c r="T58" s="709">
        <f>IF(I58=0,0,IF(Q58&gt;30,2,IF(AND(Q58&lt;10,K58&gt;=50),5,IF(AND(SUM(K58,M58)&gt;=50,Q58&lt;=20),4,3))))</f>
        <v>4</v>
      </c>
      <c r="U58" s="712">
        <v>3</v>
      </c>
    </row>
    <row r="59" spans="1:21" ht="18.75" customHeight="1" x14ac:dyDescent="0.3">
      <c r="A59" s="664">
        <v>2535</v>
      </c>
      <c r="B59" s="699">
        <v>25</v>
      </c>
      <c r="C59" s="699">
        <f>'2535д'!W38</f>
        <v>0</v>
      </c>
      <c r="D59" s="699">
        <f>'2535д'!X38</f>
        <v>0</v>
      </c>
      <c r="E59" s="699">
        <f>'2535д'!Y38</f>
        <v>0</v>
      </c>
      <c r="F59" s="699">
        <f>'2535д'!Z38</f>
        <v>15</v>
      </c>
      <c r="G59" s="699">
        <f>'2535д'!AA38</f>
        <v>72</v>
      </c>
      <c r="H59" s="699">
        <f>'2535д'!AB38</f>
        <v>71</v>
      </c>
      <c r="I59" s="700">
        <f t="shared" si="44"/>
        <v>158</v>
      </c>
      <c r="J59" s="698">
        <f>'2535д'!V39</f>
        <v>3</v>
      </c>
      <c r="K59" s="701">
        <f t="shared" si="42"/>
        <v>12</v>
      </c>
      <c r="L59" s="698">
        <f>'2535д'!V40</f>
        <v>13</v>
      </c>
      <c r="M59" s="701">
        <f t="shared" si="41"/>
        <v>52</v>
      </c>
      <c r="N59" s="698">
        <f>'2535д'!V41</f>
        <v>9</v>
      </c>
      <c r="O59" s="701">
        <f t="shared" si="38"/>
        <v>36</v>
      </c>
      <c r="P59" s="698" t="str">
        <f>'2535д'!V42</f>
        <v>0</v>
      </c>
      <c r="Q59" s="701">
        <f t="shared" si="39"/>
        <v>0</v>
      </c>
      <c r="R59" s="698">
        <f t="shared" si="43"/>
        <v>25</v>
      </c>
      <c r="S59" s="702">
        <f>'2535д'!AD38</f>
        <v>4.3544303797468356</v>
      </c>
      <c r="T59" s="703">
        <f t="shared" si="45"/>
        <v>4</v>
      </c>
      <c r="U59" s="711">
        <v>9</v>
      </c>
    </row>
    <row r="60" spans="1:21" ht="18.75" customHeight="1" x14ac:dyDescent="0.3">
      <c r="A60" s="664">
        <v>2592</v>
      </c>
      <c r="B60" s="699">
        <v>10</v>
      </c>
      <c r="C60" s="699">
        <f>'2592д'!W16</f>
        <v>0</v>
      </c>
      <c r="D60" s="699">
        <f>'2592д'!X16</f>
        <v>0</v>
      </c>
      <c r="E60" s="699">
        <f>'2592д'!Y16</f>
        <v>0</v>
      </c>
      <c r="F60" s="699">
        <f>'2592д'!Z16</f>
        <v>10</v>
      </c>
      <c r="G60" s="699">
        <f>'2592д'!AA16</f>
        <v>29</v>
      </c>
      <c r="H60" s="699">
        <f>'2592д'!AB16</f>
        <v>31</v>
      </c>
      <c r="I60" s="700">
        <f t="shared" si="44"/>
        <v>70</v>
      </c>
      <c r="J60" s="698">
        <f>'2592д'!V17</f>
        <v>2</v>
      </c>
      <c r="K60" s="701">
        <f t="shared" si="42"/>
        <v>20</v>
      </c>
      <c r="L60" s="698">
        <f>'2592д'!V18</f>
        <v>1</v>
      </c>
      <c r="M60" s="701">
        <f t="shared" si="41"/>
        <v>10</v>
      </c>
      <c r="N60" s="698">
        <f>'2592д'!V19</f>
        <v>7</v>
      </c>
      <c r="O60" s="701">
        <f t="shared" si="38"/>
        <v>70</v>
      </c>
      <c r="P60" s="698" t="str">
        <f>'2592д'!V20</f>
        <v>0</v>
      </c>
      <c r="Q60" s="701">
        <f t="shared" si="39"/>
        <v>0</v>
      </c>
      <c r="R60" s="698">
        <f t="shared" si="43"/>
        <v>10</v>
      </c>
      <c r="S60" s="702">
        <f>'2592д'!AD16</f>
        <v>4.3</v>
      </c>
      <c r="T60" s="703">
        <f t="shared" si="45"/>
        <v>3</v>
      </c>
      <c r="U60" s="711">
        <v>11</v>
      </c>
    </row>
    <row r="61" spans="1:21" ht="36" x14ac:dyDescent="0.3">
      <c r="A61" s="234" t="s">
        <v>1326</v>
      </c>
      <c r="B61" s="705">
        <f>SUM(B59:B60)</f>
        <v>35</v>
      </c>
      <c r="C61" s="705">
        <f>SUM(C59:C60)</f>
        <v>0</v>
      </c>
      <c r="D61" s="705">
        <f t="shared" ref="D61:R61" si="48">SUM(D59:D60)</f>
        <v>0</v>
      </c>
      <c r="E61" s="705">
        <f t="shared" si="48"/>
        <v>0</v>
      </c>
      <c r="F61" s="705">
        <f t="shared" si="48"/>
        <v>25</v>
      </c>
      <c r="G61" s="705">
        <f t="shared" si="48"/>
        <v>101</v>
      </c>
      <c r="H61" s="705">
        <f t="shared" si="48"/>
        <v>102</v>
      </c>
      <c r="I61" s="705">
        <f t="shared" si="48"/>
        <v>228</v>
      </c>
      <c r="J61" s="705">
        <f t="shared" si="48"/>
        <v>5</v>
      </c>
      <c r="K61" s="707">
        <f>IF(R61=0,0,J61/R61*100)</f>
        <v>14.285714285714285</v>
      </c>
      <c r="L61" s="705">
        <f t="shared" si="48"/>
        <v>14</v>
      </c>
      <c r="M61" s="707">
        <f>IF(R61=0,0,L61/R61*100)</f>
        <v>40</v>
      </c>
      <c r="N61" s="705">
        <f t="shared" si="48"/>
        <v>16</v>
      </c>
      <c r="O61" s="707">
        <f>IF(R61=0,0,N61/R61*100)</f>
        <v>45.714285714285715</v>
      </c>
      <c r="P61" s="705">
        <f t="shared" si="48"/>
        <v>0</v>
      </c>
      <c r="Q61" s="707">
        <f>IF(R61=0,0,P61/R61*100)</f>
        <v>0</v>
      </c>
      <c r="R61" s="705">
        <f t="shared" si="48"/>
        <v>35</v>
      </c>
      <c r="S61" s="708">
        <f>IF(ISERROR(((D61+E61)*2+F61*3+G61*4+H61*5)/SUM(D61,E61:H61)),"",((D61+E61)*2+F61*3+G61*4+H61*5)/SUM(D61,E61:H61))</f>
        <v>4.3377192982456139</v>
      </c>
      <c r="T61" s="709">
        <f>IF(I61=0,0,IF(Q61&gt;30,2,IF(AND(Q61&lt;10,K61&gt;=50),5,IF(AND(SUM(K61,M61)&gt;=50,Q61&lt;=20),4,3))))</f>
        <v>4</v>
      </c>
      <c r="U61" s="712">
        <v>4</v>
      </c>
    </row>
    <row r="62" spans="1:21" ht="24.75" customHeight="1" x14ac:dyDescent="0.3">
      <c r="A62" s="664">
        <v>2635</v>
      </c>
      <c r="B62" s="699">
        <v>22</v>
      </c>
      <c r="C62" s="699">
        <f>'2635д'!W32</f>
        <v>0</v>
      </c>
      <c r="D62" s="699">
        <f>'2635д'!X32</f>
        <v>0</v>
      </c>
      <c r="E62" s="699">
        <f>'2635д'!Y32</f>
        <v>2</v>
      </c>
      <c r="F62" s="699">
        <f>'2635д'!Z32</f>
        <v>9</v>
      </c>
      <c r="G62" s="699">
        <f>'2635д'!AA32</f>
        <v>59</v>
      </c>
      <c r="H62" s="699">
        <f>'2635д'!AB32</f>
        <v>106</v>
      </c>
      <c r="I62" s="700">
        <f t="shared" si="44"/>
        <v>176</v>
      </c>
      <c r="J62" s="698">
        <f>'2635д'!V33</f>
        <v>7</v>
      </c>
      <c r="K62" s="701">
        <f t="shared" si="42"/>
        <v>31.818181818181817</v>
      </c>
      <c r="L62" s="698">
        <f>'2635д'!V34</f>
        <v>10</v>
      </c>
      <c r="M62" s="701">
        <f t="shared" si="41"/>
        <v>45.454545454545453</v>
      </c>
      <c r="N62" s="698">
        <f>'2635д'!V35</f>
        <v>3</v>
      </c>
      <c r="O62" s="701">
        <f t="shared" si="38"/>
        <v>13.636363636363635</v>
      </c>
      <c r="P62" s="698">
        <f>'2635д'!V36</f>
        <v>2</v>
      </c>
      <c r="Q62" s="701">
        <f t="shared" si="39"/>
        <v>9.0909090909090917</v>
      </c>
      <c r="R62" s="698">
        <f t="shared" si="43"/>
        <v>22</v>
      </c>
      <c r="S62" s="702">
        <f>'2635д'!AD32</f>
        <v>4.5284090909090908</v>
      </c>
      <c r="T62" s="703">
        <f t="shared" si="45"/>
        <v>4</v>
      </c>
      <c r="U62" s="711">
        <v>3</v>
      </c>
    </row>
    <row r="63" spans="1:21" ht="36" x14ac:dyDescent="0.3">
      <c r="A63" s="234" t="s">
        <v>1327</v>
      </c>
      <c r="B63" s="705">
        <f>SUM(B62)</f>
        <v>22</v>
      </c>
      <c r="C63" s="705">
        <f>SUM(C62)</f>
        <v>0</v>
      </c>
      <c r="D63" s="705">
        <f t="shared" ref="D63:R63" si="49">SUM(D62)</f>
        <v>0</v>
      </c>
      <c r="E63" s="705">
        <f t="shared" si="49"/>
        <v>2</v>
      </c>
      <c r="F63" s="705">
        <f t="shared" si="49"/>
        <v>9</v>
      </c>
      <c r="G63" s="705">
        <f t="shared" si="49"/>
        <v>59</v>
      </c>
      <c r="H63" s="705">
        <f t="shared" si="49"/>
        <v>106</v>
      </c>
      <c r="I63" s="705">
        <f t="shared" si="49"/>
        <v>176</v>
      </c>
      <c r="J63" s="705">
        <f t="shared" si="49"/>
        <v>7</v>
      </c>
      <c r="K63" s="707">
        <f>IF(R63=0,0,J63/R63*100)</f>
        <v>31.818181818181817</v>
      </c>
      <c r="L63" s="705">
        <f t="shared" si="49"/>
        <v>10</v>
      </c>
      <c r="M63" s="707">
        <f>IF(R63=0,0,L63/R63*100)</f>
        <v>45.454545454545453</v>
      </c>
      <c r="N63" s="705">
        <f t="shared" si="49"/>
        <v>3</v>
      </c>
      <c r="O63" s="707">
        <f>IF(R63=0,0,N63/R63*100)</f>
        <v>13.636363636363635</v>
      </c>
      <c r="P63" s="705">
        <f t="shared" si="49"/>
        <v>2</v>
      </c>
      <c r="Q63" s="707">
        <f>IF(R63=0,0,P63/R63*100)</f>
        <v>9.0909090909090917</v>
      </c>
      <c r="R63" s="705">
        <f t="shared" si="49"/>
        <v>22</v>
      </c>
      <c r="S63" s="708">
        <f>IF(ISERROR(((D63+E63)*2+F63*3+G63*4+H63*5)/SUM(D63,E63:H63)),"",((D63+E63)*2+F63*3+G63*4+H63*5)/SUM(D63,E63:H63))</f>
        <v>4.5284090909090908</v>
      </c>
      <c r="T63" s="709">
        <f>IF(I63=0,0,IF(Q63&gt;30,2,IF(AND(Q63&lt;10,K63&gt;=50),5,IF(AND(SUM(K63,M63)&gt;=50,Q63&lt;=20),4,3))))</f>
        <v>4</v>
      </c>
      <c r="U63" s="712">
        <v>2</v>
      </c>
    </row>
    <row r="64" spans="1:21" ht="29.25" customHeight="1" x14ac:dyDescent="0.3">
      <c r="A64" s="237" t="s">
        <v>49</v>
      </c>
      <c r="B64" s="713">
        <f>SUM(B15,B23,B32,B42,B51,B55,B58,B61,B63)</f>
        <v>1153</v>
      </c>
      <c r="C64" s="713">
        <f>SUM(C15,C23,C32,C42,C51,C55,C58,C61,C63)</f>
        <v>0</v>
      </c>
      <c r="D64" s="713">
        <f t="shared" ref="D64:R64" si="50">SUM(D15,D23,D32,D42,D51,D55,D58,D61,D63)</f>
        <v>0</v>
      </c>
      <c r="E64" s="713">
        <f t="shared" si="50"/>
        <v>124</v>
      </c>
      <c r="F64" s="713">
        <f t="shared" si="50"/>
        <v>2089</v>
      </c>
      <c r="G64" s="713">
        <f t="shared" si="50"/>
        <v>3320</v>
      </c>
      <c r="H64" s="713">
        <f t="shared" si="50"/>
        <v>3776</v>
      </c>
      <c r="I64" s="713">
        <f t="shared" si="50"/>
        <v>9456</v>
      </c>
      <c r="J64" s="713">
        <f t="shared" si="50"/>
        <v>85</v>
      </c>
      <c r="K64" s="714">
        <f>IF(R64=0,0,J64/R64*100)</f>
        <v>7.5287865367581936</v>
      </c>
      <c r="L64" s="713">
        <f t="shared" si="50"/>
        <v>251</v>
      </c>
      <c r="M64" s="714">
        <f>IF(R64=0,0,L64/R64*100)</f>
        <v>22.232063773250665</v>
      </c>
      <c r="N64" s="713">
        <f t="shared" si="50"/>
        <v>682</v>
      </c>
      <c r="O64" s="714">
        <f>IF(R64=0,0,N64/R64*100)</f>
        <v>60.407440212577498</v>
      </c>
      <c r="P64" s="713">
        <f t="shared" si="50"/>
        <v>111</v>
      </c>
      <c r="Q64" s="714">
        <f>IF(R64=0,0,P64/R64*100)</f>
        <v>9.8317094774136393</v>
      </c>
      <c r="R64" s="713">
        <f t="shared" si="50"/>
        <v>1129</v>
      </c>
      <c r="S64" s="715">
        <f>IF(ISERROR(((D64+E64)*2+F64*3+G64*4+H64*5)/SUM(D64,E64:H64)),"",((D64+E64)*2+F64*3+G64*4+H64*5)/SUM(D64,E64:H64))</f>
        <v>4.1545815877108172</v>
      </c>
      <c r="T64" s="716">
        <f>IF(I64=0,0,IF(Q64&gt;30,2,IF(AND(Q64&lt;10,K64&gt;=50),5,IF(AND(SUM(K64,M64)&gt;=50,Q64&lt;=20),4,3))))</f>
        <v>3</v>
      </c>
      <c r="U64" s="717"/>
    </row>
    <row r="66" spans="13:20" x14ac:dyDescent="0.25">
      <c r="M66" s="79"/>
      <c r="N66" s="79"/>
      <c r="O66" s="79"/>
      <c r="P66" s="79"/>
      <c r="Q66" s="79"/>
      <c r="R66" s="79"/>
      <c r="S66" s="79"/>
      <c r="T66" s="79"/>
    </row>
  </sheetData>
  <mergeCells count="11">
    <mergeCell ref="U5:U6"/>
    <mergeCell ref="I5:I6"/>
    <mergeCell ref="C5:H5"/>
    <mergeCell ref="J5:R5"/>
    <mergeCell ref="A1:T1"/>
    <mergeCell ref="A2:T2"/>
    <mergeCell ref="A3:T3"/>
    <mergeCell ref="A5:A6"/>
    <mergeCell ref="B5:B6"/>
    <mergeCell ref="S5:S6"/>
    <mergeCell ref="T5:T6"/>
  </mergeCells>
  <phoneticPr fontId="29" type="noConversion"/>
  <pageMargins left="0.70866141732283472" right="0.27559055118110237" top="0.31496062992125984" bottom="0" header="0.51181102362204722" footer="0.23622047244094491"/>
  <pageSetup paperSize="9" scale="41" orientation="landscape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49</vt:i4>
      </vt:variant>
      <vt:variant>
        <vt:lpstr>Именованные диапазоны</vt:lpstr>
      </vt:variant>
      <vt:variant>
        <vt:i4>33</vt:i4>
      </vt:variant>
    </vt:vector>
  </HeadingPairs>
  <TitlesOfParts>
    <vt:vector size="82" baseType="lpstr">
      <vt:lpstr>2731</vt:lpstr>
      <vt:lpstr>2732</vt:lpstr>
      <vt:lpstr>2733</vt:lpstr>
      <vt:lpstr>2734</vt:lpstr>
      <vt:lpstr>2735</vt:lpstr>
      <vt:lpstr>2751</vt:lpstr>
      <vt:lpstr>2741</vt:lpstr>
      <vt:lpstr>2742</vt:lpstr>
      <vt:lpstr>2631</vt:lpstr>
      <vt:lpstr>2632</vt:lpstr>
      <vt:lpstr>2633</vt:lpstr>
      <vt:lpstr>2634</vt:lpstr>
      <vt:lpstr>2635д</vt:lpstr>
      <vt:lpstr>2651</vt:lpstr>
      <vt:lpstr>2641</vt:lpstr>
      <vt:lpstr>2642</vt:lpstr>
      <vt:lpstr>2531</vt:lpstr>
      <vt:lpstr>2532</vt:lpstr>
      <vt:lpstr>2533</vt:lpstr>
      <vt:lpstr>2534</vt:lpstr>
      <vt:lpstr>2535д</vt:lpstr>
      <vt:lpstr>2551</vt:lpstr>
      <vt:lpstr>2541</vt:lpstr>
      <vt:lpstr>2542</vt:lpstr>
      <vt:lpstr>2543</vt:lpstr>
      <vt:lpstr>2592д</vt:lpstr>
      <vt:lpstr>2431</vt:lpstr>
      <vt:lpstr>2432</vt:lpstr>
      <vt:lpstr>2433</vt:lpstr>
      <vt:lpstr>2434</vt:lpstr>
      <vt:lpstr>2435</vt:lpstr>
      <vt:lpstr>2436д</vt:lpstr>
      <vt:lpstr>2451</vt:lpstr>
      <vt:lpstr>2441</vt:lpstr>
      <vt:lpstr>2442</vt:lpstr>
      <vt:lpstr>2443</vt:lpstr>
      <vt:lpstr>2492д</vt:lpstr>
      <vt:lpstr>2331</vt:lpstr>
      <vt:lpstr>2332</vt:lpstr>
      <vt:lpstr>2333д</vt:lpstr>
      <vt:lpstr>2334</vt:lpstr>
      <vt:lpstr>2335д</vt:lpstr>
      <vt:lpstr>2351</vt:lpstr>
      <vt:lpstr>2341</vt:lpstr>
      <vt:lpstr>2342</vt:lpstr>
      <vt:lpstr>2343</vt:lpstr>
      <vt:lpstr>2344</vt:lpstr>
      <vt:lpstr>2391д</vt:lpstr>
      <vt:lpstr>сводн.</vt:lpstr>
      <vt:lpstr>'2331'!Область_печати</vt:lpstr>
      <vt:lpstr>'2332'!Область_печати</vt:lpstr>
      <vt:lpstr>'2333д'!Область_печати</vt:lpstr>
      <vt:lpstr>'2334'!Область_печати</vt:lpstr>
      <vt:lpstr>'2341'!Область_печати</vt:lpstr>
      <vt:lpstr>'2342'!Область_печати</vt:lpstr>
      <vt:lpstr>'2343'!Область_печати</vt:lpstr>
      <vt:lpstr>'2344'!Область_печати</vt:lpstr>
      <vt:lpstr>'2351'!Область_печати</vt:lpstr>
      <vt:lpstr>'2391д'!Область_печати</vt:lpstr>
      <vt:lpstr>'2431'!Область_печати</vt:lpstr>
      <vt:lpstr>'2432'!Область_печати</vt:lpstr>
      <vt:lpstr>'2433'!Область_печати</vt:lpstr>
      <vt:lpstr>'2434'!Область_печати</vt:lpstr>
      <vt:lpstr>'2435'!Область_печати</vt:lpstr>
      <vt:lpstr>'2441'!Область_печати</vt:lpstr>
      <vt:lpstr>'2442'!Область_печати</vt:lpstr>
      <vt:lpstr>'2443'!Область_печати</vt:lpstr>
      <vt:lpstr>'2451'!Область_печати</vt:lpstr>
      <vt:lpstr>'2631'!Область_печати</vt:lpstr>
      <vt:lpstr>'2632'!Область_печати</vt:lpstr>
      <vt:lpstr>'2633'!Область_печати</vt:lpstr>
      <vt:lpstr>'2634'!Область_печати</vt:lpstr>
      <vt:lpstr>'2641'!Область_печати</vt:lpstr>
      <vt:lpstr>'2642'!Область_печати</vt:lpstr>
      <vt:lpstr>'2651'!Область_печати</vt:lpstr>
      <vt:lpstr>'2731'!Область_печати</vt:lpstr>
      <vt:lpstr>'2732'!Область_печати</vt:lpstr>
      <vt:lpstr>'2733'!Область_печати</vt:lpstr>
      <vt:lpstr>'2734'!Область_печати</vt:lpstr>
      <vt:lpstr>'2741'!Область_печати</vt:lpstr>
      <vt:lpstr>'2742'!Область_печати</vt:lpstr>
      <vt:lpstr>'2751'!Область_печати</vt:lpstr>
    </vt:vector>
  </TitlesOfParts>
  <Company>Учебный отдел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Ерошков</dc:creator>
  <cp:lastModifiedBy>Prepodovatel239</cp:lastModifiedBy>
  <cp:lastPrinted>2018-05-23T15:11:27Z</cp:lastPrinted>
  <dcterms:created xsi:type="dcterms:W3CDTF">2003-08-07T08:06:25Z</dcterms:created>
  <dcterms:modified xsi:type="dcterms:W3CDTF">2019-04-23T12:11:14Z</dcterms:modified>
</cp:coreProperties>
</file>